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 codeName="ThisWorkbook"/>
  <xr:revisionPtr revIDLastSave="0" documentId="13_ncr:1_{21C3D349-636C-3341-8224-3238E2D1A4F8}" xr6:coauthVersionLast="47" xr6:coauthVersionMax="47" xr10:uidLastSave="{00000000-0000-0000-0000-000000000000}"/>
  <bookViews>
    <workbookView xWindow="960" yWindow="500" windowWidth="27840" windowHeight="15840" tabRatio="826" activeTab="14" xr2:uid="{00000000-000D-0000-FFFF-FFFF00000000}"/>
  </bookViews>
  <sheets>
    <sheet name="Template" sheetId="13" r:id="rId1"/>
    <sheet name="Results&gt;&gt;" sheetId="39" r:id="rId2"/>
    <sheet name="BS" sheetId="40" r:id="rId3"/>
    <sheet name="PL" sheetId="41" r:id="rId4"/>
    <sheet name="CF" sheetId="42" r:id="rId5"/>
    <sheet name="Checks" sheetId="50" r:id="rId6"/>
    <sheet name="Inputs&gt;&gt;" sheetId="37" r:id="rId7"/>
    <sheet name="Assumptions" sheetId="14" r:id="rId8"/>
    <sheet name="His_BS" sheetId="26" r:id="rId9"/>
    <sheet name="His_PL" sheetId="28" r:id="rId10"/>
    <sheet name="Calcs&gt;&gt;" sheetId="38" r:id="rId11"/>
    <sheet name="Revenue" sheetId="43" r:id="rId12"/>
    <sheet name="OpEx" sheetId="44" r:id="rId13"/>
    <sheet name="SGA" sheetId="45" r:id="rId14"/>
    <sheet name="NWC" sheetId="46" r:id="rId15"/>
    <sheet name="TAX" sheetId="48" r:id="rId16"/>
    <sheet name="FA" sheetId="47" r:id="rId17"/>
    <sheet name="Debt" sheetId="49" r:id="rId18"/>
  </sheets>
  <externalReferences>
    <externalReference r:id="rId19"/>
  </externalReferences>
  <definedNames>
    <definedName name="__FDS_HYPERLINK_TOGGLE_STATE__" hidden="1">"ON"</definedName>
    <definedName name="_a" hidden="1">"SELECT AVG(kotvals.low+kotvals.hi)/2"</definedName>
    <definedName name="_a1" hidden="1">"SELECT Round((AVG(kotvals.low)+avg(kotvals.hi))/2),3)"</definedName>
    <definedName name="_b" hidden="1">"FROM kotirovka.kotvals, kotirovka.msgstore "</definedName>
    <definedName name="_c" hidden="1">"WHERE kotvals.msgid = msgstore.id AND ((kotvals.name='URALS(med)') AND (year(msgstore.kot_date)="</definedName>
    <definedName name="_d" hidden="1">") AND (Month(msgstore.kot_date)="</definedName>
    <definedName name="_e" hidden="1">"DSN=kotirovka; uid=mkobrinetz; pwd=data@base; database=kotirovka"</definedName>
    <definedName name="_Order1" hidden="1">255</definedName>
    <definedName name="_Order2" hidden="1">255</definedName>
    <definedName name="базовый_план" hidden="1">"sw_1"</definedName>
    <definedName name="AccidentInsuranceTax">Assumptions!$G$62:$T$62</definedName>
    <definedName name="AccumPPI">Assumptions!$G$47:$AU$47</definedName>
    <definedName name="ACEEIGHT" hidden="1">[1]Графики!$D$642</definedName>
    <definedName name="ACEFIVE" hidden="1">[1]Графики!$D$639</definedName>
    <definedName name="ACEFOUR" hidden="1">[1]Графики!$D$638</definedName>
    <definedName name="ACENINE" hidden="1">[1]Графики!$D$643</definedName>
    <definedName name="ACEONE" hidden="1">[1]Графики!$D$635</definedName>
    <definedName name="ACESEVEN" hidden="1">[1]Графики!$D$641</definedName>
    <definedName name="ACESIX" hidden="1">[1]Графики!$D$640</definedName>
    <definedName name="ACETHREE" hidden="1">[1]Графики!$D$637</definedName>
    <definedName name="ACETWO" hidden="1">[1]Графики!$D$636</definedName>
    <definedName name="AS2DocOpenMode" hidden="1">"AS2DocumentEdit"</definedName>
    <definedName name="AS2HasNoAutoHeaderFooter" hidden="1">" "</definedName>
    <definedName name="AS2NamedRange" hidden="1">7</definedName>
    <definedName name="bBaseCIP">Assumptions!$O$238:$O$243</definedName>
    <definedName name="bCAPEX">Assumptions!$P$249:$T$254</definedName>
    <definedName name="bCIPToFA">Assumptions!$P$258:$T$263</definedName>
    <definedName name="bDepr">Assumptions!$O$221:$O$226</definedName>
    <definedName name="bDeprRate">Assumptions!$O$230:$O$235</definedName>
    <definedName name="bGBV">Assumptions!$O$201:$O$206</definedName>
    <definedName name="bGNBV">Assumptions!$R$200</definedName>
    <definedName name="BilletPrice">Assumptions!$O$137</definedName>
    <definedName name="BilletPriceGrRate">Assumptions!$G$144:$T$144</definedName>
    <definedName name="bNBV">Assumptions!$O$210:$O$215</definedName>
    <definedName name="Buildings">Assumptions!$C$249:$T$249</definedName>
    <definedName name="Calender" hidden="1">"Picture 5"</definedName>
    <definedName name="CapEx">FA!$P$103:$T$103</definedName>
    <definedName name="CHF" hidden="1">91.92</definedName>
    <definedName name="CIQWBGuid" hidden="1">"b5a3e76c-31eb-4308-840d-f6690781798f"</definedName>
    <definedName name="CompanyID" hidden="1">[1]STR!$D$9</definedName>
    <definedName name="CPI">Assumptions!$G$45:$AU$45</definedName>
    <definedName name="CurrUnit">Assumptions!$L$21</definedName>
    <definedName name="DA">FA!$M$107:$T$107</definedName>
    <definedName name="date_Start">Assumptions!$L$23</definedName>
    <definedName name="date_Valuation">Assumptions!$L$22</definedName>
    <definedName name="DaysInPeriod">Assumptions!$G$35:$T$35</definedName>
    <definedName name="Debt_b">CF!$P$42:$T$42</definedName>
    <definedName name="DEM" hidden="1">68.91</definedName>
    <definedName name="diesel" hidden="1">"Chart 8"</definedName>
    <definedName name="EBIT">PL!$M$19:$T$19</definedName>
    <definedName name="EBITDAEIGHT" hidden="1">[1]Графики!$D$458</definedName>
    <definedName name="EBITDAFIVE" hidden="1">[1]Графики!$D$455</definedName>
    <definedName name="EBITDAFOUR" hidden="1">[1]Графики!$D$454</definedName>
    <definedName name="EBITDANINE" hidden="1">[1]Графики!$D$459</definedName>
    <definedName name="EBITDAONE" hidden="1">[1]Графики!$D$451</definedName>
    <definedName name="EBITDASEVEN" hidden="1">[1]Графики!$D$457</definedName>
    <definedName name="EBITDASIX" hidden="1">[1]Графики!$D$456</definedName>
    <definedName name="EBITDATHREE" hidden="1">[1]Графики!$D$453</definedName>
    <definedName name="EBITDATWO" hidden="1">[1]Графики!$D$452</definedName>
    <definedName name="EUR" hidden="1">134.77</definedName>
    <definedName name="EVAEIGHT" hidden="1">[1]Графики!$D$320</definedName>
    <definedName name="EVAFIVE" hidden="1">[1]Графики!$D$317</definedName>
    <definedName name="EVAFOUR" hidden="1">[1]Графики!$D$316</definedName>
    <definedName name="EVANINE" hidden="1">[1]Графики!$D$321</definedName>
    <definedName name="EVAONE" hidden="1">[1]Графики!$D$313</definedName>
    <definedName name="EVASEVEN" hidden="1">[1]Графики!$D$319</definedName>
    <definedName name="EVASIX" hidden="1">[1]Графики!$D$318</definedName>
    <definedName name="EVATHREE" hidden="1">[1]Графики!$D$315</definedName>
    <definedName name="EVATWO" hidden="1">[1]Графики!$D$314</definedName>
    <definedName name="FAgroup">Assumptions!$B$201:$B$206</definedName>
    <definedName name="GAHeadcount">Assumptions!$G$181:$T$181</definedName>
    <definedName name="Interest">PL!$M$20:$T$20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EXPENSE_CODE_" hidden="1">"077B998"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43141.4048958333</definedName>
    <definedName name="IQ_NAMES_REVISION_DATE_1" hidden="1">42597.4848148148</definedName>
    <definedName name="IQ_NTM">6000</definedName>
    <definedName name="IQ_OPENED55" hidden="1">1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B_BOOKMARK_COUNT" hidden="1">7</definedName>
    <definedName name="IQB_CURRENT_BOOKMARK" hidden="1">0</definedName>
    <definedName name="LTDebtReceived">Assumptions!$G$277:$T$277</definedName>
    <definedName name="LTDebtRepaid">Assumptions!$G$278:$T$278</definedName>
    <definedName name="LTInterestRate">Assumptions!$G$284:$T$284</definedName>
    <definedName name="Machinery_and_equipment">Assumptions!$C$250:$T$250</definedName>
    <definedName name="MedicalInsuranceTax">Assumptions!$G$64:$T$64</definedName>
    <definedName name="MonthInPeriod">Assumptions!$G$26:$T$26</definedName>
    <definedName name="NAEIGHT" hidden="1">[1]Графики!$D$550</definedName>
    <definedName name="NAFIVE" hidden="1">[1]Графики!$D$547</definedName>
    <definedName name="NAFOUR" hidden="1">[1]Графики!$D$546</definedName>
    <definedName name="NameOfPeriod">Assumptions!$G$34:$T$34</definedName>
    <definedName name="NANINE" hidden="1">[1]Графики!$D$551</definedName>
    <definedName name="NAONE" hidden="1">[1]Графики!$D$543</definedName>
    <definedName name="NASEVEN" hidden="1">[1]Графики!$D$549</definedName>
    <definedName name="NASIX" hidden="1">[1]Графики!$D$548</definedName>
    <definedName name="NATHREE" hidden="1">[1]Графики!$D$545</definedName>
    <definedName name="NATWO" hidden="1">[1]Графики!$D$544</definedName>
    <definedName name="NBK" hidden="1">89.57</definedName>
    <definedName name="NDEEIGHT" hidden="1">[1]Графики!$D$412</definedName>
    <definedName name="NDEFIVE" hidden="1">[1]Графики!$D$409</definedName>
    <definedName name="NDEFOUR" hidden="1">[1]Графики!$D$408</definedName>
    <definedName name="NDEIGHT" hidden="1">[1]Графики!$D$688</definedName>
    <definedName name="NDENINE" hidden="1">[1]Графики!$D$413</definedName>
    <definedName name="NDEONE" hidden="1">[1]Графики!$D$405</definedName>
    <definedName name="NDESEVEN" hidden="1">[1]Графики!$D$411</definedName>
    <definedName name="NDESIX" hidden="1">[1]Графики!$D$410</definedName>
    <definedName name="NDETHREE" hidden="1">[1]Графики!$D$407</definedName>
    <definedName name="NDETWO" hidden="1">[1]Графики!$D$406</definedName>
    <definedName name="NDFIVE" hidden="1">[1]Графики!$D$685</definedName>
    <definedName name="NDFOUR" hidden="1">[1]Графики!$D$684</definedName>
    <definedName name="NDNINE" hidden="1">[1]Графики!$D$689</definedName>
    <definedName name="NDONE" hidden="1">[1]Графики!$D$681</definedName>
    <definedName name="NDSEVEN" hidden="1">[1]Графики!$D$687</definedName>
    <definedName name="NDSIX" hidden="1">[1]Графики!$D$686</definedName>
    <definedName name="NDTHREE" hidden="1">[1]Графики!$D$683</definedName>
    <definedName name="NDTWO" hidden="1">[1]Графики!$D$682</definedName>
    <definedName name="NonDeductExpShare">Assumptions!$L$71</definedName>
    <definedName name="NOPLATEIGHT" hidden="1">[1]Графики!$D$596</definedName>
    <definedName name="NOPLATFIVE" hidden="1">[1]Графики!$D$593</definedName>
    <definedName name="NOPLATFOUR" hidden="1">[1]Графики!$D$592</definedName>
    <definedName name="NOPLATNINE" hidden="1">[1]Графики!$D$597</definedName>
    <definedName name="NOPLATONE" hidden="1">[1]Графики!$D$589</definedName>
    <definedName name="NOPLATSEVEN" hidden="1">[1]Графики!$D$595</definedName>
    <definedName name="NOPLATSIX" hidden="1">[1]Графики!$D$594</definedName>
    <definedName name="NOPLATTHREE" hidden="1">[1]Графики!$D$591</definedName>
    <definedName name="NOPLATTWO" hidden="1">[1]Графики!$D$590</definedName>
    <definedName name="OilPipesMaxSales">Assumptions!$O$98</definedName>
    <definedName name="OilPipesPrice">Assumptions!$O$108</definedName>
    <definedName name="OilPipesPriceGrRate">Assumptions!$G$113:$T$113</definedName>
    <definedName name="OilPipesSalesGrRate">Assumptions!$G$103:$T$103</definedName>
    <definedName name="OperHeadcount">Assumptions!$G$149:$T$149</definedName>
    <definedName name="OpEx">OpEx!$O$106:$T$106</definedName>
    <definedName name="Other">Assumptions!$C$252:$T$252</definedName>
    <definedName name="PensionFundBaseSalary">Assumptions!$G$59:$T$59</definedName>
    <definedName name="PensionFundBaseTax">Assumptions!$G$57:$T$57</definedName>
    <definedName name="PensionFundCoeff">Assumptions!$G$60:$T$60</definedName>
    <definedName name="PensionFundExcessTax">Assumptions!$G$58:$T$58</definedName>
    <definedName name="pole7" hidden="1">"Поле ввода 7"</definedName>
    <definedName name="PPI">Assumptions!$G$46:$AU$46</definedName>
    <definedName name="Profit_tax">PL!$M$22:$T$22</definedName>
    <definedName name="ProfitTaxRate">Assumptions!$G$70:$T$70</definedName>
    <definedName name="PropTaxRate">Assumptions!$L$72</definedName>
    <definedName name="Revenue">Revenue!$O$61:$T$61</definedName>
    <definedName name="ROACEEIGHT" hidden="1">[1]Графики!$D$366</definedName>
    <definedName name="ROACEFIVE" hidden="1">[1]Графики!$D$363</definedName>
    <definedName name="ROACEFOUR" hidden="1">[1]Графики!$D$362</definedName>
    <definedName name="ROACENINE" hidden="1">[1]Графики!$D$367</definedName>
    <definedName name="ROACEONE" hidden="1">[1]Графики!$D$359</definedName>
    <definedName name="ROACESEVEN" hidden="1">[1]Графики!$D$365</definedName>
    <definedName name="ROACESIX" hidden="1">[1]Графики!$D$364</definedName>
    <definedName name="ROACETHREE" hidden="1">[1]Графики!$D$361</definedName>
    <definedName name="ROACETWO" hidden="1">[1]Графики!$D$360</definedName>
    <definedName name="RolledMaxSales">Assumptions!$O$100</definedName>
    <definedName name="RolledMetalPriceGrRate">Assumptions!$G$121:$T$121</definedName>
    <definedName name="RolledPrice">Assumptions!$O$110</definedName>
    <definedName name="RolledSalesGrRateGrRate">Assumptions!$G$105:$T$105</definedName>
    <definedName name="RUR" hidden="1">4.97</definedName>
    <definedName name="SAPBEXrevision" hidden="1">1</definedName>
    <definedName name="SAPBEXsysID" hidden="1">"MWP"</definedName>
    <definedName name="SAPBEXwbID" hidden="1">"490AQOJE0EOI7N7IWJLKK3KZW"</definedName>
    <definedName name="SellingHeadcount">Assumptions!$G$182:$T$182</definedName>
    <definedName name="SGA">SGA!$O$39:$T$39</definedName>
    <definedName name="SocialInsuranceBaseSalary">Assumptions!$G$55:$T$55</definedName>
    <definedName name="SocialInsuranceBaseTax">Assumptions!$G$53:$T$53</definedName>
    <definedName name="SocialInsuranceExcessTax">Assumptions!$G$54:$T$54</definedName>
    <definedName name="SSRDEIGHT" hidden="1">[1]Графики!$D$504</definedName>
    <definedName name="SSRDFIVE" hidden="1">[1]Графики!$D$501</definedName>
    <definedName name="SSRDFOUR" hidden="1">[1]Графики!$D$500</definedName>
    <definedName name="SSRDNINE" hidden="1">[1]Графики!$D$505</definedName>
    <definedName name="SSRDONE" hidden="1">[1]Графики!$D$497</definedName>
    <definedName name="SSRDSEVEN" hidden="1">[1]Графики!$D$503</definedName>
    <definedName name="SSRDSIX" hidden="1">[1]Графики!$D$502</definedName>
    <definedName name="SSRDTHREE" hidden="1">[1]Графики!$D$499</definedName>
    <definedName name="SSRDTWO" hidden="1">[1]Графики!$D$498</definedName>
    <definedName name="STInterestRate">Assumptions!$G$283:$T$283</definedName>
    <definedName name="StripPrice">Assumptions!$O$136</definedName>
    <definedName name="StripPriceGrRate">Assumptions!$G$140:$T$140</definedName>
    <definedName name="TargetCash">Assumptions!$O$285</definedName>
    <definedName name="TextRefCopyRangeCount" hidden="1">3</definedName>
    <definedName name="Tf">Assumptions!$G$37:$T$37</definedName>
    <definedName name="Threshold1" hidden="1">78</definedName>
    <definedName name="timescale" hidden="1">[1]INP!$T$48:$AN$48</definedName>
    <definedName name="Transport">Assumptions!$C$251:$T$251</definedName>
    <definedName name="USD" hidden="1">150.2</definedName>
    <definedName name="USDAvgRate">Assumptions!$G$43:$AU$43</definedName>
    <definedName name="USDEndRate">Assumptions!$G$44:$AU$44</definedName>
    <definedName name="VATPayableDays">Assumptions!$L$68</definedName>
    <definedName name="VATReceivableDays">Assumptions!$L$67</definedName>
    <definedName name="VATTaxRate">Assumptions!$G$66:$T$66</definedName>
    <definedName name="W1AdMatPerU">Assumptions!$O$162</definedName>
    <definedName name="W1ElectrPerU">Assumptions!$O$161</definedName>
    <definedName name="W1OilPipesCapacity">Assumptions!$G$88:$T$88</definedName>
    <definedName name="W1OperHeadcount">Assumptions!$G$150:$T$150</definedName>
    <definedName name="W1OtherPerU">Assumptions!$O$164</definedName>
    <definedName name="W1RMPerU">Assumptions!$O$163</definedName>
    <definedName name="W1StripRatio">Assumptions!$L$130</definedName>
    <definedName name="W1WaterPipesCapacity">Assumptions!$G$89:$T$89</definedName>
    <definedName name="W2AdMatPerU">Assumptions!$O$167</definedName>
    <definedName name="W2ElectrPerU">Assumptions!$O$166</definedName>
    <definedName name="W2OilPipesCapacity">Assumptions!$G$92:$T$92</definedName>
    <definedName name="W2OperHeadcount">Assumptions!$G$151:$T$151</definedName>
    <definedName name="W2OtherPerU">Assumptions!$O$169</definedName>
    <definedName name="W2RMPerU">Assumptions!$O$168</definedName>
    <definedName name="W2StripRatio">Assumptions!$L$131</definedName>
    <definedName name="W3AdMatPerU">Assumptions!$O$172</definedName>
    <definedName name="W3BilletRatio">Assumptions!$L$133</definedName>
    <definedName name="W3ElectrPerU">Assumptions!$O$171</definedName>
    <definedName name="W3OperHeadcount">Assumptions!$G$152:$T$152</definedName>
    <definedName name="W3OtherPerU">Assumptions!$O$174</definedName>
    <definedName name="W3RMPerU">Assumptions!$O$173</definedName>
    <definedName name="W3RolledCapacity">Assumptions!$G$95:$T$95</definedName>
    <definedName name="WaterPipesMaxSales">Assumptions!$O$99</definedName>
    <definedName name="WaterPipesPrice">Assumptions!$O$109</definedName>
    <definedName name="WaterPipesPriceGrRate">Assumptions!$G$117:$T$117</definedName>
    <definedName name="WaterPipesSalesGrRate">Assumptions!$G$104:$T$104</definedName>
    <definedName name="WC_change">NWC!$N$55:$T$55</definedName>
    <definedName name="X">Assumptions!$C$254:$T$254</definedName>
    <definedName name="XRefColumnsCount" hidden="1">1</definedName>
    <definedName name="XRefCopyRange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" i="50" l="1"/>
  <c r="S13" i="50"/>
  <c r="T13" i="50"/>
  <c r="P28" i="40" l="1"/>
  <c r="Q28" i="40" s="1"/>
  <c r="R28" i="40" s="1"/>
  <c r="S28" i="40" s="1"/>
  <c r="T28" i="40" s="1"/>
  <c r="P30" i="40"/>
  <c r="P27" i="40"/>
  <c r="Q27" i="40" s="1"/>
  <c r="R27" i="40" s="1"/>
  <c r="S27" i="40" s="1"/>
  <c r="T27" i="40" s="1"/>
  <c r="P33" i="40"/>
  <c r="Q33" i="40" s="1"/>
  <c r="R33" i="40" s="1"/>
  <c r="S33" i="40" s="1"/>
  <c r="T33" i="40" s="1"/>
  <c r="P14" i="40"/>
  <c r="Q14" i="40" s="1"/>
  <c r="R14" i="40" s="1"/>
  <c r="S14" i="40" s="1"/>
  <c r="T14" i="40" s="1"/>
  <c r="P13" i="40"/>
  <c r="Q13" i="40" s="1"/>
  <c r="R13" i="40" s="1"/>
  <c r="S13" i="40" s="1"/>
  <c r="T13" i="40" s="1"/>
  <c r="O28" i="42"/>
  <c r="P31" i="49"/>
  <c r="P36" i="49" s="1"/>
  <c r="Q23" i="49"/>
  <c r="R23" i="49"/>
  <c r="S23" i="49"/>
  <c r="T23" i="49"/>
  <c r="Q24" i="49"/>
  <c r="R24" i="49"/>
  <c r="S24" i="49"/>
  <c r="T24" i="49"/>
  <c r="P24" i="49"/>
  <c r="P23" i="49"/>
  <c r="O25" i="49"/>
  <c r="P22" i="49" s="1"/>
  <c r="Q14" i="49"/>
  <c r="R14" i="49"/>
  <c r="S14" i="49"/>
  <c r="T14" i="49"/>
  <c r="P14" i="49"/>
  <c r="O16" i="49"/>
  <c r="P13" i="49" s="1"/>
  <c r="A9" i="49"/>
  <c r="A11" i="49" s="1"/>
  <c r="O21" i="42"/>
  <c r="O16" i="42"/>
  <c r="O15" i="42"/>
  <c r="A20" i="49" l="1"/>
  <c r="A29" i="49"/>
  <c r="P15" i="49"/>
  <c r="P36" i="42" s="1"/>
  <c r="P25" i="49"/>
  <c r="P44" i="48"/>
  <c r="Q44" i="48"/>
  <c r="R44" i="48"/>
  <c r="S44" i="48"/>
  <c r="T44" i="48"/>
  <c r="O44" i="48"/>
  <c r="P16" i="49" l="1"/>
  <c r="Q22" i="49"/>
  <c r="P32" i="40"/>
  <c r="P27" i="49"/>
  <c r="Q25" i="49"/>
  <c r="O85" i="48"/>
  <c r="P82" i="48" s="1"/>
  <c r="S74" i="14"/>
  <c r="T74" i="14" s="1"/>
  <c r="O44" i="45"/>
  <c r="P44" i="45" s="1"/>
  <c r="Q44" i="45" s="1"/>
  <c r="C61" i="48"/>
  <c r="C59" i="48"/>
  <c r="C60" i="48"/>
  <c r="C14" i="48"/>
  <c r="C31" i="45"/>
  <c r="C16" i="45"/>
  <c r="O51" i="48"/>
  <c r="O47" i="48"/>
  <c r="P29" i="48"/>
  <c r="Q29" i="48"/>
  <c r="R29" i="48"/>
  <c r="S29" i="48"/>
  <c r="T29" i="48"/>
  <c r="O32" i="48"/>
  <c r="O29" i="48"/>
  <c r="O36" i="48"/>
  <c r="O20" i="48"/>
  <c r="E36" i="48"/>
  <c r="E51" i="48"/>
  <c r="Q13" i="49" l="1"/>
  <c r="P18" i="49"/>
  <c r="R22" i="49"/>
  <c r="Q32" i="40"/>
  <c r="Q27" i="49"/>
  <c r="R25" i="49"/>
  <c r="R44" i="45"/>
  <c r="O16" i="48"/>
  <c r="A9" i="48"/>
  <c r="F47" i="47"/>
  <c r="T50" i="47" s="1"/>
  <c r="P31" i="40"/>
  <c r="Q31" i="40"/>
  <c r="L71" i="47"/>
  <c r="E60" i="47"/>
  <c r="F16" i="47"/>
  <c r="F42" i="47"/>
  <c r="L48" i="47"/>
  <c r="F48" i="47"/>
  <c r="E17" i="47"/>
  <c r="L97" i="47"/>
  <c r="F75" i="47"/>
  <c r="F23" i="47"/>
  <c r="E47" i="47"/>
  <c r="L100" i="47"/>
  <c r="L84" i="47"/>
  <c r="L61" i="47"/>
  <c r="F74" i="47"/>
  <c r="L74" i="47"/>
  <c r="E86" i="47"/>
  <c r="F62" i="47"/>
  <c r="F87" i="47"/>
  <c r="L87" i="47"/>
  <c r="L106" i="47"/>
  <c r="E73" i="47"/>
  <c r="F88" i="47"/>
  <c r="L107" i="47"/>
  <c r="F37" i="47"/>
  <c r="E18" i="47"/>
  <c r="F49" i="47"/>
  <c r="F61" i="47"/>
  <c r="L102" i="47"/>
  <c r="L58" i="47"/>
  <c r="L101" i="47"/>
  <c r="F30" i="47"/>
  <c r="F43" i="47"/>
  <c r="L103" i="47"/>
  <c r="B47" i="47" l="1"/>
  <c r="R49" i="47"/>
  <c r="Q49" i="47"/>
  <c r="P50" i="47"/>
  <c r="O48" i="47"/>
  <c r="S50" i="47"/>
  <c r="P49" i="47"/>
  <c r="P48" i="47" s="1"/>
  <c r="Q48" i="47" s="1"/>
  <c r="R48" i="47" s="1"/>
  <c r="S48" i="47" s="1"/>
  <c r="T48" i="47" s="1"/>
  <c r="R50" i="47"/>
  <c r="L53" i="47" s="1" a="1"/>
  <c r="L53" i="47" s="1"/>
  <c r="T49" i="47"/>
  <c r="Q50" i="47"/>
  <c r="S49" i="47"/>
  <c r="Q15" i="49"/>
  <c r="Q36" i="42" s="1"/>
  <c r="Q16" i="49"/>
  <c r="R13" i="49" s="1"/>
  <c r="S22" i="49"/>
  <c r="S25" i="49" s="1"/>
  <c r="R32" i="40"/>
  <c r="R31" i="40" s="1"/>
  <c r="R27" i="49"/>
  <c r="S44" i="45"/>
  <c r="A11" i="48"/>
  <c r="A27" i="48"/>
  <c r="A42" i="48" s="1"/>
  <c r="F60" i="47"/>
  <c r="F73" i="47" s="1"/>
  <c r="N45" i="46"/>
  <c r="O45" i="46"/>
  <c r="M45" i="46"/>
  <c r="N42" i="46"/>
  <c r="O42" i="46"/>
  <c r="M42" i="46"/>
  <c r="O43" i="45"/>
  <c r="C37" i="45"/>
  <c r="A57" i="48" l="1"/>
  <c r="Q18" i="49"/>
  <c r="A63" i="48"/>
  <c r="A76" i="48"/>
  <c r="R15" i="49"/>
  <c r="T22" i="49"/>
  <c r="T25" i="49" s="1"/>
  <c r="T32" i="40" s="1"/>
  <c r="T31" i="40" s="1"/>
  <c r="S32" i="40"/>
  <c r="S31" i="40" s="1"/>
  <c r="S27" i="49"/>
  <c r="L55" i="47"/>
  <c r="P43" i="45"/>
  <c r="P45" i="45" s="1"/>
  <c r="P14" i="41" s="1"/>
  <c r="O45" i="45"/>
  <c r="L54" i="47"/>
  <c r="T44" i="45"/>
  <c r="L56" i="47"/>
  <c r="L57" i="47"/>
  <c r="F86" i="47"/>
  <c r="Q76" i="47"/>
  <c r="T75" i="47"/>
  <c r="P75" i="47"/>
  <c r="P76" i="47"/>
  <c r="B73" i="47"/>
  <c r="T76" i="47"/>
  <c r="S75" i="47"/>
  <c r="R75" i="47"/>
  <c r="Q75" i="47"/>
  <c r="O74" i="47"/>
  <c r="S76" i="47"/>
  <c r="R76" i="47"/>
  <c r="Q63" i="47"/>
  <c r="T62" i="47"/>
  <c r="S63" i="47"/>
  <c r="P63" i="47"/>
  <c r="B60" i="47"/>
  <c r="R62" i="47"/>
  <c r="P62" i="47"/>
  <c r="R63" i="47"/>
  <c r="S62" i="47"/>
  <c r="T63" i="47"/>
  <c r="Q62" i="47"/>
  <c r="O61" i="47"/>
  <c r="Q43" i="45"/>
  <c r="Q45" i="45" s="1"/>
  <c r="Q14" i="41" s="1"/>
  <c r="C45" i="45"/>
  <c r="R16" i="49" l="1"/>
  <c r="R36" i="42"/>
  <c r="T27" i="49"/>
  <c r="P74" i="47"/>
  <c r="Q74" i="47" s="1"/>
  <c r="R74" i="47" s="1"/>
  <c r="S74" i="47" s="1"/>
  <c r="T74" i="47" s="1"/>
  <c r="Q89" i="47"/>
  <c r="T88" i="47"/>
  <c r="B86" i="47"/>
  <c r="P88" i="47"/>
  <c r="P89" i="47"/>
  <c r="S89" i="47"/>
  <c r="S88" i="47"/>
  <c r="R88" i="47"/>
  <c r="T89" i="47"/>
  <c r="Q88" i="47"/>
  <c r="O87" i="47"/>
  <c r="R89" i="47"/>
  <c r="L79" i="47" a="1"/>
  <c r="L66" i="47" a="1"/>
  <c r="P61" i="47"/>
  <c r="Q61" i="47" s="1"/>
  <c r="R61" i="47" s="1"/>
  <c r="S61" i="47" s="1"/>
  <c r="T61" i="47" s="1"/>
  <c r="R43" i="45"/>
  <c r="R45" i="45" s="1"/>
  <c r="R14" i="41" s="1"/>
  <c r="F13" i="47"/>
  <c r="B18" i="47"/>
  <c r="B16" i="47"/>
  <c r="B15" i="47"/>
  <c r="A9" i="47"/>
  <c r="C55" i="46"/>
  <c r="C54" i="46"/>
  <c r="C52" i="46"/>
  <c r="N48" i="46"/>
  <c r="N52" i="46" s="1"/>
  <c r="O48" i="46"/>
  <c r="M48" i="46"/>
  <c r="M52" i="46" s="1"/>
  <c r="C50" i="46"/>
  <c r="C48" i="46"/>
  <c r="C45" i="46"/>
  <c r="C42" i="46"/>
  <c r="N28" i="46"/>
  <c r="O28" i="46"/>
  <c r="M28" i="46"/>
  <c r="C38" i="46"/>
  <c r="N36" i="46"/>
  <c r="O36" i="46"/>
  <c r="M36" i="46"/>
  <c r="C36" i="46"/>
  <c r="C34" i="46"/>
  <c r="C32" i="46"/>
  <c r="N30" i="46"/>
  <c r="O30" i="46"/>
  <c r="P30" i="46" s="1"/>
  <c r="M30" i="46"/>
  <c r="C30" i="46"/>
  <c r="C28" i="46"/>
  <c r="N25" i="46"/>
  <c r="O25" i="46"/>
  <c r="M25" i="46"/>
  <c r="C25" i="46"/>
  <c r="N22" i="46"/>
  <c r="O22" i="46"/>
  <c r="M22" i="46"/>
  <c r="C22" i="46"/>
  <c r="N12" i="46"/>
  <c r="N32" i="46" s="1"/>
  <c r="N34" i="46" s="1"/>
  <c r="N14" i="46"/>
  <c r="N15" i="46"/>
  <c r="M15" i="46"/>
  <c r="M14" i="46"/>
  <c r="M12" i="46"/>
  <c r="M32" i="46" s="1"/>
  <c r="M34" i="46" s="1"/>
  <c r="N19" i="46"/>
  <c r="O19" i="46"/>
  <c r="M19" i="46"/>
  <c r="C19" i="46"/>
  <c r="A9" i="46"/>
  <c r="A11" i="46" s="1"/>
  <c r="A17" i="46" s="1"/>
  <c r="C39" i="45"/>
  <c r="C44" i="45"/>
  <c r="C43" i="45"/>
  <c r="O29" i="45"/>
  <c r="P29" i="45" s="1"/>
  <c r="C32" i="45"/>
  <c r="C30" i="45"/>
  <c r="C24" i="45"/>
  <c r="O22" i="45"/>
  <c r="P22" i="45" s="1"/>
  <c r="Q22" i="45" s="1"/>
  <c r="R22" i="45" s="1"/>
  <c r="S22" i="45" s="1"/>
  <c r="T22" i="45" s="1"/>
  <c r="O20" i="45"/>
  <c r="P20" i="45" s="1"/>
  <c r="Q20" i="45" s="1"/>
  <c r="R20" i="45" s="1"/>
  <c r="C22" i="45"/>
  <c r="C21" i="45"/>
  <c r="C20" i="45"/>
  <c r="B22" i="45"/>
  <c r="C17" i="45"/>
  <c r="C15" i="45"/>
  <c r="O14" i="45"/>
  <c r="P14" i="45" s="1"/>
  <c r="A9" i="45"/>
  <c r="C106" i="44"/>
  <c r="C104" i="44"/>
  <c r="C101" i="44"/>
  <c r="C100" i="44"/>
  <c r="C99" i="44"/>
  <c r="C98" i="44"/>
  <c r="C97" i="44"/>
  <c r="C96" i="44"/>
  <c r="C95" i="44"/>
  <c r="C94" i="44"/>
  <c r="C93" i="44"/>
  <c r="C92" i="44"/>
  <c r="C91" i="44"/>
  <c r="C90" i="44"/>
  <c r="C89" i="44"/>
  <c r="C88" i="44"/>
  <c r="C87" i="44"/>
  <c r="C86" i="44"/>
  <c r="C85" i="44"/>
  <c r="O81" i="44"/>
  <c r="P81" i="44" s="1"/>
  <c r="Q81" i="44" s="1"/>
  <c r="R81" i="44" s="1"/>
  <c r="S81" i="44" s="1"/>
  <c r="T81" i="44" s="1"/>
  <c r="O80" i="44"/>
  <c r="P80" i="44" s="1"/>
  <c r="Q80" i="44" s="1"/>
  <c r="R80" i="44" s="1"/>
  <c r="S80" i="44" s="1"/>
  <c r="T80" i="44" s="1"/>
  <c r="O79" i="44"/>
  <c r="P79" i="44" s="1"/>
  <c r="Q79" i="44" s="1"/>
  <c r="R79" i="44" s="1"/>
  <c r="S79" i="44" s="1"/>
  <c r="T79" i="44" s="1"/>
  <c r="O78" i="44"/>
  <c r="P78" i="44" s="1"/>
  <c r="Q78" i="44" s="1"/>
  <c r="R78" i="44" s="1"/>
  <c r="S78" i="44" s="1"/>
  <c r="T78" i="44" s="1"/>
  <c r="O69" i="44"/>
  <c r="P69" i="44" s="1"/>
  <c r="Q69" i="44" s="1"/>
  <c r="R69" i="44" s="1"/>
  <c r="S69" i="44" s="1"/>
  <c r="T69" i="44" s="1"/>
  <c r="O76" i="44"/>
  <c r="P76" i="44" s="1"/>
  <c r="Q76" i="44" s="1"/>
  <c r="R76" i="44" s="1"/>
  <c r="S76" i="44" s="1"/>
  <c r="T76" i="44" s="1"/>
  <c r="O75" i="44"/>
  <c r="P75" i="44" s="1"/>
  <c r="Q75" i="44" s="1"/>
  <c r="R75" i="44" s="1"/>
  <c r="S75" i="44" s="1"/>
  <c r="T75" i="44" s="1"/>
  <c r="O73" i="44"/>
  <c r="P73" i="44" s="1"/>
  <c r="Q73" i="44" s="1"/>
  <c r="R73" i="44" s="1"/>
  <c r="S73" i="44" s="1"/>
  <c r="T73" i="44" s="1"/>
  <c r="O74" i="44"/>
  <c r="P74" i="44" s="1"/>
  <c r="Q74" i="44" s="1"/>
  <c r="R74" i="44" s="1"/>
  <c r="S74" i="44" s="1"/>
  <c r="T74" i="44" s="1"/>
  <c r="O71" i="44"/>
  <c r="P71" i="44" s="1"/>
  <c r="Q71" i="44" s="1"/>
  <c r="R71" i="44" s="1"/>
  <c r="S71" i="44" s="1"/>
  <c r="T71" i="44" s="1"/>
  <c r="O70" i="44"/>
  <c r="P70" i="44" s="1"/>
  <c r="Q70" i="44" s="1"/>
  <c r="R70" i="44" s="1"/>
  <c r="S70" i="44" s="1"/>
  <c r="T70" i="44" s="1"/>
  <c r="O68" i="44"/>
  <c r="P68" i="44" s="1"/>
  <c r="Q68" i="44" s="1"/>
  <c r="R68" i="44" s="1"/>
  <c r="S68" i="44" s="1"/>
  <c r="T68" i="44" s="1"/>
  <c r="C62" i="44"/>
  <c r="A11" i="47" l="1"/>
  <c r="A45" i="47"/>
  <c r="Q30" i="46"/>
  <c r="P20" i="40"/>
  <c r="P48" i="46"/>
  <c r="O52" i="46"/>
  <c r="O18" i="47"/>
  <c r="O59" i="48" s="1"/>
  <c r="O15" i="47"/>
  <c r="O16" i="47"/>
  <c r="F20" i="47"/>
  <c r="B13" i="47"/>
  <c r="S13" i="49"/>
  <c r="R18" i="49"/>
  <c r="L92" i="47" a="1"/>
  <c r="P87" i="47"/>
  <c r="Q87" i="47" s="1"/>
  <c r="R87" i="47" s="1"/>
  <c r="S87" i="47" s="1"/>
  <c r="T87" i="47" s="1"/>
  <c r="L82" i="47"/>
  <c r="L81" i="47"/>
  <c r="L80" i="47"/>
  <c r="L79" i="47"/>
  <c r="L83" i="47"/>
  <c r="L69" i="47"/>
  <c r="L68" i="47"/>
  <c r="L67" i="47"/>
  <c r="L66" i="47"/>
  <c r="L70" i="47"/>
  <c r="S43" i="45"/>
  <c r="S45" i="45" s="1"/>
  <c r="S14" i="41" s="1"/>
  <c r="A11" i="45"/>
  <c r="A26" i="45" s="1"/>
  <c r="O30" i="45"/>
  <c r="P15" i="45"/>
  <c r="Q14" i="45"/>
  <c r="R14" i="45" s="1"/>
  <c r="S14" i="45" s="1"/>
  <c r="T14" i="45" s="1"/>
  <c r="T15" i="45" s="1"/>
  <c r="O15" i="45"/>
  <c r="M38" i="46"/>
  <c r="M54" i="46" s="1"/>
  <c r="N38" i="46"/>
  <c r="N54" i="46" s="1"/>
  <c r="P36" i="46"/>
  <c r="A40" i="46"/>
  <c r="P30" i="45"/>
  <c r="P45" i="48" s="1"/>
  <c r="S20" i="45"/>
  <c r="O40" i="44"/>
  <c r="O39" i="44"/>
  <c r="N55" i="46" l="1"/>
  <c r="P15" i="47"/>
  <c r="Q15" i="47" s="1"/>
  <c r="O17" i="47"/>
  <c r="S15" i="49"/>
  <c r="Q36" i="46"/>
  <c r="P22" i="40"/>
  <c r="Q48" i="46"/>
  <c r="P38" i="40"/>
  <c r="F27" i="47"/>
  <c r="O25" i="47"/>
  <c r="O23" i="47"/>
  <c r="O22" i="47"/>
  <c r="B20" i="47"/>
  <c r="R30" i="46"/>
  <c r="Q20" i="40"/>
  <c r="A41" i="45"/>
  <c r="O45" i="48"/>
  <c r="T30" i="48"/>
  <c r="P30" i="48"/>
  <c r="O30" i="48"/>
  <c r="L95" i="47"/>
  <c r="L94" i="47"/>
  <c r="L93" i="47"/>
  <c r="L92" i="47"/>
  <c r="L96" i="47"/>
  <c r="R15" i="45"/>
  <c r="Q15" i="45"/>
  <c r="T43" i="45"/>
  <c r="T45" i="45" s="1"/>
  <c r="T14" i="41" s="1"/>
  <c r="S15" i="45"/>
  <c r="Q29" i="45"/>
  <c r="Q30" i="45" s="1"/>
  <c r="Q45" i="48" s="1"/>
  <c r="T20" i="45"/>
  <c r="C58" i="44"/>
  <c r="C57" i="44"/>
  <c r="C56" i="44"/>
  <c r="C55" i="44"/>
  <c r="O51" i="44"/>
  <c r="O52" i="44"/>
  <c r="O50" i="44"/>
  <c r="O55" i="44" s="1"/>
  <c r="O18" i="44"/>
  <c r="O16" i="44"/>
  <c r="O15" i="44"/>
  <c r="P15" i="44" s="1"/>
  <c r="C45" i="44"/>
  <c r="C44" i="44"/>
  <c r="C43" i="44"/>
  <c r="B9" i="44"/>
  <c r="A9" i="44"/>
  <c r="O59" i="43"/>
  <c r="O60" i="43"/>
  <c r="O58" i="43"/>
  <c r="O55" i="43"/>
  <c r="O54" i="43"/>
  <c r="O53" i="43"/>
  <c r="C61" i="43"/>
  <c r="C60" i="43"/>
  <c r="C59" i="43"/>
  <c r="C58" i="43"/>
  <c r="O36" i="43"/>
  <c r="P36" i="43" s="1"/>
  <c r="Q36" i="43" s="1"/>
  <c r="R36" i="43" s="1"/>
  <c r="S36" i="43" s="1"/>
  <c r="T36" i="43" s="1"/>
  <c r="T27" i="44" s="1"/>
  <c r="O35" i="43"/>
  <c r="P35" i="43" s="1"/>
  <c r="Q35" i="43" s="1"/>
  <c r="R35" i="43" s="1"/>
  <c r="S35" i="43" s="1"/>
  <c r="T35" i="43" s="1"/>
  <c r="O34" i="43"/>
  <c r="P34" i="43" s="1"/>
  <c r="Q34" i="43" s="1"/>
  <c r="R34" i="43" s="1"/>
  <c r="S34" i="43" s="1"/>
  <c r="T34" i="43" s="1"/>
  <c r="O20" i="43"/>
  <c r="O31" i="43" s="1"/>
  <c r="O18" i="43"/>
  <c r="O16" i="43"/>
  <c r="O30" i="43" s="1"/>
  <c r="O15" i="43"/>
  <c r="B9" i="43"/>
  <c r="A9" i="43"/>
  <c r="A11" i="43" s="1"/>
  <c r="A9" i="42"/>
  <c r="A32" i="42" s="1"/>
  <c r="C13" i="40"/>
  <c r="C36" i="41"/>
  <c r="C35" i="41"/>
  <c r="C34" i="41"/>
  <c r="C31" i="41"/>
  <c r="O30" i="41"/>
  <c r="C30" i="41"/>
  <c r="O29" i="41"/>
  <c r="C29" i="41"/>
  <c r="C23" i="41"/>
  <c r="C22" i="41"/>
  <c r="C21" i="41"/>
  <c r="C20" i="41"/>
  <c r="C19" i="41"/>
  <c r="C18" i="41"/>
  <c r="C16" i="41"/>
  <c r="C15" i="41"/>
  <c r="C14" i="41"/>
  <c r="C13" i="41"/>
  <c r="O12" i="41"/>
  <c r="O11" i="41"/>
  <c r="O16" i="41" s="1"/>
  <c r="O19" i="41" s="1"/>
  <c r="N11" i="41"/>
  <c r="N12" i="41" s="1"/>
  <c r="M11" i="41"/>
  <c r="M16" i="41" s="1"/>
  <c r="C11" i="41"/>
  <c r="C10" i="41"/>
  <c r="C9" i="41"/>
  <c r="C39" i="40"/>
  <c r="C38" i="40"/>
  <c r="C37" i="40"/>
  <c r="C36" i="40"/>
  <c r="C35" i="40"/>
  <c r="O34" i="40"/>
  <c r="N34" i="40"/>
  <c r="N39" i="40" s="1"/>
  <c r="M34" i="40"/>
  <c r="C34" i="40"/>
  <c r="C33" i="40"/>
  <c r="C32" i="40"/>
  <c r="O31" i="40"/>
  <c r="N31" i="40"/>
  <c r="M31" i="40"/>
  <c r="C31" i="40"/>
  <c r="C30" i="40"/>
  <c r="C29" i="40"/>
  <c r="C28" i="40"/>
  <c r="C27" i="40"/>
  <c r="O26" i="40"/>
  <c r="O39" i="40" s="1"/>
  <c r="N26" i="40"/>
  <c r="M26" i="40"/>
  <c r="C26" i="40"/>
  <c r="C23" i="40"/>
  <c r="C22" i="40"/>
  <c r="C21" i="40"/>
  <c r="C20" i="40"/>
  <c r="C19" i="40"/>
  <c r="C18" i="40"/>
  <c r="C17" i="40"/>
  <c r="C16" i="40"/>
  <c r="O15" i="40"/>
  <c r="N15" i="40"/>
  <c r="M15" i="40"/>
  <c r="C15" i="40"/>
  <c r="C14" i="40"/>
  <c r="C12" i="40"/>
  <c r="C11" i="40"/>
  <c r="O10" i="40"/>
  <c r="N10" i="40"/>
  <c r="M10" i="40"/>
  <c r="C10" i="40"/>
  <c r="T144" i="14"/>
  <c r="S144" i="14"/>
  <c r="R144" i="14"/>
  <c r="Q144" i="14"/>
  <c r="P144" i="14"/>
  <c r="P40" i="44" s="1"/>
  <c r="Q40" i="44" s="1"/>
  <c r="R40" i="44" s="1"/>
  <c r="S40" i="44" s="1"/>
  <c r="T40" i="44" s="1"/>
  <c r="T140" i="14"/>
  <c r="S140" i="14"/>
  <c r="R140" i="14"/>
  <c r="Q140" i="14"/>
  <c r="P140" i="14"/>
  <c r="P39" i="44" s="1"/>
  <c r="P113" i="14"/>
  <c r="T121" i="14"/>
  <c r="S121" i="14"/>
  <c r="R121" i="14"/>
  <c r="Q121" i="14"/>
  <c r="P121" i="14"/>
  <c r="T117" i="14"/>
  <c r="S117" i="14"/>
  <c r="R117" i="14"/>
  <c r="Q117" i="14"/>
  <c r="P117" i="14"/>
  <c r="T113" i="14"/>
  <c r="S113" i="14"/>
  <c r="R113" i="14"/>
  <c r="Q113" i="14"/>
  <c r="O23" i="40" l="1"/>
  <c r="M39" i="40"/>
  <c r="N16" i="41"/>
  <c r="N19" i="41" s="1"/>
  <c r="N21" i="41" s="1"/>
  <c r="N23" i="41" s="1"/>
  <c r="N24" i="41" s="1"/>
  <c r="M12" i="41"/>
  <c r="M19" i="41"/>
  <c r="M21" i="41" s="1"/>
  <c r="M23" i="41" s="1"/>
  <c r="M24" i="41" s="1"/>
  <c r="M17" i="41"/>
  <c r="P54" i="43"/>
  <c r="Q54" i="43" s="1"/>
  <c r="R54" i="43" s="1"/>
  <c r="S54" i="43" s="1"/>
  <c r="T54" i="43" s="1"/>
  <c r="S30" i="46"/>
  <c r="R20" i="40"/>
  <c r="O21" i="41"/>
  <c r="O23" i="41" s="1"/>
  <c r="O24" i="41" s="1"/>
  <c r="O12" i="42"/>
  <c r="P55" i="43"/>
  <c r="Q55" i="43" s="1"/>
  <c r="R55" i="43" s="1"/>
  <c r="S55" i="43" s="1"/>
  <c r="T55" i="43" s="1"/>
  <c r="R48" i="46"/>
  <c r="Q38" i="40"/>
  <c r="O24" i="47"/>
  <c r="P22" i="47"/>
  <c r="R36" i="46"/>
  <c r="Q22" i="40"/>
  <c r="A11" i="44"/>
  <c r="S16" i="49"/>
  <c r="S36" i="42"/>
  <c r="O29" i="47"/>
  <c r="B27" i="47"/>
  <c r="O32" i="47"/>
  <c r="O30" i="47"/>
  <c r="F34" i="47"/>
  <c r="P53" i="43"/>
  <c r="Q53" i="43" s="1"/>
  <c r="R53" i="43" s="1"/>
  <c r="S53" i="43" s="1"/>
  <c r="T53" i="43" s="1"/>
  <c r="R15" i="47"/>
  <c r="O54" i="48"/>
  <c r="O49" i="48"/>
  <c r="O53" i="48"/>
  <c r="O48" i="48"/>
  <c r="O52" i="48"/>
  <c r="S30" i="48"/>
  <c r="P50" i="44"/>
  <c r="Q50" i="44" s="1"/>
  <c r="Q30" i="48"/>
  <c r="O39" i="48"/>
  <c r="O38" i="48"/>
  <c r="O37" i="48"/>
  <c r="O33" i="48"/>
  <c r="O34" i="48"/>
  <c r="R30" i="48"/>
  <c r="O40" i="43"/>
  <c r="O46" i="43" s="1"/>
  <c r="O41" i="43"/>
  <c r="O47" i="43" s="1"/>
  <c r="R29" i="45"/>
  <c r="R30" i="45" s="1"/>
  <c r="R45" i="48" s="1"/>
  <c r="T98" i="44"/>
  <c r="T97" i="44"/>
  <c r="T100" i="44"/>
  <c r="T99" i="44"/>
  <c r="P27" i="44"/>
  <c r="S27" i="44"/>
  <c r="R27" i="44"/>
  <c r="O27" i="44"/>
  <c r="O36" i="44" s="1"/>
  <c r="O44" i="44" s="1"/>
  <c r="Q27" i="44"/>
  <c r="P52" i="44"/>
  <c r="O57" i="44"/>
  <c r="Q39" i="44"/>
  <c r="P16" i="44"/>
  <c r="O56" i="44"/>
  <c r="P51" i="44"/>
  <c r="P18" i="44"/>
  <c r="Q15" i="44"/>
  <c r="O29" i="43"/>
  <c r="O39" i="43" s="1"/>
  <c r="A50" i="43"/>
  <c r="O61" i="43"/>
  <c r="O12" i="46" s="1"/>
  <c r="O32" i="46" s="1"/>
  <c r="N23" i="40"/>
  <c r="O40" i="40"/>
  <c r="O9" i="50" s="1"/>
  <c r="M23" i="40"/>
  <c r="N40" i="40"/>
  <c r="N9" i="50" s="1"/>
  <c r="M40" i="40"/>
  <c r="M9" i="50" s="1"/>
  <c r="O17" i="41"/>
  <c r="P88" i="14"/>
  <c r="P15" i="43" s="1"/>
  <c r="N17" i="41" l="1"/>
  <c r="S36" i="46"/>
  <c r="R22" i="40"/>
  <c r="O44" i="42"/>
  <c r="O49" i="42" s="1"/>
  <c r="P47" i="42" s="1"/>
  <c r="O34" i="46"/>
  <c r="S15" i="47"/>
  <c r="O31" i="47"/>
  <c r="P29" i="47"/>
  <c r="Q22" i="47"/>
  <c r="R22" i="47" s="1"/>
  <c r="S22" i="47" s="1"/>
  <c r="T22" i="47" s="1"/>
  <c r="T13" i="49"/>
  <c r="S18" i="49"/>
  <c r="O37" i="47"/>
  <c r="O36" i="47"/>
  <c r="B34" i="47"/>
  <c r="O43" i="47" s="1"/>
  <c r="O107" i="47" s="1"/>
  <c r="O13" i="42" s="1"/>
  <c r="O39" i="47"/>
  <c r="A47" i="44"/>
  <c r="A64" i="44" s="1"/>
  <c r="T30" i="46"/>
  <c r="T20" i="40" s="1"/>
  <c r="S20" i="40"/>
  <c r="S48" i="46"/>
  <c r="R38" i="40"/>
  <c r="P55" i="44"/>
  <c r="O55" i="48"/>
  <c r="O31" i="45" s="1"/>
  <c r="O32" i="45" s="1"/>
  <c r="O23" i="44"/>
  <c r="O40" i="48"/>
  <c r="O16" i="45" s="1"/>
  <c r="O17" i="45" s="1"/>
  <c r="T101" i="44"/>
  <c r="S29" i="45"/>
  <c r="S30" i="45" s="1"/>
  <c r="S45" i="48" s="1"/>
  <c r="O100" i="44"/>
  <c r="O98" i="44"/>
  <c r="O99" i="44"/>
  <c r="O97" i="44"/>
  <c r="R99" i="44"/>
  <c r="R100" i="44"/>
  <c r="R97" i="44"/>
  <c r="R98" i="44"/>
  <c r="P100" i="44"/>
  <c r="P99" i="44"/>
  <c r="P98" i="44"/>
  <c r="P97" i="44"/>
  <c r="O58" i="44"/>
  <c r="Q100" i="44"/>
  <c r="Q97" i="44"/>
  <c r="Q98" i="44"/>
  <c r="Q99" i="44"/>
  <c r="S97" i="44"/>
  <c r="S100" i="44"/>
  <c r="S98" i="44"/>
  <c r="S99" i="44"/>
  <c r="R15" i="44"/>
  <c r="P56" i="44"/>
  <c r="Q51" i="44"/>
  <c r="P57" i="44"/>
  <c r="Q52" i="44"/>
  <c r="R50" i="44"/>
  <c r="Q55" i="44"/>
  <c r="R39" i="44"/>
  <c r="Q18" i="44"/>
  <c r="P36" i="44"/>
  <c r="P44" i="44" s="1"/>
  <c r="Q16" i="44"/>
  <c r="O42" i="43"/>
  <c r="O45" i="43"/>
  <c r="O24" i="43"/>
  <c r="O22" i="44" s="1"/>
  <c r="O26" i="43"/>
  <c r="O25" i="44" s="1"/>
  <c r="L263" i="14"/>
  <c r="L262" i="14"/>
  <c r="L261" i="14"/>
  <c r="L260" i="14"/>
  <c r="L259" i="14"/>
  <c r="L258" i="14"/>
  <c r="O235" i="14"/>
  <c r="O234" i="14"/>
  <c r="O233" i="14"/>
  <c r="P90" i="47" s="1"/>
  <c r="Q90" i="47" s="1"/>
  <c r="R90" i="47" s="1"/>
  <c r="S90" i="47" s="1"/>
  <c r="T90" i="47" s="1"/>
  <c r="O232" i="14"/>
  <c r="O231" i="14"/>
  <c r="O230" i="14"/>
  <c r="N207" i="14"/>
  <c r="E218" i="14"/>
  <c r="E230" i="14"/>
  <c r="E246" i="14"/>
  <c r="T15" i="49" l="1"/>
  <c r="T36" i="42" s="1"/>
  <c r="T16" i="49"/>
  <c r="T18" i="49" s="1"/>
  <c r="O38" i="46"/>
  <c r="O54" i="46" s="1"/>
  <c r="O55" i="46" s="1"/>
  <c r="O14" i="42" s="1"/>
  <c r="O17" i="42" s="1"/>
  <c r="P34" i="46"/>
  <c r="Q34" i="46" s="1"/>
  <c r="R34" i="46" s="1"/>
  <c r="S34" i="46" s="1"/>
  <c r="T34" i="46" s="1"/>
  <c r="P51" i="47"/>
  <c r="Q51" i="47" s="1"/>
  <c r="R51" i="47" s="1"/>
  <c r="S51" i="47" s="1"/>
  <c r="T51" i="47" s="1"/>
  <c r="O14" i="47"/>
  <c r="P14" i="47" s="1"/>
  <c r="P64" i="47"/>
  <c r="Q64" i="47" s="1"/>
  <c r="R64" i="47" s="1"/>
  <c r="S64" i="47" s="1"/>
  <c r="T64" i="47" s="1"/>
  <c r="O21" i="47"/>
  <c r="P21" i="47" s="1"/>
  <c r="T36" i="46"/>
  <c r="T22" i="40" s="1"/>
  <c r="S22" i="40"/>
  <c r="P36" i="47"/>
  <c r="O38" i="47"/>
  <c r="Q29" i="47"/>
  <c r="O42" i="47"/>
  <c r="O106" i="47" s="1"/>
  <c r="P77" i="47"/>
  <c r="Q77" i="47" s="1"/>
  <c r="R77" i="47" s="1"/>
  <c r="S77" i="47" s="1"/>
  <c r="T77" i="47" s="1"/>
  <c r="O28" i="47"/>
  <c r="P28" i="47" s="1"/>
  <c r="Q28" i="47" s="1"/>
  <c r="R28" i="47" s="1"/>
  <c r="S28" i="47" s="1"/>
  <c r="T28" i="47" s="1"/>
  <c r="T48" i="46"/>
  <c r="T38" i="40" s="1"/>
  <c r="S38" i="40"/>
  <c r="O35" i="47"/>
  <c r="P35" i="47" s="1"/>
  <c r="Q35" i="47" s="1"/>
  <c r="R35" i="47" s="1"/>
  <c r="S35" i="47" s="1"/>
  <c r="T35" i="47" s="1"/>
  <c r="T15" i="47"/>
  <c r="O101" i="44"/>
  <c r="P101" i="44"/>
  <c r="Q101" i="44"/>
  <c r="P58" i="44"/>
  <c r="O48" i="43"/>
  <c r="O21" i="45"/>
  <c r="O24" i="45" s="1"/>
  <c r="T29" i="45"/>
  <c r="O86" i="44"/>
  <c r="O88" i="44"/>
  <c r="O85" i="44"/>
  <c r="O87" i="44"/>
  <c r="O33" i="44"/>
  <c r="O29" i="44"/>
  <c r="O92" i="44"/>
  <c r="O93" i="44"/>
  <c r="O94" i="44"/>
  <c r="O91" i="44"/>
  <c r="O34" i="44"/>
  <c r="O104" i="44"/>
  <c r="S101" i="44"/>
  <c r="R101" i="44"/>
  <c r="R16" i="44"/>
  <c r="R51" i="44"/>
  <c r="Q56" i="44"/>
  <c r="R52" i="44"/>
  <c r="Q57" i="44"/>
  <c r="S39" i="44"/>
  <c r="R18" i="44"/>
  <c r="Q36" i="44"/>
  <c r="Q44" i="44" s="1"/>
  <c r="S50" i="44"/>
  <c r="R55" i="44"/>
  <c r="S15" i="44"/>
  <c r="Q94" i="14"/>
  <c r="R94" i="14" s="1"/>
  <c r="P95" i="14"/>
  <c r="P92" i="14"/>
  <c r="R91" i="14"/>
  <c r="S91" i="14" s="1"/>
  <c r="P89" i="14"/>
  <c r="Q88" i="14"/>
  <c r="Q15" i="43" s="1"/>
  <c r="R87" i="14"/>
  <c r="S87" i="14" s="1"/>
  <c r="P30" i="47" l="1"/>
  <c r="P31" i="47" s="1"/>
  <c r="P32" i="47" s="1"/>
  <c r="Q30" i="47" s="1"/>
  <c r="Q31" i="47" s="1"/>
  <c r="Q32" i="47" s="1"/>
  <c r="P37" i="47"/>
  <c r="P38" i="47" s="1"/>
  <c r="P39" i="47" s="1"/>
  <c r="Q36" i="47"/>
  <c r="Q29" i="43"/>
  <c r="Q39" i="43" s="1"/>
  <c r="Q92" i="14"/>
  <c r="Q18" i="43" s="1"/>
  <c r="P18" i="43"/>
  <c r="Q95" i="14"/>
  <c r="Q20" i="43" s="1"/>
  <c r="Q31" i="43" s="1"/>
  <c r="Q41" i="43" s="1"/>
  <c r="P20" i="43"/>
  <c r="P31" i="43" s="1"/>
  <c r="P41" i="43" s="1"/>
  <c r="Q89" i="14"/>
  <c r="P16" i="43"/>
  <c r="P30" i="43" s="1"/>
  <c r="P40" i="43" s="1"/>
  <c r="Q21" i="47"/>
  <c r="R21" i="47" s="1"/>
  <c r="S21" i="47" s="1"/>
  <c r="P23" i="47"/>
  <c r="P24" i="47" s="1"/>
  <c r="R29" i="47"/>
  <c r="P16" i="47"/>
  <c r="Q14" i="47"/>
  <c r="P104" i="44"/>
  <c r="T30" i="45"/>
  <c r="O89" i="44"/>
  <c r="O95" i="44"/>
  <c r="O43" i="44"/>
  <c r="O45" i="44" s="1"/>
  <c r="S51" i="44"/>
  <c r="R56" i="44"/>
  <c r="T50" i="44"/>
  <c r="T55" i="44" s="1"/>
  <c r="S55" i="44"/>
  <c r="T39" i="44"/>
  <c r="Q58" i="44"/>
  <c r="T15" i="44"/>
  <c r="S18" i="44"/>
  <c r="R36" i="44"/>
  <c r="R44" i="44" s="1"/>
  <c r="S52" i="44"/>
  <c r="R57" i="44"/>
  <c r="S16" i="44"/>
  <c r="R88" i="14"/>
  <c r="R92" i="14" l="1"/>
  <c r="R95" i="14"/>
  <c r="Q37" i="47"/>
  <c r="Q38" i="47" s="1"/>
  <c r="Q39" i="47" s="1"/>
  <c r="R30" i="47"/>
  <c r="R31" i="47" s="1"/>
  <c r="S29" i="47"/>
  <c r="R32" i="47"/>
  <c r="P29" i="43"/>
  <c r="P26" i="43" s="1"/>
  <c r="S88" i="14"/>
  <c r="S15" i="43" s="1"/>
  <c r="R15" i="43"/>
  <c r="S95" i="14"/>
  <c r="R20" i="43"/>
  <c r="R31" i="43" s="1"/>
  <c r="R41" i="43" s="1"/>
  <c r="Q26" i="43"/>
  <c r="Q25" i="44" s="1"/>
  <c r="S92" i="14"/>
  <c r="R18" i="43"/>
  <c r="P25" i="47"/>
  <c r="Q23" i="47" s="1"/>
  <c r="Q24" i="47" s="1"/>
  <c r="Q24" i="43"/>
  <c r="Q22" i="44" s="1"/>
  <c r="T21" i="47"/>
  <c r="Q58" i="43"/>
  <c r="Q45" i="43"/>
  <c r="P23" i="44"/>
  <c r="P59" i="43"/>
  <c r="P46" i="43"/>
  <c r="R14" i="47"/>
  <c r="R89" i="14"/>
  <c r="Q16" i="43"/>
  <c r="Q30" i="43" s="1"/>
  <c r="Q40" i="43" s="1"/>
  <c r="Q42" i="43" s="1"/>
  <c r="R36" i="47"/>
  <c r="P17" i="47"/>
  <c r="P18" i="47" s="1"/>
  <c r="P43" i="47"/>
  <c r="P60" i="43"/>
  <c r="P47" i="43"/>
  <c r="Q47" i="43"/>
  <c r="Q60" i="43"/>
  <c r="T45" i="48"/>
  <c r="Q104" i="44"/>
  <c r="O102" i="44"/>
  <c r="R58" i="44"/>
  <c r="T16" i="44"/>
  <c r="T18" i="44"/>
  <c r="T36" i="44" s="1"/>
  <c r="T44" i="44" s="1"/>
  <c r="S36" i="44"/>
  <c r="S44" i="44" s="1"/>
  <c r="T51" i="44"/>
  <c r="T56" i="44" s="1"/>
  <c r="S56" i="44"/>
  <c r="T52" i="44"/>
  <c r="T57" i="44" s="1"/>
  <c r="S57" i="44"/>
  <c r="T88" i="14"/>
  <c r="T15" i="43" s="1"/>
  <c r="P42" i="47" l="1"/>
  <c r="R37" i="47"/>
  <c r="R38" i="47" s="1"/>
  <c r="R39" i="47" s="1"/>
  <c r="Q48" i="43"/>
  <c r="Q21" i="45"/>
  <c r="Q25" i="47"/>
  <c r="R23" i="47" s="1"/>
  <c r="R24" i="47" s="1"/>
  <c r="R60" i="43"/>
  <c r="R47" i="43"/>
  <c r="T95" i="14"/>
  <c r="T20" i="43" s="1"/>
  <c r="T31" i="43" s="1"/>
  <c r="T41" i="43" s="1"/>
  <c r="S20" i="43"/>
  <c r="S31" i="43" s="1"/>
  <c r="S41" i="43" s="1"/>
  <c r="S14" i="47"/>
  <c r="T29" i="47"/>
  <c r="R29" i="43"/>
  <c r="R24" i="43" s="1"/>
  <c r="T29" i="43"/>
  <c r="T39" i="43" s="1"/>
  <c r="S36" i="47"/>
  <c r="S29" i="43"/>
  <c r="S39" i="43" s="1"/>
  <c r="Q23" i="44"/>
  <c r="Q87" i="44" s="1"/>
  <c r="Q59" i="43"/>
  <c r="Q61" i="43" s="1"/>
  <c r="Q46" i="43"/>
  <c r="S89" i="14"/>
  <c r="R16" i="43"/>
  <c r="R30" i="43" s="1"/>
  <c r="R40" i="43" s="1"/>
  <c r="T92" i="14"/>
  <c r="T18" i="43" s="1"/>
  <c r="S18" i="43"/>
  <c r="P39" i="43"/>
  <c r="P24" i="43"/>
  <c r="P22" i="44" s="1"/>
  <c r="Q16" i="47"/>
  <c r="Q91" i="44"/>
  <c r="Q92" i="44"/>
  <c r="Q93" i="44"/>
  <c r="Q34" i="44"/>
  <c r="Q94" i="44"/>
  <c r="S30" i="47"/>
  <c r="S31" i="47" s="1"/>
  <c r="S32" i="47" s="1"/>
  <c r="T30" i="47" s="1"/>
  <c r="T31" i="47" s="1"/>
  <c r="T32" i="47" s="1"/>
  <c r="T58" i="44"/>
  <c r="R104" i="44"/>
  <c r="S58" i="44"/>
  <c r="Q66" i="14"/>
  <c r="R66" i="14" s="1"/>
  <c r="S66" i="14" s="1"/>
  <c r="T66" i="14" s="1"/>
  <c r="P64" i="14"/>
  <c r="P62" i="14"/>
  <c r="Q62" i="14" s="1"/>
  <c r="R62" i="14" s="1"/>
  <c r="S62" i="14" s="1"/>
  <c r="T62" i="14" s="1"/>
  <c r="S60" i="14"/>
  <c r="T60" i="14" s="1"/>
  <c r="S58" i="14"/>
  <c r="T58" i="14" s="1"/>
  <c r="S57" i="14"/>
  <c r="T57" i="14" s="1"/>
  <c r="P54" i="14"/>
  <c r="Q54" i="14" s="1"/>
  <c r="R54" i="14" s="1"/>
  <c r="S54" i="14" s="1"/>
  <c r="T54" i="14" s="1"/>
  <c r="P53" i="14"/>
  <c r="Q53" i="14" s="1"/>
  <c r="R53" i="14" s="1"/>
  <c r="S53" i="14" s="1"/>
  <c r="T53" i="14" s="1"/>
  <c r="Q65" i="48" l="1"/>
  <c r="Q9" i="41"/>
  <c r="Q12" i="46"/>
  <c r="Q32" i="46" s="1"/>
  <c r="P85" i="44"/>
  <c r="P33" i="44"/>
  <c r="P87" i="44"/>
  <c r="P86" i="44"/>
  <c r="P88" i="44"/>
  <c r="T14" i="47"/>
  <c r="Q86" i="44"/>
  <c r="P45" i="43"/>
  <c r="P58" i="43"/>
  <c r="P61" i="43" s="1"/>
  <c r="P42" i="43"/>
  <c r="T24" i="43"/>
  <c r="T22" i="44" s="1"/>
  <c r="S47" i="43"/>
  <c r="S60" i="43"/>
  <c r="Q33" i="44"/>
  <c r="Q43" i="44" s="1"/>
  <c r="Q45" i="44" s="1"/>
  <c r="S26" i="43"/>
  <c r="S25" i="44" s="1"/>
  <c r="T60" i="43"/>
  <c r="T47" i="43"/>
  <c r="P25" i="44"/>
  <c r="T58" i="43"/>
  <c r="T45" i="43"/>
  <c r="Q64" i="14"/>
  <c r="P54" i="48"/>
  <c r="P39" i="48"/>
  <c r="T26" i="43"/>
  <c r="T25" i="44" s="1"/>
  <c r="S24" i="43"/>
  <c r="R25" i="47"/>
  <c r="S23" i="47" s="1"/>
  <c r="S24" i="47" s="1"/>
  <c r="S58" i="43"/>
  <c r="S45" i="43"/>
  <c r="S22" i="44"/>
  <c r="R26" i="43"/>
  <c r="R39" i="43"/>
  <c r="Q85" i="44"/>
  <c r="Q29" i="44"/>
  <c r="Q95" i="44"/>
  <c r="T89" i="14"/>
  <c r="T16" i="43" s="1"/>
  <c r="T30" i="43" s="1"/>
  <c r="T40" i="43" s="1"/>
  <c r="S16" i="43"/>
  <c r="S30" i="43" s="1"/>
  <c r="S40" i="43" s="1"/>
  <c r="S42" i="43" s="1"/>
  <c r="T36" i="47"/>
  <c r="S37" i="47"/>
  <c r="S38" i="47" s="1"/>
  <c r="S39" i="47" s="1"/>
  <c r="Q88" i="44"/>
  <c r="R23" i="44"/>
  <c r="R46" i="43"/>
  <c r="R59" i="43"/>
  <c r="Q17" i="47"/>
  <c r="Q18" i="47" s="1"/>
  <c r="Q43" i="47"/>
  <c r="T104" i="44"/>
  <c r="S104" i="44"/>
  <c r="B19" i="13"/>
  <c r="B18" i="13"/>
  <c r="B17" i="13"/>
  <c r="A9" i="13"/>
  <c r="A11" i="13" s="1"/>
  <c r="E37" i="14"/>
  <c r="T37" i="47" l="1"/>
  <c r="T38" i="47" s="1"/>
  <c r="T39" i="47" s="1"/>
  <c r="S48" i="43"/>
  <c r="S21" i="45"/>
  <c r="S25" i="47"/>
  <c r="T23" i="47" s="1"/>
  <c r="T24" i="47" s="1"/>
  <c r="T25" i="47" s="1"/>
  <c r="T91" i="44"/>
  <c r="T92" i="44"/>
  <c r="T94" i="44"/>
  <c r="T93" i="44"/>
  <c r="T34" i="44"/>
  <c r="T59" i="43"/>
  <c r="T61" i="43" s="1"/>
  <c r="T23" i="44"/>
  <c r="T88" i="44" s="1"/>
  <c r="T46" i="43"/>
  <c r="P29" i="44"/>
  <c r="P48" i="43"/>
  <c r="P21" i="45"/>
  <c r="S23" i="44"/>
  <c r="S86" i="44" s="1"/>
  <c r="S46" i="43"/>
  <c r="S59" i="43"/>
  <c r="S61" i="43" s="1"/>
  <c r="P34" i="44"/>
  <c r="P91" i="44"/>
  <c r="P92" i="44"/>
  <c r="P93" i="44"/>
  <c r="P94" i="44"/>
  <c r="P65" i="48"/>
  <c r="P9" i="41"/>
  <c r="P12" i="46"/>
  <c r="P32" i="46" s="1"/>
  <c r="P43" i="44"/>
  <c r="P45" i="44" s="1"/>
  <c r="R64" i="14"/>
  <c r="Q54" i="48"/>
  <c r="Q39" i="48"/>
  <c r="T42" i="43"/>
  <c r="S94" i="44"/>
  <c r="S91" i="44"/>
  <c r="S93" i="44"/>
  <c r="S92" i="44"/>
  <c r="S34" i="44"/>
  <c r="P89" i="44"/>
  <c r="Q42" i="47"/>
  <c r="R16" i="47"/>
  <c r="Q89" i="44"/>
  <c r="Q102" i="44"/>
  <c r="R58" i="43"/>
  <c r="R61" i="43" s="1"/>
  <c r="R22" i="44"/>
  <c r="R45" i="43"/>
  <c r="R25" i="44"/>
  <c r="R42" i="43"/>
  <c r="O34" i="26"/>
  <c r="O31" i="26"/>
  <c r="O26" i="26"/>
  <c r="O15" i="26"/>
  <c r="O10" i="26"/>
  <c r="O244" i="14"/>
  <c r="O246" i="14" s="1"/>
  <c r="O227" i="14"/>
  <c r="O216" i="14"/>
  <c r="O218" i="14" s="1"/>
  <c r="O207" i="14"/>
  <c r="O149" i="14"/>
  <c r="O13" i="48" s="1"/>
  <c r="T33" i="44" l="1"/>
  <c r="T43" i="44" s="1"/>
  <c r="T45" i="44" s="1"/>
  <c r="T85" i="44"/>
  <c r="O39" i="26"/>
  <c r="R65" i="48"/>
  <c r="R9" i="41"/>
  <c r="R12" i="46"/>
  <c r="R32" i="46" s="1"/>
  <c r="R17" i="47"/>
  <c r="R18" i="47" s="1"/>
  <c r="R43" i="47"/>
  <c r="T65" i="48"/>
  <c r="T12" i="46"/>
  <c r="T32" i="46" s="1"/>
  <c r="T9" i="41"/>
  <c r="S65" i="48"/>
  <c r="S12" i="46"/>
  <c r="S32" i="46" s="1"/>
  <c r="S9" i="41"/>
  <c r="S29" i="44"/>
  <c r="S33" i="44"/>
  <c r="R21" i="45"/>
  <c r="R48" i="43"/>
  <c r="R29" i="44"/>
  <c r="S87" i="44"/>
  <c r="R93" i="44"/>
  <c r="R94" i="44"/>
  <c r="R91" i="44"/>
  <c r="R92" i="44"/>
  <c r="R34" i="44"/>
  <c r="S88" i="44"/>
  <c r="S64" i="14"/>
  <c r="R39" i="48"/>
  <c r="R54" i="48"/>
  <c r="P95" i="44"/>
  <c r="P102" i="44" s="1"/>
  <c r="T95" i="44"/>
  <c r="T87" i="44"/>
  <c r="O14" i="48"/>
  <c r="O17" i="48" s="1"/>
  <c r="O21" i="48"/>
  <c r="T48" i="43"/>
  <c r="T21" i="45"/>
  <c r="T29" i="44"/>
  <c r="S43" i="44"/>
  <c r="S45" i="44" s="1"/>
  <c r="O23" i="26"/>
  <c r="S85" i="44"/>
  <c r="T86" i="44"/>
  <c r="R85" i="44"/>
  <c r="R86" i="44"/>
  <c r="R87" i="44"/>
  <c r="R33" i="44"/>
  <c r="R88" i="44"/>
  <c r="S95" i="44"/>
  <c r="P59" i="14"/>
  <c r="P55" i="14"/>
  <c r="P47" i="48" s="1"/>
  <c r="L55" i="14"/>
  <c r="L59" i="14"/>
  <c r="S89" i="44" l="1"/>
  <c r="T89" i="44"/>
  <c r="R95" i="44"/>
  <c r="T102" i="44"/>
  <c r="S16" i="47"/>
  <c r="R42" i="47"/>
  <c r="R89" i="44"/>
  <c r="R102" i="44" s="1"/>
  <c r="T64" i="14"/>
  <c r="S39" i="48"/>
  <c r="S54" i="48"/>
  <c r="O24" i="48"/>
  <c r="O18" i="48"/>
  <c r="O22" i="48"/>
  <c r="O23" i="48"/>
  <c r="S102" i="44"/>
  <c r="R43" i="44"/>
  <c r="R45" i="44" s="1"/>
  <c r="P48" i="48"/>
  <c r="P49" i="48"/>
  <c r="P36" i="48"/>
  <c r="P51" i="48"/>
  <c r="P20" i="48"/>
  <c r="P38" i="48"/>
  <c r="P37" i="48"/>
  <c r="P32" i="48"/>
  <c r="P16" i="48"/>
  <c r="Q59" i="14"/>
  <c r="Q55" i="14"/>
  <c r="Q47" i="48" s="1"/>
  <c r="T149" i="14"/>
  <c r="T13" i="48" s="1"/>
  <c r="T14" i="48" s="1"/>
  <c r="S149" i="14"/>
  <c r="S13" i="48" s="1"/>
  <c r="S14" i="48" s="1"/>
  <c r="R149" i="14"/>
  <c r="R13" i="48" s="1"/>
  <c r="R14" i="48" s="1"/>
  <c r="Q149" i="14"/>
  <c r="Q13" i="48" s="1"/>
  <c r="Q14" i="48" s="1"/>
  <c r="P149" i="14"/>
  <c r="P13" i="48" s="1"/>
  <c r="P14" i="48" s="1"/>
  <c r="P47" i="14"/>
  <c r="Q47" i="14" s="1"/>
  <c r="R47" i="14" s="1"/>
  <c r="S47" i="14" s="1"/>
  <c r="T47" i="14" s="1"/>
  <c r="M27" i="14"/>
  <c r="E33" i="14"/>
  <c r="E34" i="14"/>
  <c r="E35" i="14"/>
  <c r="L117" i="14"/>
  <c r="E31" i="14"/>
  <c r="E27" i="14"/>
  <c r="L121" i="14"/>
  <c r="E28" i="14"/>
  <c r="L113" i="14"/>
  <c r="O25" i="48" l="1"/>
  <c r="O60" i="44" s="1"/>
  <c r="O62" i="44" s="1"/>
  <c r="O106" i="44" s="1"/>
  <c r="O14" i="46"/>
  <c r="O13" i="46"/>
  <c r="P23" i="48"/>
  <c r="P24" i="48"/>
  <c r="Q23" i="48"/>
  <c r="Q24" i="48"/>
  <c r="T39" i="48"/>
  <c r="T54" i="48"/>
  <c r="R24" i="48"/>
  <c r="R23" i="48"/>
  <c r="S24" i="48"/>
  <c r="S23" i="48"/>
  <c r="T24" i="48"/>
  <c r="T23" i="48"/>
  <c r="S17" i="47"/>
  <c r="S18" i="47" s="1"/>
  <c r="S43" i="47"/>
  <c r="P21" i="48"/>
  <c r="P22" i="48"/>
  <c r="P52" i="48"/>
  <c r="P53" i="48"/>
  <c r="P55" i="48" s="1"/>
  <c r="P31" i="45" s="1"/>
  <c r="P32" i="45" s="1"/>
  <c r="Q48" i="48"/>
  <c r="Q49" i="48"/>
  <c r="Q36" i="48"/>
  <c r="Q38" i="48" s="1"/>
  <c r="Q20" i="48"/>
  <c r="Q51" i="48"/>
  <c r="Q32" i="48"/>
  <c r="Q16" i="48"/>
  <c r="P18" i="48"/>
  <c r="P17" i="48"/>
  <c r="P33" i="48"/>
  <c r="P34" i="48"/>
  <c r="M31" i="14"/>
  <c r="M28" i="14"/>
  <c r="M37" i="14" s="1"/>
  <c r="R59" i="14"/>
  <c r="R55" i="14"/>
  <c r="R47" i="48" s="1"/>
  <c r="C30" i="28"/>
  <c r="S42" i="47" l="1"/>
  <c r="T16" i="47"/>
  <c r="P25" i="48"/>
  <c r="P60" i="44" s="1"/>
  <c r="P62" i="44" s="1"/>
  <c r="P106" i="44" s="1"/>
  <c r="Q37" i="48"/>
  <c r="P14" i="46"/>
  <c r="P13" i="46"/>
  <c r="P66" i="48"/>
  <c r="P10" i="41"/>
  <c r="P11" i="41" s="1"/>
  <c r="P12" i="41" s="1"/>
  <c r="Q22" i="48"/>
  <c r="Q21" i="48"/>
  <c r="R49" i="48"/>
  <c r="R48" i="48"/>
  <c r="R36" i="48"/>
  <c r="R20" i="48"/>
  <c r="R51" i="48"/>
  <c r="P40" i="48"/>
  <c r="P16" i="45" s="1"/>
  <c r="P17" i="45" s="1"/>
  <c r="P24" i="45" s="1"/>
  <c r="Q53" i="48"/>
  <c r="Q52" i="48"/>
  <c r="Q18" i="48"/>
  <c r="Q17" i="48"/>
  <c r="R32" i="48"/>
  <c r="R16" i="48"/>
  <c r="R37" i="48"/>
  <c r="R38" i="48"/>
  <c r="Q33" i="48"/>
  <c r="Q34" i="48"/>
  <c r="M33" i="14"/>
  <c r="S59" i="14"/>
  <c r="S55" i="14"/>
  <c r="S47" i="48" s="1"/>
  <c r="N27" i="14"/>
  <c r="M34" i="14"/>
  <c r="M7" i="49" s="1"/>
  <c r="M35" i="14"/>
  <c r="Q55" i="48" l="1"/>
  <c r="Q31" i="45" s="1"/>
  <c r="Q32" i="45" s="1"/>
  <c r="T17" i="47"/>
  <c r="T18" i="47" s="1"/>
  <c r="T42" i="47" s="1"/>
  <c r="T43" i="47"/>
  <c r="M7" i="50"/>
  <c r="R52" i="48"/>
  <c r="R53" i="48"/>
  <c r="R22" i="48"/>
  <c r="R21" i="48"/>
  <c r="S49" i="48"/>
  <c r="S48" i="48"/>
  <c r="S51" i="48"/>
  <c r="S20" i="48"/>
  <c r="Q25" i="48"/>
  <c r="Q60" i="44" s="1"/>
  <c r="Q62" i="44" s="1"/>
  <c r="Q106" i="44" s="1"/>
  <c r="R55" i="48"/>
  <c r="R31" i="45" s="1"/>
  <c r="R32" i="45" s="1"/>
  <c r="R18" i="48"/>
  <c r="R17" i="48"/>
  <c r="T55" i="14"/>
  <c r="T47" i="48" s="1"/>
  <c r="S32" i="48"/>
  <c r="S16" i="48"/>
  <c r="Q40" i="48"/>
  <c r="Q16" i="45" s="1"/>
  <c r="Q17" i="45" s="1"/>
  <c r="Q24" i="45" s="1"/>
  <c r="R33" i="48"/>
  <c r="R34" i="48"/>
  <c r="T59" i="14"/>
  <c r="S36" i="48"/>
  <c r="M7" i="42"/>
  <c r="M7" i="47"/>
  <c r="M43" i="46"/>
  <c r="M46" i="46"/>
  <c r="M7" i="48"/>
  <c r="M26" i="46"/>
  <c r="M23" i="46"/>
  <c r="M7" i="46"/>
  <c r="M7" i="45"/>
  <c r="M7" i="44"/>
  <c r="M7" i="41"/>
  <c r="M7" i="40"/>
  <c r="M7" i="43"/>
  <c r="M7" i="13"/>
  <c r="M7" i="14"/>
  <c r="N31" i="14"/>
  <c r="M7" i="28"/>
  <c r="M36" i="14"/>
  <c r="M7" i="26"/>
  <c r="N28" i="14"/>
  <c r="N37" i="14" s="1"/>
  <c r="L78" i="14"/>
  <c r="R25" i="48" l="1"/>
  <c r="R60" i="44" s="1"/>
  <c r="R62" i="44" s="1"/>
  <c r="R106" i="44" s="1"/>
  <c r="R14" i="46"/>
  <c r="R66" i="48"/>
  <c r="R10" i="41"/>
  <c r="R11" i="41" s="1"/>
  <c r="R12" i="41" s="1"/>
  <c r="R13" i="46"/>
  <c r="T36" i="48"/>
  <c r="T37" i="48" s="1"/>
  <c r="T51" i="48"/>
  <c r="T20" i="48"/>
  <c r="T48" i="48"/>
  <c r="T49" i="48"/>
  <c r="Q13" i="46"/>
  <c r="Q66" i="48"/>
  <c r="Q10" i="41"/>
  <c r="Q11" i="41" s="1"/>
  <c r="Q12" i="41" s="1"/>
  <c r="Q14" i="46"/>
  <c r="S21" i="48"/>
  <c r="S22" i="48"/>
  <c r="S52" i="48"/>
  <c r="S53" i="48"/>
  <c r="R40" i="48"/>
  <c r="R16" i="45" s="1"/>
  <c r="R17" i="45" s="1"/>
  <c r="R24" i="45" s="1"/>
  <c r="S34" i="48"/>
  <c r="S33" i="48"/>
  <c r="S37" i="48"/>
  <c r="S38" i="48"/>
  <c r="T32" i="48"/>
  <c r="T16" i="48"/>
  <c r="S17" i="48"/>
  <c r="S18" i="48"/>
  <c r="N33" i="14"/>
  <c r="O27" i="14"/>
  <c r="N34" i="14"/>
  <c r="N7" i="49" s="1"/>
  <c r="N35" i="14"/>
  <c r="S55" i="48" l="1"/>
  <c r="S31" i="45" s="1"/>
  <c r="S32" i="45" s="1"/>
  <c r="N7" i="50"/>
  <c r="T52" i="48"/>
  <c r="T53" i="48"/>
  <c r="T55" i="48" s="1"/>
  <c r="T31" i="45" s="1"/>
  <c r="T32" i="45" s="1"/>
  <c r="T22" i="48"/>
  <c r="T21" i="48"/>
  <c r="T38" i="48"/>
  <c r="S25" i="48"/>
  <c r="S60" i="44" s="1"/>
  <c r="S62" i="44" s="1"/>
  <c r="S106" i="44" s="1"/>
  <c r="T17" i="48"/>
  <c r="T18" i="48"/>
  <c r="S40" i="48"/>
  <c r="S16" i="45" s="1"/>
  <c r="S17" i="45" s="1"/>
  <c r="S24" i="45" s="1"/>
  <c r="T33" i="48"/>
  <c r="T34" i="48"/>
  <c r="N7" i="42"/>
  <c r="N7" i="47"/>
  <c r="N43" i="46"/>
  <c r="N46" i="46"/>
  <c r="N7" i="48"/>
  <c r="N23" i="46"/>
  <c r="N26" i="46"/>
  <c r="N7" i="46"/>
  <c r="N7" i="45"/>
  <c r="N7" i="44"/>
  <c r="N7" i="43"/>
  <c r="N7" i="13"/>
  <c r="N7" i="41"/>
  <c r="N7" i="40"/>
  <c r="O31" i="14"/>
  <c r="N7" i="14"/>
  <c r="N7" i="28"/>
  <c r="N36" i="14"/>
  <c r="N7" i="26"/>
  <c r="O28" i="14"/>
  <c r="O37" i="14" s="1"/>
  <c r="S66" i="48" l="1"/>
  <c r="S10" i="41"/>
  <c r="S11" i="41" s="1"/>
  <c r="S12" i="41" s="1"/>
  <c r="S14" i="46"/>
  <c r="S13" i="46"/>
  <c r="T25" i="48"/>
  <c r="T60" i="44" s="1"/>
  <c r="T62" i="44" s="1"/>
  <c r="T106" i="44" s="1"/>
  <c r="T40" i="48"/>
  <c r="T16" i="45" s="1"/>
  <c r="T17" i="45" s="1"/>
  <c r="T24" i="45" s="1"/>
  <c r="O33" i="14"/>
  <c r="O34" i="14"/>
  <c r="O7" i="49" s="1"/>
  <c r="T264" i="14"/>
  <c r="S264" i="14"/>
  <c r="R264" i="14"/>
  <c r="Q264" i="14"/>
  <c r="P264" i="14"/>
  <c r="C264" i="14"/>
  <c r="T255" i="14"/>
  <c r="S255" i="14"/>
  <c r="R255" i="14"/>
  <c r="Q255" i="14"/>
  <c r="P255" i="14"/>
  <c r="C255" i="14"/>
  <c r="C254" i="14"/>
  <c r="C207" i="14"/>
  <c r="C216" i="14"/>
  <c r="C244" i="14"/>
  <c r="C226" i="14"/>
  <c r="C225" i="14"/>
  <c r="C224" i="14"/>
  <c r="C223" i="14"/>
  <c r="C222" i="14"/>
  <c r="C221" i="14"/>
  <c r="O189" i="14"/>
  <c r="O34" i="45" s="1"/>
  <c r="P34" i="45" l="1"/>
  <c r="O37" i="45"/>
  <c r="O39" i="45" s="1"/>
  <c r="O15" i="46" s="1"/>
  <c r="O7" i="50"/>
  <c r="T10" i="41"/>
  <c r="T11" i="41" s="1"/>
  <c r="T12" i="41" s="1"/>
  <c r="T66" i="48"/>
  <c r="T14" i="46"/>
  <c r="T13" i="46"/>
  <c r="O7" i="42"/>
  <c r="O7" i="47"/>
  <c r="O7" i="48"/>
  <c r="O7" i="46"/>
  <c r="O7" i="45"/>
  <c r="O7" i="44"/>
  <c r="O7" i="43"/>
  <c r="O7" i="13"/>
  <c r="O7" i="40"/>
  <c r="O7" i="41"/>
  <c r="O7" i="26"/>
  <c r="O7" i="14"/>
  <c r="O7" i="28"/>
  <c r="O30" i="28"/>
  <c r="Q34" i="45" l="1"/>
  <c r="P37" i="45"/>
  <c r="P39" i="45" s="1"/>
  <c r="C36" i="28"/>
  <c r="C35" i="28"/>
  <c r="C34" i="28"/>
  <c r="P15" i="46" l="1"/>
  <c r="P79" i="48"/>
  <c r="P67" i="48"/>
  <c r="P13" i="41"/>
  <c r="R34" i="45"/>
  <c r="Q37" i="45"/>
  <c r="Q39" i="45" s="1"/>
  <c r="C10" i="26"/>
  <c r="M10" i="26"/>
  <c r="N10" i="26"/>
  <c r="C11" i="26"/>
  <c r="C12" i="26"/>
  <c r="C13" i="26"/>
  <c r="C14" i="26"/>
  <c r="C15" i="26"/>
  <c r="M15" i="26"/>
  <c r="N15" i="26"/>
  <c r="N23" i="26" s="1"/>
  <c r="C16" i="26"/>
  <c r="C17" i="26"/>
  <c r="C18" i="26"/>
  <c r="C19" i="26"/>
  <c r="C20" i="26"/>
  <c r="C21" i="26"/>
  <c r="C22" i="26"/>
  <c r="C23" i="26"/>
  <c r="C26" i="26"/>
  <c r="M26" i="26"/>
  <c r="N26" i="26"/>
  <c r="C27" i="26"/>
  <c r="C28" i="26"/>
  <c r="C29" i="26"/>
  <c r="C30" i="26"/>
  <c r="C31" i="26"/>
  <c r="M31" i="26"/>
  <c r="N31" i="26"/>
  <c r="C32" i="26"/>
  <c r="C33" i="26"/>
  <c r="C34" i="26"/>
  <c r="M34" i="26"/>
  <c r="M39" i="26" s="1"/>
  <c r="N34" i="26"/>
  <c r="N39" i="26" s="1"/>
  <c r="C35" i="26"/>
  <c r="C36" i="26"/>
  <c r="C37" i="26"/>
  <c r="C38" i="26"/>
  <c r="C39" i="26"/>
  <c r="C44" i="26"/>
  <c r="C9" i="28"/>
  <c r="C10" i="28"/>
  <c r="C11" i="28"/>
  <c r="M11" i="28"/>
  <c r="M12" i="28" s="1"/>
  <c r="N11" i="28"/>
  <c r="N12" i="28" s="1"/>
  <c r="O11" i="28"/>
  <c r="O12" i="28" s="1"/>
  <c r="C13" i="28"/>
  <c r="C14" i="28"/>
  <c r="C15" i="28"/>
  <c r="C16" i="28"/>
  <c r="C18" i="28"/>
  <c r="C19" i="28"/>
  <c r="C20" i="28"/>
  <c r="C21" i="28"/>
  <c r="C22" i="28"/>
  <c r="C23" i="28"/>
  <c r="C29" i="28"/>
  <c r="O29" i="28"/>
  <c r="C31" i="28"/>
  <c r="A9" i="14"/>
  <c r="A11" i="14" s="1"/>
  <c r="C59" i="14"/>
  <c r="C189" i="14"/>
  <c r="C191" i="14"/>
  <c r="C195" i="14"/>
  <c r="C196" i="14"/>
  <c r="C201" i="14"/>
  <c r="C202" i="14"/>
  <c r="C203" i="14"/>
  <c r="C204" i="14"/>
  <c r="C205" i="14"/>
  <c r="C206" i="14"/>
  <c r="C210" i="14"/>
  <c r="C211" i="14"/>
  <c r="C212" i="14"/>
  <c r="C213" i="14"/>
  <c r="C214" i="14"/>
  <c r="C215" i="14"/>
  <c r="C227" i="14"/>
  <c r="C238" i="14"/>
  <c r="C239" i="14"/>
  <c r="C240" i="14"/>
  <c r="C241" i="14"/>
  <c r="C242" i="14"/>
  <c r="C243" i="14"/>
  <c r="C249" i="14"/>
  <c r="C250" i="14"/>
  <c r="C251" i="14"/>
  <c r="C252" i="14"/>
  <c r="C253" i="14"/>
  <c r="C258" i="14"/>
  <c r="C259" i="14"/>
  <c r="C260" i="14"/>
  <c r="C261" i="14"/>
  <c r="C262" i="14"/>
  <c r="C263" i="14"/>
  <c r="C269" i="14"/>
  <c r="C270" i="14"/>
  <c r="C271" i="14"/>
  <c r="C272" i="14"/>
  <c r="O272" i="14"/>
  <c r="C276" i="14"/>
  <c r="C277" i="14"/>
  <c r="C278" i="14"/>
  <c r="C279" i="14"/>
  <c r="O279" i="14"/>
  <c r="C287" i="14"/>
  <c r="O287" i="14"/>
  <c r="N16" i="28" l="1"/>
  <c r="M23" i="26"/>
  <c r="Q67" i="48"/>
  <c r="Q15" i="46"/>
  <c r="Q13" i="41"/>
  <c r="Q79" i="48"/>
  <c r="S34" i="45"/>
  <c r="R37" i="45"/>
  <c r="R39" i="45" s="1"/>
  <c r="M16" i="28"/>
  <c r="M17" i="28" s="1"/>
  <c r="N40" i="26"/>
  <c r="O16" i="28"/>
  <c r="O17" i="28" s="1"/>
  <c r="O40" i="26"/>
  <c r="M40" i="26"/>
  <c r="A18" i="14"/>
  <c r="A41" i="14" s="1"/>
  <c r="A50" i="14" s="1"/>
  <c r="N17" i="28" l="1"/>
  <c r="N19" i="28"/>
  <c r="N21" i="28" s="1"/>
  <c r="N23" i="28" s="1"/>
  <c r="N24" i="28" s="1"/>
  <c r="T34" i="45"/>
  <c r="T37" i="45" s="1"/>
  <c r="T39" i="45" s="1"/>
  <c r="S37" i="45"/>
  <c r="S39" i="45" s="1"/>
  <c r="R67" i="48"/>
  <c r="R79" i="48"/>
  <c r="R15" i="46"/>
  <c r="R13" i="41"/>
  <c r="M19" i="28"/>
  <c r="M21" i="28" s="1"/>
  <c r="M23" i="28" s="1"/>
  <c r="M24" i="28" s="1"/>
  <c r="O19" i="28"/>
  <c r="O21" i="28" s="1"/>
  <c r="O23" i="28" s="1"/>
  <c r="O24" i="28" s="1"/>
  <c r="A76" i="14"/>
  <c r="A81" i="14" s="1"/>
  <c r="S67" i="48" l="1"/>
  <c r="S15" i="46"/>
  <c r="S79" i="48"/>
  <c r="S13" i="41"/>
  <c r="T67" i="48"/>
  <c r="T13" i="41"/>
  <c r="T79" i="48"/>
  <c r="T15" i="46"/>
  <c r="O35" i="14"/>
  <c r="P27" i="14"/>
  <c r="O46" i="46" l="1"/>
  <c r="P46" i="46" s="1"/>
  <c r="O43" i="46"/>
  <c r="P43" i="46" s="1"/>
  <c r="O23" i="46"/>
  <c r="O26" i="46"/>
  <c r="P26" i="46" s="1"/>
  <c r="O20" i="46"/>
  <c r="P20" i="46" s="1"/>
  <c r="P31" i="14"/>
  <c r="O36" i="14"/>
  <c r="P28" i="14"/>
  <c r="P37" i="14" s="1"/>
  <c r="P33" i="14" l="1"/>
  <c r="Q43" i="46"/>
  <c r="Q46" i="46"/>
  <c r="Q20" i="46"/>
  <c r="Q26" i="46"/>
  <c r="Q23" i="46"/>
  <c r="P23" i="46"/>
  <c r="P58" i="46" s="1"/>
  <c r="T23" i="46"/>
  <c r="S23" i="46"/>
  <c r="R23" i="46"/>
  <c r="Q27" i="14"/>
  <c r="P34" i="14"/>
  <c r="P7" i="49" s="1"/>
  <c r="P35" i="14"/>
  <c r="P25" i="46" s="1"/>
  <c r="Q58" i="46" l="1"/>
  <c r="P7" i="50"/>
  <c r="P19" i="46"/>
  <c r="P16" i="40" s="1"/>
  <c r="P22" i="46"/>
  <c r="P17" i="40" s="1"/>
  <c r="P42" i="46"/>
  <c r="P45" i="46"/>
  <c r="P37" i="40" s="1"/>
  <c r="P7" i="14"/>
  <c r="P7" i="47"/>
  <c r="R43" i="46"/>
  <c r="R46" i="46"/>
  <c r="P7" i="48"/>
  <c r="P18" i="40"/>
  <c r="R20" i="46"/>
  <c r="R26" i="46"/>
  <c r="P7" i="46"/>
  <c r="P7" i="45"/>
  <c r="P7" i="13"/>
  <c r="P7" i="44"/>
  <c r="P7" i="43"/>
  <c r="P7" i="41"/>
  <c r="P7" i="40"/>
  <c r="P7" i="42"/>
  <c r="Q31" i="14"/>
  <c r="Q28" i="14"/>
  <c r="Q34" i="14" s="1"/>
  <c r="P36" i="14"/>
  <c r="R58" i="46" l="1"/>
  <c r="Q7" i="50"/>
  <c r="Q7" i="49"/>
  <c r="P52" i="46"/>
  <c r="P36" i="40"/>
  <c r="S43" i="46"/>
  <c r="Q7" i="14"/>
  <c r="Q7" i="47"/>
  <c r="Q7" i="48"/>
  <c r="S46" i="46"/>
  <c r="S20" i="46"/>
  <c r="S26" i="46"/>
  <c r="Q7" i="46"/>
  <c r="Q7" i="45"/>
  <c r="Q7" i="44"/>
  <c r="Q33" i="14"/>
  <c r="Q7" i="43"/>
  <c r="Q7" i="42"/>
  <c r="Q7" i="13"/>
  <c r="Q7" i="41"/>
  <c r="Q7" i="40"/>
  <c r="Q37" i="14"/>
  <c r="R27" i="14"/>
  <c r="Q35" i="14"/>
  <c r="S58" i="46" l="1"/>
  <c r="P13" i="50" s="1"/>
  <c r="Q42" i="46"/>
  <c r="Q45" i="46"/>
  <c r="Q37" i="40" s="1"/>
  <c r="T46" i="46"/>
  <c r="T43" i="46"/>
  <c r="T26" i="46"/>
  <c r="Q36" i="14"/>
  <c r="Q19" i="46"/>
  <c r="Q16" i="40" s="1"/>
  <c r="Q22" i="46"/>
  <c r="Q17" i="40" s="1"/>
  <c r="Q25" i="46"/>
  <c r="T20" i="46"/>
  <c r="R31" i="14"/>
  <c r="R33" i="14" s="1"/>
  <c r="R28" i="14"/>
  <c r="R34" i="14" s="1"/>
  <c r="T58" i="46" l="1"/>
  <c r="Q13" i="50" s="1"/>
  <c r="R7" i="50"/>
  <c r="R7" i="49"/>
  <c r="R7" i="48"/>
  <c r="Q18" i="40"/>
  <c r="R7" i="14"/>
  <c r="R7" i="47"/>
  <c r="Q52" i="46"/>
  <c r="Q36" i="40"/>
  <c r="R7" i="46"/>
  <c r="R7" i="45"/>
  <c r="R7" i="44"/>
  <c r="R7" i="43"/>
  <c r="R7" i="13"/>
  <c r="R7" i="40"/>
  <c r="R7" i="42"/>
  <c r="R7" i="41"/>
  <c r="R37" i="14"/>
  <c r="S27" i="14"/>
  <c r="R35" i="14"/>
  <c r="R45" i="46" l="1"/>
  <c r="R37" i="40" s="1"/>
  <c r="R42" i="46"/>
  <c r="R36" i="14"/>
  <c r="R22" i="46"/>
  <c r="R17" i="40" s="1"/>
  <c r="R25" i="46"/>
  <c r="R19" i="46"/>
  <c r="R16" i="40" s="1"/>
  <c r="S31" i="14"/>
  <c r="S28" i="14"/>
  <c r="S35" i="14" s="1"/>
  <c r="S33" i="14" l="1"/>
  <c r="R52" i="46"/>
  <c r="R36" i="40"/>
  <c r="S45" i="46"/>
  <c r="S37" i="40" s="1"/>
  <c r="S42" i="46"/>
  <c r="R18" i="40"/>
  <c r="S22" i="46"/>
  <c r="S17" i="40" s="1"/>
  <c r="S25" i="46"/>
  <c r="S19" i="46"/>
  <c r="S16" i="40" s="1"/>
  <c r="S37" i="14"/>
  <c r="T27" i="14"/>
  <c r="T28" i="14" s="1"/>
  <c r="S34" i="14"/>
  <c r="S7" i="48" s="1"/>
  <c r="S36" i="14"/>
  <c r="S7" i="50" l="1"/>
  <c r="S7" i="49"/>
  <c r="S7" i="14"/>
  <c r="S7" i="47"/>
  <c r="S52" i="46"/>
  <c r="S36" i="40"/>
  <c r="S18" i="40"/>
  <c r="S7" i="46"/>
  <c r="S7" i="45"/>
  <c r="S7" i="44"/>
  <c r="S7" i="43"/>
  <c r="S7" i="41"/>
  <c r="S7" i="42"/>
  <c r="S7" i="40"/>
  <c r="S7" i="13"/>
  <c r="T31" i="14"/>
  <c r="T37" i="14"/>
  <c r="T35" i="14"/>
  <c r="T34" i="14"/>
  <c r="T7" i="49" l="1"/>
  <c r="T7" i="50"/>
  <c r="T7" i="47"/>
  <c r="B53" i="47" s="1" a="1"/>
  <c r="T45" i="46"/>
  <c r="T37" i="40" s="1"/>
  <c r="T42" i="46"/>
  <c r="B79" i="47" a="1"/>
  <c r="B66" i="47" a="1"/>
  <c r="T7" i="48"/>
  <c r="T22" i="46"/>
  <c r="T17" i="40" s="1"/>
  <c r="T19" i="46"/>
  <c r="T16" i="40" s="1"/>
  <c r="T25" i="46"/>
  <c r="T7" i="45"/>
  <c r="T7" i="46"/>
  <c r="T7" i="43"/>
  <c r="T7" i="44"/>
  <c r="T33" i="14"/>
  <c r="T7" i="13"/>
  <c r="T7" i="42"/>
  <c r="T7" i="41"/>
  <c r="T7" i="40"/>
  <c r="U41" i="14"/>
  <c r="V41" i="14" s="1"/>
  <c r="W41" i="14" s="1"/>
  <c r="X41" i="14" s="1"/>
  <c r="Y41" i="14" s="1"/>
  <c r="Z41" i="14" s="1"/>
  <c r="AA41" i="14" s="1"/>
  <c r="AB41" i="14" s="1"/>
  <c r="AC41" i="14" s="1"/>
  <c r="AD41" i="14" s="1"/>
  <c r="AE41" i="14" s="1"/>
  <c r="AF41" i="14" s="1"/>
  <c r="AG41" i="14" s="1"/>
  <c r="AH41" i="14" s="1"/>
  <c r="AI41" i="14" s="1"/>
  <c r="AJ41" i="14" s="1"/>
  <c r="AK41" i="14" s="1"/>
  <c r="AL41" i="14" s="1"/>
  <c r="AM41" i="14" s="1"/>
  <c r="AN41" i="14" s="1"/>
  <c r="AO41" i="14" s="1"/>
  <c r="AP41" i="14" s="1"/>
  <c r="AQ41" i="14" s="1"/>
  <c r="AR41" i="14" s="1"/>
  <c r="AS41" i="14" s="1"/>
  <c r="AT41" i="14" s="1"/>
  <c r="AU41" i="14" s="1"/>
  <c r="T7" i="14"/>
  <c r="T36" i="14"/>
  <c r="B92" i="47" l="1" a="1"/>
  <c r="B93" i="47" s="1"/>
  <c r="T52" i="46"/>
  <c r="T36" i="40"/>
  <c r="T18" i="40"/>
  <c r="B53" i="47"/>
  <c r="B56" i="47"/>
  <c r="B57" i="47"/>
  <c r="B55" i="47"/>
  <c r="B54" i="47"/>
  <c r="B67" i="47"/>
  <c r="B70" i="47"/>
  <c r="B69" i="47"/>
  <c r="B66" i="47"/>
  <c r="B68" i="47"/>
  <c r="B83" i="47"/>
  <c r="B79" i="47"/>
  <c r="B82" i="47"/>
  <c r="B80" i="47"/>
  <c r="B81" i="47"/>
  <c r="B94" i="47" l="1"/>
  <c r="B96" i="47"/>
  <c r="B92" i="47"/>
  <c r="B95" i="47"/>
  <c r="T102" i="47" s="1"/>
  <c r="T12" i="40" s="1"/>
  <c r="P67" i="47"/>
  <c r="Q67" i="47" s="1"/>
  <c r="R67" i="47" s="1"/>
  <c r="S67" i="47" s="1"/>
  <c r="T67" i="47" s="1"/>
  <c r="P95" i="47"/>
  <c r="Q95" i="47" s="1"/>
  <c r="P66" i="47"/>
  <c r="Q66" i="47" s="1"/>
  <c r="P93" i="47"/>
  <c r="Q93" i="47" s="1"/>
  <c r="R93" i="47" s="1"/>
  <c r="P80" i="47"/>
  <c r="Q80" i="47" s="1"/>
  <c r="R80" i="47" s="1"/>
  <c r="P82" i="47"/>
  <c r="Q82" i="47" s="1"/>
  <c r="R82" i="47" s="1"/>
  <c r="P57" i="47"/>
  <c r="Q57" i="47" s="1"/>
  <c r="P94" i="47"/>
  <c r="Q94" i="47" s="1"/>
  <c r="P83" i="47"/>
  <c r="P96" i="47"/>
  <c r="Q96" i="47" s="1"/>
  <c r="P68" i="47"/>
  <c r="Q68" i="47" s="1"/>
  <c r="R68" i="47" s="1"/>
  <c r="P92" i="47"/>
  <c r="P55" i="47"/>
  <c r="Q55" i="47" s="1"/>
  <c r="P79" i="47"/>
  <c r="P56" i="47"/>
  <c r="Q56" i="47" s="1"/>
  <c r="P103" i="47"/>
  <c r="P20" i="42" s="1"/>
  <c r="T103" i="47"/>
  <c r="T20" i="42" s="1"/>
  <c r="S103" i="47"/>
  <c r="S20" i="42" s="1"/>
  <c r="Q103" i="47"/>
  <c r="Q20" i="42" s="1"/>
  <c r="R103" i="47"/>
  <c r="R20" i="42" s="1"/>
  <c r="R102" i="47"/>
  <c r="R12" i="40" s="1"/>
  <c r="S102" i="47"/>
  <c r="S12" i="40" s="1"/>
  <c r="P53" i="47"/>
  <c r="P69" i="47"/>
  <c r="P81" i="47"/>
  <c r="Q81" i="47" s="1"/>
  <c r="R81" i="47" s="1"/>
  <c r="S81" i="47" s="1"/>
  <c r="P70" i="47"/>
  <c r="Q70" i="47" s="1"/>
  <c r="R70" i="47" s="1"/>
  <c r="P54" i="47"/>
  <c r="Q54" i="47" s="1"/>
  <c r="R54" i="47" s="1"/>
  <c r="P102" i="47" l="1"/>
  <c r="P12" i="40" s="1"/>
  <c r="Q102" i="47"/>
  <c r="Q12" i="40" s="1"/>
  <c r="R68" i="48"/>
  <c r="R69" i="48" s="1"/>
  <c r="R71" i="48" s="1"/>
  <c r="R74" i="48" s="1"/>
  <c r="R50" i="46" s="1"/>
  <c r="R21" i="42"/>
  <c r="R35" i="42" s="1"/>
  <c r="Q68" i="48"/>
  <c r="Q69" i="48" s="1"/>
  <c r="Q71" i="48" s="1"/>
  <c r="Q74" i="48" s="1"/>
  <c r="Q50" i="46" s="1"/>
  <c r="Q21" i="42"/>
  <c r="Q35" i="42" s="1"/>
  <c r="S68" i="48"/>
  <c r="S69" i="48" s="1"/>
  <c r="S71" i="48" s="1"/>
  <c r="S73" i="48" s="1"/>
  <c r="S28" i="46" s="1"/>
  <c r="S21" i="42"/>
  <c r="S35" i="42" s="1"/>
  <c r="T68" i="48"/>
  <c r="T69" i="48" s="1"/>
  <c r="T71" i="48" s="1"/>
  <c r="T73" i="48" s="1"/>
  <c r="T28" i="46" s="1"/>
  <c r="T21" i="42"/>
  <c r="T35" i="42" s="1"/>
  <c r="P68" i="48"/>
  <c r="P69" i="48" s="1"/>
  <c r="P71" i="48" s="1"/>
  <c r="P73" i="48" s="1"/>
  <c r="P28" i="46" s="1"/>
  <c r="P38" i="46" s="1"/>
  <c r="P54" i="46" s="1"/>
  <c r="P57" i="46" s="1"/>
  <c r="P21" i="42"/>
  <c r="P35" i="42" s="1"/>
  <c r="R56" i="47"/>
  <c r="S56" i="47" s="1"/>
  <c r="R55" i="47"/>
  <c r="S55" i="47" s="1"/>
  <c r="Q69" i="47"/>
  <c r="R69" i="47" s="1"/>
  <c r="S70" i="47"/>
  <c r="T70" i="47" s="1"/>
  <c r="R96" i="47"/>
  <c r="S96" i="47" s="1"/>
  <c r="T96" i="47" s="1"/>
  <c r="S80" i="47"/>
  <c r="T80" i="47" s="1"/>
  <c r="P91" i="47"/>
  <c r="P97" i="47" s="1"/>
  <c r="R94" i="47"/>
  <c r="S94" i="47" s="1"/>
  <c r="T94" i="47" s="1"/>
  <c r="S54" i="47"/>
  <c r="T54" i="47" s="1"/>
  <c r="Q79" i="47"/>
  <c r="P78" i="47"/>
  <c r="P84" i="47" s="1"/>
  <c r="S68" i="47"/>
  <c r="T68" i="47" s="1"/>
  <c r="Q83" i="47"/>
  <c r="R83" i="47" s="1"/>
  <c r="S82" i="47"/>
  <c r="T82" i="47" s="1"/>
  <c r="R66" i="47"/>
  <c r="P65" i="47"/>
  <c r="P71" i="47" s="1"/>
  <c r="R95" i="47"/>
  <c r="S95" i="47" s="1"/>
  <c r="T95" i="47" s="1"/>
  <c r="Q53" i="47"/>
  <c r="R53" i="47" s="1"/>
  <c r="P52" i="47"/>
  <c r="R57" i="47"/>
  <c r="S57" i="47" s="1"/>
  <c r="T57" i="47" s="1"/>
  <c r="S93" i="47"/>
  <c r="T93" i="47" s="1"/>
  <c r="T81" i="47"/>
  <c r="Q92" i="47"/>
  <c r="Q73" i="48" l="1"/>
  <c r="Q28" i="46" s="1"/>
  <c r="R73" i="48"/>
  <c r="R28" i="46" s="1"/>
  <c r="R19" i="40" s="1"/>
  <c r="P19" i="40"/>
  <c r="P74" i="48"/>
  <c r="P50" i="46" s="1"/>
  <c r="T74" i="48"/>
  <c r="T50" i="46" s="1"/>
  <c r="S74" i="48"/>
  <c r="S50" i="46" s="1"/>
  <c r="T56" i="47"/>
  <c r="T55" i="47"/>
  <c r="S19" i="40"/>
  <c r="S38" i="46"/>
  <c r="S54" i="46" s="1"/>
  <c r="S57" i="46" s="1"/>
  <c r="Q19" i="40"/>
  <c r="Q38" i="46"/>
  <c r="Q54" i="46" s="1"/>
  <c r="T19" i="40"/>
  <c r="T38" i="46"/>
  <c r="T54" i="46" s="1"/>
  <c r="T57" i="46" s="1"/>
  <c r="R38" i="46"/>
  <c r="R54" i="46" s="1"/>
  <c r="R57" i="46" s="1"/>
  <c r="P55" i="46"/>
  <c r="P14" i="42" s="1"/>
  <c r="Q65" i="47"/>
  <c r="Q71" i="47" s="1"/>
  <c r="S69" i="47"/>
  <c r="T69" i="47" s="1"/>
  <c r="R65" i="47"/>
  <c r="Q78" i="47"/>
  <c r="Q84" i="47" s="1"/>
  <c r="S66" i="47"/>
  <c r="S53" i="47"/>
  <c r="R52" i="47"/>
  <c r="S83" i="47"/>
  <c r="T83" i="47" s="1"/>
  <c r="P58" i="47"/>
  <c r="P59" i="48" s="1"/>
  <c r="P101" i="47"/>
  <c r="P107" i="47" s="1"/>
  <c r="R92" i="47"/>
  <c r="Q91" i="47"/>
  <c r="Q97" i="47" s="1"/>
  <c r="Q52" i="47"/>
  <c r="R79" i="47"/>
  <c r="S79" i="47" s="1"/>
  <c r="Q55" i="46" l="1"/>
  <c r="Q14" i="42" s="1"/>
  <c r="Q57" i="46"/>
  <c r="P18" i="41"/>
  <c r="P13" i="42"/>
  <c r="T55" i="46"/>
  <c r="T14" i="42" s="1"/>
  <c r="R55" i="46"/>
  <c r="R14" i="42" s="1"/>
  <c r="P60" i="48"/>
  <c r="P61" i="48" s="1"/>
  <c r="P15" i="41" s="1"/>
  <c r="P16" i="41" s="1"/>
  <c r="P17" i="41" s="1"/>
  <c r="S55" i="46"/>
  <c r="S14" i="42" s="1"/>
  <c r="Q101" i="47"/>
  <c r="Q107" i="47" s="1"/>
  <c r="R71" i="47"/>
  <c r="Q58" i="47"/>
  <c r="P100" i="47"/>
  <c r="P106" i="47" s="1"/>
  <c r="P11" i="40" s="1"/>
  <c r="P10" i="40" s="1"/>
  <c r="T53" i="47"/>
  <c r="T52" i="47" s="1"/>
  <c r="S52" i="47"/>
  <c r="T79" i="47"/>
  <c r="T78" i="47" s="1"/>
  <c r="S78" i="47"/>
  <c r="T66" i="47"/>
  <c r="T65" i="47" s="1"/>
  <c r="S65" i="47"/>
  <c r="Q100" i="47"/>
  <c r="Q106" i="47" s="1"/>
  <c r="Q11" i="40" s="1"/>
  <c r="Q10" i="40" s="1"/>
  <c r="R91" i="47"/>
  <c r="R97" i="47" s="1"/>
  <c r="S92" i="47"/>
  <c r="R78" i="47"/>
  <c r="R84" i="47" s="1"/>
  <c r="Q18" i="41" l="1"/>
  <c r="Q13" i="42"/>
  <c r="S71" i="47"/>
  <c r="T71" i="47" s="1"/>
  <c r="P19" i="41"/>
  <c r="R58" i="47"/>
  <c r="R59" i="48" s="1"/>
  <c r="Q59" i="48"/>
  <c r="R101" i="47"/>
  <c r="R107" i="47" s="1"/>
  <c r="S58" i="47"/>
  <c r="S59" i="48" s="1"/>
  <c r="T92" i="47"/>
  <c r="T91" i="47" s="1"/>
  <c r="T101" i="47" s="1"/>
  <c r="T107" i="47" s="1"/>
  <c r="S91" i="47"/>
  <c r="S101" i="47" s="1"/>
  <c r="S107" i="47" s="1"/>
  <c r="S84" i="47"/>
  <c r="T84" i="47" s="1"/>
  <c r="R100" i="47" l="1"/>
  <c r="R106" i="47" s="1"/>
  <c r="R11" i="40" s="1"/>
  <c r="R10" i="40" s="1"/>
  <c r="R18" i="41"/>
  <c r="R13" i="42"/>
  <c r="P12" i="42"/>
  <c r="S18" i="41"/>
  <c r="S13" i="42"/>
  <c r="T18" i="41"/>
  <c r="T13" i="42"/>
  <c r="R60" i="48"/>
  <c r="R61" i="48" s="1"/>
  <c r="R15" i="41" s="1"/>
  <c r="R16" i="41" s="1"/>
  <c r="R17" i="41" s="1"/>
  <c r="Q60" i="48"/>
  <c r="Q61" i="48" s="1"/>
  <c r="Q15" i="41" s="1"/>
  <c r="Q16" i="41" s="1"/>
  <c r="S60" i="48"/>
  <c r="S61" i="48" s="1"/>
  <c r="S15" i="41" s="1"/>
  <c r="S16" i="41" s="1"/>
  <c r="S17" i="41" s="1"/>
  <c r="S97" i="47"/>
  <c r="S100" i="47" s="1"/>
  <c r="S106" i="47" s="1"/>
  <c r="S11" i="40" s="1"/>
  <c r="S10" i="40" s="1"/>
  <c r="T58" i="47"/>
  <c r="T59" i="48" s="1"/>
  <c r="T60" i="48" s="1"/>
  <c r="T61" i="48" s="1"/>
  <c r="T15" i="41" s="1"/>
  <c r="T16" i="41" s="1"/>
  <c r="T17" i="41" l="1"/>
  <c r="T19" i="41"/>
  <c r="S19" i="41"/>
  <c r="Q17" i="41"/>
  <c r="Q19" i="41"/>
  <c r="R19" i="41"/>
  <c r="T97" i="47"/>
  <c r="T100" i="47" s="1"/>
  <c r="T106" i="47" s="1"/>
  <c r="T11" i="40" s="1"/>
  <c r="T10" i="40" s="1"/>
  <c r="R12" i="42" l="1"/>
  <c r="Q12" i="42"/>
  <c r="T12" i="42"/>
  <c r="S12" i="42"/>
  <c r="P20" i="41"/>
  <c r="P21" i="41" s="1"/>
  <c r="P78" i="48" l="1"/>
  <c r="P80" i="48" s="1"/>
  <c r="P15" i="42"/>
  <c r="P84" i="48" l="1"/>
  <c r="P87" i="48" s="1"/>
  <c r="P88" i="48" s="1"/>
  <c r="P22" i="41" s="1"/>
  <c r="P83" i="48"/>
  <c r="P85" i="48" l="1"/>
  <c r="Q82" i="48" s="1"/>
  <c r="P16" i="42"/>
  <c r="P17" i="42" s="1"/>
  <c r="P23" i="41"/>
  <c r="P24" i="41" l="1"/>
  <c r="P29" i="40"/>
  <c r="P34" i="42"/>
  <c r="P40" i="42" s="1"/>
  <c r="P26" i="40" l="1"/>
  <c r="Q30" i="40"/>
  <c r="P42" i="42"/>
  <c r="P32" i="49"/>
  <c r="P38" i="42"/>
  <c r="P44" i="42" l="1"/>
  <c r="P24" i="42"/>
  <c r="P33" i="49"/>
  <c r="P25" i="42" s="1"/>
  <c r="P34" i="49" l="1"/>
  <c r="P28" i="42"/>
  <c r="P30" i="42" s="1"/>
  <c r="P48" i="42" l="1"/>
  <c r="P49" i="42" s="1"/>
  <c r="Q31" i="49"/>
  <c r="Q36" i="49" s="1"/>
  <c r="Q20" i="41" s="1"/>
  <c r="Q15" i="42" s="1"/>
  <c r="P35" i="40"/>
  <c r="P34" i="40" s="1"/>
  <c r="P39" i="40" s="1"/>
  <c r="P50" i="42"/>
  <c r="P11" i="50" s="1"/>
  <c r="P21" i="40"/>
  <c r="Q47" i="42"/>
  <c r="V21" i="40" l="1"/>
  <c r="P15" i="40"/>
  <c r="P23" i="40" s="1"/>
  <c r="P40" i="40" s="1"/>
  <c r="P9" i="50" s="1"/>
  <c r="Q21" i="41"/>
  <c r="Q78" i="48"/>
  <c r="Q80" i="48" s="1"/>
  <c r="Q83" i="48" l="1"/>
  <c r="Q84" i="48"/>
  <c r="Q87" i="48" s="1"/>
  <c r="Q88" i="48" s="1"/>
  <c r="Q22" i="41" s="1"/>
  <c r="Q16" i="42" l="1"/>
  <c r="Q17" i="42" s="1"/>
  <c r="Q34" i="42" s="1"/>
  <c r="Q40" i="42" s="1"/>
  <c r="Q23" i="41"/>
  <c r="Q85" i="48"/>
  <c r="R82" i="48" s="1"/>
  <c r="Q24" i="41" l="1"/>
  <c r="Q29" i="40"/>
  <c r="Q32" i="49"/>
  <c r="Q38" i="42"/>
  <c r="R30" i="40" l="1"/>
  <c r="Q26" i="40"/>
  <c r="Q24" i="42"/>
  <c r="Q33" i="49"/>
  <c r="Q34" i="49" l="1"/>
  <c r="Q25" i="42"/>
  <c r="Q28" i="42" s="1"/>
  <c r="Q30" i="42" s="1"/>
  <c r="Q42" i="42"/>
  <c r="Q44" i="42" s="1"/>
  <c r="Q48" i="42" l="1"/>
  <c r="Q49" i="42" s="1"/>
  <c r="R31" i="49"/>
  <c r="R36" i="49" s="1"/>
  <c r="R20" i="41" s="1"/>
  <c r="Q35" i="40"/>
  <c r="Q34" i="40" s="1"/>
  <c r="Q39" i="40" s="1"/>
  <c r="R47" i="42"/>
  <c r="Q21" i="40"/>
  <c r="Q15" i="40" s="1"/>
  <c r="Q23" i="40" s="1"/>
  <c r="Q50" i="42"/>
  <c r="Q11" i="50" s="1"/>
  <c r="Q40" i="40" l="1"/>
  <c r="Q9" i="50" s="1"/>
  <c r="R15" i="42"/>
  <c r="R21" i="41"/>
  <c r="R78" i="48" l="1"/>
  <c r="R80" i="48" s="1"/>
  <c r="R83" i="48" l="1"/>
  <c r="R84" i="48"/>
  <c r="R87" i="48" s="1"/>
  <c r="R88" i="48" s="1"/>
  <c r="R22" i="41" s="1"/>
  <c r="R16" i="42" l="1"/>
  <c r="R17" i="42" s="1"/>
  <c r="R34" i="42" s="1"/>
  <c r="R40" i="42" s="1"/>
  <c r="R23" i="41"/>
  <c r="R85" i="48"/>
  <c r="S82" i="48" s="1"/>
  <c r="R24" i="41" l="1"/>
  <c r="R29" i="40"/>
  <c r="R38" i="42"/>
  <c r="R32" i="49"/>
  <c r="S30" i="40" l="1"/>
  <c r="R26" i="40"/>
  <c r="R24" i="42"/>
  <c r="R33" i="49"/>
  <c r="R34" i="49" s="1"/>
  <c r="S31" i="49" l="1"/>
  <c r="R35" i="40"/>
  <c r="R34" i="40" s="1"/>
  <c r="R39" i="40" s="1"/>
  <c r="S36" i="49"/>
  <c r="S20" i="41" s="1"/>
  <c r="R25" i="42"/>
  <c r="R28" i="42" s="1"/>
  <c r="R30" i="42" s="1"/>
  <c r="R42" i="42"/>
  <c r="R44" i="42" s="1"/>
  <c r="R48" i="42" l="1"/>
  <c r="R49" i="42" s="1"/>
  <c r="S47" i="42" s="1"/>
  <c r="S15" i="42"/>
  <c r="S21" i="41"/>
  <c r="R50" i="42" l="1"/>
  <c r="R11" i="50" s="1"/>
  <c r="R21" i="40"/>
  <c r="R15" i="40" s="1"/>
  <c r="R23" i="40" s="1"/>
  <c r="R40" i="40" s="1"/>
  <c r="R9" i="50" s="1"/>
  <c r="S78" i="48"/>
  <c r="S80" i="48" s="1"/>
  <c r="S83" i="48" l="1"/>
  <c r="S84" i="48"/>
  <c r="S87" i="48" s="1"/>
  <c r="S88" i="48" s="1"/>
  <c r="S22" i="41" s="1"/>
  <c r="S16" i="42" l="1"/>
  <c r="S17" i="42" s="1"/>
  <c r="S34" i="42" s="1"/>
  <c r="S40" i="42" s="1"/>
  <c r="S23" i="41"/>
  <c r="S85" i="48"/>
  <c r="T82" i="48" s="1"/>
  <c r="S24" i="41" l="1"/>
  <c r="S29" i="40"/>
  <c r="S32" i="49"/>
  <c r="S38" i="42"/>
  <c r="T30" i="40" l="1"/>
  <c r="S26" i="40"/>
  <c r="S24" i="42"/>
  <c r="S33" i="49"/>
  <c r="S34" i="49" s="1"/>
  <c r="T31" i="49" l="1"/>
  <c r="S35" i="40"/>
  <c r="S34" i="40" s="1"/>
  <c r="S39" i="40" s="1"/>
  <c r="T36" i="49"/>
  <c r="T20" i="41" s="1"/>
  <c r="S25" i="42"/>
  <c r="S28" i="42" s="1"/>
  <c r="S30" i="42" s="1"/>
  <c r="S42" i="42"/>
  <c r="S44" i="42" s="1"/>
  <c r="S48" i="42" l="1"/>
  <c r="S49" i="42" s="1"/>
  <c r="T47" i="42" s="1"/>
  <c r="S50" i="42"/>
  <c r="S11" i="50" s="1"/>
  <c r="T15" i="42"/>
  <c r="T21" i="41"/>
  <c r="S21" i="40" l="1"/>
  <c r="S15" i="40" s="1"/>
  <c r="S23" i="40" s="1"/>
  <c r="S40" i="40" s="1"/>
  <c r="S9" i="50" s="1"/>
  <c r="T78" i="48"/>
  <c r="T80" i="48" s="1"/>
  <c r="T83" i="48" l="1"/>
  <c r="T84" i="48"/>
  <c r="T87" i="48" s="1"/>
  <c r="T88" i="48" s="1"/>
  <c r="T22" i="41" s="1"/>
  <c r="T16" i="42" l="1"/>
  <c r="T17" i="42" s="1"/>
  <c r="T34" i="42" s="1"/>
  <c r="T40" i="42" s="1"/>
  <c r="T23" i="41"/>
  <c r="T85" i="48"/>
  <c r="T24" i="41" l="1"/>
  <c r="T29" i="40"/>
  <c r="T26" i="40" s="1"/>
  <c r="T38" i="42"/>
  <c r="T32" i="49"/>
  <c r="T24" i="42" l="1"/>
  <c r="T33" i="49"/>
  <c r="T34" i="49" s="1"/>
  <c r="T35" i="40" s="1"/>
  <c r="T34" i="40" s="1"/>
  <c r="T39" i="40" s="1"/>
  <c r="T25" i="42" l="1"/>
  <c r="T28" i="42" s="1"/>
  <c r="T30" i="42" s="1"/>
  <c r="T42" i="42"/>
  <c r="T44" i="42" s="1"/>
  <c r="T48" i="42" l="1"/>
  <c r="T49" i="42" s="1"/>
  <c r="T21" i="40" s="1"/>
  <c r="T15" i="40" s="1"/>
  <c r="T23" i="40" s="1"/>
  <c r="T40" i="40" s="1"/>
  <c r="T9" i="50" s="1"/>
  <c r="T50" i="42" l="1"/>
  <c r="T11" i="50" s="1"/>
</calcChain>
</file>

<file path=xl/sharedStrings.xml><?xml version="1.0" encoding="utf-8"?>
<sst xmlns="http://schemas.openxmlformats.org/spreadsheetml/2006/main" count="1276" uniqueCount="491">
  <si>
    <t>Заголовок 1 уровня</t>
  </si>
  <si>
    <t>Заголовок 2 уровня</t>
  </si>
  <si>
    <t>#</t>
  </si>
  <si>
    <t>%</t>
  </si>
  <si>
    <t>NameOfPeriod</t>
  </si>
  <si>
    <t>DaysInPeriod</t>
  </si>
  <si>
    <t>USDAvgRate</t>
  </si>
  <si>
    <t>USDEndRate</t>
  </si>
  <si>
    <t>CPI</t>
  </si>
  <si>
    <t>PPI</t>
  </si>
  <si>
    <t>AccumPPI</t>
  </si>
  <si>
    <t>x</t>
  </si>
  <si>
    <t>W1OilPipesCapacity</t>
  </si>
  <si>
    <t>W1WaterPipesCapacity</t>
  </si>
  <si>
    <t>W2OilPipesCapacity</t>
  </si>
  <si>
    <t>W3RolledCapacity</t>
  </si>
  <si>
    <t>OilPipesMaxSales</t>
  </si>
  <si>
    <t>WaterPipesMaxSales</t>
  </si>
  <si>
    <t>RolledMaxSales</t>
  </si>
  <si>
    <t>OilPipesPrice</t>
  </si>
  <si>
    <t>WaterPipesPrice</t>
  </si>
  <si>
    <t>RolledPrice</t>
  </si>
  <si>
    <t>EIU</t>
  </si>
  <si>
    <t>W1StripRatio</t>
  </si>
  <si>
    <t>W2StripRatio</t>
  </si>
  <si>
    <t>W3BilletRatio</t>
  </si>
  <si>
    <t>StripPrice</t>
  </si>
  <si>
    <t>BilletPrice</t>
  </si>
  <si>
    <t>OperHeadcount</t>
  </si>
  <si>
    <t>W1OperHeadcount</t>
  </si>
  <si>
    <t>W2OperHeadcount</t>
  </si>
  <si>
    <t>W3OperHeadcount</t>
  </si>
  <si>
    <t>W1OperSalary</t>
  </si>
  <si>
    <t>W2OperSalary</t>
  </si>
  <si>
    <t>W3OperSalary</t>
  </si>
  <si>
    <t>W1ElectrPerU</t>
  </si>
  <si>
    <t>W1AdMatPerU</t>
  </si>
  <si>
    <t>W1RMPerU</t>
  </si>
  <si>
    <t>W1OtherPerU</t>
  </si>
  <si>
    <t>W2ElectrPerU</t>
  </si>
  <si>
    <t>W2AdMatPerU</t>
  </si>
  <si>
    <t>W2RMPerU</t>
  </si>
  <si>
    <t>W2OtherPerU</t>
  </si>
  <si>
    <t>W3ElectrPerU</t>
  </si>
  <si>
    <t>W3AdMatPerU</t>
  </si>
  <si>
    <t>W3RMPerU</t>
  </si>
  <si>
    <t>W3OtherPerU</t>
  </si>
  <si>
    <t>GAHeadcount</t>
  </si>
  <si>
    <t>SellingHeadcount</t>
  </si>
  <si>
    <t>GASalary</t>
  </si>
  <si>
    <t>SellingSalary</t>
  </si>
  <si>
    <t>OtherGA</t>
  </si>
  <si>
    <t>TransportPerU</t>
  </si>
  <si>
    <t>OtherSelling</t>
  </si>
  <si>
    <t>OtherIncome</t>
  </si>
  <si>
    <t>OtherExpenses</t>
  </si>
  <si>
    <t>bGBV</t>
  </si>
  <si>
    <t>X</t>
  </si>
  <si>
    <t>bNBV</t>
  </si>
  <si>
    <t>bDeprRate</t>
  </si>
  <si>
    <t>BaseDepr</t>
  </si>
  <si>
    <t>bBaseCIP</t>
  </si>
  <si>
    <t>bCAPEX</t>
  </si>
  <si>
    <t>bCIPToFA</t>
  </si>
  <si>
    <t>STDebtReceived</t>
  </si>
  <si>
    <t>LTDebtReceived</t>
  </si>
  <si>
    <t>LTDebtRepaid</t>
  </si>
  <si>
    <t>STInterestRate</t>
  </si>
  <si>
    <t>LTInterestRate</t>
  </si>
  <si>
    <t>TargetCash</t>
  </si>
  <si>
    <t>BaseInterest</t>
  </si>
  <si>
    <t>WACC</t>
  </si>
  <si>
    <t>LTGR</t>
  </si>
  <si>
    <t>Beginning of the period</t>
  </si>
  <si>
    <t>End of period</t>
  </si>
  <si>
    <t>Days in period</t>
  </si>
  <si>
    <t>General assumptions</t>
  </si>
  <si>
    <t>Average annual USD rate</t>
  </si>
  <si>
    <t>End of period USD rate</t>
  </si>
  <si>
    <t>Consumer price index</t>
  </si>
  <si>
    <t>Industrial price index</t>
  </si>
  <si>
    <t>Tax assumptions</t>
  </si>
  <si>
    <t>Share of non-deductible expenses</t>
  </si>
  <si>
    <t>VAT rate</t>
  </si>
  <si>
    <t>VAT Receivable days</t>
  </si>
  <si>
    <t>VAT Payable days</t>
  </si>
  <si>
    <t>Base period property tax</t>
  </si>
  <si>
    <t>Accumulated losses</t>
  </si>
  <si>
    <t>Base period profit tax</t>
  </si>
  <si>
    <t>Base period social tax</t>
  </si>
  <si>
    <t>VATReceivableDays</t>
  </si>
  <si>
    <t>VATPayableDays</t>
  </si>
  <si>
    <t>BasePeriodPropertyTax</t>
  </si>
  <si>
    <t>BasePeriodTaxLoss</t>
  </si>
  <si>
    <t>BasePeriodProfitTax</t>
  </si>
  <si>
    <t>BasePeriodSocialTax</t>
  </si>
  <si>
    <t>Valuation assumptions</t>
  </si>
  <si>
    <t>Revenue</t>
  </si>
  <si>
    <t>Capacity</t>
  </si>
  <si>
    <t>Workshop 1</t>
  </si>
  <si>
    <t>Oil and gas pipes</t>
  </si>
  <si>
    <t>Water pipes</t>
  </si>
  <si>
    <t>Workshop 2</t>
  </si>
  <si>
    <t>Workshop 3</t>
  </si>
  <si>
    <t>Rolled metal</t>
  </si>
  <si>
    <t>Scenario 1</t>
  </si>
  <si>
    <t>Scenario 2</t>
  </si>
  <si>
    <t>Scenario 3</t>
  </si>
  <si>
    <t>Category</t>
  </si>
  <si>
    <t>Unit</t>
  </si>
  <si>
    <t>Source</t>
  </si>
  <si>
    <t>Comment</t>
  </si>
  <si>
    <t>Key</t>
  </si>
  <si>
    <t>Key_1</t>
  </si>
  <si>
    <t>Key_2</t>
  </si>
  <si>
    <t>Key_3</t>
  </si>
  <si>
    <t>Key_4</t>
  </si>
  <si>
    <t>Key_5</t>
  </si>
  <si>
    <t>Constant</t>
  </si>
  <si>
    <t>Assumptions</t>
  </si>
  <si>
    <t>Main materials consumption ratios</t>
  </si>
  <si>
    <t>Strip --&gt; Pipe</t>
  </si>
  <si>
    <t>Billet --&gt; Rolled metal</t>
  </si>
  <si>
    <t>Prices for main materials</t>
  </si>
  <si>
    <t>Strip</t>
  </si>
  <si>
    <t>Billet</t>
  </si>
  <si>
    <t>Prices growth rate</t>
  </si>
  <si>
    <t>Headcount</t>
  </si>
  <si>
    <t>Average salary</t>
  </si>
  <si>
    <t>Other processing expenses</t>
  </si>
  <si>
    <t>Electricity</t>
  </si>
  <si>
    <t>Additional materials</t>
  </si>
  <si>
    <t>Repairs and maintenance</t>
  </si>
  <si>
    <t>Other expenses</t>
  </si>
  <si>
    <t>General and administrative personnel</t>
  </si>
  <si>
    <t>Selling personnel</t>
  </si>
  <si>
    <t>Other general and administrative expenses</t>
  </si>
  <si>
    <t>Transportation expenses</t>
  </si>
  <si>
    <t>Other selling expenses</t>
  </si>
  <si>
    <t>Other income</t>
  </si>
  <si>
    <t>Inventory</t>
  </si>
  <si>
    <t>Trade receivables</t>
  </si>
  <si>
    <t>Trade payables</t>
  </si>
  <si>
    <t>Advances paid</t>
  </si>
  <si>
    <t>Advances received</t>
  </si>
  <si>
    <t>FA and CAPEX</t>
  </si>
  <si>
    <t>Historical cost of FA</t>
  </si>
  <si>
    <t>Buildings</t>
  </si>
  <si>
    <t>Machinery and equipment</t>
  </si>
  <si>
    <t>Transport</t>
  </si>
  <si>
    <t>Other</t>
  </si>
  <si>
    <t>Carrying amount of FA</t>
  </si>
  <si>
    <t>Base period depreciation</t>
  </si>
  <si>
    <t>CIP</t>
  </si>
  <si>
    <t>Commissioning of FA</t>
  </si>
  <si>
    <t>Planned ST debt</t>
  </si>
  <si>
    <t>Opening balance</t>
  </si>
  <si>
    <t>Debt received</t>
  </si>
  <si>
    <t>Debt repaid</t>
  </si>
  <si>
    <t>Closing balance</t>
  </si>
  <si>
    <t>Planned LT debt</t>
  </si>
  <si>
    <t>Interest rates</t>
  </si>
  <si>
    <t>ST debt</t>
  </si>
  <si>
    <t>LT debt</t>
  </si>
  <si>
    <t>Drawdown &amp; repayment timing factor</t>
  </si>
  <si>
    <t>Base period interest</t>
  </si>
  <si>
    <t>Non-current assets</t>
  </si>
  <si>
    <t>Fixed assets</t>
  </si>
  <si>
    <t>Construction in progress</t>
  </si>
  <si>
    <t>Long-term investments</t>
  </si>
  <si>
    <t>Other non-current assets</t>
  </si>
  <si>
    <t>Current assets</t>
  </si>
  <si>
    <t>VAT receivable</t>
  </si>
  <si>
    <t>Current investments</t>
  </si>
  <si>
    <t>Cash</t>
  </si>
  <si>
    <t>Other current assets</t>
  </si>
  <si>
    <t>TOTAL ASSETS</t>
  </si>
  <si>
    <t>Equity</t>
  </si>
  <si>
    <t>Share capital</t>
  </si>
  <si>
    <t>Reserves</t>
  </si>
  <si>
    <t>Net profit</t>
  </si>
  <si>
    <t>Retained earnings brought forward</t>
  </si>
  <si>
    <t>Long-term liabilities</t>
  </si>
  <si>
    <t>Long-term debt</t>
  </si>
  <si>
    <t>Other long-term liabilities</t>
  </si>
  <si>
    <t>Current liabilities</t>
  </si>
  <si>
    <t>Current debt</t>
  </si>
  <si>
    <t>Other current liabilities</t>
  </si>
  <si>
    <t>TOTAL EQUITY AND LIABILITIES</t>
  </si>
  <si>
    <t>Finance</t>
  </si>
  <si>
    <t>check</t>
  </si>
  <si>
    <t>Operating expenses</t>
  </si>
  <si>
    <t>Gross profit</t>
  </si>
  <si>
    <t>Gross profit margin</t>
  </si>
  <si>
    <t>SG&amp;A</t>
  </si>
  <si>
    <t>Other income less expenses</t>
  </si>
  <si>
    <t>Property tax</t>
  </si>
  <si>
    <t>EBITDA</t>
  </si>
  <si>
    <t>EBITDA margin</t>
  </si>
  <si>
    <t>Depreciation</t>
  </si>
  <si>
    <t>EBIT</t>
  </si>
  <si>
    <t>Interest expense</t>
  </si>
  <si>
    <t>Profit before tax</t>
  </si>
  <si>
    <t>Profit tax</t>
  </si>
  <si>
    <t>Net profit margin</t>
  </si>
  <si>
    <t>Template</t>
  </si>
  <si>
    <t>Accumulated PPI</t>
  </si>
  <si>
    <t>Social insurance fund contributions</t>
  </si>
  <si>
    <t>within base salary</t>
  </si>
  <si>
    <t>in excess of base salary</t>
  </si>
  <si>
    <t>Medical insurance fund</t>
  </si>
  <si>
    <t>Base salary</t>
  </si>
  <si>
    <t>Pension fund</t>
  </si>
  <si>
    <t>Calculation factor</t>
  </si>
  <si>
    <t>Accident insurance</t>
  </si>
  <si>
    <t>Medical insurance</t>
  </si>
  <si>
    <t>days</t>
  </si>
  <si>
    <t>NonDeductExpShare</t>
  </si>
  <si>
    <t>Property tax rate</t>
  </si>
  <si>
    <t>PropTaxRate</t>
  </si>
  <si>
    <t>Price growth scenario</t>
  </si>
  <si>
    <t>OilPipesSalesGrRate</t>
  </si>
  <si>
    <t>WaterPipesSalesGrRate</t>
  </si>
  <si>
    <t>RolledSalesGrRateGrRate</t>
  </si>
  <si>
    <t>OilPipesPriceGrRate</t>
  </si>
  <si>
    <t>WaterPipesPriceGrRate</t>
  </si>
  <si>
    <t>ASSETS</t>
  </si>
  <si>
    <t>EQUITY AND LIABILITIES</t>
  </si>
  <si>
    <t>RolledMetalPriceGrRate</t>
  </si>
  <si>
    <t>StripPriceGrRate</t>
  </si>
  <si>
    <t>BilletPriceGrRate</t>
  </si>
  <si>
    <t>MedicalInsuranceTax</t>
  </si>
  <si>
    <t>AccidentInsuranceTax</t>
  </si>
  <si>
    <t>SocialInsuranceBaseTax</t>
  </si>
  <si>
    <t>SocialInsuranceExcessTax</t>
  </si>
  <si>
    <t>SocialInsuranceBaseSalary</t>
  </si>
  <si>
    <t>PensionFundBaseTax</t>
  </si>
  <si>
    <t>PensionFundExcessTax</t>
  </si>
  <si>
    <t>PensionFundBaseSalary</t>
  </si>
  <si>
    <t>PensionFundCoeff</t>
  </si>
  <si>
    <t>Selected figures</t>
  </si>
  <si>
    <t>Profit tax rate</t>
  </si>
  <si>
    <t>ProfitTaxRate</t>
  </si>
  <si>
    <t>Dashboard</t>
  </si>
  <si>
    <t>Macro assumptions</t>
  </si>
  <si>
    <t>MonthInPeriod</t>
  </si>
  <si>
    <t>Working Capital</t>
  </si>
  <si>
    <t>Historical Profit &amp; Loss</t>
  </si>
  <si>
    <t>Potential sales (market demand)</t>
  </si>
  <si>
    <t>Revenue by product</t>
  </si>
  <si>
    <t>Time parameters</t>
  </si>
  <si>
    <t>RUB/ton</t>
  </si>
  <si>
    <t xml:space="preserve"> RUB/ton</t>
  </si>
  <si>
    <t>USD/ton</t>
  </si>
  <si>
    <t>RUB/USD</t>
  </si>
  <si>
    <t>persons</t>
  </si>
  <si>
    <t>RUB/month</t>
  </si>
  <si>
    <t>ton/ton</t>
  </si>
  <si>
    <t>% RUB</t>
  </si>
  <si>
    <t>ths RUB</t>
  </si>
  <si>
    <t>ths ton</t>
  </si>
  <si>
    <t>Currency unit</t>
  </si>
  <si>
    <t>CIP Total</t>
  </si>
  <si>
    <t>Carrying amount of FA total</t>
  </si>
  <si>
    <t>Historical cost of FA total</t>
  </si>
  <si>
    <t>CAPEX Total</t>
  </si>
  <si>
    <t>Commissioning of FA Total</t>
  </si>
  <si>
    <t>Time, general</t>
  </si>
  <si>
    <t>CurrUnit</t>
  </si>
  <si>
    <t>Valuation date</t>
  </si>
  <si>
    <t>date_Valuation</t>
  </si>
  <si>
    <t>Modelling start date</t>
  </si>
  <si>
    <t>date_Start</t>
  </si>
  <si>
    <t>Months in period</t>
  </si>
  <si>
    <t>months</t>
  </si>
  <si>
    <t>date</t>
  </si>
  <si>
    <t>Time variables</t>
  </si>
  <si>
    <t>Peiod year</t>
  </si>
  <si>
    <t>Time factor</t>
  </si>
  <si>
    <t>Tf</t>
  </si>
  <si>
    <t>Cost factor</t>
  </si>
  <si>
    <t>Cf</t>
  </si>
  <si>
    <t>Cummulative timefactor (starting from valuation date)</t>
  </si>
  <si>
    <t>Tf_cumm</t>
  </si>
  <si>
    <t>Base</t>
  </si>
  <si>
    <t>High</t>
  </si>
  <si>
    <t>NWC</t>
  </si>
  <si>
    <t>Target cash balance (as % of revenue)</t>
  </si>
  <si>
    <t>FA</t>
  </si>
  <si>
    <t>Depreciation for the period</t>
  </si>
  <si>
    <t>bDepr</t>
  </si>
  <si>
    <t>ручной ввод или внешняя ссылка</t>
  </si>
  <si>
    <t>расчеты</t>
  </si>
  <si>
    <t>первое изменение формулы в строке/столбце</t>
  </si>
  <si>
    <t>последующее изменение формулы в строке/столбце</t>
  </si>
  <si>
    <t>имя ячейки/диапазона</t>
  </si>
  <si>
    <t>@</t>
  </si>
  <si>
    <t>гиперссылка на содержание</t>
  </si>
  <si>
    <t>Метки в названиях листов:</t>
  </si>
  <si>
    <t>c…</t>
  </si>
  <si>
    <t>график (chart)</t>
  </si>
  <si>
    <t>Abbreviations:</t>
  </si>
  <si>
    <t>BS</t>
  </si>
  <si>
    <t>Balance Sheet (or statement of financial position)</t>
  </si>
  <si>
    <t>CF</t>
  </si>
  <si>
    <t>Cash Flows Statement</t>
  </si>
  <si>
    <t>DCF</t>
  </si>
  <si>
    <t>Discounted Cash Flows</t>
  </si>
  <si>
    <t>EV</t>
  </si>
  <si>
    <t>Enterprise Value</t>
  </si>
  <si>
    <t>Fixed Assets</t>
  </si>
  <si>
    <t>IA</t>
  </si>
  <si>
    <t>Intangible Assets</t>
  </si>
  <si>
    <t>NOPLAT</t>
  </si>
  <si>
    <t>Net Operating Profit Less Adjusted Tax</t>
  </si>
  <si>
    <t>Net Working Capital</t>
  </si>
  <si>
    <t>OpEx</t>
  </si>
  <si>
    <t>Operating Expenses</t>
  </si>
  <si>
    <t>PL</t>
  </si>
  <si>
    <t>Profit &amp; Loss Account (or statement of comprehensive income)</t>
  </si>
  <si>
    <t>PV</t>
  </si>
  <si>
    <t>Present Value</t>
  </si>
  <si>
    <t>ROIC</t>
  </si>
  <si>
    <t>Return on Invested Capital</t>
  </si>
  <si>
    <t>SGA</t>
  </si>
  <si>
    <t>Selling, General &amp; Administrative expenses</t>
  </si>
  <si>
    <t>TV</t>
  </si>
  <si>
    <t>Terminal Value</t>
  </si>
  <si>
    <t>Weighted Average Cost of Capital</t>
  </si>
  <si>
    <t>WC</t>
  </si>
  <si>
    <t>Historical Balance Sheet</t>
  </si>
  <si>
    <t>Low</t>
  </si>
  <si>
    <t>Forecast period flag</t>
  </si>
  <si>
    <t>(not used)</t>
  </si>
  <si>
    <t>End of year flag</t>
  </si>
  <si>
    <t>Forecast period number</t>
  </si>
  <si>
    <t>Days in year</t>
  </si>
  <si>
    <t>A</t>
  </si>
  <si>
    <t>Actual data</t>
  </si>
  <si>
    <t>F</t>
  </si>
  <si>
    <t>Forecast data</t>
  </si>
  <si>
    <t>Tax code</t>
  </si>
  <si>
    <t>Production, revenue &amp; variable costs</t>
  </si>
  <si>
    <t>Oil and gas pipes - increase in capacity</t>
  </si>
  <si>
    <t>Rolled metal - increase in capacity</t>
  </si>
  <si>
    <t>проверочный расчет</t>
  </si>
  <si>
    <t>неиспользуемая ячейка</t>
  </si>
  <si>
    <t>Subtotals</t>
  </si>
  <si>
    <t>Totals</t>
  </si>
  <si>
    <t>Цветовая кодировка и форматтинг</t>
  </si>
  <si>
    <t>Operational personnel - total</t>
  </si>
  <si>
    <t>Заголовок 3 уровня</t>
  </si>
  <si>
    <t>Variable costs</t>
  </si>
  <si>
    <t>Other income and expenses</t>
  </si>
  <si>
    <t>SG&amp;A, except for salary</t>
  </si>
  <si>
    <t>SG&amp;A and other income &amp; expenses</t>
  </si>
  <si>
    <t>CapEx</t>
  </si>
  <si>
    <t>Capital Expenditures</t>
  </si>
  <si>
    <t>GBV</t>
  </si>
  <si>
    <t>Gross Book Value</t>
  </si>
  <si>
    <t>NBV</t>
  </si>
  <si>
    <t>Net Book Value</t>
  </si>
  <si>
    <t>Check of FA NBV</t>
  </si>
  <si>
    <t>Depreciation rates</t>
  </si>
  <si>
    <t>Check of CIP book value</t>
  </si>
  <si>
    <t>Капвложения на поддержание идут с лагом</t>
  </si>
  <si>
    <t>Personnel training (new equipment)</t>
  </si>
  <si>
    <t>% of salary</t>
  </si>
  <si>
    <t>Growth of potential sales volumes</t>
  </si>
  <si>
    <t>Sale prices</t>
  </si>
  <si>
    <t>Sale prices growth rates</t>
  </si>
  <si>
    <t>Cash Flow Statement</t>
  </si>
  <si>
    <t>Production Volume</t>
  </si>
  <si>
    <t>Capacity by product</t>
  </si>
  <si>
    <t>Sales volume</t>
  </si>
  <si>
    <t>Total</t>
  </si>
  <si>
    <t>Utilisation</t>
  </si>
  <si>
    <t>Prices and Revenue</t>
  </si>
  <si>
    <t>Operational Expenses</t>
  </si>
  <si>
    <t>Materials</t>
  </si>
  <si>
    <t>Main materials consumption</t>
  </si>
  <si>
    <t>Raw materials expenses</t>
  </si>
  <si>
    <t>Sales volume by workshop</t>
  </si>
  <si>
    <t>Check</t>
  </si>
  <si>
    <t>Salary</t>
  </si>
  <si>
    <t>Salary expenses before social taxes</t>
  </si>
  <si>
    <t>Social taxes</t>
  </si>
  <si>
    <t>Total Salary &amp; Social taxes</t>
  </si>
  <si>
    <t>Other processing expenses per unit</t>
  </si>
  <si>
    <t>Total W1</t>
  </si>
  <si>
    <t>Total W2</t>
  </si>
  <si>
    <t>Total W3</t>
  </si>
  <si>
    <t>Total Other Processing Expenses</t>
  </si>
  <si>
    <t>Total OpEx</t>
  </si>
  <si>
    <t>Selling expenses</t>
  </si>
  <si>
    <t>Transportation expenses per ton</t>
  </si>
  <si>
    <t>Total Selling expenses</t>
  </si>
  <si>
    <t>General &amp; Administrative</t>
  </si>
  <si>
    <t>Total SGA</t>
  </si>
  <si>
    <t>Inventory turnover</t>
  </si>
  <si>
    <t>Financials</t>
  </si>
  <si>
    <t>OpEx excl. salary</t>
  </si>
  <si>
    <t>Trade receivables turnover</t>
  </si>
  <si>
    <t>Advances paid turnover</t>
  </si>
  <si>
    <t>Cash excess</t>
  </si>
  <si>
    <t>Cash operational</t>
  </si>
  <si>
    <t>Total current assets</t>
  </si>
  <si>
    <t>VAT payable</t>
  </si>
  <si>
    <t>Total current liabilities</t>
  </si>
  <si>
    <t>Working capital</t>
  </si>
  <si>
    <t>Change in working capital</t>
  </si>
  <si>
    <t>Existing FA</t>
  </si>
  <si>
    <t>Depreciation rate</t>
  </si>
  <si>
    <t>Accumulated depreciation</t>
  </si>
  <si>
    <t>Net other income and other expenses</t>
  </si>
  <si>
    <t>Total other G&amp;A income less expenses</t>
  </si>
  <si>
    <t>Other general expences</t>
  </si>
  <si>
    <t>=ИНДЕКС(bDeprRate;$F$13;)</t>
  </si>
  <si>
    <t>=-ИНДЕКС(bDepr;FA!F13;)</t>
  </si>
  <si>
    <t>=ИНДЕКС(bGBV;FA!F13;)</t>
  </si>
  <si>
    <t>All existing FA</t>
  </si>
  <si>
    <t>New FA</t>
  </si>
  <si>
    <t>CAPEX</t>
  </si>
  <si>
    <t>Commisioning</t>
  </si>
  <si>
    <t>All new FA</t>
  </si>
  <si>
    <t>All FA</t>
  </si>
  <si>
    <t>DA</t>
  </si>
  <si>
    <t>Taxes</t>
  </si>
  <si>
    <t>Social tax</t>
  </si>
  <si>
    <t>Operational staff</t>
  </si>
  <si>
    <t>Annual salary per employee</t>
  </si>
  <si>
    <t>Social insurance fund payments</t>
  </si>
  <si>
    <t>base salary</t>
  </si>
  <si>
    <t>in excess base salary</t>
  </si>
  <si>
    <t>Selling staff</t>
  </si>
  <si>
    <t>Administrative staff</t>
  </si>
  <si>
    <t>Buildings - av carrying value</t>
  </si>
  <si>
    <t>Buildings - carrying value</t>
  </si>
  <si>
    <t>VAT</t>
  </si>
  <si>
    <t>OpEx excl. salary &amp; social taxes</t>
  </si>
  <si>
    <t>SGA excl. salary &amp; social taxes</t>
  </si>
  <si>
    <t>VATTaxRate</t>
  </si>
  <si>
    <t>VAT tax base</t>
  </si>
  <si>
    <t>VAT tax payable / (receivable)</t>
  </si>
  <si>
    <t>Non-deductible expenses</t>
  </si>
  <si>
    <t>Tax base before accum. losses</t>
  </si>
  <si>
    <t>Accum. losses @ beginning</t>
  </si>
  <si>
    <t>Losses incurred</t>
  </si>
  <si>
    <t>Losses used</t>
  </si>
  <si>
    <t>Accum. losses @ end</t>
  </si>
  <si>
    <t>Tax losses utilisation</t>
  </si>
  <si>
    <t>Tax base after accum. losses</t>
  </si>
  <si>
    <t>Cash Flow form</t>
  </si>
  <si>
    <t>Operating activities</t>
  </si>
  <si>
    <t>Changes in Working capital</t>
  </si>
  <si>
    <t>Interest</t>
  </si>
  <si>
    <t>Profit_tax</t>
  </si>
  <si>
    <t>WC_change</t>
  </si>
  <si>
    <t>Cash flows from operating activities</t>
  </si>
  <si>
    <t>Investing activities</t>
  </si>
  <si>
    <t>n/a</t>
  </si>
  <si>
    <t>Cash flows from investing activities</t>
  </si>
  <si>
    <t>Financing activities</t>
  </si>
  <si>
    <t>Debt repayed</t>
  </si>
  <si>
    <t>Dividends</t>
  </si>
  <si>
    <t>Equity injections</t>
  </si>
  <si>
    <t>Cash flows from financing activities</t>
  </si>
  <si>
    <t>Total cash flow</t>
  </si>
  <si>
    <t>Financing required</t>
  </si>
  <si>
    <t>Debt</t>
  </si>
  <si>
    <t>BOP</t>
  </si>
  <si>
    <t>EOP</t>
  </si>
  <si>
    <t>Interest payments</t>
  </si>
  <si>
    <t>CF from operating activities</t>
  </si>
  <si>
    <t>CF from investing activities</t>
  </si>
  <si>
    <t>Planned debt changed</t>
  </si>
  <si>
    <t>Cash (deficit) / surplus</t>
  </si>
  <si>
    <t>Balancing debt issued / (repayed)</t>
  </si>
  <si>
    <t>New debt</t>
  </si>
  <si>
    <t>Debt_b</t>
  </si>
  <si>
    <t>Excess cash EOP</t>
  </si>
  <si>
    <t>Total Cash Flow</t>
  </si>
  <si>
    <t>Excess cash BOP</t>
  </si>
  <si>
    <t>Excess cash after balancing debt</t>
  </si>
  <si>
    <t>Excess cash before balancing debt</t>
  </si>
  <si>
    <t>Checks</t>
  </si>
  <si>
    <t>Balance sheet is correct</t>
  </si>
  <si>
    <t>CF statement is correct</t>
  </si>
  <si>
    <t>WC turnover days less than 365 days</t>
  </si>
  <si>
    <t>WC days turnover</t>
  </si>
  <si>
    <t>NWC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</si>
</sst>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_(* #,##0_);_(* \(#,##0\);_(* &quot;-&quot;_);_(@_)"/>
    <numFmt numFmtId="165" formatCode="_-* #,##0&quot;р.&quot;_-;\-* #,##0&quot;р.&quot;_-;_-* &quot;-&quot;&quot;р.&quot;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_(* #,##0_)_ ;_(* \(#,##0\)_ ;&quot;-&quot;_)_ ;_(@_ "/>
    <numFmt numFmtId="169" formatCode="#,##0;\(#,##0\);\-"/>
    <numFmt numFmtId="170" formatCode="#,##0.0%_);\(#,##0.0%\);\-_);@"/>
    <numFmt numFmtId="171" formatCode="dd\.mm\.yyyy"/>
    <numFmt numFmtId="172" formatCode="_(* ###0.0%_)_ ;_(* \(###0.0%\)_ ;&quot;-&quot;_)_ ;_(@_ "/>
    <numFmt numFmtId="173" formatCode="_(* #,##0_);_(* \(#,##0\);_(* &quot;-&quot;_);@_)"/>
    <numFmt numFmtId="174" formatCode="_(* #,##0_);_(* \(#,##0\);_(* &quot;-&quot;??_);_(@_)"/>
    <numFmt numFmtId="175" formatCode="0.0%"/>
    <numFmt numFmtId="176" formatCode="_(* ###0_);_(* \(###0\);_(* &quot;-&quot;_);@_)"/>
    <numFmt numFmtId="177" formatCode="###0"/>
    <numFmt numFmtId="178" formatCode="#,##0;\-#,##0;\-"/>
    <numFmt numFmtId="179" formatCode="0.0"/>
    <numFmt numFmtId="180" formatCode="_-* #,##0;\(#,##0\);_-* &quot;-&quot;??;_-@"/>
    <numFmt numFmtId="181" formatCode="#,##0.0"/>
    <numFmt numFmtId="182" formatCode="0.000%"/>
    <numFmt numFmtId="183" formatCode="_(* #,##0.00_);_(* \(#,##0.00\);_(* &quot;-&quot;_);@_)"/>
    <numFmt numFmtId="184" formatCode="_([$€]* #,##0.00_);_([$€]* \(#,##0.00\);_([$€]* &quot;-&quot;??_);_(@_)"/>
    <numFmt numFmtId="185" formatCode="_(* #,##0.0_);_(* \(#,##0.0\);_(* &quot;-&quot;_);@_)"/>
  </numFmts>
  <fonts count="43" x14ac:knownFonts="1"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  <scheme val="minor"/>
    </font>
    <font>
      <sz val="9"/>
      <color theme="1"/>
      <name val="Arial"/>
      <family val="2"/>
      <charset val="204"/>
    </font>
    <font>
      <sz val="10"/>
      <color theme="7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8"/>
      <color theme="3"/>
      <name val="Georgia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9"/>
      <color rgb="FF006100"/>
      <name val="Arial"/>
      <family val="2"/>
      <charset val="204"/>
    </font>
    <font>
      <sz val="9"/>
      <color rgb="FF9C0006"/>
      <name val="Arial"/>
      <family val="2"/>
      <charset val="204"/>
    </font>
    <font>
      <sz val="9"/>
      <color rgb="FF9C6500"/>
      <name val="Arial"/>
      <family val="2"/>
      <charset val="204"/>
    </font>
    <font>
      <sz val="9"/>
      <color rgb="FF3F3F76"/>
      <name val="Arial"/>
      <family val="2"/>
      <charset val="204"/>
    </font>
    <font>
      <b/>
      <sz val="9"/>
      <color rgb="FF3F3F3F"/>
      <name val="Arial"/>
      <family val="2"/>
      <charset val="204"/>
    </font>
    <font>
      <b/>
      <sz val="9"/>
      <color rgb="FFFA7D00"/>
      <name val="Arial"/>
      <family val="2"/>
      <charset val="204"/>
    </font>
    <font>
      <sz val="9"/>
      <color rgb="FFFA7D0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0"/>
      <name val="Arial"/>
      <family val="2"/>
      <charset val="204"/>
    </font>
    <font>
      <b/>
      <sz val="18"/>
      <color theme="6"/>
      <name val="Georgia"/>
      <family val="1"/>
      <charset val="204"/>
      <scheme val="major"/>
    </font>
    <font>
      <i/>
      <sz val="9"/>
      <color rgb="FF7F7F7F"/>
      <name val="Arial"/>
      <family val="2"/>
      <charset val="204"/>
      <scheme val="minor"/>
    </font>
    <font>
      <sz val="8"/>
      <color theme="4" tint="-0.24994659260841701"/>
      <name val="Arial"/>
      <family val="2"/>
      <charset val="204"/>
      <scheme val="minor"/>
    </font>
    <font>
      <i/>
      <sz val="9"/>
      <color rgb="FFEE8E00"/>
      <name val="Arial"/>
      <family val="2"/>
      <charset val="204"/>
      <scheme val="minor"/>
    </font>
    <font>
      <b/>
      <sz val="10"/>
      <color indexed="8"/>
      <name val="Arial"/>
      <family val="2"/>
      <charset val="204"/>
    </font>
    <font>
      <b/>
      <i/>
      <sz val="11"/>
      <color theme="5" tint="0.39997558519241921"/>
      <name val="Arial"/>
      <family val="2"/>
      <charset val="204"/>
    </font>
    <font>
      <sz val="10"/>
      <color theme="8" tint="-0.499984740745262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i/>
      <sz val="8"/>
      <color theme="4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1"/>
      <color rgb="FFFF0000"/>
      <name val="Arial"/>
      <family val="2"/>
      <charset val="204"/>
      <scheme val="minor"/>
    </font>
    <font>
      <i/>
      <sz val="10"/>
      <color theme="1"/>
      <name val="Arial"/>
      <family val="2"/>
      <charset val="204"/>
    </font>
    <font>
      <u/>
      <sz val="7"/>
      <color theme="10"/>
      <name val="Arial"/>
      <family val="2"/>
      <charset val="204"/>
    </font>
    <font>
      <i/>
      <sz val="8"/>
      <name val="Arial"/>
      <family val="2"/>
      <charset val="204"/>
    </font>
    <font>
      <b/>
      <sz val="9"/>
      <color theme="3"/>
      <name val="Arial"/>
      <family val="2"/>
      <scheme val="minor"/>
    </font>
    <font>
      <u/>
      <sz val="10"/>
      <color theme="10"/>
      <name val="Arial"/>
      <family val="2"/>
      <charset val="204"/>
    </font>
    <font>
      <sz val="11"/>
      <color theme="1"/>
      <name val="Arial"/>
      <family val="2"/>
      <scheme val="minor"/>
    </font>
    <font>
      <sz val="10"/>
      <color rgb="FFFF0000"/>
      <name val="Arial"/>
      <family val="2"/>
      <charset val="204"/>
    </font>
  </fonts>
  <fills count="5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gray0625">
        <fgColor theme="1" tint="0.499984740745262"/>
        <bgColor auto="1"/>
      </patternFill>
    </fill>
    <fill>
      <patternFill patternType="solid">
        <fgColor theme="9"/>
        <bgColor indexed="64"/>
      </patternFill>
    </fill>
    <fill>
      <patternFill patternType="solid">
        <fgColor rgb="FFFE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2020"/>
        <bgColor indexed="64"/>
      </patternFill>
    </fill>
    <fill>
      <patternFill patternType="solid">
        <fgColor rgb="FFE0616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0625">
        <fgColor theme="1" tint="0.499984740745262"/>
        <bgColor indexed="65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theme="3"/>
      </top>
      <bottom style="medium">
        <color theme="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2" tint="-0.34998626667073579"/>
      </left>
      <right style="dotted">
        <color theme="2" tint="-0.34998626667073579"/>
      </right>
      <top style="dotted">
        <color theme="2" tint="-0.34998626667073579"/>
      </top>
      <bottom style="dotted">
        <color theme="2" tint="-0.34998626667073579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/>
      <right/>
      <top style="thin">
        <color theme="6"/>
      </top>
      <bottom style="medium">
        <color theme="6"/>
      </bottom>
      <diagonal/>
    </border>
    <border>
      <left style="dotted">
        <color theme="2" tint="-0.14993743705557422"/>
      </left>
      <right style="dotted">
        <color theme="2" tint="-0.14996795556505021"/>
      </right>
      <top style="dotted">
        <color theme="2" tint="-0.14996795556505021"/>
      </top>
      <bottom style="dotted">
        <color theme="2" tint="-0.14996795556505021"/>
      </bottom>
      <diagonal/>
    </border>
    <border>
      <left style="dotted">
        <color theme="2" tint="-0.34998626667073579"/>
      </left>
      <right style="dotted">
        <color theme="2" tint="-0.34998626667073579"/>
      </right>
      <top style="dotted">
        <color theme="2" tint="-0.34998626667073579"/>
      </top>
      <bottom/>
      <diagonal/>
    </border>
    <border>
      <left style="dotted">
        <color theme="2" tint="-0.34998626667073579"/>
      </left>
      <right style="dotted">
        <color theme="2" tint="-0.34998626667073579"/>
      </right>
      <top style="dotted">
        <color theme="2" tint="-0.34998626667073579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 style="dotted">
        <color theme="2" tint="-0.34998626667073579"/>
      </left>
      <right style="dotted">
        <color theme="2" tint="-0.34998626667073579"/>
      </right>
      <top/>
      <bottom style="dotted">
        <color theme="2" tint="-0.34998626667073579"/>
      </bottom>
      <diagonal/>
    </border>
    <border>
      <left style="dotted">
        <color theme="2" tint="-0.34998626667073579"/>
      </left>
      <right style="dotted">
        <color theme="2" tint="-0.34998626667073579"/>
      </right>
      <top style="thin">
        <color theme="3"/>
      </top>
      <bottom style="medium">
        <color theme="3"/>
      </bottom>
      <diagonal/>
    </border>
    <border>
      <left style="dotted">
        <color theme="2" tint="-0.14993743705557422"/>
      </left>
      <right style="dotted">
        <color theme="2" tint="-0.14996795556505021"/>
      </right>
      <top style="dotted">
        <color theme="2" tint="-0.14996795556505021"/>
      </top>
      <bottom style="thin">
        <color theme="3"/>
      </bottom>
      <diagonal/>
    </border>
    <border>
      <left/>
      <right/>
      <top/>
      <bottom style="dotted">
        <color theme="1" tint="0.499984740745262"/>
      </bottom>
      <diagonal/>
    </border>
    <border>
      <left/>
      <right/>
      <top style="thin">
        <color theme="3" tint="0.39994506668294322"/>
      </top>
      <bottom style="medium">
        <color theme="3" tint="0.39994506668294322"/>
      </bottom>
      <diagonal/>
    </border>
    <border>
      <left style="thin">
        <color theme="0"/>
      </left>
      <right style="thin">
        <color theme="0"/>
      </right>
      <top style="thin">
        <color theme="3" tint="0.39994506668294322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theme="0"/>
      </left>
      <right style="thin">
        <color theme="0"/>
      </right>
      <top style="thin">
        <color theme="3" tint="0.3999450666829432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medium">
        <color theme="4"/>
      </bottom>
      <diagonal/>
    </border>
  </borders>
  <cellStyleXfs count="69">
    <xf numFmtId="0" fontId="0" fillId="35" borderId="0" applyNumberFormat="0" applyAlignment="0"/>
    <xf numFmtId="173" fontId="3" fillId="47" borderId="11" applyAlignment="0">
      <alignment horizontal="right" vertical="center"/>
    </xf>
    <xf numFmtId="173" fontId="4" fillId="38" borderId="11">
      <alignment horizontal="right" vertical="center"/>
    </xf>
    <xf numFmtId="169" fontId="31" fillId="3" borderId="0" applyNumberFormat="0" applyAlignment="0">
      <alignment horizontal="right" vertical="center"/>
    </xf>
    <xf numFmtId="173" fontId="4" fillId="35" borderId="11">
      <alignment vertical="center"/>
    </xf>
    <xf numFmtId="37" fontId="7" fillId="37" borderId="13" applyNumberFormat="0">
      <alignment horizontal="left" vertical="center"/>
    </xf>
    <xf numFmtId="37" fontId="7" fillId="4" borderId="12" applyNumberFormat="0">
      <alignment horizontal="left" vertical="center"/>
    </xf>
    <xf numFmtId="167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5" applyNumberFormat="0" applyAlignment="0" applyProtection="0"/>
    <xf numFmtId="0" fontId="17" fillId="9" borderId="6" applyNumberFormat="0" applyAlignment="0" applyProtection="0"/>
    <xf numFmtId="0" fontId="18" fillId="9" borderId="5" applyNumberFormat="0" applyAlignment="0" applyProtection="0"/>
    <xf numFmtId="0" fontId="19" fillId="0" borderId="7" applyNumberFormat="0" applyFill="0" applyAlignment="0" applyProtection="0"/>
    <xf numFmtId="0" fontId="20" fillId="10" borderId="8" applyNumberFormat="0" applyAlignment="0" applyProtection="0"/>
    <xf numFmtId="0" fontId="8" fillId="11" borderId="9" applyNumberFormat="0" applyFont="0" applyAlignment="0" applyProtection="0"/>
    <xf numFmtId="0" fontId="21" fillId="0" borderId="10" applyNumberFormat="0" applyFill="0" applyAlignment="0" applyProtection="0"/>
    <xf numFmtId="0" fontId="22" fillId="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2" fillId="34" borderId="0" applyNumberFormat="0" applyBorder="0" applyAlignment="0" applyProtection="0"/>
    <xf numFmtId="173" fontId="4" fillId="40" borderId="0" applyAlignment="0">
      <alignment vertical="center"/>
    </xf>
    <xf numFmtId="0" fontId="24" fillId="0" borderId="0" applyNumberFormat="0" applyFill="0" applyBorder="0" applyAlignment="0" applyProtection="0"/>
    <xf numFmtId="170" fontId="26" fillId="35" borderId="0" applyNumberFormat="0">
      <alignment vertical="center"/>
    </xf>
    <xf numFmtId="173" fontId="3" fillId="35" borderId="11" applyAlignment="0">
      <alignment horizontal="right" vertical="center"/>
    </xf>
    <xf numFmtId="173" fontId="4" fillId="41" borderId="11" applyAlignment="0">
      <alignment horizontal="right" vertical="center"/>
    </xf>
    <xf numFmtId="170" fontId="4" fillId="35" borderId="14" applyNumberFormat="0">
      <alignment vertical="center"/>
    </xf>
    <xf numFmtId="168" fontId="29" fillId="39" borderId="17" applyAlignment="0">
      <alignment horizontal="right" vertical="center"/>
    </xf>
    <xf numFmtId="0" fontId="34" fillId="0" borderId="0" applyNumberFormat="0" applyFill="0" applyAlignment="0" applyProtection="0"/>
    <xf numFmtId="167" fontId="3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6" fillId="35" borderId="24" applyNumberFormat="0">
      <alignment vertical="center"/>
    </xf>
    <xf numFmtId="168" fontId="5" fillId="35" borderId="25" applyNumberFormat="0" applyAlignment="0">
      <alignment vertical="center" wrapText="1"/>
    </xf>
    <xf numFmtId="9" fontId="1" fillId="0" borderId="0" applyFont="0" applyFill="0" applyBorder="0" applyAlignment="0" applyProtection="0"/>
    <xf numFmtId="0" fontId="5" fillId="0" borderId="26" applyNumberFormat="0" applyAlignment="0">
      <alignment vertical="center"/>
    </xf>
    <xf numFmtId="184" fontId="37" fillId="0" borderId="0" applyNumberFormat="0" applyFill="0" applyBorder="0" applyAlignment="0" applyProtection="0">
      <alignment vertical="top"/>
      <protection locked="0"/>
    </xf>
    <xf numFmtId="184" fontId="39" fillId="0" borderId="30" applyFill="0" applyProtection="0">
      <alignment horizontal="right" wrapText="1"/>
    </xf>
    <xf numFmtId="184" fontId="32" fillId="0" borderId="0"/>
    <xf numFmtId="0" fontId="41" fillId="0" borderId="0"/>
  </cellStyleXfs>
  <cellXfs count="192">
    <xf numFmtId="0" fontId="0" fillId="35" borderId="0" xfId="0"/>
    <xf numFmtId="0" fontId="7" fillId="37" borderId="13" xfId="5" applyNumberFormat="1">
      <alignment horizontal="left" vertical="center"/>
    </xf>
    <xf numFmtId="168" fontId="7" fillId="4" borderId="12" xfId="6" applyNumberFormat="1">
      <alignment horizontal="left" vertical="center"/>
    </xf>
    <xf numFmtId="0" fontId="7" fillId="4" borderId="15" xfId="6" applyNumberFormat="1" applyBorder="1">
      <alignment horizontal="left" vertical="center"/>
    </xf>
    <xf numFmtId="168" fontId="7" fillId="4" borderId="15" xfId="6" applyNumberFormat="1" applyBorder="1">
      <alignment horizontal="left" vertical="center"/>
    </xf>
    <xf numFmtId="39" fontId="27" fillId="36" borderId="16" xfId="0" applyNumberFormat="1" applyFont="1" applyFill="1" applyBorder="1" applyAlignment="1">
      <alignment horizontal="left" vertical="center"/>
    </xf>
    <xf numFmtId="39" fontId="0" fillId="0" borderId="0" xfId="0" applyNumberFormat="1" applyFill="1" applyAlignment="1">
      <alignment vertical="top"/>
    </xf>
    <xf numFmtId="39" fontId="0" fillId="0" borderId="0" xfId="0" applyNumberFormat="1" applyFill="1" applyAlignment="1">
      <alignment horizontal="center" vertical="top"/>
    </xf>
    <xf numFmtId="0" fontId="23" fillId="0" borderId="0" xfId="0" applyFont="1" applyFill="1"/>
    <xf numFmtId="171" fontId="28" fillId="0" borderId="0" xfId="3" applyNumberFormat="1" applyFont="1" applyFill="1">
      <alignment horizontal="right" vertical="center"/>
    </xf>
    <xf numFmtId="168" fontId="26" fillId="0" borderId="0" xfId="51" applyNumberFormat="1" applyFill="1">
      <alignment vertical="center"/>
    </xf>
    <xf numFmtId="0" fontId="26" fillId="0" borderId="0" xfId="51" applyNumberFormat="1" applyFill="1" applyAlignment="1">
      <alignment horizontal="right" vertical="center"/>
    </xf>
    <xf numFmtId="172" fontId="26" fillId="0" borderId="0" xfId="51" applyNumberFormat="1" applyFill="1">
      <alignment vertical="center"/>
    </xf>
    <xf numFmtId="171" fontId="25" fillId="0" borderId="0" xfId="0" applyNumberFormat="1" applyFont="1" applyFill="1"/>
    <xf numFmtId="168" fontId="29" fillId="39" borderId="17" xfId="55" applyAlignment="1">
      <alignment vertical="top"/>
    </xf>
    <xf numFmtId="39" fontId="30" fillId="0" borderId="0" xfId="0" applyNumberFormat="1" applyFont="1" applyFill="1" applyAlignment="1">
      <alignment vertical="top"/>
    </xf>
    <xf numFmtId="39" fontId="7" fillId="37" borderId="13" xfId="5" applyNumberFormat="1">
      <alignment horizontal="left" vertical="center"/>
    </xf>
    <xf numFmtId="0" fontId="0" fillId="35" borderId="0" xfId="0" applyAlignment="1">
      <alignment vertical="center"/>
    </xf>
    <xf numFmtId="0" fontId="7" fillId="4" borderId="12" xfId="6" applyNumberFormat="1">
      <alignment horizontal="left" vertical="center"/>
    </xf>
    <xf numFmtId="0" fontId="30" fillId="35" borderId="0" xfId="0" applyFont="1"/>
    <xf numFmtId="0" fontId="0" fillId="35" borderId="0" xfId="0" applyAlignment="1">
      <alignment horizontal="center"/>
    </xf>
    <xf numFmtId="39" fontId="27" fillId="36" borderId="16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0" fillId="0" borderId="0" xfId="0" applyFont="1" applyFill="1"/>
    <xf numFmtId="37" fontId="0" fillId="35" borderId="0" xfId="0" applyNumberFormat="1"/>
    <xf numFmtId="0" fontId="0" fillId="0" borderId="0" xfId="0" applyFill="1" applyAlignment="1">
      <alignment horizontal="left" indent="1"/>
    </xf>
    <xf numFmtId="10" fontId="0" fillId="0" borderId="0" xfId="0" applyNumberFormat="1" applyFill="1"/>
    <xf numFmtId="177" fontId="27" fillId="0" borderId="16" xfId="0" applyNumberFormat="1" applyFont="1" applyFill="1" applyBorder="1" applyAlignment="1">
      <alignment horizontal="center" vertical="center" wrapText="1"/>
    </xf>
    <xf numFmtId="0" fontId="33" fillId="0" borderId="0" xfId="0" applyFont="1" applyFill="1" applyAlignment="1">
      <alignment horizontal="center"/>
    </xf>
    <xf numFmtId="3" fontId="3" fillId="42" borderId="11" xfId="1" applyNumberFormat="1" applyFill="1" applyAlignment="1">
      <alignment vertical="top"/>
    </xf>
    <xf numFmtId="0" fontId="33" fillId="0" borderId="0" xfId="0" applyFont="1" applyFill="1"/>
    <xf numFmtId="0" fontId="33" fillId="0" borderId="0" xfId="0" applyFont="1" applyFill="1" applyAlignment="1">
      <alignment horizontal="left" indent="2"/>
    </xf>
    <xf numFmtId="37" fontId="33" fillId="0" borderId="0" xfId="0" applyNumberFormat="1" applyFont="1" applyFill="1" applyAlignment="1">
      <alignment horizontal="center"/>
    </xf>
    <xf numFmtId="37" fontId="33" fillId="0" borderId="0" xfId="0" quotePrefix="1" applyNumberFormat="1" applyFont="1" applyFill="1"/>
    <xf numFmtId="37" fontId="33" fillId="0" borderId="0" xfId="0" applyNumberFormat="1" applyFont="1" applyFill="1"/>
    <xf numFmtId="174" fontId="33" fillId="0" borderId="0" xfId="0" applyNumberFormat="1" applyFont="1" applyFill="1"/>
    <xf numFmtId="3" fontId="0" fillId="35" borderId="0" xfId="0" applyNumberFormat="1" applyAlignment="1">
      <alignment vertical="center"/>
    </xf>
    <xf numFmtId="0" fontId="26" fillId="35" borderId="0" xfId="51" applyNumberFormat="1">
      <alignment vertical="center"/>
    </xf>
    <xf numFmtId="174" fontId="26" fillId="35" borderId="0" xfId="51" applyNumberFormat="1">
      <alignment vertical="center"/>
    </xf>
    <xf numFmtId="168" fontId="29" fillId="39" borderId="17" xfId="55" applyAlignment="1"/>
    <xf numFmtId="178" fontId="3" fillId="42" borderId="11" xfId="1" applyNumberFormat="1" applyFill="1" applyAlignment="1">
      <alignment vertical="top"/>
    </xf>
    <xf numFmtId="173" fontId="4" fillId="43" borderId="11" xfId="4" applyFill="1">
      <alignment vertical="center"/>
    </xf>
    <xf numFmtId="173" fontId="4" fillId="38" borderId="11" xfId="2">
      <alignment horizontal="right" vertical="center"/>
    </xf>
    <xf numFmtId="0" fontId="0" fillId="0" borderId="0" xfId="0" quotePrefix="1" applyFill="1" applyAlignment="1">
      <alignment horizontal="left" indent="1"/>
    </xf>
    <xf numFmtId="0" fontId="30" fillId="0" borderId="0" xfId="0" applyFont="1" applyFill="1" applyAlignment="1">
      <alignment horizontal="center"/>
    </xf>
    <xf numFmtId="9" fontId="3" fillId="42" borderId="11" xfId="1" applyNumberFormat="1" applyFill="1" applyAlignment="1">
      <alignment vertical="top"/>
    </xf>
    <xf numFmtId="0" fontId="0" fillId="43" borderId="0" xfId="0" applyFill="1"/>
    <xf numFmtId="0" fontId="0" fillId="43" borderId="0" xfId="0" applyFill="1" applyAlignment="1">
      <alignment vertical="center"/>
    </xf>
    <xf numFmtId="3" fontId="0" fillId="0" borderId="0" xfId="0" applyNumberFormat="1" applyFill="1"/>
    <xf numFmtId="0" fontId="0" fillId="35" borderId="0" xfId="0" applyAlignment="1">
      <alignment wrapText="1"/>
    </xf>
    <xf numFmtId="173" fontId="4" fillId="43" borderId="11" xfId="52" applyFont="1" applyFill="1" applyAlignment="1">
      <alignment vertical="center"/>
    </xf>
    <xf numFmtId="180" fontId="33" fillId="35" borderId="0" xfId="0" applyNumberFormat="1" applyFont="1" applyAlignment="1">
      <alignment horizontal="left" indent="1"/>
    </xf>
    <xf numFmtId="0" fontId="0" fillId="35" borderId="0" xfId="0" applyAlignment="1">
      <alignment horizontal="left" wrapText="1" indent="1"/>
    </xf>
    <xf numFmtId="0" fontId="6" fillId="0" borderId="0" xfId="0" applyFont="1" applyFill="1" applyAlignment="1">
      <alignment horizontal="center"/>
    </xf>
    <xf numFmtId="175" fontId="4" fillId="43" borderId="11" xfId="4" applyNumberFormat="1" applyFill="1">
      <alignment vertical="center"/>
    </xf>
    <xf numFmtId="168" fontId="29" fillId="44" borderId="17" xfId="55" applyFill="1" applyAlignment="1">
      <alignment vertical="top"/>
    </xf>
    <xf numFmtId="0" fontId="0" fillId="0" borderId="20" xfId="0" applyFill="1" applyBorder="1"/>
    <xf numFmtId="0" fontId="0" fillId="0" borderId="20" xfId="0" applyFill="1" applyBorder="1" applyAlignment="1">
      <alignment horizontal="center"/>
    </xf>
    <xf numFmtId="37" fontId="32" fillId="0" borderId="0" xfId="0" applyNumberFormat="1" applyFont="1" applyFill="1" applyAlignment="1">
      <alignment horizontal="center"/>
    </xf>
    <xf numFmtId="0" fontId="0" fillId="0" borderId="0" xfId="0" quotePrefix="1" applyFill="1"/>
    <xf numFmtId="3" fontId="3" fillId="42" borderId="18" xfId="1" applyNumberFormat="1" applyFill="1" applyBorder="1" applyAlignment="1">
      <alignment vertical="top"/>
    </xf>
    <xf numFmtId="175" fontId="3" fillId="42" borderId="11" xfId="1" applyNumberFormat="1" applyFill="1" applyAlignment="1">
      <alignment vertical="top"/>
    </xf>
    <xf numFmtId="9" fontId="0" fillId="0" borderId="0" xfId="0" applyNumberFormat="1" applyFill="1"/>
    <xf numFmtId="37" fontId="7" fillId="45" borderId="13" xfId="5" applyFill="1">
      <alignment horizontal="left" vertical="center"/>
    </xf>
    <xf numFmtId="179" fontId="7" fillId="46" borderId="12" xfId="6" applyNumberFormat="1" applyFill="1">
      <alignment horizontal="left" vertical="center"/>
    </xf>
    <xf numFmtId="4" fontId="3" fillId="42" borderId="11" xfId="1" applyNumberFormat="1" applyFill="1" applyAlignment="1">
      <alignment vertical="top"/>
    </xf>
    <xf numFmtId="0" fontId="7" fillId="46" borderId="12" xfId="6" applyNumberFormat="1" applyFill="1">
      <alignment horizontal="left" vertical="center"/>
    </xf>
    <xf numFmtId="175" fontId="3" fillId="42" borderId="11" xfId="0" applyNumberFormat="1" applyFont="1" applyFill="1" applyBorder="1" applyAlignment="1">
      <alignment vertical="top"/>
    </xf>
    <xf numFmtId="175" fontId="3" fillId="42" borderId="11" xfId="0" applyNumberFormat="1" applyFont="1" applyFill="1" applyBorder="1" applyAlignment="1">
      <alignment vertical="center"/>
    </xf>
    <xf numFmtId="3" fontId="3" fillId="42" borderId="11" xfId="0" applyNumberFormat="1" applyFont="1" applyFill="1" applyBorder="1" applyAlignment="1">
      <alignment vertical="center"/>
    </xf>
    <xf numFmtId="181" fontId="3" fillId="42" borderId="1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3" fontId="3" fillId="43" borderId="11" xfId="52" applyNumberFormat="1" applyFill="1">
      <alignment horizontal="right" vertical="center"/>
    </xf>
    <xf numFmtId="3" fontId="3" fillId="42" borderId="11" xfId="1" applyNumberFormat="1" applyFill="1">
      <alignment horizontal="right" vertical="center"/>
    </xf>
    <xf numFmtId="175" fontId="3" fillId="42" borderId="11" xfId="1" applyNumberFormat="1" applyFill="1" applyAlignment="1">
      <alignment vertical="center"/>
    </xf>
    <xf numFmtId="14" fontId="4" fillId="43" borderId="11" xfId="4" applyNumberFormat="1" applyFill="1">
      <alignment vertical="center"/>
    </xf>
    <xf numFmtId="176" fontId="4" fillId="43" borderId="11" xfId="4" applyNumberFormat="1" applyFill="1">
      <alignment vertical="center"/>
    </xf>
    <xf numFmtId="14" fontId="3" fillId="42" borderId="11" xfId="1" applyNumberFormat="1" applyFill="1" applyAlignment="1">
      <alignment vertical="top"/>
    </xf>
    <xf numFmtId="3" fontId="3" fillId="43" borderId="11" xfId="1" applyNumberFormat="1" applyFill="1" applyAlignment="1">
      <alignment vertical="top"/>
    </xf>
    <xf numFmtId="175" fontId="0" fillId="0" borderId="0" xfId="0" applyNumberFormat="1" applyFill="1"/>
    <xf numFmtId="4" fontId="3" fillId="42" borderId="11" xfId="0" applyNumberFormat="1" applyFont="1" applyFill="1" applyBorder="1" applyAlignment="1">
      <alignment vertical="center"/>
    </xf>
    <xf numFmtId="0" fontId="30" fillId="0" borderId="1" xfId="0" applyFont="1" applyFill="1" applyBorder="1"/>
    <xf numFmtId="168" fontId="29" fillId="39" borderId="23" xfId="55" applyBorder="1" applyAlignment="1">
      <alignment vertical="top"/>
    </xf>
    <xf numFmtId="0" fontId="30" fillId="35" borderId="1" xfId="0" applyFont="1" applyBorder="1"/>
    <xf numFmtId="0" fontId="30" fillId="35" borderId="1" xfId="0" applyFont="1" applyBorder="1" applyAlignment="1">
      <alignment horizontal="center"/>
    </xf>
    <xf numFmtId="173" fontId="5" fillId="43" borderId="22" xfId="4" applyFont="1" applyFill="1" applyBorder="1">
      <alignment vertical="center"/>
    </xf>
    <xf numFmtId="9" fontId="30" fillId="35" borderId="1" xfId="0" applyNumberFormat="1" applyFont="1" applyBorder="1"/>
    <xf numFmtId="0" fontId="36" fillId="0" borderId="0" xfId="0" applyFont="1" applyFill="1" applyAlignment="1">
      <alignment horizontal="left" indent="1"/>
    </xf>
    <xf numFmtId="0" fontId="36" fillId="0" borderId="0" xfId="0" applyFont="1" applyFill="1" applyAlignment="1">
      <alignment horizontal="center"/>
    </xf>
    <xf numFmtId="10" fontId="36" fillId="0" borderId="0" xfId="0" applyNumberFormat="1" applyFont="1" applyFill="1"/>
    <xf numFmtId="0" fontId="36" fillId="0" borderId="0" xfId="0" applyFont="1" applyFill="1"/>
    <xf numFmtId="9" fontId="36" fillId="0" borderId="0" xfId="0" applyNumberFormat="1" applyFont="1" applyFill="1"/>
    <xf numFmtId="3" fontId="3" fillId="42" borderId="21" xfId="1" applyNumberFormat="1" applyFill="1" applyBorder="1" applyAlignment="1">
      <alignment vertical="top"/>
    </xf>
    <xf numFmtId="0" fontId="30" fillId="35" borderId="1" xfId="0" applyFont="1" applyBorder="1" applyAlignment="1">
      <alignment vertical="center"/>
    </xf>
    <xf numFmtId="3" fontId="30" fillId="35" borderId="1" xfId="0" applyNumberFormat="1" applyFont="1" applyBorder="1" applyAlignment="1">
      <alignment vertical="center"/>
    </xf>
    <xf numFmtId="0" fontId="30" fillId="35" borderId="0" xfId="0" applyFont="1" applyAlignment="1">
      <alignment vertical="center"/>
    </xf>
    <xf numFmtId="0" fontId="30" fillId="43" borderId="1" xfId="0" applyFont="1" applyFill="1" applyBorder="1" applyAlignment="1">
      <alignment horizontal="center"/>
    </xf>
    <xf numFmtId="0" fontId="0" fillId="43" borderId="20" xfId="0" applyFill="1" applyBorder="1"/>
    <xf numFmtId="0" fontId="32" fillId="0" borderId="0" xfId="0" applyFont="1" applyFill="1" applyAlignment="1">
      <alignment horizontal="center"/>
    </xf>
    <xf numFmtId="0" fontId="5" fillId="0" borderId="26" xfId="64" applyAlignment="1"/>
    <xf numFmtId="0" fontId="7" fillId="37" borderId="13" xfId="5" applyNumberFormat="1" applyAlignment="1">
      <alignment horizontal="center" vertical="center"/>
    </xf>
    <xf numFmtId="168" fontId="7" fillId="4" borderId="12" xfId="6" applyNumberFormat="1" applyAlignment="1">
      <alignment horizontal="center" vertical="center"/>
    </xf>
    <xf numFmtId="168" fontId="7" fillId="4" borderId="15" xfId="6" applyNumberFormat="1" applyBorder="1" applyAlignment="1">
      <alignment horizontal="center" vertical="center"/>
    </xf>
    <xf numFmtId="0" fontId="30" fillId="35" borderId="1" xfId="0" applyFont="1" applyBorder="1" applyAlignment="1">
      <alignment horizontal="center" vertical="center"/>
    </xf>
    <xf numFmtId="0" fontId="26" fillId="35" borderId="0" xfId="51" applyNumberFormat="1" applyAlignment="1">
      <alignment horizontal="center" vertical="center"/>
    </xf>
    <xf numFmtId="0" fontId="7" fillId="4" borderId="12" xfId="6" applyNumberFormat="1" applyAlignment="1">
      <alignment horizontal="center" vertical="center"/>
    </xf>
    <xf numFmtId="39" fontId="7" fillId="37" borderId="13" xfId="5" applyNumberFormat="1" applyAlignment="1">
      <alignment horizontal="center" vertical="center"/>
    </xf>
    <xf numFmtId="0" fontId="0" fillId="35" borderId="0" xfId="0" applyAlignment="1">
      <alignment horizontal="center" vertical="center"/>
    </xf>
    <xf numFmtId="0" fontId="5" fillId="0" borderId="26" xfId="64" applyAlignment="1">
      <alignment horizontal="center"/>
    </xf>
    <xf numFmtId="0" fontId="0" fillId="43" borderId="0" xfId="0" applyFill="1" applyAlignment="1">
      <alignment horizontal="center" vertical="center"/>
    </xf>
    <xf numFmtId="3" fontId="5" fillId="0" borderId="26" xfId="64" applyNumberFormat="1" applyAlignment="1">
      <alignment vertical="top"/>
    </xf>
    <xf numFmtId="3" fontId="5" fillId="0" borderId="26" xfId="64" applyNumberFormat="1" applyAlignment="1"/>
    <xf numFmtId="173" fontId="5" fillId="35" borderId="25" xfId="62" applyNumberFormat="1" applyAlignment="1"/>
    <xf numFmtId="175" fontId="0" fillId="35" borderId="0" xfId="0" applyNumberFormat="1"/>
    <xf numFmtId="182" fontId="0" fillId="0" borderId="0" xfId="0" applyNumberFormat="1" applyFill="1"/>
    <xf numFmtId="0" fontId="5" fillId="0" borderId="26" xfId="64" quotePrefix="1" applyAlignment="1"/>
    <xf numFmtId="0" fontId="5" fillId="0" borderId="26" xfId="64">
      <alignment vertical="center"/>
    </xf>
    <xf numFmtId="173" fontId="4" fillId="35" borderId="11" xfId="4">
      <alignment vertical="center"/>
    </xf>
    <xf numFmtId="183" fontId="4" fillId="43" borderId="11" xfId="4" applyNumberFormat="1" applyFill="1">
      <alignment vertical="center"/>
    </xf>
    <xf numFmtId="173" fontId="4" fillId="43" borderId="11" xfId="4" applyFill="1" applyAlignment="1">
      <alignment horizontal="right" vertical="center"/>
    </xf>
    <xf numFmtId="4" fontId="0" fillId="0" borderId="0" xfId="0" applyNumberFormat="1" applyFill="1"/>
    <xf numFmtId="0" fontId="6" fillId="35" borderId="0" xfId="0" applyFont="1"/>
    <xf numFmtId="39" fontId="32" fillId="35" borderId="0" xfId="0" applyNumberFormat="1" applyFont="1" applyAlignment="1">
      <alignment horizontal="left"/>
    </xf>
    <xf numFmtId="0" fontId="32" fillId="35" borderId="0" xfId="0" applyFont="1"/>
    <xf numFmtId="173" fontId="4" fillId="48" borderId="11" xfId="53" applyFill="1" applyAlignment="1">
      <alignment vertical="center"/>
    </xf>
    <xf numFmtId="0" fontId="6" fillId="35" borderId="0" xfId="0" applyFont="1" applyAlignment="1">
      <alignment horizontal="left" vertical="top"/>
    </xf>
    <xf numFmtId="0" fontId="32" fillId="35" borderId="0" xfId="0" applyFont="1" applyAlignment="1">
      <alignment vertical="top"/>
    </xf>
    <xf numFmtId="0" fontId="32" fillId="35" borderId="0" xfId="0" applyFont="1" applyAlignment="1">
      <alignment horizontal="left" vertical="top"/>
    </xf>
    <xf numFmtId="14" fontId="3" fillId="42" borderId="11" xfId="1" applyNumberFormat="1" applyFill="1" applyAlignment="1">
      <alignment horizontal="right" vertical="top"/>
    </xf>
    <xf numFmtId="14" fontId="4" fillId="49" borderId="11" xfId="4" applyNumberFormat="1" applyFill="1">
      <alignment vertical="center"/>
    </xf>
    <xf numFmtId="3" fontId="3" fillId="42" borderId="11" xfId="1" applyNumberFormat="1" applyFill="1" applyAlignment="1">
      <alignment horizontal="right" vertical="top"/>
    </xf>
    <xf numFmtId="0" fontId="36" fillId="0" borderId="0" xfId="0" quotePrefix="1" applyFont="1" applyFill="1"/>
    <xf numFmtId="177" fontId="7" fillId="4" borderId="12" xfId="6" applyNumberFormat="1" applyAlignment="1">
      <alignment horizontal="center" vertical="center"/>
    </xf>
    <xf numFmtId="175" fontId="4" fillId="43" borderId="11" xfId="63" applyNumberFormat="1" applyFont="1" applyFill="1" applyBorder="1" applyAlignment="1">
      <alignment vertical="center"/>
    </xf>
    <xf numFmtId="185" fontId="4" fillId="43" borderId="11" xfId="52" applyNumberFormat="1" applyFont="1" applyFill="1" applyAlignment="1">
      <alignment vertical="center"/>
    </xf>
    <xf numFmtId="175" fontId="3" fillId="35" borderId="19" xfId="1" applyNumberFormat="1" applyFill="1" applyBorder="1" applyAlignment="1">
      <alignment vertical="center"/>
    </xf>
    <xf numFmtId="173" fontId="3" fillId="42" borderId="11" xfId="52" applyFill="1" applyAlignment="1">
      <alignment vertical="center"/>
    </xf>
    <xf numFmtId="39" fontId="31" fillId="43" borderId="0" xfId="3" applyNumberFormat="1" applyFill="1" applyAlignment="1">
      <alignment horizontal="right" vertical="top"/>
    </xf>
    <xf numFmtId="173" fontId="4" fillId="51" borderId="0" xfId="49" applyFill="1" applyAlignment="1">
      <alignment vertical="top"/>
    </xf>
    <xf numFmtId="173" fontId="5" fillId="35" borderId="25" xfId="62" applyNumberFormat="1" applyAlignment="1">
      <alignment horizontal="center"/>
    </xf>
    <xf numFmtId="0" fontId="5" fillId="50" borderId="0" xfId="6" applyNumberFormat="1" applyFont="1" applyFill="1" applyBorder="1">
      <alignment horizontal="left" vertical="center"/>
    </xf>
    <xf numFmtId="0" fontId="32" fillId="50" borderId="0" xfId="0" applyFont="1" applyFill="1" applyAlignment="1">
      <alignment horizontal="center"/>
    </xf>
    <xf numFmtId="0" fontId="32" fillId="50" borderId="0" xfId="0" applyFont="1" applyFill="1"/>
    <xf numFmtId="0" fontId="27" fillId="35" borderId="0" xfId="0" applyFont="1" applyAlignment="1">
      <alignment vertical="center"/>
    </xf>
    <xf numFmtId="0" fontId="27" fillId="0" borderId="0" xfId="0" applyFont="1" applyFill="1"/>
    <xf numFmtId="39" fontId="38" fillId="43" borderId="0" xfId="3" applyNumberFormat="1" applyFont="1" applyFill="1" applyAlignment="1">
      <alignment horizontal="left" vertical="top"/>
    </xf>
    <xf numFmtId="39" fontId="31" fillId="43" borderId="27" xfId="3" applyNumberFormat="1" applyFill="1" applyBorder="1" applyAlignment="1">
      <alignment horizontal="right" vertical="top"/>
    </xf>
    <xf numFmtId="0" fontId="5" fillId="0" borderId="29" xfId="64" applyBorder="1" applyAlignment="1"/>
    <xf numFmtId="0" fontId="5" fillId="0" borderId="29" xfId="64" applyBorder="1" applyAlignment="1">
      <alignment horizontal="center"/>
    </xf>
    <xf numFmtId="3" fontId="5" fillId="0" borderId="29" xfId="64" applyNumberFormat="1" applyBorder="1" applyAlignment="1"/>
    <xf numFmtId="0" fontId="5" fillId="0" borderId="28" xfId="64" applyBorder="1" applyAlignment="1"/>
    <xf numFmtId="0" fontId="5" fillId="0" borderId="28" xfId="64" applyBorder="1" applyAlignment="1">
      <alignment horizontal="center"/>
    </xf>
    <xf numFmtId="3" fontId="5" fillId="0" borderId="28" xfId="64" applyNumberFormat="1" applyBorder="1" applyAlignment="1"/>
    <xf numFmtId="175" fontId="4" fillId="35" borderId="11" xfId="63" applyNumberFormat="1" applyFont="1" applyFill="1" applyBorder="1" applyAlignment="1">
      <alignment vertical="center"/>
    </xf>
    <xf numFmtId="184" fontId="40" fillId="0" borderId="0" xfId="65" applyFont="1" applyProtection="1">
      <alignment vertical="top"/>
    </xf>
    <xf numFmtId="39" fontId="0" fillId="0" borderId="0" xfId="0" applyNumberFormat="1" applyFill="1" applyAlignment="1">
      <alignment horizontal="left" vertical="top" indent="1"/>
    </xf>
    <xf numFmtId="37" fontId="0" fillId="0" borderId="0" xfId="0" applyNumberFormat="1" applyFill="1" applyAlignment="1">
      <alignment horizontal="right" vertical="top"/>
    </xf>
    <xf numFmtId="9" fontId="4" fillId="43" borderId="11" xfId="63" applyFont="1" applyFill="1" applyBorder="1" applyAlignment="1">
      <alignment vertical="center"/>
    </xf>
    <xf numFmtId="9" fontId="5" fillId="35" borderId="25" xfId="63" applyFont="1" applyFill="1" applyBorder="1"/>
    <xf numFmtId="3" fontId="4" fillId="42" borderId="11" xfId="1" applyNumberFormat="1" applyFont="1" applyFill="1" applyAlignment="1">
      <alignment vertical="top"/>
    </xf>
    <xf numFmtId="3" fontId="4" fillId="42" borderId="18" xfId="1" applyNumberFormat="1" applyFont="1" applyFill="1" applyBorder="1" applyAlignment="1">
      <alignment vertical="top"/>
    </xf>
    <xf numFmtId="183" fontId="0" fillId="0" borderId="0" xfId="0" applyNumberFormat="1" applyFill="1"/>
    <xf numFmtId="183" fontId="4" fillId="38" borderId="11" xfId="2" applyNumberFormat="1">
      <alignment horizontal="right" vertical="center"/>
    </xf>
    <xf numFmtId="0" fontId="32" fillId="35" borderId="0" xfId="0" applyFont="1" applyAlignment="1">
      <alignment horizontal="center"/>
    </xf>
    <xf numFmtId="173" fontId="0" fillId="0" borderId="0" xfId="0" applyNumberFormat="1" applyFill="1"/>
    <xf numFmtId="173" fontId="0" fillId="35" borderId="0" xfId="0" applyNumberFormat="1"/>
    <xf numFmtId="173" fontId="4" fillId="49" borderId="11" xfId="4" applyFill="1">
      <alignment vertical="center"/>
    </xf>
    <xf numFmtId="0" fontId="30" fillId="0" borderId="0" xfId="0" applyFont="1" applyFill="1" applyAlignment="1">
      <alignment horizontal="left" indent="1"/>
    </xf>
    <xf numFmtId="173" fontId="5" fillId="43" borderId="11" xfId="4" applyFont="1" applyFill="1">
      <alignment vertical="center"/>
    </xf>
    <xf numFmtId="0" fontId="33" fillId="0" borderId="0" xfId="0" applyFont="1" applyFill="1" applyAlignment="1">
      <alignment horizontal="left"/>
    </xf>
    <xf numFmtId="0" fontId="32" fillId="0" borderId="0" xfId="0" applyFont="1" applyFill="1" applyAlignment="1">
      <alignment horizontal="left"/>
    </xf>
    <xf numFmtId="173" fontId="4" fillId="35" borderId="11" xfId="2" applyFill="1">
      <alignment horizontal="right" vertical="center"/>
    </xf>
    <xf numFmtId="1" fontId="0" fillId="0" borderId="0" xfId="0" applyNumberFormat="1" applyFill="1"/>
    <xf numFmtId="173" fontId="4" fillId="35" borderId="14" xfId="54" applyNumberFormat="1">
      <alignment vertical="center"/>
    </xf>
    <xf numFmtId="9" fontId="4" fillId="35" borderId="14" xfId="63" applyFont="1" applyFill="1" applyBorder="1" applyAlignment="1">
      <alignment vertical="center"/>
    </xf>
    <xf numFmtId="175" fontId="4" fillId="35" borderId="14" xfId="63" applyNumberFormat="1" applyFont="1" applyFill="1" applyBorder="1" applyAlignment="1">
      <alignment vertical="center"/>
    </xf>
    <xf numFmtId="175" fontId="4" fillId="38" borderId="11" xfId="63" applyNumberFormat="1" applyFont="1" applyFill="1" applyBorder="1" applyAlignment="1">
      <alignment horizontal="right" vertical="center"/>
    </xf>
    <xf numFmtId="173" fontId="30" fillId="0" borderId="0" xfId="0" applyNumberFormat="1" applyFont="1" applyFill="1"/>
    <xf numFmtId="0" fontId="30" fillId="52" borderId="0" xfId="0" applyFont="1" applyFill="1"/>
    <xf numFmtId="0" fontId="0" fillId="52" borderId="0" xfId="0" applyFill="1" applyAlignment="1">
      <alignment horizontal="center"/>
    </xf>
    <xf numFmtId="0" fontId="0" fillId="52" borderId="0" xfId="0" applyFill="1"/>
    <xf numFmtId="173" fontId="4" fillId="0" borderId="11" xfId="4" applyFill="1">
      <alignment vertical="center"/>
    </xf>
    <xf numFmtId="173" fontId="4" fillId="36" borderId="11" xfId="4" applyFill="1">
      <alignment vertical="center"/>
    </xf>
    <xf numFmtId="175" fontId="3" fillId="42" borderId="0" xfId="0" applyNumberFormat="1" applyFont="1" applyFill="1" applyAlignment="1">
      <alignment vertical="center"/>
    </xf>
    <xf numFmtId="9" fontId="0" fillId="0" borderId="0" xfId="0" applyNumberFormat="1" applyFill="1" applyAlignment="1">
      <alignment vertical="center"/>
    </xf>
    <xf numFmtId="0" fontId="6" fillId="0" borderId="0" xfId="0" applyFont="1" applyFill="1" applyAlignment="1">
      <alignment horizontal="left"/>
    </xf>
    <xf numFmtId="3" fontId="30" fillId="0" borderId="0" xfId="0" applyNumberFormat="1" applyFont="1" applyFill="1"/>
    <xf numFmtId="173" fontId="5" fillId="43" borderId="1" xfId="4" applyFont="1" applyFill="1" applyBorder="1">
      <alignment vertical="center"/>
    </xf>
    <xf numFmtId="183" fontId="42" fillId="0" borderId="0" xfId="0" applyNumberFormat="1" applyFont="1" applyFill="1"/>
    <xf numFmtId="3" fontId="0" fillId="35" borderId="0" xfId="0" applyNumberFormat="1"/>
    <xf numFmtId="173" fontId="5" fillId="35" borderId="0" xfId="62" applyNumberFormat="1" applyBorder="1" applyAlignment="1"/>
  </cellXfs>
  <cellStyles count="69">
    <cellStyle name="![M] Check" xfId="3" xr:uid="{00000000-0005-0000-0000-000000000000}"/>
    <cellStyle name="![M] Key" xfId="55" xr:uid="{00000000-0005-0000-0000-000001000000}"/>
    <cellStyle name="![M] Normal" xfId="54" xr:uid="{00000000-0005-0000-0000-000002000000}"/>
    <cellStyle name="![M]AssLink" xfId="52" xr:uid="{00000000-0005-0000-0000-000003000000}"/>
    <cellStyle name="![M]ChangeF" xfId="2" xr:uid="{00000000-0005-0000-0000-000004000000}"/>
    <cellStyle name="![M]ChangeF2" xfId="53" xr:uid="{00000000-0005-0000-0000-000005000000}"/>
    <cellStyle name="![M]Formula" xfId="4" xr:uid="{00000000-0005-0000-0000-000006000000}"/>
    <cellStyle name="![M]Header L1" xfId="5" xr:uid="{00000000-0005-0000-0000-000007000000}"/>
    <cellStyle name="![M]Header L2" xfId="6" xr:uid="{00000000-0005-0000-0000-000008000000}"/>
    <cellStyle name="![M]InputAss" xfId="1" xr:uid="{00000000-0005-0000-0000-000009000000}"/>
    <cellStyle name="![M]KPI" xfId="51" xr:uid="{00000000-0005-0000-0000-00000A000000}"/>
    <cellStyle name="![M]Sub-header" xfId="61" xr:uid="{00000000-0005-0000-0000-00000B000000}"/>
    <cellStyle name="![M]Subtotal L2" xfId="64" xr:uid="{00000000-0005-0000-0000-00000C000000}"/>
    <cellStyle name="![M]Total L2" xfId="62" xr:uid="{00000000-0005-0000-0000-00000D000000}"/>
    <cellStyle name="![M]Unused" xfId="49" xr:uid="{00000000-0005-0000-0000-00000E000000}"/>
    <cellStyle name="20% — акцент1" xfId="26" builtinId="30" hidden="1"/>
    <cellStyle name="20% — акцент2" xfId="30" builtinId="34" hidden="1"/>
    <cellStyle name="20% — акцент3" xfId="34" builtinId="38" hidden="1"/>
    <cellStyle name="20% — акцент4" xfId="38" builtinId="42" hidden="1"/>
    <cellStyle name="20% — акцент5" xfId="42" builtinId="46" hidden="1"/>
    <cellStyle name="20% — акцент6" xfId="46" builtinId="50" hidden="1"/>
    <cellStyle name="40% — акцент1" xfId="27" builtinId="31" hidden="1"/>
    <cellStyle name="40% — акцент2" xfId="31" builtinId="35" hidden="1"/>
    <cellStyle name="40% — акцент3" xfId="35" builtinId="39" hidden="1"/>
    <cellStyle name="40% — акцент4" xfId="39" builtinId="43" hidden="1"/>
    <cellStyle name="40% — акцент5" xfId="43" builtinId="47" hidden="1"/>
    <cellStyle name="40% — акцент6" xfId="47" builtinId="51" hidden="1"/>
    <cellStyle name="60% — акцент1" xfId="28" builtinId="32" hidden="1"/>
    <cellStyle name="60% — акцент2" xfId="32" builtinId="36" hidden="1"/>
    <cellStyle name="60% — акцент3" xfId="36" builtinId="40" hidden="1"/>
    <cellStyle name="60% — акцент4" xfId="40" builtinId="44" hidden="1"/>
    <cellStyle name="60% — акцент5" xfId="44" builtinId="48" hidden="1"/>
    <cellStyle name="60% — акцент6" xfId="48" builtinId="52" hidden="1"/>
    <cellStyle name="Акцент1" xfId="25" builtinId="29" hidden="1"/>
    <cellStyle name="Акцент2" xfId="29" builtinId="33" hidden="1"/>
    <cellStyle name="Акцент3" xfId="33" builtinId="37" hidden="1"/>
    <cellStyle name="Акцент4" xfId="37" builtinId="41" hidden="1"/>
    <cellStyle name="Акцент5" xfId="41" builtinId="45" hidden="1"/>
    <cellStyle name="Акцент6" xfId="45" builtinId="49" hidden="1"/>
    <cellStyle name="Ввод " xfId="18" builtinId="20" hidden="1"/>
    <cellStyle name="Вывод" xfId="19" builtinId="21" hidden="1"/>
    <cellStyle name="Вычисление" xfId="20" builtinId="22" hidden="1"/>
    <cellStyle name="Гиперссылка" xfId="65" builtinId="8"/>
    <cellStyle name="Денежный" xfId="8" builtinId="4" hidden="1"/>
    <cellStyle name="Денежный [0]" xfId="9" builtinId="7" hidden="1"/>
    <cellStyle name="Заголовок 1" xfId="11" builtinId="16" hidden="1"/>
    <cellStyle name="Заголовок 1" xfId="56" builtinId="16" hidden="1" customBuiltin="1"/>
    <cellStyle name="Заголовок 2" xfId="12" builtinId="17" hidden="1"/>
    <cellStyle name="Заголовок 3" xfId="13" builtinId="18" hidden="1"/>
    <cellStyle name="Заголовок 4" xfId="14" builtinId="19" hidden="1"/>
    <cellStyle name="Итог" xfId="24" builtinId="25" hidden="1"/>
    <cellStyle name="Контрольная ячейка" xfId="22" builtinId="23" hidden="1"/>
    <cellStyle name="Название" xfId="10" builtinId="15" hidden="1"/>
    <cellStyle name="Нейтральный" xfId="17" builtinId="28" hidden="1"/>
    <cellStyle name="Обычный" xfId="0" builtinId="0" customBuiltin="1"/>
    <cellStyle name="Плохой" xfId="16" builtinId="27" hidden="1"/>
    <cellStyle name="Пояснение" xfId="50" builtinId="53" hidden="1" customBuiltin="1"/>
    <cellStyle name="Примечание" xfId="23" builtinId="10" hidden="1"/>
    <cellStyle name="Процентный" xfId="58" builtinId="5" hidden="1"/>
    <cellStyle name="Процентный" xfId="63" builtinId="5"/>
    <cellStyle name="Связанная ячейка" xfId="21" builtinId="24" hidden="1"/>
    <cellStyle name="Текст предупреждения" xfId="60" builtinId="11" hidden="1"/>
    <cellStyle name="Финансовый" xfId="7" builtinId="3" hidden="1"/>
    <cellStyle name="Финансовый" xfId="57" builtinId="3" hidden="1"/>
    <cellStyle name="Финансовый [0]" xfId="59" builtinId="6" hidden="1"/>
    <cellStyle name="Хороший" xfId="15" builtinId="26" hidden="1"/>
    <cellStyle name="Normal 11 2 4" xfId="67" xr:uid="{00000000-0005-0000-0000-000021000000}"/>
    <cellStyle name="Normal 2" xfId="68" xr:uid="{00000000-0005-0000-0000-000022000000}"/>
    <cellStyle name="Smart Subtitle 1 2" xfId="66" xr:uid="{00000000-0005-0000-0000-000023000000}"/>
  </cellStyles>
  <dxfs count="25"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theme="8" tint="0.79998168889431442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  <dxf>
      <fill>
        <patternFill>
          <bgColor rgb="FFFFE0C4"/>
        </patternFill>
      </fill>
    </dxf>
  </dxfs>
  <tableStyles count="0" defaultTableStyle="TableStyleMedium2" defaultPivotStyle="PivotStyleLight16"/>
  <colors>
    <mruColors>
      <color rgb="FFFEF8F9"/>
      <color rgb="FFFBE9EC"/>
      <color rgb="FFEE8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.Savinov/Desktop/Student%20works/&#1050;&#1091;&#1088;&#1089;%20&#1087;&#1086;%20&#1092;&#1080;&#1085;&#1072;&#1085;&#1089;&#1086;&#1074;&#1086;&#1084;&#1091;%20&#1084;&#1086;&#1076;&#1077;&#1083;&#1080;&#1088;&#1086;&#1074;&#1072;&#1085;&#1080;&#1102;/MMG_v163_fixed_BP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означения"/>
      <sheetName val="Navigation"/>
      <sheetName val="STR"/>
      <sheetName val="Panel"/>
      <sheetName val="DIC"/>
      <sheetName val="Графики"/>
      <sheetName val="FactorReport"/>
      <sheetName val="structSheet"/>
      <sheetName val="techSheet"/>
      <sheetName val="FixSheet"/>
      <sheetName val="Отчет"/>
      <sheetName val="form_create"/>
      <sheetName val="Sheet1"/>
      <sheetName val="QV"/>
      <sheetName val="MMG"/>
      <sheetName val="INP"/>
      <sheetName val="FactortechSheet"/>
      <sheetName val="DRF"/>
      <sheetName val="MapSheet"/>
      <sheetName val="MaptechSheet"/>
    </sheetNames>
    <sheetDataSet>
      <sheetData sheetId="0" refreshError="1"/>
      <sheetData sheetId="1" refreshError="1"/>
      <sheetData sheetId="2">
        <row r="9">
          <cell r="D9" t="str">
            <v>АО "Мангистаумунайгаз"</v>
          </cell>
        </row>
      </sheetData>
      <sheetData sheetId="3" refreshError="1"/>
      <sheetData sheetId="4" refreshError="1"/>
      <sheetData sheetId="5">
        <row r="313">
          <cell r="D313" t="str">
            <v>EVA 2016</v>
          </cell>
        </row>
        <row r="314">
          <cell r="D314" t="str">
            <v>Цены реализации</v>
          </cell>
        </row>
        <row r="315">
          <cell r="D315" t="str">
            <v>Brent</v>
          </cell>
        </row>
        <row r="316">
          <cell r="D316" t="str">
            <v>Курсы валют</v>
          </cell>
        </row>
        <row r="317">
          <cell r="D317" t="str">
            <v>Добыча</v>
          </cell>
        </row>
        <row r="318">
          <cell r="D318" t="str">
            <v>Фактор 2</v>
          </cell>
        </row>
        <row r="319">
          <cell r="D319" t="str">
            <v>Фактор 1</v>
          </cell>
        </row>
        <row r="320">
          <cell r="D320" t="str">
            <v>Прочие факторы</v>
          </cell>
        </row>
        <row r="321">
          <cell r="D321" t="str">
            <v>EVA 2017</v>
          </cell>
        </row>
        <row r="359">
          <cell r="D359" t="str">
            <v>ROACE 2016</v>
          </cell>
        </row>
        <row r="360">
          <cell r="D360" t="str">
            <v>Цены реализации</v>
          </cell>
        </row>
        <row r="361">
          <cell r="D361" t="str">
            <v>Курсы валют</v>
          </cell>
        </row>
        <row r="362">
          <cell r="D362" t="str">
            <v>Brent</v>
          </cell>
        </row>
        <row r="363">
          <cell r="D363" t="str">
            <v>Добыча</v>
          </cell>
        </row>
        <row r="364">
          <cell r="D364" t="str">
            <v>Фактор 3</v>
          </cell>
        </row>
        <row r="365">
          <cell r="D365" t="str">
            <v>Фактор 2</v>
          </cell>
        </row>
        <row r="366">
          <cell r="D366" t="str">
            <v>Прочие факторы</v>
          </cell>
        </row>
        <row r="367">
          <cell r="D367" t="str">
            <v>ROACE 2017</v>
          </cell>
        </row>
        <row r="405">
          <cell r="D405" t="str">
            <v>ND/EBITDA 2016</v>
          </cell>
        </row>
        <row r="406">
          <cell r="D406" t="str">
            <v>Цены реализации</v>
          </cell>
        </row>
        <row r="407">
          <cell r="D407" t="str">
            <v>Курсы валют</v>
          </cell>
        </row>
        <row r="408">
          <cell r="D408" t="str">
            <v>Фактор 3</v>
          </cell>
        </row>
        <row r="409">
          <cell r="D409" t="str">
            <v>Фактор 2</v>
          </cell>
        </row>
        <row r="410">
          <cell r="D410" t="str">
            <v>Фактор 1</v>
          </cell>
        </row>
        <row r="411">
          <cell r="D411" t="str">
            <v>Обесценение активов</v>
          </cell>
        </row>
        <row r="412">
          <cell r="D412" t="str">
            <v>Прочие факторы</v>
          </cell>
        </row>
        <row r="413">
          <cell r="D413" t="str">
            <v>ND/EBITDA 2017</v>
          </cell>
        </row>
        <row r="451">
          <cell r="D451" t="str">
            <v>EBITDA 2016</v>
          </cell>
        </row>
        <row r="452">
          <cell r="D452" t="str">
            <v>Цены реализации</v>
          </cell>
        </row>
        <row r="453">
          <cell r="D453" t="str">
            <v>Brent</v>
          </cell>
        </row>
        <row r="454">
          <cell r="D454" t="str">
            <v>Курсы валют</v>
          </cell>
        </row>
        <row r="455">
          <cell r="D455" t="str">
            <v>Добыча</v>
          </cell>
        </row>
        <row r="456">
          <cell r="D456" t="str">
            <v>Фактор 2</v>
          </cell>
        </row>
        <row r="457">
          <cell r="D457" t="str">
            <v>Фактор 1</v>
          </cell>
        </row>
        <row r="458">
          <cell r="D458" t="str">
            <v>Прочие факторы</v>
          </cell>
        </row>
        <row r="459">
          <cell r="D459" t="str">
            <v>EBITDA 2017</v>
          </cell>
        </row>
        <row r="497">
          <cell r="D497" t="str">
            <v>ССРД 2016</v>
          </cell>
        </row>
        <row r="498">
          <cell r="D498" t="str">
            <v>Цены реализации</v>
          </cell>
        </row>
        <row r="499">
          <cell r="D499" t="str">
            <v>Курсы валют</v>
          </cell>
        </row>
        <row r="500">
          <cell r="D500" t="str">
            <v>Brent</v>
          </cell>
        </row>
        <row r="501">
          <cell r="D501" t="str">
            <v>Добыча</v>
          </cell>
        </row>
        <row r="502">
          <cell r="D502" t="str">
            <v>Фактор 2</v>
          </cell>
        </row>
        <row r="503">
          <cell r="D503" t="str">
            <v>Фактор 1</v>
          </cell>
        </row>
        <row r="504">
          <cell r="D504" t="str">
            <v>Прочие факторы</v>
          </cell>
        </row>
        <row r="505">
          <cell r="D505" t="str">
            <v>ССРД 2017</v>
          </cell>
        </row>
        <row r="543">
          <cell r="D543" t="str">
            <v>ЧА 2016</v>
          </cell>
        </row>
        <row r="544">
          <cell r="D544" t="str">
            <v>Цены реализации</v>
          </cell>
        </row>
        <row r="545">
          <cell r="D545" t="str">
            <v>Brent</v>
          </cell>
        </row>
        <row r="546">
          <cell r="D546" t="str">
            <v>Курсы валют</v>
          </cell>
        </row>
        <row r="547">
          <cell r="D547" t="str">
            <v>Добыча</v>
          </cell>
        </row>
        <row r="548">
          <cell r="D548" t="str">
            <v>Фактор 2</v>
          </cell>
        </row>
        <row r="549">
          <cell r="D549" t="str">
            <v>Фактор 1</v>
          </cell>
        </row>
        <row r="550">
          <cell r="D550" t="str">
            <v>Прочие факторы</v>
          </cell>
        </row>
        <row r="551">
          <cell r="D551" t="str">
            <v>ЧА 2017</v>
          </cell>
        </row>
        <row r="589">
          <cell r="D589" t="str">
            <v>NOPLAT 2016</v>
          </cell>
        </row>
        <row r="590">
          <cell r="D590" t="str">
            <v>Цены реализации</v>
          </cell>
        </row>
        <row r="591">
          <cell r="D591" t="str">
            <v>Brent</v>
          </cell>
        </row>
        <row r="592">
          <cell r="D592" t="str">
            <v>Курсы валют</v>
          </cell>
        </row>
        <row r="593">
          <cell r="D593" t="str">
            <v>Добыча</v>
          </cell>
        </row>
        <row r="594">
          <cell r="D594" t="str">
            <v>Фактор 2</v>
          </cell>
        </row>
        <row r="595">
          <cell r="D595" t="str">
            <v>Фактор 1</v>
          </cell>
        </row>
        <row r="596">
          <cell r="D596" t="str">
            <v>Прочие факторы</v>
          </cell>
        </row>
        <row r="597">
          <cell r="D597" t="str">
            <v>NOPLAT 2017</v>
          </cell>
        </row>
        <row r="635">
          <cell r="D635" t="str">
            <v>ACE 2016</v>
          </cell>
        </row>
        <row r="636">
          <cell r="D636" t="str">
            <v>Цены реализации</v>
          </cell>
        </row>
        <row r="637">
          <cell r="D637" t="str">
            <v>Brent</v>
          </cell>
        </row>
        <row r="638">
          <cell r="D638" t="str">
            <v>Курсы валют</v>
          </cell>
        </row>
        <row r="639">
          <cell r="D639" t="str">
            <v>Добыча</v>
          </cell>
        </row>
        <row r="640">
          <cell r="D640" t="str">
            <v>Фактор 2</v>
          </cell>
        </row>
        <row r="641">
          <cell r="D641" t="str">
            <v>Фактор 1</v>
          </cell>
        </row>
        <row r="642">
          <cell r="D642" t="str">
            <v>Прочие факторы</v>
          </cell>
        </row>
        <row r="643">
          <cell r="D643" t="str">
            <v>ACE 2017</v>
          </cell>
        </row>
        <row r="681">
          <cell r="D681" t="str">
            <v>Ndebt 2016</v>
          </cell>
        </row>
        <row r="682">
          <cell r="D682" t="str">
            <v>Цены реализации</v>
          </cell>
        </row>
        <row r="683">
          <cell r="D683" t="str">
            <v>Курсы валют</v>
          </cell>
        </row>
        <row r="684">
          <cell r="D684" t="str">
            <v>Brent</v>
          </cell>
        </row>
        <row r="685">
          <cell r="D685" t="str">
            <v>Добыча</v>
          </cell>
        </row>
        <row r="686">
          <cell r="D686" t="str">
            <v>Фактор 2</v>
          </cell>
        </row>
        <row r="687">
          <cell r="D687" t="str">
            <v>Фактор 1</v>
          </cell>
        </row>
        <row r="688">
          <cell r="D688" t="str">
            <v>Прочие факторы</v>
          </cell>
        </row>
        <row r="689">
          <cell r="D689" t="str">
            <v>Ndebt 2017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48">
          <cell r="T48">
            <v>2017</v>
          </cell>
          <cell r="U48">
            <v>2018</v>
          </cell>
          <cell r="V48">
            <v>2019</v>
          </cell>
          <cell r="W48">
            <v>2020</v>
          </cell>
          <cell r="X48">
            <v>2021</v>
          </cell>
          <cell r="Y48">
            <v>2022</v>
          </cell>
          <cell r="Z48">
            <v>2023</v>
          </cell>
          <cell r="AA48">
            <v>2024</v>
          </cell>
          <cell r="AB48">
            <v>2025</v>
          </cell>
          <cell r="AC48">
            <v>2026</v>
          </cell>
          <cell r="AD48">
            <v>2027</v>
          </cell>
          <cell r="AE48">
            <v>2028</v>
          </cell>
          <cell r="AF48">
            <v>2029</v>
          </cell>
          <cell r="AG48">
            <v>2030</v>
          </cell>
          <cell r="AH48">
            <v>2031</v>
          </cell>
          <cell r="AI48">
            <v>2032</v>
          </cell>
          <cell r="AJ48">
            <v>2033</v>
          </cell>
          <cell r="AK48">
            <v>2034</v>
          </cell>
          <cell r="AL48">
            <v>2035</v>
          </cell>
          <cell r="AM48">
            <v>2036</v>
          </cell>
          <cell r="AN48">
            <v>2037</v>
          </cell>
        </row>
      </sheetData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PwC Burgundy">
      <a:dk1>
        <a:srgbClr val="000000"/>
      </a:dk1>
      <a:lt1>
        <a:srgbClr val="FFFFFF"/>
      </a:lt1>
      <a:dk2>
        <a:srgbClr val="A32020"/>
      </a:dk2>
      <a:lt2>
        <a:srgbClr val="FFFFFF"/>
      </a:lt2>
      <a:accent1>
        <a:srgbClr val="A32020"/>
      </a:accent1>
      <a:accent2>
        <a:srgbClr val="E0301E"/>
      </a:accent2>
      <a:accent3>
        <a:srgbClr val="602320"/>
      </a:accent3>
      <a:accent4>
        <a:srgbClr val="DB536A"/>
      </a:accent4>
      <a:accent5>
        <a:srgbClr val="DC6900"/>
      </a:accent5>
      <a:accent6>
        <a:srgbClr val="FFB600"/>
      </a:accent6>
      <a:hlink>
        <a:srgbClr val="A32020"/>
      </a:hlink>
      <a:folHlink>
        <a:srgbClr val="A32020"/>
      </a:folHlink>
    </a:clrScheme>
    <a:fontScheme name="Custom 1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AJ51"/>
  <sheetViews>
    <sheetView showGridLines="0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23" sqref="B23"/>
    </sheetView>
  </sheetViews>
  <sheetFormatPr baseColWidth="10" defaultColWidth="0" defaultRowHeight="13" outlineLevelRow="1" outlineLevelCol="1" x14ac:dyDescent="0.15"/>
  <cols>
    <col min="1" max="1" width="5.6640625" style="22" customWidth="1"/>
    <col min="2" max="2" width="54.5" style="22" customWidth="1"/>
    <col min="3" max="4" width="10.33203125" style="23" customWidth="1"/>
    <col min="5" max="5" width="53.5" style="22" bestFit="1" customWidth="1"/>
    <col min="6" max="6" width="11.33203125" style="22" customWidth="1"/>
    <col min="7" max="11" width="11.33203125" style="22" hidden="1" customWidth="1" outlineLevel="1"/>
    <col min="12" max="12" width="11.33203125" style="22" customWidth="1" collapsed="1"/>
    <col min="13" max="17" width="11.33203125" style="22" customWidth="1"/>
    <col min="18" max="18" width="9.5" style="22" customWidth="1"/>
    <col min="19" max="19" width="10.6640625" style="22" customWidth="1"/>
    <col min="20" max="20" width="11.6640625" style="22" customWidth="1"/>
    <col min="21" max="27" width="10.6640625" style="22" customWidth="1"/>
    <col min="28" max="28" width="9.33203125" customWidth="1"/>
    <col min="29" max="36" width="0" hidden="1" customWidth="1"/>
    <col min="37" max="16384" width="9.33203125" hidden="1"/>
  </cols>
  <sheetData>
    <row r="1" spans="1:27" ht="23" x14ac:dyDescent="0.25">
      <c r="A1" s="8" t="s">
        <v>205</v>
      </c>
      <c r="F1" s="9"/>
      <c r="G1" s="9"/>
      <c r="H1" s="9"/>
      <c r="I1" s="9"/>
      <c r="J1" s="9"/>
      <c r="K1" s="9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9" customForma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27" outlineLevel="1" x14ac:dyDescent="0.15">
      <c r="A3" s="1"/>
      <c r="B3" s="1" t="s">
        <v>308</v>
      </c>
      <c r="C3" s="1"/>
      <c r="D3" s="1"/>
      <c r="E3" s="24"/>
      <c r="F3" s="11"/>
      <c r="G3" s="11"/>
      <c r="H3" s="11"/>
      <c r="I3" s="11"/>
      <c r="J3" s="11"/>
      <c r="K3" s="1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outlineLevel="1" x14ac:dyDescent="0.15">
      <c r="A4" s="1"/>
      <c r="B4" s="1" t="s">
        <v>177</v>
      </c>
      <c r="C4" s="1"/>
      <c r="D4" s="1"/>
      <c r="E4" s="24"/>
      <c r="F4" s="11"/>
      <c r="G4" s="11"/>
      <c r="H4" s="11"/>
      <c r="I4" s="11"/>
      <c r="J4" s="11"/>
      <c r="K4" s="11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outlineLevel="1" x14ac:dyDescent="0.15">
      <c r="A5" s="18"/>
      <c r="B5" s="2"/>
      <c r="C5" s="2"/>
      <c r="D5" s="2"/>
      <c r="E5" s="24"/>
      <c r="F5" s="11"/>
      <c r="G5" s="11"/>
      <c r="H5" s="11"/>
      <c r="I5" s="11"/>
      <c r="J5" s="11"/>
      <c r="K5" s="11"/>
      <c r="L5" s="1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outlineLevel="1" x14ac:dyDescent="0.15">
      <c r="A6" s="3"/>
      <c r="B6" s="4"/>
      <c r="C6" s="4"/>
      <c r="D6" s="4"/>
      <c r="E6" s="24"/>
      <c r="F6" s="11"/>
      <c r="G6" s="11"/>
      <c r="H6" s="11"/>
      <c r="I6" s="11"/>
      <c r="J6" s="11"/>
      <c r="K6" s="11"/>
      <c r="L6" s="13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ht="15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 t="str">
        <f>IF(Assumptions!M31=1,"F ","A ") &amp; NameOfPeriod</f>
        <v>A 2018</v>
      </c>
      <c r="N7" s="28" t="str">
        <f>IF(Assumptions!N31=1,"F ","A ") &amp; NameOfPeriod</f>
        <v>A 2019</v>
      </c>
      <c r="O7" s="28" t="str">
        <f>IF(Assumptions!O31=1,"F ","A ") &amp; NameOfPeriod</f>
        <v>A 2020</v>
      </c>
      <c r="P7" s="28" t="str">
        <f>IF(Assumptions!P31=1,"F ","A ") &amp; NameOfPeriod</f>
        <v>F 2021</v>
      </c>
      <c r="Q7" s="28" t="str">
        <f>IF(Assumptions!Q31=1,"F ","A ") &amp; NameOfPeriod</f>
        <v>F 2022</v>
      </c>
      <c r="R7" s="28" t="str">
        <f>IF(Assumptions!R31=1,"F ","A ") &amp; NameOfPeriod</f>
        <v>F 2023</v>
      </c>
      <c r="S7" s="28" t="str">
        <f>IF(Assumptions!S31=1,"F ","A ") &amp; NameOfPeriod</f>
        <v>F 2024</v>
      </c>
      <c r="T7" s="28" t="str">
        <f>IF(Assumptions!T31=1,"F ","A ") &amp; NameOfPeriod</f>
        <v>F 2025</v>
      </c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A9" s="64">
        <f>FLOOR(MAX($A$1:A8)+1,1)</f>
        <v>1</v>
      </c>
      <c r="B9" s="16" t="s">
        <v>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/>
      <c r="V9"/>
      <c r="W9"/>
      <c r="X9"/>
      <c r="Y9"/>
      <c r="Z9"/>
      <c r="AA9"/>
    </row>
    <row r="10" spans="1:27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/>
      <c r="V10"/>
      <c r="W10"/>
      <c r="X10"/>
      <c r="Y10"/>
      <c r="Z10"/>
      <c r="AA10"/>
    </row>
    <row r="11" spans="1:27" x14ac:dyDescent="0.15">
      <c r="A11" s="65">
        <f>MAX($A$1:A10)+0.1</f>
        <v>1.1000000000000001</v>
      </c>
      <c r="B11" s="18" t="s">
        <v>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/>
      <c r="V11"/>
      <c r="W11"/>
      <c r="X11"/>
      <c r="Y11"/>
      <c r="Z11"/>
      <c r="AA11"/>
    </row>
    <row r="12" spans="1:27" x14ac:dyDescent="0.15">
      <c r="U12"/>
      <c r="V12"/>
      <c r="W12"/>
      <c r="X12"/>
      <c r="Y12"/>
      <c r="Z12"/>
      <c r="AA12"/>
    </row>
    <row r="13" spans="1:27" x14ac:dyDescent="0.15">
      <c r="B13" s="141" t="s">
        <v>351</v>
      </c>
      <c r="C13" s="142"/>
      <c r="D13" s="142"/>
      <c r="E13" s="143"/>
      <c r="F13" s="143"/>
      <c r="G13" s="143"/>
      <c r="H13" s="143"/>
      <c r="I13" s="143"/>
      <c r="J13" s="143"/>
      <c r="K13" s="143"/>
      <c r="L13" s="14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15">
      <c r="U14"/>
      <c r="V14"/>
      <c r="W14"/>
      <c r="X14"/>
      <c r="Y14"/>
      <c r="Z14"/>
      <c r="AA14"/>
    </row>
    <row r="15" spans="1:27" x14ac:dyDescent="0.15">
      <c r="B15" s="122" t="s">
        <v>349</v>
      </c>
      <c r="C15"/>
      <c r="D15"/>
      <c r="E15"/>
      <c r="F15"/>
      <c r="G15"/>
    </row>
    <row r="16" spans="1:27" x14ac:dyDescent="0.15">
      <c r="B16" s="137">
        <v>180</v>
      </c>
      <c r="D16"/>
      <c r="E16" s="123" t="s">
        <v>291</v>
      </c>
      <c r="F16"/>
      <c r="G16"/>
    </row>
    <row r="17" spans="2:27" x14ac:dyDescent="0.15">
      <c r="B17" s="42">
        <f>123</f>
        <v>123</v>
      </c>
      <c r="D17"/>
      <c r="E17" s="124" t="s">
        <v>292</v>
      </c>
      <c r="F17"/>
      <c r="G17"/>
    </row>
    <row r="18" spans="2:27" x14ac:dyDescent="0.15">
      <c r="B18" s="43">
        <f>456</f>
        <v>456</v>
      </c>
      <c r="D18"/>
      <c r="E18" t="s">
        <v>293</v>
      </c>
      <c r="F18"/>
      <c r="G18"/>
    </row>
    <row r="19" spans="2:27" x14ac:dyDescent="0.15">
      <c r="B19" s="125">
        <f>789</f>
        <v>789</v>
      </c>
      <c r="D19"/>
      <c r="E19" t="s">
        <v>294</v>
      </c>
      <c r="F19"/>
      <c r="G19"/>
    </row>
    <row r="20" spans="2:27" x14ac:dyDescent="0.15">
      <c r="B20" s="56" t="s">
        <v>270</v>
      </c>
      <c r="D20"/>
      <c r="E20" t="s">
        <v>295</v>
      </c>
      <c r="F20"/>
      <c r="G20"/>
    </row>
    <row r="21" spans="2:27" x14ac:dyDescent="0.15">
      <c r="B21" s="155" t="s">
        <v>296</v>
      </c>
      <c r="D21"/>
      <c r="E21" s="124" t="s">
        <v>297</v>
      </c>
      <c r="F21"/>
      <c r="G21"/>
    </row>
    <row r="22" spans="2:27" x14ac:dyDescent="0.15">
      <c r="B22" s="138" t="b">
        <v>1</v>
      </c>
      <c r="C22"/>
      <c r="D22"/>
      <c r="E22" t="s">
        <v>345</v>
      </c>
      <c r="F22"/>
      <c r="G22"/>
    </row>
    <row r="23" spans="2:27" x14ac:dyDescent="0.15">
      <c r="B23" s="139">
        <v>0</v>
      </c>
      <c r="C23"/>
      <c r="D23"/>
      <c r="E23" s="6" t="s">
        <v>346</v>
      </c>
      <c r="F23"/>
      <c r="G23"/>
      <c r="N23" s="6"/>
      <c r="O23" s="6"/>
      <c r="P23"/>
    </row>
    <row r="24" spans="2:27" x14ac:dyDescent="0.15">
      <c r="B24" s="100" t="s">
        <v>347</v>
      </c>
      <c r="C24" s="109"/>
      <c r="D24" s="100"/>
      <c r="E24" s="100"/>
      <c r="F24"/>
      <c r="G24"/>
    </row>
    <row r="25" spans="2:27" ht="14" thickBot="1" x14ac:dyDescent="0.2">
      <c r="B25" s="113" t="s">
        <v>348</v>
      </c>
      <c r="C25" s="140"/>
      <c r="D25" s="113"/>
      <c r="E25" s="113"/>
      <c r="F25"/>
      <c r="G25"/>
    </row>
    <row r="26" spans="2:27" x14ac:dyDescent="0.15">
      <c r="B26" s="138"/>
      <c r="C26"/>
      <c r="D26"/>
      <c r="E26"/>
      <c r="F26"/>
      <c r="G26"/>
    </row>
    <row r="27" spans="2:27" x14ac:dyDescent="0.15">
      <c r="B27" s="122" t="s">
        <v>298</v>
      </c>
      <c r="C27"/>
      <c r="D27"/>
      <c r="E27"/>
      <c r="F27"/>
      <c r="G27"/>
    </row>
    <row r="28" spans="2:27" x14ac:dyDescent="0.15">
      <c r="B28" t="s">
        <v>299</v>
      </c>
      <c r="D28"/>
      <c r="E28" t="s">
        <v>300</v>
      </c>
      <c r="F28"/>
      <c r="G28"/>
    </row>
    <row r="29" spans="2:27" x14ac:dyDescent="0.15">
      <c r="B29"/>
      <c r="D29"/>
      <c r="E29"/>
      <c r="F29"/>
      <c r="G29"/>
    </row>
    <row r="30" spans="2:27" x14ac:dyDescent="0.15">
      <c r="B30" s="126" t="s">
        <v>301</v>
      </c>
      <c r="D30"/>
      <c r="E30" s="127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2:27" x14ac:dyDescent="0.15">
      <c r="B31" s="128" t="s">
        <v>337</v>
      </c>
      <c r="D31"/>
      <c r="E31" s="127" t="s">
        <v>338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2:27" x14ac:dyDescent="0.15">
      <c r="B32" s="128" t="s">
        <v>302</v>
      </c>
      <c r="D32"/>
      <c r="E32" s="127" t="s">
        <v>303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x14ac:dyDescent="0.15">
      <c r="B33" s="128" t="s">
        <v>356</v>
      </c>
      <c r="D33"/>
      <c r="E33" s="127" t="s">
        <v>357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15">
      <c r="B34" s="128" t="s">
        <v>304</v>
      </c>
      <c r="D34"/>
      <c r="E34" s="127" t="s">
        <v>305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 x14ac:dyDescent="0.15">
      <c r="B35" s="128" t="s">
        <v>306</v>
      </c>
      <c r="D35"/>
      <c r="E35" s="127" t="s">
        <v>307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x14ac:dyDescent="0.15">
      <c r="B36" s="128" t="s">
        <v>308</v>
      </c>
      <c r="D36"/>
      <c r="E36" s="127" t="s">
        <v>309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 x14ac:dyDescent="0.15">
      <c r="B37" s="128" t="s">
        <v>339</v>
      </c>
      <c r="E37" s="127" t="s">
        <v>340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 x14ac:dyDescent="0.15">
      <c r="B38" s="128" t="s">
        <v>288</v>
      </c>
      <c r="E38" s="127" t="s">
        <v>310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15">
      <c r="B39" s="128" t="s">
        <v>358</v>
      </c>
      <c r="E39" s="127" t="s">
        <v>359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15">
      <c r="B40" s="128" t="s">
        <v>311</v>
      </c>
      <c r="E40" s="127" t="s">
        <v>312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x14ac:dyDescent="0.15">
      <c r="B41" s="128" t="s">
        <v>360</v>
      </c>
      <c r="E41" s="127" t="s">
        <v>361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15">
      <c r="A42"/>
      <c r="B42" s="128" t="s">
        <v>313</v>
      </c>
      <c r="D42"/>
      <c r="E42" s="127" t="s">
        <v>314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15">
      <c r="A43"/>
      <c r="B43" s="128" t="s">
        <v>286</v>
      </c>
      <c r="D43"/>
      <c r="E43" s="127" t="s">
        <v>315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15">
      <c r="A44"/>
      <c r="B44" s="128" t="s">
        <v>316</v>
      </c>
      <c r="E44" s="127" t="s">
        <v>317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x14ac:dyDescent="0.15">
      <c r="A45"/>
      <c r="B45" s="128" t="s">
        <v>318</v>
      </c>
      <c r="E45" s="127" t="s">
        <v>319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15">
      <c r="A46"/>
      <c r="B46" s="128" t="s">
        <v>320</v>
      </c>
      <c r="D46"/>
      <c r="E46" s="127" t="s">
        <v>321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15">
      <c r="A47"/>
      <c r="B47" s="128" t="s">
        <v>322</v>
      </c>
      <c r="D47"/>
      <c r="E47" s="127" t="s">
        <v>323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 x14ac:dyDescent="0.15">
      <c r="A48"/>
      <c r="B48" s="128" t="s">
        <v>324</v>
      </c>
      <c r="E48" s="127" t="s">
        <v>325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2:7" customFormat="1" x14ac:dyDescent="0.15">
      <c r="B49" s="128" t="s">
        <v>326</v>
      </c>
      <c r="C49" s="23"/>
      <c r="E49" s="127" t="s">
        <v>327</v>
      </c>
      <c r="F49" s="22"/>
      <c r="G49" s="22"/>
    </row>
    <row r="50" spans="2:7" customFormat="1" x14ac:dyDescent="0.15">
      <c r="B50" s="128" t="s">
        <v>71</v>
      </c>
      <c r="C50" s="23"/>
      <c r="D50" s="23"/>
      <c r="E50" s="127" t="s">
        <v>328</v>
      </c>
      <c r="F50" s="22"/>
      <c r="G50" s="22"/>
    </row>
    <row r="51" spans="2:7" customFormat="1" x14ac:dyDescent="0.15">
      <c r="B51" s="128" t="s">
        <v>329</v>
      </c>
      <c r="C51" s="23"/>
      <c r="D51" s="23"/>
      <c r="E51" s="127" t="s">
        <v>246</v>
      </c>
      <c r="F51" s="22"/>
      <c r="G51" s="22"/>
    </row>
  </sheetData>
  <conditionalFormatting sqref="M1:T6">
    <cfRule type="expression" dxfId="24" priority="3">
      <formula>(#REF!&lt;=date_Valuation)</formula>
    </cfRule>
  </conditionalFormatting>
  <conditionalFormatting sqref="M7:T7">
    <cfRule type="expression" dxfId="23" priority="1">
      <formula>(#REF!&lt;=date_Valuation)</formula>
    </cfRule>
  </conditionalFormatting>
  <hyperlinks>
    <hyperlink ref="B21" location="Contents!A1" display="@" xr:uid="{00000000-0004-0000-01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</sheetPr>
  <dimension ref="A1:XFC40"/>
  <sheetViews>
    <sheetView showGridLines="0" zoomScale="88" zoomScaleNormal="88" workbookViewId="0">
      <pane xSplit="3" ySplit="7" topLeftCell="D8" activePane="bottomRight" state="frozen"/>
      <selection activeCell="M7" sqref="M7"/>
      <selection pane="topRight" activeCell="M7" sqref="M7"/>
      <selection pane="bottomLeft" activeCell="M7" sqref="M7"/>
      <selection pane="bottomRight" activeCell="M7" sqref="M7"/>
    </sheetView>
  </sheetViews>
  <sheetFormatPr baseColWidth="10" defaultColWidth="0" defaultRowHeight="13" outlineLevelRow="1" outlineLevelCol="1" x14ac:dyDescent="0.15"/>
  <cols>
    <col min="1" max="1" width="5.6640625" style="22" customWidth="1"/>
    <col min="2" max="2" width="54.5" style="22" customWidth="1"/>
    <col min="3" max="4" width="10.33203125" style="23" customWidth="1"/>
    <col min="5" max="5" width="22.33203125" style="22" customWidth="1"/>
    <col min="6" max="6" width="18.33203125" style="22" customWidth="1"/>
    <col min="7" max="11" width="11.33203125" style="22" hidden="1" customWidth="1" outlineLevel="1"/>
    <col min="12" max="12" width="11.33203125" style="22" customWidth="1" collapsed="1"/>
    <col min="13" max="17" width="11.33203125" style="22" customWidth="1"/>
    <col min="18" max="19" width="11.5" style="22" bestFit="1" customWidth="1"/>
    <col min="20" max="20" width="11.6640625" style="22" customWidth="1"/>
    <col min="21" max="27" width="10.6640625" style="22" customWidth="1"/>
    <col min="28" max="28" width="9.33203125" customWidth="1"/>
    <col min="37" max="16383" width="9.33203125" hidden="1"/>
    <col min="16384" max="16384" width="0.33203125" customWidth="1"/>
  </cols>
  <sheetData>
    <row r="1" spans="1:27" ht="23" outlineLevel="1" x14ac:dyDescent="0.25">
      <c r="A1" s="8" t="s">
        <v>330</v>
      </c>
      <c r="F1" s="9"/>
      <c r="G1" s="9"/>
      <c r="H1" s="9"/>
      <c r="I1" s="9"/>
      <c r="J1" s="9"/>
      <c r="K1" s="9"/>
      <c r="U1"/>
      <c r="V1"/>
      <c r="W1"/>
      <c r="X1"/>
      <c r="Y1"/>
      <c r="Z1"/>
      <c r="AA1"/>
    </row>
    <row r="2" spans="1:27" s="19" customFormat="1" outlineLevel="1" x14ac:dyDescent="0.15">
      <c r="A2" s="24"/>
      <c r="B2" s="24"/>
      <c r="C2" s="45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7" outlineLevel="1" x14ac:dyDescent="0.15">
      <c r="A3" s="1"/>
      <c r="B3" s="1"/>
      <c r="C3" s="101"/>
      <c r="D3" s="1"/>
      <c r="E3" s="24"/>
      <c r="F3" s="11"/>
      <c r="G3" s="11"/>
      <c r="H3" s="11"/>
      <c r="I3" s="11"/>
      <c r="J3" s="11"/>
      <c r="K3" s="11"/>
      <c r="M3" s="10"/>
      <c r="N3" s="10"/>
      <c r="O3" s="10"/>
      <c r="P3" s="10"/>
      <c r="Q3" s="10"/>
      <c r="R3" s="10"/>
      <c r="S3" s="10"/>
      <c r="T3" s="10"/>
      <c r="U3"/>
      <c r="V3"/>
      <c r="W3"/>
      <c r="X3"/>
      <c r="Y3"/>
      <c r="Z3"/>
      <c r="AA3"/>
    </row>
    <row r="4" spans="1:27" outlineLevel="1" x14ac:dyDescent="0.15">
      <c r="A4" s="1"/>
      <c r="B4" s="1"/>
      <c r="C4" s="101"/>
      <c r="D4" s="1"/>
      <c r="E4" s="24"/>
      <c r="F4" s="11"/>
      <c r="G4" s="11"/>
      <c r="H4" s="11"/>
      <c r="I4" s="11"/>
      <c r="J4" s="11"/>
      <c r="K4" s="11"/>
      <c r="M4" s="12"/>
      <c r="N4" s="12"/>
      <c r="O4" s="12"/>
      <c r="P4" s="12"/>
      <c r="Q4" s="12"/>
      <c r="R4" s="12"/>
      <c r="S4" s="12"/>
      <c r="T4" s="12"/>
      <c r="U4"/>
      <c r="V4"/>
      <c r="W4"/>
      <c r="X4"/>
      <c r="Y4"/>
      <c r="Z4"/>
      <c r="AA4"/>
    </row>
    <row r="5" spans="1:27" outlineLevel="1" x14ac:dyDescent="0.15">
      <c r="A5" s="18"/>
      <c r="B5" s="2"/>
      <c r="C5" s="102"/>
      <c r="D5" s="2"/>
      <c r="E5" s="24"/>
      <c r="F5" s="11"/>
      <c r="G5" s="11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/>
      <c r="V5"/>
      <c r="W5"/>
      <c r="X5"/>
      <c r="Y5"/>
      <c r="Z5"/>
      <c r="AA5"/>
    </row>
    <row r="6" spans="1:27" outlineLevel="1" x14ac:dyDescent="0.15">
      <c r="A6" s="3"/>
      <c r="B6" s="4"/>
      <c r="C6" s="103"/>
      <c r="D6" s="4"/>
      <c r="E6" s="24"/>
      <c r="F6" s="11"/>
      <c r="G6" s="11"/>
      <c r="H6" s="11"/>
      <c r="I6" s="11"/>
      <c r="J6" s="11"/>
      <c r="K6" s="11"/>
      <c r="L6" s="13"/>
      <c r="M6" s="10"/>
      <c r="N6" s="10"/>
      <c r="O6" s="10"/>
      <c r="P6" s="10"/>
      <c r="Q6" s="10"/>
      <c r="R6" s="10"/>
      <c r="S6" s="10"/>
      <c r="T6" s="10"/>
      <c r="U6"/>
      <c r="V6"/>
      <c r="W6"/>
      <c r="X6"/>
      <c r="Y6"/>
      <c r="Z6"/>
      <c r="AA6"/>
    </row>
    <row r="7" spans="1:27" ht="15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 t="str">
        <f>IF(Assumptions!M31=1,"F ","A ") &amp; NameOfPeriod</f>
        <v>A 2018</v>
      </c>
      <c r="N7" s="28" t="str">
        <f>IF(Assumptions!N31=1,"F ","A ") &amp; NameOfPeriod</f>
        <v>A 2019</v>
      </c>
      <c r="O7" s="28" t="str">
        <f>IF(Assumptions!O31=1,"F ","A ") &amp; NameOfPeriod</f>
        <v>A 2020</v>
      </c>
      <c r="P7" s="28" t="str">
        <f>IF(Assumptions!P31=1,"F ","A ") &amp; NameOfPeriod</f>
        <v>F 2021</v>
      </c>
      <c r="Q7" s="28" t="str">
        <f>IF(Assumptions!Q31=1,"F ","A ") &amp; NameOfPeriod</f>
        <v>F 2022</v>
      </c>
      <c r="R7" s="28" t="str">
        <f>IF(Assumptions!R31=1,"F ","A ") &amp; NameOfPeriod</f>
        <v>F 2023</v>
      </c>
      <c r="S7" s="28" t="str">
        <f>IF(Assumptions!S31=1,"F ","A ") &amp; NameOfPeriod</f>
        <v>F 2024</v>
      </c>
      <c r="T7" s="28" t="str">
        <f>IF(Assumptions!T31=1,"F ","A ") &amp; NameOfPeriod</f>
        <v>F 2025</v>
      </c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A9" s="6"/>
      <c r="B9" s="15" t="s">
        <v>226</v>
      </c>
      <c r="C9" s="7"/>
      <c r="D9" s="7"/>
      <c r="E9" s="7"/>
      <c r="U9"/>
      <c r="V9"/>
      <c r="W9"/>
      <c r="X9"/>
      <c r="Y9"/>
      <c r="Z9"/>
      <c r="AA9"/>
    </row>
    <row r="10" spans="1:27" ht="14" thickBot="1" x14ac:dyDescent="0.2">
      <c r="A10" s="6"/>
      <c r="B10" s="94" t="s">
        <v>166</v>
      </c>
      <c r="C10" s="104" t="str">
        <f t="shared" ref="C10:C23" si="0">CurrUnit</f>
        <v>ths RUB</v>
      </c>
      <c r="D10" s="94"/>
      <c r="E10" s="94"/>
      <c r="F10" s="94"/>
      <c r="G10" s="94"/>
      <c r="H10" s="94"/>
      <c r="I10" s="94"/>
      <c r="J10" s="94"/>
      <c r="K10" s="94"/>
      <c r="L10" s="94"/>
      <c r="M10" s="95">
        <f>SUM(M11:M14)</f>
        <v>2265000</v>
      </c>
      <c r="N10" s="95">
        <f>SUM(N11:N14)</f>
        <v>2285000</v>
      </c>
      <c r="O10" s="95">
        <f>SUM(O11:O14)</f>
        <v>2310000</v>
      </c>
      <c r="P10" s="95">
        <f t="shared" ref="P10:T10" ca="1" si="1">SUM(P11:P14)</f>
        <v>3917065.3818288986</v>
      </c>
      <c r="Q10" s="95">
        <f t="shared" ca="1" si="1"/>
        <v>3849898.8481893977</v>
      </c>
      <c r="R10" s="95">
        <f t="shared" ca="1" si="1"/>
        <v>3726810.7801122339</v>
      </c>
      <c r="S10" s="95">
        <f t="shared" ca="1" si="1"/>
        <v>3595614.6039269618</v>
      </c>
      <c r="T10" s="95">
        <f t="shared" ca="1" si="1"/>
        <v>3516134.2632955536</v>
      </c>
      <c r="U10"/>
      <c r="V10"/>
      <c r="W10"/>
      <c r="X10"/>
      <c r="Y10"/>
      <c r="Z10"/>
      <c r="AA10"/>
    </row>
    <row r="11" spans="1:27" x14ac:dyDescent="0.15">
      <c r="A11" s="6"/>
      <c r="B11" s="32" t="s">
        <v>167</v>
      </c>
      <c r="C11" s="33" t="str">
        <f t="shared" si="0"/>
        <v>ths RUB</v>
      </c>
      <c r="D11" s="34"/>
      <c r="E11" s="31"/>
      <c r="F11"/>
      <c r="G11"/>
      <c r="H11"/>
      <c r="I11"/>
      <c r="J11"/>
      <c r="K11"/>
      <c r="L11"/>
      <c r="M11" s="30">
        <v>1800000</v>
      </c>
      <c r="N11" s="30">
        <v>1750000</v>
      </c>
      <c r="O11" s="30">
        <v>1700000</v>
      </c>
      <c r="P11" s="42">
        <f ca="1">FA!P106</f>
        <v>1877065.3818288983</v>
      </c>
      <c r="Q11" s="42">
        <f ca="1">FA!Q106</f>
        <v>3609898.8481893977</v>
      </c>
      <c r="R11" s="42">
        <f ca="1">FA!R106</f>
        <v>3486810.7801122339</v>
      </c>
      <c r="S11" s="42">
        <f ca="1">FA!S106</f>
        <v>3355614.6039269618</v>
      </c>
      <c r="T11" s="42">
        <f ca="1">FA!T106</f>
        <v>3276134.2632955536</v>
      </c>
      <c r="U11"/>
      <c r="V11"/>
      <c r="W11"/>
      <c r="X11"/>
      <c r="Y11"/>
      <c r="Z11"/>
      <c r="AA11"/>
    </row>
    <row r="12" spans="1:27" x14ac:dyDescent="0.15">
      <c r="A12" s="6"/>
      <c r="B12" s="32" t="s">
        <v>168</v>
      </c>
      <c r="C12" s="33" t="str">
        <f t="shared" si="0"/>
        <v>ths RUB</v>
      </c>
      <c r="D12" s="34"/>
      <c r="E12" s="31"/>
      <c r="F12"/>
      <c r="G12"/>
      <c r="H12"/>
      <c r="I12"/>
      <c r="J12"/>
      <c r="K12"/>
      <c r="L12"/>
      <c r="M12" s="30">
        <v>400000</v>
      </c>
      <c r="N12" s="30">
        <v>460000</v>
      </c>
      <c r="O12" s="30">
        <v>520000</v>
      </c>
      <c r="P12" s="42">
        <f ca="1">FA!P102</f>
        <v>1950000</v>
      </c>
      <c r="Q12" s="42">
        <f ca="1">FA!Q102</f>
        <v>150000</v>
      </c>
      <c r="R12" s="42">
        <f ca="1">FA!R102</f>
        <v>150000</v>
      </c>
      <c r="S12" s="42">
        <f ca="1">FA!S102</f>
        <v>150000</v>
      </c>
      <c r="T12" s="42">
        <f ca="1">FA!T102</f>
        <v>150000</v>
      </c>
      <c r="U12"/>
      <c r="V12"/>
      <c r="W12"/>
      <c r="X12"/>
      <c r="Y12"/>
      <c r="Z12"/>
      <c r="AA12"/>
    </row>
    <row r="13" spans="1:27" x14ac:dyDescent="0.15">
      <c r="A13" s="6"/>
      <c r="B13" s="32" t="s">
        <v>169</v>
      </c>
      <c r="C13" s="33" t="str">
        <f>CurrUnit</f>
        <v>ths RUB</v>
      </c>
      <c r="D13" s="35"/>
      <c r="E13" s="31"/>
      <c r="F13"/>
      <c r="G13"/>
      <c r="H13"/>
      <c r="I13"/>
      <c r="J13"/>
      <c r="K13"/>
      <c r="L13"/>
      <c r="M13" s="30">
        <v>50000</v>
      </c>
      <c r="N13" s="30">
        <v>55000</v>
      </c>
      <c r="O13" s="30">
        <v>60000</v>
      </c>
      <c r="P13" s="190">
        <f>O13</f>
        <v>60000</v>
      </c>
      <c r="Q13" s="190">
        <f t="shared" ref="Q13:T13" si="2">P13</f>
        <v>60000</v>
      </c>
      <c r="R13" s="190">
        <f t="shared" si="2"/>
        <v>60000</v>
      </c>
      <c r="S13" s="190">
        <f t="shared" si="2"/>
        <v>60000</v>
      </c>
      <c r="T13" s="190">
        <f t="shared" si="2"/>
        <v>60000</v>
      </c>
      <c r="U13"/>
      <c r="V13"/>
      <c r="W13"/>
      <c r="X13"/>
      <c r="Y13"/>
      <c r="Z13"/>
      <c r="AA13"/>
    </row>
    <row r="14" spans="1:27" x14ac:dyDescent="0.15">
      <c r="A14" s="6"/>
      <c r="B14" s="32" t="s">
        <v>170</v>
      </c>
      <c r="C14" s="33" t="str">
        <f t="shared" si="0"/>
        <v>ths RUB</v>
      </c>
      <c r="D14" s="35"/>
      <c r="E14" s="31"/>
      <c r="F14"/>
      <c r="G14"/>
      <c r="H14"/>
      <c r="I14"/>
      <c r="J14"/>
      <c r="K14"/>
      <c r="L14"/>
      <c r="M14" s="61">
        <v>15000</v>
      </c>
      <c r="N14" s="61">
        <v>20000</v>
      </c>
      <c r="O14" s="61">
        <v>30000</v>
      </c>
      <c r="P14" s="190">
        <f>O14</f>
        <v>30000</v>
      </c>
      <c r="Q14" s="190">
        <f t="shared" ref="Q14:T14" si="3">P14</f>
        <v>30000</v>
      </c>
      <c r="R14" s="190">
        <f t="shared" si="3"/>
        <v>30000</v>
      </c>
      <c r="S14" s="190">
        <f t="shared" si="3"/>
        <v>30000</v>
      </c>
      <c r="T14" s="190">
        <f t="shared" si="3"/>
        <v>30000</v>
      </c>
      <c r="U14"/>
      <c r="V14"/>
      <c r="W14"/>
      <c r="X14"/>
      <c r="Y14"/>
      <c r="Z14"/>
      <c r="AA14"/>
    </row>
    <row r="15" spans="1:27" ht="14" thickBot="1" x14ac:dyDescent="0.2">
      <c r="A15" s="6"/>
      <c r="B15" s="94" t="s">
        <v>171</v>
      </c>
      <c r="C15" s="104" t="str">
        <f t="shared" si="0"/>
        <v>ths RUB</v>
      </c>
      <c r="D15" s="94"/>
      <c r="E15" s="94"/>
      <c r="F15" s="94"/>
      <c r="G15" s="94"/>
      <c r="H15" s="94"/>
      <c r="I15" s="94"/>
      <c r="J15" s="94"/>
      <c r="K15" s="94"/>
      <c r="L15" s="94"/>
      <c r="M15" s="95">
        <f>SUM(M16:M22)</f>
        <v>3740369.65149407</v>
      </c>
      <c r="N15" s="95">
        <f>SUM(N16:N22)</f>
        <v>4016725.7468858501</v>
      </c>
      <c r="O15" s="95">
        <f>SUM(O16:O22)</f>
        <v>4360000</v>
      </c>
      <c r="P15" s="95">
        <f t="shared" ref="P15:T15" ca="1" si="4">SUM(P16:P22)</f>
        <v>4548669.9275689647</v>
      </c>
      <c r="Q15" s="95">
        <f t="shared" ca="1" si="4"/>
        <v>5030423.7687883349</v>
      </c>
      <c r="R15" s="95">
        <f t="shared" ca="1" si="4"/>
        <v>5977137.8794243513</v>
      </c>
      <c r="S15" s="95">
        <f t="shared" ca="1" si="4"/>
        <v>6736244.41055963</v>
      </c>
      <c r="T15" s="95">
        <f t="shared" ca="1" si="4"/>
        <v>7370492.1210860508</v>
      </c>
      <c r="U15"/>
      <c r="V15"/>
      <c r="W15"/>
      <c r="X15"/>
      <c r="Y15"/>
      <c r="Z15"/>
      <c r="AA15"/>
    </row>
    <row r="16" spans="1:27" x14ac:dyDescent="0.15">
      <c r="A16" s="6"/>
      <c r="B16" s="32" t="s">
        <v>140</v>
      </c>
      <c r="C16" s="33" t="str">
        <f t="shared" si="0"/>
        <v>ths RUB</v>
      </c>
      <c r="D16" s="35"/>
      <c r="E16" s="31"/>
      <c r="F16"/>
      <c r="G16"/>
      <c r="H16"/>
      <c r="I16"/>
      <c r="J16"/>
      <c r="K16"/>
      <c r="L16"/>
      <c r="M16" s="93">
        <v>1700000</v>
      </c>
      <c r="N16" s="93">
        <v>1850000</v>
      </c>
      <c r="O16" s="93">
        <v>2000000</v>
      </c>
      <c r="P16" s="42">
        <f>NWC!P19</f>
        <v>2162052.8468535868</v>
      </c>
      <c r="Q16" s="42">
        <f>NWC!Q19</f>
        <v>2414252.0339751774</v>
      </c>
      <c r="R16" s="42">
        <f>NWC!R19</f>
        <v>2862330.0252690935</v>
      </c>
      <c r="S16" s="42">
        <f>NWC!S19</f>
        <v>3048728.3640407538</v>
      </c>
      <c r="T16" s="42">
        <f>NWC!T19</f>
        <v>3195999.8036807002</v>
      </c>
      <c r="U16"/>
      <c r="V16"/>
      <c r="W16"/>
      <c r="X16"/>
      <c r="Y16"/>
      <c r="Z16"/>
      <c r="AA16"/>
    </row>
    <row r="17" spans="1:27" x14ac:dyDescent="0.15">
      <c r="A17" s="6"/>
      <c r="B17" s="32" t="s">
        <v>141</v>
      </c>
      <c r="C17" s="33" t="str">
        <f t="shared" si="0"/>
        <v>ths RUB</v>
      </c>
      <c r="D17" s="35"/>
      <c r="E17" s="31"/>
      <c r="F17"/>
      <c r="G17"/>
      <c r="H17"/>
      <c r="I17"/>
      <c r="J17"/>
      <c r="K17"/>
      <c r="L17"/>
      <c r="M17" s="30">
        <v>1200000</v>
      </c>
      <c r="N17" s="30">
        <v>1250000</v>
      </c>
      <c r="O17" s="30">
        <v>1320000</v>
      </c>
      <c r="P17" s="42">
        <f>NWC!P22</f>
        <v>1456174.3366671347</v>
      </c>
      <c r="Q17" s="42">
        <f>NWC!Q22</f>
        <v>1607878.0463430523</v>
      </c>
      <c r="R17" s="42">
        <f>NWC!R22</f>
        <v>1923572.1023021813</v>
      </c>
      <c r="S17" s="42">
        <f>NWC!S22</f>
        <v>2026006.0760315817</v>
      </c>
      <c r="T17" s="42">
        <f>NWC!T22</f>
        <v>2081541.2825484364</v>
      </c>
      <c r="U17"/>
      <c r="V17"/>
      <c r="W17"/>
      <c r="X17"/>
      <c r="Y17"/>
      <c r="Z17"/>
      <c r="AA17"/>
    </row>
    <row r="18" spans="1:27" x14ac:dyDescent="0.15">
      <c r="A18" s="6"/>
      <c r="B18" s="32" t="s">
        <v>143</v>
      </c>
      <c r="C18" s="33" t="str">
        <f t="shared" si="0"/>
        <v>ths RUB</v>
      </c>
      <c r="D18" s="35"/>
      <c r="E18" s="31"/>
      <c r="F18"/>
      <c r="G18"/>
      <c r="H18"/>
      <c r="I18"/>
      <c r="J18"/>
      <c r="K18"/>
      <c r="L18"/>
      <c r="M18" s="30">
        <v>410000</v>
      </c>
      <c r="N18" s="30">
        <v>450000</v>
      </c>
      <c r="O18" s="30">
        <v>500000</v>
      </c>
      <c r="P18" s="42">
        <f>NWC!P25</f>
        <v>541043.45642322081</v>
      </c>
      <c r="Q18" s="42">
        <f>NWC!Q25</f>
        <v>607990.96066254296</v>
      </c>
      <c r="R18" s="42">
        <f>NWC!R25</f>
        <v>723072.22245775978</v>
      </c>
      <c r="S18" s="42">
        <f>NWC!S25</f>
        <v>772573.07247023191</v>
      </c>
      <c r="T18" s="42">
        <f>NWC!T25</f>
        <v>809872.73257621937</v>
      </c>
      <c r="U18"/>
      <c r="V18"/>
      <c r="W18"/>
      <c r="X18"/>
      <c r="Y18"/>
      <c r="Z18"/>
      <c r="AA18"/>
    </row>
    <row r="19" spans="1:27" x14ac:dyDescent="0.15">
      <c r="A19" s="6"/>
      <c r="B19" s="32" t="s">
        <v>172</v>
      </c>
      <c r="C19" s="33" t="str">
        <f t="shared" si="0"/>
        <v>ths RUB</v>
      </c>
      <c r="D19" s="35"/>
      <c r="E19" s="31"/>
      <c r="F19"/>
      <c r="G19"/>
      <c r="H19"/>
      <c r="I19"/>
      <c r="J19"/>
      <c r="K19"/>
      <c r="L19"/>
      <c r="M19" s="30">
        <v>220000</v>
      </c>
      <c r="N19" s="30">
        <v>250000</v>
      </c>
      <c r="O19" s="30">
        <v>300000</v>
      </c>
      <c r="P19" s="42">
        <f ca="1">NWC!P28</f>
        <v>201127.8840556331</v>
      </c>
      <c r="Q19" s="42">
        <f ca="1">NWC!Q28</f>
        <v>30024.403867305642</v>
      </c>
      <c r="R19" s="42">
        <f ca="1">NWC!R28</f>
        <v>30564.220177121002</v>
      </c>
      <c r="S19" s="42">
        <f ca="1">NWC!S28</f>
        <v>40777.666364899094</v>
      </c>
      <c r="T19" s="42">
        <f ca="1">NWC!T28</f>
        <v>62537.262831071122</v>
      </c>
      <c r="U19"/>
      <c r="V19"/>
      <c r="W19"/>
      <c r="X19"/>
      <c r="Y19"/>
      <c r="Z19"/>
      <c r="AA19"/>
    </row>
    <row r="20" spans="1:27" x14ac:dyDescent="0.15">
      <c r="A20" s="6"/>
      <c r="B20" s="32" t="s">
        <v>173</v>
      </c>
      <c r="C20" s="33" t="str">
        <f t="shared" si="0"/>
        <v>ths RUB</v>
      </c>
      <c r="D20" s="35"/>
      <c r="E20" s="31"/>
      <c r="F20"/>
      <c r="G20"/>
      <c r="H20"/>
      <c r="I20"/>
      <c r="J20"/>
      <c r="K20"/>
      <c r="L20"/>
      <c r="M20" s="30">
        <v>40000</v>
      </c>
      <c r="N20" s="30">
        <v>40000</v>
      </c>
      <c r="O20" s="30">
        <v>40000</v>
      </c>
      <c r="P20" s="42">
        <f>NWC!P30</f>
        <v>40000</v>
      </c>
      <c r="Q20" s="42">
        <f>NWC!Q30</f>
        <v>40000</v>
      </c>
      <c r="R20" s="42">
        <f>NWC!R30</f>
        <v>40000</v>
      </c>
      <c r="S20" s="42">
        <f>NWC!S30</f>
        <v>40000</v>
      </c>
      <c r="T20" s="42">
        <f>NWC!T30</f>
        <v>40000</v>
      </c>
      <c r="U20"/>
      <c r="V20"/>
      <c r="W20"/>
      <c r="X20"/>
      <c r="Y20"/>
      <c r="Z20"/>
      <c r="AA20"/>
    </row>
    <row r="21" spans="1:27" x14ac:dyDescent="0.15">
      <c r="A21" s="6"/>
      <c r="B21" s="32" t="s">
        <v>174</v>
      </c>
      <c r="C21" s="33" t="str">
        <f t="shared" si="0"/>
        <v>ths RUB</v>
      </c>
      <c r="D21" s="35"/>
      <c r="E21" s="31"/>
      <c r="F21"/>
      <c r="G21"/>
      <c r="H21"/>
      <c r="I21"/>
      <c r="J21"/>
      <c r="K21"/>
      <c r="L21"/>
      <c r="M21" s="30">
        <v>100369.6514940699</v>
      </c>
      <c r="N21" s="30">
        <v>101725.74688585001</v>
      </c>
      <c r="O21" s="30">
        <v>120000</v>
      </c>
      <c r="P21" s="118">
        <f ca="1">CF!P49+NWC!P32</f>
        <v>68271.40356938896</v>
      </c>
      <c r="Q21" s="118">
        <f ca="1">CF!Q49+NWC!Q32</f>
        <v>250278.32394025702</v>
      </c>
      <c r="R21" s="118">
        <f ca="1">CF!R49+NWC!R32</f>
        <v>317599.30921819556</v>
      </c>
      <c r="S21" s="118">
        <f ca="1">CF!S49+NWC!S32</f>
        <v>728159.23165216425</v>
      </c>
      <c r="T21" s="118">
        <f ca="1">CF!T49+NWC!T32</f>
        <v>1100541.0394496238</v>
      </c>
      <c r="U21"/>
      <c r="V21" s="166">
        <f ca="1">O21-P21</f>
        <v>51728.59643061104</v>
      </c>
      <c r="W21"/>
      <c r="X21"/>
      <c r="Y21"/>
      <c r="Z21"/>
      <c r="AA21"/>
    </row>
    <row r="22" spans="1:27" x14ac:dyDescent="0.15">
      <c r="A22" s="6"/>
      <c r="B22" s="32" t="s">
        <v>175</v>
      </c>
      <c r="C22" s="33" t="str">
        <f t="shared" si="0"/>
        <v>ths RUB</v>
      </c>
      <c r="D22" s="35"/>
      <c r="E22" s="31"/>
      <c r="F22"/>
      <c r="G22"/>
      <c r="H22"/>
      <c r="I22"/>
      <c r="J22"/>
      <c r="K22"/>
      <c r="L22"/>
      <c r="M22" s="30">
        <v>70000</v>
      </c>
      <c r="N22" s="30">
        <v>75000</v>
      </c>
      <c r="O22" s="30">
        <v>80000</v>
      </c>
      <c r="P22" s="42">
        <f>NWC!P36</f>
        <v>80000</v>
      </c>
      <c r="Q22" s="42">
        <f>NWC!Q36</f>
        <v>80000</v>
      </c>
      <c r="R22" s="42">
        <f>NWC!R36</f>
        <v>80000</v>
      </c>
      <c r="S22" s="42">
        <f>NWC!S36</f>
        <v>80000</v>
      </c>
      <c r="T22" s="42">
        <f>NWC!T36</f>
        <v>80000</v>
      </c>
      <c r="U22"/>
      <c r="V22"/>
      <c r="W22"/>
      <c r="X22"/>
      <c r="Y22"/>
      <c r="Z22"/>
      <c r="AA22"/>
    </row>
    <row r="23" spans="1:27" ht="14" thickBot="1" x14ac:dyDescent="0.2">
      <c r="A23" s="6"/>
      <c r="B23" s="94" t="s">
        <v>176</v>
      </c>
      <c r="C23" s="104" t="str">
        <f t="shared" si="0"/>
        <v>ths RUB</v>
      </c>
      <c r="D23" s="94"/>
      <c r="E23" s="94"/>
      <c r="F23" s="94"/>
      <c r="G23" s="94"/>
      <c r="H23" s="94"/>
      <c r="I23" s="94"/>
      <c r="J23" s="94"/>
      <c r="K23" s="94"/>
      <c r="L23" s="94"/>
      <c r="M23" s="95">
        <f>SUM(M10,M15)</f>
        <v>6005369.65149407</v>
      </c>
      <c r="N23" s="95">
        <f>SUM(N10,N15)</f>
        <v>6301725.7468858501</v>
      </c>
      <c r="O23" s="95">
        <f>SUM(O10,O15)</f>
        <v>6670000</v>
      </c>
      <c r="P23" s="95">
        <f ca="1">SUM(P10,P15)</f>
        <v>8465735.3093978632</v>
      </c>
      <c r="Q23" s="95">
        <f t="shared" ref="Q23:T23" ca="1" si="5">SUM(Q10,Q15)</f>
        <v>8880322.6169777326</v>
      </c>
      <c r="R23" s="95">
        <f t="shared" ca="1" si="5"/>
        <v>9703948.6595365852</v>
      </c>
      <c r="S23" s="95">
        <f t="shared" ca="1" si="5"/>
        <v>10331859.014486592</v>
      </c>
      <c r="T23" s="95">
        <f t="shared" ca="1" si="5"/>
        <v>10886626.384381603</v>
      </c>
      <c r="U23"/>
      <c r="V23"/>
      <c r="W23"/>
      <c r="X23"/>
      <c r="Y23"/>
      <c r="Z23"/>
      <c r="AA23"/>
    </row>
    <row r="24" spans="1:27" x14ac:dyDescent="0.15">
      <c r="A24" s="6"/>
      <c r="B24" s="32"/>
      <c r="C24" s="33"/>
      <c r="D24" s="35"/>
      <c r="E24" s="31"/>
      <c r="F24"/>
      <c r="G24"/>
      <c r="H24"/>
      <c r="I24"/>
      <c r="J24"/>
      <c r="K24"/>
      <c r="L24"/>
      <c r="M24"/>
      <c r="N24"/>
      <c r="O24" s="36"/>
      <c r="U24"/>
      <c r="V24"/>
      <c r="W24"/>
      <c r="X24"/>
      <c r="Y24"/>
      <c r="Z24"/>
      <c r="AA24"/>
    </row>
    <row r="25" spans="1:27" x14ac:dyDescent="0.15">
      <c r="A25" s="6"/>
      <c r="B25" s="15" t="s">
        <v>227</v>
      </c>
      <c r="C25" s="33"/>
      <c r="D25" s="35"/>
      <c r="E25" s="31"/>
      <c r="F25"/>
      <c r="G25"/>
      <c r="H25"/>
      <c r="I25"/>
      <c r="J25"/>
      <c r="K25"/>
      <c r="L25"/>
      <c r="M25"/>
      <c r="N25"/>
      <c r="O25" s="36"/>
      <c r="U25"/>
      <c r="V25"/>
      <c r="W25"/>
      <c r="X25"/>
      <c r="Y25"/>
      <c r="Z25"/>
      <c r="AA25"/>
    </row>
    <row r="26" spans="1:27" ht="14" thickBot="1" x14ac:dyDescent="0.2">
      <c r="A26" s="6"/>
      <c r="B26" s="94" t="s">
        <v>177</v>
      </c>
      <c r="C26" s="104" t="str">
        <f t="shared" ref="C26:C39" si="6">CurrUnit</f>
        <v>ths RUB</v>
      </c>
      <c r="D26" s="94"/>
      <c r="E26" s="94"/>
      <c r="F26" s="94"/>
      <c r="G26" s="94"/>
      <c r="H26" s="94"/>
      <c r="I26" s="94"/>
      <c r="J26" s="94"/>
      <c r="K26" s="94"/>
      <c r="L26" s="94"/>
      <c r="M26" s="95">
        <f>SUM(M27:M30)</f>
        <v>2395369.65149407</v>
      </c>
      <c r="N26" s="95">
        <f>SUM(N27:N30)</f>
        <v>2761725.7468858501</v>
      </c>
      <c r="O26" s="95">
        <f>SUM(O27:O30)</f>
        <v>3180000.0000000047</v>
      </c>
      <c r="P26" s="95">
        <f t="shared" ref="P26:T26" ca="1" si="7">SUM(P27:P30)</f>
        <v>3712567.8031479446</v>
      </c>
      <c r="Q26" s="95">
        <f t="shared" ca="1" si="7"/>
        <v>4291213.8116877787</v>
      </c>
      <c r="R26" s="95">
        <f t="shared" ca="1" si="7"/>
        <v>5092715.75168435</v>
      </c>
      <c r="S26" s="95">
        <f t="shared" ca="1" si="7"/>
        <v>5894703.8629876319</v>
      </c>
      <c r="T26" s="95">
        <f t="shared" ca="1" si="7"/>
        <v>6662787.7680215398</v>
      </c>
      <c r="U26"/>
      <c r="V26"/>
      <c r="W26"/>
      <c r="X26"/>
      <c r="Y26"/>
      <c r="Z26"/>
      <c r="AA26"/>
    </row>
    <row r="27" spans="1:27" x14ac:dyDescent="0.15">
      <c r="A27" s="6"/>
      <c r="B27" s="32" t="s">
        <v>178</v>
      </c>
      <c r="C27" s="33" t="str">
        <f t="shared" si="6"/>
        <v>ths RUB</v>
      </c>
      <c r="D27" s="35"/>
      <c r="E27" s="31"/>
      <c r="F27"/>
      <c r="G27"/>
      <c r="H27"/>
      <c r="I27"/>
      <c r="J27"/>
      <c r="K27"/>
      <c r="L27"/>
      <c r="M27" s="30">
        <v>140000</v>
      </c>
      <c r="N27" s="30">
        <v>140000</v>
      </c>
      <c r="O27" s="30">
        <v>140000</v>
      </c>
      <c r="P27" s="118">
        <f>O27</f>
        <v>140000</v>
      </c>
      <c r="Q27" s="118">
        <f t="shared" ref="Q27:T27" si="8">P27</f>
        <v>140000</v>
      </c>
      <c r="R27" s="118">
        <f t="shared" si="8"/>
        <v>140000</v>
      </c>
      <c r="S27" s="118">
        <f t="shared" si="8"/>
        <v>140000</v>
      </c>
      <c r="T27" s="118">
        <f t="shared" si="8"/>
        <v>140000</v>
      </c>
      <c r="U27"/>
      <c r="V27"/>
      <c r="W27"/>
      <c r="X27"/>
      <c r="Y27"/>
      <c r="Z27"/>
      <c r="AA27"/>
    </row>
    <row r="28" spans="1:27" x14ac:dyDescent="0.15">
      <c r="A28" s="6"/>
      <c r="B28" s="32" t="s">
        <v>179</v>
      </c>
      <c r="C28" s="33" t="str">
        <f t="shared" si="6"/>
        <v>ths RUB</v>
      </c>
      <c r="D28" s="35"/>
      <c r="E28" s="31"/>
      <c r="F28"/>
      <c r="G28"/>
      <c r="H28"/>
      <c r="I28"/>
      <c r="J28"/>
      <c r="K28"/>
      <c r="L28"/>
      <c r="M28" s="30">
        <v>1000000</v>
      </c>
      <c r="N28" s="30">
        <v>1000000</v>
      </c>
      <c r="O28" s="30">
        <v>1000000</v>
      </c>
      <c r="P28" s="118">
        <f>O28</f>
        <v>1000000</v>
      </c>
      <c r="Q28" s="118">
        <f t="shared" ref="Q28:T28" si="9">P28</f>
        <v>1000000</v>
      </c>
      <c r="R28" s="118">
        <f t="shared" si="9"/>
        <v>1000000</v>
      </c>
      <c r="S28" s="118">
        <f t="shared" si="9"/>
        <v>1000000</v>
      </c>
      <c r="T28" s="118">
        <f t="shared" si="9"/>
        <v>1000000</v>
      </c>
      <c r="U28"/>
      <c r="V28"/>
      <c r="W28"/>
      <c r="X28"/>
      <c r="Y28"/>
      <c r="Z28"/>
      <c r="AA28"/>
    </row>
    <row r="29" spans="1:27" x14ac:dyDescent="0.15">
      <c r="A29" s="6"/>
      <c r="B29" s="32" t="s">
        <v>180</v>
      </c>
      <c r="C29" s="33" t="str">
        <f t="shared" si="6"/>
        <v>ths RUB</v>
      </c>
      <c r="D29" s="34"/>
      <c r="E29" s="31"/>
      <c r="F29"/>
      <c r="G29"/>
      <c r="H29"/>
      <c r="I29"/>
      <c r="J29"/>
      <c r="K29"/>
      <c r="L29"/>
      <c r="M29" s="30">
        <v>286713.4113581907</v>
      </c>
      <c r="N29" s="30">
        <v>366356.09539178014</v>
      </c>
      <c r="O29" s="30">
        <v>418274.25311415456</v>
      </c>
      <c r="P29" s="118">
        <f ca="1">PL!P23</f>
        <v>532567.80314794055</v>
      </c>
      <c r="Q29" s="118">
        <f ca="1">PL!Q23</f>
        <v>578646.00853983348</v>
      </c>
      <c r="R29" s="118">
        <f ca="1">PL!R23</f>
        <v>801501.93999657128</v>
      </c>
      <c r="S29" s="118">
        <f ca="1">PL!S23</f>
        <v>801988.11130328209</v>
      </c>
      <c r="T29" s="118">
        <f ca="1">PL!T23</f>
        <v>768083.90503390785</v>
      </c>
      <c r="U29"/>
      <c r="V29"/>
      <c r="W29"/>
      <c r="X29"/>
      <c r="Y29"/>
      <c r="Z29"/>
      <c r="AA29"/>
    </row>
    <row r="30" spans="1:27" x14ac:dyDescent="0.15">
      <c r="A30" s="6"/>
      <c r="B30" s="32" t="s">
        <v>181</v>
      </c>
      <c r="C30" s="33" t="str">
        <f t="shared" si="6"/>
        <v>ths RUB</v>
      </c>
      <c r="D30" s="34"/>
      <c r="E30" s="31"/>
      <c r="F30"/>
      <c r="G30"/>
      <c r="H30"/>
      <c r="I30"/>
      <c r="J30"/>
      <c r="K30"/>
      <c r="L30"/>
      <c r="M30" s="30">
        <v>968656.24013587902</v>
      </c>
      <c r="N30" s="30">
        <v>1255369.6514940697</v>
      </c>
      <c r="O30" s="30">
        <v>1621725.7468858499</v>
      </c>
      <c r="P30" s="118">
        <f>SUM(O29:O30)</f>
        <v>2040000.0000000044</v>
      </c>
      <c r="Q30" s="118">
        <f t="shared" ref="Q30:T30" ca="1" si="10">SUM(P29:P30)</f>
        <v>2572567.8031479451</v>
      </c>
      <c r="R30" s="118">
        <f t="shared" ca="1" si="10"/>
        <v>3151213.8116877787</v>
      </c>
      <c r="S30" s="118">
        <f t="shared" ca="1" si="10"/>
        <v>3952715.75168435</v>
      </c>
      <c r="T30" s="118">
        <f t="shared" ca="1" si="10"/>
        <v>4754703.8629876319</v>
      </c>
      <c r="U30"/>
      <c r="V30"/>
      <c r="W30"/>
      <c r="X30"/>
      <c r="Y30"/>
      <c r="Z30"/>
      <c r="AA30"/>
    </row>
    <row r="31" spans="1:27" ht="14" thickBot="1" x14ac:dyDescent="0.2">
      <c r="A31" s="6"/>
      <c r="B31" s="94" t="s">
        <v>182</v>
      </c>
      <c r="C31" s="104" t="str">
        <f t="shared" si="6"/>
        <v>ths RUB</v>
      </c>
      <c r="D31" s="94"/>
      <c r="E31" s="94"/>
      <c r="F31" s="94"/>
      <c r="G31" s="94"/>
      <c r="H31" s="94"/>
      <c r="I31" s="94"/>
      <c r="J31" s="94"/>
      <c r="K31" s="94"/>
      <c r="L31" s="94"/>
      <c r="M31" s="95">
        <f>SUM(M32:M33)</f>
        <v>1410000</v>
      </c>
      <c r="N31" s="95">
        <f>SUM(N32:N33)</f>
        <v>1365000</v>
      </c>
      <c r="O31" s="95">
        <f>SUM(O32:O33)</f>
        <v>1270000</v>
      </c>
      <c r="P31" s="95">
        <f t="shared" ref="P31:T31" si="11">SUM(P32:P33)</f>
        <v>3170000</v>
      </c>
      <c r="Q31" s="95">
        <f t="shared" si="11"/>
        <v>2870000</v>
      </c>
      <c r="R31" s="95">
        <f t="shared" si="11"/>
        <v>2570000</v>
      </c>
      <c r="S31" s="95">
        <f t="shared" si="11"/>
        <v>2270000</v>
      </c>
      <c r="T31" s="95">
        <f t="shared" si="11"/>
        <v>1970000</v>
      </c>
      <c r="U31"/>
      <c r="V31"/>
      <c r="W31"/>
      <c r="X31"/>
      <c r="Y31"/>
      <c r="Z31"/>
      <c r="AA31"/>
    </row>
    <row r="32" spans="1:27" x14ac:dyDescent="0.15">
      <c r="A32" s="6"/>
      <c r="B32" s="32" t="s">
        <v>183</v>
      </c>
      <c r="C32" s="33" t="str">
        <f t="shared" si="6"/>
        <v>ths RUB</v>
      </c>
      <c r="D32" s="34"/>
      <c r="E32" s="31"/>
      <c r="F32"/>
      <c r="G32"/>
      <c r="H32"/>
      <c r="I32"/>
      <c r="J32"/>
      <c r="K32"/>
      <c r="L32"/>
      <c r="M32" s="30">
        <v>1350000</v>
      </c>
      <c r="N32" s="30">
        <v>1300000</v>
      </c>
      <c r="O32" s="30">
        <v>1200000</v>
      </c>
      <c r="P32" s="190">
        <f>Debt!P25</f>
        <v>3100000</v>
      </c>
      <c r="Q32" s="190">
        <f>Debt!Q25</f>
        <v>2800000</v>
      </c>
      <c r="R32" s="190">
        <f>Debt!R25</f>
        <v>2500000</v>
      </c>
      <c r="S32" s="190">
        <f>Debt!S25</f>
        <v>2200000</v>
      </c>
      <c r="T32" s="190">
        <f>Debt!T25</f>
        <v>1900000</v>
      </c>
      <c r="U32"/>
      <c r="V32"/>
      <c r="W32"/>
      <c r="X32"/>
      <c r="Y32"/>
      <c r="Z32"/>
      <c r="AA32"/>
    </row>
    <row r="33" spans="1:28" x14ac:dyDescent="0.15">
      <c r="A33" s="6"/>
      <c r="B33" s="32" t="s">
        <v>184</v>
      </c>
      <c r="C33" s="33" t="str">
        <f t="shared" si="6"/>
        <v>ths RUB</v>
      </c>
      <c r="D33" s="35"/>
      <c r="E33" s="31"/>
      <c r="F33"/>
      <c r="G33"/>
      <c r="H33"/>
      <c r="I33"/>
      <c r="J33"/>
      <c r="K33"/>
      <c r="L33"/>
      <c r="M33" s="30">
        <v>60000</v>
      </c>
      <c r="N33" s="30">
        <v>65000</v>
      </c>
      <c r="O33" s="30">
        <v>70000</v>
      </c>
      <c r="P33" s="190">
        <f>O33</f>
        <v>70000</v>
      </c>
      <c r="Q33" s="190">
        <f t="shared" ref="Q33:T33" si="12">P33</f>
        <v>70000</v>
      </c>
      <c r="R33" s="190">
        <f t="shared" si="12"/>
        <v>70000</v>
      </c>
      <c r="S33" s="190">
        <f t="shared" si="12"/>
        <v>70000</v>
      </c>
      <c r="T33" s="190">
        <f t="shared" si="12"/>
        <v>70000</v>
      </c>
      <c r="U33"/>
      <c r="V33"/>
      <c r="W33"/>
      <c r="X33"/>
      <c r="Y33"/>
      <c r="Z33"/>
      <c r="AA33"/>
    </row>
    <row r="34" spans="1:28" ht="14" thickBot="1" x14ac:dyDescent="0.2">
      <c r="A34" s="6"/>
      <c r="B34" s="94" t="s">
        <v>185</v>
      </c>
      <c r="C34" s="104" t="str">
        <f t="shared" si="6"/>
        <v>ths RUB</v>
      </c>
      <c r="D34" s="94"/>
      <c r="E34" s="94"/>
      <c r="F34" s="94"/>
      <c r="G34" s="94"/>
      <c r="H34" s="94"/>
      <c r="I34" s="94"/>
      <c r="J34" s="94"/>
      <c r="K34" s="94"/>
      <c r="L34" s="94"/>
      <c r="M34" s="95">
        <f>SUM(M35:M38)</f>
        <v>2200000</v>
      </c>
      <c r="N34" s="95">
        <f>SUM(N35:N38)</f>
        <v>2175000</v>
      </c>
      <c r="O34" s="95">
        <f>SUM(O35:O38)</f>
        <v>2220000</v>
      </c>
      <c r="P34" s="95">
        <f t="shared" ref="P34:T34" ca="1" si="13">SUM(P35:P38)</f>
        <v>1583167.5062499228</v>
      </c>
      <c r="Q34" s="95">
        <f t="shared" ca="1" si="13"/>
        <v>1719108.8052899591</v>
      </c>
      <c r="R34" s="95">
        <f t="shared" ca="1" si="13"/>
        <v>2041232.9078522408</v>
      </c>
      <c r="S34" s="95">
        <f t="shared" ca="1" si="13"/>
        <v>2167155.151498965</v>
      </c>
      <c r="T34" s="95">
        <f t="shared" ca="1" si="13"/>
        <v>2253838.6163600693</v>
      </c>
      <c r="U34"/>
      <c r="V34"/>
      <c r="W34"/>
      <c r="X34"/>
      <c r="Y34"/>
      <c r="Z34"/>
      <c r="AA34"/>
    </row>
    <row r="35" spans="1:28" x14ac:dyDescent="0.15">
      <c r="A35" s="6"/>
      <c r="B35" s="32" t="s">
        <v>186</v>
      </c>
      <c r="C35" s="33" t="str">
        <f t="shared" si="6"/>
        <v>ths RUB</v>
      </c>
      <c r="D35" s="34"/>
      <c r="E35" s="31"/>
      <c r="F35"/>
      <c r="G35"/>
      <c r="H35"/>
      <c r="I35"/>
      <c r="J35"/>
      <c r="K35"/>
      <c r="L35"/>
      <c r="M35" s="30">
        <v>1000000</v>
      </c>
      <c r="N35" s="30">
        <v>850000</v>
      </c>
      <c r="O35" s="30">
        <v>800000</v>
      </c>
      <c r="P35" s="190">
        <f ca="1">Debt!P16+Debt!P34</f>
        <v>39349.834813563619</v>
      </c>
      <c r="Q35" s="190">
        <f ca="1">Debt!Q16+Debt!Q34</f>
        <v>0</v>
      </c>
      <c r="R35" s="190">
        <f ca="1">Debt!R16+Debt!R34</f>
        <v>0</v>
      </c>
      <c r="S35" s="190">
        <f ca="1">Debt!S16+Debt!S34</f>
        <v>0</v>
      </c>
      <c r="T35" s="190">
        <f ca="1">Debt!T16+Debt!T34</f>
        <v>0</v>
      </c>
    </row>
    <row r="36" spans="1:28" x14ac:dyDescent="0.15">
      <c r="A36" s="6"/>
      <c r="B36" s="32" t="s">
        <v>142</v>
      </c>
      <c r="C36" s="33" t="str">
        <f t="shared" si="6"/>
        <v>ths RUB</v>
      </c>
      <c r="D36" s="35"/>
      <c r="E36" s="31"/>
      <c r="F36"/>
      <c r="G36"/>
      <c r="H36"/>
      <c r="I36"/>
      <c r="J36"/>
      <c r="K36"/>
      <c r="L36"/>
      <c r="M36" s="30">
        <v>750000</v>
      </c>
      <c r="N36" s="30">
        <v>830000</v>
      </c>
      <c r="O36" s="30">
        <v>880000</v>
      </c>
      <c r="P36" s="42">
        <f>NWC!P42</f>
        <v>952236.48330486869</v>
      </c>
      <c r="Q36" s="42">
        <f>NWC!Q42</f>
        <v>1070064.0907660755</v>
      </c>
      <c r="R36" s="42">
        <f>NWC!R42</f>
        <v>1272607.1115256571</v>
      </c>
      <c r="S36" s="42">
        <f>NWC!S42</f>
        <v>1359728.607547608</v>
      </c>
      <c r="T36" s="42">
        <f>NWC!T42</f>
        <v>1425376.009334146</v>
      </c>
    </row>
    <row r="37" spans="1:28" x14ac:dyDescent="0.15">
      <c r="A37" s="6"/>
      <c r="B37" s="32" t="s">
        <v>144</v>
      </c>
      <c r="C37" s="33" t="str">
        <f t="shared" si="6"/>
        <v>ths RUB</v>
      </c>
      <c r="D37" s="35"/>
      <c r="E37" s="31"/>
      <c r="F37"/>
      <c r="G37"/>
      <c r="H37"/>
      <c r="I37"/>
      <c r="J37"/>
      <c r="K37"/>
      <c r="L37"/>
      <c r="M37" s="30">
        <v>425000</v>
      </c>
      <c r="N37" s="30">
        <v>460000</v>
      </c>
      <c r="O37" s="30">
        <v>500000</v>
      </c>
      <c r="P37" s="42">
        <f>NWC!P45</f>
        <v>551581.18813149049</v>
      </c>
      <c r="Q37" s="42">
        <f>NWC!Q45</f>
        <v>609044.71452388342</v>
      </c>
      <c r="R37" s="42">
        <f>NWC!R45</f>
        <v>728625.79632658383</v>
      </c>
      <c r="S37" s="42">
        <f>NWC!S45</f>
        <v>767426.54395135678</v>
      </c>
      <c r="T37" s="42">
        <f>NWC!T45</f>
        <v>788462.60702592297</v>
      </c>
      <c r="AB37" s="22"/>
    </row>
    <row r="38" spans="1:28" x14ac:dyDescent="0.15">
      <c r="A38" s="6"/>
      <c r="B38" s="32" t="s">
        <v>187</v>
      </c>
      <c r="C38" s="33" t="str">
        <f t="shared" si="6"/>
        <v>ths RUB</v>
      </c>
      <c r="D38" s="35"/>
      <c r="E38" s="31"/>
      <c r="F38"/>
      <c r="G38"/>
      <c r="H38"/>
      <c r="I38"/>
      <c r="J38"/>
      <c r="K38"/>
      <c r="L38"/>
      <c r="M38" s="30">
        <v>25000</v>
      </c>
      <c r="N38" s="30">
        <v>35000</v>
      </c>
      <c r="O38" s="30">
        <v>40000</v>
      </c>
      <c r="P38" s="42">
        <f>NWC!P48</f>
        <v>40000</v>
      </c>
      <c r="Q38" s="42">
        <f>NWC!Q48</f>
        <v>40000</v>
      </c>
      <c r="R38" s="42">
        <f>NWC!R48</f>
        <v>40000</v>
      </c>
      <c r="S38" s="42">
        <f>NWC!S48</f>
        <v>40000</v>
      </c>
      <c r="T38" s="42">
        <f>NWC!T48</f>
        <v>40000</v>
      </c>
      <c r="AB38" s="22"/>
    </row>
    <row r="39" spans="1:28" ht="14" thickBot="1" x14ac:dyDescent="0.2">
      <c r="A39" s="6"/>
      <c r="B39" s="94" t="s">
        <v>188</v>
      </c>
      <c r="C39" s="104" t="str">
        <f t="shared" si="6"/>
        <v>ths RUB</v>
      </c>
      <c r="D39" s="94"/>
      <c r="E39" s="94"/>
      <c r="F39" s="94"/>
      <c r="G39" s="94"/>
      <c r="H39" s="94"/>
      <c r="I39" s="94"/>
      <c r="J39" s="94"/>
      <c r="K39" s="94"/>
      <c r="L39" s="94"/>
      <c r="M39" s="95">
        <f>SUM(M26,M31,M34)</f>
        <v>6005369.65149407</v>
      </c>
      <c r="N39" s="95">
        <f>SUM(N26,N31,N34)</f>
        <v>6301725.7468858501</v>
      </c>
      <c r="O39" s="95">
        <f>SUM(O26,O31,O34)</f>
        <v>6670000.0000000047</v>
      </c>
      <c r="P39" s="95">
        <f t="shared" ref="P39:T39" ca="1" si="14">SUM(P26,P31,P34)</f>
        <v>8465735.3093978669</v>
      </c>
      <c r="Q39" s="95">
        <f t="shared" ca="1" si="14"/>
        <v>8880322.6169777382</v>
      </c>
      <c r="R39" s="95">
        <f t="shared" ca="1" si="14"/>
        <v>9703948.6595365908</v>
      </c>
      <c r="S39" s="95">
        <f t="shared" ca="1" si="14"/>
        <v>10331859.014486596</v>
      </c>
      <c r="T39" s="95">
        <f t="shared" ca="1" si="14"/>
        <v>10886626.384381607</v>
      </c>
      <c r="U39"/>
      <c r="V39"/>
      <c r="W39"/>
      <c r="X39"/>
      <c r="Y39"/>
      <c r="Z39"/>
      <c r="AA39"/>
    </row>
    <row r="40" spans="1:28" x14ac:dyDescent="0.15">
      <c r="A40" s="6"/>
      <c r="B40" s="38" t="s">
        <v>190</v>
      </c>
      <c r="C40" s="105" t="s">
        <v>11</v>
      </c>
      <c r="D40" s="38"/>
      <c r="E40" s="38"/>
      <c r="F40" s="38"/>
      <c r="G40" s="38"/>
      <c r="H40" s="38"/>
      <c r="I40" s="38"/>
      <c r="J40" s="38"/>
      <c r="K40" s="38"/>
      <c r="L40" s="38"/>
      <c r="M40" s="39">
        <f>M39-M23</f>
        <v>0</v>
      </c>
      <c r="N40" s="39">
        <f>N39-N23</f>
        <v>0</v>
      </c>
      <c r="O40" s="39">
        <f>O39-O23</f>
        <v>0</v>
      </c>
      <c r="P40" s="39">
        <f t="shared" ref="P40:T40" ca="1" si="15">P39-P23</f>
        <v>0</v>
      </c>
      <c r="Q40" s="39">
        <f t="shared" ca="1" si="15"/>
        <v>0</v>
      </c>
      <c r="R40" s="39">
        <f t="shared" ca="1" si="15"/>
        <v>0</v>
      </c>
      <c r="S40" s="39">
        <f t="shared" ca="1" si="15"/>
        <v>0</v>
      </c>
      <c r="T40" s="39">
        <f t="shared" ca="1" si="15"/>
        <v>0</v>
      </c>
      <c r="AB40" s="22"/>
    </row>
  </sheetData>
  <conditionalFormatting sqref="M7:T7">
    <cfRule type="expression" dxfId="22" priority="1">
      <formula>(#REF!&lt;=date_Valuation)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</sheetPr>
  <dimension ref="A1:AJ37"/>
  <sheetViews>
    <sheetView showGridLines="0" zoomScaleNormal="100" workbookViewId="0">
      <pane xSplit="3" ySplit="7" topLeftCell="O8" activePane="bottomRight" state="frozen"/>
      <selection activeCell="M7" sqref="M7"/>
      <selection pane="topRight" activeCell="M7" sqref="M7"/>
      <selection pane="bottomLeft" activeCell="M7" sqref="M7"/>
      <selection pane="bottomRight" activeCell="R12" sqref="R12"/>
    </sheetView>
  </sheetViews>
  <sheetFormatPr baseColWidth="10" defaultColWidth="0" defaultRowHeight="13" outlineLevelRow="1" outlineLevelCol="1" x14ac:dyDescent="0.15"/>
  <cols>
    <col min="1" max="1" width="5.6640625" style="22" customWidth="1"/>
    <col min="2" max="2" width="45.1640625" style="22" customWidth="1"/>
    <col min="3" max="4" width="10.33203125" style="23" customWidth="1"/>
    <col min="5" max="5" width="22.33203125" style="22" customWidth="1"/>
    <col min="6" max="6" width="18.33203125" style="22" customWidth="1"/>
    <col min="7" max="11" width="11.33203125" style="22" hidden="1" customWidth="1" outlineLevel="1"/>
    <col min="12" max="12" width="11.33203125" style="22" customWidth="1" collapsed="1"/>
    <col min="13" max="17" width="11.33203125" style="22" customWidth="1"/>
    <col min="18" max="19" width="10.6640625" style="22" customWidth="1"/>
    <col min="20" max="20" width="11.6640625" style="22" customWidth="1"/>
    <col min="21" max="27" width="10.6640625" style="22" customWidth="1"/>
    <col min="28" max="28" width="9.33203125" customWidth="1"/>
    <col min="29" max="36" width="0" hidden="1" customWidth="1"/>
    <col min="37" max="16384" width="9.33203125" hidden="1"/>
  </cols>
  <sheetData>
    <row r="1" spans="1:27" ht="23" outlineLevel="1" x14ac:dyDescent="0.25">
      <c r="A1" s="8" t="s">
        <v>247</v>
      </c>
      <c r="F1" s="9"/>
      <c r="G1" s="9"/>
      <c r="H1" s="9"/>
      <c r="I1" s="9"/>
      <c r="J1" s="9"/>
      <c r="K1" s="9"/>
      <c r="U1"/>
      <c r="V1"/>
      <c r="W1"/>
      <c r="X1"/>
      <c r="Y1"/>
      <c r="Z1"/>
      <c r="AA1"/>
    </row>
    <row r="2" spans="1:27" s="19" customFormat="1" outlineLevel="1" x14ac:dyDescent="0.15">
      <c r="A2" s="24"/>
      <c r="B2" s="24"/>
      <c r="C2" s="24"/>
      <c r="D2" s="24"/>
      <c r="E2" s="22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7" outlineLevel="1" x14ac:dyDescent="0.15">
      <c r="A3" s="1"/>
      <c r="B3" s="1"/>
      <c r="C3" s="1"/>
      <c r="D3" s="1"/>
      <c r="F3" s="11"/>
      <c r="G3" s="11"/>
      <c r="H3" s="11"/>
      <c r="I3" s="11"/>
      <c r="J3" s="11"/>
      <c r="K3" s="11"/>
      <c r="M3" s="10"/>
      <c r="N3" s="10"/>
      <c r="O3" s="10"/>
      <c r="P3" s="10"/>
      <c r="Q3" s="10"/>
      <c r="R3" s="10"/>
      <c r="S3" s="10"/>
      <c r="T3" s="10"/>
      <c r="U3"/>
      <c r="V3"/>
      <c r="W3"/>
      <c r="X3"/>
      <c r="Y3"/>
      <c r="Z3"/>
      <c r="AA3"/>
    </row>
    <row r="4" spans="1:27" outlineLevel="1" x14ac:dyDescent="0.15">
      <c r="A4" s="1"/>
      <c r="B4" s="1"/>
      <c r="C4" s="1"/>
      <c r="D4" s="1"/>
      <c r="F4" s="11"/>
      <c r="G4" s="11"/>
      <c r="H4" s="11"/>
      <c r="I4" s="11"/>
      <c r="J4" s="11"/>
      <c r="K4" s="11"/>
      <c r="M4" s="12"/>
      <c r="N4" s="12"/>
      <c r="O4" s="12"/>
      <c r="P4" s="12"/>
      <c r="Q4" s="12"/>
      <c r="R4" s="12"/>
      <c r="S4" s="12"/>
      <c r="T4" s="12"/>
      <c r="U4"/>
      <c r="V4"/>
      <c r="W4"/>
      <c r="X4"/>
      <c r="Y4"/>
      <c r="Z4"/>
      <c r="AA4"/>
    </row>
    <row r="5" spans="1:27" outlineLevel="1" x14ac:dyDescent="0.15">
      <c r="A5" s="18"/>
      <c r="B5" s="2"/>
      <c r="C5" s="2"/>
      <c r="D5" s="2"/>
      <c r="F5" s="11"/>
      <c r="G5" s="11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/>
      <c r="V5"/>
      <c r="W5"/>
      <c r="X5"/>
      <c r="Y5"/>
      <c r="Z5"/>
      <c r="AA5"/>
    </row>
    <row r="6" spans="1:27" outlineLevel="1" x14ac:dyDescent="0.15">
      <c r="A6" s="3"/>
      <c r="B6" s="4"/>
      <c r="C6" s="4"/>
      <c r="D6" s="4"/>
      <c r="F6" s="11"/>
      <c r="G6" s="11"/>
      <c r="H6" s="11"/>
      <c r="I6" s="11"/>
      <c r="J6" s="11"/>
      <c r="K6" s="11"/>
      <c r="L6" s="13"/>
      <c r="M6" s="10"/>
      <c r="N6" s="10"/>
      <c r="O6" s="10"/>
      <c r="P6" s="10"/>
      <c r="Q6" s="10"/>
      <c r="R6" s="10"/>
      <c r="S6" s="10"/>
      <c r="T6" s="10"/>
      <c r="U6"/>
      <c r="V6"/>
      <c r="W6"/>
      <c r="X6"/>
      <c r="Y6"/>
      <c r="Z6"/>
      <c r="AA6"/>
    </row>
    <row r="7" spans="1:27" ht="15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 t="str">
        <f>IF(Assumptions!M31=1,"F ","A ") &amp; NameOfPeriod</f>
        <v>A 2018</v>
      </c>
      <c r="N7" s="28" t="str">
        <f>IF(Assumptions!N31=1,"F ","A ") &amp; NameOfPeriod</f>
        <v>A 2019</v>
      </c>
      <c r="O7" s="28" t="str">
        <f>IF(Assumptions!O31=1,"F ","A ") &amp; NameOfPeriod</f>
        <v>A 2020</v>
      </c>
      <c r="P7" s="28" t="str">
        <f>IF(Assumptions!P31=1,"F ","A ") &amp; NameOfPeriod</f>
        <v>F 2021</v>
      </c>
      <c r="Q7" s="28" t="str">
        <f>IF(Assumptions!Q31=1,"F ","A ") &amp; NameOfPeriod</f>
        <v>F 2022</v>
      </c>
      <c r="R7" s="28" t="str">
        <f>IF(Assumptions!R31=1,"F ","A ") &amp; NameOfPeriod</f>
        <v>F 2023</v>
      </c>
      <c r="S7" s="28" t="str">
        <f>IF(Assumptions!S31=1,"F ","A ") &amp; NameOfPeriod</f>
        <v>F 2024</v>
      </c>
      <c r="T7" s="28" t="str">
        <f>IF(Assumptions!T31=1,"F ","A ") &amp; NameOfPeriod</f>
        <v>F 2025</v>
      </c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B9" s="22" t="s">
        <v>97</v>
      </c>
      <c r="C9" s="23" t="str">
        <f>CurrUnit</f>
        <v>ths RUB</v>
      </c>
      <c r="M9" s="30">
        <v>5600603.4207021911</v>
      </c>
      <c r="N9" s="30">
        <v>5895372.0217917804</v>
      </c>
      <c r="O9" s="30">
        <v>6205654.7597808214</v>
      </c>
      <c r="P9" s="160">
        <f>Revenue!P61</f>
        <v>6827140.3569388893</v>
      </c>
      <c r="Q9" s="160">
        <f>Revenue!Q61</f>
        <v>7538389.3417247999</v>
      </c>
      <c r="R9" s="160">
        <f>Revenue!R61</f>
        <v>9018492.0846541096</v>
      </c>
      <c r="S9" s="160">
        <f>Revenue!S61</f>
        <v>9524768.3705077656</v>
      </c>
      <c r="T9" s="160">
        <f>Revenue!T61</f>
        <v>9759116.1558626182</v>
      </c>
    </row>
    <row r="10" spans="1:27" x14ac:dyDescent="0.15">
      <c r="B10" s="22" t="s">
        <v>191</v>
      </c>
      <c r="C10" s="23" t="str">
        <f>CurrUnit</f>
        <v>ths RUB</v>
      </c>
      <c r="M10" s="61">
        <v>-4617598.0093440004</v>
      </c>
      <c r="N10" s="61">
        <v>-4809997.9264000002</v>
      </c>
      <c r="O10" s="61">
        <v>-5010414.5066666668</v>
      </c>
      <c r="P10" s="161">
        <f>-OpEx</f>
        <v>-5409276.258625539</v>
      </c>
      <c r="Q10" s="161">
        <f>-OpEx</f>
        <v>-6084423.59158492</v>
      </c>
      <c r="R10" s="161">
        <f>-OpEx</f>
        <v>-7247430.1623474732</v>
      </c>
      <c r="S10" s="161">
        <f>-OpEx</f>
        <v>-7767266.7544407733</v>
      </c>
      <c r="T10" s="161">
        <f>-OpEx</f>
        <v>-8119765.7156046052</v>
      </c>
    </row>
    <row r="11" spans="1:27" ht="14" thickBot="1" x14ac:dyDescent="0.2">
      <c r="B11" s="84" t="s">
        <v>192</v>
      </c>
      <c r="C11" s="97" t="str">
        <f>CurrUnit</f>
        <v>ths RUB</v>
      </c>
      <c r="D11" s="85"/>
      <c r="E11" s="84"/>
      <c r="F11" s="87"/>
      <c r="G11" s="87"/>
      <c r="H11" s="87"/>
      <c r="I11" s="84"/>
      <c r="J11" s="84"/>
      <c r="K11" s="84"/>
      <c r="L11" s="84"/>
      <c r="M11" s="86">
        <f>M9+M10</f>
        <v>983005.4113581907</v>
      </c>
      <c r="N11" s="86">
        <f>N9+N10</f>
        <v>1085374.0953917801</v>
      </c>
      <c r="O11" s="86">
        <f>O9+O10</f>
        <v>1195240.2531141546</v>
      </c>
      <c r="P11" s="86">
        <f>P9+P10</f>
        <v>1417864.0983133502</v>
      </c>
      <c r="Q11" s="86">
        <f t="shared" ref="Q11:T11" si="0">Q9+Q10</f>
        <v>1453965.75013988</v>
      </c>
      <c r="R11" s="86">
        <f t="shared" si="0"/>
        <v>1771061.9223066363</v>
      </c>
      <c r="S11" s="86">
        <f t="shared" si="0"/>
        <v>1757501.6160669923</v>
      </c>
      <c r="T11" s="86">
        <f t="shared" si="0"/>
        <v>1639350.4402580131</v>
      </c>
    </row>
    <row r="12" spans="1:27" x14ac:dyDescent="0.15">
      <c r="B12" s="88" t="s">
        <v>193</v>
      </c>
      <c r="C12" s="89" t="s">
        <v>3</v>
      </c>
      <c r="D12" s="89"/>
      <c r="E12" s="90"/>
      <c r="F12" s="91"/>
      <c r="G12" s="91"/>
      <c r="H12" s="91"/>
      <c r="I12" s="91"/>
      <c r="J12" s="91"/>
      <c r="K12" s="91"/>
      <c r="L12" s="91"/>
      <c r="M12" s="92">
        <f>M11/M9</f>
        <v>0.17551776791132689</v>
      </c>
      <c r="N12" s="92">
        <f>N11/N9</f>
        <v>0.18410612449558397</v>
      </c>
      <c r="O12" s="92">
        <f>O11/O9</f>
        <v>0.19260501903208832</v>
      </c>
      <c r="P12" s="92">
        <f>P11/P9</f>
        <v>0.20768052569364245</v>
      </c>
      <c r="Q12" s="92">
        <f t="shared" ref="Q12:T12" si="1">Q11/Q9</f>
        <v>0.19287485485688771</v>
      </c>
      <c r="R12" s="92">
        <f t="shared" si="1"/>
        <v>0.19638115836684938</v>
      </c>
      <c r="S12" s="92">
        <f t="shared" si="1"/>
        <v>0.18451909250715981</v>
      </c>
      <c r="T12" s="92">
        <f t="shared" si="1"/>
        <v>0.16798144566331472</v>
      </c>
    </row>
    <row r="13" spans="1:27" x14ac:dyDescent="0.15">
      <c r="B13" s="22" t="s">
        <v>194</v>
      </c>
      <c r="C13" s="23" t="str">
        <f>CurrUnit</f>
        <v>ths RUB</v>
      </c>
      <c r="E13" s="27"/>
      <c r="M13" s="30">
        <v>-100292</v>
      </c>
      <c r="N13" s="30">
        <v>-105018</v>
      </c>
      <c r="O13" s="30">
        <v>-109966</v>
      </c>
      <c r="P13" s="160">
        <f>-SGA</f>
        <v>-116263.21087238802</v>
      </c>
      <c r="Q13" s="160">
        <f>-SGA</f>
        <v>-124833.7432103013</v>
      </c>
      <c r="R13" s="160">
        <f>-SGA</f>
        <v>-137122.88427996915</v>
      </c>
      <c r="S13" s="160">
        <f>-SGA</f>
        <v>-144442.59914925782</v>
      </c>
      <c r="T13" s="160">
        <f>-SGA</f>
        <v>-151258.90541875601</v>
      </c>
    </row>
    <row r="14" spans="1:27" x14ac:dyDescent="0.15">
      <c r="B14" s="22" t="s">
        <v>195</v>
      </c>
      <c r="C14" s="23" t="str">
        <f>CurrUnit</f>
        <v>ths RUB</v>
      </c>
      <c r="M14" s="30">
        <v>2000</v>
      </c>
      <c r="N14" s="30">
        <v>2500</v>
      </c>
      <c r="O14" s="30">
        <v>3000</v>
      </c>
      <c r="P14" s="160">
        <f>SGA!P45</f>
        <v>3147.6758475900588</v>
      </c>
      <c r="Q14" s="160">
        <f>SGA!Q45</f>
        <v>3297.0249147378845</v>
      </c>
      <c r="R14" s="160">
        <f>SGA!R45</f>
        <v>3434.0867668844767</v>
      </c>
      <c r="S14" s="160">
        <f>SGA!S45</f>
        <v>3574.8282259847529</v>
      </c>
      <c r="T14" s="160">
        <f>SGA!T45</f>
        <v>3732.3072260822482</v>
      </c>
    </row>
    <row r="15" spans="1:27" x14ac:dyDescent="0.15">
      <c r="B15" s="22" t="s">
        <v>196</v>
      </c>
      <c r="C15" s="23" t="str">
        <f>CurrUnit</f>
        <v>ths RUB</v>
      </c>
      <c r="M15" s="61">
        <v>-23000</v>
      </c>
      <c r="N15" s="61">
        <v>-21500</v>
      </c>
      <c r="O15" s="61">
        <v>-20000</v>
      </c>
      <c r="P15" s="161">
        <f>-TAX!P61</f>
        <v>-14662.645161290322</v>
      </c>
      <c r="Q15" s="161">
        <f>-TAX!Q61</f>
        <v>-15376.58064516129</v>
      </c>
      <c r="R15" s="161">
        <f>-TAX!R61</f>
        <v>-15523.483870967742</v>
      </c>
      <c r="S15" s="161">
        <f>-TAX!S61</f>
        <v>-15114.709677419354</v>
      </c>
      <c r="T15" s="161">
        <f>-TAX!T61</f>
        <v>-14705.935483870968</v>
      </c>
    </row>
    <row r="16" spans="1:27" ht="14" thickBot="1" x14ac:dyDescent="0.2">
      <c r="B16" s="84" t="s">
        <v>197</v>
      </c>
      <c r="C16" s="97" t="str">
        <f>CurrUnit</f>
        <v>ths RUB</v>
      </c>
      <c r="D16" s="85"/>
      <c r="E16" s="84"/>
      <c r="F16" s="84"/>
      <c r="G16" s="84"/>
      <c r="H16" s="84"/>
      <c r="I16" s="84"/>
      <c r="J16" s="84"/>
      <c r="K16" s="84"/>
      <c r="L16" s="84"/>
      <c r="M16" s="86">
        <f>M11+M13+M14+M15</f>
        <v>861713.4113581907</v>
      </c>
      <c r="N16" s="86">
        <f>N11+N13+N14+N15</f>
        <v>961356.09539178014</v>
      </c>
      <c r="O16" s="86">
        <f>O11+O13+O14+O15</f>
        <v>1068274.2531141546</v>
      </c>
      <c r="P16" s="86">
        <f>P11+P13+P14+P15</f>
        <v>1290085.9181272618</v>
      </c>
      <c r="Q16" s="86">
        <f t="shared" ref="Q16:T16" si="2">Q11+Q13+Q14+Q15</f>
        <v>1317052.4511991553</v>
      </c>
      <c r="R16" s="86">
        <f t="shared" si="2"/>
        <v>1621849.6409225839</v>
      </c>
      <c r="S16" s="86">
        <f t="shared" si="2"/>
        <v>1601519.1354662997</v>
      </c>
      <c r="T16" s="86">
        <f t="shared" si="2"/>
        <v>1477117.9065814684</v>
      </c>
    </row>
    <row r="17" spans="1:28" x14ac:dyDescent="0.15">
      <c r="B17" s="88" t="s">
        <v>198</v>
      </c>
      <c r="C17" s="89" t="s">
        <v>3</v>
      </c>
      <c r="D17" s="89"/>
      <c r="E17" s="91"/>
      <c r="F17" s="91"/>
      <c r="G17" s="91"/>
      <c r="H17" s="91"/>
      <c r="I17" s="91"/>
      <c r="J17" s="91"/>
      <c r="K17" s="91"/>
      <c r="L17" s="91"/>
      <c r="M17" s="92">
        <f>M16/M9</f>
        <v>0.15386081581369154</v>
      </c>
      <c r="N17" s="92">
        <f>N16/N9</f>
        <v>0.16306962339920242</v>
      </c>
      <c r="O17" s="92">
        <f>O16/O9</f>
        <v>0.17214529239326956</v>
      </c>
      <c r="P17" s="92">
        <f>P16/P9</f>
        <v>0.18896431751488152</v>
      </c>
      <c r="Q17" s="92">
        <f t="shared" ref="Q17:T17" si="3">Q16/Q9</f>
        <v>0.17471271268907568</v>
      </c>
      <c r="R17" s="92">
        <f t="shared" si="3"/>
        <v>0.17983601090944323</v>
      </c>
      <c r="S17" s="92">
        <f t="shared" si="3"/>
        <v>0.16814258081332456</v>
      </c>
      <c r="T17" s="92">
        <f t="shared" si="3"/>
        <v>0.15135775443087801</v>
      </c>
    </row>
    <row r="18" spans="1:28" x14ac:dyDescent="0.15">
      <c r="B18" s="22" t="s">
        <v>199</v>
      </c>
      <c r="C18" s="23" t="str">
        <f t="shared" ref="C18:C23" si="4">CurrUnit</f>
        <v>ths RUB</v>
      </c>
      <c r="M18" s="30">
        <v>-291000</v>
      </c>
      <c r="N18" s="30">
        <v>-291000</v>
      </c>
      <c r="O18" s="30">
        <v>-291000</v>
      </c>
      <c r="P18" s="118">
        <f ca="1">DA</f>
        <v>-292934.61817110161</v>
      </c>
      <c r="Q18" s="118">
        <f ca="1">DA</f>
        <v>-217166.5336395005</v>
      </c>
      <c r="R18" s="118">
        <f ca="1">DA</f>
        <v>-273088.06807716395</v>
      </c>
      <c r="S18" s="118">
        <f ca="1">DA</f>
        <v>-281196.17618527205</v>
      </c>
      <c r="T18" s="118">
        <f ca="1">DA</f>
        <v>-229480.34063140838</v>
      </c>
    </row>
    <row r="19" spans="1:28" ht="14" thickBot="1" x14ac:dyDescent="0.2">
      <c r="B19" s="84" t="s">
        <v>200</v>
      </c>
      <c r="C19" s="97" t="str">
        <f t="shared" si="4"/>
        <v>ths RUB</v>
      </c>
      <c r="D19" s="85"/>
      <c r="E19" s="84"/>
      <c r="F19" s="87"/>
      <c r="G19" s="87"/>
      <c r="H19" s="87"/>
      <c r="I19" s="84"/>
      <c r="J19" s="84"/>
      <c r="K19" s="84"/>
      <c r="L19" s="84"/>
      <c r="M19" s="86">
        <f>M16+M18</f>
        <v>570713.4113581907</v>
      </c>
      <c r="N19" s="86">
        <f>N16+N18</f>
        <v>670356.09539178014</v>
      </c>
      <c r="O19" s="86">
        <f>O16+O18</f>
        <v>777274.25311415456</v>
      </c>
      <c r="P19" s="86">
        <f t="shared" ref="P19:T19" ca="1" si="5">P16+P18</f>
        <v>997151.29995616013</v>
      </c>
      <c r="Q19" s="86">
        <f t="shared" ca="1" si="5"/>
        <v>1099885.9175596549</v>
      </c>
      <c r="R19" s="86">
        <f t="shared" ca="1" si="5"/>
        <v>1348761.5728454199</v>
      </c>
      <c r="S19" s="86">
        <f t="shared" ca="1" si="5"/>
        <v>1320322.9592810278</v>
      </c>
      <c r="T19" s="86">
        <f t="shared" ca="1" si="5"/>
        <v>1247637.56595006</v>
      </c>
      <c r="U19" s="22" t="s">
        <v>200</v>
      </c>
    </row>
    <row r="20" spans="1:28" x14ac:dyDescent="0.15">
      <c r="B20" s="22" t="s">
        <v>201</v>
      </c>
      <c r="C20" s="23" t="str">
        <f t="shared" si="4"/>
        <v>ths RUB</v>
      </c>
      <c r="M20" s="30">
        <v>-235000</v>
      </c>
      <c r="N20" s="30">
        <v>-215000</v>
      </c>
      <c r="O20" s="30">
        <v>-200000</v>
      </c>
      <c r="P20" s="160">
        <f xml:space="preserve"> - (Debt!P18+Debt!P27+Debt!P36)</f>
        <v>-292500</v>
      </c>
      <c r="Q20" s="160">
        <f ca="1" xml:space="preserve"> - (Debt!Q18+Debt!Q27+Debt!Q36)</f>
        <v>-330008.97687389888</v>
      </c>
      <c r="R20" s="160">
        <f ca="1" xml:space="preserve"> - (Debt!R18+Debt!R27+Debt!R36)</f>
        <v>-291500</v>
      </c>
      <c r="S20" s="160">
        <f ca="1" xml:space="preserve"> - (Debt!S18+Debt!S27+Debt!S36)</f>
        <v>-258500</v>
      </c>
      <c r="T20" s="160">
        <f ca="1" xml:space="preserve"> - (Debt!T18+Debt!T27+Debt!T36)</f>
        <v>-225500</v>
      </c>
      <c r="U20" s="22" t="s">
        <v>455</v>
      </c>
    </row>
    <row r="21" spans="1:28" ht="14" thickBot="1" x14ac:dyDescent="0.2">
      <c r="B21" s="84" t="s">
        <v>202</v>
      </c>
      <c r="C21" s="97" t="str">
        <f t="shared" si="4"/>
        <v>ths RUB</v>
      </c>
      <c r="D21" s="85"/>
      <c r="E21" s="84"/>
      <c r="F21" s="87"/>
      <c r="G21" s="87"/>
      <c r="H21" s="87"/>
      <c r="I21" s="84"/>
      <c r="J21" s="84"/>
      <c r="K21" s="84"/>
      <c r="L21" s="84"/>
      <c r="M21" s="86">
        <f>M19+M20</f>
        <v>335713.4113581907</v>
      </c>
      <c r="N21" s="86">
        <f>N19+N20</f>
        <v>455356.09539178014</v>
      </c>
      <c r="O21" s="86">
        <f>O19+O20</f>
        <v>577274.25311415456</v>
      </c>
      <c r="P21" s="86">
        <f t="shared" ref="P21:T21" ca="1" si="6">P19+P20</f>
        <v>704651.29995616013</v>
      </c>
      <c r="Q21" s="86">
        <f t="shared" ca="1" si="6"/>
        <v>769876.94068575604</v>
      </c>
      <c r="R21" s="86">
        <f t="shared" ca="1" si="6"/>
        <v>1057261.5728454199</v>
      </c>
      <c r="S21" s="86">
        <f t="shared" ca="1" si="6"/>
        <v>1061822.9592810278</v>
      </c>
      <c r="T21" s="86">
        <f t="shared" ca="1" si="6"/>
        <v>1022137.56595006</v>
      </c>
    </row>
    <row r="22" spans="1:28" x14ac:dyDescent="0.15">
      <c r="B22" s="22" t="s">
        <v>203</v>
      </c>
      <c r="C22" s="23" t="str">
        <f t="shared" si="4"/>
        <v>ths RUB</v>
      </c>
      <c r="M22" s="30">
        <v>-140000</v>
      </c>
      <c r="N22" s="30">
        <v>-160000</v>
      </c>
      <c r="O22" s="30">
        <v>-210000</v>
      </c>
      <c r="P22" s="160">
        <f ca="1">-TAX!P88</f>
        <v>-172083.49680821958</v>
      </c>
      <c r="Q22" s="160">
        <f ca="1">-TAX!Q88</f>
        <v>-191230.93214592256</v>
      </c>
      <c r="R22" s="160">
        <f ca="1">-TAX!R88</f>
        <v>-255759.63284884865</v>
      </c>
      <c r="S22" s="160">
        <f ca="1">-TAX!S88</f>
        <v>-259834.84797774573</v>
      </c>
      <c r="T22" s="160">
        <f ca="1">-TAX!T88</f>
        <v>-254053.66091615218</v>
      </c>
      <c r="U22" s="22" t="s">
        <v>456</v>
      </c>
    </row>
    <row r="23" spans="1:28" ht="14" thickBot="1" x14ac:dyDescent="0.2">
      <c r="B23" s="84" t="s">
        <v>180</v>
      </c>
      <c r="C23" s="97" t="str">
        <f t="shared" si="4"/>
        <v>ths RUB</v>
      </c>
      <c r="D23" s="85"/>
      <c r="E23" s="84"/>
      <c r="F23" s="87"/>
      <c r="G23" s="87"/>
      <c r="H23" s="87"/>
      <c r="I23" s="84"/>
      <c r="J23" s="84"/>
      <c r="K23" s="84"/>
      <c r="L23" s="84"/>
      <c r="M23" s="86">
        <f>M21+M22</f>
        <v>195713.4113581907</v>
      </c>
      <c r="N23" s="86">
        <f>N21+N22</f>
        <v>295356.09539178014</v>
      </c>
      <c r="O23" s="86">
        <f>O21+O22</f>
        <v>367274.25311415456</v>
      </c>
      <c r="P23" s="86">
        <f t="shared" ref="P23:T23" ca="1" si="7">P21+P22</f>
        <v>532567.80314794055</v>
      </c>
      <c r="Q23" s="86">
        <f t="shared" ca="1" si="7"/>
        <v>578646.00853983348</v>
      </c>
      <c r="R23" s="86">
        <f t="shared" ca="1" si="7"/>
        <v>801501.93999657128</v>
      </c>
      <c r="S23" s="86">
        <f t="shared" ca="1" si="7"/>
        <v>801988.11130328209</v>
      </c>
      <c r="T23" s="86">
        <f t="shared" ca="1" si="7"/>
        <v>768083.90503390785</v>
      </c>
    </row>
    <row r="24" spans="1:28" x14ac:dyDescent="0.15">
      <c r="B24" s="88" t="s">
        <v>204</v>
      </c>
      <c r="C24" s="89" t="s">
        <v>3</v>
      </c>
      <c r="D24" s="89"/>
      <c r="E24" s="91"/>
      <c r="F24" s="91"/>
      <c r="G24" s="91"/>
      <c r="H24" s="91"/>
      <c r="I24" s="91"/>
      <c r="J24" s="91"/>
      <c r="K24" s="91"/>
      <c r="L24" s="91"/>
      <c r="M24" s="92">
        <f>M23/M9</f>
        <v>3.4945057997634942E-2</v>
      </c>
      <c r="N24" s="92">
        <f>N23/N9</f>
        <v>5.0099653473948631E-2</v>
      </c>
      <c r="O24" s="92">
        <f>O23/O9</f>
        <v>5.9183803696989161E-2</v>
      </c>
      <c r="P24" s="92">
        <f t="shared" ref="P24:T24" ca="1" si="8">P23/P9</f>
        <v>7.8007448990946193E-2</v>
      </c>
      <c r="Q24" s="92">
        <f t="shared" ca="1" si="8"/>
        <v>7.6759899536767359E-2</v>
      </c>
      <c r="R24" s="92">
        <f t="shared" ca="1" si="8"/>
        <v>8.8873165543983695E-2</v>
      </c>
      <c r="S24" s="92">
        <f t="shared" ca="1" si="8"/>
        <v>8.4200274495549551E-2</v>
      </c>
      <c r="T24" s="92">
        <f t="shared" ca="1" si="8"/>
        <v>7.8704248701097268E-2</v>
      </c>
    </row>
    <row r="25" spans="1:28" x14ac:dyDescent="0.15">
      <c r="M25" s="63"/>
      <c r="N25" s="63"/>
      <c r="O25" s="63"/>
    </row>
    <row r="27" spans="1:28" x14ac:dyDescent="0.15">
      <c r="A27" s="65">
        <v>1</v>
      </c>
      <c r="B27" s="18" t="s">
        <v>240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/>
      <c r="V27"/>
      <c r="W27"/>
      <c r="X27"/>
      <c r="Y27"/>
      <c r="Z27"/>
      <c r="AA27"/>
    </row>
    <row r="28" spans="1:28" outlineLevel="1" x14ac:dyDescent="0.15"/>
    <row r="29" spans="1:28" outlineLevel="1" x14ac:dyDescent="0.15">
      <c r="B29" s="22" t="s">
        <v>86</v>
      </c>
      <c r="C29" s="29" t="str">
        <f>CurrUnit</f>
        <v>ths RUB</v>
      </c>
      <c r="F29" s="14" t="s">
        <v>92</v>
      </c>
      <c r="L29" s="72"/>
      <c r="M29" s="72"/>
      <c r="N29" s="72"/>
      <c r="O29" s="73">
        <f>-PL!O15</f>
        <v>20000</v>
      </c>
      <c r="P29" s="72"/>
      <c r="Q29" s="72"/>
      <c r="R29" s="72"/>
      <c r="S29" s="72"/>
      <c r="T29" s="72"/>
      <c r="U29" s="72"/>
      <c r="AB29" s="22"/>
    </row>
    <row r="30" spans="1:28" outlineLevel="1" x14ac:dyDescent="0.15">
      <c r="B30" s="22" t="s">
        <v>88</v>
      </c>
      <c r="C30" s="29" t="str">
        <f>CurrUnit</f>
        <v>ths RUB</v>
      </c>
      <c r="F30" s="14" t="s">
        <v>94</v>
      </c>
      <c r="L30" s="72"/>
      <c r="M30" s="72"/>
      <c r="N30" s="72"/>
      <c r="O30" s="73">
        <f>-PL!O22</f>
        <v>210000</v>
      </c>
      <c r="P30" s="72"/>
      <c r="Q30" s="72"/>
      <c r="R30" s="72"/>
      <c r="S30" s="72"/>
      <c r="T30" s="72"/>
      <c r="U30" s="72"/>
    </row>
    <row r="31" spans="1:28" outlineLevel="1" x14ac:dyDescent="0.15">
      <c r="B31" s="22" t="s">
        <v>89</v>
      </c>
      <c r="C31" s="29" t="str">
        <f>CurrUnit</f>
        <v>ths RUB</v>
      </c>
      <c r="F31" s="14" t="s">
        <v>95</v>
      </c>
      <c r="L31" s="72"/>
      <c r="M31" s="72"/>
      <c r="N31" s="72"/>
      <c r="O31" s="74">
        <v>17409.600000000002</v>
      </c>
      <c r="P31" s="72"/>
      <c r="Q31" s="72"/>
      <c r="R31" s="72"/>
      <c r="S31" s="72"/>
      <c r="T31" s="72"/>
      <c r="U31" s="72"/>
    </row>
    <row r="32" spans="1:28" outlineLevel="1" x14ac:dyDescent="0.15"/>
    <row r="33" spans="2:15" outlineLevel="1" x14ac:dyDescent="0.15">
      <c r="B33" s="22" t="s">
        <v>249</v>
      </c>
    </row>
    <row r="34" spans="2:15" outlineLevel="1" x14ac:dyDescent="0.15">
      <c r="B34" s="26" t="s">
        <v>100</v>
      </c>
      <c r="C34" s="23" t="str">
        <f>CurrUnit</f>
        <v>ths RUB</v>
      </c>
      <c r="O34" s="74">
        <v>3960000</v>
      </c>
    </row>
    <row r="35" spans="2:15" outlineLevel="1" x14ac:dyDescent="0.15">
      <c r="B35" s="26" t="s">
        <v>101</v>
      </c>
      <c r="C35" s="23" t="str">
        <f>CurrUnit</f>
        <v>ths RUB</v>
      </c>
      <c r="O35" s="74">
        <v>880000</v>
      </c>
    </row>
    <row r="36" spans="2:15" outlineLevel="1" x14ac:dyDescent="0.15">
      <c r="B36" s="26" t="s">
        <v>104</v>
      </c>
      <c r="C36" s="23" t="str">
        <f>CurrUnit</f>
        <v>ths RUB</v>
      </c>
      <c r="O36" s="74">
        <v>1365654.7597808216</v>
      </c>
    </row>
    <row r="37" spans="2:15" outlineLevel="1" x14ac:dyDescent="0.15"/>
  </sheetData>
  <conditionalFormatting sqref="M7:T7">
    <cfRule type="expression" dxfId="21" priority="1">
      <formula>(#REF!&lt;=date_Valuation)</formula>
    </cfRule>
  </conditionalFormatting>
  <pageMargins left="0.7" right="0.7" top="0.75" bottom="0.75" header="0.3" footer="0.3"/>
  <ignoredErrors>
    <ignoredError sqref="P22:T2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249977111117893"/>
  </sheetPr>
  <dimension ref="A1:AJ50"/>
  <sheetViews>
    <sheetView showGridLines="0" zoomScaleNormal="100" workbookViewId="0">
      <pane xSplit="3" ySplit="7" topLeftCell="L20" activePane="bottomRight" state="frozen"/>
      <selection activeCell="M7" sqref="M7"/>
      <selection pane="topRight" activeCell="M7" sqref="M7"/>
      <selection pane="bottomLeft" activeCell="M7" sqref="M7"/>
      <selection pane="bottomRight" activeCell="P30" sqref="P30"/>
    </sheetView>
  </sheetViews>
  <sheetFormatPr baseColWidth="10" defaultColWidth="0" defaultRowHeight="13" outlineLevelRow="1" outlineLevelCol="1" x14ac:dyDescent="0.15"/>
  <cols>
    <col min="1" max="1" width="5.6640625" style="22" customWidth="1"/>
    <col min="2" max="2" width="35.83203125" style="22" customWidth="1"/>
    <col min="3" max="4" width="10.33203125" style="23" customWidth="1"/>
    <col min="5" max="5" width="53.5" style="22" bestFit="1" customWidth="1"/>
    <col min="6" max="6" width="11.33203125" style="22" customWidth="1"/>
    <col min="7" max="11" width="11.33203125" style="22" hidden="1" customWidth="1" outlineLevel="1"/>
    <col min="12" max="12" width="11.33203125" style="22" customWidth="1" collapsed="1"/>
    <col min="13" max="17" width="11.33203125" style="22" customWidth="1"/>
    <col min="18" max="18" width="10.33203125" style="22" bestFit="1" customWidth="1"/>
    <col min="19" max="19" width="10.6640625" style="22" customWidth="1"/>
    <col min="20" max="20" width="11.6640625" style="22" customWidth="1"/>
    <col min="21" max="27" width="10.6640625" style="22" customWidth="1"/>
    <col min="28" max="28" width="9.33203125" customWidth="1"/>
    <col min="29" max="36" width="0" hidden="1" customWidth="1"/>
    <col min="37" max="16384" width="9.33203125" hidden="1"/>
  </cols>
  <sheetData>
    <row r="1" spans="1:27" ht="23" x14ac:dyDescent="0.25">
      <c r="A1" s="8" t="s">
        <v>371</v>
      </c>
      <c r="F1" s="9"/>
      <c r="G1" s="9"/>
      <c r="H1" s="9"/>
      <c r="I1" s="9"/>
      <c r="J1" s="9"/>
      <c r="K1" s="9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9" customForma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27" outlineLevel="1" x14ac:dyDescent="0.15">
      <c r="A3" s="1"/>
      <c r="B3" s="1" t="s">
        <v>308</v>
      </c>
      <c r="C3" s="1"/>
      <c r="D3" s="1"/>
      <c r="E3" s="24"/>
      <c r="F3" s="11"/>
      <c r="G3" s="11"/>
      <c r="H3" s="11"/>
      <c r="I3" s="11"/>
      <c r="J3" s="11"/>
      <c r="K3" s="1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outlineLevel="1" x14ac:dyDescent="0.15">
      <c r="A4" s="1"/>
      <c r="B4" s="1" t="s">
        <v>177</v>
      </c>
      <c r="C4" s="1"/>
      <c r="D4" s="1"/>
      <c r="E4" s="24"/>
      <c r="F4" s="11"/>
      <c r="G4" s="11"/>
      <c r="H4" s="11"/>
      <c r="I4" s="11"/>
      <c r="J4" s="11"/>
      <c r="K4" s="11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outlineLevel="1" x14ac:dyDescent="0.15">
      <c r="A5" s="18"/>
      <c r="B5" s="2"/>
      <c r="C5" s="2"/>
      <c r="D5" s="2"/>
      <c r="E5" s="24"/>
      <c r="F5" s="11"/>
      <c r="G5" s="11"/>
      <c r="H5" s="11"/>
      <c r="I5" s="11"/>
      <c r="J5" s="11"/>
      <c r="K5" s="11"/>
      <c r="L5" s="1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outlineLevel="1" x14ac:dyDescent="0.15">
      <c r="A6" s="3"/>
      <c r="B6" s="4"/>
      <c r="C6" s="4"/>
      <c r="D6" s="4"/>
      <c r="E6" s="24"/>
      <c r="F6" s="11"/>
      <c r="G6" s="11"/>
      <c r="H6" s="11"/>
      <c r="I6" s="11"/>
      <c r="J6" s="11"/>
      <c r="K6" s="11"/>
      <c r="L6" s="13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ht="15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 t="str">
        <f>IF(Assumptions!M31=1,"F ","A ") &amp; NameOfPeriod</f>
        <v>A 2018</v>
      </c>
      <c r="N7" s="28" t="str">
        <f>IF(Assumptions!N31=1,"F ","A ") &amp; NameOfPeriod</f>
        <v>A 2019</v>
      </c>
      <c r="O7" s="28" t="str">
        <f>IF(Assumptions!O31=1,"F ","A ") &amp; NameOfPeriod</f>
        <v>A 2020</v>
      </c>
      <c r="P7" s="28" t="str">
        <f>IF(Assumptions!P31=1,"F ","A ") &amp; NameOfPeriod</f>
        <v>F 2021</v>
      </c>
      <c r="Q7" s="28" t="str">
        <f>IF(Assumptions!Q31=1,"F ","A ") &amp; NameOfPeriod</f>
        <v>F 2022</v>
      </c>
      <c r="R7" s="28" t="str">
        <f>IF(Assumptions!R31=1,"F ","A ") &amp; NameOfPeriod</f>
        <v>F 2023</v>
      </c>
      <c r="S7" s="28" t="str">
        <f>IF(Assumptions!S31=1,"F ","A ") &amp; NameOfPeriod</f>
        <v>F 2024</v>
      </c>
      <c r="T7" s="28" t="str">
        <f>IF(Assumptions!T31=1,"F ","A ") &amp; NameOfPeriod</f>
        <v>F 2025</v>
      </c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A9" s="64">
        <f>FLOOR(MAX($A$1:A8)+1,1)</f>
        <v>1</v>
      </c>
      <c r="B9" s="16" t="s">
        <v>452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/>
      <c r="V9"/>
      <c r="W9"/>
      <c r="X9"/>
      <c r="Y9"/>
      <c r="Z9"/>
      <c r="AA9"/>
    </row>
    <row r="10" spans="1:27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/>
      <c r="V10"/>
      <c r="W10"/>
      <c r="X10"/>
      <c r="Y10"/>
      <c r="Z10"/>
      <c r="AA10"/>
    </row>
    <row r="11" spans="1:27" x14ac:dyDescent="0.15">
      <c r="B11" s="24" t="s">
        <v>453</v>
      </c>
      <c r="U11"/>
      <c r="V11"/>
      <c r="W11"/>
      <c r="X11"/>
      <c r="Y11"/>
      <c r="Z11"/>
      <c r="AA11"/>
    </row>
    <row r="12" spans="1:27" x14ac:dyDescent="0.15">
      <c r="B12" s="22" t="s">
        <v>200</v>
      </c>
      <c r="O12" s="42">
        <f t="shared" ref="O12:T12" si="0">EBIT</f>
        <v>777274.25311415456</v>
      </c>
      <c r="P12" s="42">
        <f t="shared" ca="1" si="0"/>
        <v>997151.29995616013</v>
      </c>
      <c r="Q12" s="42">
        <f t="shared" ca="1" si="0"/>
        <v>1099885.9175596549</v>
      </c>
      <c r="R12" s="42">
        <f t="shared" ca="1" si="0"/>
        <v>1348761.5728454199</v>
      </c>
      <c r="S12" s="42">
        <f t="shared" ca="1" si="0"/>
        <v>1320322.9592810278</v>
      </c>
      <c r="T12" s="42">
        <f t="shared" ca="1" si="0"/>
        <v>1247637.56595006</v>
      </c>
    </row>
    <row r="13" spans="1:27" x14ac:dyDescent="0.15">
      <c r="B13" s="22" t="s">
        <v>199</v>
      </c>
      <c r="O13" s="42">
        <f t="shared" ref="O13:T13" ca="1" si="1">-DA</f>
        <v>291000</v>
      </c>
      <c r="P13" s="42">
        <f t="shared" ca="1" si="1"/>
        <v>292934.61817110161</v>
      </c>
      <c r="Q13" s="42">
        <f t="shared" ca="1" si="1"/>
        <v>217166.5336395005</v>
      </c>
      <c r="R13" s="42">
        <f t="shared" ca="1" si="1"/>
        <v>273088.06807716395</v>
      </c>
      <c r="S13" s="42">
        <f t="shared" ca="1" si="1"/>
        <v>281196.17618527205</v>
      </c>
      <c r="T13" s="42">
        <f t="shared" ca="1" si="1"/>
        <v>229480.34063140838</v>
      </c>
    </row>
    <row r="14" spans="1:27" x14ac:dyDescent="0.15">
      <c r="B14" s="22" t="s">
        <v>454</v>
      </c>
      <c r="O14" s="42">
        <f t="shared" ref="O14:T14" si="2">-WC_change</f>
        <v>-248274.25311415037</v>
      </c>
      <c r="P14" s="42">
        <f t="shared" ca="1" si="2"/>
        <v>-122795.70853479765</v>
      </c>
      <c r="Q14" s="42">
        <f t="shared" ca="1" si="2"/>
        <v>-131568.27684276132</v>
      </c>
      <c r="R14" s="42">
        <f t="shared" ca="1" si="2"/>
        <v>-572070.05022508977</v>
      </c>
      <c r="S14" s="42">
        <f t="shared" ca="1" si="2"/>
        <v>-227687.12791312207</v>
      </c>
      <c r="T14" s="42">
        <f t="shared" ca="1" si="2"/>
        <v>-177525.9157214053</v>
      </c>
    </row>
    <row r="15" spans="1:27" x14ac:dyDescent="0.15">
      <c r="B15" s="22" t="s">
        <v>455</v>
      </c>
      <c r="O15" s="42">
        <f t="shared" ref="O15:T15" si="3">Interest</f>
        <v>-200000</v>
      </c>
      <c r="P15" s="42">
        <f t="shared" si="3"/>
        <v>-292500</v>
      </c>
      <c r="Q15" s="42">
        <f t="shared" ca="1" si="3"/>
        <v>-330008.97687389888</v>
      </c>
      <c r="R15" s="42">
        <f t="shared" ca="1" si="3"/>
        <v>-291500</v>
      </c>
      <c r="S15" s="42">
        <f t="shared" ca="1" si="3"/>
        <v>-258500</v>
      </c>
      <c r="T15" s="42">
        <f t="shared" ca="1" si="3"/>
        <v>-225500</v>
      </c>
    </row>
    <row r="16" spans="1:27" x14ac:dyDescent="0.15">
      <c r="B16" s="22" t="s">
        <v>203</v>
      </c>
      <c r="O16" s="42">
        <f t="shared" ref="O16:T16" si="4">Profit_tax</f>
        <v>-210000</v>
      </c>
      <c r="P16" s="42">
        <f t="shared" ca="1" si="4"/>
        <v>-172083.49680821958</v>
      </c>
      <c r="Q16" s="42">
        <f t="shared" ca="1" si="4"/>
        <v>-191230.93214592256</v>
      </c>
      <c r="R16" s="42">
        <f t="shared" ca="1" si="4"/>
        <v>-255759.63284884865</v>
      </c>
      <c r="S16" s="42">
        <f t="shared" ca="1" si="4"/>
        <v>-259834.84797774573</v>
      </c>
      <c r="T16" s="42">
        <f t="shared" ca="1" si="4"/>
        <v>-254053.66091615218</v>
      </c>
    </row>
    <row r="17" spans="1:27" ht="14" thickBot="1" x14ac:dyDescent="0.2">
      <c r="B17" s="84" t="s">
        <v>458</v>
      </c>
      <c r="C17" s="97"/>
      <c r="D17" s="85"/>
      <c r="E17" s="84"/>
      <c r="F17" s="87"/>
      <c r="G17" s="87"/>
      <c r="H17" s="87"/>
      <c r="I17" s="84"/>
      <c r="J17" s="84"/>
      <c r="K17" s="84"/>
      <c r="L17" s="84"/>
      <c r="M17" s="188"/>
      <c r="N17" s="188"/>
      <c r="O17" s="188">
        <f ca="1">SUM(O12:O16)</f>
        <v>410000.00000000419</v>
      </c>
      <c r="P17" s="188">
        <f t="shared" ref="P17:T17" ca="1" si="5">SUM(P12:P16)</f>
        <v>702706.71278424456</v>
      </c>
      <c r="Q17" s="188">
        <f t="shared" ca="1" si="5"/>
        <v>664244.26533657254</v>
      </c>
      <c r="R17" s="188">
        <f t="shared" ca="1" si="5"/>
        <v>502519.95784864546</v>
      </c>
      <c r="S17" s="188">
        <f t="shared" ca="1" si="5"/>
        <v>855497.15957543219</v>
      </c>
      <c r="T17" s="188">
        <f t="shared" ca="1" si="5"/>
        <v>820038.32994391094</v>
      </c>
    </row>
    <row r="19" spans="1:27" x14ac:dyDescent="0.15">
      <c r="B19" s="24" t="s">
        <v>459</v>
      </c>
    </row>
    <row r="20" spans="1:27" x14ac:dyDescent="0.15">
      <c r="B20" s="22" t="s">
        <v>356</v>
      </c>
      <c r="O20" s="42" t="s">
        <v>460</v>
      </c>
      <c r="P20" s="42">
        <f ca="1">-CapEx</f>
        <v>-1900000</v>
      </c>
      <c r="Q20" s="42">
        <f ca="1">-CapEx</f>
        <v>-150000</v>
      </c>
      <c r="R20" s="42">
        <f ca="1">-CapEx</f>
        <v>-150000</v>
      </c>
      <c r="S20" s="42">
        <f ca="1">-CapEx</f>
        <v>-150000</v>
      </c>
      <c r="T20" s="42">
        <f ca="1">-CapEx</f>
        <v>-150000</v>
      </c>
    </row>
    <row r="21" spans="1:27" ht="14" thickBot="1" x14ac:dyDescent="0.2">
      <c r="B21" s="84" t="s">
        <v>461</v>
      </c>
      <c r="C21" s="97"/>
      <c r="D21" s="85"/>
      <c r="E21" s="84"/>
      <c r="F21" s="87"/>
      <c r="G21" s="87"/>
      <c r="H21" s="87"/>
      <c r="I21" s="84"/>
      <c r="J21" s="84"/>
      <c r="K21" s="84"/>
      <c r="L21" s="84"/>
      <c r="M21" s="188"/>
      <c r="N21" s="188"/>
      <c r="O21" s="188" t="str">
        <f>O20</f>
        <v>n/a</v>
      </c>
      <c r="P21" s="188">
        <f t="shared" ref="P21:T21" ca="1" si="6">SUM(P20)</f>
        <v>-1900000</v>
      </c>
      <c r="Q21" s="188">
        <f t="shared" ca="1" si="6"/>
        <v>-150000</v>
      </c>
      <c r="R21" s="188">
        <f t="shared" ca="1" si="6"/>
        <v>-150000</v>
      </c>
      <c r="S21" s="188">
        <f t="shared" ca="1" si="6"/>
        <v>-150000</v>
      </c>
      <c r="T21" s="188">
        <f t="shared" ca="1" si="6"/>
        <v>-150000</v>
      </c>
    </row>
    <row r="23" spans="1:27" x14ac:dyDescent="0.15">
      <c r="B23" s="24" t="s">
        <v>462</v>
      </c>
    </row>
    <row r="24" spans="1:27" x14ac:dyDescent="0.15">
      <c r="B24" s="22" t="s">
        <v>157</v>
      </c>
      <c r="P24" s="42">
        <f ca="1">Debt!P14+Debt!P23+Debt!P32</f>
        <v>1939349.8348135636</v>
      </c>
      <c r="Q24" s="42">
        <f ca="1">Debt!Q14+Debt!Q23+Debt!Q32</f>
        <v>0</v>
      </c>
      <c r="R24" s="42">
        <f ca="1">Debt!R14+Debt!R23+Debt!R32</f>
        <v>0</v>
      </c>
      <c r="S24" s="42">
        <f ca="1">Debt!S14+Debt!S23+Debt!S32</f>
        <v>0</v>
      </c>
      <c r="T24" s="42">
        <f ca="1">Debt!T14+Debt!T23+Debt!T32</f>
        <v>0</v>
      </c>
    </row>
    <row r="25" spans="1:27" x14ac:dyDescent="0.15">
      <c r="B25" s="22" t="s">
        <v>463</v>
      </c>
      <c r="P25" s="42">
        <f ca="1">Debt!P15+Debt!P24+Debt!P33</f>
        <v>-800000</v>
      </c>
      <c r="Q25" s="42">
        <f ca="1">Debt!Q15+Debt!Q24+Debt!Q33</f>
        <v>-339349.83481356362</v>
      </c>
      <c r="R25" s="42">
        <f ca="1">Debt!R15+Debt!R24+Debt!R33</f>
        <v>-300000</v>
      </c>
      <c r="S25" s="42">
        <f ca="1">Debt!S15+Debt!S24+Debt!S33</f>
        <v>-300000</v>
      </c>
      <c r="T25" s="42">
        <f ca="1">Debt!T15+Debt!T24+Debt!T33</f>
        <v>-300000</v>
      </c>
    </row>
    <row r="26" spans="1:27" x14ac:dyDescent="0.15">
      <c r="B26" s="22" t="s">
        <v>464</v>
      </c>
      <c r="O26" s="139"/>
      <c r="P26" s="139"/>
      <c r="Q26" s="139"/>
      <c r="R26" s="139"/>
      <c r="S26" s="139"/>
      <c r="T26" s="139"/>
    </row>
    <row r="27" spans="1:27" x14ac:dyDescent="0.15">
      <c r="B27" s="22" t="s">
        <v>465</v>
      </c>
      <c r="O27" s="139"/>
      <c r="P27" s="139"/>
      <c r="Q27" s="139"/>
      <c r="R27" s="139"/>
      <c r="S27" s="139"/>
      <c r="T27" s="139"/>
    </row>
    <row r="28" spans="1:27" ht="14" thickBot="1" x14ac:dyDescent="0.2">
      <c r="B28" s="84" t="s">
        <v>466</v>
      </c>
      <c r="C28" s="97"/>
      <c r="D28" s="85"/>
      <c r="E28" s="84"/>
      <c r="F28" s="87"/>
      <c r="G28" s="87"/>
      <c r="H28" s="87"/>
      <c r="I28" s="84"/>
      <c r="J28" s="84"/>
      <c r="K28" s="84"/>
      <c r="L28" s="84"/>
      <c r="M28" s="188"/>
      <c r="N28" s="188"/>
      <c r="O28" s="188">
        <f>SUM(O24:O27)</f>
        <v>0</v>
      </c>
      <c r="P28" s="188">
        <f t="shared" ref="P28:T28" ca="1" si="7">SUM(P24:P27)</f>
        <v>1139349.8348135636</v>
      </c>
      <c r="Q28" s="188">
        <f t="shared" ca="1" si="7"/>
        <v>-339349.83481356362</v>
      </c>
      <c r="R28" s="188">
        <f t="shared" ca="1" si="7"/>
        <v>-300000</v>
      </c>
      <c r="S28" s="188">
        <f t="shared" ca="1" si="7"/>
        <v>-300000</v>
      </c>
      <c r="T28" s="188">
        <f t="shared" ca="1" si="7"/>
        <v>-300000</v>
      </c>
    </row>
    <row r="29" spans="1:27" ht="14" thickBot="1" x14ac:dyDescent="0.2">
      <c r="B29" s="84"/>
      <c r="C29" s="97"/>
      <c r="D29" s="85"/>
      <c r="E29" s="84"/>
      <c r="F29" s="87"/>
      <c r="G29" s="87"/>
      <c r="H29" s="87"/>
      <c r="I29" s="84"/>
      <c r="J29" s="84"/>
      <c r="K29" s="84"/>
      <c r="L29" s="84"/>
      <c r="M29" s="188"/>
      <c r="N29" s="188"/>
      <c r="O29" s="188"/>
      <c r="P29" s="188"/>
      <c r="Q29" s="188"/>
      <c r="R29" s="188"/>
      <c r="S29" s="188"/>
      <c r="T29" s="188"/>
    </row>
    <row r="30" spans="1:27" ht="14" thickBot="1" x14ac:dyDescent="0.2">
      <c r="B30" s="84" t="s">
        <v>467</v>
      </c>
      <c r="C30" s="97"/>
      <c r="D30" s="85"/>
      <c r="E30" s="84"/>
      <c r="F30" s="87"/>
      <c r="G30" s="87"/>
      <c r="H30" s="87"/>
      <c r="I30" s="84"/>
      <c r="J30" s="84"/>
      <c r="K30" s="84"/>
      <c r="L30" s="84"/>
      <c r="M30" s="188"/>
      <c r="N30" s="188"/>
      <c r="O30" s="188"/>
      <c r="P30" s="188">
        <f ca="1">SUM(P17,P21,P28)</f>
        <v>-57943.452402191702</v>
      </c>
      <c r="Q30" s="188">
        <f t="shared" ref="Q30:T30" ca="1" si="8">SUM(Q17,Q21,Q28)</f>
        <v>174894.43052300892</v>
      </c>
      <c r="R30" s="188">
        <f t="shared" ca="1" si="8"/>
        <v>52519.957848645456</v>
      </c>
      <c r="S30" s="188">
        <f t="shared" ca="1" si="8"/>
        <v>405497.15957543219</v>
      </c>
      <c r="T30" s="188">
        <f t="shared" ca="1" si="8"/>
        <v>370038.32994391094</v>
      </c>
    </row>
    <row r="32" spans="1:27" x14ac:dyDescent="0.15">
      <c r="A32" s="64">
        <f>FLOOR(MAX($A$1:A31)+1,1)</f>
        <v>2</v>
      </c>
      <c r="B32" s="16" t="s">
        <v>468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/>
      <c r="V32"/>
      <c r="W32"/>
      <c r="X32"/>
      <c r="Y32"/>
      <c r="Z32"/>
      <c r="AA32"/>
    </row>
    <row r="34" spans="2:21" x14ac:dyDescent="0.15">
      <c r="B34" s="22" t="s">
        <v>473</v>
      </c>
      <c r="O34" s="165"/>
      <c r="P34" s="165">
        <f ca="1">P17</f>
        <v>702706.71278424456</v>
      </c>
      <c r="Q34" s="165">
        <f ca="1">Q17</f>
        <v>664244.26533657254</v>
      </c>
      <c r="R34" s="165">
        <f t="shared" ref="R34:T34" ca="1" si="9">R17</f>
        <v>502519.95784864546</v>
      </c>
      <c r="S34" s="165">
        <f t="shared" ca="1" si="9"/>
        <v>855497.15957543219</v>
      </c>
      <c r="T34" s="165">
        <f t="shared" ca="1" si="9"/>
        <v>820038.32994391094</v>
      </c>
    </row>
    <row r="35" spans="2:21" x14ac:dyDescent="0.15">
      <c r="B35" s="22" t="s">
        <v>474</v>
      </c>
      <c r="P35" s="165">
        <f ca="1">P21</f>
        <v>-1900000</v>
      </c>
      <c r="Q35" s="165">
        <f ca="1">Q21</f>
        <v>-150000</v>
      </c>
      <c r="R35" s="165">
        <f t="shared" ref="R35:T35" ca="1" si="10">R21</f>
        <v>-150000</v>
      </c>
      <c r="S35" s="165">
        <f t="shared" ca="1" si="10"/>
        <v>-150000</v>
      </c>
      <c r="T35" s="165">
        <f t="shared" ca="1" si="10"/>
        <v>-150000</v>
      </c>
    </row>
    <row r="36" spans="2:21" x14ac:dyDescent="0.15">
      <c r="B36" s="22" t="s">
        <v>475</v>
      </c>
      <c r="P36" s="165">
        <f>SUM(Debt!P14:P15,Debt!P23:P24)</f>
        <v>1100000</v>
      </c>
      <c r="Q36" s="165">
        <f>SUM(Debt!Q14:Q15,Debt!Q23:Q24)</f>
        <v>-300000</v>
      </c>
      <c r="R36" s="165">
        <f>SUM(Debt!R14:R15,Debt!R23:R24)</f>
        <v>-300000</v>
      </c>
      <c r="S36" s="165">
        <f>SUM(Debt!S14:S15,Debt!S23:S24)</f>
        <v>-300000</v>
      </c>
      <c r="T36" s="165">
        <f>SUM(Debt!T14:T15,Debt!T23:T24)</f>
        <v>-300000</v>
      </c>
    </row>
    <row r="37" spans="2:21" x14ac:dyDescent="0.15">
      <c r="P37" s="165"/>
      <c r="Q37" s="165"/>
      <c r="R37" s="165"/>
      <c r="S37" s="165"/>
      <c r="T37" s="165"/>
    </row>
    <row r="38" spans="2:21" x14ac:dyDescent="0.15">
      <c r="B38" s="22" t="s">
        <v>484</v>
      </c>
      <c r="O38"/>
      <c r="P38" s="165">
        <f ca="1">(P40&gt;0)*P40</f>
        <v>0</v>
      </c>
      <c r="Q38" s="165">
        <f ca="1">(Q40&gt;0)*Q40</f>
        <v>214244.26533657254</v>
      </c>
      <c r="R38" s="165">
        <f t="shared" ref="R38:T38" ca="1" si="11">(R40&gt;0)*R40</f>
        <v>227414.38837165432</v>
      </c>
      <c r="S38" s="165">
        <f t="shared" ca="1" si="11"/>
        <v>632911.54794708639</v>
      </c>
      <c r="T38" s="165">
        <f t="shared" ca="1" si="11"/>
        <v>1002949.8778909973</v>
      </c>
    </row>
    <row r="39" spans="2:21" x14ac:dyDescent="0.15">
      <c r="P39" s="165"/>
      <c r="Q39" s="165"/>
      <c r="R39" s="165"/>
      <c r="S39" s="165"/>
      <c r="T39" s="165"/>
    </row>
    <row r="40" spans="2:21" x14ac:dyDescent="0.15">
      <c r="B40" s="22" t="s">
        <v>476</v>
      </c>
      <c r="P40" s="165">
        <f ca="1">SUM(O44,P34:P36)</f>
        <v>-39349.834813563619</v>
      </c>
      <c r="Q40" s="165">
        <f ca="1">SUM(P44,Q34:Q36)</f>
        <v>214244.26533657254</v>
      </c>
      <c r="R40" s="165">
        <f t="shared" ref="R40:T40" ca="1" si="12">SUM(Q44,R34:R36)</f>
        <v>227414.38837165432</v>
      </c>
      <c r="S40" s="165">
        <f t="shared" ca="1" si="12"/>
        <v>632911.54794708639</v>
      </c>
      <c r="T40" s="165">
        <f t="shared" ca="1" si="12"/>
        <v>1002949.8778909973</v>
      </c>
    </row>
    <row r="41" spans="2:21" x14ac:dyDescent="0.15">
      <c r="P41" s="165"/>
      <c r="Q41" s="165"/>
      <c r="R41" s="165"/>
      <c r="S41" s="165"/>
      <c r="T41" s="165"/>
    </row>
    <row r="42" spans="2:21" x14ac:dyDescent="0.15">
      <c r="B42" s="22" t="s">
        <v>477</v>
      </c>
      <c r="P42" s="165">
        <f ca="1">IF(P40&lt;0, -P40, Debt!P33)</f>
        <v>39349.834813563619</v>
      </c>
      <c r="Q42" s="165">
        <f ca="1">IF(Q40&lt;0, -Q40, Debt!Q33)</f>
        <v>-39349.834813563619</v>
      </c>
      <c r="R42" s="165">
        <f ca="1">IF(R40&lt;0, -R40, Debt!R33)</f>
        <v>0</v>
      </c>
      <c r="S42" s="165">
        <f ca="1">IF(S40&lt;0, -S40, Debt!S33)</f>
        <v>0</v>
      </c>
      <c r="T42" s="165">
        <f ca="1">IF(T40&lt;0, -T40, Debt!T33)</f>
        <v>0</v>
      </c>
      <c r="U42" s="22" t="s">
        <v>479</v>
      </c>
    </row>
    <row r="43" spans="2:21" x14ac:dyDescent="0.15">
      <c r="P43" s="165"/>
      <c r="Q43" s="165"/>
      <c r="R43" s="165"/>
      <c r="S43" s="165"/>
      <c r="T43" s="165"/>
    </row>
    <row r="44" spans="2:21" x14ac:dyDescent="0.15">
      <c r="B44" s="22" t="s">
        <v>483</v>
      </c>
      <c r="O44" s="49">
        <f>BS!O21-NWC!O32</f>
        <v>57943.452402191782</v>
      </c>
      <c r="P44" s="165">
        <f ca="1">P38+P42*(P42&lt;0)</f>
        <v>0</v>
      </c>
      <c r="Q44" s="165">
        <f t="shared" ref="Q44:T44" ca="1" si="13">Q38+Q42*(Q42&lt;0)</f>
        <v>174894.43052300892</v>
      </c>
      <c r="R44" s="165">
        <f t="shared" ca="1" si="13"/>
        <v>227414.38837165432</v>
      </c>
      <c r="S44" s="165">
        <f t="shared" ca="1" si="13"/>
        <v>632911.54794708639</v>
      </c>
      <c r="T44" s="165">
        <f t="shared" ca="1" si="13"/>
        <v>1002949.8778909973</v>
      </c>
    </row>
    <row r="46" spans="2:21" x14ac:dyDescent="0.15">
      <c r="B46" s="91" t="s">
        <v>383</v>
      </c>
    </row>
    <row r="47" spans="2:21" x14ac:dyDescent="0.15">
      <c r="B47" s="22" t="s">
        <v>482</v>
      </c>
      <c r="P47" s="49">
        <f>O49</f>
        <v>57943.452402191782</v>
      </c>
      <c r="Q47" s="49">
        <f ca="1">P49</f>
        <v>8.0035533756017685E-11</v>
      </c>
      <c r="R47" s="49">
        <f t="shared" ref="R47:T47" ca="1" si="14">Q49</f>
        <v>174894.43052300901</v>
      </c>
      <c r="S47" s="49">
        <f t="shared" ca="1" si="14"/>
        <v>227414.38837165447</v>
      </c>
      <c r="T47" s="49">
        <f t="shared" ca="1" si="14"/>
        <v>632911.54794708663</v>
      </c>
    </row>
    <row r="48" spans="2:21" x14ac:dyDescent="0.15">
      <c r="B48" s="22" t="s">
        <v>481</v>
      </c>
      <c r="P48" s="165">
        <f ca="1">P30</f>
        <v>-57943.452402191702</v>
      </c>
      <c r="Q48" s="165">
        <f ca="1">Q30</f>
        <v>174894.43052300892</v>
      </c>
      <c r="R48" s="165">
        <f t="shared" ref="R48:T48" ca="1" si="15">R30</f>
        <v>52519.957848645456</v>
      </c>
      <c r="S48" s="165">
        <f t="shared" ca="1" si="15"/>
        <v>405497.15957543219</v>
      </c>
      <c r="T48" s="165">
        <f t="shared" ca="1" si="15"/>
        <v>370038.32994391094</v>
      </c>
    </row>
    <row r="49" spans="2:20" x14ac:dyDescent="0.15">
      <c r="B49" s="22" t="s">
        <v>480</v>
      </c>
      <c r="O49" s="49">
        <f>O44</f>
        <v>57943.452402191782</v>
      </c>
      <c r="P49" s="165">
        <f ca="1">SUM(P47:P48)</f>
        <v>8.0035533756017685E-11</v>
      </c>
      <c r="Q49" s="165">
        <f ca="1">SUM(Q47:Q48)</f>
        <v>174894.43052300901</v>
      </c>
      <c r="R49" s="165">
        <f t="shared" ref="R49:T49" ca="1" si="16">SUM(R47:R48)</f>
        <v>227414.38837165447</v>
      </c>
      <c r="S49" s="165">
        <f t="shared" ca="1" si="16"/>
        <v>632911.54794708663</v>
      </c>
      <c r="T49" s="165">
        <f t="shared" ca="1" si="16"/>
        <v>1002949.8778909976</v>
      </c>
    </row>
    <row r="50" spans="2:20" x14ac:dyDescent="0.15">
      <c r="P50" s="189">
        <f ca="1">P44 - P49</f>
        <v>-8.0035533756017685E-11</v>
      </c>
      <c r="Q50" s="189">
        <f t="shared" ref="Q50:T50" ca="1" si="17">Q44 - Q49</f>
        <v>0</v>
      </c>
      <c r="R50" s="189">
        <f t="shared" ca="1" si="17"/>
        <v>0</v>
      </c>
      <c r="S50" s="189">
        <f t="shared" ca="1" si="17"/>
        <v>0</v>
      </c>
      <c r="T50" s="189">
        <f t="shared" ca="1" si="17"/>
        <v>0</v>
      </c>
    </row>
  </sheetData>
  <conditionalFormatting sqref="M1:T6">
    <cfRule type="expression" dxfId="20" priority="2">
      <formula>(#REF!&lt;=date_Valuation)</formula>
    </cfRule>
  </conditionalFormatting>
  <conditionalFormatting sqref="M7:T7">
    <cfRule type="expression" dxfId="19" priority="1">
      <formula>(#REF!&lt;=date_Valuation)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3"/>
  <sheetViews>
    <sheetView showGridLines="0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Q21" sqref="Q21"/>
    </sheetView>
  </sheetViews>
  <sheetFormatPr baseColWidth="10" defaultColWidth="0" defaultRowHeight="13" outlineLevelRow="1" outlineLevelCol="1" x14ac:dyDescent="0.15"/>
  <cols>
    <col min="1" max="1" width="5.6640625" style="22" customWidth="1"/>
    <col min="2" max="2" width="54.5" style="22" customWidth="1"/>
    <col min="3" max="4" width="10.33203125" style="23" customWidth="1"/>
    <col min="5" max="5" width="53.5" style="22" bestFit="1" customWidth="1"/>
    <col min="6" max="6" width="11.33203125" style="22" customWidth="1"/>
    <col min="7" max="11" width="11.33203125" style="22" hidden="1" customWidth="1" outlineLevel="1"/>
    <col min="12" max="12" width="11.33203125" style="22" customWidth="1" collapsed="1"/>
    <col min="13" max="17" width="11.33203125" style="22" customWidth="1"/>
    <col min="18" max="18" width="9.5" style="22" customWidth="1"/>
    <col min="19" max="19" width="10.6640625" style="22" customWidth="1"/>
    <col min="20" max="20" width="11.6640625" style="22" customWidth="1"/>
    <col min="21" max="27" width="10.6640625" style="22" customWidth="1"/>
    <col min="28" max="28" width="9.33203125" customWidth="1"/>
    <col min="29" max="36" width="0" hidden="1" customWidth="1"/>
    <col min="37" max="16384" width="9.33203125" hidden="1"/>
  </cols>
  <sheetData>
    <row r="1" spans="1:27" ht="23" x14ac:dyDescent="0.25">
      <c r="A1" s="8" t="s">
        <v>485</v>
      </c>
      <c r="F1" s="9"/>
      <c r="G1" s="9"/>
      <c r="H1" s="9"/>
      <c r="I1" s="9"/>
      <c r="J1" s="9"/>
      <c r="K1" s="9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9" customForma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27" outlineLevel="1" x14ac:dyDescent="0.15">
      <c r="A3" s="1"/>
      <c r="B3" s="1" t="s">
        <v>308</v>
      </c>
      <c r="C3" s="1"/>
      <c r="D3" s="1"/>
      <c r="E3" s="24"/>
      <c r="F3" s="11"/>
      <c r="G3" s="11"/>
      <c r="H3" s="11"/>
      <c r="I3" s="11"/>
      <c r="J3" s="11"/>
      <c r="K3" s="1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outlineLevel="1" x14ac:dyDescent="0.15">
      <c r="A4" s="1"/>
      <c r="B4" s="1" t="s">
        <v>177</v>
      </c>
      <c r="C4" s="1"/>
      <c r="D4" s="1"/>
      <c r="E4" s="24"/>
      <c r="F4" s="11"/>
      <c r="G4" s="11"/>
      <c r="H4" s="11"/>
      <c r="I4" s="11"/>
      <c r="J4" s="11"/>
      <c r="K4" s="11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outlineLevel="1" x14ac:dyDescent="0.15">
      <c r="A5" s="18"/>
      <c r="B5" s="2"/>
      <c r="C5" s="2"/>
      <c r="D5" s="2"/>
      <c r="E5" s="24"/>
      <c r="F5" s="11"/>
      <c r="G5" s="11"/>
      <c r="H5" s="11"/>
      <c r="I5" s="11"/>
      <c r="J5" s="11"/>
      <c r="K5" s="11"/>
      <c r="L5" s="1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outlineLevel="1" x14ac:dyDescent="0.15">
      <c r="A6" s="3"/>
      <c r="B6" s="4"/>
      <c r="C6" s="4"/>
      <c r="D6" s="4"/>
      <c r="E6" s="24"/>
      <c r="F6" s="11"/>
      <c r="G6" s="11"/>
      <c r="H6" s="11"/>
      <c r="I6" s="11"/>
      <c r="J6" s="11"/>
      <c r="K6" s="11"/>
      <c r="L6" s="13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ht="15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 t="str">
        <f>IF(Assumptions!M31=1,"F ","A ") &amp; NameOfPeriod</f>
        <v>A 2018</v>
      </c>
      <c r="N7" s="28" t="str">
        <f>IF(Assumptions!N31=1,"F ","A ") &amp; NameOfPeriod</f>
        <v>A 2019</v>
      </c>
      <c r="O7" s="28" t="str">
        <f>IF(Assumptions!O31=1,"F ","A ") &amp; NameOfPeriod</f>
        <v>A 2020</v>
      </c>
      <c r="P7" s="28" t="str">
        <f>IF(Assumptions!P31=1,"F ","A ") &amp; NameOfPeriod</f>
        <v>F 2021</v>
      </c>
      <c r="Q7" s="28" t="str">
        <f>IF(Assumptions!Q31=1,"F ","A ") &amp; NameOfPeriod</f>
        <v>F 2022</v>
      </c>
      <c r="R7" s="28" t="str">
        <f>IF(Assumptions!R31=1,"F ","A ") &amp; NameOfPeriod</f>
        <v>F 2023</v>
      </c>
      <c r="S7" s="28" t="str">
        <f>IF(Assumptions!S31=1,"F ","A ") &amp; NameOfPeriod</f>
        <v>F 2024</v>
      </c>
      <c r="T7" s="28" t="str">
        <f>IF(Assumptions!T31=1,"F ","A ") &amp; NameOfPeriod</f>
        <v>F 2025</v>
      </c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B9" s="22" t="s">
        <v>486</v>
      </c>
      <c r="M9" s="22" t="str">
        <f>IF(BS!M40=0,"True","False")</f>
        <v>True</v>
      </c>
      <c r="N9" s="22" t="str">
        <f>IF(BS!N40=0,"True","False")</f>
        <v>True</v>
      </c>
      <c r="O9" s="22" t="str">
        <f>IF(BS!O40=0,"True","False")</f>
        <v>True</v>
      </c>
      <c r="P9" s="22" t="str">
        <f ca="1">IF(BS!P40=0,"True","False")</f>
        <v>True</v>
      </c>
      <c r="Q9" s="22" t="str">
        <f ca="1">IF(BS!Q40=0,"True","False")</f>
        <v>True</v>
      </c>
      <c r="R9" s="22" t="str">
        <f ca="1">IF(BS!R40=0,"True","False")</f>
        <v>True</v>
      </c>
      <c r="S9" s="22" t="str">
        <f ca="1">IF(BS!S40=0,"True","False")</f>
        <v>True</v>
      </c>
      <c r="T9" s="22" t="str">
        <f ca="1">IF(BS!T40=0,"True","False")</f>
        <v>True</v>
      </c>
    </row>
    <row r="11" spans="1:27" x14ac:dyDescent="0.15">
      <c r="B11" s="22" t="s">
        <v>487</v>
      </c>
      <c r="P11" s="22" t="str">
        <f ca="1">IF(ROUND(CF!P50,0)=0,"True","False")</f>
        <v>True</v>
      </c>
      <c r="Q11" s="22" t="str">
        <f ca="1">IF(ROUND(CF!Q50,0)=0,"True","False")</f>
        <v>True</v>
      </c>
      <c r="R11" s="22" t="str">
        <f ca="1">IF(ROUND(CF!R50,0)=0,"True","False")</f>
        <v>True</v>
      </c>
      <c r="S11" s="22" t="str">
        <f ca="1">IF(ROUND(CF!S50,0)=0,"True","False")</f>
        <v>True</v>
      </c>
      <c r="T11" s="22" t="str">
        <f ca="1">IF(ROUND(CF!T50,0)=0,"True","False")</f>
        <v>True</v>
      </c>
    </row>
    <row r="13" spans="1:27" x14ac:dyDescent="0.15">
      <c r="B13" s="22" t="s">
        <v>488</v>
      </c>
      <c r="P13" s="22" t="str">
        <f>IF(NWC!S58&lt;365,"True","False")</f>
        <v>True</v>
      </c>
      <c r="Q13" s="22" t="str">
        <f>IF(NWC!T58&lt;365,"True","False")</f>
        <v>True</v>
      </c>
      <c r="R13" s="22" t="str">
        <f>IF(NWC!U58&lt;365,"True","False")</f>
        <v>True</v>
      </c>
      <c r="S13" s="22" t="str">
        <f>IF(NWC!V58&lt;365,"True","False")</f>
        <v>True</v>
      </c>
      <c r="T13" s="22" t="str">
        <f>IF(NWC!W58&lt;365,"True","False")</f>
        <v>True</v>
      </c>
    </row>
  </sheetData>
  <conditionalFormatting sqref="M1:T6">
    <cfRule type="expression" dxfId="18" priority="2">
      <formula>(#REF!&lt;=date_Valuation)</formula>
    </cfRule>
  </conditionalFormatting>
  <conditionalFormatting sqref="M7:T7">
    <cfRule type="expression" dxfId="17" priority="1">
      <formula>(#REF!&lt;=date_Valuation)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E25" sqref="E25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tabColor theme="4" tint="0.39997558519241921"/>
  </sheetPr>
  <dimension ref="A1:XEV289"/>
  <sheetViews>
    <sheetView showGridLines="0" zoomScaleNormal="100" workbookViewId="0">
      <pane xSplit="2" ySplit="7" topLeftCell="C8" activePane="bottomRight" state="frozen"/>
      <selection activeCell="E253" sqref="E253"/>
      <selection pane="topRight" activeCell="E253" sqref="E253"/>
      <selection pane="bottomLeft" activeCell="E253" sqref="E253"/>
      <selection pane="bottomRight" activeCell="L22" sqref="L22"/>
    </sheetView>
  </sheetViews>
  <sheetFormatPr baseColWidth="10" defaultColWidth="9.33203125" defaultRowHeight="13" outlineLevelRow="2" outlineLevelCol="1" x14ac:dyDescent="0.15"/>
  <cols>
    <col min="1" max="1" width="5.6640625" style="22" customWidth="1"/>
    <col min="2" max="2" width="54.5" style="22" customWidth="1"/>
    <col min="3" max="4" width="10.33203125" style="23" customWidth="1"/>
    <col min="5" max="5" width="22.33203125" style="22" customWidth="1"/>
    <col min="6" max="6" width="23.5" style="22" bestFit="1" customWidth="1"/>
    <col min="7" max="11" width="11.33203125" style="22" hidden="1" customWidth="1" outlineLevel="1"/>
    <col min="12" max="12" width="26.1640625" style="22" customWidth="1" collapsed="1"/>
    <col min="13" max="17" width="11.33203125" style="22" customWidth="1"/>
    <col min="18" max="19" width="10.6640625" style="22" customWidth="1"/>
    <col min="20" max="20" width="11.6640625" style="22" customWidth="1"/>
    <col min="21" max="27" width="10.6640625" style="22" customWidth="1"/>
    <col min="28" max="28" width="9.33203125" customWidth="1"/>
  </cols>
  <sheetData>
    <row r="1" spans="1:27" ht="23" outlineLevel="1" x14ac:dyDescent="0.25">
      <c r="A1" s="8" t="s">
        <v>119</v>
      </c>
      <c r="F1" s="9"/>
      <c r="G1" s="9"/>
      <c r="H1" s="9"/>
      <c r="I1" s="9"/>
      <c r="J1" s="9"/>
      <c r="K1" s="9"/>
      <c r="U1"/>
      <c r="V1"/>
      <c r="W1"/>
      <c r="X1"/>
      <c r="Y1"/>
      <c r="Z1"/>
      <c r="AA1"/>
    </row>
    <row r="2" spans="1:27" s="19" customFormat="1" outlineLevel="1" x14ac:dyDescent="0.15">
      <c r="A2" s="24"/>
      <c r="B2" s="24"/>
      <c r="C2" s="45"/>
      <c r="D2" s="24"/>
      <c r="E2" s="22"/>
      <c r="F2" s="24"/>
      <c r="G2" s="24"/>
      <c r="H2" s="24"/>
      <c r="I2" s="24"/>
      <c r="J2" s="24"/>
      <c r="K2" s="24"/>
      <c r="L2" s="24"/>
      <c r="M2" s="24"/>
      <c r="O2" s="24"/>
      <c r="P2" s="24"/>
      <c r="Q2" s="24"/>
      <c r="R2" s="24"/>
      <c r="S2" s="24"/>
      <c r="T2" s="24"/>
    </row>
    <row r="3" spans="1:27" outlineLevel="1" x14ac:dyDescent="0.15">
      <c r="A3" s="1"/>
      <c r="B3" s="1"/>
      <c r="C3" s="101"/>
      <c r="D3" s="1"/>
      <c r="F3" s="11"/>
      <c r="G3" s="11"/>
      <c r="H3" s="11"/>
      <c r="I3" s="11"/>
      <c r="J3" s="11"/>
      <c r="K3" s="11"/>
      <c r="M3" s="10"/>
      <c r="N3" s="10"/>
      <c r="O3" s="24"/>
      <c r="P3" s="10"/>
      <c r="Q3" s="10"/>
      <c r="R3" s="10"/>
      <c r="S3" s="10"/>
      <c r="T3" s="10"/>
      <c r="U3"/>
      <c r="V3"/>
      <c r="W3"/>
      <c r="X3"/>
      <c r="Y3"/>
      <c r="Z3"/>
      <c r="AA3"/>
    </row>
    <row r="4" spans="1:27" outlineLevel="1" x14ac:dyDescent="0.15">
      <c r="A4" s="1"/>
      <c r="B4" s="1"/>
      <c r="C4" s="101"/>
      <c r="D4" s="1"/>
      <c r="F4" s="11"/>
      <c r="G4" s="11"/>
      <c r="H4" s="11"/>
      <c r="I4" s="11"/>
      <c r="J4" s="11"/>
      <c r="K4" s="11"/>
      <c r="M4" s="12"/>
      <c r="N4" s="12"/>
      <c r="O4" s="12"/>
      <c r="P4" s="12"/>
      <c r="Q4" s="12"/>
      <c r="R4" s="12"/>
      <c r="S4" s="12"/>
      <c r="T4" s="12"/>
      <c r="U4"/>
      <c r="V4"/>
      <c r="W4"/>
      <c r="X4"/>
      <c r="Y4"/>
      <c r="Z4"/>
      <c r="AA4"/>
    </row>
    <row r="5" spans="1:27" outlineLevel="1" x14ac:dyDescent="0.15">
      <c r="A5" s="18"/>
      <c r="B5" s="2"/>
      <c r="C5" s="102"/>
      <c r="D5" s="2"/>
      <c r="F5" s="11"/>
      <c r="G5" s="11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/>
      <c r="V5"/>
      <c r="W5"/>
      <c r="X5"/>
      <c r="Y5"/>
      <c r="Z5"/>
      <c r="AA5"/>
    </row>
    <row r="6" spans="1:27" outlineLevel="1" x14ac:dyDescent="0.15">
      <c r="A6" s="3"/>
      <c r="B6" s="4"/>
      <c r="C6" s="103"/>
      <c r="D6" s="4"/>
      <c r="F6" s="11"/>
      <c r="G6" s="11"/>
      <c r="H6" s="11"/>
      <c r="I6" s="11"/>
      <c r="J6" s="11"/>
      <c r="K6" s="11"/>
      <c r="L6" s="13"/>
      <c r="M6" s="10"/>
      <c r="N6" s="10"/>
      <c r="O6" s="10"/>
      <c r="P6" s="10"/>
      <c r="Q6" s="10"/>
      <c r="R6" s="10"/>
      <c r="S6" s="10"/>
      <c r="T6" s="10"/>
      <c r="U6"/>
      <c r="V6"/>
      <c r="W6"/>
      <c r="X6"/>
      <c r="Y6"/>
      <c r="Z6"/>
      <c r="AA6"/>
    </row>
    <row r="7" spans="1:27" ht="15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 t="str">
        <f>IF(M31=1,"F ","A ") &amp; NameOfPeriod</f>
        <v>A 2018</v>
      </c>
      <c r="N7" s="28" t="str">
        <f t="shared" ref="N7:T7" si="0">IF(N31=1,"F ","A ") &amp; NameOfPeriod</f>
        <v>A 2019</v>
      </c>
      <c r="O7" s="28" t="str">
        <f t="shared" si="0"/>
        <v>A 2020</v>
      </c>
      <c r="P7" s="28" t="str">
        <f t="shared" si="0"/>
        <v>F 2021</v>
      </c>
      <c r="Q7" s="28" t="str">
        <f t="shared" si="0"/>
        <v>F 2022</v>
      </c>
      <c r="R7" s="28" t="str">
        <f t="shared" si="0"/>
        <v>F 2023</v>
      </c>
      <c r="S7" s="28" t="str">
        <f t="shared" si="0"/>
        <v>F 2024</v>
      </c>
      <c r="T7" s="28" t="str">
        <f t="shared" si="0"/>
        <v>F 2025</v>
      </c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A9" s="64">
        <f>FLOOR(MAX($A$8:A8)+1,1)</f>
        <v>1</v>
      </c>
      <c r="B9" s="16" t="s">
        <v>76</v>
      </c>
      <c r="C9" s="107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/>
      <c r="V9"/>
      <c r="W9"/>
      <c r="X9"/>
      <c r="Y9"/>
      <c r="Z9"/>
      <c r="AA9"/>
    </row>
    <row r="10" spans="1:27" outlineLevel="1" x14ac:dyDescent="0.15">
      <c r="A10" s="6"/>
      <c r="B10" s="6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/>
      <c r="V10"/>
      <c r="W10"/>
      <c r="X10"/>
      <c r="Y10"/>
      <c r="Z10"/>
      <c r="AA10"/>
    </row>
    <row r="11" spans="1:27" outlineLevel="1" x14ac:dyDescent="0.15">
      <c r="A11" s="65">
        <f>MAX($A$1:A10)+0.1</f>
        <v>1.1000000000000001</v>
      </c>
      <c r="B11" s="18" t="s">
        <v>243</v>
      </c>
      <c r="C11" s="106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/>
      <c r="V11"/>
      <c r="W11"/>
      <c r="X11"/>
      <c r="Y11"/>
      <c r="Z11"/>
      <c r="AA11"/>
    </row>
    <row r="12" spans="1:27" outlineLevel="2" x14ac:dyDescent="0.15">
      <c r="A12" s="6"/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/>
      <c r="V12"/>
      <c r="W12"/>
      <c r="X12"/>
      <c r="Y12"/>
      <c r="Z12"/>
      <c r="AA12"/>
    </row>
    <row r="13" spans="1:27" outlineLevel="2" x14ac:dyDescent="0.15">
      <c r="A13" s="6"/>
      <c r="B13" s="15" t="s">
        <v>220</v>
      </c>
      <c r="C13" s="45" t="s">
        <v>11</v>
      </c>
      <c r="D13" s="6"/>
      <c r="E13" s="6"/>
      <c r="F13" s="6"/>
      <c r="G13" s="6"/>
      <c r="H13" s="6"/>
      <c r="I13" s="6"/>
      <c r="J13" s="6"/>
      <c r="K13" s="6"/>
      <c r="L13" s="131">
        <v>2</v>
      </c>
      <c r="M13" s="6"/>
      <c r="N13" s="6"/>
      <c r="O13" s="6"/>
      <c r="P13" s="6"/>
      <c r="Q13" s="6"/>
      <c r="R13" s="6"/>
      <c r="S13" s="6"/>
      <c r="T13" s="6"/>
      <c r="U13"/>
      <c r="V13"/>
      <c r="W13"/>
      <c r="X13"/>
      <c r="Y13"/>
      <c r="Z13"/>
      <c r="AA13"/>
    </row>
    <row r="14" spans="1:27" outlineLevel="2" x14ac:dyDescent="0.15">
      <c r="A14" s="6"/>
      <c r="B14" s="156" t="s">
        <v>285</v>
      </c>
      <c r="C14" s="23" t="s">
        <v>11</v>
      </c>
      <c r="D14" s="6"/>
      <c r="E14" s="6"/>
      <c r="F14" s="6"/>
      <c r="G14" s="6"/>
      <c r="H14" s="6"/>
      <c r="I14" s="6"/>
      <c r="J14" s="6"/>
      <c r="K14" s="6"/>
      <c r="L14" s="157">
        <v>1</v>
      </c>
      <c r="M14" s="6"/>
      <c r="N14" s="6"/>
      <c r="O14" s="6"/>
      <c r="P14" s="6"/>
      <c r="Q14" s="6"/>
      <c r="R14" s="6"/>
      <c r="S14" s="6"/>
      <c r="T14" s="6"/>
      <c r="U14"/>
      <c r="V14"/>
      <c r="W14"/>
      <c r="X14"/>
      <c r="Y14"/>
      <c r="Z14"/>
      <c r="AA14"/>
    </row>
    <row r="15" spans="1:27" outlineLevel="2" x14ac:dyDescent="0.15">
      <c r="A15" s="6"/>
      <c r="B15" s="156" t="s">
        <v>284</v>
      </c>
      <c r="C15" s="23" t="s">
        <v>11</v>
      </c>
      <c r="D15" s="6"/>
      <c r="E15" s="6"/>
      <c r="F15" s="6"/>
      <c r="G15" s="6"/>
      <c r="H15" s="6"/>
      <c r="I15" s="6"/>
      <c r="J15" s="6"/>
      <c r="K15" s="6"/>
      <c r="L15" s="157">
        <v>2</v>
      </c>
      <c r="M15" s="6"/>
      <c r="N15" s="6"/>
      <c r="O15" s="6"/>
      <c r="P15" s="6"/>
      <c r="Q15" s="6"/>
      <c r="R15" s="6"/>
      <c r="S15" s="6"/>
      <c r="T15" s="6"/>
      <c r="U15"/>
      <c r="V15"/>
      <c r="W15"/>
      <c r="X15"/>
      <c r="Y15"/>
      <c r="Z15"/>
      <c r="AA15"/>
    </row>
    <row r="16" spans="1:27" outlineLevel="2" x14ac:dyDescent="0.15">
      <c r="A16" s="6"/>
      <c r="B16" s="156" t="s">
        <v>331</v>
      </c>
      <c r="C16" s="23" t="s">
        <v>11</v>
      </c>
      <c r="D16" s="6"/>
      <c r="E16" s="6"/>
      <c r="F16" s="6"/>
      <c r="G16" s="6"/>
      <c r="H16" s="6"/>
      <c r="I16" s="6"/>
      <c r="J16" s="6"/>
      <c r="K16" s="6"/>
      <c r="L16" s="157">
        <v>3</v>
      </c>
      <c r="M16" s="6"/>
      <c r="N16" s="6"/>
      <c r="O16" s="6"/>
      <c r="P16" s="6"/>
      <c r="Q16" s="6"/>
      <c r="R16" s="6"/>
      <c r="S16" s="6"/>
      <c r="T16" s="6"/>
      <c r="U16"/>
      <c r="V16"/>
      <c r="W16"/>
      <c r="X16"/>
      <c r="Y16"/>
      <c r="Z16"/>
      <c r="AA16"/>
    </row>
    <row r="17" spans="1:28" outlineLevel="1" x14ac:dyDescent="0.15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/>
      <c r="V17"/>
      <c r="W17"/>
      <c r="X17"/>
      <c r="Y17"/>
      <c r="Z17"/>
      <c r="AA17"/>
    </row>
    <row r="18" spans="1:28" outlineLevel="1" x14ac:dyDescent="0.15">
      <c r="A18" s="65">
        <f>MAX($A$1:A16)+0.1</f>
        <v>1.2000000000000002</v>
      </c>
      <c r="B18" s="18" t="s">
        <v>267</v>
      </c>
      <c r="C18" s="106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/>
      <c r="V18"/>
      <c r="W18"/>
      <c r="X18"/>
      <c r="Y18"/>
      <c r="Z18"/>
      <c r="AA18"/>
    </row>
    <row r="19" spans="1:28" outlineLevel="2" x14ac:dyDescent="0.15">
      <c r="B19" s="17"/>
      <c r="C19" s="108"/>
      <c r="D19" s="17"/>
      <c r="E19" s="48"/>
      <c r="F19" s="48"/>
      <c r="G19" s="48"/>
      <c r="H19" s="48"/>
      <c r="I19" s="48"/>
      <c r="J19" s="48"/>
      <c r="K19" s="17"/>
      <c r="L19" s="17"/>
      <c r="AB19" s="22"/>
    </row>
    <row r="20" spans="1:28" outlineLevel="2" x14ac:dyDescent="0.15">
      <c r="B20" s="96" t="s">
        <v>76</v>
      </c>
      <c r="C20" s="108"/>
      <c r="D20" s="17"/>
      <c r="E20" s="48"/>
      <c r="F20" s="48"/>
      <c r="G20" s="48"/>
      <c r="H20" s="48"/>
      <c r="I20" s="48"/>
      <c r="J20" s="48"/>
      <c r="K20" s="17"/>
      <c r="L20" s="17"/>
      <c r="AB20" s="22"/>
    </row>
    <row r="21" spans="1:28" outlineLevel="2" x14ac:dyDescent="0.15">
      <c r="B21" s="22" t="s">
        <v>261</v>
      </c>
      <c r="C21" s="23" t="s">
        <v>11</v>
      </c>
      <c r="D21" s="22"/>
      <c r="F21" s="56" t="s">
        <v>268</v>
      </c>
      <c r="L21" s="129" t="s">
        <v>259</v>
      </c>
      <c r="AB21" s="22"/>
    </row>
    <row r="22" spans="1:28" outlineLevel="2" x14ac:dyDescent="0.15">
      <c r="B22" s="17" t="s">
        <v>269</v>
      </c>
      <c r="C22" s="23" t="s">
        <v>275</v>
      </c>
      <c r="D22" s="17"/>
      <c r="E22" s="48"/>
      <c r="F22" s="56" t="s">
        <v>270</v>
      </c>
      <c r="G22" s="48"/>
      <c r="H22" s="48"/>
      <c r="I22" s="48"/>
      <c r="J22" s="48"/>
      <c r="K22" s="17"/>
      <c r="L22" s="78">
        <v>44197</v>
      </c>
      <c r="AB22" s="22"/>
    </row>
    <row r="23" spans="1:28" outlineLevel="2" x14ac:dyDescent="0.15">
      <c r="B23" s="17" t="s">
        <v>271</v>
      </c>
      <c r="C23" s="23" t="s">
        <v>275</v>
      </c>
      <c r="D23" s="17"/>
      <c r="E23" s="48"/>
      <c r="F23" s="56" t="s">
        <v>272</v>
      </c>
      <c r="G23" s="48"/>
      <c r="H23" s="48"/>
      <c r="I23" s="48"/>
      <c r="J23" s="48"/>
      <c r="K23" s="17"/>
      <c r="L23" s="78">
        <v>43101</v>
      </c>
      <c r="AB23" s="22"/>
    </row>
    <row r="24" spans="1:28" outlineLevel="2" x14ac:dyDescent="0.15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AB24" s="22"/>
    </row>
    <row r="25" spans="1:28" outlineLevel="2" x14ac:dyDescent="0.15">
      <c r="B25" s="96" t="s">
        <v>250</v>
      </c>
      <c r="C25" s="108"/>
      <c r="D25" s="17"/>
      <c r="E25" s="48"/>
      <c r="F25" s="48"/>
      <c r="G25" s="48"/>
      <c r="H25" s="48"/>
      <c r="I25" s="48"/>
      <c r="J25" s="48"/>
      <c r="K25" s="17"/>
      <c r="L25" s="17"/>
      <c r="AB25" s="22"/>
    </row>
    <row r="26" spans="1:28" outlineLevel="2" x14ac:dyDescent="0.15">
      <c r="B26" s="22" t="s">
        <v>273</v>
      </c>
      <c r="C26" s="23" t="s">
        <v>274</v>
      </c>
      <c r="E26" s="60"/>
      <c r="F26" s="56" t="s">
        <v>245</v>
      </c>
      <c r="M26" s="30">
        <v>12</v>
      </c>
      <c r="N26" s="30">
        <v>12</v>
      </c>
      <c r="O26" s="30">
        <v>12</v>
      </c>
      <c r="P26" s="30">
        <v>12</v>
      </c>
      <c r="Q26" s="30">
        <v>12</v>
      </c>
      <c r="R26" s="30">
        <v>12</v>
      </c>
      <c r="S26" s="30">
        <v>12</v>
      </c>
      <c r="T26" s="30">
        <v>12</v>
      </c>
      <c r="AB26" s="22"/>
    </row>
    <row r="27" spans="1:28" outlineLevel="2" x14ac:dyDescent="0.15">
      <c r="B27" s="22" t="s">
        <v>73</v>
      </c>
      <c r="C27" s="23" t="s">
        <v>275</v>
      </c>
      <c r="E27" s="60" t="str">
        <f ca="1">_xlfn.FORMULATEXT(N27)</f>
        <v>=M28+1</v>
      </c>
      <c r="F27"/>
      <c r="M27" s="76">
        <f>date_Start</f>
        <v>43101</v>
      </c>
      <c r="N27" s="130">
        <f>M28+1</f>
        <v>43466</v>
      </c>
      <c r="O27" s="76">
        <f t="shared" ref="O27:T27" si="1">N28+1</f>
        <v>43831</v>
      </c>
      <c r="P27" s="76">
        <f t="shared" si="1"/>
        <v>44197</v>
      </c>
      <c r="Q27" s="76">
        <f t="shared" si="1"/>
        <v>44562</v>
      </c>
      <c r="R27" s="76">
        <f t="shared" si="1"/>
        <v>44927</v>
      </c>
      <c r="S27" s="76">
        <f t="shared" si="1"/>
        <v>45292</v>
      </c>
      <c r="T27" s="76">
        <f t="shared" si="1"/>
        <v>45658</v>
      </c>
      <c r="AB27" s="22"/>
    </row>
    <row r="28" spans="1:28" outlineLevel="2" x14ac:dyDescent="0.15">
      <c r="B28" s="22" t="s">
        <v>74</v>
      </c>
      <c r="C28" s="23" t="s">
        <v>275</v>
      </c>
      <c r="E28" s="60" t="str">
        <f ca="1">_xlfn.FORMULATEXT(N28)</f>
        <v>=КОНМЕСЯЦА(N27;11)</v>
      </c>
      <c r="F28"/>
      <c r="M28" s="76">
        <f>EOMONTH(M27,11)</f>
        <v>43465</v>
      </c>
      <c r="N28" s="76">
        <f>EOMONTH(N27,11)</f>
        <v>43830</v>
      </c>
      <c r="O28" s="76">
        <f t="shared" ref="O28:T28" si="2">EOMONTH(O27,11)</f>
        <v>44196</v>
      </c>
      <c r="P28" s="76">
        <f t="shared" si="2"/>
        <v>44561</v>
      </c>
      <c r="Q28" s="76">
        <f t="shared" si="2"/>
        <v>44926</v>
      </c>
      <c r="R28" s="76">
        <f t="shared" si="2"/>
        <v>45291</v>
      </c>
      <c r="S28" s="76">
        <f t="shared" si="2"/>
        <v>45657</v>
      </c>
      <c r="T28" s="76">
        <f t="shared" si="2"/>
        <v>46022</v>
      </c>
      <c r="AB28" s="22"/>
    </row>
    <row r="29" spans="1:28" outlineLevel="2" x14ac:dyDescent="0.15">
      <c r="B29" s="100"/>
      <c r="C29" s="109"/>
      <c r="D29" s="109"/>
      <c r="E29" s="116"/>
      <c r="F29" s="100"/>
      <c r="G29" s="100"/>
      <c r="H29" s="100"/>
      <c r="I29" s="100"/>
      <c r="J29" s="100"/>
      <c r="K29" s="100"/>
      <c r="L29" s="117"/>
      <c r="M29" s="117"/>
      <c r="N29" s="117"/>
      <c r="O29" s="117"/>
      <c r="P29" s="117"/>
      <c r="Q29" s="117"/>
      <c r="R29" s="117"/>
      <c r="S29" s="117"/>
      <c r="T29" s="117"/>
      <c r="AB29" s="22"/>
    </row>
    <row r="30" spans="1:28" outlineLevel="2" x14ac:dyDescent="0.15">
      <c r="B30" s="96" t="s">
        <v>276</v>
      </c>
      <c r="E30" s="60"/>
      <c r="F30"/>
      <c r="L30" s="17"/>
      <c r="M30" s="17"/>
      <c r="N30" s="17"/>
      <c r="O30" s="17"/>
      <c r="P30" s="17"/>
      <c r="Q30" s="17"/>
      <c r="R30" s="17"/>
      <c r="S30" s="17"/>
      <c r="T30" s="17"/>
      <c r="AB30" s="22"/>
    </row>
    <row r="31" spans="1:28" outlineLevel="2" x14ac:dyDescent="0.15">
      <c r="B31" s="22" t="s">
        <v>332</v>
      </c>
      <c r="C31" s="23" t="s">
        <v>11</v>
      </c>
      <c r="E31" s="60" t="str">
        <f ca="1">_xlfn.FORMULATEXT(N31)</f>
        <v>=--(N27&gt;=date_Valuation)</v>
      </c>
      <c r="F31"/>
      <c r="M31" s="118">
        <f t="shared" ref="M31:T31" si="3">--(M27&gt;=date_Valuation)</f>
        <v>0</v>
      </c>
      <c r="N31" s="118">
        <f t="shared" si="3"/>
        <v>0</v>
      </c>
      <c r="O31" s="118">
        <f t="shared" si="3"/>
        <v>0</v>
      </c>
      <c r="P31" s="118">
        <f t="shared" si="3"/>
        <v>1</v>
      </c>
      <c r="Q31" s="118">
        <f t="shared" si="3"/>
        <v>1</v>
      </c>
      <c r="R31" s="118">
        <f t="shared" si="3"/>
        <v>1</v>
      </c>
      <c r="S31" s="118">
        <f t="shared" si="3"/>
        <v>1</v>
      </c>
      <c r="T31" s="118">
        <f t="shared" si="3"/>
        <v>1</v>
      </c>
      <c r="AB31" s="22"/>
    </row>
    <row r="32" spans="1:28" outlineLevel="2" x14ac:dyDescent="0.15">
      <c r="B32" s="22" t="s">
        <v>334</v>
      </c>
      <c r="C32" s="23" t="s">
        <v>11</v>
      </c>
      <c r="E32" s="132" t="s">
        <v>333</v>
      </c>
      <c r="F32"/>
      <c r="M32" s="118"/>
      <c r="N32" s="118"/>
      <c r="O32" s="118"/>
      <c r="P32" s="118"/>
      <c r="Q32" s="118"/>
      <c r="R32" s="118"/>
      <c r="S32" s="118"/>
      <c r="T32" s="118"/>
      <c r="AB32" s="22"/>
    </row>
    <row r="33" spans="1:16376" outlineLevel="2" x14ac:dyDescent="0.15">
      <c r="B33" s="22" t="s">
        <v>335</v>
      </c>
      <c r="C33" s="23" t="s">
        <v>11</v>
      </c>
      <c r="E33" s="60" t="str">
        <f t="shared" ref="E33:E37" ca="1" si="4">_xlfn.FORMULATEXT(N33)</f>
        <v>=СУММ($M$31:N31)</v>
      </c>
      <c r="F33"/>
      <c r="M33" s="118">
        <f>SUM($M$31:M31)</f>
        <v>0</v>
      </c>
      <c r="N33" s="118">
        <f>SUM($M$31:N31)</f>
        <v>0</v>
      </c>
      <c r="O33" s="118">
        <f>SUM($M$31:O31)</f>
        <v>0</v>
      </c>
      <c r="P33" s="118">
        <f>SUM($M$31:P31)</f>
        <v>1</v>
      </c>
      <c r="Q33" s="118">
        <f>SUM($M$31:Q31)</f>
        <v>2</v>
      </c>
      <c r="R33" s="118">
        <f>SUM($M$31:R31)</f>
        <v>3</v>
      </c>
      <c r="S33" s="118">
        <f>SUM($M$31:S31)</f>
        <v>4</v>
      </c>
      <c r="T33" s="118">
        <f>SUM($M$31:T31)</f>
        <v>5</v>
      </c>
      <c r="AB33" s="22"/>
    </row>
    <row r="34" spans="1:16376" outlineLevel="2" x14ac:dyDescent="0.15">
      <c r="B34" s="22" t="s">
        <v>277</v>
      </c>
      <c r="C34" s="23" t="s">
        <v>11</v>
      </c>
      <c r="E34" s="60" t="str">
        <f t="shared" ca="1" si="4"/>
        <v>=ГОД(N28)</v>
      </c>
      <c r="F34" s="14" t="s">
        <v>4</v>
      </c>
      <c r="M34" s="77">
        <f>YEAR(M28)</f>
        <v>2018</v>
      </c>
      <c r="N34" s="77">
        <f t="shared" ref="N34:T34" si="5">YEAR(N28)</f>
        <v>2019</v>
      </c>
      <c r="O34" s="77">
        <f t="shared" si="5"/>
        <v>2020</v>
      </c>
      <c r="P34" s="77">
        <f t="shared" si="5"/>
        <v>2021</v>
      </c>
      <c r="Q34" s="77">
        <f t="shared" si="5"/>
        <v>2022</v>
      </c>
      <c r="R34" s="77">
        <f t="shared" si="5"/>
        <v>2023</v>
      </c>
      <c r="S34" s="77">
        <f t="shared" si="5"/>
        <v>2024</v>
      </c>
      <c r="T34" s="77">
        <f t="shared" si="5"/>
        <v>2025</v>
      </c>
      <c r="AB34" s="22"/>
    </row>
    <row r="35" spans="1:16376" s="47" customFormat="1" outlineLevel="2" x14ac:dyDescent="0.15">
      <c r="A35" s="22"/>
      <c r="B35" s="22" t="s">
        <v>75</v>
      </c>
      <c r="C35" s="23" t="s">
        <v>216</v>
      </c>
      <c r="D35" s="23"/>
      <c r="E35" s="60" t="str">
        <f t="shared" ca="1" si="4"/>
        <v>=N28-N27+1</v>
      </c>
      <c r="F35" s="56" t="s">
        <v>5</v>
      </c>
      <c r="G35" s="22"/>
      <c r="H35" s="22"/>
      <c r="I35" s="22"/>
      <c r="J35" s="22"/>
      <c r="K35" s="22"/>
      <c r="L35" s="22"/>
      <c r="M35" s="77">
        <f>M28-M27+1</f>
        <v>365</v>
      </c>
      <c r="N35" s="77">
        <f t="shared" ref="N35:T35" si="6">N28-N27+1</f>
        <v>365</v>
      </c>
      <c r="O35" s="77">
        <f t="shared" si="6"/>
        <v>366</v>
      </c>
      <c r="P35" s="77">
        <f t="shared" si="6"/>
        <v>365</v>
      </c>
      <c r="Q35" s="77">
        <f t="shared" si="6"/>
        <v>365</v>
      </c>
      <c r="R35" s="77">
        <f t="shared" si="6"/>
        <v>365</v>
      </c>
      <c r="S35" s="77">
        <f t="shared" si="6"/>
        <v>366</v>
      </c>
      <c r="T35" s="77">
        <f t="shared" si="6"/>
        <v>365</v>
      </c>
      <c r="U35" s="22"/>
      <c r="V35" s="22"/>
      <c r="W35" s="22"/>
      <c r="X35" s="22"/>
      <c r="Y35" s="22"/>
      <c r="Z35" s="22"/>
      <c r="AA35" s="22"/>
      <c r="AB35" s="22"/>
    </row>
    <row r="36" spans="1:16376" s="47" customFormat="1" outlineLevel="2" x14ac:dyDescent="0.15">
      <c r="A36" s="22"/>
      <c r="B36" s="22" t="s">
        <v>336</v>
      </c>
      <c r="C36" s="23" t="s">
        <v>216</v>
      </c>
      <c r="D36" s="23"/>
      <c r="E36" s="60"/>
      <c r="F36" s="22"/>
      <c r="G36" s="22"/>
      <c r="H36" s="22"/>
      <c r="I36" s="22"/>
      <c r="J36" s="22"/>
      <c r="K36" s="22"/>
      <c r="L36" s="22"/>
      <c r="M36" s="77">
        <f>M35</f>
        <v>365</v>
      </c>
      <c r="N36" s="77">
        <f t="shared" ref="N36:T36" si="7">N35</f>
        <v>365</v>
      </c>
      <c r="O36" s="77">
        <f t="shared" si="7"/>
        <v>366</v>
      </c>
      <c r="P36" s="77">
        <f t="shared" si="7"/>
        <v>365</v>
      </c>
      <c r="Q36" s="77">
        <f t="shared" si="7"/>
        <v>365</v>
      </c>
      <c r="R36" s="77">
        <f t="shared" si="7"/>
        <v>365</v>
      </c>
      <c r="S36" s="77">
        <f t="shared" si="7"/>
        <v>366</v>
      </c>
      <c r="T36" s="77">
        <f t="shared" si="7"/>
        <v>365</v>
      </c>
      <c r="U36" s="22"/>
      <c r="V36" s="22"/>
      <c r="W36" s="22"/>
      <c r="X36" s="22"/>
      <c r="Y36" s="22"/>
      <c r="Z36" s="22"/>
      <c r="AA36" s="22"/>
      <c r="AB36" s="22"/>
    </row>
    <row r="37" spans="1:16376" outlineLevel="2" x14ac:dyDescent="0.15">
      <c r="B37" s="22" t="s">
        <v>278</v>
      </c>
      <c r="C37" s="23" t="s">
        <v>11</v>
      </c>
      <c r="E37" s="60" t="str">
        <f t="shared" ca="1" si="4"/>
        <v>=ДОЛЯГОДА(N27;N28)</v>
      </c>
      <c r="F37" s="56" t="s">
        <v>279</v>
      </c>
      <c r="M37" s="119">
        <f>YEARFRAC(M27,M28)</f>
        <v>1</v>
      </c>
      <c r="N37" s="119">
        <f t="shared" ref="N37:T37" si="8">YEARFRAC(N27,N28)</f>
        <v>1</v>
      </c>
      <c r="O37" s="119">
        <f t="shared" si="8"/>
        <v>1</v>
      </c>
      <c r="P37" s="119">
        <f t="shared" si="8"/>
        <v>1</v>
      </c>
      <c r="Q37" s="119">
        <f t="shared" si="8"/>
        <v>1</v>
      </c>
      <c r="R37" s="119">
        <f t="shared" si="8"/>
        <v>1</v>
      </c>
      <c r="S37" s="119">
        <f t="shared" si="8"/>
        <v>1</v>
      </c>
      <c r="T37" s="119">
        <f t="shared" si="8"/>
        <v>1</v>
      </c>
      <c r="AB37" s="22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  <c r="IW37" s="47"/>
      <c r="IX37" s="47"/>
      <c r="IY37" s="47"/>
      <c r="IZ37" s="47"/>
      <c r="JA37" s="47"/>
      <c r="JB37" s="47"/>
      <c r="JC37" s="47"/>
      <c r="JD37" s="47"/>
      <c r="JE37" s="47"/>
      <c r="JF37" s="47"/>
      <c r="JG37" s="47"/>
      <c r="JH37" s="47"/>
      <c r="JI37" s="47"/>
      <c r="JJ37" s="47"/>
      <c r="JK37" s="47"/>
      <c r="JL37" s="47"/>
      <c r="JM37" s="47"/>
      <c r="JN37" s="47"/>
      <c r="JO37" s="47"/>
      <c r="JP37" s="47"/>
      <c r="JQ37" s="47"/>
      <c r="JR37" s="47"/>
      <c r="JS37" s="47"/>
      <c r="JT37" s="47"/>
      <c r="JU37" s="47"/>
      <c r="JV37" s="47"/>
      <c r="JW37" s="47"/>
      <c r="JX37" s="47"/>
      <c r="JY37" s="47"/>
      <c r="JZ37" s="47"/>
      <c r="KA37" s="47"/>
      <c r="KB37" s="47"/>
      <c r="KC37" s="47"/>
      <c r="KD37" s="47"/>
      <c r="KE37" s="47"/>
      <c r="KF37" s="47"/>
      <c r="KG37" s="47"/>
      <c r="KH37" s="47"/>
      <c r="KI37" s="47"/>
      <c r="KJ37" s="47"/>
      <c r="KK37" s="47"/>
      <c r="KL37" s="47"/>
      <c r="KM37" s="47"/>
      <c r="KN37" s="47"/>
      <c r="KO37" s="47"/>
      <c r="KP37" s="47"/>
      <c r="KQ37" s="47"/>
      <c r="KR37" s="47"/>
      <c r="KS37" s="47"/>
      <c r="KT37" s="47"/>
      <c r="KU37" s="47"/>
      <c r="KV37" s="47"/>
      <c r="KW37" s="47"/>
      <c r="KX37" s="47"/>
      <c r="KY37" s="47"/>
      <c r="KZ37" s="47"/>
      <c r="LA37" s="47"/>
      <c r="LB37" s="47"/>
      <c r="LC37" s="47"/>
      <c r="LD37" s="47"/>
      <c r="LE37" s="47"/>
      <c r="LF37" s="47"/>
      <c r="LG37" s="47"/>
      <c r="LH37" s="47"/>
      <c r="LI37" s="47"/>
      <c r="LJ37" s="47"/>
      <c r="LK37" s="47"/>
      <c r="LL37" s="47"/>
      <c r="LM37" s="47"/>
      <c r="LN37" s="47"/>
      <c r="LO37" s="47"/>
      <c r="LP37" s="47"/>
      <c r="LQ37" s="47"/>
      <c r="LR37" s="47"/>
      <c r="LS37" s="47"/>
      <c r="LT37" s="47"/>
      <c r="LU37" s="47"/>
      <c r="LV37" s="47"/>
      <c r="LW37" s="47"/>
      <c r="LX37" s="47"/>
      <c r="LY37" s="47"/>
      <c r="LZ37" s="47"/>
      <c r="MA37" s="47"/>
      <c r="MB37" s="47"/>
      <c r="MC37" s="47"/>
      <c r="MD37" s="47"/>
      <c r="ME37" s="47"/>
      <c r="MF37" s="47"/>
      <c r="MG37" s="47"/>
      <c r="MH37" s="47"/>
      <c r="MI37" s="47"/>
      <c r="MJ37" s="47"/>
      <c r="MK37" s="47"/>
      <c r="ML37" s="47"/>
      <c r="MM37" s="47"/>
      <c r="MN37" s="47"/>
      <c r="MO37" s="47"/>
      <c r="MP37" s="47"/>
      <c r="MQ37" s="47"/>
      <c r="MR37" s="47"/>
      <c r="MS37" s="47"/>
      <c r="MT37" s="47"/>
      <c r="MU37" s="47"/>
      <c r="MV37" s="47"/>
      <c r="MW37" s="47"/>
      <c r="MX37" s="47"/>
      <c r="MY37" s="47"/>
      <c r="MZ37" s="47"/>
      <c r="NA37" s="47"/>
      <c r="NB37" s="47"/>
      <c r="NC37" s="47"/>
      <c r="ND37" s="47"/>
      <c r="NE37" s="47"/>
      <c r="NF37" s="47"/>
      <c r="NG37" s="47"/>
      <c r="NH37" s="47"/>
      <c r="NI37" s="47"/>
      <c r="NJ37" s="47"/>
      <c r="NK37" s="47"/>
      <c r="NL37" s="47"/>
      <c r="NM37" s="47"/>
      <c r="NN37" s="47"/>
      <c r="NO37" s="47"/>
      <c r="NP37" s="47"/>
      <c r="NQ37" s="47"/>
      <c r="NR37" s="47"/>
      <c r="NS37" s="47"/>
      <c r="NT37" s="47"/>
      <c r="NU37" s="47"/>
      <c r="NV37" s="47"/>
      <c r="NW37" s="47"/>
      <c r="NX37" s="47"/>
      <c r="NY37" s="47"/>
      <c r="NZ37" s="47"/>
      <c r="OA37" s="47"/>
      <c r="OB37" s="47"/>
      <c r="OC37" s="47"/>
      <c r="OD37" s="47"/>
      <c r="OE37" s="47"/>
      <c r="OF37" s="47"/>
      <c r="OG37" s="47"/>
      <c r="OH37" s="47"/>
      <c r="OI37" s="47"/>
      <c r="OJ37" s="47"/>
      <c r="OK37" s="47"/>
      <c r="OL37" s="47"/>
      <c r="OM37" s="47"/>
      <c r="ON37" s="47"/>
      <c r="OO37" s="47"/>
      <c r="OP37" s="47"/>
      <c r="OQ37" s="47"/>
      <c r="OR37" s="47"/>
      <c r="OS37" s="47"/>
      <c r="OT37" s="47"/>
      <c r="OU37" s="47"/>
      <c r="OV37" s="47"/>
      <c r="OW37" s="47"/>
      <c r="OX37" s="47"/>
      <c r="OY37" s="47"/>
      <c r="OZ37" s="47"/>
      <c r="PA37" s="47"/>
      <c r="PB37" s="47"/>
      <c r="PC37" s="47"/>
      <c r="PD37" s="47"/>
      <c r="PE37" s="47"/>
      <c r="PF37" s="47"/>
      <c r="PG37" s="47"/>
      <c r="PH37" s="47"/>
      <c r="PI37" s="47"/>
      <c r="PJ37" s="47"/>
      <c r="PK37" s="47"/>
      <c r="PL37" s="47"/>
      <c r="PM37" s="47"/>
      <c r="PN37" s="47"/>
      <c r="PO37" s="47"/>
      <c r="PP37" s="47"/>
      <c r="PQ37" s="47"/>
      <c r="PR37" s="47"/>
      <c r="PS37" s="47"/>
      <c r="PT37" s="47"/>
      <c r="PU37" s="47"/>
      <c r="PV37" s="47"/>
      <c r="PW37" s="47"/>
      <c r="PX37" s="47"/>
      <c r="PY37" s="47"/>
      <c r="PZ37" s="47"/>
      <c r="QA37" s="47"/>
      <c r="QB37" s="47"/>
      <c r="QC37" s="47"/>
      <c r="QD37" s="47"/>
      <c r="QE37" s="47"/>
      <c r="QF37" s="47"/>
      <c r="QG37" s="47"/>
      <c r="QH37" s="47"/>
      <c r="QI37" s="47"/>
      <c r="QJ37" s="47"/>
      <c r="QK37" s="47"/>
      <c r="QL37" s="47"/>
      <c r="QM37" s="47"/>
      <c r="QN37" s="47"/>
      <c r="QO37" s="47"/>
      <c r="QP37" s="47"/>
      <c r="QQ37" s="47"/>
      <c r="QR37" s="47"/>
      <c r="QS37" s="47"/>
      <c r="QT37" s="47"/>
      <c r="QU37" s="47"/>
      <c r="QV37" s="47"/>
      <c r="QW37" s="47"/>
      <c r="QX37" s="47"/>
      <c r="QY37" s="47"/>
      <c r="QZ37" s="47"/>
      <c r="RA37" s="47"/>
      <c r="RB37" s="47"/>
      <c r="RC37" s="47"/>
      <c r="RD37" s="47"/>
      <c r="RE37" s="47"/>
      <c r="RF37" s="47"/>
      <c r="RG37" s="47"/>
      <c r="RH37" s="47"/>
      <c r="RI37" s="47"/>
      <c r="RJ37" s="47"/>
      <c r="RK37" s="47"/>
      <c r="RL37" s="47"/>
      <c r="RM37" s="47"/>
      <c r="RN37" s="47"/>
      <c r="RO37" s="47"/>
      <c r="RP37" s="47"/>
      <c r="RQ37" s="47"/>
      <c r="RR37" s="47"/>
      <c r="RS37" s="47"/>
      <c r="RT37" s="47"/>
      <c r="RU37" s="47"/>
      <c r="RV37" s="47"/>
      <c r="RW37" s="47"/>
      <c r="RX37" s="47"/>
      <c r="RY37" s="47"/>
      <c r="RZ37" s="47"/>
      <c r="SA37" s="47"/>
      <c r="SB37" s="47"/>
      <c r="SC37" s="47"/>
      <c r="SD37" s="47"/>
      <c r="SE37" s="47"/>
      <c r="SF37" s="47"/>
      <c r="SG37" s="47"/>
      <c r="SH37" s="47"/>
      <c r="SI37" s="47"/>
      <c r="SJ37" s="47"/>
      <c r="SK37" s="47"/>
      <c r="SL37" s="47"/>
      <c r="SM37" s="47"/>
      <c r="SN37" s="47"/>
      <c r="SO37" s="47"/>
      <c r="SP37" s="47"/>
      <c r="SQ37" s="47"/>
      <c r="SR37" s="47"/>
      <c r="SS37" s="47"/>
      <c r="ST37" s="47"/>
      <c r="SU37" s="47"/>
      <c r="SV37" s="47"/>
      <c r="SW37" s="47"/>
      <c r="SX37" s="47"/>
      <c r="SY37" s="47"/>
      <c r="SZ37" s="47"/>
      <c r="TA37" s="47"/>
      <c r="TB37" s="47"/>
      <c r="TC37" s="47"/>
      <c r="TD37" s="47"/>
      <c r="TE37" s="47"/>
      <c r="TF37" s="47"/>
      <c r="TG37" s="47"/>
      <c r="TH37" s="47"/>
      <c r="TI37" s="47"/>
      <c r="TJ37" s="47"/>
      <c r="TK37" s="47"/>
      <c r="TL37" s="47"/>
      <c r="TM37" s="47"/>
      <c r="TN37" s="47"/>
      <c r="TO37" s="47"/>
      <c r="TP37" s="47"/>
      <c r="TQ37" s="47"/>
      <c r="TR37" s="47"/>
      <c r="TS37" s="47"/>
      <c r="TT37" s="47"/>
      <c r="TU37" s="47"/>
      <c r="TV37" s="47"/>
      <c r="TW37" s="47"/>
      <c r="TX37" s="47"/>
      <c r="TY37" s="47"/>
      <c r="TZ37" s="47"/>
      <c r="UA37" s="47"/>
      <c r="UB37" s="47"/>
      <c r="UC37" s="47"/>
      <c r="UD37" s="47"/>
      <c r="UE37" s="47"/>
      <c r="UF37" s="47"/>
      <c r="UG37" s="47"/>
      <c r="UH37" s="47"/>
      <c r="UI37" s="47"/>
      <c r="UJ37" s="47"/>
      <c r="UK37" s="47"/>
      <c r="UL37" s="47"/>
      <c r="UM37" s="47"/>
      <c r="UN37" s="47"/>
      <c r="UO37" s="47"/>
      <c r="UP37" s="47"/>
      <c r="UQ37" s="47"/>
      <c r="UR37" s="47"/>
      <c r="US37" s="47"/>
      <c r="UT37" s="47"/>
      <c r="UU37" s="47"/>
      <c r="UV37" s="47"/>
      <c r="UW37" s="47"/>
      <c r="UX37" s="47"/>
      <c r="UY37" s="47"/>
      <c r="UZ37" s="47"/>
      <c r="VA37" s="47"/>
      <c r="VB37" s="47"/>
      <c r="VC37" s="47"/>
      <c r="VD37" s="47"/>
      <c r="VE37" s="47"/>
      <c r="VF37" s="47"/>
      <c r="VG37" s="47"/>
      <c r="VH37" s="47"/>
      <c r="VI37" s="47"/>
      <c r="VJ37" s="47"/>
      <c r="VK37" s="47"/>
      <c r="VL37" s="47"/>
      <c r="VM37" s="47"/>
      <c r="VN37" s="47"/>
      <c r="VO37" s="47"/>
      <c r="VP37" s="47"/>
      <c r="VQ37" s="47"/>
      <c r="VR37" s="47"/>
      <c r="VS37" s="47"/>
      <c r="VT37" s="47"/>
      <c r="VU37" s="47"/>
      <c r="VV37" s="47"/>
      <c r="VW37" s="47"/>
      <c r="VX37" s="47"/>
      <c r="VY37" s="47"/>
      <c r="VZ37" s="47"/>
      <c r="WA37" s="47"/>
      <c r="WB37" s="47"/>
      <c r="WC37" s="47"/>
      <c r="WD37" s="47"/>
      <c r="WE37" s="47"/>
      <c r="WF37" s="47"/>
      <c r="WG37" s="47"/>
      <c r="WH37" s="47"/>
      <c r="WI37" s="47"/>
      <c r="WJ37" s="47"/>
      <c r="WK37" s="47"/>
      <c r="WL37" s="47"/>
      <c r="WM37" s="47"/>
      <c r="WN37" s="47"/>
      <c r="WO37" s="47"/>
      <c r="WP37" s="47"/>
      <c r="WQ37" s="47"/>
      <c r="WR37" s="47"/>
      <c r="WS37" s="47"/>
      <c r="WT37" s="47"/>
      <c r="WU37" s="47"/>
      <c r="WV37" s="47"/>
      <c r="WW37" s="47"/>
      <c r="WX37" s="47"/>
      <c r="WY37" s="47"/>
      <c r="WZ37" s="47"/>
      <c r="XA37" s="47"/>
      <c r="XB37" s="47"/>
      <c r="XC37" s="47"/>
      <c r="XD37" s="47"/>
      <c r="XE37" s="47"/>
      <c r="XF37" s="47"/>
      <c r="XG37" s="47"/>
      <c r="XH37" s="47"/>
      <c r="XI37" s="47"/>
      <c r="XJ37" s="47"/>
      <c r="XK37" s="47"/>
      <c r="XL37" s="47"/>
      <c r="XM37" s="47"/>
      <c r="XN37" s="47"/>
      <c r="XO37" s="47"/>
      <c r="XP37" s="47"/>
      <c r="XQ37" s="47"/>
      <c r="XR37" s="47"/>
      <c r="XS37" s="47"/>
      <c r="XT37" s="47"/>
      <c r="XU37" s="47"/>
      <c r="XV37" s="47"/>
      <c r="XW37" s="47"/>
      <c r="XX37" s="47"/>
      <c r="XY37" s="47"/>
      <c r="XZ37" s="47"/>
      <c r="YA37" s="47"/>
      <c r="YB37" s="47"/>
      <c r="YC37" s="47"/>
      <c r="YD37" s="47"/>
      <c r="YE37" s="47"/>
      <c r="YF37" s="47"/>
      <c r="YG37" s="47"/>
      <c r="YH37" s="47"/>
      <c r="YI37" s="47"/>
      <c r="YJ37" s="47"/>
      <c r="YK37" s="47"/>
      <c r="YL37" s="47"/>
      <c r="YM37" s="47"/>
      <c r="YN37" s="47"/>
      <c r="YO37" s="47"/>
      <c r="YP37" s="47"/>
      <c r="YQ37" s="47"/>
      <c r="YR37" s="47"/>
      <c r="YS37" s="47"/>
      <c r="YT37" s="47"/>
      <c r="YU37" s="47"/>
      <c r="YV37" s="47"/>
      <c r="YW37" s="47"/>
      <c r="YX37" s="47"/>
      <c r="YY37" s="47"/>
      <c r="YZ37" s="47"/>
      <c r="ZA37" s="47"/>
      <c r="ZB37" s="47"/>
      <c r="ZC37" s="47"/>
      <c r="ZD37" s="47"/>
      <c r="ZE37" s="47"/>
      <c r="ZF37" s="47"/>
      <c r="ZG37" s="47"/>
      <c r="ZH37" s="47"/>
      <c r="ZI37" s="47"/>
      <c r="ZJ37" s="47"/>
      <c r="ZK37" s="47"/>
      <c r="ZL37" s="47"/>
      <c r="ZM37" s="47"/>
      <c r="ZN37" s="47"/>
      <c r="ZO37" s="47"/>
      <c r="ZP37" s="47"/>
      <c r="ZQ37" s="47"/>
      <c r="ZR37" s="47"/>
      <c r="ZS37" s="47"/>
      <c r="ZT37" s="47"/>
      <c r="ZU37" s="47"/>
      <c r="ZV37" s="47"/>
      <c r="ZW37" s="47"/>
      <c r="ZX37" s="47"/>
      <c r="ZY37" s="47"/>
      <c r="ZZ37" s="47"/>
      <c r="AAA37" s="47"/>
      <c r="AAB37" s="47"/>
      <c r="AAC37" s="47"/>
      <c r="AAD37" s="47"/>
      <c r="AAE37" s="47"/>
      <c r="AAF37" s="47"/>
      <c r="AAG37" s="47"/>
      <c r="AAH37" s="47"/>
      <c r="AAI37" s="47"/>
      <c r="AAJ37" s="47"/>
      <c r="AAK37" s="47"/>
      <c r="AAL37" s="47"/>
      <c r="AAM37" s="47"/>
      <c r="AAN37" s="47"/>
      <c r="AAO37" s="47"/>
      <c r="AAP37" s="47"/>
      <c r="AAQ37" s="47"/>
      <c r="AAR37" s="47"/>
      <c r="AAS37" s="47"/>
      <c r="AAT37" s="47"/>
      <c r="AAU37" s="47"/>
      <c r="AAV37" s="47"/>
      <c r="AAW37" s="47"/>
      <c r="AAX37" s="47"/>
      <c r="AAY37" s="47"/>
      <c r="AAZ37" s="47"/>
      <c r="ABA37" s="47"/>
      <c r="ABB37" s="47"/>
      <c r="ABC37" s="47"/>
      <c r="ABD37" s="47"/>
      <c r="ABE37" s="47"/>
      <c r="ABF37" s="47"/>
      <c r="ABG37" s="47"/>
      <c r="ABH37" s="47"/>
      <c r="ABI37" s="47"/>
      <c r="ABJ37" s="47"/>
      <c r="ABK37" s="47"/>
      <c r="ABL37" s="47"/>
      <c r="ABM37" s="47"/>
      <c r="ABN37" s="47"/>
      <c r="ABO37" s="47"/>
      <c r="ABP37" s="47"/>
      <c r="ABQ37" s="47"/>
      <c r="ABR37" s="47"/>
      <c r="ABS37" s="47"/>
      <c r="ABT37" s="47"/>
      <c r="ABU37" s="47"/>
      <c r="ABV37" s="47"/>
      <c r="ABW37" s="47"/>
      <c r="ABX37" s="47"/>
      <c r="ABY37" s="47"/>
      <c r="ABZ37" s="47"/>
      <c r="ACA37" s="47"/>
      <c r="ACB37" s="47"/>
      <c r="ACC37" s="47"/>
      <c r="ACD37" s="47"/>
      <c r="ACE37" s="47"/>
      <c r="ACF37" s="47"/>
      <c r="ACG37" s="47"/>
      <c r="ACH37" s="47"/>
      <c r="ACI37" s="47"/>
      <c r="ACJ37" s="47"/>
      <c r="ACK37" s="47"/>
      <c r="ACL37" s="47"/>
      <c r="ACM37" s="47"/>
      <c r="ACN37" s="47"/>
      <c r="ACO37" s="47"/>
      <c r="ACP37" s="47"/>
      <c r="ACQ37" s="47"/>
      <c r="ACR37" s="47"/>
      <c r="ACS37" s="47"/>
      <c r="ACT37" s="47"/>
      <c r="ACU37" s="47"/>
      <c r="ACV37" s="47"/>
      <c r="ACW37" s="47"/>
      <c r="ACX37" s="47"/>
      <c r="ACY37" s="47"/>
      <c r="ACZ37" s="47"/>
      <c r="ADA37" s="47"/>
      <c r="ADB37" s="47"/>
      <c r="ADC37" s="47"/>
      <c r="ADD37" s="47"/>
      <c r="ADE37" s="47"/>
      <c r="ADF37" s="47"/>
      <c r="ADG37" s="47"/>
      <c r="ADH37" s="47"/>
      <c r="ADI37" s="47"/>
      <c r="ADJ37" s="47"/>
      <c r="ADK37" s="47"/>
      <c r="ADL37" s="47"/>
      <c r="ADM37" s="47"/>
      <c r="ADN37" s="47"/>
      <c r="ADO37" s="47"/>
      <c r="ADP37" s="47"/>
      <c r="ADQ37" s="47"/>
      <c r="ADR37" s="47"/>
      <c r="ADS37" s="47"/>
      <c r="ADT37" s="47"/>
      <c r="ADU37" s="47"/>
      <c r="ADV37" s="47"/>
      <c r="ADW37" s="47"/>
      <c r="ADX37" s="47"/>
      <c r="ADY37" s="47"/>
      <c r="ADZ37" s="47"/>
      <c r="AEA37" s="47"/>
      <c r="AEB37" s="47"/>
      <c r="AEC37" s="47"/>
      <c r="AED37" s="47"/>
      <c r="AEE37" s="47"/>
      <c r="AEF37" s="47"/>
      <c r="AEG37" s="47"/>
      <c r="AEH37" s="47"/>
      <c r="AEI37" s="47"/>
      <c r="AEJ37" s="47"/>
      <c r="AEK37" s="47"/>
      <c r="AEL37" s="47"/>
      <c r="AEM37" s="47"/>
      <c r="AEN37" s="47"/>
      <c r="AEO37" s="47"/>
      <c r="AEP37" s="47"/>
      <c r="AEQ37" s="47"/>
      <c r="AER37" s="47"/>
      <c r="AES37" s="47"/>
      <c r="AET37" s="47"/>
      <c r="AEU37" s="47"/>
      <c r="AEV37" s="47"/>
      <c r="AEW37" s="47"/>
      <c r="AEX37" s="47"/>
      <c r="AEY37" s="47"/>
      <c r="AEZ37" s="47"/>
      <c r="AFA37" s="47"/>
      <c r="AFB37" s="47"/>
      <c r="AFC37" s="47"/>
      <c r="AFD37" s="47"/>
      <c r="AFE37" s="47"/>
      <c r="AFF37" s="47"/>
      <c r="AFG37" s="47"/>
      <c r="AFH37" s="47"/>
      <c r="AFI37" s="47"/>
      <c r="AFJ37" s="47"/>
      <c r="AFK37" s="47"/>
      <c r="AFL37" s="47"/>
      <c r="AFM37" s="47"/>
      <c r="AFN37" s="47"/>
      <c r="AFO37" s="47"/>
      <c r="AFP37" s="47"/>
      <c r="AFQ37" s="47"/>
      <c r="AFR37" s="47"/>
      <c r="AFS37" s="47"/>
      <c r="AFT37" s="47"/>
      <c r="AFU37" s="47"/>
      <c r="AFV37" s="47"/>
      <c r="AFW37" s="47"/>
      <c r="AFX37" s="47"/>
      <c r="AFY37" s="47"/>
      <c r="AFZ37" s="47"/>
      <c r="AGA37" s="47"/>
      <c r="AGB37" s="47"/>
      <c r="AGC37" s="47"/>
      <c r="AGD37" s="47"/>
      <c r="AGE37" s="47"/>
      <c r="AGF37" s="47"/>
      <c r="AGG37" s="47"/>
      <c r="AGH37" s="47"/>
      <c r="AGI37" s="47"/>
      <c r="AGJ37" s="47"/>
      <c r="AGK37" s="47"/>
      <c r="AGL37" s="47"/>
      <c r="AGM37" s="47"/>
      <c r="AGN37" s="47"/>
      <c r="AGO37" s="47"/>
      <c r="AGP37" s="47"/>
      <c r="AGQ37" s="47"/>
      <c r="AGR37" s="47"/>
      <c r="AGS37" s="47"/>
      <c r="AGT37" s="47"/>
      <c r="AGU37" s="47"/>
      <c r="AGV37" s="47"/>
      <c r="AGW37" s="47"/>
      <c r="AGX37" s="47"/>
      <c r="AGY37" s="47"/>
      <c r="AGZ37" s="47"/>
      <c r="AHA37" s="47"/>
      <c r="AHB37" s="47"/>
      <c r="AHC37" s="47"/>
      <c r="AHD37" s="47"/>
      <c r="AHE37" s="47"/>
      <c r="AHF37" s="47"/>
      <c r="AHG37" s="47"/>
      <c r="AHH37" s="47"/>
      <c r="AHI37" s="47"/>
      <c r="AHJ37" s="47"/>
      <c r="AHK37" s="47"/>
      <c r="AHL37" s="47"/>
      <c r="AHM37" s="47"/>
      <c r="AHN37" s="47"/>
      <c r="AHO37" s="47"/>
      <c r="AHP37" s="47"/>
      <c r="AHQ37" s="47"/>
      <c r="AHR37" s="47"/>
      <c r="AHS37" s="47"/>
      <c r="AHT37" s="47"/>
      <c r="AHU37" s="47"/>
      <c r="AHV37" s="47"/>
      <c r="AHW37" s="47"/>
      <c r="AHX37" s="47"/>
      <c r="AHY37" s="47"/>
      <c r="AHZ37" s="47"/>
      <c r="AIA37" s="47"/>
      <c r="AIB37" s="47"/>
      <c r="AIC37" s="47"/>
      <c r="AID37" s="47"/>
      <c r="AIE37" s="47"/>
      <c r="AIF37" s="47"/>
      <c r="AIG37" s="47"/>
      <c r="AIH37" s="47"/>
      <c r="AII37" s="47"/>
      <c r="AIJ37" s="47"/>
      <c r="AIK37" s="47"/>
      <c r="AIL37" s="47"/>
      <c r="AIM37" s="47"/>
      <c r="AIN37" s="47"/>
      <c r="AIO37" s="47"/>
      <c r="AIP37" s="47"/>
      <c r="AIQ37" s="47"/>
      <c r="AIR37" s="47"/>
      <c r="AIS37" s="47"/>
      <c r="AIT37" s="47"/>
      <c r="AIU37" s="47"/>
      <c r="AIV37" s="47"/>
      <c r="AIW37" s="47"/>
      <c r="AIX37" s="47"/>
      <c r="AIY37" s="47"/>
      <c r="AIZ37" s="47"/>
      <c r="AJA37" s="47"/>
      <c r="AJB37" s="47"/>
      <c r="AJC37" s="47"/>
      <c r="AJD37" s="47"/>
      <c r="AJE37" s="47"/>
      <c r="AJF37" s="47"/>
      <c r="AJG37" s="47"/>
      <c r="AJH37" s="47"/>
      <c r="AJI37" s="47"/>
      <c r="AJJ37" s="47"/>
      <c r="AJK37" s="47"/>
      <c r="AJL37" s="47"/>
      <c r="AJM37" s="47"/>
      <c r="AJN37" s="47"/>
      <c r="AJO37" s="47"/>
      <c r="AJP37" s="47"/>
      <c r="AJQ37" s="47"/>
      <c r="AJR37" s="47"/>
      <c r="AJS37" s="47"/>
      <c r="AJT37" s="47"/>
      <c r="AJU37" s="47"/>
      <c r="AJV37" s="47"/>
      <c r="AJW37" s="47"/>
      <c r="AJX37" s="47"/>
      <c r="AJY37" s="47"/>
      <c r="AJZ37" s="47"/>
      <c r="AKA37" s="47"/>
      <c r="AKB37" s="47"/>
      <c r="AKC37" s="47"/>
      <c r="AKD37" s="47"/>
      <c r="AKE37" s="47"/>
      <c r="AKF37" s="47"/>
      <c r="AKG37" s="47"/>
      <c r="AKH37" s="47"/>
      <c r="AKI37" s="47"/>
      <c r="AKJ37" s="47"/>
      <c r="AKK37" s="47"/>
      <c r="AKL37" s="47"/>
      <c r="AKM37" s="47"/>
      <c r="AKN37" s="47"/>
      <c r="AKO37" s="47"/>
      <c r="AKP37" s="47"/>
      <c r="AKQ37" s="47"/>
      <c r="AKR37" s="47"/>
      <c r="AKS37" s="47"/>
      <c r="AKT37" s="47"/>
      <c r="AKU37" s="47"/>
      <c r="AKV37" s="47"/>
      <c r="AKW37" s="47"/>
      <c r="AKX37" s="47"/>
      <c r="AKY37" s="47"/>
      <c r="AKZ37" s="47"/>
      <c r="ALA37" s="47"/>
      <c r="ALB37" s="47"/>
      <c r="ALC37" s="47"/>
      <c r="ALD37" s="47"/>
      <c r="ALE37" s="47"/>
      <c r="ALF37" s="47"/>
      <c r="ALG37" s="47"/>
      <c r="ALH37" s="47"/>
      <c r="ALI37" s="47"/>
      <c r="ALJ37" s="47"/>
      <c r="ALK37" s="47"/>
      <c r="ALL37" s="47"/>
      <c r="ALM37" s="47"/>
      <c r="ALN37" s="47"/>
      <c r="ALO37" s="47"/>
      <c r="ALP37" s="47"/>
      <c r="ALQ37" s="47"/>
      <c r="ALR37" s="47"/>
      <c r="ALS37" s="47"/>
      <c r="ALT37" s="47"/>
      <c r="ALU37" s="47"/>
      <c r="ALV37" s="47"/>
      <c r="ALW37" s="47"/>
      <c r="ALX37" s="47"/>
      <c r="ALY37" s="47"/>
      <c r="ALZ37" s="47"/>
      <c r="AMA37" s="47"/>
      <c r="AMB37" s="47"/>
      <c r="AMC37" s="47"/>
      <c r="AMD37" s="47"/>
      <c r="AME37" s="47"/>
      <c r="AMF37" s="47"/>
      <c r="AMG37" s="47"/>
      <c r="AMH37" s="47"/>
      <c r="AMI37" s="47"/>
      <c r="AMJ37" s="47"/>
      <c r="AMK37" s="47"/>
      <c r="AML37" s="47"/>
      <c r="AMM37" s="47"/>
      <c r="AMN37" s="47"/>
      <c r="AMO37" s="47"/>
      <c r="AMP37" s="47"/>
      <c r="AMQ37" s="47"/>
      <c r="AMR37" s="47"/>
      <c r="AMS37" s="47"/>
      <c r="AMT37" s="47"/>
      <c r="AMU37" s="47"/>
      <c r="AMV37" s="47"/>
      <c r="AMW37" s="47"/>
      <c r="AMX37" s="47"/>
      <c r="AMY37" s="47"/>
      <c r="AMZ37" s="47"/>
      <c r="ANA37" s="47"/>
      <c r="ANB37" s="47"/>
      <c r="ANC37" s="47"/>
      <c r="AND37" s="47"/>
      <c r="ANE37" s="47"/>
      <c r="ANF37" s="47"/>
      <c r="ANG37" s="47"/>
      <c r="ANH37" s="47"/>
      <c r="ANI37" s="47"/>
      <c r="ANJ37" s="47"/>
      <c r="ANK37" s="47"/>
      <c r="ANL37" s="47"/>
      <c r="ANM37" s="47"/>
      <c r="ANN37" s="47"/>
      <c r="ANO37" s="47"/>
      <c r="ANP37" s="47"/>
      <c r="ANQ37" s="47"/>
      <c r="ANR37" s="47"/>
      <c r="ANS37" s="47"/>
      <c r="ANT37" s="47"/>
      <c r="ANU37" s="47"/>
      <c r="ANV37" s="47"/>
      <c r="ANW37" s="47"/>
      <c r="ANX37" s="47"/>
      <c r="ANY37" s="47"/>
      <c r="ANZ37" s="47"/>
      <c r="AOA37" s="47"/>
      <c r="AOB37" s="47"/>
      <c r="AOC37" s="47"/>
      <c r="AOD37" s="47"/>
      <c r="AOE37" s="47"/>
      <c r="AOF37" s="47"/>
      <c r="AOG37" s="47"/>
      <c r="AOH37" s="47"/>
      <c r="AOI37" s="47"/>
      <c r="AOJ37" s="47"/>
      <c r="AOK37" s="47"/>
      <c r="AOL37" s="47"/>
      <c r="AOM37" s="47"/>
      <c r="AON37" s="47"/>
      <c r="AOO37" s="47"/>
      <c r="AOP37" s="47"/>
      <c r="AOQ37" s="47"/>
      <c r="AOR37" s="47"/>
      <c r="AOS37" s="47"/>
      <c r="AOT37" s="47"/>
      <c r="AOU37" s="47"/>
      <c r="AOV37" s="47"/>
      <c r="AOW37" s="47"/>
      <c r="AOX37" s="47"/>
      <c r="AOY37" s="47"/>
      <c r="AOZ37" s="47"/>
      <c r="APA37" s="47"/>
      <c r="APB37" s="47"/>
      <c r="APC37" s="47"/>
      <c r="APD37" s="47"/>
      <c r="APE37" s="47"/>
      <c r="APF37" s="47"/>
      <c r="APG37" s="47"/>
      <c r="APH37" s="47"/>
      <c r="API37" s="47"/>
      <c r="APJ37" s="47"/>
      <c r="APK37" s="47"/>
      <c r="APL37" s="47"/>
      <c r="APM37" s="47"/>
      <c r="APN37" s="47"/>
      <c r="APO37" s="47"/>
      <c r="APP37" s="47"/>
      <c r="APQ37" s="47"/>
      <c r="APR37" s="47"/>
      <c r="APS37" s="47"/>
      <c r="APT37" s="47"/>
      <c r="APU37" s="47"/>
      <c r="APV37" s="47"/>
      <c r="APW37" s="47"/>
      <c r="APX37" s="47"/>
      <c r="APY37" s="47"/>
      <c r="APZ37" s="47"/>
      <c r="AQA37" s="47"/>
      <c r="AQB37" s="47"/>
      <c r="AQC37" s="47"/>
      <c r="AQD37" s="47"/>
      <c r="AQE37" s="47"/>
      <c r="AQF37" s="47"/>
      <c r="AQG37" s="47"/>
      <c r="AQH37" s="47"/>
      <c r="AQI37" s="47"/>
      <c r="AQJ37" s="47"/>
      <c r="AQK37" s="47"/>
      <c r="AQL37" s="47"/>
      <c r="AQM37" s="47"/>
      <c r="AQN37" s="47"/>
      <c r="AQO37" s="47"/>
      <c r="AQP37" s="47"/>
      <c r="AQQ37" s="47"/>
      <c r="AQR37" s="47"/>
      <c r="AQS37" s="47"/>
      <c r="AQT37" s="47"/>
      <c r="AQU37" s="47"/>
      <c r="AQV37" s="47"/>
      <c r="AQW37" s="47"/>
      <c r="AQX37" s="47"/>
      <c r="AQY37" s="47"/>
      <c r="AQZ37" s="47"/>
      <c r="ARA37" s="47"/>
      <c r="ARB37" s="47"/>
      <c r="ARC37" s="47"/>
      <c r="ARD37" s="47"/>
      <c r="ARE37" s="47"/>
      <c r="ARF37" s="47"/>
      <c r="ARG37" s="47"/>
      <c r="ARH37" s="47"/>
      <c r="ARI37" s="47"/>
      <c r="ARJ37" s="47"/>
      <c r="ARK37" s="47"/>
      <c r="ARL37" s="47"/>
      <c r="ARM37" s="47"/>
      <c r="ARN37" s="47"/>
      <c r="ARO37" s="47"/>
      <c r="ARP37" s="47"/>
      <c r="ARQ37" s="47"/>
      <c r="ARR37" s="47"/>
      <c r="ARS37" s="47"/>
      <c r="ART37" s="47"/>
      <c r="ARU37" s="47"/>
      <c r="ARV37" s="47"/>
      <c r="ARW37" s="47"/>
      <c r="ARX37" s="47"/>
      <c r="ARY37" s="47"/>
      <c r="ARZ37" s="47"/>
      <c r="ASA37" s="47"/>
      <c r="ASB37" s="47"/>
      <c r="ASC37" s="47"/>
      <c r="ASD37" s="47"/>
      <c r="ASE37" s="47"/>
      <c r="ASF37" s="47"/>
      <c r="ASG37" s="47"/>
      <c r="ASH37" s="47"/>
      <c r="ASI37" s="47"/>
      <c r="ASJ37" s="47"/>
      <c r="ASK37" s="47"/>
      <c r="ASL37" s="47"/>
      <c r="ASM37" s="47"/>
      <c r="ASN37" s="47"/>
      <c r="ASO37" s="47"/>
      <c r="ASP37" s="47"/>
      <c r="ASQ37" s="47"/>
      <c r="ASR37" s="47"/>
      <c r="ASS37" s="47"/>
      <c r="AST37" s="47"/>
      <c r="ASU37" s="47"/>
      <c r="ASV37" s="47"/>
      <c r="ASW37" s="47"/>
      <c r="ASX37" s="47"/>
      <c r="ASY37" s="47"/>
      <c r="ASZ37" s="47"/>
      <c r="ATA37" s="47"/>
      <c r="ATB37" s="47"/>
      <c r="ATC37" s="47"/>
      <c r="ATD37" s="47"/>
      <c r="ATE37" s="47"/>
      <c r="ATF37" s="47"/>
      <c r="ATG37" s="47"/>
      <c r="ATH37" s="47"/>
      <c r="ATI37" s="47"/>
      <c r="ATJ37" s="47"/>
      <c r="ATK37" s="47"/>
      <c r="ATL37" s="47"/>
      <c r="ATM37" s="47"/>
      <c r="ATN37" s="47"/>
      <c r="ATO37" s="47"/>
      <c r="ATP37" s="47"/>
      <c r="ATQ37" s="47"/>
      <c r="ATR37" s="47"/>
      <c r="ATS37" s="47"/>
      <c r="ATT37" s="47"/>
      <c r="ATU37" s="47"/>
      <c r="ATV37" s="47"/>
      <c r="ATW37" s="47"/>
      <c r="ATX37" s="47"/>
      <c r="ATY37" s="47"/>
      <c r="ATZ37" s="47"/>
      <c r="AUA37" s="47"/>
      <c r="AUB37" s="47"/>
      <c r="AUC37" s="47"/>
      <c r="AUD37" s="47"/>
      <c r="AUE37" s="47"/>
      <c r="AUF37" s="47"/>
      <c r="AUG37" s="47"/>
      <c r="AUH37" s="47"/>
      <c r="AUI37" s="47"/>
      <c r="AUJ37" s="47"/>
      <c r="AUK37" s="47"/>
      <c r="AUL37" s="47"/>
      <c r="AUM37" s="47"/>
      <c r="AUN37" s="47"/>
      <c r="AUO37" s="47"/>
      <c r="AUP37" s="47"/>
      <c r="AUQ37" s="47"/>
      <c r="AUR37" s="47"/>
      <c r="AUS37" s="47"/>
      <c r="AUT37" s="47"/>
      <c r="AUU37" s="47"/>
      <c r="AUV37" s="47"/>
      <c r="AUW37" s="47"/>
      <c r="AUX37" s="47"/>
      <c r="AUY37" s="47"/>
      <c r="AUZ37" s="47"/>
      <c r="AVA37" s="47"/>
      <c r="AVB37" s="47"/>
      <c r="AVC37" s="47"/>
      <c r="AVD37" s="47"/>
      <c r="AVE37" s="47"/>
      <c r="AVF37" s="47"/>
      <c r="AVG37" s="47"/>
      <c r="AVH37" s="47"/>
      <c r="AVI37" s="47"/>
      <c r="AVJ37" s="47"/>
      <c r="AVK37" s="47"/>
      <c r="AVL37" s="47"/>
      <c r="AVM37" s="47"/>
      <c r="AVN37" s="47"/>
      <c r="AVO37" s="47"/>
      <c r="AVP37" s="47"/>
      <c r="AVQ37" s="47"/>
      <c r="AVR37" s="47"/>
      <c r="AVS37" s="47"/>
      <c r="AVT37" s="47"/>
      <c r="AVU37" s="47"/>
      <c r="AVV37" s="47"/>
      <c r="AVW37" s="47"/>
      <c r="AVX37" s="47"/>
      <c r="AVY37" s="47"/>
      <c r="AVZ37" s="47"/>
      <c r="AWA37" s="47"/>
      <c r="AWB37" s="47"/>
      <c r="AWC37" s="47"/>
      <c r="AWD37" s="47"/>
      <c r="AWE37" s="47"/>
      <c r="AWF37" s="47"/>
      <c r="AWG37" s="47"/>
      <c r="AWH37" s="47"/>
      <c r="AWI37" s="47"/>
      <c r="AWJ37" s="47"/>
      <c r="AWK37" s="47"/>
      <c r="AWL37" s="47"/>
      <c r="AWM37" s="47"/>
      <c r="AWN37" s="47"/>
      <c r="AWO37" s="47"/>
      <c r="AWP37" s="47"/>
      <c r="AWQ37" s="47"/>
      <c r="AWR37" s="47"/>
      <c r="AWS37" s="47"/>
      <c r="AWT37" s="47"/>
      <c r="AWU37" s="47"/>
      <c r="AWV37" s="47"/>
      <c r="AWW37" s="47"/>
      <c r="AWX37" s="47"/>
      <c r="AWY37" s="47"/>
      <c r="AWZ37" s="47"/>
      <c r="AXA37" s="47"/>
      <c r="AXB37" s="47"/>
      <c r="AXC37" s="47"/>
      <c r="AXD37" s="47"/>
      <c r="AXE37" s="47"/>
      <c r="AXF37" s="47"/>
      <c r="AXG37" s="47"/>
      <c r="AXH37" s="47"/>
      <c r="AXI37" s="47"/>
      <c r="AXJ37" s="47"/>
      <c r="AXK37" s="47"/>
      <c r="AXL37" s="47"/>
      <c r="AXM37" s="47"/>
      <c r="AXN37" s="47"/>
      <c r="AXO37" s="47"/>
      <c r="AXP37" s="47"/>
      <c r="AXQ37" s="47"/>
      <c r="AXR37" s="47"/>
      <c r="AXS37" s="47"/>
      <c r="AXT37" s="47"/>
      <c r="AXU37" s="47"/>
      <c r="AXV37" s="47"/>
      <c r="AXW37" s="47"/>
      <c r="AXX37" s="47"/>
      <c r="AXY37" s="47"/>
      <c r="AXZ37" s="47"/>
      <c r="AYA37" s="47"/>
      <c r="AYB37" s="47"/>
      <c r="AYC37" s="47"/>
      <c r="AYD37" s="47"/>
      <c r="AYE37" s="47"/>
      <c r="AYF37" s="47"/>
      <c r="AYG37" s="47"/>
      <c r="AYH37" s="47"/>
      <c r="AYI37" s="47"/>
      <c r="AYJ37" s="47"/>
      <c r="AYK37" s="47"/>
      <c r="AYL37" s="47"/>
      <c r="AYM37" s="47"/>
      <c r="AYN37" s="47"/>
      <c r="AYO37" s="47"/>
      <c r="AYP37" s="47"/>
      <c r="AYQ37" s="47"/>
      <c r="AYR37" s="47"/>
      <c r="AYS37" s="47"/>
      <c r="AYT37" s="47"/>
      <c r="AYU37" s="47"/>
      <c r="AYV37" s="47"/>
      <c r="AYW37" s="47"/>
      <c r="AYX37" s="47"/>
      <c r="AYY37" s="47"/>
      <c r="AYZ37" s="47"/>
      <c r="AZA37" s="47"/>
      <c r="AZB37" s="47"/>
      <c r="AZC37" s="47"/>
      <c r="AZD37" s="47"/>
      <c r="AZE37" s="47"/>
      <c r="AZF37" s="47"/>
      <c r="AZG37" s="47"/>
      <c r="AZH37" s="47"/>
      <c r="AZI37" s="47"/>
      <c r="AZJ37" s="47"/>
      <c r="AZK37" s="47"/>
      <c r="AZL37" s="47"/>
      <c r="AZM37" s="47"/>
      <c r="AZN37" s="47"/>
      <c r="AZO37" s="47"/>
      <c r="AZP37" s="47"/>
      <c r="AZQ37" s="47"/>
      <c r="AZR37" s="47"/>
      <c r="AZS37" s="47"/>
      <c r="AZT37" s="47"/>
      <c r="AZU37" s="47"/>
      <c r="AZV37" s="47"/>
      <c r="AZW37" s="47"/>
      <c r="AZX37" s="47"/>
      <c r="AZY37" s="47"/>
      <c r="AZZ37" s="47"/>
      <c r="BAA37" s="47"/>
      <c r="BAB37" s="47"/>
      <c r="BAC37" s="47"/>
      <c r="BAD37" s="47"/>
      <c r="BAE37" s="47"/>
      <c r="BAF37" s="47"/>
      <c r="BAG37" s="47"/>
      <c r="BAH37" s="47"/>
      <c r="BAI37" s="47"/>
      <c r="BAJ37" s="47"/>
      <c r="BAK37" s="47"/>
      <c r="BAL37" s="47"/>
      <c r="BAM37" s="47"/>
      <c r="BAN37" s="47"/>
      <c r="BAO37" s="47"/>
      <c r="BAP37" s="47"/>
      <c r="BAQ37" s="47"/>
      <c r="BAR37" s="47"/>
      <c r="BAS37" s="47"/>
      <c r="BAT37" s="47"/>
      <c r="BAU37" s="47"/>
      <c r="BAV37" s="47"/>
      <c r="BAW37" s="47"/>
      <c r="BAX37" s="47"/>
      <c r="BAY37" s="47"/>
      <c r="BAZ37" s="47"/>
      <c r="BBA37" s="47"/>
      <c r="BBB37" s="47"/>
      <c r="BBC37" s="47"/>
      <c r="BBD37" s="47"/>
      <c r="BBE37" s="47"/>
      <c r="BBF37" s="47"/>
      <c r="BBG37" s="47"/>
      <c r="BBH37" s="47"/>
      <c r="BBI37" s="47"/>
      <c r="BBJ37" s="47"/>
      <c r="BBK37" s="47"/>
      <c r="BBL37" s="47"/>
      <c r="BBM37" s="47"/>
      <c r="BBN37" s="47"/>
      <c r="BBO37" s="47"/>
      <c r="BBP37" s="47"/>
      <c r="BBQ37" s="47"/>
      <c r="BBR37" s="47"/>
      <c r="BBS37" s="47"/>
      <c r="BBT37" s="47"/>
      <c r="BBU37" s="47"/>
      <c r="BBV37" s="47"/>
      <c r="BBW37" s="47"/>
      <c r="BBX37" s="47"/>
      <c r="BBY37" s="47"/>
      <c r="BBZ37" s="47"/>
      <c r="BCA37" s="47"/>
      <c r="BCB37" s="47"/>
      <c r="BCC37" s="47"/>
      <c r="BCD37" s="47"/>
      <c r="BCE37" s="47"/>
      <c r="BCF37" s="47"/>
      <c r="BCG37" s="47"/>
      <c r="BCH37" s="47"/>
      <c r="BCI37" s="47"/>
      <c r="BCJ37" s="47"/>
      <c r="BCK37" s="47"/>
      <c r="BCL37" s="47"/>
      <c r="BCM37" s="47"/>
      <c r="BCN37" s="47"/>
      <c r="BCO37" s="47"/>
      <c r="BCP37" s="47"/>
      <c r="BCQ37" s="47"/>
      <c r="BCR37" s="47"/>
      <c r="BCS37" s="47"/>
      <c r="BCT37" s="47"/>
      <c r="BCU37" s="47"/>
      <c r="BCV37" s="47"/>
      <c r="BCW37" s="47"/>
      <c r="BCX37" s="47"/>
      <c r="BCY37" s="47"/>
      <c r="BCZ37" s="47"/>
      <c r="BDA37" s="47"/>
      <c r="BDB37" s="47"/>
      <c r="BDC37" s="47"/>
      <c r="BDD37" s="47"/>
      <c r="BDE37" s="47"/>
      <c r="BDF37" s="47"/>
      <c r="BDG37" s="47"/>
      <c r="BDH37" s="47"/>
      <c r="BDI37" s="47"/>
      <c r="BDJ37" s="47"/>
      <c r="BDK37" s="47"/>
      <c r="BDL37" s="47"/>
      <c r="BDM37" s="47"/>
      <c r="BDN37" s="47"/>
      <c r="BDO37" s="47"/>
      <c r="BDP37" s="47"/>
      <c r="BDQ37" s="47"/>
      <c r="BDR37" s="47"/>
      <c r="BDS37" s="47"/>
      <c r="BDT37" s="47"/>
      <c r="BDU37" s="47"/>
      <c r="BDV37" s="47"/>
      <c r="BDW37" s="47"/>
      <c r="BDX37" s="47"/>
      <c r="BDY37" s="47"/>
      <c r="BDZ37" s="47"/>
      <c r="BEA37" s="47"/>
      <c r="BEB37" s="47"/>
      <c r="BEC37" s="47"/>
      <c r="BED37" s="47"/>
      <c r="BEE37" s="47"/>
      <c r="BEF37" s="47"/>
      <c r="BEG37" s="47"/>
      <c r="BEH37" s="47"/>
      <c r="BEI37" s="47"/>
      <c r="BEJ37" s="47"/>
      <c r="BEK37" s="47"/>
      <c r="BEL37" s="47"/>
      <c r="BEM37" s="47"/>
      <c r="BEN37" s="47"/>
      <c r="BEO37" s="47"/>
      <c r="BEP37" s="47"/>
      <c r="BEQ37" s="47"/>
      <c r="BER37" s="47"/>
      <c r="BES37" s="47"/>
      <c r="BET37" s="47"/>
      <c r="BEU37" s="47"/>
      <c r="BEV37" s="47"/>
      <c r="BEW37" s="47"/>
      <c r="BEX37" s="47"/>
      <c r="BEY37" s="47"/>
      <c r="BEZ37" s="47"/>
      <c r="BFA37" s="47"/>
      <c r="BFB37" s="47"/>
      <c r="BFC37" s="47"/>
      <c r="BFD37" s="47"/>
      <c r="BFE37" s="47"/>
      <c r="BFF37" s="47"/>
      <c r="BFG37" s="47"/>
      <c r="BFH37" s="47"/>
      <c r="BFI37" s="47"/>
      <c r="BFJ37" s="47"/>
      <c r="BFK37" s="47"/>
      <c r="BFL37" s="47"/>
      <c r="BFM37" s="47"/>
      <c r="BFN37" s="47"/>
      <c r="BFO37" s="47"/>
      <c r="BFP37" s="47"/>
      <c r="BFQ37" s="47"/>
      <c r="BFR37" s="47"/>
      <c r="BFS37" s="47"/>
      <c r="BFT37" s="47"/>
      <c r="BFU37" s="47"/>
      <c r="BFV37" s="47"/>
      <c r="BFW37" s="47"/>
      <c r="BFX37" s="47"/>
      <c r="BFY37" s="47"/>
      <c r="BFZ37" s="47"/>
      <c r="BGA37" s="47"/>
      <c r="BGB37" s="47"/>
      <c r="BGC37" s="47"/>
      <c r="BGD37" s="47"/>
      <c r="BGE37" s="47"/>
      <c r="BGF37" s="47"/>
      <c r="BGG37" s="47"/>
      <c r="BGH37" s="47"/>
      <c r="BGI37" s="47"/>
      <c r="BGJ37" s="47"/>
      <c r="BGK37" s="47"/>
      <c r="BGL37" s="47"/>
      <c r="BGM37" s="47"/>
      <c r="BGN37" s="47"/>
      <c r="BGO37" s="47"/>
      <c r="BGP37" s="47"/>
      <c r="BGQ37" s="47"/>
      <c r="BGR37" s="47"/>
      <c r="BGS37" s="47"/>
      <c r="BGT37" s="47"/>
      <c r="BGU37" s="47"/>
      <c r="BGV37" s="47"/>
      <c r="BGW37" s="47"/>
      <c r="BGX37" s="47"/>
      <c r="BGY37" s="47"/>
      <c r="BGZ37" s="47"/>
      <c r="BHA37" s="47"/>
      <c r="BHB37" s="47"/>
      <c r="BHC37" s="47"/>
      <c r="BHD37" s="47"/>
      <c r="BHE37" s="47"/>
      <c r="BHF37" s="47"/>
      <c r="BHG37" s="47"/>
      <c r="BHH37" s="47"/>
      <c r="BHI37" s="47"/>
      <c r="BHJ37" s="47"/>
      <c r="BHK37" s="47"/>
      <c r="BHL37" s="47"/>
      <c r="BHM37" s="47"/>
      <c r="BHN37" s="47"/>
      <c r="BHO37" s="47"/>
      <c r="BHP37" s="47"/>
      <c r="BHQ37" s="47"/>
      <c r="BHR37" s="47"/>
      <c r="BHS37" s="47"/>
      <c r="BHT37" s="47"/>
      <c r="BHU37" s="47"/>
      <c r="BHV37" s="47"/>
      <c r="BHW37" s="47"/>
      <c r="BHX37" s="47"/>
      <c r="BHY37" s="47"/>
      <c r="BHZ37" s="47"/>
      <c r="BIA37" s="47"/>
      <c r="BIB37" s="47"/>
      <c r="BIC37" s="47"/>
      <c r="BID37" s="47"/>
      <c r="BIE37" s="47"/>
      <c r="BIF37" s="47"/>
      <c r="BIG37" s="47"/>
      <c r="BIH37" s="47"/>
      <c r="BII37" s="47"/>
      <c r="BIJ37" s="47"/>
      <c r="BIK37" s="47"/>
      <c r="BIL37" s="47"/>
      <c r="BIM37" s="47"/>
      <c r="BIN37" s="47"/>
      <c r="BIO37" s="47"/>
      <c r="BIP37" s="47"/>
      <c r="BIQ37" s="47"/>
      <c r="BIR37" s="47"/>
      <c r="BIS37" s="47"/>
      <c r="BIT37" s="47"/>
      <c r="BIU37" s="47"/>
      <c r="BIV37" s="47"/>
      <c r="BIW37" s="47"/>
      <c r="BIX37" s="47"/>
      <c r="BIY37" s="47"/>
      <c r="BIZ37" s="47"/>
      <c r="BJA37" s="47"/>
      <c r="BJB37" s="47"/>
      <c r="BJC37" s="47"/>
      <c r="BJD37" s="47"/>
      <c r="BJE37" s="47"/>
      <c r="BJF37" s="47"/>
      <c r="BJG37" s="47"/>
      <c r="BJH37" s="47"/>
      <c r="BJI37" s="47"/>
      <c r="BJJ37" s="47"/>
      <c r="BJK37" s="47"/>
      <c r="BJL37" s="47"/>
      <c r="BJM37" s="47"/>
      <c r="BJN37" s="47"/>
      <c r="BJO37" s="47"/>
      <c r="BJP37" s="47"/>
      <c r="BJQ37" s="47"/>
      <c r="BJR37" s="47"/>
      <c r="BJS37" s="47"/>
      <c r="BJT37" s="47"/>
      <c r="BJU37" s="47"/>
      <c r="BJV37" s="47"/>
      <c r="BJW37" s="47"/>
      <c r="BJX37" s="47"/>
      <c r="BJY37" s="47"/>
      <c r="BJZ37" s="47"/>
      <c r="BKA37" s="47"/>
      <c r="BKB37" s="47"/>
      <c r="BKC37" s="47"/>
      <c r="BKD37" s="47"/>
      <c r="BKE37" s="47"/>
      <c r="BKF37" s="47"/>
      <c r="BKG37" s="47"/>
      <c r="BKH37" s="47"/>
      <c r="BKI37" s="47"/>
      <c r="BKJ37" s="47"/>
      <c r="BKK37" s="47"/>
      <c r="BKL37" s="47"/>
      <c r="BKM37" s="47"/>
      <c r="BKN37" s="47"/>
      <c r="BKO37" s="47"/>
      <c r="BKP37" s="47"/>
      <c r="BKQ37" s="47"/>
      <c r="BKR37" s="47"/>
      <c r="BKS37" s="47"/>
      <c r="BKT37" s="47"/>
      <c r="BKU37" s="47"/>
      <c r="BKV37" s="47"/>
      <c r="BKW37" s="47"/>
      <c r="BKX37" s="47"/>
      <c r="BKY37" s="47"/>
      <c r="BKZ37" s="47"/>
      <c r="BLA37" s="47"/>
      <c r="BLB37" s="47"/>
      <c r="BLC37" s="47"/>
      <c r="BLD37" s="47"/>
      <c r="BLE37" s="47"/>
      <c r="BLF37" s="47"/>
      <c r="BLG37" s="47"/>
      <c r="BLH37" s="47"/>
      <c r="BLI37" s="47"/>
      <c r="BLJ37" s="47"/>
      <c r="BLK37" s="47"/>
      <c r="BLL37" s="47"/>
      <c r="BLM37" s="47"/>
      <c r="BLN37" s="47"/>
      <c r="BLO37" s="47"/>
      <c r="BLP37" s="47"/>
      <c r="BLQ37" s="47"/>
      <c r="BLR37" s="47"/>
      <c r="BLS37" s="47"/>
      <c r="BLT37" s="47"/>
      <c r="BLU37" s="47"/>
      <c r="BLV37" s="47"/>
      <c r="BLW37" s="47"/>
      <c r="BLX37" s="47"/>
      <c r="BLY37" s="47"/>
      <c r="BLZ37" s="47"/>
      <c r="BMA37" s="47"/>
      <c r="BMB37" s="47"/>
      <c r="BMC37" s="47"/>
      <c r="BMD37" s="47"/>
      <c r="BME37" s="47"/>
      <c r="BMF37" s="47"/>
      <c r="BMG37" s="47"/>
      <c r="BMH37" s="47"/>
      <c r="BMI37" s="47"/>
      <c r="BMJ37" s="47"/>
      <c r="BMK37" s="47"/>
      <c r="BML37" s="47"/>
      <c r="BMM37" s="47"/>
      <c r="BMN37" s="47"/>
      <c r="BMO37" s="47"/>
      <c r="BMP37" s="47"/>
      <c r="BMQ37" s="47"/>
      <c r="BMR37" s="47"/>
      <c r="BMS37" s="47"/>
      <c r="BMT37" s="47"/>
      <c r="BMU37" s="47"/>
      <c r="BMV37" s="47"/>
      <c r="BMW37" s="47"/>
      <c r="BMX37" s="47"/>
      <c r="BMY37" s="47"/>
      <c r="BMZ37" s="47"/>
      <c r="BNA37" s="47"/>
      <c r="BNB37" s="47"/>
      <c r="BNC37" s="47"/>
      <c r="BND37" s="47"/>
      <c r="BNE37" s="47"/>
      <c r="BNF37" s="47"/>
      <c r="BNG37" s="47"/>
      <c r="BNH37" s="47"/>
      <c r="BNI37" s="47"/>
      <c r="BNJ37" s="47"/>
      <c r="BNK37" s="47"/>
      <c r="BNL37" s="47"/>
      <c r="BNM37" s="47"/>
      <c r="BNN37" s="47"/>
      <c r="BNO37" s="47"/>
      <c r="BNP37" s="47"/>
      <c r="BNQ37" s="47"/>
      <c r="BNR37" s="47"/>
      <c r="BNS37" s="47"/>
      <c r="BNT37" s="47"/>
      <c r="BNU37" s="47"/>
      <c r="BNV37" s="47"/>
      <c r="BNW37" s="47"/>
      <c r="BNX37" s="47"/>
      <c r="BNY37" s="47"/>
      <c r="BNZ37" s="47"/>
      <c r="BOA37" s="47"/>
      <c r="BOB37" s="47"/>
      <c r="BOC37" s="47"/>
      <c r="BOD37" s="47"/>
      <c r="BOE37" s="47"/>
      <c r="BOF37" s="47"/>
      <c r="BOG37" s="47"/>
      <c r="BOH37" s="47"/>
      <c r="BOI37" s="47"/>
      <c r="BOJ37" s="47"/>
      <c r="BOK37" s="47"/>
      <c r="BOL37" s="47"/>
      <c r="BOM37" s="47"/>
      <c r="BON37" s="47"/>
      <c r="BOO37" s="47"/>
      <c r="BOP37" s="47"/>
      <c r="BOQ37" s="47"/>
      <c r="BOR37" s="47"/>
      <c r="BOS37" s="47"/>
      <c r="BOT37" s="47"/>
      <c r="BOU37" s="47"/>
      <c r="BOV37" s="47"/>
      <c r="BOW37" s="47"/>
      <c r="BOX37" s="47"/>
      <c r="BOY37" s="47"/>
      <c r="BOZ37" s="47"/>
      <c r="BPA37" s="47"/>
      <c r="BPB37" s="47"/>
      <c r="BPC37" s="47"/>
      <c r="BPD37" s="47"/>
      <c r="BPE37" s="47"/>
      <c r="BPF37" s="47"/>
      <c r="BPG37" s="47"/>
      <c r="BPH37" s="47"/>
      <c r="BPI37" s="47"/>
      <c r="BPJ37" s="47"/>
      <c r="BPK37" s="47"/>
      <c r="BPL37" s="47"/>
      <c r="BPM37" s="47"/>
      <c r="BPN37" s="47"/>
      <c r="BPO37" s="47"/>
      <c r="BPP37" s="47"/>
      <c r="BPQ37" s="47"/>
      <c r="BPR37" s="47"/>
      <c r="BPS37" s="47"/>
      <c r="BPT37" s="47"/>
      <c r="BPU37" s="47"/>
      <c r="BPV37" s="47"/>
      <c r="BPW37" s="47"/>
      <c r="BPX37" s="47"/>
      <c r="BPY37" s="47"/>
      <c r="BPZ37" s="47"/>
      <c r="BQA37" s="47"/>
      <c r="BQB37" s="47"/>
      <c r="BQC37" s="47"/>
      <c r="BQD37" s="47"/>
      <c r="BQE37" s="47"/>
      <c r="BQF37" s="47"/>
      <c r="BQG37" s="47"/>
      <c r="BQH37" s="47"/>
      <c r="BQI37" s="47"/>
      <c r="BQJ37" s="47"/>
      <c r="BQK37" s="47"/>
      <c r="BQL37" s="47"/>
      <c r="BQM37" s="47"/>
      <c r="BQN37" s="47"/>
      <c r="BQO37" s="47"/>
      <c r="BQP37" s="47"/>
      <c r="BQQ37" s="47"/>
      <c r="BQR37" s="47"/>
      <c r="BQS37" s="47"/>
      <c r="BQT37" s="47"/>
      <c r="BQU37" s="47"/>
      <c r="BQV37" s="47"/>
      <c r="BQW37" s="47"/>
      <c r="BQX37" s="47"/>
      <c r="BQY37" s="47"/>
      <c r="BQZ37" s="47"/>
      <c r="BRA37" s="47"/>
      <c r="BRB37" s="47"/>
      <c r="BRC37" s="47"/>
      <c r="BRD37" s="47"/>
      <c r="BRE37" s="47"/>
      <c r="BRF37" s="47"/>
      <c r="BRG37" s="47"/>
      <c r="BRH37" s="47"/>
      <c r="BRI37" s="47"/>
      <c r="BRJ37" s="47"/>
      <c r="BRK37" s="47"/>
      <c r="BRL37" s="47"/>
      <c r="BRM37" s="47"/>
      <c r="BRN37" s="47"/>
      <c r="BRO37" s="47"/>
      <c r="BRP37" s="47"/>
      <c r="BRQ37" s="47"/>
      <c r="BRR37" s="47"/>
      <c r="BRS37" s="47"/>
      <c r="BRT37" s="47"/>
      <c r="BRU37" s="47"/>
      <c r="BRV37" s="47"/>
      <c r="BRW37" s="47"/>
      <c r="BRX37" s="47"/>
      <c r="BRY37" s="47"/>
      <c r="BRZ37" s="47"/>
      <c r="BSA37" s="47"/>
      <c r="BSB37" s="47"/>
      <c r="BSC37" s="47"/>
      <c r="BSD37" s="47"/>
      <c r="BSE37" s="47"/>
      <c r="BSF37" s="47"/>
      <c r="BSG37" s="47"/>
      <c r="BSH37" s="47"/>
      <c r="BSI37" s="47"/>
      <c r="BSJ37" s="47"/>
      <c r="BSK37" s="47"/>
      <c r="BSL37" s="47"/>
      <c r="BSM37" s="47"/>
      <c r="BSN37" s="47"/>
      <c r="BSO37" s="47"/>
      <c r="BSP37" s="47"/>
      <c r="BSQ37" s="47"/>
      <c r="BSR37" s="47"/>
      <c r="BSS37" s="47"/>
      <c r="BST37" s="47"/>
      <c r="BSU37" s="47"/>
      <c r="BSV37" s="47"/>
      <c r="BSW37" s="47"/>
      <c r="BSX37" s="47"/>
      <c r="BSY37" s="47"/>
      <c r="BSZ37" s="47"/>
      <c r="BTA37" s="47"/>
      <c r="BTB37" s="47"/>
      <c r="BTC37" s="47"/>
      <c r="BTD37" s="47"/>
      <c r="BTE37" s="47"/>
      <c r="BTF37" s="47"/>
      <c r="BTG37" s="47"/>
      <c r="BTH37" s="47"/>
      <c r="BTI37" s="47"/>
      <c r="BTJ37" s="47"/>
      <c r="BTK37" s="47"/>
      <c r="BTL37" s="47"/>
      <c r="BTM37" s="47"/>
      <c r="BTN37" s="47"/>
      <c r="BTO37" s="47"/>
      <c r="BTP37" s="47"/>
      <c r="BTQ37" s="47"/>
      <c r="BTR37" s="47"/>
      <c r="BTS37" s="47"/>
      <c r="BTT37" s="47"/>
      <c r="BTU37" s="47"/>
      <c r="BTV37" s="47"/>
      <c r="BTW37" s="47"/>
      <c r="BTX37" s="47"/>
      <c r="BTY37" s="47"/>
      <c r="BTZ37" s="47"/>
      <c r="BUA37" s="47"/>
      <c r="BUB37" s="47"/>
      <c r="BUC37" s="47"/>
      <c r="BUD37" s="47"/>
      <c r="BUE37" s="47"/>
      <c r="BUF37" s="47"/>
      <c r="BUG37" s="47"/>
      <c r="BUH37" s="47"/>
      <c r="BUI37" s="47"/>
      <c r="BUJ37" s="47"/>
      <c r="BUK37" s="47"/>
      <c r="BUL37" s="47"/>
      <c r="BUM37" s="47"/>
      <c r="BUN37" s="47"/>
      <c r="BUO37" s="47"/>
      <c r="BUP37" s="47"/>
      <c r="BUQ37" s="47"/>
      <c r="BUR37" s="47"/>
      <c r="BUS37" s="47"/>
      <c r="BUT37" s="47"/>
      <c r="BUU37" s="47"/>
      <c r="BUV37" s="47"/>
      <c r="BUW37" s="47"/>
      <c r="BUX37" s="47"/>
      <c r="BUY37" s="47"/>
      <c r="BUZ37" s="47"/>
      <c r="BVA37" s="47"/>
      <c r="BVB37" s="47"/>
      <c r="BVC37" s="47"/>
      <c r="BVD37" s="47"/>
      <c r="BVE37" s="47"/>
      <c r="BVF37" s="47"/>
      <c r="BVG37" s="47"/>
      <c r="BVH37" s="47"/>
      <c r="BVI37" s="47"/>
      <c r="BVJ37" s="47"/>
      <c r="BVK37" s="47"/>
      <c r="BVL37" s="47"/>
      <c r="BVM37" s="47"/>
      <c r="BVN37" s="47"/>
      <c r="BVO37" s="47"/>
      <c r="BVP37" s="47"/>
      <c r="BVQ37" s="47"/>
      <c r="BVR37" s="47"/>
      <c r="BVS37" s="47"/>
      <c r="BVT37" s="47"/>
      <c r="BVU37" s="47"/>
      <c r="BVV37" s="47"/>
      <c r="BVW37" s="47"/>
      <c r="BVX37" s="47"/>
      <c r="BVY37" s="47"/>
      <c r="BVZ37" s="47"/>
      <c r="BWA37" s="47"/>
      <c r="BWB37" s="47"/>
      <c r="BWC37" s="47"/>
      <c r="BWD37" s="47"/>
      <c r="BWE37" s="47"/>
      <c r="BWF37" s="47"/>
      <c r="BWG37" s="47"/>
      <c r="BWH37" s="47"/>
      <c r="BWI37" s="47"/>
      <c r="BWJ37" s="47"/>
      <c r="BWK37" s="47"/>
      <c r="BWL37" s="47"/>
      <c r="BWM37" s="47"/>
      <c r="BWN37" s="47"/>
      <c r="BWO37" s="47"/>
      <c r="BWP37" s="47"/>
      <c r="BWQ37" s="47"/>
      <c r="BWR37" s="47"/>
      <c r="BWS37" s="47"/>
      <c r="BWT37" s="47"/>
      <c r="BWU37" s="47"/>
      <c r="BWV37" s="47"/>
      <c r="BWW37" s="47"/>
      <c r="BWX37" s="47"/>
      <c r="BWY37" s="47"/>
      <c r="BWZ37" s="47"/>
      <c r="BXA37" s="47"/>
      <c r="BXB37" s="47"/>
      <c r="BXC37" s="47"/>
      <c r="BXD37" s="47"/>
      <c r="BXE37" s="47"/>
      <c r="BXF37" s="47"/>
      <c r="BXG37" s="47"/>
      <c r="BXH37" s="47"/>
      <c r="BXI37" s="47"/>
      <c r="BXJ37" s="47"/>
      <c r="BXK37" s="47"/>
      <c r="BXL37" s="47"/>
      <c r="BXM37" s="47"/>
      <c r="BXN37" s="47"/>
      <c r="BXO37" s="47"/>
      <c r="BXP37" s="47"/>
      <c r="BXQ37" s="47"/>
      <c r="BXR37" s="47"/>
      <c r="BXS37" s="47"/>
      <c r="BXT37" s="47"/>
      <c r="BXU37" s="47"/>
      <c r="BXV37" s="47"/>
      <c r="BXW37" s="47"/>
      <c r="BXX37" s="47"/>
      <c r="BXY37" s="47"/>
      <c r="BXZ37" s="47"/>
      <c r="BYA37" s="47"/>
      <c r="BYB37" s="47"/>
      <c r="BYC37" s="47"/>
      <c r="BYD37" s="47"/>
      <c r="BYE37" s="47"/>
      <c r="BYF37" s="47"/>
      <c r="BYG37" s="47"/>
      <c r="BYH37" s="47"/>
      <c r="BYI37" s="47"/>
      <c r="BYJ37" s="47"/>
      <c r="BYK37" s="47"/>
      <c r="BYL37" s="47"/>
      <c r="BYM37" s="47"/>
      <c r="BYN37" s="47"/>
      <c r="BYO37" s="47"/>
      <c r="BYP37" s="47"/>
      <c r="BYQ37" s="47"/>
      <c r="BYR37" s="47"/>
      <c r="BYS37" s="47"/>
      <c r="BYT37" s="47"/>
      <c r="BYU37" s="47"/>
      <c r="BYV37" s="47"/>
      <c r="BYW37" s="47"/>
      <c r="BYX37" s="47"/>
      <c r="BYY37" s="47"/>
      <c r="BYZ37" s="47"/>
      <c r="BZA37" s="47"/>
      <c r="BZB37" s="47"/>
      <c r="BZC37" s="47"/>
      <c r="BZD37" s="47"/>
      <c r="BZE37" s="47"/>
      <c r="BZF37" s="47"/>
      <c r="BZG37" s="47"/>
      <c r="BZH37" s="47"/>
      <c r="BZI37" s="47"/>
      <c r="BZJ37" s="47"/>
      <c r="BZK37" s="47"/>
      <c r="BZL37" s="47"/>
      <c r="BZM37" s="47"/>
      <c r="BZN37" s="47"/>
      <c r="BZO37" s="47"/>
      <c r="BZP37" s="47"/>
      <c r="BZQ37" s="47"/>
      <c r="BZR37" s="47"/>
      <c r="BZS37" s="47"/>
      <c r="BZT37" s="47"/>
      <c r="BZU37" s="47"/>
      <c r="BZV37" s="47"/>
      <c r="BZW37" s="47"/>
      <c r="BZX37" s="47"/>
      <c r="BZY37" s="47"/>
      <c r="BZZ37" s="47"/>
      <c r="CAA37" s="47"/>
      <c r="CAB37" s="47"/>
      <c r="CAC37" s="47"/>
      <c r="CAD37" s="47"/>
      <c r="CAE37" s="47"/>
      <c r="CAF37" s="47"/>
      <c r="CAG37" s="47"/>
      <c r="CAH37" s="47"/>
      <c r="CAI37" s="47"/>
      <c r="CAJ37" s="47"/>
      <c r="CAK37" s="47"/>
      <c r="CAL37" s="47"/>
      <c r="CAM37" s="47"/>
      <c r="CAN37" s="47"/>
      <c r="CAO37" s="47"/>
      <c r="CAP37" s="47"/>
      <c r="CAQ37" s="47"/>
      <c r="CAR37" s="47"/>
      <c r="CAS37" s="47"/>
      <c r="CAT37" s="47"/>
      <c r="CAU37" s="47"/>
      <c r="CAV37" s="47"/>
      <c r="CAW37" s="47"/>
      <c r="CAX37" s="47"/>
      <c r="CAY37" s="47"/>
      <c r="CAZ37" s="47"/>
      <c r="CBA37" s="47"/>
      <c r="CBB37" s="47"/>
      <c r="CBC37" s="47"/>
      <c r="CBD37" s="47"/>
      <c r="CBE37" s="47"/>
      <c r="CBF37" s="47"/>
      <c r="CBG37" s="47"/>
      <c r="CBH37" s="47"/>
      <c r="CBI37" s="47"/>
      <c r="CBJ37" s="47"/>
      <c r="CBK37" s="47"/>
      <c r="CBL37" s="47"/>
      <c r="CBM37" s="47"/>
      <c r="CBN37" s="47"/>
      <c r="CBO37" s="47"/>
      <c r="CBP37" s="47"/>
      <c r="CBQ37" s="47"/>
      <c r="CBR37" s="47"/>
      <c r="CBS37" s="47"/>
      <c r="CBT37" s="47"/>
      <c r="CBU37" s="47"/>
      <c r="CBV37" s="47"/>
      <c r="CBW37" s="47"/>
      <c r="CBX37" s="47"/>
      <c r="CBY37" s="47"/>
      <c r="CBZ37" s="47"/>
      <c r="CCA37" s="47"/>
      <c r="CCB37" s="47"/>
      <c r="CCC37" s="47"/>
      <c r="CCD37" s="47"/>
      <c r="CCE37" s="47"/>
      <c r="CCF37" s="47"/>
      <c r="CCG37" s="47"/>
      <c r="CCH37" s="47"/>
      <c r="CCI37" s="47"/>
      <c r="CCJ37" s="47"/>
      <c r="CCK37" s="47"/>
      <c r="CCL37" s="47"/>
      <c r="CCM37" s="47"/>
      <c r="CCN37" s="47"/>
      <c r="CCO37" s="47"/>
      <c r="CCP37" s="47"/>
      <c r="CCQ37" s="47"/>
      <c r="CCR37" s="47"/>
      <c r="CCS37" s="47"/>
      <c r="CCT37" s="47"/>
      <c r="CCU37" s="47"/>
      <c r="CCV37" s="47"/>
      <c r="CCW37" s="47"/>
      <c r="CCX37" s="47"/>
      <c r="CCY37" s="47"/>
      <c r="CCZ37" s="47"/>
      <c r="CDA37" s="47"/>
      <c r="CDB37" s="47"/>
      <c r="CDC37" s="47"/>
      <c r="CDD37" s="47"/>
      <c r="CDE37" s="47"/>
      <c r="CDF37" s="47"/>
      <c r="CDG37" s="47"/>
      <c r="CDH37" s="47"/>
      <c r="CDI37" s="47"/>
      <c r="CDJ37" s="47"/>
      <c r="CDK37" s="47"/>
      <c r="CDL37" s="47"/>
      <c r="CDM37" s="47"/>
      <c r="CDN37" s="47"/>
      <c r="CDO37" s="47"/>
      <c r="CDP37" s="47"/>
      <c r="CDQ37" s="47"/>
      <c r="CDR37" s="47"/>
      <c r="CDS37" s="47"/>
      <c r="CDT37" s="47"/>
      <c r="CDU37" s="47"/>
      <c r="CDV37" s="47"/>
      <c r="CDW37" s="47"/>
      <c r="CDX37" s="47"/>
      <c r="CDY37" s="47"/>
      <c r="CDZ37" s="47"/>
      <c r="CEA37" s="47"/>
      <c r="CEB37" s="47"/>
      <c r="CEC37" s="47"/>
      <c r="CED37" s="47"/>
      <c r="CEE37" s="47"/>
      <c r="CEF37" s="47"/>
      <c r="CEG37" s="47"/>
      <c r="CEH37" s="47"/>
      <c r="CEI37" s="47"/>
      <c r="CEJ37" s="47"/>
      <c r="CEK37" s="47"/>
      <c r="CEL37" s="47"/>
      <c r="CEM37" s="47"/>
      <c r="CEN37" s="47"/>
      <c r="CEO37" s="47"/>
      <c r="CEP37" s="47"/>
      <c r="CEQ37" s="47"/>
      <c r="CER37" s="47"/>
      <c r="CES37" s="47"/>
      <c r="CET37" s="47"/>
      <c r="CEU37" s="47"/>
      <c r="CEV37" s="47"/>
      <c r="CEW37" s="47"/>
      <c r="CEX37" s="47"/>
      <c r="CEY37" s="47"/>
      <c r="CEZ37" s="47"/>
      <c r="CFA37" s="47"/>
      <c r="CFB37" s="47"/>
      <c r="CFC37" s="47"/>
      <c r="CFD37" s="47"/>
      <c r="CFE37" s="47"/>
      <c r="CFF37" s="47"/>
      <c r="CFG37" s="47"/>
      <c r="CFH37" s="47"/>
      <c r="CFI37" s="47"/>
      <c r="CFJ37" s="47"/>
      <c r="CFK37" s="47"/>
      <c r="CFL37" s="47"/>
      <c r="CFM37" s="47"/>
      <c r="CFN37" s="47"/>
      <c r="CFO37" s="47"/>
      <c r="CFP37" s="47"/>
      <c r="CFQ37" s="47"/>
      <c r="CFR37" s="47"/>
      <c r="CFS37" s="47"/>
      <c r="CFT37" s="47"/>
      <c r="CFU37" s="47"/>
      <c r="CFV37" s="47"/>
      <c r="CFW37" s="47"/>
      <c r="CFX37" s="47"/>
      <c r="CFY37" s="47"/>
      <c r="CFZ37" s="47"/>
      <c r="CGA37" s="47"/>
      <c r="CGB37" s="47"/>
      <c r="CGC37" s="47"/>
      <c r="CGD37" s="47"/>
      <c r="CGE37" s="47"/>
      <c r="CGF37" s="47"/>
      <c r="CGG37" s="47"/>
      <c r="CGH37" s="47"/>
      <c r="CGI37" s="47"/>
      <c r="CGJ37" s="47"/>
      <c r="CGK37" s="47"/>
      <c r="CGL37" s="47"/>
      <c r="CGM37" s="47"/>
      <c r="CGN37" s="47"/>
      <c r="CGO37" s="47"/>
      <c r="CGP37" s="47"/>
      <c r="CGQ37" s="47"/>
      <c r="CGR37" s="47"/>
      <c r="CGS37" s="47"/>
      <c r="CGT37" s="47"/>
      <c r="CGU37" s="47"/>
      <c r="CGV37" s="47"/>
      <c r="CGW37" s="47"/>
      <c r="CGX37" s="47"/>
      <c r="CGY37" s="47"/>
      <c r="CGZ37" s="47"/>
      <c r="CHA37" s="47"/>
      <c r="CHB37" s="47"/>
      <c r="CHC37" s="47"/>
      <c r="CHD37" s="47"/>
      <c r="CHE37" s="47"/>
      <c r="CHF37" s="47"/>
      <c r="CHG37" s="47"/>
      <c r="CHH37" s="47"/>
      <c r="CHI37" s="47"/>
      <c r="CHJ37" s="47"/>
      <c r="CHK37" s="47"/>
      <c r="CHL37" s="47"/>
      <c r="CHM37" s="47"/>
      <c r="CHN37" s="47"/>
      <c r="CHO37" s="47"/>
      <c r="CHP37" s="47"/>
      <c r="CHQ37" s="47"/>
      <c r="CHR37" s="47"/>
      <c r="CHS37" s="47"/>
      <c r="CHT37" s="47"/>
      <c r="CHU37" s="47"/>
      <c r="CHV37" s="47"/>
      <c r="CHW37" s="47"/>
      <c r="CHX37" s="47"/>
      <c r="CHY37" s="47"/>
      <c r="CHZ37" s="47"/>
      <c r="CIA37" s="47"/>
      <c r="CIB37" s="47"/>
      <c r="CIC37" s="47"/>
      <c r="CID37" s="47"/>
      <c r="CIE37" s="47"/>
      <c r="CIF37" s="47"/>
      <c r="CIG37" s="47"/>
      <c r="CIH37" s="47"/>
      <c r="CII37" s="47"/>
      <c r="CIJ37" s="47"/>
      <c r="CIK37" s="47"/>
      <c r="CIL37" s="47"/>
      <c r="CIM37" s="47"/>
      <c r="CIN37" s="47"/>
      <c r="CIO37" s="47"/>
      <c r="CIP37" s="47"/>
      <c r="CIQ37" s="47"/>
      <c r="CIR37" s="47"/>
      <c r="CIS37" s="47"/>
      <c r="CIT37" s="47"/>
      <c r="CIU37" s="47"/>
      <c r="CIV37" s="47"/>
      <c r="CIW37" s="47"/>
      <c r="CIX37" s="47"/>
      <c r="CIY37" s="47"/>
      <c r="CIZ37" s="47"/>
      <c r="CJA37" s="47"/>
      <c r="CJB37" s="47"/>
      <c r="CJC37" s="47"/>
      <c r="CJD37" s="47"/>
      <c r="CJE37" s="47"/>
      <c r="CJF37" s="47"/>
      <c r="CJG37" s="47"/>
      <c r="CJH37" s="47"/>
      <c r="CJI37" s="47"/>
      <c r="CJJ37" s="47"/>
      <c r="CJK37" s="47"/>
      <c r="CJL37" s="47"/>
      <c r="CJM37" s="47"/>
      <c r="CJN37" s="47"/>
      <c r="CJO37" s="47"/>
      <c r="CJP37" s="47"/>
      <c r="CJQ37" s="47"/>
      <c r="CJR37" s="47"/>
      <c r="CJS37" s="47"/>
      <c r="CJT37" s="47"/>
      <c r="CJU37" s="47"/>
      <c r="CJV37" s="47"/>
      <c r="CJW37" s="47"/>
      <c r="CJX37" s="47"/>
      <c r="CJY37" s="47"/>
      <c r="CJZ37" s="47"/>
      <c r="CKA37" s="47"/>
      <c r="CKB37" s="47"/>
      <c r="CKC37" s="47"/>
      <c r="CKD37" s="47"/>
      <c r="CKE37" s="47"/>
      <c r="CKF37" s="47"/>
      <c r="CKG37" s="47"/>
      <c r="CKH37" s="47"/>
      <c r="CKI37" s="47"/>
      <c r="CKJ37" s="47"/>
      <c r="CKK37" s="47"/>
      <c r="CKL37" s="47"/>
      <c r="CKM37" s="47"/>
      <c r="CKN37" s="47"/>
      <c r="CKO37" s="47"/>
      <c r="CKP37" s="47"/>
      <c r="CKQ37" s="47"/>
      <c r="CKR37" s="47"/>
      <c r="CKS37" s="47"/>
      <c r="CKT37" s="47"/>
      <c r="CKU37" s="47"/>
      <c r="CKV37" s="47"/>
      <c r="CKW37" s="47"/>
      <c r="CKX37" s="47"/>
      <c r="CKY37" s="47"/>
      <c r="CKZ37" s="47"/>
      <c r="CLA37" s="47"/>
      <c r="CLB37" s="47"/>
      <c r="CLC37" s="47"/>
      <c r="CLD37" s="47"/>
      <c r="CLE37" s="47"/>
      <c r="CLF37" s="47"/>
      <c r="CLG37" s="47"/>
      <c r="CLH37" s="47"/>
      <c r="CLI37" s="47"/>
      <c r="CLJ37" s="47"/>
      <c r="CLK37" s="47"/>
      <c r="CLL37" s="47"/>
      <c r="CLM37" s="47"/>
      <c r="CLN37" s="47"/>
      <c r="CLO37" s="47"/>
      <c r="CLP37" s="47"/>
      <c r="CLQ37" s="47"/>
      <c r="CLR37" s="47"/>
      <c r="CLS37" s="47"/>
      <c r="CLT37" s="47"/>
      <c r="CLU37" s="47"/>
      <c r="CLV37" s="47"/>
      <c r="CLW37" s="47"/>
      <c r="CLX37" s="47"/>
      <c r="CLY37" s="47"/>
      <c r="CLZ37" s="47"/>
      <c r="CMA37" s="47"/>
      <c r="CMB37" s="47"/>
      <c r="CMC37" s="47"/>
      <c r="CMD37" s="47"/>
      <c r="CME37" s="47"/>
      <c r="CMF37" s="47"/>
      <c r="CMG37" s="47"/>
      <c r="CMH37" s="47"/>
      <c r="CMI37" s="47"/>
      <c r="CMJ37" s="47"/>
      <c r="CMK37" s="47"/>
      <c r="CML37" s="47"/>
      <c r="CMM37" s="47"/>
      <c r="CMN37" s="47"/>
      <c r="CMO37" s="47"/>
      <c r="CMP37" s="47"/>
      <c r="CMQ37" s="47"/>
      <c r="CMR37" s="47"/>
      <c r="CMS37" s="47"/>
      <c r="CMT37" s="47"/>
      <c r="CMU37" s="47"/>
      <c r="CMV37" s="47"/>
      <c r="CMW37" s="47"/>
      <c r="CMX37" s="47"/>
      <c r="CMY37" s="47"/>
      <c r="CMZ37" s="47"/>
      <c r="CNA37" s="47"/>
      <c r="CNB37" s="47"/>
      <c r="CNC37" s="47"/>
      <c r="CND37" s="47"/>
      <c r="CNE37" s="47"/>
      <c r="CNF37" s="47"/>
      <c r="CNG37" s="47"/>
      <c r="CNH37" s="47"/>
      <c r="CNI37" s="47"/>
      <c r="CNJ37" s="47"/>
      <c r="CNK37" s="47"/>
      <c r="CNL37" s="47"/>
      <c r="CNM37" s="47"/>
      <c r="CNN37" s="47"/>
      <c r="CNO37" s="47"/>
      <c r="CNP37" s="47"/>
      <c r="CNQ37" s="47"/>
      <c r="CNR37" s="47"/>
      <c r="CNS37" s="47"/>
      <c r="CNT37" s="47"/>
      <c r="CNU37" s="47"/>
      <c r="CNV37" s="47"/>
      <c r="CNW37" s="47"/>
      <c r="CNX37" s="47"/>
      <c r="CNY37" s="47"/>
      <c r="CNZ37" s="47"/>
      <c r="COA37" s="47"/>
      <c r="COB37" s="47"/>
      <c r="COC37" s="47"/>
      <c r="COD37" s="47"/>
      <c r="COE37" s="47"/>
      <c r="COF37" s="47"/>
      <c r="COG37" s="47"/>
      <c r="COH37" s="47"/>
      <c r="COI37" s="47"/>
      <c r="COJ37" s="47"/>
      <c r="COK37" s="47"/>
      <c r="COL37" s="47"/>
      <c r="COM37" s="47"/>
      <c r="CON37" s="47"/>
      <c r="COO37" s="47"/>
      <c r="COP37" s="47"/>
      <c r="COQ37" s="47"/>
      <c r="COR37" s="47"/>
      <c r="COS37" s="47"/>
      <c r="COT37" s="47"/>
      <c r="COU37" s="47"/>
      <c r="COV37" s="47"/>
      <c r="COW37" s="47"/>
      <c r="COX37" s="47"/>
      <c r="COY37" s="47"/>
      <c r="COZ37" s="47"/>
      <c r="CPA37" s="47"/>
      <c r="CPB37" s="47"/>
      <c r="CPC37" s="47"/>
      <c r="CPD37" s="47"/>
      <c r="CPE37" s="47"/>
      <c r="CPF37" s="47"/>
      <c r="CPG37" s="47"/>
      <c r="CPH37" s="47"/>
      <c r="CPI37" s="47"/>
      <c r="CPJ37" s="47"/>
      <c r="CPK37" s="47"/>
      <c r="CPL37" s="47"/>
      <c r="CPM37" s="47"/>
      <c r="CPN37" s="47"/>
      <c r="CPO37" s="47"/>
      <c r="CPP37" s="47"/>
      <c r="CPQ37" s="47"/>
      <c r="CPR37" s="47"/>
      <c r="CPS37" s="47"/>
      <c r="CPT37" s="47"/>
      <c r="CPU37" s="47"/>
      <c r="CPV37" s="47"/>
      <c r="CPW37" s="47"/>
      <c r="CPX37" s="47"/>
      <c r="CPY37" s="47"/>
      <c r="CPZ37" s="47"/>
      <c r="CQA37" s="47"/>
      <c r="CQB37" s="47"/>
      <c r="CQC37" s="47"/>
      <c r="CQD37" s="47"/>
      <c r="CQE37" s="47"/>
      <c r="CQF37" s="47"/>
      <c r="CQG37" s="47"/>
      <c r="CQH37" s="47"/>
      <c r="CQI37" s="47"/>
      <c r="CQJ37" s="47"/>
      <c r="CQK37" s="47"/>
      <c r="CQL37" s="47"/>
      <c r="CQM37" s="47"/>
      <c r="CQN37" s="47"/>
      <c r="CQO37" s="47"/>
      <c r="CQP37" s="47"/>
      <c r="CQQ37" s="47"/>
      <c r="CQR37" s="47"/>
      <c r="CQS37" s="47"/>
      <c r="CQT37" s="47"/>
      <c r="CQU37" s="47"/>
      <c r="CQV37" s="47"/>
      <c r="CQW37" s="47"/>
      <c r="CQX37" s="47"/>
      <c r="CQY37" s="47"/>
      <c r="CQZ37" s="47"/>
      <c r="CRA37" s="47"/>
      <c r="CRB37" s="47"/>
      <c r="CRC37" s="47"/>
      <c r="CRD37" s="47"/>
      <c r="CRE37" s="47"/>
      <c r="CRF37" s="47"/>
      <c r="CRG37" s="47"/>
      <c r="CRH37" s="47"/>
      <c r="CRI37" s="47"/>
      <c r="CRJ37" s="47"/>
      <c r="CRK37" s="47"/>
      <c r="CRL37" s="47"/>
      <c r="CRM37" s="47"/>
      <c r="CRN37" s="47"/>
      <c r="CRO37" s="47"/>
      <c r="CRP37" s="47"/>
      <c r="CRQ37" s="47"/>
      <c r="CRR37" s="47"/>
      <c r="CRS37" s="47"/>
      <c r="CRT37" s="47"/>
      <c r="CRU37" s="47"/>
      <c r="CRV37" s="47"/>
      <c r="CRW37" s="47"/>
      <c r="CRX37" s="47"/>
      <c r="CRY37" s="47"/>
      <c r="CRZ37" s="47"/>
      <c r="CSA37" s="47"/>
      <c r="CSB37" s="47"/>
      <c r="CSC37" s="47"/>
      <c r="CSD37" s="47"/>
      <c r="CSE37" s="47"/>
      <c r="CSF37" s="47"/>
      <c r="CSG37" s="47"/>
      <c r="CSH37" s="47"/>
      <c r="CSI37" s="47"/>
      <c r="CSJ37" s="47"/>
      <c r="CSK37" s="47"/>
      <c r="CSL37" s="47"/>
      <c r="CSM37" s="47"/>
      <c r="CSN37" s="47"/>
      <c r="CSO37" s="47"/>
      <c r="CSP37" s="47"/>
      <c r="CSQ37" s="47"/>
      <c r="CSR37" s="47"/>
      <c r="CSS37" s="47"/>
      <c r="CST37" s="47"/>
      <c r="CSU37" s="47"/>
      <c r="CSV37" s="47"/>
      <c r="CSW37" s="47"/>
      <c r="CSX37" s="47"/>
      <c r="CSY37" s="47"/>
      <c r="CSZ37" s="47"/>
      <c r="CTA37" s="47"/>
      <c r="CTB37" s="47"/>
      <c r="CTC37" s="47"/>
      <c r="CTD37" s="47"/>
      <c r="CTE37" s="47"/>
      <c r="CTF37" s="47"/>
      <c r="CTG37" s="47"/>
      <c r="CTH37" s="47"/>
      <c r="CTI37" s="47"/>
      <c r="CTJ37" s="47"/>
      <c r="CTK37" s="47"/>
      <c r="CTL37" s="47"/>
      <c r="CTM37" s="47"/>
      <c r="CTN37" s="47"/>
      <c r="CTO37" s="47"/>
      <c r="CTP37" s="47"/>
      <c r="CTQ37" s="47"/>
      <c r="CTR37" s="47"/>
      <c r="CTS37" s="47"/>
      <c r="CTT37" s="47"/>
      <c r="CTU37" s="47"/>
      <c r="CTV37" s="47"/>
      <c r="CTW37" s="47"/>
      <c r="CTX37" s="47"/>
      <c r="CTY37" s="47"/>
      <c r="CTZ37" s="47"/>
      <c r="CUA37" s="47"/>
      <c r="CUB37" s="47"/>
      <c r="CUC37" s="47"/>
      <c r="CUD37" s="47"/>
      <c r="CUE37" s="47"/>
      <c r="CUF37" s="47"/>
      <c r="CUG37" s="47"/>
      <c r="CUH37" s="47"/>
      <c r="CUI37" s="47"/>
      <c r="CUJ37" s="47"/>
      <c r="CUK37" s="47"/>
      <c r="CUL37" s="47"/>
      <c r="CUM37" s="47"/>
      <c r="CUN37" s="47"/>
      <c r="CUO37" s="47"/>
      <c r="CUP37" s="47"/>
      <c r="CUQ37" s="47"/>
      <c r="CUR37" s="47"/>
      <c r="CUS37" s="47"/>
      <c r="CUT37" s="47"/>
      <c r="CUU37" s="47"/>
      <c r="CUV37" s="47"/>
      <c r="CUW37" s="47"/>
      <c r="CUX37" s="47"/>
      <c r="CUY37" s="47"/>
      <c r="CUZ37" s="47"/>
      <c r="CVA37" s="47"/>
      <c r="CVB37" s="47"/>
      <c r="CVC37" s="47"/>
      <c r="CVD37" s="47"/>
      <c r="CVE37" s="47"/>
      <c r="CVF37" s="47"/>
      <c r="CVG37" s="47"/>
      <c r="CVH37" s="47"/>
      <c r="CVI37" s="47"/>
      <c r="CVJ37" s="47"/>
      <c r="CVK37" s="47"/>
      <c r="CVL37" s="47"/>
      <c r="CVM37" s="47"/>
      <c r="CVN37" s="47"/>
      <c r="CVO37" s="47"/>
      <c r="CVP37" s="47"/>
      <c r="CVQ37" s="47"/>
      <c r="CVR37" s="47"/>
      <c r="CVS37" s="47"/>
      <c r="CVT37" s="47"/>
      <c r="CVU37" s="47"/>
      <c r="CVV37" s="47"/>
      <c r="CVW37" s="47"/>
      <c r="CVX37" s="47"/>
      <c r="CVY37" s="47"/>
      <c r="CVZ37" s="47"/>
      <c r="CWA37" s="47"/>
      <c r="CWB37" s="47"/>
      <c r="CWC37" s="47"/>
      <c r="CWD37" s="47"/>
      <c r="CWE37" s="47"/>
      <c r="CWF37" s="47"/>
      <c r="CWG37" s="47"/>
      <c r="CWH37" s="47"/>
      <c r="CWI37" s="47"/>
      <c r="CWJ37" s="47"/>
      <c r="CWK37" s="47"/>
      <c r="CWL37" s="47"/>
      <c r="CWM37" s="47"/>
      <c r="CWN37" s="47"/>
      <c r="CWO37" s="47"/>
      <c r="CWP37" s="47"/>
      <c r="CWQ37" s="47"/>
      <c r="CWR37" s="47"/>
      <c r="CWS37" s="47"/>
      <c r="CWT37" s="47"/>
      <c r="CWU37" s="47"/>
      <c r="CWV37" s="47"/>
      <c r="CWW37" s="47"/>
      <c r="CWX37" s="47"/>
      <c r="CWY37" s="47"/>
      <c r="CWZ37" s="47"/>
      <c r="CXA37" s="47"/>
      <c r="CXB37" s="47"/>
      <c r="CXC37" s="47"/>
      <c r="CXD37" s="47"/>
      <c r="CXE37" s="47"/>
      <c r="CXF37" s="47"/>
      <c r="CXG37" s="47"/>
      <c r="CXH37" s="47"/>
      <c r="CXI37" s="47"/>
      <c r="CXJ37" s="47"/>
      <c r="CXK37" s="47"/>
      <c r="CXL37" s="47"/>
      <c r="CXM37" s="47"/>
      <c r="CXN37" s="47"/>
      <c r="CXO37" s="47"/>
      <c r="CXP37" s="47"/>
      <c r="CXQ37" s="47"/>
      <c r="CXR37" s="47"/>
      <c r="CXS37" s="47"/>
      <c r="CXT37" s="47"/>
      <c r="CXU37" s="47"/>
      <c r="CXV37" s="47"/>
      <c r="CXW37" s="47"/>
      <c r="CXX37" s="47"/>
      <c r="CXY37" s="47"/>
      <c r="CXZ37" s="47"/>
      <c r="CYA37" s="47"/>
      <c r="CYB37" s="47"/>
      <c r="CYC37" s="47"/>
      <c r="CYD37" s="47"/>
      <c r="CYE37" s="47"/>
      <c r="CYF37" s="47"/>
      <c r="CYG37" s="47"/>
      <c r="CYH37" s="47"/>
      <c r="CYI37" s="47"/>
      <c r="CYJ37" s="47"/>
      <c r="CYK37" s="47"/>
      <c r="CYL37" s="47"/>
      <c r="CYM37" s="47"/>
      <c r="CYN37" s="47"/>
      <c r="CYO37" s="47"/>
      <c r="CYP37" s="47"/>
      <c r="CYQ37" s="47"/>
      <c r="CYR37" s="47"/>
      <c r="CYS37" s="47"/>
      <c r="CYT37" s="47"/>
      <c r="CYU37" s="47"/>
      <c r="CYV37" s="47"/>
      <c r="CYW37" s="47"/>
      <c r="CYX37" s="47"/>
      <c r="CYY37" s="47"/>
      <c r="CYZ37" s="47"/>
      <c r="CZA37" s="47"/>
      <c r="CZB37" s="47"/>
      <c r="CZC37" s="47"/>
      <c r="CZD37" s="47"/>
      <c r="CZE37" s="47"/>
      <c r="CZF37" s="47"/>
      <c r="CZG37" s="47"/>
      <c r="CZH37" s="47"/>
      <c r="CZI37" s="47"/>
      <c r="CZJ37" s="47"/>
      <c r="CZK37" s="47"/>
      <c r="CZL37" s="47"/>
      <c r="CZM37" s="47"/>
      <c r="CZN37" s="47"/>
      <c r="CZO37" s="47"/>
      <c r="CZP37" s="47"/>
      <c r="CZQ37" s="47"/>
      <c r="CZR37" s="47"/>
      <c r="CZS37" s="47"/>
      <c r="CZT37" s="47"/>
      <c r="CZU37" s="47"/>
      <c r="CZV37" s="47"/>
      <c r="CZW37" s="47"/>
      <c r="CZX37" s="47"/>
      <c r="CZY37" s="47"/>
      <c r="CZZ37" s="47"/>
      <c r="DAA37" s="47"/>
      <c r="DAB37" s="47"/>
      <c r="DAC37" s="47"/>
      <c r="DAD37" s="47"/>
      <c r="DAE37" s="47"/>
      <c r="DAF37" s="47"/>
      <c r="DAG37" s="47"/>
      <c r="DAH37" s="47"/>
      <c r="DAI37" s="47"/>
      <c r="DAJ37" s="47"/>
      <c r="DAK37" s="47"/>
      <c r="DAL37" s="47"/>
      <c r="DAM37" s="47"/>
      <c r="DAN37" s="47"/>
      <c r="DAO37" s="47"/>
      <c r="DAP37" s="47"/>
      <c r="DAQ37" s="47"/>
      <c r="DAR37" s="47"/>
      <c r="DAS37" s="47"/>
      <c r="DAT37" s="47"/>
      <c r="DAU37" s="47"/>
      <c r="DAV37" s="47"/>
      <c r="DAW37" s="47"/>
      <c r="DAX37" s="47"/>
      <c r="DAY37" s="47"/>
      <c r="DAZ37" s="47"/>
      <c r="DBA37" s="47"/>
      <c r="DBB37" s="47"/>
      <c r="DBC37" s="47"/>
      <c r="DBD37" s="47"/>
      <c r="DBE37" s="47"/>
      <c r="DBF37" s="47"/>
      <c r="DBG37" s="47"/>
      <c r="DBH37" s="47"/>
      <c r="DBI37" s="47"/>
      <c r="DBJ37" s="47"/>
      <c r="DBK37" s="47"/>
      <c r="DBL37" s="47"/>
      <c r="DBM37" s="47"/>
      <c r="DBN37" s="47"/>
      <c r="DBO37" s="47"/>
      <c r="DBP37" s="47"/>
      <c r="DBQ37" s="47"/>
      <c r="DBR37" s="47"/>
      <c r="DBS37" s="47"/>
      <c r="DBT37" s="47"/>
      <c r="DBU37" s="47"/>
      <c r="DBV37" s="47"/>
      <c r="DBW37" s="47"/>
      <c r="DBX37" s="47"/>
      <c r="DBY37" s="47"/>
      <c r="DBZ37" s="47"/>
      <c r="DCA37" s="47"/>
      <c r="DCB37" s="47"/>
      <c r="DCC37" s="47"/>
      <c r="DCD37" s="47"/>
      <c r="DCE37" s="47"/>
      <c r="DCF37" s="47"/>
      <c r="DCG37" s="47"/>
      <c r="DCH37" s="47"/>
      <c r="DCI37" s="47"/>
      <c r="DCJ37" s="47"/>
      <c r="DCK37" s="47"/>
      <c r="DCL37" s="47"/>
      <c r="DCM37" s="47"/>
      <c r="DCN37" s="47"/>
      <c r="DCO37" s="47"/>
      <c r="DCP37" s="47"/>
      <c r="DCQ37" s="47"/>
      <c r="DCR37" s="47"/>
      <c r="DCS37" s="47"/>
      <c r="DCT37" s="47"/>
      <c r="DCU37" s="47"/>
      <c r="DCV37" s="47"/>
      <c r="DCW37" s="47"/>
      <c r="DCX37" s="47"/>
      <c r="DCY37" s="47"/>
      <c r="DCZ37" s="47"/>
      <c r="DDA37" s="47"/>
      <c r="DDB37" s="47"/>
      <c r="DDC37" s="47"/>
      <c r="DDD37" s="47"/>
      <c r="DDE37" s="47"/>
      <c r="DDF37" s="47"/>
      <c r="DDG37" s="47"/>
      <c r="DDH37" s="47"/>
      <c r="DDI37" s="47"/>
      <c r="DDJ37" s="47"/>
      <c r="DDK37" s="47"/>
      <c r="DDL37" s="47"/>
      <c r="DDM37" s="47"/>
      <c r="DDN37" s="47"/>
      <c r="DDO37" s="47"/>
      <c r="DDP37" s="47"/>
      <c r="DDQ37" s="47"/>
      <c r="DDR37" s="47"/>
      <c r="DDS37" s="47"/>
      <c r="DDT37" s="47"/>
      <c r="DDU37" s="47"/>
      <c r="DDV37" s="47"/>
      <c r="DDW37" s="47"/>
      <c r="DDX37" s="47"/>
      <c r="DDY37" s="47"/>
      <c r="DDZ37" s="47"/>
      <c r="DEA37" s="47"/>
      <c r="DEB37" s="47"/>
      <c r="DEC37" s="47"/>
      <c r="DED37" s="47"/>
      <c r="DEE37" s="47"/>
      <c r="DEF37" s="47"/>
      <c r="DEG37" s="47"/>
      <c r="DEH37" s="47"/>
      <c r="DEI37" s="47"/>
      <c r="DEJ37" s="47"/>
      <c r="DEK37" s="47"/>
      <c r="DEL37" s="47"/>
      <c r="DEM37" s="47"/>
      <c r="DEN37" s="47"/>
      <c r="DEO37" s="47"/>
      <c r="DEP37" s="47"/>
      <c r="DEQ37" s="47"/>
      <c r="DER37" s="47"/>
      <c r="DES37" s="47"/>
      <c r="DET37" s="47"/>
      <c r="DEU37" s="47"/>
      <c r="DEV37" s="47"/>
      <c r="DEW37" s="47"/>
      <c r="DEX37" s="47"/>
      <c r="DEY37" s="47"/>
      <c r="DEZ37" s="47"/>
      <c r="DFA37" s="47"/>
      <c r="DFB37" s="47"/>
      <c r="DFC37" s="47"/>
      <c r="DFD37" s="47"/>
      <c r="DFE37" s="47"/>
      <c r="DFF37" s="47"/>
      <c r="DFG37" s="47"/>
      <c r="DFH37" s="47"/>
      <c r="DFI37" s="47"/>
      <c r="DFJ37" s="47"/>
      <c r="DFK37" s="47"/>
      <c r="DFL37" s="47"/>
      <c r="DFM37" s="47"/>
      <c r="DFN37" s="47"/>
      <c r="DFO37" s="47"/>
      <c r="DFP37" s="47"/>
      <c r="DFQ37" s="47"/>
      <c r="DFR37" s="47"/>
      <c r="DFS37" s="47"/>
      <c r="DFT37" s="47"/>
      <c r="DFU37" s="47"/>
      <c r="DFV37" s="47"/>
      <c r="DFW37" s="47"/>
      <c r="DFX37" s="47"/>
      <c r="DFY37" s="47"/>
      <c r="DFZ37" s="47"/>
      <c r="DGA37" s="47"/>
      <c r="DGB37" s="47"/>
      <c r="DGC37" s="47"/>
      <c r="DGD37" s="47"/>
      <c r="DGE37" s="47"/>
      <c r="DGF37" s="47"/>
      <c r="DGG37" s="47"/>
      <c r="DGH37" s="47"/>
      <c r="DGI37" s="47"/>
      <c r="DGJ37" s="47"/>
      <c r="DGK37" s="47"/>
      <c r="DGL37" s="47"/>
      <c r="DGM37" s="47"/>
      <c r="DGN37" s="47"/>
      <c r="DGO37" s="47"/>
      <c r="DGP37" s="47"/>
      <c r="DGQ37" s="47"/>
      <c r="DGR37" s="47"/>
      <c r="DGS37" s="47"/>
      <c r="DGT37" s="47"/>
      <c r="DGU37" s="47"/>
      <c r="DGV37" s="47"/>
      <c r="DGW37" s="47"/>
      <c r="DGX37" s="47"/>
      <c r="DGY37" s="47"/>
      <c r="DGZ37" s="47"/>
      <c r="DHA37" s="47"/>
      <c r="DHB37" s="47"/>
      <c r="DHC37" s="47"/>
      <c r="DHD37" s="47"/>
      <c r="DHE37" s="47"/>
      <c r="DHF37" s="47"/>
      <c r="DHG37" s="47"/>
      <c r="DHH37" s="47"/>
      <c r="DHI37" s="47"/>
      <c r="DHJ37" s="47"/>
      <c r="DHK37" s="47"/>
      <c r="DHL37" s="47"/>
      <c r="DHM37" s="47"/>
      <c r="DHN37" s="47"/>
      <c r="DHO37" s="47"/>
      <c r="DHP37" s="47"/>
      <c r="DHQ37" s="47"/>
      <c r="DHR37" s="47"/>
      <c r="DHS37" s="47"/>
      <c r="DHT37" s="47"/>
      <c r="DHU37" s="47"/>
      <c r="DHV37" s="47"/>
      <c r="DHW37" s="47"/>
      <c r="DHX37" s="47"/>
      <c r="DHY37" s="47"/>
      <c r="DHZ37" s="47"/>
      <c r="DIA37" s="47"/>
      <c r="DIB37" s="47"/>
      <c r="DIC37" s="47"/>
      <c r="DID37" s="47"/>
      <c r="DIE37" s="47"/>
      <c r="DIF37" s="47"/>
      <c r="DIG37" s="47"/>
      <c r="DIH37" s="47"/>
      <c r="DII37" s="47"/>
      <c r="DIJ37" s="47"/>
      <c r="DIK37" s="47"/>
      <c r="DIL37" s="47"/>
      <c r="DIM37" s="47"/>
      <c r="DIN37" s="47"/>
      <c r="DIO37" s="47"/>
      <c r="DIP37" s="47"/>
      <c r="DIQ37" s="47"/>
      <c r="DIR37" s="47"/>
      <c r="DIS37" s="47"/>
      <c r="DIT37" s="47"/>
      <c r="DIU37" s="47"/>
      <c r="DIV37" s="47"/>
      <c r="DIW37" s="47"/>
      <c r="DIX37" s="47"/>
      <c r="DIY37" s="47"/>
      <c r="DIZ37" s="47"/>
      <c r="DJA37" s="47"/>
      <c r="DJB37" s="47"/>
      <c r="DJC37" s="47"/>
      <c r="DJD37" s="47"/>
      <c r="DJE37" s="47"/>
      <c r="DJF37" s="47"/>
      <c r="DJG37" s="47"/>
      <c r="DJH37" s="47"/>
      <c r="DJI37" s="47"/>
      <c r="DJJ37" s="47"/>
      <c r="DJK37" s="47"/>
      <c r="DJL37" s="47"/>
      <c r="DJM37" s="47"/>
      <c r="DJN37" s="47"/>
      <c r="DJO37" s="47"/>
      <c r="DJP37" s="47"/>
      <c r="DJQ37" s="47"/>
      <c r="DJR37" s="47"/>
      <c r="DJS37" s="47"/>
      <c r="DJT37" s="47"/>
      <c r="DJU37" s="47"/>
      <c r="DJV37" s="47"/>
      <c r="DJW37" s="47"/>
      <c r="DJX37" s="47"/>
      <c r="DJY37" s="47"/>
      <c r="DJZ37" s="47"/>
      <c r="DKA37" s="47"/>
      <c r="DKB37" s="47"/>
      <c r="DKC37" s="47"/>
      <c r="DKD37" s="47"/>
      <c r="DKE37" s="47"/>
      <c r="DKF37" s="47"/>
      <c r="DKG37" s="47"/>
      <c r="DKH37" s="47"/>
      <c r="DKI37" s="47"/>
      <c r="DKJ37" s="47"/>
      <c r="DKK37" s="47"/>
      <c r="DKL37" s="47"/>
      <c r="DKM37" s="47"/>
      <c r="DKN37" s="47"/>
      <c r="DKO37" s="47"/>
      <c r="DKP37" s="47"/>
      <c r="DKQ37" s="47"/>
      <c r="DKR37" s="47"/>
      <c r="DKS37" s="47"/>
      <c r="DKT37" s="47"/>
      <c r="DKU37" s="47"/>
      <c r="DKV37" s="47"/>
      <c r="DKW37" s="47"/>
      <c r="DKX37" s="47"/>
      <c r="DKY37" s="47"/>
      <c r="DKZ37" s="47"/>
      <c r="DLA37" s="47"/>
      <c r="DLB37" s="47"/>
      <c r="DLC37" s="47"/>
      <c r="DLD37" s="47"/>
      <c r="DLE37" s="47"/>
      <c r="DLF37" s="47"/>
      <c r="DLG37" s="47"/>
      <c r="DLH37" s="47"/>
      <c r="DLI37" s="47"/>
      <c r="DLJ37" s="47"/>
      <c r="DLK37" s="47"/>
      <c r="DLL37" s="47"/>
      <c r="DLM37" s="47"/>
      <c r="DLN37" s="47"/>
      <c r="DLO37" s="47"/>
      <c r="DLP37" s="47"/>
      <c r="DLQ37" s="47"/>
      <c r="DLR37" s="47"/>
      <c r="DLS37" s="47"/>
      <c r="DLT37" s="47"/>
      <c r="DLU37" s="47"/>
      <c r="DLV37" s="47"/>
      <c r="DLW37" s="47"/>
      <c r="DLX37" s="47"/>
      <c r="DLY37" s="47"/>
      <c r="DLZ37" s="47"/>
      <c r="DMA37" s="47"/>
      <c r="DMB37" s="47"/>
      <c r="DMC37" s="47"/>
      <c r="DMD37" s="47"/>
      <c r="DME37" s="47"/>
      <c r="DMF37" s="47"/>
      <c r="DMG37" s="47"/>
      <c r="DMH37" s="47"/>
      <c r="DMI37" s="47"/>
      <c r="DMJ37" s="47"/>
      <c r="DMK37" s="47"/>
      <c r="DML37" s="47"/>
      <c r="DMM37" s="47"/>
      <c r="DMN37" s="47"/>
      <c r="DMO37" s="47"/>
      <c r="DMP37" s="47"/>
      <c r="DMQ37" s="47"/>
      <c r="DMR37" s="47"/>
      <c r="DMS37" s="47"/>
      <c r="DMT37" s="47"/>
      <c r="DMU37" s="47"/>
      <c r="DMV37" s="47"/>
      <c r="DMW37" s="47"/>
      <c r="DMX37" s="47"/>
      <c r="DMY37" s="47"/>
      <c r="DMZ37" s="47"/>
      <c r="DNA37" s="47"/>
      <c r="DNB37" s="47"/>
      <c r="DNC37" s="47"/>
      <c r="DND37" s="47"/>
      <c r="DNE37" s="47"/>
      <c r="DNF37" s="47"/>
      <c r="DNG37" s="47"/>
      <c r="DNH37" s="47"/>
      <c r="DNI37" s="47"/>
      <c r="DNJ37" s="47"/>
      <c r="DNK37" s="47"/>
      <c r="DNL37" s="47"/>
      <c r="DNM37" s="47"/>
      <c r="DNN37" s="47"/>
      <c r="DNO37" s="47"/>
      <c r="DNP37" s="47"/>
      <c r="DNQ37" s="47"/>
      <c r="DNR37" s="47"/>
      <c r="DNS37" s="47"/>
      <c r="DNT37" s="47"/>
      <c r="DNU37" s="47"/>
      <c r="DNV37" s="47"/>
      <c r="DNW37" s="47"/>
      <c r="DNX37" s="47"/>
      <c r="DNY37" s="47"/>
      <c r="DNZ37" s="47"/>
      <c r="DOA37" s="47"/>
      <c r="DOB37" s="47"/>
      <c r="DOC37" s="47"/>
      <c r="DOD37" s="47"/>
      <c r="DOE37" s="47"/>
      <c r="DOF37" s="47"/>
      <c r="DOG37" s="47"/>
      <c r="DOH37" s="47"/>
      <c r="DOI37" s="47"/>
      <c r="DOJ37" s="47"/>
      <c r="DOK37" s="47"/>
      <c r="DOL37" s="47"/>
      <c r="DOM37" s="47"/>
      <c r="DON37" s="47"/>
      <c r="DOO37" s="47"/>
      <c r="DOP37" s="47"/>
      <c r="DOQ37" s="47"/>
      <c r="DOR37" s="47"/>
      <c r="DOS37" s="47"/>
      <c r="DOT37" s="47"/>
      <c r="DOU37" s="47"/>
      <c r="DOV37" s="47"/>
      <c r="DOW37" s="47"/>
      <c r="DOX37" s="47"/>
      <c r="DOY37" s="47"/>
      <c r="DOZ37" s="47"/>
      <c r="DPA37" s="47"/>
      <c r="DPB37" s="47"/>
      <c r="DPC37" s="47"/>
      <c r="DPD37" s="47"/>
      <c r="DPE37" s="47"/>
      <c r="DPF37" s="47"/>
      <c r="DPG37" s="47"/>
      <c r="DPH37" s="47"/>
      <c r="DPI37" s="47"/>
      <c r="DPJ37" s="47"/>
      <c r="DPK37" s="47"/>
      <c r="DPL37" s="47"/>
      <c r="DPM37" s="47"/>
      <c r="DPN37" s="47"/>
      <c r="DPO37" s="47"/>
      <c r="DPP37" s="47"/>
      <c r="DPQ37" s="47"/>
      <c r="DPR37" s="47"/>
      <c r="DPS37" s="47"/>
      <c r="DPT37" s="47"/>
      <c r="DPU37" s="47"/>
      <c r="DPV37" s="47"/>
      <c r="DPW37" s="47"/>
      <c r="DPX37" s="47"/>
      <c r="DPY37" s="47"/>
      <c r="DPZ37" s="47"/>
      <c r="DQA37" s="47"/>
      <c r="DQB37" s="47"/>
      <c r="DQC37" s="47"/>
      <c r="DQD37" s="47"/>
      <c r="DQE37" s="47"/>
      <c r="DQF37" s="47"/>
      <c r="DQG37" s="47"/>
      <c r="DQH37" s="47"/>
      <c r="DQI37" s="47"/>
      <c r="DQJ37" s="47"/>
      <c r="DQK37" s="47"/>
      <c r="DQL37" s="47"/>
      <c r="DQM37" s="47"/>
      <c r="DQN37" s="47"/>
      <c r="DQO37" s="47"/>
      <c r="DQP37" s="47"/>
      <c r="DQQ37" s="47"/>
      <c r="DQR37" s="47"/>
      <c r="DQS37" s="47"/>
      <c r="DQT37" s="47"/>
      <c r="DQU37" s="47"/>
      <c r="DQV37" s="47"/>
      <c r="DQW37" s="47"/>
      <c r="DQX37" s="47"/>
      <c r="DQY37" s="47"/>
      <c r="DQZ37" s="47"/>
      <c r="DRA37" s="47"/>
      <c r="DRB37" s="47"/>
      <c r="DRC37" s="47"/>
      <c r="DRD37" s="47"/>
      <c r="DRE37" s="47"/>
      <c r="DRF37" s="47"/>
      <c r="DRG37" s="47"/>
      <c r="DRH37" s="47"/>
      <c r="DRI37" s="47"/>
      <c r="DRJ37" s="47"/>
      <c r="DRK37" s="47"/>
      <c r="DRL37" s="47"/>
      <c r="DRM37" s="47"/>
      <c r="DRN37" s="47"/>
      <c r="DRO37" s="47"/>
      <c r="DRP37" s="47"/>
      <c r="DRQ37" s="47"/>
      <c r="DRR37" s="47"/>
      <c r="DRS37" s="47"/>
      <c r="DRT37" s="47"/>
      <c r="DRU37" s="47"/>
      <c r="DRV37" s="47"/>
      <c r="DRW37" s="47"/>
      <c r="DRX37" s="47"/>
      <c r="DRY37" s="47"/>
      <c r="DRZ37" s="47"/>
      <c r="DSA37" s="47"/>
      <c r="DSB37" s="47"/>
      <c r="DSC37" s="47"/>
      <c r="DSD37" s="47"/>
      <c r="DSE37" s="47"/>
      <c r="DSF37" s="47"/>
      <c r="DSG37" s="47"/>
      <c r="DSH37" s="47"/>
      <c r="DSI37" s="47"/>
      <c r="DSJ37" s="47"/>
      <c r="DSK37" s="47"/>
      <c r="DSL37" s="47"/>
      <c r="DSM37" s="47"/>
      <c r="DSN37" s="47"/>
      <c r="DSO37" s="47"/>
      <c r="DSP37" s="47"/>
      <c r="DSQ37" s="47"/>
      <c r="DSR37" s="47"/>
      <c r="DSS37" s="47"/>
      <c r="DST37" s="47"/>
      <c r="DSU37" s="47"/>
      <c r="DSV37" s="47"/>
      <c r="DSW37" s="47"/>
      <c r="DSX37" s="47"/>
      <c r="DSY37" s="47"/>
      <c r="DSZ37" s="47"/>
      <c r="DTA37" s="47"/>
      <c r="DTB37" s="47"/>
      <c r="DTC37" s="47"/>
      <c r="DTD37" s="47"/>
      <c r="DTE37" s="47"/>
      <c r="DTF37" s="47"/>
      <c r="DTG37" s="47"/>
      <c r="DTH37" s="47"/>
      <c r="DTI37" s="47"/>
      <c r="DTJ37" s="47"/>
      <c r="DTK37" s="47"/>
      <c r="DTL37" s="47"/>
      <c r="DTM37" s="47"/>
      <c r="DTN37" s="47"/>
      <c r="DTO37" s="47"/>
      <c r="DTP37" s="47"/>
      <c r="DTQ37" s="47"/>
      <c r="DTR37" s="47"/>
      <c r="DTS37" s="47"/>
      <c r="DTT37" s="47"/>
      <c r="DTU37" s="47"/>
      <c r="DTV37" s="47"/>
      <c r="DTW37" s="47"/>
      <c r="DTX37" s="47"/>
      <c r="DTY37" s="47"/>
      <c r="DTZ37" s="47"/>
      <c r="DUA37" s="47"/>
      <c r="DUB37" s="47"/>
      <c r="DUC37" s="47"/>
      <c r="DUD37" s="47"/>
      <c r="DUE37" s="47"/>
      <c r="DUF37" s="47"/>
      <c r="DUG37" s="47"/>
      <c r="DUH37" s="47"/>
      <c r="DUI37" s="47"/>
      <c r="DUJ37" s="47"/>
      <c r="DUK37" s="47"/>
      <c r="DUL37" s="47"/>
      <c r="DUM37" s="47"/>
      <c r="DUN37" s="47"/>
      <c r="DUO37" s="47"/>
      <c r="DUP37" s="47"/>
      <c r="DUQ37" s="47"/>
      <c r="DUR37" s="47"/>
      <c r="DUS37" s="47"/>
      <c r="DUT37" s="47"/>
      <c r="DUU37" s="47"/>
      <c r="DUV37" s="47"/>
      <c r="DUW37" s="47"/>
      <c r="DUX37" s="47"/>
      <c r="DUY37" s="47"/>
      <c r="DUZ37" s="47"/>
      <c r="DVA37" s="47"/>
      <c r="DVB37" s="47"/>
      <c r="DVC37" s="47"/>
      <c r="DVD37" s="47"/>
      <c r="DVE37" s="47"/>
      <c r="DVF37" s="47"/>
      <c r="DVG37" s="47"/>
      <c r="DVH37" s="47"/>
      <c r="DVI37" s="47"/>
      <c r="DVJ37" s="47"/>
      <c r="DVK37" s="47"/>
      <c r="DVL37" s="47"/>
      <c r="DVM37" s="47"/>
      <c r="DVN37" s="47"/>
      <c r="DVO37" s="47"/>
      <c r="DVP37" s="47"/>
      <c r="DVQ37" s="47"/>
      <c r="DVR37" s="47"/>
      <c r="DVS37" s="47"/>
      <c r="DVT37" s="47"/>
      <c r="DVU37" s="47"/>
      <c r="DVV37" s="47"/>
      <c r="DVW37" s="47"/>
      <c r="DVX37" s="47"/>
      <c r="DVY37" s="47"/>
      <c r="DVZ37" s="47"/>
      <c r="DWA37" s="47"/>
      <c r="DWB37" s="47"/>
      <c r="DWC37" s="47"/>
      <c r="DWD37" s="47"/>
      <c r="DWE37" s="47"/>
      <c r="DWF37" s="47"/>
      <c r="DWG37" s="47"/>
      <c r="DWH37" s="47"/>
      <c r="DWI37" s="47"/>
      <c r="DWJ37" s="47"/>
      <c r="DWK37" s="47"/>
      <c r="DWL37" s="47"/>
      <c r="DWM37" s="47"/>
      <c r="DWN37" s="47"/>
      <c r="DWO37" s="47"/>
      <c r="DWP37" s="47"/>
      <c r="DWQ37" s="47"/>
      <c r="DWR37" s="47"/>
      <c r="DWS37" s="47"/>
      <c r="DWT37" s="47"/>
      <c r="DWU37" s="47"/>
      <c r="DWV37" s="47"/>
      <c r="DWW37" s="47"/>
      <c r="DWX37" s="47"/>
      <c r="DWY37" s="47"/>
      <c r="DWZ37" s="47"/>
      <c r="DXA37" s="47"/>
      <c r="DXB37" s="47"/>
      <c r="DXC37" s="47"/>
      <c r="DXD37" s="47"/>
      <c r="DXE37" s="47"/>
      <c r="DXF37" s="47"/>
      <c r="DXG37" s="47"/>
      <c r="DXH37" s="47"/>
      <c r="DXI37" s="47"/>
      <c r="DXJ37" s="47"/>
      <c r="DXK37" s="47"/>
      <c r="DXL37" s="47"/>
      <c r="DXM37" s="47"/>
      <c r="DXN37" s="47"/>
      <c r="DXO37" s="47"/>
      <c r="DXP37" s="47"/>
      <c r="DXQ37" s="47"/>
      <c r="DXR37" s="47"/>
      <c r="DXS37" s="47"/>
      <c r="DXT37" s="47"/>
      <c r="DXU37" s="47"/>
      <c r="DXV37" s="47"/>
      <c r="DXW37" s="47"/>
      <c r="DXX37" s="47"/>
      <c r="DXY37" s="47"/>
      <c r="DXZ37" s="47"/>
      <c r="DYA37" s="47"/>
      <c r="DYB37" s="47"/>
      <c r="DYC37" s="47"/>
      <c r="DYD37" s="47"/>
      <c r="DYE37" s="47"/>
      <c r="DYF37" s="47"/>
      <c r="DYG37" s="47"/>
      <c r="DYH37" s="47"/>
      <c r="DYI37" s="47"/>
      <c r="DYJ37" s="47"/>
      <c r="DYK37" s="47"/>
      <c r="DYL37" s="47"/>
      <c r="DYM37" s="47"/>
      <c r="DYN37" s="47"/>
      <c r="DYO37" s="47"/>
      <c r="DYP37" s="47"/>
      <c r="DYQ37" s="47"/>
      <c r="DYR37" s="47"/>
      <c r="DYS37" s="47"/>
      <c r="DYT37" s="47"/>
      <c r="DYU37" s="47"/>
      <c r="DYV37" s="47"/>
      <c r="DYW37" s="47"/>
      <c r="DYX37" s="47"/>
      <c r="DYY37" s="47"/>
      <c r="DYZ37" s="47"/>
      <c r="DZA37" s="47"/>
      <c r="DZB37" s="47"/>
      <c r="DZC37" s="47"/>
      <c r="DZD37" s="47"/>
      <c r="DZE37" s="47"/>
      <c r="DZF37" s="47"/>
      <c r="DZG37" s="47"/>
      <c r="DZH37" s="47"/>
      <c r="DZI37" s="47"/>
      <c r="DZJ37" s="47"/>
      <c r="DZK37" s="47"/>
      <c r="DZL37" s="47"/>
      <c r="DZM37" s="47"/>
      <c r="DZN37" s="47"/>
      <c r="DZO37" s="47"/>
      <c r="DZP37" s="47"/>
      <c r="DZQ37" s="47"/>
      <c r="DZR37" s="47"/>
      <c r="DZS37" s="47"/>
      <c r="DZT37" s="47"/>
      <c r="DZU37" s="47"/>
      <c r="DZV37" s="47"/>
      <c r="DZW37" s="47"/>
      <c r="DZX37" s="47"/>
      <c r="DZY37" s="47"/>
      <c r="DZZ37" s="47"/>
      <c r="EAA37" s="47"/>
      <c r="EAB37" s="47"/>
      <c r="EAC37" s="47"/>
      <c r="EAD37" s="47"/>
      <c r="EAE37" s="47"/>
      <c r="EAF37" s="47"/>
      <c r="EAG37" s="47"/>
      <c r="EAH37" s="47"/>
      <c r="EAI37" s="47"/>
      <c r="EAJ37" s="47"/>
      <c r="EAK37" s="47"/>
      <c r="EAL37" s="47"/>
      <c r="EAM37" s="47"/>
      <c r="EAN37" s="47"/>
      <c r="EAO37" s="47"/>
      <c r="EAP37" s="47"/>
      <c r="EAQ37" s="47"/>
      <c r="EAR37" s="47"/>
      <c r="EAS37" s="47"/>
      <c r="EAT37" s="47"/>
      <c r="EAU37" s="47"/>
      <c r="EAV37" s="47"/>
      <c r="EAW37" s="47"/>
      <c r="EAX37" s="47"/>
      <c r="EAY37" s="47"/>
      <c r="EAZ37" s="47"/>
      <c r="EBA37" s="47"/>
      <c r="EBB37" s="47"/>
      <c r="EBC37" s="47"/>
      <c r="EBD37" s="47"/>
      <c r="EBE37" s="47"/>
      <c r="EBF37" s="47"/>
      <c r="EBG37" s="47"/>
      <c r="EBH37" s="47"/>
      <c r="EBI37" s="47"/>
      <c r="EBJ37" s="47"/>
      <c r="EBK37" s="47"/>
      <c r="EBL37" s="47"/>
      <c r="EBM37" s="47"/>
      <c r="EBN37" s="47"/>
      <c r="EBO37" s="47"/>
      <c r="EBP37" s="47"/>
      <c r="EBQ37" s="47"/>
      <c r="EBR37" s="47"/>
      <c r="EBS37" s="47"/>
      <c r="EBT37" s="47"/>
      <c r="EBU37" s="47"/>
      <c r="EBV37" s="47"/>
      <c r="EBW37" s="47"/>
      <c r="EBX37" s="47"/>
      <c r="EBY37" s="47"/>
      <c r="EBZ37" s="47"/>
      <c r="ECA37" s="47"/>
      <c r="ECB37" s="47"/>
      <c r="ECC37" s="47"/>
      <c r="ECD37" s="47"/>
      <c r="ECE37" s="47"/>
      <c r="ECF37" s="47"/>
      <c r="ECG37" s="47"/>
      <c r="ECH37" s="47"/>
      <c r="ECI37" s="47"/>
      <c r="ECJ37" s="47"/>
      <c r="ECK37" s="47"/>
      <c r="ECL37" s="47"/>
      <c r="ECM37" s="47"/>
      <c r="ECN37" s="47"/>
      <c r="ECO37" s="47"/>
      <c r="ECP37" s="47"/>
      <c r="ECQ37" s="47"/>
      <c r="ECR37" s="47"/>
      <c r="ECS37" s="47"/>
      <c r="ECT37" s="47"/>
      <c r="ECU37" s="47"/>
      <c r="ECV37" s="47"/>
      <c r="ECW37" s="47"/>
      <c r="ECX37" s="47"/>
      <c r="ECY37" s="47"/>
      <c r="ECZ37" s="47"/>
      <c r="EDA37" s="47"/>
      <c r="EDB37" s="47"/>
      <c r="EDC37" s="47"/>
      <c r="EDD37" s="47"/>
      <c r="EDE37" s="47"/>
      <c r="EDF37" s="47"/>
      <c r="EDG37" s="47"/>
      <c r="EDH37" s="47"/>
      <c r="EDI37" s="47"/>
      <c r="EDJ37" s="47"/>
      <c r="EDK37" s="47"/>
      <c r="EDL37" s="47"/>
      <c r="EDM37" s="47"/>
      <c r="EDN37" s="47"/>
      <c r="EDO37" s="47"/>
      <c r="EDP37" s="47"/>
      <c r="EDQ37" s="47"/>
      <c r="EDR37" s="47"/>
      <c r="EDS37" s="47"/>
      <c r="EDT37" s="47"/>
      <c r="EDU37" s="47"/>
      <c r="EDV37" s="47"/>
      <c r="EDW37" s="47"/>
      <c r="EDX37" s="47"/>
      <c r="EDY37" s="47"/>
      <c r="EDZ37" s="47"/>
      <c r="EEA37" s="47"/>
      <c r="EEB37" s="47"/>
      <c r="EEC37" s="47"/>
      <c r="EED37" s="47"/>
      <c r="EEE37" s="47"/>
      <c r="EEF37" s="47"/>
      <c r="EEG37" s="47"/>
      <c r="EEH37" s="47"/>
      <c r="EEI37" s="47"/>
      <c r="EEJ37" s="47"/>
      <c r="EEK37" s="47"/>
      <c r="EEL37" s="47"/>
      <c r="EEM37" s="47"/>
      <c r="EEN37" s="47"/>
      <c r="EEO37" s="47"/>
      <c r="EEP37" s="47"/>
      <c r="EEQ37" s="47"/>
      <c r="EER37" s="47"/>
      <c r="EES37" s="47"/>
      <c r="EET37" s="47"/>
      <c r="EEU37" s="47"/>
      <c r="EEV37" s="47"/>
      <c r="EEW37" s="47"/>
      <c r="EEX37" s="47"/>
      <c r="EEY37" s="47"/>
      <c r="EEZ37" s="47"/>
      <c r="EFA37" s="47"/>
      <c r="EFB37" s="47"/>
      <c r="EFC37" s="47"/>
      <c r="EFD37" s="47"/>
      <c r="EFE37" s="47"/>
      <c r="EFF37" s="47"/>
      <c r="EFG37" s="47"/>
      <c r="EFH37" s="47"/>
      <c r="EFI37" s="47"/>
      <c r="EFJ37" s="47"/>
      <c r="EFK37" s="47"/>
      <c r="EFL37" s="47"/>
      <c r="EFM37" s="47"/>
      <c r="EFN37" s="47"/>
      <c r="EFO37" s="47"/>
      <c r="EFP37" s="47"/>
      <c r="EFQ37" s="47"/>
      <c r="EFR37" s="47"/>
      <c r="EFS37" s="47"/>
      <c r="EFT37" s="47"/>
      <c r="EFU37" s="47"/>
      <c r="EFV37" s="47"/>
      <c r="EFW37" s="47"/>
      <c r="EFX37" s="47"/>
      <c r="EFY37" s="47"/>
      <c r="EFZ37" s="47"/>
      <c r="EGA37" s="47"/>
      <c r="EGB37" s="47"/>
      <c r="EGC37" s="47"/>
      <c r="EGD37" s="47"/>
      <c r="EGE37" s="47"/>
      <c r="EGF37" s="47"/>
      <c r="EGG37" s="47"/>
      <c r="EGH37" s="47"/>
      <c r="EGI37" s="47"/>
      <c r="EGJ37" s="47"/>
      <c r="EGK37" s="47"/>
      <c r="EGL37" s="47"/>
      <c r="EGM37" s="47"/>
      <c r="EGN37" s="47"/>
      <c r="EGO37" s="47"/>
      <c r="EGP37" s="47"/>
      <c r="EGQ37" s="47"/>
      <c r="EGR37" s="47"/>
      <c r="EGS37" s="47"/>
      <c r="EGT37" s="47"/>
      <c r="EGU37" s="47"/>
      <c r="EGV37" s="47"/>
      <c r="EGW37" s="47"/>
      <c r="EGX37" s="47"/>
      <c r="EGY37" s="47"/>
      <c r="EGZ37" s="47"/>
      <c r="EHA37" s="47"/>
      <c r="EHB37" s="47"/>
      <c r="EHC37" s="47"/>
      <c r="EHD37" s="47"/>
      <c r="EHE37" s="47"/>
      <c r="EHF37" s="47"/>
      <c r="EHG37" s="47"/>
      <c r="EHH37" s="47"/>
      <c r="EHI37" s="47"/>
      <c r="EHJ37" s="47"/>
      <c r="EHK37" s="47"/>
      <c r="EHL37" s="47"/>
      <c r="EHM37" s="47"/>
      <c r="EHN37" s="47"/>
      <c r="EHO37" s="47"/>
      <c r="EHP37" s="47"/>
      <c r="EHQ37" s="47"/>
      <c r="EHR37" s="47"/>
      <c r="EHS37" s="47"/>
      <c r="EHT37" s="47"/>
      <c r="EHU37" s="47"/>
      <c r="EHV37" s="47"/>
      <c r="EHW37" s="47"/>
      <c r="EHX37" s="47"/>
      <c r="EHY37" s="47"/>
      <c r="EHZ37" s="47"/>
      <c r="EIA37" s="47"/>
      <c r="EIB37" s="47"/>
      <c r="EIC37" s="47"/>
      <c r="EID37" s="47"/>
      <c r="EIE37" s="47"/>
      <c r="EIF37" s="47"/>
      <c r="EIG37" s="47"/>
      <c r="EIH37" s="47"/>
      <c r="EII37" s="47"/>
      <c r="EIJ37" s="47"/>
      <c r="EIK37" s="47"/>
      <c r="EIL37" s="47"/>
      <c r="EIM37" s="47"/>
      <c r="EIN37" s="47"/>
      <c r="EIO37" s="47"/>
      <c r="EIP37" s="47"/>
      <c r="EIQ37" s="47"/>
      <c r="EIR37" s="47"/>
      <c r="EIS37" s="47"/>
      <c r="EIT37" s="47"/>
      <c r="EIU37" s="47"/>
      <c r="EIV37" s="47"/>
      <c r="EIW37" s="47"/>
      <c r="EIX37" s="47"/>
      <c r="EIY37" s="47"/>
      <c r="EIZ37" s="47"/>
      <c r="EJA37" s="47"/>
      <c r="EJB37" s="47"/>
      <c r="EJC37" s="47"/>
      <c r="EJD37" s="47"/>
      <c r="EJE37" s="47"/>
      <c r="EJF37" s="47"/>
      <c r="EJG37" s="47"/>
      <c r="EJH37" s="47"/>
      <c r="EJI37" s="47"/>
      <c r="EJJ37" s="47"/>
      <c r="EJK37" s="47"/>
      <c r="EJL37" s="47"/>
      <c r="EJM37" s="47"/>
      <c r="EJN37" s="47"/>
      <c r="EJO37" s="47"/>
      <c r="EJP37" s="47"/>
      <c r="EJQ37" s="47"/>
      <c r="EJR37" s="47"/>
      <c r="EJS37" s="47"/>
      <c r="EJT37" s="47"/>
      <c r="EJU37" s="47"/>
      <c r="EJV37" s="47"/>
      <c r="EJW37" s="47"/>
      <c r="EJX37" s="47"/>
      <c r="EJY37" s="47"/>
      <c r="EJZ37" s="47"/>
      <c r="EKA37" s="47"/>
      <c r="EKB37" s="47"/>
      <c r="EKC37" s="47"/>
      <c r="EKD37" s="47"/>
      <c r="EKE37" s="47"/>
      <c r="EKF37" s="47"/>
      <c r="EKG37" s="47"/>
      <c r="EKH37" s="47"/>
      <c r="EKI37" s="47"/>
      <c r="EKJ37" s="47"/>
      <c r="EKK37" s="47"/>
      <c r="EKL37" s="47"/>
      <c r="EKM37" s="47"/>
      <c r="EKN37" s="47"/>
      <c r="EKO37" s="47"/>
      <c r="EKP37" s="47"/>
      <c r="EKQ37" s="47"/>
      <c r="EKR37" s="47"/>
      <c r="EKS37" s="47"/>
      <c r="EKT37" s="47"/>
      <c r="EKU37" s="47"/>
      <c r="EKV37" s="47"/>
      <c r="EKW37" s="47"/>
      <c r="EKX37" s="47"/>
      <c r="EKY37" s="47"/>
      <c r="EKZ37" s="47"/>
      <c r="ELA37" s="47"/>
      <c r="ELB37" s="47"/>
      <c r="ELC37" s="47"/>
      <c r="ELD37" s="47"/>
      <c r="ELE37" s="47"/>
      <c r="ELF37" s="47"/>
      <c r="ELG37" s="47"/>
      <c r="ELH37" s="47"/>
      <c r="ELI37" s="47"/>
      <c r="ELJ37" s="47"/>
      <c r="ELK37" s="47"/>
      <c r="ELL37" s="47"/>
      <c r="ELM37" s="47"/>
      <c r="ELN37" s="47"/>
      <c r="ELO37" s="47"/>
      <c r="ELP37" s="47"/>
      <c r="ELQ37" s="47"/>
      <c r="ELR37" s="47"/>
      <c r="ELS37" s="47"/>
      <c r="ELT37" s="47"/>
      <c r="ELU37" s="47"/>
      <c r="ELV37" s="47"/>
      <c r="ELW37" s="47"/>
      <c r="ELX37" s="47"/>
      <c r="ELY37" s="47"/>
      <c r="ELZ37" s="47"/>
      <c r="EMA37" s="47"/>
      <c r="EMB37" s="47"/>
      <c r="EMC37" s="47"/>
      <c r="EMD37" s="47"/>
      <c r="EME37" s="47"/>
      <c r="EMF37" s="47"/>
      <c r="EMG37" s="47"/>
      <c r="EMH37" s="47"/>
      <c r="EMI37" s="47"/>
      <c r="EMJ37" s="47"/>
      <c r="EMK37" s="47"/>
      <c r="EML37" s="47"/>
      <c r="EMM37" s="47"/>
      <c r="EMN37" s="47"/>
      <c r="EMO37" s="47"/>
      <c r="EMP37" s="47"/>
      <c r="EMQ37" s="47"/>
      <c r="EMR37" s="47"/>
      <c r="EMS37" s="47"/>
      <c r="EMT37" s="47"/>
      <c r="EMU37" s="47"/>
      <c r="EMV37" s="47"/>
      <c r="EMW37" s="47"/>
      <c r="EMX37" s="47"/>
      <c r="EMY37" s="47"/>
      <c r="EMZ37" s="47"/>
      <c r="ENA37" s="47"/>
      <c r="ENB37" s="47"/>
      <c r="ENC37" s="47"/>
      <c r="END37" s="47"/>
      <c r="ENE37" s="47"/>
      <c r="ENF37" s="47"/>
      <c r="ENG37" s="47"/>
      <c r="ENH37" s="47"/>
      <c r="ENI37" s="47"/>
      <c r="ENJ37" s="47"/>
      <c r="ENK37" s="47"/>
      <c r="ENL37" s="47"/>
      <c r="ENM37" s="47"/>
      <c r="ENN37" s="47"/>
      <c r="ENO37" s="47"/>
      <c r="ENP37" s="47"/>
      <c r="ENQ37" s="47"/>
      <c r="ENR37" s="47"/>
      <c r="ENS37" s="47"/>
      <c r="ENT37" s="47"/>
      <c r="ENU37" s="47"/>
      <c r="ENV37" s="47"/>
      <c r="ENW37" s="47"/>
      <c r="ENX37" s="47"/>
      <c r="ENY37" s="47"/>
      <c r="ENZ37" s="47"/>
      <c r="EOA37" s="47"/>
      <c r="EOB37" s="47"/>
      <c r="EOC37" s="47"/>
      <c r="EOD37" s="47"/>
      <c r="EOE37" s="47"/>
      <c r="EOF37" s="47"/>
      <c r="EOG37" s="47"/>
      <c r="EOH37" s="47"/>
      <c r="EOI37" s="47"/>
      <c r="EOJ37" s="47"/>
      <c r="EOK37" s="47"/>
      <c r="EOL37" s="47"/>
      <c r="EOM37" s="47"/>
      <c r="EON37" s="47"/>
      <c r="EOO37" s="47"/>
      <c r="EOP37" s="47"/>
      <c r="EOQ37" s="47"/>
      <c r="EOR37" s="47"/>
      <c r="EOS37" s="47"/>
      <c r="EOT37" s="47"/>
      <c r="EOU37" s="47"/>
      <c r="EOV37" s="47"/>
      <c r="EOW37" s="47"/>
      <c r="EOX37" s="47"/>
      <c r="EOY37" s="47"/>
      <c r="EOZ37" s="47"/>
      <c r="EPA37" s="47"/>
      <c r="EPB37" s="47"/>
      <c r="EPC37" s="47"/>
      <c r="EPD37" s="47"/>
      <c r="EPE37" s="47"/>
      <c r="EPF37" s="47"/>
      <c r="EPG37" s="47"/>
      <c r="EPH37" s="47"/>
      <c r="EPI37" s="47"/>
      <c r="EPJ37" s="47"/>
      <c r="EPK37" s="47"/>
      <c r="EPL37" s="47"/>
      <c r="EPM37" s="47"/>
      <c r="EPN37" s="47"/>
      <c r="EPO37" s="47"/>
      <c r="EPP37" s="47"/>
      <c r="EPQ37" s="47"/>
      <c r="EPR37" s="47"/>
      <c r="EPS37" s="47"/>
      <c r="EPT37" s="47"/>
      <c r="EPU37" s="47"/>
      <c r="EPV37" s="47"/>
      <c r="EPW37" s="47"/>
      <c r="EPX37" s="47"/>
      <c r="EPY37" s="47"/>
      <c r="EPZ37" s="47"/>
      <c r="EQA37" s="47"/>
      <c r="EQB37" s="47"/>
      <c r="EQC37" s="47"/>
      <c r="EQD37" s="47"/>
      <c r="EQE37" s="47"/>
      <c r="EQF37" s="47"/>
      <c r="EQG37" s="47"/>
      <c r="EQH37" s="47"/>
      <c r="EQI37" s="47"/>
      <c r="EQJ37" s="47"/>
      <c r="EQK37" s="47"/>
      <c r="EQL37" s="47"/>
      <c r="EQM37" s="47"/>
      <c r="EQN37" s="47"/>
      <c r="EQO37" s="47"/>
      <c r="EQP37" s="47"/>
      <c r="EQQ37" s="47"/>
      <c r="EQR37" s="47"/>
      <c r="EQS37" s="47"/>
      <c r="EQT37" s="47"/>
      <c r="EQU37" s="47"/>
      <c r="EQV37" s="47"/>
      <c r="EQW37" s="47"/>
      <c r="EQX37" s="47"/>
      <c r="EQY37" s="47"/>
      <c r="EQZ37" s="47"/>
      <c r="ERA37" s="47"/>
      <c r="ERB37" s="47"/>
      <c r="ERC37" s="47"/>
      <c r="ERD37" s="47"/>
      <c r="ERE37" s="47"/>
      <c r="ERF37" s="47"/>
      <c r="ERG37" s="47"/>
      <c r="ERH37" s="47"/>
      <c r="ERI37" s="47"/>
      <c r="ERJ37" s="47"/>
      <c r="ERK37" s="47"/>
      <c r="ERL37" s="47"/>
      <c r="ERM37" s="47"/>
      <c r="ERN37" s="47"/>
      <c r="ERO37" s="47"/>
      <c r="ERP37" s="47"/>
      <c r="ERQ37" s="47"/>
      <c r="ERR37" s="47"/>
      <c r="ERS37" s="47"/>
      <c r="ERT37" s="47"/>
      <c r="ERU37" s="47"/>
      <c r="ERV37" s="47"/>
      <c r="ERW37" s="47"/>
      <c r="ERX37" s="47"/>
      <c r="ERY37" s="47"/>
      <c r="ERZ37" s="47"/>
      <c r="ESA37" s="47"/>
      <c r="ESB37" s="47"/>
      <c r="ESC37" s="47"/>
      <c r="ESD37" s="47"/>
      <c r="ESE37" s="47"/>
      <c r="ESF37" s="47"/>
      <c r="ESG37" s="47"/>
      <c r="ESH37" s="47"/>
      <c r="ESI37" s="47"/>
      <c r="ESJ37" s="47"/>
      <c r="ESK37" s="47"/>
      <c r="ESL37" s="47"/>
      <c r="ESM37" s="47"/>
      <c r="ESN37" s="47"/>
      <c r="ESO37" s="47"/>
      <c r="ESP37" s="47"/>
      <c r="ESQ37" s="47"/>
      <c r="ESR37" s="47"/>
      <c r="ESS37" s="47"/>
      <c r="EST37" s="47"/>
      <c r="ESU37" s="47"/>
      <c r="ESV37" s="47"/>
      <c r="ESW37" s="47"/>
      <c r="ESX37" s="47"/>
      <c r="ESY37" s="47"/>
      <c r="ESZ37" s="47"/>
      <c r="ETA37" s="47"/>
      <c r="ETB37" s="47"/>
      <c r="ETC37" s="47"/>
      <c r="ETD37" s="47"/>
      <c r="ETE37" s="47"/>
      <c r="ETF37" s="47"/>
      <c r="ETG37" s="47"/>
      <c r="ETH37" s="47"/>
      <c r="ETI37" s="47"/>
      <c r="ETJ37" s="47"/>
      <c r="ETK37" s="47"/>
      <c r="ETL37" s="47"/>
      <c r="ETM37" s="47"/>
      <c r="ETN37" s="47"/>
      <c r="ETO37" s="47"/>
      <c r="ETP37" s="47"/>
      <c r="ETQ37" s="47"/>
      <c r="ETR37" s="47"/>
      <c r="ETS37" s="47"/>
      <c r="ETT37" s="47"/>
      <c r="ETU37" s="47"/>
      <c r="ETV37" s="47"/>
      <c r="ETW37" s="47"/>
      <c r="ETX37" s="47"/>
      <c r="ETY37" s="47"/>
      <c r="ETZ37" s="47"/>
      <c r="EUA37" s="47"/>
      <c r="EUB37" s="47"/>
      <c r="EUC37" s="47"/>
      <c r="EUD37" s="47"/>
      <c r="EUE37" s="47"/>
      <c r="EUF37" s="47"/>
      <c r="EUG37" s="47"/>
      <c r="EUH37" s="47"/>
      <c r="EUI37" s="47"/>
      <c r="EUJ37" s="47"/>
      <c r="EUK37" s="47"/>
      <c r="EUL37" s="47"/>
      <c r="EUM37" s="47"/>
      <c r="EUN37" s="47"/>
      <c r="EUO37" s="47"/>
      <c r="EUP37" s="47"/>
      <c r="EUQ37" s="47"/>
      <c r="EUR37" s="47"/>
      <c r="EUS37" s="47"/>
      <c r="EUT37" s="47"/>
      <c r="EUU37" s="47"/>
      <c r="EUV37" s="47"/>
      <c r="EUW37" s="47"/>
      <c r="EUX37" s="47"/>
      <c r="EUY37" s="47"/>
      <c r="EUZ37" s="47"/>
      <c r="EVA37" s="47"/>
      <c r="EVB37" s="47"/>
      <c r="EVC37" s="47"/>
      <c r="EVD37" s="47"/>
      <c r="EVE37" s="47"/>
      <c r="EVF37" s="47"/>
      <c r="EVG37" s="47"/>
      <c r="EVH37" s="47"/>
      <c r="EVI37" s="47"/>
      <c r="EVJ37" s="47"/>
      <c r="EVK37" s="47"/>
      <c r="EVL37" s="47"/>
      <c r="EVM37" s="47"/>
      <c r="EVN37" s="47"/>
      <c r="EVO37" s="47"/>
      <c r="EVP37" s="47"/>
      <c r="EVQ37" s="47"/>
      <c r="EVR37" s="47"/>
      <c r="EVS37" s="47"/>
      <c r="EVT37" s="47"/>
      <c r="EVU37" s="47"/>
      <c r="EVV37" s="47"/>
      <c r="EVW37" s="47"/>
      <c r="EVX37" s="47"/>
      <c r="EVY37" s="47"/>
      <c r="EVZ37" s="47"/>
      <c r="EWA37" s="47"/>
      <c r="EWB37" s="47"/>
      <c r="EWC37" s="47"/>
      <c r="EWD37" s="47"/>
      <c r="EWE37" s="47"/>
      <c r="EWF37" s="47"/>
      <c r="EWG37" s="47"/>
      <c r="EWH37" s="47"/>
      <c r="EWI37" s="47"/>
      <c r="EWJ37" s="47"/>
      <c r="EWK37" s="47"/>
      <c r="EWL37" s="47"/>
      <c r="EWM37" s="47"/>
      <c r="EWN37" s="47"/>
      <c r="EWO37" s="47"/>
      <c r="EWP37" s="47"/>
      <c r="EWQ37" s="47"/>
      <c r="EWR37" s="47"/>
      <c r="EWS37" s="47"/>
      <c r="EWT37" s="47"/>
      <c r="EWU37" s="47"/>
      <c r="EWV37" s="47"/>
      <c r="EWW37" s="47"/>
      <c r="EWX37" s="47"/>
      <c r="EWY37" s="47"/>
      <c r="EWZ37" s="47"/>
      <c r="EXA37" s="47"/>
      <c r="EXB37" s="47"/>
      <c r="EXC37" s="47"/>
      <c r="EXD37" s="47"/>
      <c r="EXE37" s="47"/>
      <c r="EXF37" s="47"/>
      <c r="EXG37" s="47"/>
      <c r="EXH37" s="47"/>
      <c r="EXI37" s="47"/>
      <c r="EXJ37" s="47"/>
      <c r="EXK37" s="47"/>
      <c r="EXL37" s="47"/>
      <c r="EXM37" s="47"/>
      <c r="EXN37" s="47"/>
      <c r="EXO37" s="47"/>
      <c r="EXP37" s="47"/>
      <c r="EXQ37" s="47"/>
      <c r="EXR37" s="47"/>
      <c r="EXS37" s="47"/>
      <c r="EXT37" s="47"/>
      <c r="EXU37" s="47"/>
      <c r="EXV37" s="47"/>
      <c r="EXW37" s="47"/>
      <c r="EXX37" s="47"/>
      <c r="EXY37" s="47"/>
      <c r="EXZ37" s="47"/>
      <c r="EYA37" s="47"/>
      <c r="EYB37" s="47"/>
      <c r="EYC37" s="47"/>
      <c r="EYD37" s="47"/>
      <c r="EYE37" s="47"/>
      <c r="EYF37" s="47"/>
      <c r="EYG37" s="47"/>
      <c r="EYH37" s="47"/>
      <c r="EYI37" s="47"/>
      <c r="EYJ37" s="47"/>
      <c r="EYK37" s="47"/>
      <c r="EYL37" s="47"/>
      <c r="EYM37" s="47"/>
      <c r="EYN37" s="47"/>
      <c r="EYO37" s="47"/>
      <c r="EYP37" s="47"/>
      <c r="EYQ37" s="47"/>
      <c r="EYR37" s="47"/>
      <c r="EYS37" s="47"/>
      <c r="EYT37" s="47"/>
      <c r="EYU37" s="47"/>
      <c r="EYV37" s="47"/>
      <c r="EYW37" s="47"/>
      <c r="EYX37" s="47"/>
      <c r="EYY37" s="47"/>
      <c r="EYZ37" s="47"/>
      <c r="EZA37" s="47"/>
      <c r="EZB37" s="47"/>
      <c r="EZC37" s="47"/>
      <c r="EZD37" s="47"/>
      <c r="EZE37" s="47"/>
      <c r="EZF37" s="47"/>
      <c r="EZG37" s="47"/>
      <c r="EZH37" s="47"/>
      <c r="EZI37" s="47"/>
      <c r="EZJ37" s="47"/>
      <c r="EZK37" s="47"/>
      <c r="EZL37" s="47"/>
      <c r="EZM37" s="47"/>
      <c r="EZN37" s="47"/>
      <c r="EZO37" s="47"/>
      <c r="EZP37" s="47"/>
      <c r="EZQ37" s="47"/>
      <c r="EZR37" s="47"/>
      <c r="EZS37" s="47"/>
      <c r="EZT37" s="47"/>
      <c r="EZU37" s="47"/>
      <c r="EZV37" s="47"/>
      <c r="EZW37" s="47"/>
      <c r="EZX37" s="47"/>
      <c r="EZY37" s="47"/>
      <c r="EZZ37" s="47"/>
      <c r="FAA37" s="47"/>
      <c r="FAB37" s="47"/>
      <c r="FAC37" s="47"/>
      <c r="FAD37" s="47"/>
      <c r="FAE37" s="47"/>
      <c r="FAF37" s="47"/>
      <c r="FAG37" s="47"/>
      <c r="FAH37" s="47"/>
      <c r="FAI37" s="47"/>
      <c r="FAJ37" s="47"/>
      <c r="FAK37" s="47"/>
      <c r="FAL37" s="47"/>
      <c r="FAM37" s="47"/>
      <c r="FAN37" s="47"/>
      <c r="FAO37" s="47"/>
      <c r="FAP37" s="47"/>
      <c r="FAQ37" s="47"/>
      <c r="FAR37" s="47"/>
      <c r="FAS37" s="47"/>
      <c r="FAT37" s="47"/>
      <c r="FAU37" s="47"/>
      <c r="FAV37" s="47"/>
      <c r="FAW37" s="47"/>
      <c r="FAX37" s="47"/>
      <c r="FAY37" s="47"/>
      <c r="FAZ37" s="47"/>
      <c r="FBA37" s="47"/>
      <c r="FBB37" s="47"/>
      <c r="FBC37" s="47"/>
      <c r="FBD37" s="47"/>
      <c r="FBE37" s="47"/>
      <c r="FBF37" s="47"/>
      <c r="FBG37" s="47"/>
      <c r="FBH37" s="47"/>
      <c r="FBI37" s="47"/>
      <c r="FBJ37" s="47"/>
      <c r="FBK37" s="47"/>
      <c r="FBL37" s="47"/>
      <c r="FBM37" s="47"/>
      <c r="FBN37" s="47"/>
      <c r="FBO37" s="47"/>
      <c r="FBP37" s="47"/>
      <c r="FBQ37" s="47"/>
      <c r="FBR37" s="47"/>
      <c r="FBS37" s="47"/>
      <c r="FBT37" s="47"/>
      <c r="FBU37" s="47"/>
      <c r="FBV37" s="47"/>
      <c r="FBW37" s="47"/>
      <c r="FBX37" s="47"/>
      <c r="FBY37" s="47"/>
      <c r="FBZ37" s="47"/>
      <c r="FCA37" s="47"/>
      <c r="FCB37" s="47"/>
      <c r="FCC37" s="47"/>
      <c r="FCD37" s="47"/>
      <c r="FCE37" s="47"/>
      <c r="FCF37" s="47"/>
      <c r="FCG37" s="47"/>
      <c r="FCH37" s="47"/>
      <c r="FCI37" s="47"/>
      <c r="FCJ37" s="47"/>
      <c r="FCK37" s="47"/>
      <c r="FCL37" s="47"/>
      <c r="FCM37" s="47"/>
      <c r="FCN37" s="47"/>
      <c r="FCO37" s="47"/>
      <c r="FCP37" s="47"/>
      <c r="FCQ37" s="47"/>
      <c r="FCR37" s="47"/>
      <c r="FCS37" s="47"/>
      <c r="FCT37" s="47"/>
      <c r="FCU37" s="47"/>
      <c r="FCV37" s="47"/>
      <c r="FCW37" s="47"/>
      <c r="FCX37" s="47"/>
      <c r="FCY37" s="47"/>
      <c r="FCZ37" s="47"/>
      <c r="FDA37" s="47"/>
      <c r="FDB37" s="47"/>
      <c r="FDC37" s="47"/>
      <c r="FDD37" s="47"/>
      <c r="FDE37" s="47"/>
      <c r="FDF37" s="47"/>
      <c r="FDG37" s="47"/>
      <c r="FDH37" s="47"/>
      <c r="FDI37" s="47"/>
      <c r="FDJ37" s="47"/>
      <c r="FDK37" s="47"/>
      <c r="FDL37" s="47"/>
      <c r="FDM37" s="47"/>
      <c r="FDN37" s="47"/>
      <c r="FDO37" s="47"/>
      <c r="FDP37" s="47"/>
      <c r="FDQ37" s="47"/>
      <c r="FDR37" s="47"/>
      <c r="FDS37" s="47"/>
      <c r="FDT37" s="47"/>
      <c r="FDU37" s="47"/>
      <c r="FDV37" s="47"/>
      <c r="FDW37" s="47"/>
      <c r="FDX37" s="47"/>
      <c r="FDY37" s="47"/>
      <c r="FDZ37" s="47"/>
      <c r="FEA37" s="47"/>
      <c r="FEB37" s="47"/>
      <c r="FEC37" s="47"/>
      <c r="FED37" s="47"/>
      <c r="FEE37" s="47"/>
      <c r="FEF37" s="47"/>
      <c r="FEG37" s="47"/>
      <c r="FEH37" s="47"/>
      <c r="FEI37" s="47"/>
      <c r="FEJ37" s="47"/>
      <c r="FEK37" s="47"/>
      <c r="FEL37" s="47"/>
      <c r="FEM37" s="47"/>
      <c r="FEN37" s="47"/>
      <c r="FEO37" s="47"/>
      <c r="FEP37" s="47"/>
      <c r="FEQ37" s="47"/>
      <c r="FER37" s="47"/>
      <c r="FES37" s="47"/>
      <c r="FET37" s="47"/>
      <c r="FEU37" s="47"/>
      <c r="FEV37" s="47"/>
      <c r="FEW37" s="47"/>
      <c r="FEX37" s="47"/>
      <c r="FEY37" s="47"/>
      <c r="FEZ37" s="47"/>
      <c r="FFA37" s="47"/>
      <c r="FFB37" s="47"/>
      <c r="FFC37" s="47"/>
      <c r="FFD37" s="47"/>
      <c r="FFE37" s="47"/>
      <c r="FFF37" s="47"/>
      <c r="FFG37" s="47"/>
      <c r="FFH37" s="47"/>
      <c r="FFI37" s="47"/>
      <c r="FFJ37" s="47"/>
      <c r="FFK37" s="47"/>
      <c r="FFL37" s="47"/>
      <c r="FFM37" s="47"/>
      <c r="FFN37" s="47"/>
      <c r="FFO37" s="47"/>
      <c r="FFP37" s="47"/>
      <c r="FFQ37" s="47"/>
      <c r="FFR37" s="47"/>
      <c r="FFS37" s="47"/>
      <c r="FFT37" s="47"/>
      <c r="FFU37" s="47"/>
      <c r="FFV37" s="47"/>
      <c r="FFW37" s="47"/>
      <c r="FFX37" s="47"/>
      <c r="FFY37" s="47"/>
      <c r="FFZ37" s="47"/>
      <c r="FGA37" s="47"/>
      <c r="FGB37" s="47"/>
      <c r="FGC37" s="47"/>
      <c r="FGD37" s="47"/>
      <c r="FGE37" s="47"/>
      <c r="FGF37" s="47"/>
      <c r="FGG37" s="47"/>
      <c r="FGH37" s="47"/>
      <c r="FGI37" s="47"/>
      <c r="FGJ37" s="47"/>
      <c r="FGK37" s="47"/>
      <c r="FGL37" s="47"/>
      <c r="FGM37" s="47"/>
      <c r="FGN37" s="47"/>
      <c r="FGO37" s="47"/>
      <c r="FGP37" s="47"/>
      <c r="FGQ37" s="47"/>
      <c r="FGR37" s="47"/>
      <c r="FGS37" s="47"/>
      <c r="FGT37" s="47"/>
      <c r="FGU37" s="47"/>
      <c r="FGV37" s="47"/>
      <c r="FGW37" s="47"/>
      <c r="FGX37" s="47"/>
      <c r="FGY37" s="47"/>
      <c r="FGZ37" s="47"/>
      <c r="FHA37" s="47"/>
      <c r="FHB37" s="47"/>
      <c r="FHC37" s="47"/>
      <c r="FHD37" s="47"/>
      <c r="FHE37" s="47"/>
      <c r="FHF37" s="47"/>
      <c r="FHG37" s="47"/>
      <c r="FHH37" s="47"/>
      <c r="FHI37" s="47"/>
      <c r="FHJ37" s="47"/>
      <c r="FHK37" s="47"/>
      <c r="FHL37" s="47"/>
      <c r="FHM37" s="47"/>
      <c r="FHN37" s="47"/>
      <c r="FHO37" s="47"/>
      <c r="FHP37" s="47"/>
      <c r="FHQ37" s="47"/>
      <c r="FHR37" s="47"/>
      <c r="FHS37" s="47"/>
      <c r="FHT37" s="47"/>
      <c r="FHU37" s="47"/>
      <c r="FHV37" s="47"/>
      <c r="FHW37" s="47"/>
      <c r="FHX37" s="47"/>
      <c r="FHY37" s="47"/>
      <c r="FHZ37" s="47"/>
      <c r="FIA37" s="47"/>
      <c r="FIB37" s="47"/>
      <c r="FIC37" s="47"/>
      <c r="FID37" s="47"/>
      <c r="FIE37" s="47"/>
      <c r="FIF37" s="47"/>
      <c r="FIG37" s="47"/>
      <c r="FIH37" s="47"/>
      <c r="FII37" s="47"/>
      <c r="FIJ37" s="47"/>
      <c r="FIK37" s="47"/>
      <c r="FIL37" s="47"/>
      <c r="FIM37" s="47"/>
      <c r="FIN37" s="47"/>
      <c r="FIO37" s="47"/>
      <c r="FIP37" s="47"/>
      <c r="FIQ37" s="47"/>
      <c r="FIR37" s="47"/>
      <c r="FIS37" s="47"/>
      <c r="FIT37" s="47"/>
      <c r="FIU37" s="47"/>
      <c r="FIV37" s="47"/>
      <c r="FIW37" s="47"/>
      <c r="FIX37" s="47"/>
      <c r="FIY37" s="47"/>
      <c r="FIZ37" s="47"/>
      <c r="FJA37" s="47"/>
      <c r="FJB37" s="47"/>
      <c r="FJC37" s="47"/>
      <c r="FJD37" s="47"/>
      <c r="FJE37" s="47"/>
      <c r="FJF37" s="47"/>
      <c r="FJG37" s="47"/>
      <c r="FJH37" s="47"/>
      <c r="FJI37" s="47"/>
      <c r="FJJ37" s="47"/>
      <c r="FJK37" s="47"/>
      <c r="FJL37" s="47"/>
      <c r="FJM37" s="47"/>
      <c r="FJN37" s="47"/>
      <c r="FJO37" s="47"/>
      <c r="FJP37" s="47"/>
      <c r="FJQ37" s="47"/>
      <c r="FJR37" s="47"/>
      <c r="FJS37" s="47"/>
      <c r="FJT37" s="47"/>
      <c r="FJU37" s="47"/>
      <c r="FJV37" s="47"/>
      <c r="FJW37" s="47"/>
      <c r="FJX37" s="47"/>
      <c r="FJY37" s="47"/>
      <c r="FJZ37" s="47"/>
      <c r="FKA37" s="47"/>
      <c r="FKB37" s="47"/>
      <c r="FKC37" s="47"/>
      <c r="FKD37" s="47"/>
      <c r="FKE37" s="47"/>
      <c r="FKF37" s="47"/>
      <c r="FKG37" s="47"/>
      <c r="FKH37" s="47"/>
      <c r="FKI37" s="47"/>
      <c r="FKJ37" s="47"/>
      <c r="FKK37" s="47"/>
      <c r="FKL37" s="47"/>
      <c r="FKM37" s="47"/>
      <c r="FKN37" s="47"/>
      <c r="FKO37" s="47"/>
      <c r="FKP37" s="47"/>
      <c r="FKQ37" s="47"/>
      <c r="FKR37" s="47"/>
      <c r="FKS37" s="47"/>
      <c r="FKT37" s="47"/>
      <c r="FKU37" s="47"/>
      <c r="FKV37" s="47"/>
      <c r="FKW37" s="47"/>
      <c r="FKX37" s="47"/>
      <c r="FKY37" s="47"/>
      <c r="FKZ37" s="47"/>
      <c r="FLA37" s="47"/>
      <c r="FLB37" s="47"/>
      <c r="FLC37" s="47"/>
      <c r="FLD37" s="47"/>
      <c r="FLE37" s="47"/>
      <c r="FLF37" s="47"/>
      <c r="FLG37" s="47"/>
      <c r="FLH37" s="47"/>
      <c r="FLI37" s="47"/>
      <c r="FLJ37" s="47"/>
      <c r="FLK37" s="47"/>
      <c r="FLL37" s="47"/>
      <c r="FLM37" s="47"/>
      <c r="FLN37" s="47"/>
      <c r="FLO37" s="47"/>
      <c r="FLP37" s="47"/>
      <c r="FLQ37" s="47"/>
      <c r="FLR37" s="47"/>
      <c r="FLS37" s="47"/>
      <c r="FLT37" s="47"/>
      <c r="FLU37" s="47"/>
      <c r="FLV37" s="47"/>
      <c r="FLW37" s="47"/>
      <c r="FLX37" s="47"/>
      <c r="FLY37" s="47"/>
      <c r="FLZ37" s="47"/>
      <c r="FMA37" s="47"/>
      <c r="FMB37" s="47"/>
      <c r="FMC37" s="47"/>
      <c r="FMD37" s="47"/>
      <c r="FME37" s="47"/>
      <c r="FMF37" s="47"/>
      <c r="FMG37" s="47"/>
      <c r="FMH37" s="47"/>
      <c r="FMI37" s="47"/>
      <c r="FMJ37" s="47"/>
      <c r="FMK37" s="47"/>
      <c r="FML37" s="47"/>
      <c r="FMM37" s="47"/>
      <c r="FMN37" s="47"/>
      <c r="FMO37" s="47"/>
      <c r="FMP37" s="47"/>
      <c r="FMQ37" s="47"/>
      <c r="FMR37" s="47"/>
      <c r="FMS37" s="47"/>
      <c r="FMT37" s="47"/>
      <c r="FMU37" s="47"/>
      <c r="FMV37" s="47"/>
      <c r="FMW37" s="47"/>
      <c r="FMX37" s="47"/>
      <c r="FMY37" s="47"/>
      <c r="FMZ37" s="47"/>
      <c r="FNA37" s="47"/>
      <c r="FNB37" s="47"/>
      <c r="FNC37" s="47"/>
      <c r="FND37" s="47"/>
      <c r="FNE37" s="47"/>
      <c r="FNF37" s="47"/>
      <c r="FNG37" s="47"/>
      <c r="FNH37" s="47"/>
      <c r="FNI37" s="47"/>
      <c r="FNJ37" s="47"/>
      <c r="FNK37" s="47"/>
      <c r="FNL37" s="47"/>
      <c r="FNM37" s="47"/>
      <c r="FNN37" s="47"/>
      <c r="FNO37" s="47"/>
      <c r="FNP37" s="47"/>
      <c r="FNQ37" s="47"/>
      <c r="FNR37" s="47"/>
      <c r="FNS37" s="47"/>
      <c r="FNT37" s="47"/>
      <c r="FNU37" s="47"/>
      <c r="FNV37" s="47"/>
      <c r="FNW37" s="47"/>
      <c r="FNX37" s="47"/>
      <c r="FNY37" s="47"/>
      <c r="FNZ37" s="47"/>
      <c r="FOA37" s="47"/>
      <c r="FOB37" s="47"/>
      <c r="FOC37" s="47"/>
      <c r="FOD37" s="47"/>
      <c r="FOE37" s="47"/>
      <c r="FOF37" s="47"/>
      <c r="FOG37" s="47"/>
      <c r="FOH37" s="47"/>
      <c r="FOI37" s="47"/>
      <c r="FOJ37" s="47"/>
      <c r="FOK37" s="47"/>
      <c r="FOL37" s="47"/>
      <c r="FOM37" s="47"/>
      <c r="FON37" s="47"/>
      <c r="FOO37" s="47"/>
      <c r="FOP37" s="47"/>
      <c r="FOQ37" s="47"/>
      <c r="FOR37" s="47"/>
      <c r="FOS37" s="47"/>
      <c r="FOT37" s="47"/>
      <c r="FOU37" s="47"/>
      <c r="FOV37" s="47"/>
      <c r="FOW37" s="47"/>
      <c r="FOX37" s="47"/>
      <c r="FOY37" s="47"/>
      <c r="FOZ37" s="47"/>
      <c r="FPA37" s="47"/>
      <c r="FPB37" s="47"/>
      <c r="FPC37" s="47"/>
      <c r="FPD37" s="47"/>
      <c r="FPE37" s="47"/>
      <c r="FPF37" s="47"/>
      <c r="FPG37" s="47"/>
      <c r="FPH37" s="47"/>
      <c r="FPI37" s="47"/>
      <c r="FPJ37" s="47"/>
      <c r="FPK37" s="47"/>
      <c r="FPL37" s="47"/>
      <c r="FPM37" s="47"/>
      <c r="FPN37" s="47"/>
      <c r="FPO37" s="47"/>
      <c r="FPP37" s="47"/>
      <c r="FPQ37" s="47"/>
      <c r="FPR37" s="47"/>
      <c r="FPS37" s="47"/>
      <c r="FPT37" s="47"/>
      <c r="FPU37" s="47"/>
      <c r="FPV37" s="47"/>
      <c r="FPW37" s="47"/>
      <c r="FPX37" s="47"/>
      <c r="FPY37" s="47"/>
      <c r="FPZ37" s="47"/>
      <c r="FQA37" s="47"/>
      <c r="FQB37" s="47"/>
      <c r="FQC37" s="47"/>
      <c r="FQD37" s="47"/>
      <c r="FQE37" s="47"/>
      <c r="FQF37" s="47"/>
      <c r="FQG37" s="47"/>
      <c r="FQH37" s="47"/>
      <c r="FQI37" s="47"/>
      <c r="FQJ37" s="47"/>
      <c r="FQK37" s="47"/>
      <c r="FQL37" s="47"/>
      <c r="FQM37" s="47"/>
      <c r="FQN37" s="47"/>
      <c r="FQO37" s="47"/>
      <c r="FQP37" s="47"/>
      <c r="FQQ37" s="47"/>
      <c r="FQR37" s="47"/>
      <c r="FQS37" s="47"/>
      <c r="FQT37" s="47"/>
      <c r="FQU37" s="47"/>
      <c r="FQV37" s="47"/>
      <c r="FQW37" s="47"/>
      <c r="FQX37" s="47"/>
      <c r="FQY37" s="47"/>
      <c r="FQZ37" s="47"/>
      <c r="FRA37" s="47"/>
      <c r="FRB37" s="47"/>
      <c r="FRC37" s="47"/>
      <c r="FRD37" s="47"/>
      <c r="FRE37" s="47"/>
      <c r="FRF37" s="47"/>
      <c r="FRG37" s="47"/>
      <c r="FRH37" s="47"/>
      <c r="FRI37" s="47"/>
      <c r="FRJ37" s="47"/>
      <c r="FRK37" s="47"/>
      <c r="FRL37" s="47"/>
      <c r="FRM37" s="47"/>
      <c r="FRN37" s="47"/>
      <c r="FRO37" s="47"/>
      <c r="FRP37" s="47"/>
      <c r="FRQ37" s="47"/>
      <c r="FRR37" s="47"/>
      <c r="FRS37" s="47"/>
      <c r="FRT37" s="47"/>
      <c r="FRU37" s="47"/>
      <c r="FRV37" s="47"/>
      <c r="FRW37" s="47"/>
      <c r="FRX37" s="47"/>
      <c r="FRY37" s="47"/>
      <c r="FRZ37" s="47"/>
      <c r="FSA37" s="47"/>
      <c r="FSB37" s="47"/>
      <c r="FSC37" s="47"/>
      <c r="FSD37" s="47"/>
      <c r="FSE37" s="47"/>
      <c r="FSF37" s="47"/>
      <c r="FSG37" s="47"/>
      <c r="FSH37" s="47"/>
      <c r="FSI37" s="47"/>
      <c r="FSJ37" s="47"/>
      <c r="FSK37" s="47"/>
      <c r="FSL37" s="47"/>
      <c r="FSM37" s="47"/>
      <c r="FSN37" s="47"/>
      <c r="FSO37" s="47"/>
      <c r="FSP37" s="47"/>
      <c r="FSQ37" s="47"/>
      <c r="FSR37" s="47"/>
      <c r="FSS37" s="47"/>
      <c r="FST37" s="47"/>
      <c r="FSU37" s="47"/>
      <c r="FSV37" s="47"/>
      <c r="FSW37" s="47"/>
      <c r="FSX37" s="47"/>
      <c r="FSY37" s="47"/>
      <c r="FSZ37" s="47"/>
      <c r="FTA37" s="47"/>
      <c r="FTB37" s="47"/>
      <c r="FTC37" s="47"/>
      <c r="FTD37" s="47"/>
      <c r="FTE37" s="47"/>
      <c r="FTF37" s="47"/>
      <c r="FTG37" s="47"/>
      <c r="FTH37" s="47"/>
      <c r="FTI37" s="47"/>
      <c r="FTJ37" s="47"/>
      <c r="FTK37" s="47"/>
      <c r="FTL37" s="47"/>
      <c r="FTM37" s="47"/>
      <c r="FTN37" s="47"/>
      <c r="FTO37" s="47"/>
      <c r="FTP37" s="47"/>
      <c r="FTQ37" s="47"/>
      <c r="FTR37" s="47"/>
      <c r="FTS37" s="47"/>
      <c r="FTT37" s="47"/>
      <c r="FTU37" s="47"/>
      <c r="FTV37" s="47"/>
      <c r="FTW37" s="47"/>
      <c r="FTX37" s="47"/>
      <c r="FTY37" s="47"/>
      <c r="FTZ37" s="47"/>
      <c r="FUA37" s="47"/>
      <c r="FUB37" s="47"/>
      <c r="FUC37" s="47"/>
      <c r="FUD37" s="47"/>
      <c r="FUE37" s="47"/>
      <c r="FUF37" s="47"/>
      <c r="FUG37" s="47"/>
      <c r="FUH37" s="47"/>
      <c r="FUI37" s="47"/>
      <c r="FUJ37" s="47"/>
      <c r="FUK37" s="47"/>
      <c r="FUL37" s="47"/>
      <c r="FUM37" s="47"/>
      <c r="FUN37" s="47"/>
      <c r="FUO37" s="47"/>
      <c r="FUP37" s="47"/>
      <c r="FUQ37" s="47"/>
      <c r="FUR37" s="47"/>
      <c r="FUS37" s="47"/>
      <c r="FUT37" s="47"/>
      <c r="FUU37" s="47"/>
      <c r="FUV37" s="47"/>
      <c r="FUW37" s="47"/>
      <c r="FUX37" s="47"/>
      <c r="FUY37" s="47"/>
      <c r="FUZ37" s="47"/>
      <c r="FVA37" s="47"/>
      <c r="FVB37" s="47"/>
      <c r="FVC37" s="47"/>
      <c r="FVD37" s="47"/>
      <c r="FVE37" s="47"/>
      <c r="FVF37" s="47"/>
      <c r="FVG37" s="47"/>
      <c r="FVH37" s="47"/>
      <c r="FVI37" s="47"/>
      <c r="FVJ37" s="47"/>
      <c r="FVK37" s="47"/>
      <c r="FVL37" s="47"/>
      <c r="FVM37" s="47"/>
      <c r="FVN37" s="47"/>
      <c r="FVO37" s="47"/>
      <c r="FVP37" s="47"/>
      <c r="FVQ37" s="47"/>
      <c r="FVR37" s="47"/>
      <c r="FVS37" s="47"/>
      <c r="FVT37" s="47"/>
      <c r="FVU37" s="47"/>
      <c r="FVV37" s="47"/>
      <c r="FVW37" s="47"/>
      <c r="FVX37" s="47"/>
      <c r="FVY37" s="47"/>
      <c r="FVZ37" s="47"/>
      <c r="FWA37" s="47"/>
      <c r="FWB37" s="47"/>
      <c r="FWC37" s="47"/>
      <c r="FWD37" s="47"/>
      <c r="FWE37" s="47"/>
      <c r="FWF37" s="47"/>
      <c r="FWG37" s="47"/>
      <c r="FWH37" s="47"/>
      <c r="FWI37" s="47"/>
      <c r="FWJ37" s="47"/>
      <c r="FWK37" s="47"/>
      <c r="FWL37" s="47"/>
      <c r="FWM37" s="47"/>
      <c r="FWN37" s="47"/>
      <c r="FWO37" s="47"/>
      <c r="FWP37" s="47"/>
      <c r="FWQ37" s="47"/>
      <c r="FWR37" s="47"/>
      <c r="FWS37" s="47"/>
      <c r="FWT37" s="47"/>
      <c r="FWU37" s="47"/>
      <c r="FWV37" s="47"/>
      <c r="FWW37" s="47"/>
      <c r="FWX37" s="47"/>
      <c r="FWY37" s="47"/>
      <c r="FWZ37" s="47"/>
      <c r="FXA37" s="47"/>
      <c r="FXB37" s="47"/>
      <c r="FXC37" s="47"/>
      <c r="FXD37" s="47"/>
      <c r="FXE37" s="47"/>
      <c r="FXF37" s="47"/>
      <c r="FXG37" s="47"/>
      <c r="FXH37" s="47"/>
      <c r="FXI37" s="47"/>
      <c r="FXJ37" s="47"/>
      <c r="FXK37" s="47"/>
      <c r="FXL37" s="47"/>
      <c r="FXM37" s="47"/>
      <c r="FXN37" s="47"/>
      <c r="FXO37" s="47"/>
      <c r="FXP37" s="47"/>
      <c r="FXQ37" s="47"/>
      <c r="FXR37" s="47"/>
      <c r="FXS37" s="47"/>
      <c r="FXT37" s="47"/>
      <c r="FXU37" s="47"/>
      <c r="FXV37" s="47"/>
      <c r="FXW37" s="47"/>
      <c r="FXX37" s="47"/>
      <c r="FXY37" s="47"/>
      <c r="FXZ37" s="47"/>
      <c r="FYA37" s="47"/>
      <c r="FYB37" s="47"/>
      <c r="FYC37" s="47"/>
      <c r="FYD37" s="47"/>
      <c r="FYE37" s="47"/>
      <c r="FYF37" s="47"/>
      <c r="FYG37" s="47"/>
      <c r="FYH37" s="47"/>
      <c r="FYI37" s="47"/>
      <c r="FYJ37" s="47"/>
      <c r="FYK37" s="47"/>
      <c r="FYL37" s="47"/>
      <c r="FYM37" s="47"/>
      <c r="FYN37" s="47"/>
      <c r="FYO37" s="47"/>
      <c r="FYP37" s="47"/>
      <c r="FYQ37" s="47"/>
      <c r="FYR37" s="47"/>
      <c r="FYS37" s="47"/>
      <c r="FYT37" s="47"/>
      <c r="FYU37" s="47"/>
      <c r="FYV37" s="47"/>
      <c r="FYW37" s="47"/>
      <c r="FYX37" s="47"/>
      <c r="FYY37" s="47"/>
      <c r="FYZ37" s="47"/>
      <c r="FZA37" s="47"/>
      <c r="FZB37" s="47"/>
      <c r="FZC37" s="47"/>
      <c r="FZD37" s="47"/>
      <c r="FZE37" s="47"/>
      <c r="FZF37" s="47"/>
      <c r="FZG37" s="47"/>
      <c r="FZH37" s="47"/>
      <c r="FZI37" s="47"/>
      <c r="FZJ37" s="47"/>
      <c r="FZK37" s="47"/>
      <c r="FZL37" s="47"/>
      <c r="FZM37" s="47"/>
      <c r="FZN37" s="47"/>
      <c r="FZO37" s="47"/>
      <c r="FZP37" s="47"/>
      <c r="FZQ37" s="47"/>
      <c r="FZR37" s="47"/>
      <c r="FZS37" s="47"/>
      <c r="FZT37" s="47"/>
      <c r="FZU37" s="47"/>
      <c r="FZV37" s="47"/>
      <c r="FZW37" s="47"/>
      <c r="FZX37" s="47"/>
      <c r="FZY37" s="47"/>
      <c r="FZZ37" s="47"/>
      <c r="GAA37" s="47"/>
      <c r="GAB37" s="47"/>
      <c r="GAC37" s="47"/>
      <c r="GAD37" s="47"/>
      <c r="GAE37" s="47"/>
      <c r="GAF37" s="47"/>
      <c r="GAG37" s="47"/>
      <c r="GAH37" s="47"/>
      <c r="GAI37" s="47"/>
      <c r="GAJ37" s="47"/>
      <c r="GAK37" s="47"/>
      <c r="GAL37" s="47"/>
      <c r="GAM37" s="47"/>
      <c r="GAN37" s="47"/>
      <c r="GAO37" s="47"/>
      <c r="GAP37" s="47"/>
      <c r="GAQ37" s="47"/>
      <c r="GAR37" s="47"/>
      <c r="GAS37" s="47"/>
      <c r="GAT37" s="47"/>
      <c r="GAU37" s="47"/>
      <c r="GAV37" s="47"/>
      <c r="GAW37" s="47"/>
      <c r="GAX37" s="47"/>
      <c r="GAY37" s="47"/>
      <c r="GAZ37" s="47"/>
      <c r="GBA37" s="47"/>
      <c r="GBB37" s="47"/>
      <c r="GBC37" s="47"/>
      <c r="GBD37" s="47"/>
      <c r="GBE37" s="47"/>
      <c r="GBF37" s="47"/>
      <c r="GBG37" s="47"/>
      <c r="GBH37" s="47"/>
      <c r="GBI37" s="47"/>
      <c r="GBJ37" s="47"/>
      <c r="GBK37" s="47"/>
      <c r="GBL37" s="47"/>
      <c r="GBM37" s="47"/>
      <c r="GBN37" s="47"/>
      <c r="GBO37" s="47"/>
      <c r="GBP37" s="47"/>
      <c r="GBQ37" s="47"/>
      <c r="GBR37" s="47"/>
      <c r="GBS37" s="47"/>
      <c r="GBT37" s="47"/>
      <c r="GBU37" s="47"/>
      <c r="GBV37" s="47"/>
      <c r="GBW37" s="47"/>
      <c r="GBX37" s="47"/>
      <c r="GBY37" s="47"/>
      <c r="GBZ37" s="47"/>
      <c r="GCA37" s="47"/>
      <c r="GCB37" s="47"/>
      <c r="GCC37" s="47"/>
      <c r="GCD37" s="47"/>
      <c r="GCE37" s="47"/>
      <c r="GCF37" s="47"/>
      <c r="GCG37" s="47"/>
      <c r="GCH37" s="47"/>
      <c r="GCI37" s="47"/>
      <c r="GCJ37" s="47"/>
      <c r="GCK37" s="47"/>
      <c r="GCL37" s="47"/>
      <c r="GCM37" s="47"/>
      <c r="GCN37" s="47"/>
      <c r="GCO37" s="47"/>
      <c r="GCP37" s="47"/>
      <c r="GCQ37" s="47"/>
      <c r="GCR37" s="47"/>
      <c r="GCS37" s="47"/>
      <c r="GCT37" s="47"/>
      <c r="GCU37" s="47"/>
      <c r="GCV37" s="47"/>
      <c r="GCW37" s="47"/>
      <c r="GCX37" s="47"/>
      <c r="GCY37" s="47"/>
      <c r="GCZ37" s="47"/>
      <c r="GDA37" s="47"/>
      <c r="GDB37" s="47"/>
      <c r="GDC37" s="47"/>
      <c r="GDD37" s="47"/>
      <c r="GDE37" s="47"/>
      <c r="GDF37" s="47"/>
      <c r="GDG37" s="47"/>
      <c r="GDH37" s="47"/>
      <c r="GDI37" s="47"/>
      <c r="GDJ37" s="47"/>
      <c r="GDK37" s="47"/>
      <c r="GDL37" s="47"/>
      <c r="GDM37" s="47"/>
      <c r="GDN37" s="47"/>
      <c r="GDO37" s="47"/>
      <c r="GDP37" s="47"/>
      <c r="GDQ37" s="47"/>
      <c r="GDR37" s="47"/>
      <c r="GDS37" s="47"/>
      <c r="GDT37" s="47"/>
      <c r="GDU37" s="47"/>
      <c r="GDV37" s="47"/>
      <c r="GDW37" s="47"/>
      <c r="GDX37" s="47"/>
      <c r="GDY37" s="47"/>
      <c r="GDZ37" s="47"/>
      <c r="GEA37" s="47"/>
      <c r="GEB37" s="47"/>
      <c r="GEC37" s="47"/>
      <c r="GED37" s="47"/>
      <c r="GEE37" s="47"/>
      <c r="GEF37" s="47"/>
      <c r="GEG37" s="47"/>
      <c r="GEH37" s="47"/>
      <c r="GEI37" s="47"/>
      <c r="GEJ37" s="47"/>
      <c r="GEK37" s="47"/>
      <c r="GEL37" s="47"/>
      <c r="GEM37" s="47"/>
      <c r="GEN37" s="47"/>
      <c r="GEO37" s="47"/>
      <c r="GEP37" s="47"/>
      <c r="GEQ37" s="47"/>
      <c r="GER37" s="47"/>
      <c r="GES37" s="47"/>
      <c r="GET37" s="47"/>
      <c r="GEU37" s="47"/>
      <c r="GEV37" s="47"/>
      <c r="GEW37" s="47"/>
      <c r="GEX37" s="47"/>
      <c r="GEY37" s="47"/>
      <c r="GEZ37" s="47"/>
      <c r="GFA37" s="47"/>
      <c r="GFB37" s="47"/>
      <c r="GFC37" s="47"/>
      <c r="GFD37" s="47"/>
      <c r="GFE37" s="47"/>
      <c r="GFF37" s="47"/>
      <c r="GFG37" s="47"/>
      <c r="GFH37" s="47"/>
      <c r="GFI37" s="47"/>
      <c r="GFJ37" s="47"/>
      <c r="GFK37" s="47"/>
      <c r="GFL37" s="47"/>
      <c r="GFM37" s="47"/>
      <c r="GFN37" s="47"/>
      <c r="GFO37" s="47"/>
      <c r="GFP37" s="47"/>
      <c r="GFQ37" s="47"/>
      <c r="GFR37" s="47"/>
      <c r="GFS37" s="47"/>
      <c r="GFT37" s="47"/>
      <c r="GFU37" s="47"/>
      <c r="GFV37" s="47"/>
      <c r="GFW37" s="47"/>
      <c r="GFX37" s="47"/>
      <c r="GFY37" s="47"/>
      <c r="GFZ37" s="47"/>
      <c r="GGA37" s="47"/>
      <c r="GGB37" s="47"/>
      <c r="GGC37" s="47"/>
      <c r="GGD37" s="47"/>
      <c r="GGE37" s="47"/>
      <c r="GGF37" s="47"/>
      <c r="GGG37" s="47"/>
      <c r="GGH37" s="47"/>
      <c r="GGI37" s="47"/>
      <c r="GGJ37" s="47"/>
      <c r="GGK37" s="47"/>
      <c r="GGL37" s="47"/>
      <c r="GGM37" s="47"/>
      <c r="GGN37" s="47"/>
      <c r="GGO37" s="47"/>
      <c r="GGP37" s="47"/>
      <c r="GGQ37" s="47"/>
      <c r="GGR37" s="47"/>
      <c r="GGS37" s="47"/>
      <c r="GGT37" s="47"/>
      <c r="GGU37" s="47"/>
      <c r="GGV37" s="47"/>
      <c r="GGW37" s="47"/>
      <c r="GGX37" s="47"/>
      <c r="GGY37" s="47"/>
      <c r="GGZ37" s="47"/>
      <c r="GHA37" s="47"/>
      <c r="GHB37" s="47"/>
      <c r="GHC37" s="47"/>
      <c r="GHD37" s="47"/>
      <c r="GHE37" s="47"/>
      <c r="GHF37" s="47"/>
      <c r="GHG37" s="47"/>
      <c r="GHH37" s="47"/>
      <c r="GHI37" s="47"/>
      <c r="GHJ37" s="47"/>
      <c r="GHK37" s="47"/>
      <c r="GHL37" s="47"/>
      <c r="GHM37" s="47"/>
      <c r="GHN37" s="47"/>
      <c r="GHO37" s="47"/>
      <c r="GHP37" s="47"/>
      <c r="GHQ37" s="47"/>
      <c r="GHR37" s="47"/>
      <c r="GHS37" s="47"/>
      <c r="GHT37" s="47"/>
      <c r="GHU37" s="47"/>
      <c r="GHV37" s="47"/>
      <c r="GHW37" s="47"/>
      <c r="GHX37" s="47"/>
      <c r="GHY37" s="47"/>
      <c r="GHZ37" s="47"/>
      <c r="GIA37" s="47"/>
      <c r="GIB37" s="47"/>
      <c r="GIC37" s="47"/>
      <c r="GID37" s="47"/>
      <c r="GIE37" s="47"/>
      <c r="GIF37" s="47"/>
      <c r="GIG37" s="47"/>
      <c r="GIH37" s="47"/>
      <c r="GII37" s="47"/>
      <c r="GIJ37" s="47"/>
      <c r="GIK37" s="47"/>
      <c r="GIL37" s="47"/>
      <c r="GIM37" s="47"/>
      <c r="GIN37" s="47"/>
      <c r="GIO37" s="47"/>
      <c r="GIP37" s="47"/>
      <c r="GIQ37" s="47"/>
      <c r="GIR37" s="47"/>
      <c r="GIS37" s="47"/>
      <c r="GIT37" s="47"/>
      <c r="GIU37" s="47"/>
      <c r="GIV37" s="47"/>
      <c r="GIW37" s="47"/>
      <c r="GIX37" s="47"/>
      <c r="GIY37" s="47"/>
      <c r="GIZ37" s="47"/>
      <c r="GJA37" s="47"/>
      <c r="GJB37" s="47"/>
      <c r="GJC37" s="47"/>
      <c r="GJD37" s="47"/>
      <c r="GJE37" s="47"/>
      <c r="GJF37" s="47"/>
      <c r="GJG37" s="47"/>
      <c r="GJH37" s="47"/>
      <c r="GJI37" s="47"/>
      <c r="GJJ37" s="47"/>
      <c r="GJK37" s="47"/>
      <c r="GJL37" s="47"/>
      <c r="GJM37" s="47"/>
      <c r="GJN37" s="47"/>
      <c r="GJO37" s="47"/>
      <c r="GJP37" s="47"/>
      <c r="GJQ37" s="47"/>
      <c r="GJR37" s="47"/>
      <c r="GJS37" s="47"/>
      <c r="GJT37" s="47"/>
      <c r="GJU37" s="47"/>
      <c r="GJV37" s="47"/>
      <c r="GJW37" s="47"/>
      <c r="GJX37" s="47"/>
      <c r="GJY37" s="47"/>
      <c r="GJZ37" s="47"/>
      <c r="GKA37" s="47"/>
      <c r="GKB37" s="47"/>
      <c r="GKC37" s="47"/>
      <c r="GKD37" s="47"/>
      <c r="GKE37" s="47"/>
      <c r="GKF37" s="47"/>
      <c r="GKG37" s="47"/>
      <c r="GKH37" s="47"/>
      <c r="GKI37" s="47"/>
      <c r="GKJ37" s="47"/>
      <c r="GKK37" s="47"/>
      <c r="GKL37" s="47"/>
      <c r="GKM37" s="47"/>
      <c r="GKN37" s="47"/>
      <c r="GKO37" s="47"/>
      <c r="GKP37" s="47"/>
      <c r="GKQ37" s="47"/>
      <c r="GKR37" s="47"/>
      <c r="GKS37" s="47"/>
      <c r="GKT37" s="47"/>
      <c r="GKU37" s="47"/>
      <c r="GKV37" s="47"/>
      <c r="GKW37" s="47"/>
      <c r="GKX37" s="47"/>
      <c r="GKY37" s="47"/>
      <c r="GKZ37" s="47"/>
      <c r="GLA37" s="47"/>
      <c r="GLB37" s="47"/>
      <c r="GLC37" s="47"/>
      <c r="GLD37" s="47"/>
      <c r="GLE37" s="47"/>
      <c r="GLF37" s="47"/>
      <c r="GLG37" s="47"/>
      <c r="GLH37" s="47"/>
      <c r="GLI37" s="47"/>
      <c r="GLJ37" s="47"/>
      <c r="GLK37" s="47"/>
      <c r="GLL37" s="47"/>
      <c r="GLM37" s="47"/>
      <c r="GLN37" s="47"/>
      <c r="GLO37" s="47"/>
      <c r="GLP37" s="47"/>
      <c r="GLQ37" s="47"/>
      <c r="GLR37" s="47"/>
      <c r="GLS37" s="47"/>
      <c r="GLT37" s="47"/>
      <c r="GLU37" s="47"/>
      <c r="GLV37" s="47"/>
      <c r="GLW37" s="47"/>
      <c r="GLX37" s="47"/>
      <c r="GLY37" s="47"/>
      <c r="GLZ37" s="47"/>
      <c r="GMA37" s="47"/>
      <c r="GMB37" s="47"/>
      <c r="GMC37" s="47"/>
      <c r="GMD37" s="47"/>
      <c r="GME37" s="47"/>
      <c r="GMF37" s="47"/>
      <c r="GMG37" s="47"/>
      <c r="GMH37" s="47"/>
      <c r="GMI37" s="47"/>
      <c r="GMJ37" s="47"/>
      <c r="GMK37" s="47"/>
      <c r="GML37" s="47"/>
      <c r="GMM37" s="47"/>
      <c r="GMN37" s="47"/>
      <c r="GMO37" s="47"/>
      <c r="GMP37" s="47"/>
      <c r="GMQ37" s="47"/>
      <c r="GMR37" s="47"/>
      <c r="GMS37" s="47"/>
      <c r="GMT37" s="47"/>
      <c r="GMU37" s="47"/>
      <c r="GMV37" s="47"/>
      <c r="GMW37" s="47"/>
      <c r="GMX37" s="47"/>
      <c r="GMY37" s="47"/>
      <c r="GMZ37" s="47"/>
      <c r="GNA37" s="47"/>
      <c r="GNB37" s="47"/>
      <c r="GNC37" s="47"/>
      <c r="GND37" s="47"/>
      <c r="GNE37" s="47"/>
      <c r="GNF37" s="47"/>
      <c r="GNG37" s="47"/>
      <c r="GNH37" s="47"/>
      <c r="GNI37" s="47"/>
      <c r="GNJ37" s="47"/>
      <c r="GNK37" s="47"/>
      <c r="GNL37" s="47"/>
      <c r="GNM37" s="47"/>
      <c r="GNN37" s="47"/>
      <c r="GNO37" s="47"/>
      <c r="GNP37" s="47"/>
      <c r="GNQ37" s="47"/>
      <c r="GNR37" s="47"/>
      <c r="GNS37" s="47"/>
      <c r="GNT37" s="47"/>
      <c r="GNU37" s="47"/>
      <c r="GNV37" s="47"/>
      <c r="GNW37" s="47"/>
      <c r="GNX37" s="47"/>
      <c r="GNY37" s="47"/>
      <c r="GNZ37" s="47"/>
      <c r="GOA37" s="47"/>
      <c r="GOB37" s="47"/>
      <c r="GOC37" s="47"/>
      <c r="GOD37" s="47"/>
      <c r="GOE37" s="47"/>
      <c r="GOF37" s="47"/>
      <c r="GOG37" s="47"/>
      <c r="GOH37" s="47"/>
      <c r="GOI37" s="47"/>
      <c r="GOJ37" s="47"/>
      <c r="GOK37" s="47"/>
      <c r="GOL37" s="47"/>
      <c r="GOM37" s="47"/>
      <c r="GON37" s="47"/>
      <c r="GOO37" s="47"/>
      <c r="GOP37" s="47"/>
      <c r="GOQ37" s="47"/>
      <c r="GOR37" s="47"/>
      <c r="GOS37" s="47"/>
      <c r="GOT37" s="47"/>
      <c r="GOU37" s="47"/>
      <c r="GOV37" s="47"/>
      <c r="GOW37" s="47"/>
      <c r="GOX37" s="47"/>
      <c r="GOY37" s="47"/>
      <c r="GOZ37" s="47"/>
      <c r="GPA37" s="47"/>
      <c r="GPB37" s="47"/>
      <c r="GPC37" s="47"/>
      <c r="GPD37" s="47"/>
      <c r="GPE37" s="47"/>
      <c r="GPF37" s="47"/>
      <c r="GPG37" s="47"/>
      <c r="GPH37" s="47"/>
      <c r="GPI37" s="47"/>
      <c r="GPJ37" s="47"/>
      <c r="GPK37" s="47"/>
      <c r="GPL37" s="47"/>
      <c r="GPM37" s="47"/>
      <c r="GPN37" s="47"/>
      <c r="GPO37" s="47"/>
      <c r="GPP37" s="47"/>
      <c r="GPQ37" s="47"/>
      <c r="GPR37" s="47"/>
      <c r="GPS37" s="47"/>
      <c r="GPT37" s="47"/>
      <c r="GPU37" s="47"/>
      <c r="GPV37" s="47"/>
      <c r="GPW37" s="47"/>
      <c r="GPX37" s="47"/>
      <c r="GPY37" s="47"/>
      <c r="GPZ37" s="47"/>
      <c r="GQA37" s="47"/>
      <c r="GQB37" s="47"/>
      <c r="GQC37" s="47"/>
      <c r="GQD37" s="47"/>
      <c r="GQE37" s="47"/>
      <c r="GQF37" s="47"/>
      <c r="GQG37" s="47"/>
      <c r="GQH37" s="47"/>
      <c r="GQI37" s="47"/>
      <c r="GQJ37" s="47"/>
      <c r="GQK37" s="47"/>
      <c r="GQL37" s="47"/>
      <c r="GQM37" s="47"/>
      <c r="GQN37" s="47"/>
      <c r="GQO37" s="47"/>
      <c r="GQP37" s="47"/>
      <c r="GQQ37" s="47"/>
      <c r="GQR37" s="47"/>
      <c r="GQS37" s="47"/>
      <c r="GQT37" s="47"/>
      <c r="GQU37" s="47"/>
      <c r="GQV37" s="47"/>
      <c r="GQW37" s="47"/>
      <c r="GQX37" s="47"/>
      <c r="GQY37" s="47"/>
      <c r="GQZ37" s="47"/>
      <c r="GRA37" s="47"/>
      <c r="GRB37" s="47"/>
      <c r="GRC37" s="47"/>
      <c r="GRD37" s="47"/>
      <c r="GRE37" s="47"/>
      <c r="GRF37" s="47"/>
      <c r="GRG37" s="47"/>
      <c r="GRH37" s="47"/>
      <c r="GRI37" s="47"/>
      <c r="GRJ37" s="47"/>
      <c r="GRK37" s="47"/>
      <c r="GRL37" s="47"/>
      <c r="GRM37" s="47"/>
      <c r="GRN37" s="47"/>
      <c r="GRO37" s="47"/>
      <c r="GRP37" s="47"/>
      <c r="GRQ37" s="47"/>
      <c r="GRR37" s="47"/>
      <c r="GRS37" s="47"/>
      <c r="GRT37" s="47"/>
      <c r="GRU37" s="47"/>
      <c r="GRV37" s="47"/>
      <c r="GRW37" s="47"/>
      <c r="GRX37" s="47"/>
      <c r="GRY37" s="47"/>
      <c r="GRZ37" s="47"/>
      <c r="GSA37" s="47"/>
      <c r="GSB37" s="47"/>
      <c r="GSC37" s="47"/>
      <c r="GSD37" s="47"/>
      <c r="GSE37" s="47"/>
      <c r="GSF37" s="47"/>
      <c r="GSG37" s="47"/>
      <c r="GSH37" s="47"/>
      <c r="GSI37" s="47"/>
      <c r="GSJ37" s="47"/>
      <c r="GSK37" s="47"/>
      <c r="GSL37" s="47"/>
      <c r="GSM37" s="47"/>
      <c r="GSN37" s="47"/>
      <c r="GSO37" s="47"/>
      <c r="GSP37" s="47"/>
      <c r="GSQ37" s="47"/>
      <c r="GSR37" s="47"/>
      <c r="GSS37" s="47"/>
      <c r="GST37" s="47"/>
      <c r="GSU37" s="47"/>
      <c r="GSV37" s="47"/>
      <c r="GSW37" s="47"/>
      <c r="GSX37" s="47"/>
      <c r="GSY37" s="47"/>
      <c r="GSZ37" s="47"/>
      <c r="GTA37" s="47"/>
      <c r="GTB37" s="47"/>
      <c r="GTC37" s="47"/>
      <c r="GTD37" s="47"/>
      <c r="GTE37" s="47"/>
      <c r="GTF37" s="47"/>
      <c r="GTG37" s="47"/>
      <c r="GTH37" s="47"/>
      <c r="GTI37" s="47"/>
      <c r="GTJ37" s="47"/>
      <c r="GTK37" s="47"/>
      <c r="GTL37" s="47"/>
      <c r="GTM37" s="47"/>
      <c r="GTN37" s="47"/>
      <c r="GTO37" s="47"/>
      <c r="GTP37" s="47"/>
      <c r="GTQ37" s="47"/>
      <c r="GTR37" s="47"/>
      <c r="GTS37" s="47"/>
      <c r="GTT37" s="47"/>
      <c r="GTU37" s="47"/>
      <c r="GTV37" s="47"/>
      <c r="GTW37" s="47"/>
      <c r="GTX37" s="47"/>
      <c r="GTY37" s="47"/>
      <c r="GTZ37" s="47"/>
      <c r="GUA37" s="47"/>
      <c r="GUB37" s="47"/>
      <c r="GUC37" s="47"/>
      <c r="GUD37" s="47"/>
      <c r="GUE37" s="47"/>
      <c r="GUF37" s="47"/>
      <c r="GUG37" s="47"/>
      <c r="GUH37" s="47"/>
      <c r="GUI37" s="47"/>
      <c r="GUJ37" s="47"/>
      <c r="GUK37" s="47"/>
      <c r="GUL37" s="47"/>
      <c r="GUM37" s="47"/>
      <c r="GUN37" s="47"/>
      <c r="GUO37" s="47"/>
      <c r="GUP37" s="47"/>
      <c r="GUQ37" s="47"/>
      <c r="GUR37" s="47"/>
      <c r="GUS37" s="47"/>
      <c r="GUT37" s="47"/>
      <c r="GUU37" s="47"/>
      <c r="GUV37" s="47"/>
      <c r="GUW37" s="47"/>
      <c r="GUX37" s="47"/>
      <c r="GUY37" s="47"/>
      <c r="GUZ37" s="47"/>
      <c r="GVA37" s="47"/>
      <c r="GVB37" s="47"/>
      <c r="GVC37" s="47"/>
      <c r="GVD37" s="47"/>
      <c r="GVE37" s="47"/>
      <c r="GVF37" s="47"/>
      <c r="GVG37" s="47"/>
      <c r="GVH37" s="47"/>
      <c r="GVI37" s="47"/>
      <c r="GVJ37" s="47"/>
      <c r="GVK37" s="47"/>
      <c r="GVL37" s="47"/>
      <c r="GVM37" s="47"/>
      <c r="GVN37" s="47"/>
      <c r="GVO37" s="47"/>
      <c r="GVP37" s="47"/>
      <c r="GVQ37" s="47"/>
      <c r="GVR37" s="47"/>
      <c r="GVS37" s="47"/>
      <c r="GVT37" s="47"/>
      <c r="GVU37" s="47"/>
      <c r="GVV37" s="47"/>
      <c r="GVW37" s="47"/>
      <c r="GVX37" s="47"/>
      <c r="GVY37" s="47"/>
      <c r="GVZ37" s="47"/>
      <c r="GWA37" s="47"/>
      <c r="GWB37" s="47"/>
      <c r="GWC37" s="47"/>
      <c r="GWD37" s="47"/>
      <c r="GWE37" s="47"/>
      <c r="GWF37" s="47"/>
      <c r="GWG37" s="47"/>
      <c r="GWH37" s="47"/>
      <c r="GWI37" s="47"/>
      <c r="GWJ37" s="47"/>
      <c r="GWK37" s="47"/>
      <c r="GWL37" s="47"/>
      <c r="GWM37" s="47"/>
      <c r="GWN37" s="47"/>
      <c r="GWO37" s="47"/>
      <c r="GWP37" s="47"/>
      <c r="GWQ37" s="47"/>
      <c r="GWR37" s="47"/>
      <c r="GWS37" s="47"/>
      <c r="GWT37" s="47"/>
      <c r="GWU37" s="47"/>
      <c r="GWV37" s="47"/>
      <c r="GWW37" s="47"/>
      <c r="GWX37" s="47"/>
      <c r="GWY37" s="47"/>
      <c r="GWZ37" s="47"/>
      <c r="GXA37" s="47"/>
      <c r="GXB37" s="47"/>
      <c r="GXC37" s="47"/>
      <c r="GXD37" s="47"/>
      <c r="GXE37" s="47"/>
      <c r="GXF37" s="47"/>
      <c r="GXG37" s="47"/>
      <c r="GXH37" s="47"/>
      <c r="GXI37" s="47"/>
      <c r="GXJ37" s="47"/>
      <c r="GXK37" s="47"/>
      <c r="GXL37" s="47"/>
      <c r="GXM37" s="47"/>
      <c r="GXN37" s="47"/>
      <c r="GXO37" s="47"/>
      <c r="GXP37" s="47"/>
      <c r="GXQ37" s="47"/>
      <c r="GXR37" s="47"/>
      <c r="GXS37" s="47"/>
      <c r="GXT37" s="47"/>
      <c r="GXU37" s="47"/>
      <c r="GXV37" s="47"/>
      <c r="GXW37" s="47"/>
      <c r="GXX37" s="47"/>
      <c r="GXY37" s="47"/>
      <c r="GXZ37" s="47"/>
      <c r="GYA37" s="47"/>
      <c r="GYB37" s="47"/>
      <c r="GYC37" s="47"/>
      <c r="GYD37" s="47"/>
      <c r="GYE37" s="47"/>
      <c r="GYF37" s="47"/>
      <c r="GYG37" s="47"/>
      <c r="GYH37" s="47"/>
      <c r="GYI37" s="47"/>
      <c r="GYJ37" s="47"/>
      <c r="GYK37" s="47"/>
      <c r="GYL37" s="47"/>
      <c r="GYM37" s="47"/>
      <c r="GYN37" s="47"/>
      <c r="GYO37" s="47"/>
      <c r="GYP37" s="47"/>
      <c r="GYQ37" s="47"/>
      <c r="GYR37" s="47"/>
      <c r="GYS37" s="47"/>
      <c r="GYT37" s="47"/>
      <c r="GYU37" s="47"/>
      <c r="GYV37" s="47"/>
      <c r="GYW37" s="47"/>
      <c r="GYX37" s="47"/>
      <c r="GYY37" s="47"/>
      <c r="GYZ37" s="47"/>
      <c r="GZA37" s="47"/>
      <c r="GZB37" s="47"/>
      <c r="GZC37" s="47"/>
      <c r="GZD37" s="47"/>
      <c r="GZE37" s="47"/>
      <c r="GZF37" s="47"/>
      <c r="GZG37" s="47"/>
      <c r="GZH37" s="47"/>
      <c r="GZI37" s="47"/>
      <c r="GZJ37" s="47"/>
      <c r="GZK37" s="47"/>
      <c r="GZL37" s="47"/>
      <c r="GZM37" s="47"/>
      <c r="GZN37" s="47"/>
      <c r="GZO37" s="47"/>
      <c r="GZP37" s="47"/>
      <c r="GZQ37" s="47"/>
      <c r="GZR37" s="47"/>
      <c r="GZS37" s="47"/>
      <c r="GZT37" s="47"/>
      <c r="GZU37" s="47"/>
      <c r="GZV37" s="47"/>
      <c r="GZW37" s="47"/>
      <c r="GZX37" s="47"/>
      <c r="GZY37" s="47"/>
      <c r="GZZ37" s="47"/>
      <c r="HAA37" s="47"/>
      <c r="HAB37" s="47"/>
      <c r="HAC37" s="47"/>
      <c r="HAD37" s="47"/>
      <c r="HAE37" s="47"/>
      <c r="HAF37" s="47"/>
      <c r="HAG37" s="47"/>
      <c r="HAH37" s="47"/>
      <c r="HAI37" s="47"/>
      <c r="HAJ37" s="47"/>
      <c r="HAK37" s="47"/>
      <c r="HAL37" s="47"/>
      <c r="HAM37" s="47"/>
      <c r="HAN37" s="47"/>
      <c r="HAO37" s="47"/>
      <c r="HAP37" s="47"/>
      <c r="HAQ37" s="47"/>
      <c r="HAR37" s="47"/>
      <c r="HAS37" s="47"/>
      <c r="HAT37" s="47"/>
      <c r="HAU37" s="47"/>
      <c r="HAV37" s="47"/>
      <c r="HAW37" s="47"/>
      <c r="HAX37" s="47"/>
      <c r="HAY37" s="47"/>
      <c r="HAZ37" s="47"/>
      <c r="HBA37" s="47"/>
      <c r="HBB37" s="47"/>
      <c r="HBC37" s="47"/>
      <c r="HBD37" s="47"/>
      <c r="HBE37" s="47"/>
      <c r="HBF37" s="47"/>
      <c r="HBG37" s="47"/>
      <c r="HBH37" s="47"/>
      <c r="HBI37" s="47"/>
      <c r="HBJ37" s="47"/>
      <c r="HBK37" s="47"/>
      <c r="HBL37" s="47"/>
      <c r="HBM37" s="47"/>
      <c r="HBN37" s="47"/>
      <c r="HBO37" s="47"/>
      <c r="HBP37" s="47"/>
      <c r="HBQ37" s="47"/>
      <c r="HBR37" s="47"/>
      <c r="HBS37" s="47"/>
      <c r="HBT37" s="47"/>
      <c r="HBU37" s="47"/>
      <c r="HBV37" s="47"/>
      <c r="HBW37" s="47"/>
      <c r="HBX37" s="47"/>
      <c r="HBY37" s="47"/>
      <c r="HBZ37" s="47"/>
      <c r="HCA37" s="47"/>
      <c r="HCB37" s="47"/>
      <c r="HCC37" s="47"/>
      <c r="HCD37" s="47"/>
      <c r="HCE37" s="47"/>
      <c r="HCF37" s="47"/>
      <c r="HCG37" s="47"/>
      <c r="HCH37" s="47"/>
      <c r="HCI37" s="47"/>
      <c r="HCJ37" s="47"/>
      <c r="HCK37" s="47"/>
      <c r="HCL37" s="47"/>
      <c r="HCM37" s="47"/>
      <c r="HCN37" s="47"/>
      <c r="HCO37" s="47"/>
      <c r="HCP37" s="47"/>
      <c r="HCQ37" s="47"/>
      <c r="HCR37" s="47"/>
      <c r="HCS37" s="47"/>
      <c r="HCT37" s="47"/>
      <c r="HCU37" s="47"/>
      <c r="HCV37" s="47"/>
      <c r="HCW37" s="47"/>
      <c r="HCX37" s="47"/>
      <c r="HCY37" s="47"/>
      <c r="HCZ37" s="47"/>
      <c r="HDA37" s="47"/>
      <c r="HDB37" s="47"/>
      <c r="HDC37" s="47"/>
      <c r="HDD37" s="47"/>
      <c r="HDE37" s="47"/>
      <c r="HDF37" s="47"/>
      <c r="HDG37" s="47"/>
      <c r="HDH37" s="47"/>
      <c r="HDI37" s="47"/>
      <c r="HDJ37" s="47"/>
      <c r="HDK37" s="47"/>
      <c r="HDL37" s="47"/>
      <c r="HDM37" s="47"/>
      <c r="HDN37" s="47"/>
      <c r="HDO37" s="47"/>
      <c r="HDP37" s="47"/>
      <c r="HDQ37" s="47"/>
      <c r="HDR37" s="47"/>
      <c r="HDS37" s="47"/>
      <c r="HDT37" s="47"/>
      <c r="HDU37" s="47"/>
      <c r="HDV37" s="47"/>
      <c r="HDW37" s="47"/>
      <c r="HDX37" s="47"/>
      <c r="HDY37" s="47"/>
      <c r="HDZ37" s="47"/>
      <c r="HEA37" s="47"/>
      <c r="HEB37" s="47"/>
      <c r="HEC37" s="47"/>
      <c r="HED37" s="47"/>
      <c r="HEE37" s="47"/>
      <c r="HEF37" s="47"/>
      <c r="HEG37" s="47"/>
      <c r="HEH37" s="47"/>
      <c r="HEI37" s="47"/>
      <c r="HEJ37" s="47"/>
      <c r="HEK37" s="47"/>
      <c r="HEL37" s="47"/>
      <c r="HEM37" s="47"/>
      <c r="HEN37" s="47"/>
      <c r="HEO37" s="47"/>
      <c r="HEP37" s="47"/>
      <c r="HEQ37" s="47"/>
      <c r="HER37" s="47"/>
      <c r="HES37" s="47"/>
      <c r="HET37" s="47"/>
      <c r="HEU37" s="47"/>
      <c r="HEV37" s="47"/>
      <c r="HEW37" s="47"/>
      <c r="HEX37" s="47"/>
      <c r="HEY37" s="47"/>
      <c r="HEZ37" s="47"/>
      <c r="HFA37" s="47"/>
      <c r="HFB37" s="47"/>
      <c r="HFC37" s="47"/>
      <c r="HFD37" s="47"/>
      <c r="HFE37" s="47"/>
      <c r="HFF37" s="47"/>
      <c r="HFG37" s="47"/>
      <c r="HFH37" s="47"/>
      <c r="HFI37" s="47"/>
      <c r="HFJ37" s="47"/>
      <c r="HFK37" s="47"/>
      <c r="HFL37" s="47"/>
      <c r="HFM37" s="47"/>
      <c r="HFN37" s="47"/>
      <c r="HFO37" s="47"/>
      <c r="HFP37" s="47"/>
      <c r="HFQ37" s="47"/>
      <c r="HFR37" s="47"/>
      <c r="HFS37" s="47"/>
      <c r="HFT37" s="47"/>
      <c r="HFU37" s="47"/>
      <c r="HFV37" s="47"/>
      <c r="HFW37" s="47"/>
      <c r="HFX37" s="47"/>
      <c r="HFY37" s="47"/>
      <c r="HFZ37" s="47"/>
      <c r="HGA37" s="47"/>
      <c r="HGB37" s="47"/>
      <c r="HGC37" s="47"/>
      <c r="HGD37" s="47"/>
      <c r="HGE37" s="47"/>
      <c r="HGF37" s="47"/>
      <c r="HGG37" s="47"/>
      <c r="HGH37" s="47"/>
      <c r="HGI37" s="47"/>
      <c r="HGJ37" s="47"/>
      <c r="HGK37" s="47"/>
      <c r="HGL37" s="47"/>
      <c r="HGM37" s="47"/>
      <c r="HGN37" s="47"/>
      <c r="HGO37" s="47"/>
      <c r="HGP37" s="47"/>
      <c r="HGQ37" s="47"/>
      <c r="HGR37" s="47"/>
      <c r="HGS37" s="47"/>
      <c r="HGT37" s="47"/>
      <c r="HGU37" s="47"/>
      <c r="HGV37" s="47"/>
      <c r="HGW37" s="47"/>
      <c r="HGX37" s="47"/>
      <c r="HGY37" s="47"/>
      <c r="HGZ37" s="47"/>
      <c r="HHA37" s="47"/>
      <c r="HHB37" s="47"/>
      <c r="HHC37" s="47"/>
      <c r="HHD37" s="47"/>
      <c r="HHE37" s="47"/>
      <c r="HHF37" s="47"/>
      <c r="HHG37" s="47"/>
      <c r="HHH37" s="47"/>
      <c r="HHI37" s="47"/>
      <c r="HHJ37" s="47"/>
      <c r="HHK37" s="47"/>
      <c r="HHL37" s="47"/>
      <c r="HHM37" s="47"/>
      <c r="HHN37" s="47"/>
      <c r="HHO37" s="47"/>
      <c r="HHP37" s="47"/>
      <c r="HHQ37" s="47"/>
      <c r="HHR37" s="47"/>
      <c r="HHS37" s="47"/>
      <c r="HHT37" s="47"/>
      <c r="HHU37" s="47"/>
      <c r="HHV37" s="47"/>
      <c r="HHW37" s="47"/>
      <c r="HHX37" s="47"/>
      <c r="HHY37" s="47"/>
      <c r="HHZ37" s="47"/>
      <c r="HIA37" s="47"/>
      <c r="HIB37" s="47"/>
      <c r="HIC37" s="47"/>
      <c r="HID37" s="47"/>
      <c r="HIE37" s="47"/>
      <c r="HIF37" s="47"/>
      <c r="HIG37" s="47"/>
      <c r="HIH37" s="47"/>
      <c r="HII37" s="47"/>
      <c r="HIJ37" s="47"/>
      <c r="HIK37" s="47"/>
      <c r="HIL37" s="47"/>
      <c r="HIM37" s="47"/>
      <c r="HIN37" s="47"/>
      <c r="HIO37" s="47"/>
      <c r="HIP37" s="47"/>
      <c r="HIQ37" s="47"/>
      <c r="HIR37" s="47"/>
      <c r="HIS37" s="47"/>
      <c r="HIT37" s="47"/>
      <c r="HIU37" s="47"/>
      <c r="HIV37" s="47"/>
      <c r="HIW37" s="47"/>
      <c r="HIX37" s="47"/>
      <c r="HIY37" s="47"/>
      <c r="HIZ37" s="47"/>
      <c r="HJA37" s="47"/>
      <c r="HJB37" s="47"/>
      <c r="HJC37" s="47"/>
      <c r="HJD37" s="47"/>
      <c r="HJE37" s="47"/>
      <c r="HJF37" s="47"/>
      <c r="HJG37" s="47"/>
      <c r="HJH37" s="47"/>
      <c r="HJI37" s="47"/>
      <c r="HJJ37" s="47"/>
      <c r="HJK37" s="47"/>
      <c r="HJL37" s="47"/>
      <c r="HJM37" s="47"/>
      <c r="HJN37" s="47"/>
      <c r="HJO37" s="47"/>
      <c r="HJP37" s="47"/>
      <c r="HJQ37" s="47"/>
      <c r="HJR37" s="47"/>
      <c r="HJS37" s="47"/>
      <c r="HJT37" s="47"/>
      <c r="HJU37" s="47"/>
      <c r="HJV37" s="47"/>
      <c r="HJW37" s="47"/>
      <c r="HJX37" s="47"/>
      <c r="HJY37" s="47"/>
      <c r="HJZ37" s="47"/>
      <c r="HKA37" s="47"/>
      <c r="HKB37" s="47"/>
      <c r="HKC37" s="47"/>
      <c r="HKD37" s="47"/>
      <c r="HKE37" s="47"/>
      <c r="HKF37" s="47"/>
      <c r="HKG37" s="47"/>
      <c r="HKH37" s="47"/>
      <c r="HKI37" s="47"/>
      <c r="HKJ37" s="47"/>
      <c r="HKK37" s="47"/>
      <c r="HKL37" s="47"/>
      <c r="HKM37" s="47"/>
      <c r="HKN37" s="47"/>
      <c r="HKO37" s="47"/>
      <c r="HKP37" s="47"/>
      <c r="HKQ37" s="47"/>
      <c r="HKR37" s="47"/>
      <c r="HKS37" s="47"/>
      <c r="HKT37" s="47"/>
      <c r="HKU37" s="47"/>
      <c r="HKV37" s="47"/>
      <c r="HKW37" s="47"/>
      <c r="HKX37" s="47"/>
      <c r="HKY37" s="47"/>
      <c r="HKZ37" s="47"/>
      <c r="HLA37" s="47"/>
      <c r="HLB37" s="47"/>
      <c r="HLC37" s="47"/>
      <c r="HLD37" s="47"/>
      <c r="HLE37" s="47"/>
      <c r="HLF37" s="47"/>
      <c r="HLG37" s="47"/>
      <c r="HLH37" s="47"/>
      <c r="HLI37" s="47"/>
      <c r="HLJ37" s="47"/>
      <c r="HLK37" s="47"/>
      <c r="HLL37" s="47"/>
      <c r="HLM37" s="47"/>
      <c r="HLN37" s="47"/>
      <c r="HLO37" s="47"/>
      <c r="HLP37" s="47"/>
      <c r="HLQ37" s="47"/>
      <c r="HLR37" s="47"/>
      <c r="HLS37" s="47"/>
      <c r="HLT37" s="47"/>
      <c r="HLU37" s="47"/>
      <c r="HLV37" s="47"/>
      <c r="HLW37" s="47"/>
      <c r="HLX37" s="47"/>
      <c r="HLY37" s="47"/>
      <c r="HLZ37" s="47"/>
      <c r="HMA37" s="47"/>
      <c r="HMB37" s="47"/>
      <c r="HMC37" s="47"/>
      <c r="HMD37" s="47"/>
      <c r="HME37" s="47"/>
      <c r="HMF37" s="47"/>
      <c r="HMG37" s="47"/>
      <c r="HMH37" s="47"/>
      <c r="HMI37" s="47"/>
      <c r="HMJ37" s="47"/>
      <c r="HMK37" s="47"/>
      <c r="HML37" s="47"/>
      <c r="HMM37" s="47"/>
      <c r="HMN37" s="47"/>
      <c r="HMO37" s="47"/>
      <c r="HMP37" s="47"/>
      <c r="HMQ37" s="47"/>
      <c r="HMR37" s="47"/>
      <c r="HMS37" s="47"/>
      <c r="HMT37" s="47"/>
      <c r="HMU37" s="47"/>
      <c r="HMV37" s="47"/>
      <c r="HMW37" s="47"/>
      <c r="HMX37" s="47"/>
      <c r="HMY37" s="47"/>
      <c r="HMZ37" s="47"/>
      <c r="HNA37" s="47"/>
      <c r="HNB37" s="47"/>
      <c r="HNC37" s="47"/>
      <c r="HND37" s="47"/>
      <c r="HNE37" s="47"/>
      <c r="HNF37" s="47"/>
      <c r="HNG37" s="47"/>
      <c r="HNH37" s="47"/>
      <c r="HNI37" s="47"/>
      <c r="HNJ37" s="47"/>
      <c r="HNK37" s="47"/>
      <c r="HNL37" s="47"/>
      <c r="HNM37" s="47"/>
      <c r="HNN37" s="47"/>
      <c r="HNO37" s="47"/>
      <c r="HNP37" s="47"/>
      <c r="HNQ37" s="47"/>
      <c r="HNR37" s="47"/>
      <c r="HNS37" s="47"/>
      <c r="HNT37" s="47"/>
      <c r="HNU37" s="47"/>
      <c r="HNV37" s="47"/>
      <c r="HNW37" s="47"/>
      <c r="HNX37" s="47"/>
      <c r="HNY37" s="47"/>
      <c r="HNZ37" s="47"/>
      <c r="HOA37" s="47"/>
      <c r="HOB37" s="47"/>
      <c r="HOC37" s="47"/>
      <c r="HOD37" s="47"/>
      <c r="HOE37" s="47"/>
      <c r="HOF37" s="47"/>
      <c r="HOG37" s="47"/>
      <c r="HOH37" s="47"/>
      <c r="HOI37" s="47"/>
      <c r="HOJ37" s="47"/>
      <c r="HOK37" s="47"/>
      <c r="HOL37" s="47"/>
      <c r="HOM37" s="47"/>
      <c r="HON37" s="47"/>
      <c r="HOO37" s="47"/>
      <c r="HOP37" s="47"/>
      <c r="HOQ37" s="47"/>
      <c r="HOR37" s="47"/>
      <c r="HOS37" s="47"/>
      <c r="HOT37" s="47"/>
      <c r="HOU37" s="47"/>
      <c r="HOV37" s="47"/>
      <c r="HOW37" s="47"/>
      <c r="HOX37" s="47"/>
      <c r="HOY37" s="47"/>
      <c r="HOZ37" s="47"/>
      <c r="HPA37" s="47"/>
      <c r="HPB37" s="47"/>
      <c r="HPC37" s="47"/>
      <c r="HPD37" s="47"/>
      <c r="HPE37" s="47"/>
      <c r="HPF37" s="47"/>
      <c r="HPG37" s="47"/>
      <c r="HPH37" s="47"/>
      <c r="HPI37" s="47"/>
      <c r="HPJ37" s="47"/>
      <c r="HPK37" s="47"/>
      <c r="HPL37" s="47"/>
      <c r="HPM37" s="47"/>
      <c r="HPN37" s="47"/>
      <c r="HPO37" s="47"/>
      <c r="HPP37" s="47"/>
      <c r="HPQ37" s="47"/>
      <c r="HPR37" s="47"/>
      <c r="HPS37" s="47"/>
      <c r="HPT37" s="47"/>
      <c r="HPU37" s="47"/>
      <c r="HPV37" s="47"/>
      <c r="HPW37" s="47"/>
      <c r="HPX37" s="47"/>
      <c r="HPY37" s="47"/>
      <c r="HPZ37" s="47"/>
      <c r="HQA37" s="47"/>
      <c r="HQB37" s="47"/>
      <c r="HQC37" s="47"/>
      <c r="HQD37" s="47"/>
      <c r="HQE37" s="47"/>
      <c r="HQF37" s="47"/>
      <c r="HQG37" s="47"/>
      <c r="HQH37" s="47"/>
      <c r="HQI37" s="47"/>
      <c r="HQJ37" s="47"/>
      <c r="HQK37" s="47"/>
      <c r="HQL37" s="47"/>
      <c r="HQM37" s="47"/>
      <c r="HQN37" s="47"/>
      <c r="HQO37" s="47"/>
      <c r="HQP37" s="47"/>
      <c r="HQQ37" s="47"/>
      <c r="HQR37" s="47"/>
      <c r="HQS37" s="47"/>
      <c r="HQT37" s="47"/>
      <c r="HQU37" s="47"/>
      <c r="HQV37" s="47"/>
      <c r="HQW37" s="47"/>
      <c r="HQX37" s="47"/>
      <c r="HQY37" s="47"/>
      <c r="HQZ37" s="47"/>
      <c r="HRA37" s="47"/>
      <c r="HRB37" s="47"/>
      <c r="HRC37" s="47"/>
      <c r="HRD37" s="47"/>
      <c r="HRE37" s="47"/>
      <c r="HRF37" s="47"/>
      <c r="HRG37" s="47"/>
      <c r="HRH37" s="47"/>
      <c r="HRI37" s="47"/>
      <c r="HRJ37" s="47"/>
      <c r="HRK37" s="47"/>
      <c r="HRL37" s="47"/>
      <c r="HRM37" s="47"/>
      <c r="HRN37" s="47"/>
      <c r="HRO37" s="47"/>
      <c r="HRP37" s="47"/>
      <c r="HRQ37" s="47"/>
      <c r="HRR37" s="47"/>
      <c r="HRS37" s="47"/>
      <c r="HRT37" s="47"/>
      <c r="HRU37" s="47"/>
      <c r="HRV37" s="47"/>
      <c r="HRW37" s="47"/>
      <c r="HRX37" s="47"/>
      <c r="HRY37" s="47"/>
      <c r="HRZ37" s="47"/>
      <c r="HSA37" s="47"/>
      <c r="HSB37" s="47"/>
      <c r="HSC37" s="47"/>
      <c r="HSD37" s="47"/>
      <c r="HSE37" s="47"/>
      <c r="HSF37" s="47"/>
      <c r="HSG37" s="47"/>
      <c r="HSH37" s="47"/>
      <c r="HSI37" s="47"/>
      <c r="HSJ37" s="47"/>
      <c r="HSK37" s="47"/>
      <c r="HSL37" s="47"/>
      <c r="HSM37" s="47"/>
      <c r="HSN37" s="47"/>
      <c r="HSO37" s="47"/>
      <c r="HSP37" s="47"/>
      <c r="HSQ37" s="47"/>
      <c r="HSR37" s="47"/>
      <c r="HSS37" s="47"/>
      <c r="HST37" s="47"/>
      <c r="HSU37" s="47"/>
      <c r="HSV37" s="47"/>
      <c r="HSW37" s="47"/>
      <c r="HSX37" s="47"/>
      <c r="HSY37" s="47"/>
      <c r="HSZ37" s="47"/>
      <c r="HTA37" s="47"/>
      <c r="HTB37" s="47"/>
      <c r="HTC37" s="47"/>
      <c r="HTD37" s="47"/>
      <c r="HTE37" s="47"/>
      <c r="HTF37" s="47"/>
      <c r="HTG37" s="47"/>
      <c r="HTH37" s="47"/>
      <c r="HTI37" s="47"/>
      <c r="HTJ37" s="47"/>
      <c r="HTK37" s="47"/>
      <c r="HTL37" s="47"/>
      <c r="HTM37" s="47"/>
      <c r="HTN37" s="47"/>
      <c r="HTO37" s="47"/>
      <c r="HTP37" s="47"/>
      <c r="HTQ37" s="47"/>
      <c r="HTR37" s="47"/>
      <c r="HTS37" s="47"/>
      <c r="HTT37" s="47"/>
      <c r="HTU37" s="47"/>
      <c r="HTV37" s="47"/>
      <c r="HTW37" s="47"/>
      <c r="HTX37" s="47"/>
      <c r="HTY37" s="47"/>
      <c r="HTZ37" s="47"/>
      <c r="HUA37" s="47"/>
      <c r="HUB37" s="47"/>
      <c r="HUC37" s="47"/>
      <c r="HUD37" s="47"/>
      <c r="HUE37" s="47"/>
      <c r="HUF37" s="47"/>
      <c r="HUG37" s="47"/>
      <c r="HUH37" s="47"/>
      <c r="HUI37" s="47"/>
      <c r="HUJ37" s="47"/>
      <c r="HUK37" s="47"/>
      <c r="HUL37" s="47"/>
      <c r="HUM37" s="47"/>
      <c r="HUN37" s="47"/>
      <c r="HUO37" s="47"/>
      <c r="HUP37" s="47"/>
      <c r="HUQ37" s="47"/>
      <c r="HUR37" s="47"/>
      <c r="HUS37" s="47"/>
      <c r="HUT37" s="47"/>
      <c r="HUU37" s="47"/>
      <c r="HUV37" s="47"/>
      <c r="HUW37" s="47"/>
      <c r="HUX37" s="47"/>
      <c r="HUY37" s="47"/>
      <c r="HUZ37" s="47"/>
      <c r="HVA37" s="47"/>
      <c r="HVB37" s="47"/>
      <c r="HVC37" s="47"/>
      <c r="HVD37" s="47"/>
      <c r="HVE37" s="47"/>
      <c r="HVF37" s="47"/>
      <c r="HVG37" s="47"/>
      <c r="HVH37" s="47"/>
      <c r="HVI37" s="47"/>
      <c r="HVJ37" s="47"/>
      <c r="HVK37" s="47"/>
      <c r="HVL37" s="47"/>
      <c r="HVM37" s="47"/>
      <c r="HVN37" s="47"/>
      <c r="HVO37" s="47"/>
      <c r="HVP37" s="47"/>
      <c r="HVQ37" s="47"/>
      <c r="HVR37" s="47"/>
      <c r="HVS37" s="47"/>
      <c r="HVT37" s="47"/>
      <c r="HVU37" s="47"/>
      <c r="HVV37" s="47"/>
      <c r="HVW37" s="47"/>
      <c r="HVX37" s="47"/>
      <c r="HVY37" s="47"/>
      <c r="HVZ37" s="47"/>
      <c r="HWA37" s="47"/>
      <c r="HWB37" s="47"/>
      <c r="HWC37" s="47"/>
      <c r="HWD37" s="47"/>
      <c r="HWE37" s="47"/>
      <c r="HWF37" s="47"/>
      <c r="HWG37" s="47"/>
      <c r="HWH37" s="47"/>
      <c r="HWI37" s="47"/>
      <c r="HWJ37" s="47"/>
      <c r="HWK37" s="47"/>
      <c r="HWL37" s="47"/>
      <c r="HWM37" s="47"/>
      <c r="HWN37" s="47"/>
      <c r="HWO37" s="47"/>
      <c r="HWP37" s="47"/>
      <c r="HWQ37" s="47"/>
      <c r="HWR37" s="47"/>
      <c r="HWS37" s="47"/>
      <c r="HWT37" s="47"/>
      <c r="HWU37" s="47"/>
      <c r="HWV37" s="47"/>
      <c r="HWW37" s="47"/>
      <c r="HWX37" s="47"/>
      <c r="HWY37" s="47"/>
      <c r="HWZ37" s="47"/>
      <c r="HXA37" s="47"/>
      <c r="HXB37" s="47"/>
      <c r="HXC37" s="47"/>
      <c r="HXD37" s="47"/>
      <c r="HXE37" s="47"/>
      <c r="HXF37" s="47"/>
      <c r="HXG37" s="47"/>
      <c r="HXH37" s="47"/>
      <c r="HXI37" s="47"/>
      <c r="HXJ37" s="47"/>
      <c r="HXK37" s="47"/>
      <c r="HXL37" s="47"/>
      <c r="HXM37" s="47"/>
      <c r="HXN37" s="47"/>
      <c r="HXO37" s="47"/>
      <c r="HXP37" s="47"/>
      <c r="HXQ37" s="47"/>
      <c r="HXR37" s="47"/>
      <c r="HXS37" s="47"/>
      <c r="HXT37" s="47"/>
      <c r="HXU37" s="47"/>
      <c r="HXV37" s="47"/>
      <c r="HXW37" s="47"/>
      <c r="HXX37" s="47"/>
      <c r="HXY37" s="47"/>
      <c r="HXZ37" s="47"/>
      <c r="HYA37" s="47"/>
      <c r="HYB37" s="47"/>
      <c r="HYC37" s="47"/>
      <c r="HYD37" s="47"/>
      <c r="HYE37" s="47"/>
      <c r="HYF37" s="47"/>
      <c r="HYG37" s="47"/>
      <c r="HYH37" s="47"/>
      <c r="HYI37" s="47"/>
      <c r="HYJ37" s="47"/>
      <c r="HYK37" s="47"/>
      <c r="HYL37" s="47"/>
      <c r="HYM37" s="47"/>
      <c r="HYN37" s="47"/>
      <c r="HYO37" s="47"/>
      <c r="HYP37" s="47"/>
      <c r="HYQ37" s="47"/>
      <c r="HYR37" s="47"/>
      <c r="HYS37" s="47"/>
      <c r="HYT37" s="47"/>
      <c r="HYU37" s="47"/>
      <c r="HYV37" s="47"/>
      <c r="HYW37" s="47"/>
      <c r="HYX37" s="47"/>
      <c r="HYY37" s="47"/>
      <c r="HYZ37" s="47"/>
      <c r="HZA37" s="47"/>
      <c r="HZB37" s="47"/>
      <c r="HZC37" s="47"/>
      <c r="HZD37" s="47"/>
      <c r="HZE37" s="47"/>
      <c r="HZF37" s="47"/>
      <c r="HZG37" s="47"/>
      <c r="HZH37" s="47"/>
      <c r="HZI37" s="47"/>
      <c r="HZJ37" s="47"/>
      <c r="HZK37" s="47"/>
      <c r="HZL37" s="47"/>
      <c r="HZM37" s="47"/>
      <c r="HZN37" s="47"/>
      <c r="HZO37" s="47"/>
      <c r="HZP37" s="47"/>
      <c r="HZQ37" s="47"/>
      <c r="HZR37" s="47"/>
      <c r="HZS37" s="47"/>
      <c r="HZT37" s="47"/>
      <c r="HZU37" s="47"/>
      <c r="HZV37" s="47"/>
      <c r="HZW37" s="47"/>
      <c r="HZX37" s="47"/>
      <c r="HZY37" s="47"/>
      <c r="HZZ37" s="47"/>
      <c r="IAA37" s="47"/>
      <c r="IAB37" s="47"/>
      <c r="IAC37" s="47"/>
      <c r="IAD37" s="47"/>
      <c r="IAE37" s="47"/>
      <c r="IAF37" s="47"/>
      <c r="IAG37" s="47"/>
      <c r="IAH37" s="47"/>
      <c r="IAI37" s="47"/>
      <c r="IAJ37" s="47"/>
      <c r="IAK37" s="47"/>
      <c r="IAL37" s="47"/>
      <c r="IAM37" s="47"/>
      <c r="IAN37" s="47"/>
      <c r="IAO37" s="47"/>
      <c r="IAP37" s="47"/>
      <c r="IAQ37" s="47"/>
      <c r="IAR37" s="47"/>
      <c r="IAS37" s="47"/>
      <c r="IAT37" s="47"/>
      <c r="IAU37" s="47"/>
      <c r="IAV37" s="47"/>
      <c r="IAW37" s="47"/>
      <c r="IAX37" s="47"/>
      <c r="IAY37" s="47"/>
      <c r="IAZ37" s="47"/>
      <c r="IBA37" s="47"/>
      <c r="IBB37" s="47"/>
      <c r="IBC37" s="47"/>
      <c r="IBD37" s="47"/>
      <c r="IBE37" s="47"/>
      <c r="IBF37" s="47"/>
      <c r="IBG37" s="47"/>
      <c r="IBH37" s="47"/>
      <c r="IBI37" s="47"/>
      <c r="IBJ37" s="47"/>
      <c r="IBK37" s="47"/>
      <c r="IBL37" s="47"/>
      <c r="IBM37" s="47"/>
      <c r="IBN37" s="47"/>
      <c r="IBO37" s="47"/>
      <c r="IBP37" s="47"/>
      <c r="IBQ37" s="47"/>
      <c r="IBR37" s="47"/>
      <c r="IBS37" s="47"/>
      <c r="IBT37" s="47"/>
      <c r="IBU37" s="47"/>
      <c r="IBV37" s="47"/>
      <c r="IBW37" s="47"/>
      <c r="IBX37" s="47"/>
      <c r="IBY37" s="47"/>
      <c r="IBZ37" s="47"/>
      <c r="ICA37" s="47"/>
      <c r="ICB37" s="47"/>
      <c r="ICC37" s="47"/>
      <c r="ICD37" s="47"/>
      <c r="ICE37" s="47"/>
      <c r="ICF37" s="47"/>
      <c r="ICG37" s="47"/>
      <c r="ICH37" s="47"/>
      <c r="ICI37" s="47"/>
      <c r="ICJ37" s="47"/>
      <c r="ICK37" s="47"/>
      <c r="ICL37" s="47"/>
      <c r="ICM37" s="47"/>
      <c r="ICN37" s="47"/>
      <c r="ICO37" s="47"/>
      <c r="ICP37" s="47"/>
      <c r="ICQ37" s="47"/>
      <c r="ICR37" s="47"/>
      <c r="ICS37" s="47"/>
      <c r="ICT37" s="47"/>
      <c r="ICU37" s="47"/>
      <c r="ICV37" s="47"/>
      <c r="ICW37" s="47"/>
      <c r="ICX37" s="47"/>
      <c r="ICY37" s="47"/>
      <c r="ICZ37" s="47"/>
      <c r="IDA37" s="47"/>
      <c r="IDB37" s="47"/>
      <c r="IDC37" s="47"/>
      <c r="IDD37" s="47"/>
      <c r="IDE37" s="47"/>
      <c r="IDF37" s="47"/>
      <c r="IDG37" s="47"/>
      <c r="IDH37" s="47"/>
      <c r="IDI37" s="47"/>
      <c r="IDJ37" s="47"/>
      <c r="IDK37" s="47"/>
      <c r="IDL37" s="47"/>
      <c r="IDM37" s="47"/>
      <c r="IDN37" s="47"/>
      <c r="IDO37" s="47"/>
      <c r="IDP37" s="47"/>
      <c r="IDQ37" s="47"/>
      <c r="IDR37" s="47"/>
      <c r="IDS37" s="47"/>
      <c r="IDT37" s="47"/>
      <c r="IDU37" s="47"/>
      <c r="IDV37" s="47"/>
      <c r="IDW37" s="47"/>
      <c r="IDX37" s="47"/>
      <c r="IDY37" s="47"/>
      <c r="IDZ37" s="47"/>
      <c r="IEA37" s="47"/>
      <c r="IEB37" s="47"/>
      <c r="IEC37" s="47"/>
      <c r="IED37" s="47"/>
      <c r="IEE37" s="47"/>
      <c r="IEF37" s="47"/>
      <c r="IEG37" s="47"/>
      <c r="IEH37" s="47"/>
      <c r="IEI37" s="47"/>
      <c r="IEJ37" s="47"/>
      <c r="IEK37" s="47"/>
      <c r="IEL37" s="47"/>
      <c r="IEM37" s="47"/>
      <c r="IEN37" s="47"/>
      <c r="IEO37" s="47"/>
      <c r="IEP37" s="47"/>
      <c r="IEQ37" s="47"/>
      <c r="IER37" s="47"/>
      <c r="IES37" s="47"/>
      <c r="IET37" s="47"/>
      <c r="IEU37" s="47"/>
      <c r="IEV37" s="47"/>
      <c r="IEW37" s="47"/>
      <c r="IEX37" s="47"/>
      <c r="IEY37" s="47"/>
      <c r="IEZ37" s="47"/>
      <c r="IFA37" s="47"/>
      <c r="IFB37" s="47"/>
      <c r="IFC37" s="47"/>
      <c r="IFD37" s="47"/>
      <c r="IFE37" s="47"/>
      <c r="IFF37" s="47"/>
      <c r="IFG37" s="47"/>
      <c r="IFH37" s="47"/>
      <c r="IFI37" s="47"/>
      <c r="IFJ37" s="47"/>
      <c r="IFK37" s="47"/>
      <c r="IFL37" s="47"/>
      <c r="IFM37" s="47"/>
      <c r="IFN37" s="47"/>
      <c r="IFO37" s="47"/>
      <c r="IFP37" s="47"/>
      <c r="IFQ37" s="47"/>
      <c r="IFR37" s="47"/>
      <c r="IFS37" s="47"/>
      <c r="IFT37" s="47"/>
      <c r="IFU37" s="47"/>
      <c r="IFV37" s="47"/>
      <c r="IFW37" s="47"/>
      <c r="IFX37" s="47"/>
      <c r="IFY37" s="47"/>
      <c r="IFZ37" s="47"/>
      <c r="IGA37" s="47"/>
      <c r="IGB37" s="47"/>
      <c r="IGC37" s="47"/>
      <c r="IGD37" s="47"/>
      <c r="IGE37" s="47"/>
      <c r="IGF37" s="47"/>
      <c r="IGG37" s="47"/>
      <c r="IGH37" s="47"/>
      <c r="IGI37" s="47"/>
      <c r="IGJ37" s="47"/>
      <c r="IGK37" s="47"/>
      <c r="IGL37" s="47"/>
      <c r="IGM37" s="47"/>
      <c r="IGN37" s="47"/>
      <c r="IGO37" s="47"/>
      <c r="IGP37" s="47"/>
      <c r="IGQ37" s="47"/>
      <c r="IGR37" s="47"/>
      <c r="IGS37" s="47"/>
      <c r="IGT37" s="47"/>
      <c r="IGU37" s="47"/>
      <c r="IGV37" s="47"/>
      <c r="IGW37" s="47"/>
      <c r="IGX37" s="47"/>
      <c r="IGY37" s="47"/>
      <c r="IGZ37" s="47"/>
      <c r="IHA37" s="47"/>
      <c r="IHB37" s="47"/>
      <c r="IHC37" s="47"/>
      <c r="IHD37" s="47"/>
      <c r="IHE37" s="47"/>
      <c r="IHF37" s="47"/>
      <c r="IHG37" s="47"/>
      <c r="IHH37" s="47"/>
      <c r="IHI37" s="47"/>
      <c r="IHJ37" s="47"/>
      <c r="IHK37" s="47"/>
      <c r="IHL37" s="47"/>
      <c r="IHM37" s="47"/>
      <c r="IHN37" s="47"/>
      <c r="IHO37" s="47"/>
      <c r="IHP37" s="47"/>
      <c r="IHQ37" s="47"/>
      <c r="IHR37" s="47"/>
      <c r="IHS37" s="47"/>
      <c r="IHT37" s="47"/>
      <c r="IHU37" s="47"/>
      <c r="IHV37" s="47"/>
      <c r="IHW37" s="47"/>
      <c r="IHX37" s="47"/>
      <c r="IHY37" s="47"/>
      <c r="IHZ37" s="47"/>
      <c r="IIA37" s="47"/>
      <c r="IIB37" s="47"/>
      <c r="IIC37" s="47"/>
      <c r="IID37" s="47"/>
      <c r="IIE37" s="47"/>
      <c r="IIF37" s="47"/>
      <c r="IIG37" s="47"/>
      <c r="IIH37" s="47"/>
      <c r="III37" s="47"/>
      <c r="IIJ37" s="47"/>
      <c r="IIK37" s="47"/>
      <c r="IIL37" s="47"/>
      <c r="IIM37" s="47"/>
      <c r="IIN37" s="47"/>
      <c r="IIO37" s="47"/>
      <c r="IIP37" s="47"/>
      <c r="IIQ37" s="47"/>
      <c r="IIR37" s="47"/>
      <c r="IIS37" s="47"/>
      <c r="IIT37" s="47"/>
      <c r="IIU37" s="47"/>
      <c r="IIV37" s="47"/>
      <c r="IIW37" s="47"/>
      <c r="IIX37" s="47"/>
      <c r="IIY37" s="47"/>
      <c r="IIZ37" s="47"/>
      <c r="IJA37" s="47"/>
      <c r="IJB37" s="47"/>
      <c r="IJC37" s="47"/>
      <c r="IJD37" s="47"/>
      <c r="IJE37" s="47"/>
      <c r="IJF37" s="47"/>
      <c r="IJG37" s="47"/>
      <c r="IJH37" s="47"/>
      <c r="IJI37" s="47"/>
      <c r="IJJ37" s="47"/>
      <c r="IJK37" s="47"/>
      <c r="IJL37" s="47"/>
      <c r="IJM37" s="47"/>
      <c r="IJN37" s="47"/>
      <c r="IJO37" s="47"/>
      <c r="IJP37" s="47"/>
      <c r="IJQ37" s="47"/>
      <c r="IJR37" s="47"/>
      <c r="IJS37" s="47"/>
      <c r="IJT37" s="47"/>
      <c r="IJU37" s="47"/>
      <c r="IJV37" s="47"/>
      <c r="IJW37" s="47"/>
      <c r="IJX37" s="47"/>
      <c r="IJY37" s="47"/>
      <c r="IJZ37" s="47"/>
      <c r="IKA37" s="47"/>
      <c r="IKB37" s="47"/>
      <c r="IKC37" s="47"/>
      <c r="IKD37" s="47"/>
      <c r="IKE37" s="47"/>
      <c r="IKF37" s="47"/>
      <c r="IKG37" s="47"/>
      <c r="IKH37" s="47"/>
      <c r="IKI37" s="47"/>
      <c r="IKJ37" s="47"/>
      <c r="IKK37" s="47"/>
      <c r="IKL37" s="47"/>
      <c r="IKM37" s="47"/>
      <c r="IKN37" s="47"/>
      <c r="IKO37" s="47"/>
      <c r="IKP37" s="47"/>
      <c r="IKQ37" s="47"/>
      <c r="IKR37" s="47"/>
      <c r="IKS37" s="47"/>
      <c r="IKT37" s="47"/>
      <c r="IKU37" s="47"/>
      <c r="IKV37" s="47"/>
      <c r="IKW37" s="47"/>
      <c r="IKX37" s="47"/>
      <c r="IKY37" s="47"/>
      <c r="IKZ37" s="47"/>
      <c r="ILA37" s="47"/>
      <c r="ILB37" s="47"/>
      <c r="ILC37" s="47"/>
      <c r="ILD37" s="47"/>
      <c r="ILE37" s="47"/>
      <c r="ILF37" s="47"/>
      <c r="ILG37" s="47"/>
      <c r="ILH37" s="47"/>
      <c r="ILI37" s="47"/>
      <c r="ILJ37" s="47"/>
      <c r="ILK37" s="47"/>
      <c r="ILL37" s="47"/>
      <c r="ILM37" s="47"/>
      <c r="ILN37" s="47"/>
      <c r="ILO37" s="47"/>
      <c r="ILP37" s="47"/>
      <c r="ILQ37" s="47"/>
      <c r="ILR37" s="47"/>
      <c r="ILS37" s="47"/>
      <c r="ILT37" s="47"/>
      <c r="ILU37" s="47"/>
      <c r="ILV37" s="47"/>
      <c r="ILW37" s="47"/>
      <c r="ILX37" s="47"/>
      <c r="ILY37" s="47"/>
      <c r="ILZ37" s="47"/>
      <c r="IMA37" s="47"/>
      <c r="IMB37" s="47"/>
      <c r="IMC37" s="47"/>
      <c r="IMD37" s="47"/>
      <c r="IME37" s="47"/>
      <c r="IMF37" s="47"/>
      <c r="IMG37" s="47"/>
      <c r="IMH37" s="47"/>
      <c r="IMI37" s="47"/>
      <c r="IMJ37" s="47"/>
      <c r="IMK37" s="47"/>
      <c r="IML37" s="47"/>
      <c r="IMM37" s="47"/>
      <c r="IMN37" s="47"/>
      <c r="IMO37" s="47"/>
      <c r="IMP37" s="47"/>
      <c r="IMQ37" s="47"/>
      <c r="IMR37" s="47"/>
      <c r="IMS37" s="47"/>
      <c r="IMT37" s="47"/>
      <c r="IMU37" s="47"/>
      <c r="IMV37" s="47"/>
      <c r="IMW37" s="47"/>
      <c r="IMX37" s="47"/>
      <c r="IMY37" s="47"/>
      <c r="IMZ37" s="47"/>
      <c r="INA37" s="47"/>
      <c r="INB37" s="47"/>
      <c r="INC37" s="47"/>
      <c r="IND37" s="47"/>
      <c r="INE37" s="47"/>
      <c r="INF37" s="47"/>
      <c r="ING37" s="47"/>
      <c r="INH37" s="47"/>
      <c r="INI37" s="47"/>
      <c r="INJ37" s="47"/>
      <c r="INK37" s="47"/>
      <c r="INL37" s="47"/>
      <c r="INM37" s="47"/>
      <c r="INN37" s="47"/>
      <c r="INO37" s="47"/>
      <c r="INP37" s="47"/>
      <c r="INQ37" s="47"/>
      <c r="INR37" s="47"/>
      <c r="INS37" s="47"/>
      <c r="INT37" s="47"/>
      <c r="INU37" s="47"/>
      <c r="INV37" s="47"/>
      <c r="INW37" s="47"/>
      <c r="INX37" s="47"/>
      <c r="INY37" s="47"/>
      <c r="INZ37" s="47"/>
      <c r="IOA37" s="47"/>
      <c r="IOB37" s="47"/>
      <c r="IOC37" s="47"/>
      <c r="IOD37" s="47"/>
      <c r="IOE37" s="47"/>
      <c r="IOF37" s="47"/>
      <c r="IOG37" s="47"/>
      <c r="IOH37" s="47"/>
      <c r="IOI37" s="47"/>
      <c r="IOJ37" s="47"/>
      <c r="IOK37" s="47"/>
      <c r="IOL37" s="47"/>
      <c r="IOM37" s="47"/>
      <c r="ION37" s="47"/>
      <c r="IOO37" s="47"/>
      <c r="IOP37" s="47"/>
      <c r="IOQ37" s="47"/>
      <c r="IOR37" s="47"/>
      <c r="IOS37" s="47"/>
      <c r="IOT37" s="47"/>
      <c r="IOU37" s="47"/>
      <c r="IOV37" s="47"/>
      <c r="IOW37" s="47"/>
      <c r="IOX37" s="47"/>
      <c r="IOY37" s="47"/>
      <c r="IOZ37" s="47"/>
      <c r="IPA37" s="47"/>
      <c r="IPB37" s="47"/>
      <c r="IPC37" s="47"/>
      <c r="IPD37" s="47"/>
      <c r="IPE37" s="47"/>
      <c r="IPF37" s="47"/>
      <c r="IPG37" s="47"/>
      <c r="IPH37" s="47"/>
      <c r="IPI37" s="47"/>
      <c r="IPJ37" s="47"/>
      <c r="IPK37" s="47"/>
      <c r="IPL37" s="47"/>
      <c r="IPM37" s="47"/>
      <c r="IPN37" s="47"/>
      <c r="IPO37" s="47"/>
      <c r="IPP37" s="47"/>
      <c r="IPQ37" s="47"/>
      <c r="IPR37" s="47"/>
      <c r="IPS37" s="47"/>
      <c r="IPT37" s="47"/>
      <c r="IPU37" s="47"/>
      <c r="IPV37" s="47"/>
      <c r="IPW37" s="47"/>
      <c r="IPX37" s="47"/>
      <c r="IPY37" s="47"/>
      <c r="IPZ37" s="47"/>
      <c r="IQA37" s="47"/>
      <c r="IQB37" s="47"/>
      <c r="IQC37" s="47"/>
      <c r="IQD37" s="47"/>
      <c r="IQE37" s="47"/>
      <c r="IQF37" s="47"/>
      <c r="IQG37" s="47"/>
      <c r="IQH37" s="47"/>
      <c r="IQI37" s="47"/>
      <c r="IQJ37" s="47"/>
      <c r="IQK37" s="47"/>
      <c r="IQL37" s="47"/>
      <c r="IQM37" s="47"/>
      <c r="IQN37" s="47"/>
      <c r="IQO37" s="47"/>
      <c r="IQP37" s="47"/>
      <c r="IQQ37" s="47"/>
      <c r="IQR37" s="47"/>
      <c r="IQS37" s="47"/>
      <c r="IQT37" s="47"/>
      <c r="IQU37" s="47"/>
      <c r="IQV37" s="47"/>
      <c r="IQW37" s="47"/>
      <c r="IQX37" s="47"/>
      <c r="IQY37" s="47"/>
      <c r="IQZ37" s="47"/>
      <c r="IRA37" s="47"/>
      <c r="IRB37" s="47"/>
      <c r="IRC37" s="47"/>
      <c r="IRD37" s="47"/>
      <c r="IRE37" s="47"/>
      <c r="IRF37" s="47"/>
      <c r="IRG37" s="47"/>
      <c r="IRH37" s="47"/>
      <c r="IRI37" s="47"/>
      <c r="IRJ37" s="47"/>
      <c r="IRK37" s="47"/>
      <c r="IRL37" s="47"/>
      <c r="IRM37" s="47"/>
      <c r="IRN37" s="47"/>
      <c r="IRO37" s="47"/>
      <c r="IRP37" s="47"/>
      <c r="IRQ37" s="47"/>
      <c r="IRR37" s="47"/>
      <c r="IRS37" s="47"/>
      <c r="IRT37" s="47"/>
      <c r="IRU37" s="47"/>
      <c r="IRV37" s="47"/>
      <c r="IRW37" s="47"/>
      <c r="IRX37" s="47"/>
      <c r="IRY37" s="47"/>
      <c r="IRZ37" s="47"/>
      <c r="ISA37" s="47"/>
      <c r="ISB37" s="47"/>
      <c r="ISC37" s="47"/>
      <c r="ISD37" s="47"/>
      <c r="ISE37" s="47"/>
      <c r="ISF37" s="47"/>
      <c r="ISG37" s="47"/>
      <c r="ISH37" s="47"/>
      <c r="ISI37" s="47"/>
      <c r="ISJ37" s="47"/>
      <c r="ISK37" s="47"/>
      <c r="ISL37" s="47"/>
      <c r="ISM37" s="47"/>
      <c r="ISN37" s="47"/>
      <c r="ISO37" s="47"/>
      <c r="ISP37" s="47"/>
      <c r="ISQ37" s="47"/>
      <c r="ISR37" s="47"/>
      <c r="ISS37" s="47"/>
      <c r="IST37" s="47"/>
      <c r="ISU37" s="47"/>
      <c r="ISV37" s="47"/>
      <c r="ISW37" s="47"/>
      <c r="ISX37" s="47"/>
      <c r="ISY37" s="47"/>
      <c r="ISZ37" s="47"/>
      <c r="ITA37" s="47"/>
      <c r="ITB37" s="47"/>
      <c r="ITC37" s="47"/>
      <c r="ITD37" s="47"/>
      <c r="ITE37" s="47"/>
      <c r="ITF37" s="47"/>
      <c r="ITG37" s="47"/>
      <c r="ITH37" s="47"/>
      <c r="ITI37" s="47"/>
      <c r="ITJ37" s="47"/>
      <c r="ITK37" s="47"/>
      <c r="ITL37" s="47"/>
      <c r="ITM37" s="47"/>
      <c r="ITN37" s="47"/>
      <c r="ITO37" s="47"/>
      <c r="ITP37" s="47"/>
      <c r="ITQ37" s="47"/>
      <c r="ITR37" s="47"/>
      <c r="ITS37" s="47"/>
      <c r="ITT37" s="47"/>
      <c r="ITU37" s="47"/>
      <c r="ITV37" s="47"/>
      <c r="ITW37" s="47"/>
      <c r="ITX37" s="47"/>
      <c r="ITY37" s="47"/>
      <c r="ITZ37" s="47"/>
      <c r="IUA37" s="47"/>
      <c r="IUB37" s="47"/>
      <c r="IUC37" s="47"/>
      <c r="IUD37" s="47"/>
      <c r="IUE37" s="47"/>
      <c r="IUF37" s="47"/>
      <c r="IUG37" s="47"/>
      <c r="IUH37" s="47"/>
      <c r="IUI37" s="47"/>
      <c r="IUJ37" s="47"/>
      <c r="IUK37" s="47"/>
      <c r="IUL37" s="47"/>
      <c r="IUM37" s="47"/>
      <c r="IUN37" s="47"/>
      <c r="IUO37" s="47"/>
      <c r="IUP37" s="47"/>
      <c r="IUQ37" s="47"/>
      <c r="IUR37" s="47"/>
      <c r="IUS37" s="47"/>
      <c r="IUT37" s="47"/>
      <c r="IUU37" s="47"/>
      <c r="IUV37" s="47"/>
      <c r="IUW37" s="47"/>
      <c r="IUX37" s="47"/>
      <c r="IUY37" s="47"/>
      <c r="IUZ37" s="47"/>
      <c r="IVA37" s="47"/>
      <c r="IVB37" s="47"/>
      <c r="IVC37" s="47"/>
      <c r="IVD37" s="47"/>
      <c r="IVE37" s="47"/>
      <c r="IVF37" s="47"/>
      <c r="IVG37" s="47"/>
      <c r="IVH37" s="47"/>
      <c r="IVI37" s="47"/>
      <c r="IVJ37" s="47"/>
      <c r="IVK37" s="47"/>
      <c r="IVL37" s="47"/>
      <c r="IVM37" s="47"/>
      <c r="IVN37" s="47"/>
      <c r="IVO37" s="47"/>
      <c r="IVP37" s="47"/>
      <c r="IVQ37" s="47"/>
      <c r="IVR37" s="47"/>
      <c r="IVS37" s="47"/>
      <c r="IVT37" s="47"/>
      <c r="IVU37" s="47"/>
      <c r="IVV37" s="47"/>
      <c r="IVW37" s="47"/>
      <c r="IVX37" s="47"/>
      <c r="IVY37" s="47"/>
      <c r="IVZ37" s="47"/>
      <c r="IWA37" s="47"/>
      <c r="IWB37" s="47"/>
      <c r="IWC37" s="47"/>
      <c r="IWD37" s="47"/>
      <c r="IWE37" s="47"/>
      <c r="IWF37" s="47"/>
      <c r="IWG37" s="47"/>
      <c r="IWH37" s="47"/>
      <c r="IWI37" s="47"/>
      <c r="IWJ37" s="47"/>
      <c r="IWK37" s="47"/>
      <c r="IWL37" s="47"/>
      <c r="IWM37" s="47"/>
      <c r="IWN37" s="47"/>
      <c r="IWO37" s="47"/>
      <c r="IWP37" s="47"/>
      <c r="IWQ37" s="47"/>
      <c r="IWR37" s="47"/>
      <c r="IWS37" s="47"/>
      <c r="IWT37" s="47"/>
      <c r="IWU37" s="47"/>
      <c r="IWV37" s="47"/>
      <c r="IWW37" s="47"/>
      <c r="IWX37" s="47"/>
      <c r="IWY37" s="47"/>
      <c r="IWZ37" s="47"/>
      <c r="IXA37" s="47"/>
      <c r="IXB37" s="47"/>
      <c r="IXC37" s="47"/>
      <c r="IXD37" s="47"/>
      <c r="IXE37" s="47"/>
      <c r="IXF37" s="47"/>
      <c r="IXG37" s="47"/>
      <c r="IXH37" s="47"/>
      <c r="IXI37" s="47"/>
      <c r="IXJ37" s="47"/>
      <c r="IXK37" s="47"/>
      <c r="IXL37" s="47"/>
      <c r="IXM37" s="47"/>
      <c r="IXN37" s="47"/>
      <c r="IXO37" s="47"/>
      <c r="IXP37" s="47"/>
      <c r="IXQ37" s="47"/>
      <c r="IXR37" s="47"/>
      <c r="IXS37" s="47"/>
      <c r="IXT37" s="47"/>
      <c r="IXU37" s="47"/>
      <c r="IXV37" s="47"/>
      <c r="IXW37" s="47"/>
      <c r="IXX37" s="47"/>
      <c r="IXY37" s="47"/>
      <c r="IXZ37" s="47"/>
      <c r="IYA37" s="47"/>
      <c r="IYB37" s="47"/>
      <c r="IYC37" s="47"/>
      <c r="IYD37" s="47"/>
      <c r="IYE37" s="47"/>
      <c r="IYF37" s="47"/>
      <c r="IYG37" s="47"/>
      <c r="IYH37" s="47"/>
      <c r="IYI37" s="47"/>
      <c r="IYJ37" s="47"/>
      <c r="IYK37" s="47"/>
      <c r="IYL37" s="47"/>
      <c r="IYM37" s="47"/>
      <c r="IYN37" s="47"/>
      <c r="IYO37" s="47"/>
      <c r="IYP37" s="47"/>
      <c r="IYQ37" s="47"/>
      <c r="IYR37" s="47"/>
      <c r="IYS37" s="47"/>
      <c r="IYT37" s="47"/>
      <c r="IYU37" s="47"/>
      <c r="IYV37" s="47"/>
      <c r="IYW37" s="47"/>
      <c r="IYX37" s="47"/>
      <c r="IYY37" s="47"/>
      <c r="IYZ37" s="47"/>
      <c r="IZA37" s="47"/>
      <c r="IZB37" s="47"/>
      <c r="IZC37" s="47"/>
      <c r="IZD37" s="47"/>
      <c r="IZE37" s="47"/>
      <c r="IZF37" s="47"/>
      <c r="IZG37" s="47"/>
      <c r="IZH37" s="47"/>
      <c r="IZI37" s="47"/>
      <c r="IZJ37" s="47"/>
      <c r="IZK37" s="47"/>
      <c r="IZL37" s="47"/>
      <c r="IZM37" s="47"/>
      <c r="IZN37" s="47"/>
      <c r="IZO37" s="47"/>
      <c r="IZP37" s="47"/>
      <c r="IZQ37" s="47"/>
      <c r="IZR37" s="47"/>
      <c r="IZS37" s="47"/>
      <c r="IZT37" s="47"/>
      <c r="IZU37" s="47"/>
      <c r="IZV37" s="47"/>
      <c r="IZW37" s="47"/>
      <c r="IZX37" s="47"/>
      <c r="IZY37" s="47"/>
      <c r="IZZ37" s="47"/>
      <c r="JAA37" s="47"/>
      <c r="JAB37" s="47"/>
      <c r="JAC37" s="47"/>
      <c r="JAD37" s="47"/>
      <c r="JAE37" s="47"/>
      <c r="JAF37" s="47"/>
      <c r="JAG37" s="47"/>
      <c r="JAH37" s="47"/>
      <c r="JAI37" s="47"/>
      <c r="JAJ37" s="47"/>
      <c r="JAK37" s="47"/>
      <c r="JAL37" s="47"/>
      <c r="JAM37" s="47"/>
      <c r="JAN37" s="47"/>
      <c r="JAO37" s="47"/>
      <c r="JAP37" s="47"/>
      <c r="JAQ37" s="47"/>
      <c r="JAR37" s="47"/>
      <c r="JAS37" s="47"/>
      <c r="JAT37" s="47"/>
      <c r="JAU37" s="47"/>
      <c r="JAV37" s="47"/>
      <c r="JAW37" s="47"/>
      <c r="JAX37" s="47"/>
      <c r="JAY37" s="47"/>
      <c r="JAZ37" s="47"/>
      <c r="JBA37" s="47"/>
      <c r="JBB37" s="47"/>
      <c r="JBC37" s="47"/>
      <c r="JBD37" s="47"/>
      <c r="JBE37" s="47"/>
      <c r="JBF37" s="47"/>
      <c r="JBG37" s="47"/>
      <c r="JBH37" s="47"/>
      <c r="JBI37" s="47"/>
      <c r="JBJ37" s="47"/>
      <c r="JBK37" s="47"/>
      <c r="JBL37" s="47"/>
      <c r="JBM37" s="47"/>
      <c r="JBN37" s="47"/>
      <c r="JBO37" s="47"/>
      <c r="JBP37" s="47"/>
      <c r="JBQ37" s="47"/>
      <c r="JBR37" s="47"/>
      <c r="JBS37" s="47"/>
      <c r="JBT37" s="47"/>
      <c r="JBU37" s="47"/>
      <c r="JBV37" s="47"/>
      <c r="JBW37" s="47"/>
      <c r="JBX37" s="47"/>
      <c r="JBY37" s="47"/>
      <c r="JBZ37" s="47"/>
      <c r="JCA37" s="47"/>
      <c r="JCB37" s="47"/>
      <c r="JCC37" s="47"/>
      <c r="JCD37" s="47"/>
      <c r="JCE37" s="47"/>
      <c r="JCF37" s="47"/>
      <c r="JCG37" s="47"/>
      <c r="JCH37" s="47"/>
      <c r="JCI37" s="47"/>
      <c r="JCJ37" s="47"/>
      <c r="JCK37" s="47"/>
      <c r="JCL37" s="47"/>
      <c r="JCM37" s="47"/>
      <c r="JCN37" s="47"/>
      <c r="JCO37" s="47"/>
      <c r="JCP37" s="47"/>
      <c r="JCQ37" s="47"/>
      <c r="JCR37" s="47"/>
      <c r="JCS37" s="47"/>
      <c r="JCT37" s="47"/>
      <c r="JCU37" s="47"/>
      <c r="JCV37" s="47"/>
      <c r="JCW37" s="47"/>
      <c r="JCX37" s="47"/>
      <c r="JCY37" s="47"/>
      <c r="JCZ37" s="47"/>
      <c r="JDA37" s="47"/>
      <c r="JDB37" s="47"/>
      <c r="JDC37" s="47"/>
      <c r="JDD37" s="47"/>
      <c r="JDE37" s="47"/>
      <c r="JDF37" s="47"/>
      <c r="JDG37" s="47"/>
      <c r="JDH37" s="47"/>
      <c r="JDI37" s="47"/>
      <c r="JDJ37" s="47"/>
      <c r="JDK37" s="47"/>
      <c r="JDL37" s="47"/>
      <c r="JDM37" s="47"/>
      <c r="JDN37" s="47"/>
      <c r="JDO37" s="47"/>
      <c r="JDP37" s="47"/>
      <c r="JDQ37" s="47"/>
      <c r="JDR37" s="47"/>
      <c r="JDS37" s="47"/>
      <c r="JDT37" s="47"/>
      <c r="JDU37" s="47"/>
      <c r="JDV37" s="47"/>
      <c r="JDW37" s="47"/>
      <c r="JDX37" s="47"/>
      <c r="JDY37" s="47"/>
      <c r="JDZ37" s="47"/>
      <c r="JEA37" s="47"/>
      <c r="JEB37" s="47"/>
      <c r="JEC37" s="47"/>
      <c r="JED37" s="47"/>
      <c r="JEE37" s="47"/>
      <c r="JEF37" s="47"/>
      <c r="JEG37" s="47"/>
      <c r="JEH37" s="47"/>
      <c r="JEI37" s="47"/>
      <c r="JEJ37" s="47"/>
      <c r="JEK37" s="47"/>
      <c r="JEL37" s="47"/>
      <c r="JEM37" s="47"/>
      <c r="JEN37" s="47"/>
      <c r="JEO37" s="47"/>
      <c r="JEP37" s="47"/>
      <c r="JEQ37" s="47"/>
      <c r="JER37" s="47"/>
      <c r="JES37" s="47"/>
      <c r="JET37" s="47"/>
      <c r="JEU37" s="47"/>
      <c r="JEV37" s="47"/>
      <c r="JEW37" s="47"/>
      <c r="JEX37" s="47"/>
      <c r="JEY37" s="47"/>
      <c r="JEZ37" s="47"/>
      <c r="JFA37" s="47"/>
      <c r="JFB37" s="47"/>
      <c r="JFC37" s="47"/>
      <c r="JFD37" s="47"/>
      <c r="JFE37" s="47"/>
      <c r="JFF37" s="47"/>
      <c r="JFG37" s="47"/>
      <c r="JFH37" s="47"/>
      <c r="JFI37" s="47"/>
      <c r="JFJ37" s="47"/>
      <c r="JFK37" s="47"/>
      <c r="JFL37" s="47"/>
      <c r="JFM37" s="47"/>
      <c r="JFN37" s="47"/>
      <c r="JFO37" s="47"/>
      <c r="JFP37" s="47"/>
      <c r="JFQ37" s="47"/>
      <c r="JFR37" s="47"/>
      <c r="JFS37" s="47"/>
      <c r="JFT37" s="47"/>
      <c r="JFU37" s="47"/>
      <c r="JFV37" s="47"/>
      <c r="JFW37" s="47"/>
      <c r="JFX37" s="47"/>
      <c r="JFY37" s="47"/>
      <c r="JFZ37" s="47"/>
      <c r="JGA37" s="47"/>
      <c r="JGB37" s="47"/>
      <c r="JGC37" s="47"/>
      <c r="JGD37" s="47"/>
      <c r="JGE37" s="47"/>
      <c r="JGF37" s="47"/>
      <c r="JGG37" s="47"/>
      <c r="JGH37" s="47"/>
      <c r="JGI37" s="47"/>
      <c r="JGJ37" s="47"/>
      <c r="JGK37" s="47"/>
      <c r="JGL37" s="47"/>
      <c r="JGM37" s="47"/>
      <c r="JGN37" s="47"/>
      <c r="JGO37" s="47"/>
      <c r="JGP37" s="47"/>
      <c r="JGQ37" s="47"/>
      <c r="JGR37" s="47"/>
      <c r="JGS37" s="47"/>
      <c r="JGT37" s="47"/>
      <c r="JGU37" s="47"/>
      <c r="JGV37" s="47"/>
      <c r="JGW37" s="47"/>
      <c r="JGX37" s="47"/>
      <c r="JGY37" s="47"/>
      <c r="JGZ37" s="47"/>
      <c r="JHA37" s="47"/>
      <c r="JHB37" s="47"/>
      <c r="JHC37" s="47"/>
      <c r="JHD37" s="47"/>
      <c r="JHE37" s="47"/>
      <c r="JHF37" s="47"/>
      <c r="JHG37" s="47"/>
      <c r="JHH37" s="47"/>
      <c r="JHI37" s="47"/>
      <c r="JHJ37" s="47"/>
      <c r="JHK37" s="47"/>
      <c r="JHL37" s="47"/>
      <c r="JHM37" s="47"/>
      <c r="JHN37" s="47"/>
      <c r="JHO37" s="47"/>
      <c r="JHP37" s="47"/>
      <c r="JHQ37" s="47"/>
      <c r="JHR37" s="47"/>
      <c r="JHS37" s="47"/>
      <c r="JHT37" s="47"/>
      <c r="JHU37" s="47"/>
      <c r="JHV37" s="47"/>
      <c r="JHW37" s="47"/>
      <c r="JHX37" s="47"/>
      <c r="JHY37" s="47"/>
      <c r="JHZ37" s="47"/>
      <c r="JIA37" s="47"/>
      <c r="JIB37" s="47"/>
      <c r="JIC37" s="47"/>
      <c r="JID37" s="47"/>
      <c r="JIE37" s="47"/>
      <c r="JIF37" s="47"/>
      <c r="JIG37" s="47"/>
      <c r="JIH37" s="47"/>
      <c r="JII37" s="47"/>
      <c r="JIJ37" s="47"/>
      <c r="JIK37" s="47"/>
      <c r="JIL37" s="47"/>
      <c r="JIM37" s="47"/>
      <c r="JIN37" s="47"/>
      <c r="JIO37" s="47"/>
      <c r="JIP37" s="47"/>
      <c r="JIQ37" s="47"/>
      <c r="JIR37" s="47"/>
      <c r="JIS37" s="47"/>
      <c r="JIT37" s="47"/>
      <c r="JIU37" s="47"/>
      <c r="JIV37" s="47"/>
      <c r="JIW37" s="47"/>
      <c r="JIX37" s="47"/>
      <c r="JIY37" s="47"/>
      <c r="JIZ37" s="47"/>
      <c r="JJA37" s="47"/>
      <c r="JJB37" s="47"/>
      <c r="JJC37" s="47"/>
      <c r="JJD37" s="47"/>
      <c r="JJE37" s="47"/>
      <c r="JJF37" s="47"/>
      <c r="JJG37" s="47"/>
      <c r="JJH37" s="47"/>
      <c r="JJI37" s="47"/>
      <c r="JJJ37" s="47"/>
      <c r="JJK37" s="47"/>
      <c r="JJL37" s="47"/>
      <c r="JJM37" s="47"/>
      <c r="JJN37" s="47"/>
      <c r="JJO37" s="47"/>
      <c r="JJP37" s="47"/>
      <c r="JJQ37" s="47"/>
      <c r="JJR37" s="47"/>
      <c r="JJS37" s="47"/>
      <c r="JJT37" s="47"/>
      <c r="JJU37" s="47"/>
      <c r="JJV37" s="47"/>
      <c r="JJW37" s="47"/>
      <c r="JJX37" s="47"/>
      <c r="JJY37" s="47"/>
      <c r="JJZ37" s="47"/>
      <c r="JKA37" s="47"/>
      <c r="JKB37" s="47"/>
      <c r="JKC37" s="47"/>
      <c r="JKD37" s="47"/>
      <c r="JKE37" s="47"/>
      <c r="JKF37" s="47"/>
      <c r="JKG37" s="47"/>
      <c r="JKH37" s="47"/>
      <c r="JKI37" s="47"/>
      <c r="JKJ37" s="47"/>
      <c r="JKK37" s="47"/>
      <c r="JKL37" s="47"/>
      <c r="JKM37" s="47"/>
      <c r="JKN37" s="47"/>
      <c r="JKO37" s="47"/>
      <c r="JKP37" s="47"/>
      <c r="JKQ37" s="47"/>
      <c r="JKR37" s="47"/>
      <c r="JKS37" s="47"/>
      <c r="JKT37" s="47"/>
      <c r="JKU37" s="47"/>
      <c r="JKV37" s="47"/>
      <c r="JKW37" s="47"/>
      <c r="JKX37" s="47"/>
      <c r="JKY37" s="47"/>
      <c r="JKZ37" s="47"/>
      <c r="JLA37" s="47"/>
      <c r="JLB37" s="47"/>
      <c r="JLC37" s="47"/>
      <c r="JLD37" s="47"/>
      <c r="JLE37" s="47"/>
      <c r="JLF37" s="47"/>
      <c r="JLG37" s="47"/>
      <c r="JLH37" s="47"/>
      <c r="JLI37" s="47"/>
      <c r="JLJ37" s="47"/>
      <c r="JLK37" s="47"/>
      <c r="JLL37" s="47"/>
      <c r="JLM37" s="47"/>
      <c r="JLN37" s="47"/>
      <c r="JLO37" s="47"/>
      <c r="JLP37" s="47"/>
      <c r="JLQ37" s="47"/>
      <c r="JLR37" s="47"/>
      <c r="JLS37" s="47"/>
      <c r="JLT37" s="47"/>
      <c r="JLU37" s="47"/>
      <c r="JLV37" s="47"/>
      <c r="JLW37" s="47"/>
      <c r="JLX37" s="47"/>
      <c r="JLY37" s="47"/>
      <c r="JLZ37" s="47"/>
      <c r="JMA37" s="47"/>
      <c r="JMB37" s="47"/>
      <c r="JMC37" s="47"/>
      <c r="JMD37" s="47"/>
      <c r="JME37" s="47"/>
      <c r="JMF37" s="47"/>
      <c r="JMG37" s="47"/>
      <c r="JMH37" s="47"/>
      <c r="JMI37" s="47"/>
      <c r="JMJ37" s="47"/>
      <c r="JMK37" s="47"/>
      <c r="JML37" s="47"/>
      <c r="JMM37" s="47"/>
      <c r="JMN37" s="47"/>
      <c r="JMO37" s="47"/>
      <c r="JMP37" s="47"/>
      <c r="JMQ37" s="47"/>
      <c r="JMR37" s="47"/>
      <c r="JMS37" s="47"/>
      <c r="JMT37" s="47"/>
      <c r="JMU37" s="47"/>
      <c r="JMV37" s="47"/>
      <c r="JMW37" s="47"/>
      <c r="JMX37" s="47"/>
      <c r="JMY37" s="47"/>
      <c r="JMZ37" s="47"/>
      <c r="JNA37" s="47"/>
      <c r="JNB37" s="47"/>
      <c r="JNC37" s="47"/>
      <c r="JND37" s="47"/>
      <c r="JNE37" s="47"/>
      <c r="JNF37" s="47"/>
      <c r="JNG37" s="47"/>
      <c r="JNH37" s="47"/>
      <c r="JNI37" s="47"/>
      <c r="JNJ37" s="47"/>
      <c r="JNK37" s="47"/>
      <c r="JNL37" s="47"/>
      <c r="JNM37" s="47"/>
      <c r="JNN37" s="47"/>
      <c r="JNO37" s="47"/>
      <c r="JNP37" s="47"/>
      <c r="JNQ37" s="47"/>
      <c r="JNR37" s="47"/>
      <c r="JNS37" s="47"/>
      <c r="JNT37" s="47"/>
      <c r="JNU37" s="47"/>
      <c r="JNV37" s="47"/>
      <c r="JNW37" s="47"/>
      <c r="JNX37" s="47"/>
      <c r="JNY37" s="47"/>
      <c r="JNZ37" s="47"/>
      <c r="JOA37" s="47"/>
      <c r="JOB37" s="47"/>
      <c r="JOC37" s="47"/>
      <c r="JOD37" s="47"/>
      <c r="JOE37" s="47"/>
      <c r="JOF37" s="47"/>
      <c r="JOG37" s="47"/>
      <c r="JOH37" s="47"/>
      <c r="JOI37" s="47"/>
      <c r="JOJ37" s="47"/>
      <c r="JOK37" s="47"/>
      <c r="JOL37" s="47"/>
      <c r="JOM37" s="47"/>
      <c r="JON37" s="47"/>
      <c r="JOO37" s="47"/>
      <c r="JOP37" s="47"/>
      <c r="JOQ37" s="47"/>
      <c r="JOR37" s="47"/>
      <c r="JOS37" s="47"/>
      <c r="JOT37" s="47"/>
      <c r="JOU37" s="47"/>
      <c r="JOV37" s="47"/>
      <c r="JOW37" s="47"/>
      <c r="JOX37" s="47"/>
      <c r="JOY37" s="47"/>
      <c r="JOZ37" s="47"/>
      <c r="JPA37" s="47"/>
      <c r="JPB37" s="47"/>
      <c r="JPC37" s="47"/>
      <c r="JPD37" s="47"/>
      <c r="JPE37" s="47"/>
      <c r="JPF37" s="47"/>
      <c r="JPG37" s="47"/>
      <c r="JPH37" s="47"/>
      <c r="JPI37" s="47"/>
      <c r="JPJ37" s="47"/>
      <c r="JPK37" s="47"/>
      <c r="JPL37" s="47"/>
      <c r="JPM37" s="47"/>
      <c r="JPN37" s="47"/>
      <c r="JPO37" s="47"/>
      <c r="JPP37" s="47"/>
      <c r="JPQ37" s="47"/>
      <c r="JPR37" s="47"/>
      <c r="JPS37" s="47"/>
      <c r="JPT37" s="47"/>
      <c r="JPU37" s="47"/>
      <c r="JPV37" s="47"/>
      <c r="JPW37" s="47"/>
      <c r="JPX37" s="47"/>
      <c r="JPY37" s="47"/>
      <c r="JPZ37" s="47"/>
      <c r="JQA37" s="47"/>
      <c r="JQB37" s="47"/>
      <c r="JQC37" s="47"/>
      <c r="JQD37" s="47"/>
      <c r="JQE37" s="47"/>
      <c r="JQF37" s="47"/>
      <c r="JQG37" s="47"/>
      <c r="JQH37" s="47"/>
      <c r="JQI37" s="47"/>
      <c r="JQJ37" s="47"/>
      <c r="JQK37" s="47"/>
      <c r="JQL37" s="47"/>
      <c r="JQM37" s="47"/>
      <c r="JQN37" s="47"/>
      <c r="JQO37" s="47"/>
      <c r="JQP37" s="47"/>
      <c r="JQQ37" s="47"/>
      <c r="JQR37" s="47"/>
      <c r="JQS37" s="47"/>
      <c r="JQT37" s="47"/>
      <c r="JQU37" s="47"/>
      <c r="JQV37" s="47"/>
      <c r="JQW37" s="47"/>
      <c r="JQX37" s="47"/>
      <c r="JQY37" s="47"/>
      <c r="JQZ37" s="47"/>
      <c r="JRA37" s="47"/>
      <c r="JRB37" s="47"/>
      <c r="JRC37" s="47"/>
      <c r="JRD37" s="47"/>
      <c r="JRE37" s="47"/>
      <c r="JRF37" s="47"/>
      <c r="JRG37" s="47"/>
      <c r="JRH37" s="47"/>
      <c r="JRI37" s="47"/>
      <c r="JRJ37" s="47"/>
      <c r="JRK37" s="47"/>
      <c r="JRL37" s="47"/>
      <c r="JRM37" s="47"/>
      <c r="JRN37" s="47"/>
      <c r="JRO37" s="47"/>
      <c r="JRP37" s="47"/>
      <c r="JRQ37" s="47"/>
      <c r="JRR37" s="47"/>
      <c r="JRS37" s="47"/>
      <c r="JRT37" s="47"/>
      <c r="JRU37" s="47"/>
      <c r="JRV37" s="47"/>
      <c r="JRW37" s="47"/>
      <c r="JRX37" s="47"/>
      <c r="JRY37" s="47"/>
      <c r="JRZ37" s="47"/>
      <c r="JSA37" s="47"/>
      <c r="JSB37" s="47"/>
      <c r="JSC37" s="47"/>
      <c r="JSD37" s="47"/>
      <c r="JSE37" s="47"/>
      <c r="JSF37" s="47"/>
      <c r="JSG37" s="47"/>
      <c r="JSH37" s="47"/>
      <c r="JSI37" s="47"/>
      <c r="JSJ37" s="47"/>
      <c r="JSK37" s="47"/>
      <c r="JSL37" s="47"/>
      <c r="JSM37" s="47"/>
      <c r="JSN37" s="47"/>
      <c r="JSO37" s="47"/>
      <c r="JSP37" s="47"/>
      <c r="JSQ37" s="47"/>
      <c r="JSR37" s="47"/>
      <c r="JSS37" s="47"/>
      <c r="JST37" s="47"/>
      <c r="JSU37" s="47"/>
      <c r="JSV37" s="47"/>
      <c r="JSW37" s="47"/>
      <c r="JSX37" s="47"/>
      <c r="JSY37" s="47"/>
      <c r="JSZ37" s="47"/>
      <c r="JTA37" s="47"/>
      <c r="JTB37" s="47"/>
      <c r="JTC37" s="47"/>
      <c r="JTD37" s="47"/>
      <c r="JTE37" s="47"/>
      <c r="JTF37" s="47"/>
      <c r="JTG37" s="47"/>
      <c r="JTH37" s="47"/>
      <c r="JTI37" s="47"/>
      <c r="JTJ37" s="47"/>
      <c r="JTK37" s="47"/>
      <c r="JTL37" s="47"/>
      <c r="JTM37" s="47"/>
      <c r="JTN37" s="47"/>
      <c r="JTO37" s="47"/>
      <c r="JTP37" s="47"/>
      <c r="JTQ37" s="47"/>
      <c r="JTR37" s="47"/>
      <c r="JTS37" s="47"/>
      <c r="JTT37" s="47"/>
      <c r="JTU37" s="47"/>
      <c r="JTV37" s="47"/>
      <c r="JTW37" s="47"/>
      <c r="JTX37" s="47"/>
      <c r="JTY37" s="47"/>
      <c r="JTZ37" s="47"/>
      <c r="JUA37" s="47"/>
      <c r="JUB37" s="47"/>
      <c r="JUC37" s="47"/>
      <c r="JUD37" s="47"/>
      <c r="JUE37" s="47"/>
      <c r="JUF37" s="47"/>
      <c r="JUG37" s="47"/>
      <c r="JUH37" s="47"/>
      <c r="JUI37" s="47"/>
      <c r="JUJ37" s="47"/>
      <c r="JUK37" s="47"/>
      <c r="JUL37" s="47"/>
      <c r="JUM37" s="47"/>
      <c r="JUN37" s="47"/>
      <c r="JUO37" s="47"/>
      <c r="JUP37" s="47"/>
      <c r="JUQ37" s="47"/>
      <c r="JUR37" s="47"/>
      <c r="JUS37" s="47"/>
      <c r="JUT37" s="47"/>
      <c r="JUU37" s="47"/>
      <c r="JUV37" s="47"/>
      <c r="JUW37" s="47"/>
      <c r="JUX37" s="47"/>
      <c r="JUY37" s="47"/>
      <c r="JUZ37" s="47"/>
      <c r="JVA37" s="47"/>
      <c r="JVB37" s="47"/>
      <c r="JVC37" s="47"/>
      <c r="JVD37" s="47"/>
      <c r="JVE37" s="47"/>
      <c r="JVF37" s="47"/>
      <c r="JVG37" s="47"/>
      <c r="JVH37" s="47"/>
      <c r="JVI37" s="47"/>
      <c r="JVJ37" s="47"/>
      <c r="JVK37" s="47"/>
      <c r="JVL37" s="47"/>
      <c r="JVM37" s="47"/>
      <c r="JVN37" s="47"/>
      <c r="JVO37" s="47"/>
      <c r="JVP37" s="47"/>
      <c r="JVQ37" s="47"/>
      <c r="JVR37" s="47"/>
      <c r="JVS37" s="47"/>
      <c r="JVT37" s="47"/>
      <c r="JVU37" s="47"/>
      <c r="JVV37" s="47"/>
      <c r="JVW37" s="47"/>
      <c r="JVX37" s="47"/>
      <c r="JVY37" s="47"/>
      <c r="JVZ37" s="47"/>
      <c r="JWA37" s="47"/>
      <c r="JWB37" s="47"/>
      <c r="JWC37" s="47"/>
      <c r="JWD37" s="47"/>
      <c r="JWE37" s="47"/>
      <c r="JWF37" s="47"/>
      <c r="JWG37" s="47"/>
      <c r="JWH37" s="47"/>
      <c r="JWI37" s="47"/>
      <c r="JWJ37" s="47"/>
      <c r="JWK37" s="47"/>
      <c r="JWL37" s="47"/>
      <c r="JWM37" s="47"/>
      <c r="JWN37" s="47"/>
      <c r="JWO37" s="47"/>
      <c r="JWP37" s="47"/>
      <c r="JWQ37" s="47"/>
      <c r="JWR37" s="47"/>
      <c r="JWS37" s="47"/>
      <c r="JWT37" s="47"/>
      <c r="JWU37" s="47"/>
      <c r="JWV37" s="47"/>
      <c r="JWW37" s="47"/>
      <c r="JWX37" s="47"/>
      <c r="JWY37" s="47"/>
      <c r="JWZ37" s="47"/>
      <c r="JXA37" s="47"/>
      <c r="JXB37" s="47"/>
      <c r="JXC37" s="47"/>
      <c r="JXD37" s="47"/>
      <c r="JXE37" s="47"/>
      <c r="JXF37" s="47"/>
      <c r="JXG37" s="47"/>
      <c r="JXH37" s="47"/>
      <c r="JXI37" s="47"/>
      <c r="JXJ37" s="47"/>
      <c r="JXK37" s="47"/>
      <c r="JXL37" s="47"/>
      <c r="JXM37" s="47"/>
      <c r="JXN37" s="47"/>
      <c r="JXO37" s="47"/>
      <c r="JXP37" s="47"/>
      <c r="JXQ37" s="47"/>
      <c r="JXR37" s="47"/>
      <c r="JXS37" s="47"/>
      <c r="JXT37" s="47"/>
      <c r="JXU37" s="47"/>
      <c r="JXV37" s="47"/>
      <c r="JXW37" s="47"/>
      <c r="JXX37" s="47"/>
      <c r="JXY37" s="47"/>
      <c r="JXZ37" s="47"/>
      <c r="JYA37" s="47"/>
      <c r="JYB37" s="47"/>
      <c r="JYC37" s="47"/>
      <c r="JYD37" s="47"/>
      <c r="JYE37" s="47"/>
      <c r="JYF37" s="47"/>
      <c r="JYG37" s="47"/>
      <c r="JYH37" s="47"/>
      <c r="JYI37" s="47"/>
      <c r="JYJ37" s="47"/>
      <c r="JYK37" s="47"/>
      <c r="JYL37" s="47"/>
      <c r="JYM37" s="47"/>
      <c r="JYN37" s="47"/>
      <c r="JYO37" s="47"/>
      <c r="JYP37" s="47"/>
      <c r="JYQ37" s="47"/>
      <c r="JYR37" s="47"/>
      <c r="JYS37" s="47"/>
      <c r="JYT37" s="47"/>
      <c r="JYU37" s="47"/>
      <c r="JYV37" s="47"/>
      <c r="JYW37" s="47"/>
      <c r="JYX37" s="47"/>
      <c r="JYY37" s="47"/>
      <c r="JYZ37" s="47"/>
      <c r="JZA37" s="47"/>
      <c r="JZB37" s="47"/>
      <c r="JZC37" s="47"/>
      <c r="JZD37" s="47"/>
      <c r="JZE37" s="47"/>
      <c r="JZF37" s="47"/>
      <c r="JZG37" s="47"/>
      <c r="JZH37" s="47"/>
      <c r="JZI37" s="47"/>
      <c r="JZJ37" s="47"/>
      <c r="JZK37" s="47"/>
      <c r="JZL37" s="47"/>
      <c r="JZM37" s="47"/>
      <c r="JZN37" s="47"/>
      <c r="JZO37" s="47"/>
      <c r="JZP37" s="47"/>
      <c r="JZQ37" s="47"/>
      <c r="JZR37" s="47"/>
      <c r="JZS37" s="47"/>
      <c r="JZT37" s="47"/>
      <c r="JZU37" s="47"/>
      <c r="JZV37" s="47"/>
      <c r="JZW37" s="47"/>
      <c r="JZX37" s="47"/>
      <c r="JZY37" s="47"/>
      <c r="JZZ37" s="47"/>
      <c r="KAA37" s="47"/>
      <c r="KAB37" s="47"/>
      <c r="KAC37" s="47"/>
      <c r="KAD37" s="47"/>
      <c r="KAE37" s="47"/>
      <c r="KAF37" s="47"/>
      <c r="KAG37" s="47"/>
      <c r="KAH37" s="47"/>
      <c r="KAI37" s="47"/>
      <c r="KAJ37" s="47"/>
      <c r="KAK37" s="47"/>
      <c r="KAL37" s="47"/>
      <c r="KAM37" s="47"/>
      <c r="KAN37" s="47"/>
      <c r="KAO37" s="47"/>
      <c r="KAP37" s="47"/>
      <c r="KAQ37" s="47"/>
      <c r="KAR37" s="47"/>
      <c r="KAS37" s="47"/>
      <c r="KAT37" s="47"/>
      <c r="KAU37" s="47"/>
      <c r="KAV37" s="47"/>
      <c r="KAW37" s="47"/>
      <c r="KAX37" s="47"/>
      <c r="KAY37" s="47"/>
      <c r="KAZ37" s="47"/>
      <c r="KBA37" s="47"/>
      <c r="KBB37" s="47"/>
      <c r="KBC37" s="47"/>
      <c r="KBD37" s="47"/>
      <c r="KBE37" s="47"/>
      <c r="KBF37" s="47"/>
      <c r="KBG37" s="47"/>
      <c r="KBH37" s="47"/>
      <c r="KBI37" s="47"/>
      <c r="KBJ37" s="47"/>
      <c r="KBK37" s="47"/>
      <c r="KBL37" s="47"/>
      <c r="KBM37" s="47"/>
      <c r="KBN37" s="47"/>
      <c r="KBO37" s="47"/>
      <c r="KBP37" s="47"/>
      <c r="KBQ37" s="47"/>
      <c r="KBR37" s="47"/>
      <c r="KBS37" s="47"/>
      <c r="KBT37" s="47"/>
      <c r="KBU37" s="47"/>
      <c r="KBV37" s="47"/>
      <c r="KBW37" s="47"/>
      <c r="KBX37" s="47"/>
      <c r="KBY37" s="47"/>
      <c r="KBZ37" s="47"/>
      <c r="KCA37" s="47"/>
      <c r="KCB37" s="47"/>
      <c r="KCC37" s="47"/>
      <c r="KCD37" s="47"/>
      <c r="KCE37" s="47"/>
      <c r="KCF37" s="47"/>
      <c r="KCG37" s="47"/>
      <c r="KCH37" s="47"/>
      <c r="KCI37" s="47"/>
      <c r="KCJ37" s="47"/>
      <c r="KCK37" s="47"/>
      <c r="KCL37" s="47"/>
      <c r="KCM37" s="47"/>
      <c r="KCN37" s="47"/>
      <c r="KCO37" s="47"/>
      <c r="KCP37" s="47"/>
      <c r="KCQ37" s="47"/>
      <c r="KCR37" s="47"/>
      <c r="KCS37" s="47"/>
      <c r="KCT37" s="47"/>
      <c r="KCU37" s="47"/>
      <c r="KCV37" s="47"/>
      <c r="KCW37" s="47"/>
      <c r="KCX37" s="47"/>
      <c r="KCY37" s="47"/>
      <c r="KCZ37" s="47"/>
      <c r="KDA37" s="47"/>
      <c r="KDB37" s="47"/>
      <c r="KDC37" s="47"/>
      <c r="KDD37" s="47"/>
      <c r="KDE37" s="47"/>
      <c r="KDF37" s="47"/>
      <c r="KDG37" s="47"/>
      <c r="KDH37" s="47"/>
      <c r="KDI37" s="47"/>
      <c r="KDJ37" s="47"/>
      <c r="KDK37" s="47"/>
      <c r="KDL37" s="47"/>
      <c r="KDM37" s="47"/>
      <c r="KDN37" s="47"/>
      <c r="KDO37" s="47"/>
      <c r="KDP37" s="47"/>
      <c r="KDQ37" s="47"/>
      <c r="KDR37" s="47"/>
      <c r="KDS37" s="47"/>
      <c r="KDT37" s="47"/>
      <c r="KDU37" s="47"/>
      <c r="KDV37" s="47"/>
      <c r="KDW37" s="47"/>
      <c r="KDX37" s="47"/>
      <c r="KDY37" s="47"/>
      <c r="KDZ37" s="47"/>
      <c r="KEA37" s="47"/>
      <c r="KEB37" s="47"/>
      <c r="KEC37" s="47"/>
      <c r="KED37" s="47"/>
      <c r="KEE37" s="47"/>
      <c r="KEF37" s="47"/>
      <c r="KEG37" s="47"/>
      <c r="KEH37" s="47"/>
      <c r="KEI37" s="47"/>
      <c r="KEJ37" s="47"/>
      <c r="KEK37" s="47"/>
      <c r="KEL37" s="47"/>
      <c r="KEM37" s="47"/>
      <c r="KEN37" s="47"/>
      <c r="KEO37" s="47"/>
      <c r="KEP37" s="47"/>
      <c r="KEQ37" s="47"/>
      <c r="KER37" s="47"/>
      <c r="KES37" s="47"/>
      <c r="KET37" s="47"/>
      <c r="KEU37" s="47"/>
      <c r="KEV37" s="47"/>
      <c r="KEW37" s="47"/>
      <c r="KEX37" s="47"/>
      <c r="KEY37" s="47"/>
      <c r="KEZ37" s="47"/>
      <c r="KFA37" s="47"/>
      <c r="KFB37" s="47"/>
      <c r="KFC37" s="47"/>
      <c r="KFD37" s="47"/>
      <c r="KFE37" s="47"/>
      <c r="KFF37" s="47"/>
      <c r="KFG37" s="47"/>
      <c r="KFH37" s="47"/>
      <c r="KFI37" s="47"/>
      <c r="KFJ37" s="47"/>
      <c r="KFK37" s="47"/>
      <c r="KFL37" s="47"/>
      <c r="KFM37" s="47"/>
      <c r="KFN37" s="47"/>
      <c r="KFO37" s="47"/>
      <c r="KFP37" s="47"/>
      <c r="KFQ37" s="47"/>
      <c r="KFR37" s="47"/>
      <c r="KFS37" s="47"/>
      <c r="KFT37" s="47"/>
      <c r="KFU37" s="47"/>
      <c r="KFV37" s="47"/>
      <c r="KFW37" s="47"/>
      <c r="KFX37" s="47"/>
      <c r="KFY37" s="47"/>
      <c r="KFZ37" s="47"/>
      <c r="KGA37" s="47"/>
      <c r="KGB37" s="47"/>
      <c r="KGC37" s="47"/>
      <c r="KGD37" s="47"/>
      <c r="KGE37" s="47"/>
      <c r="KGF37" s="47"/>
      <c r="KGG37" s="47"/>
      <c r="KGH37" s="47"/>
      <c r="KGI37" s="47"/>
      <c r="KGJ37" s="47"/>
      <c r="KGK37" s="47"/>
      <c r="KGL37" s="47"/>
      <c r="KGM37" s="47"/>
      <c r="KGN37" s="47"/>
      <c r="KGO37" s="47"/>
      <c r="KGP37" s="47"/>
      <c r="KGQ37" s="47"/>
      <c r="KGR37" s="47"/>
      <c r="KGS37" s="47"/>
      <c r="KGT37" s="47"/>
      <c r="KGU37" s="47"/>
      <c r="KGV37" s="47"/>
      <c r="KGW37" s="47"/>
      <c r="KGX37" s="47"/>
      <c r="KGY37" s="47"/>
      <c r="KGZ37" s="47"/>
      <c r="KHA37" s="47"/>
      <c r="KHB37" s="47"/>
      <c r="KHC37" s="47"/>
      <c r="KHD37" s="47"/>
      <c r="KHE37" s="47"/>
      <c r="KHF37" s="47"/>
      <c r="KHG37" s="47"/>
      <c r="KHH37" s="47"/>
      <c r="KHI37" s="47"/>
      <c r="KHJ37" s="47"/>
      <c r="KHK37" s="47"/>
      <c r="KHL37" s="47"/>
      <c r="KHM37" s="47"/>
      <c r="KHN37" s="47"/>
      <c r="KHO37" s="47"/>
      <c r="KHP37" s="47"/>
      <c r="KHQ37" s="47"/>
      <c r="KHR37" s="47"/>
      <c r="KHS37" s="47"/>
      <c r="KHT37" s="47"/>
      <c r="KHU37" s="47"/>
      <c r="KHV37" s="47"/>
      <c r="KHW37" s="47"/>
      <c r="KHX37" s="47"/>
      <c r="KHY37" s="47"/>
      <c r="KHZ37" s="47"/>
      <c r="KIA37" s="47"/>
      <c r="KIB37" s="47"/>
      <c r="KIC37" s="47"/>
      <c r="KID37" s="47"/>
      <c r="KIE37" s="47"/>
      <c r="KIF37" s="47"/>
      <c r="KIG37" s="47"/>
      <c r="KIH37" s="47"/>
      <c r="KII37" s="47"/>
      <c r="KIJ37" s="47"/>
      <c r="KIK37" s="47"/>
      <c r="KIL37" s="47"/>
      <c r="KIM37" s="47"/>
      <c r="KIN37" s="47"/>
      <c r="KIO37" s="47"/>
      <c r="KIP37" s="47"/>
      <c r="KIQ37" s="47"/>
      <c r="KIR37" s="47"/>
      <c r="KIS37" s="47"/>
      <c r="KIT37" s="47"/>
      <c r="KIU37" s="47"/>
      <c r="KIV37" s="47"/>
      <c r="KIW37" s="47"/>
      <c r="KIX37" s="47"/>
      <c r="KIY37" s="47"/>
      <c r="KIZ37" s="47"/>
      <c r="KJA37" s="47"/>
      <c r="KJB37" s="47"/>
      <c r="KJC37" s="47"/>
      <c r="KJD37" s="47"/>
      <c r="KJE37" s="47"/>
      <c r="KJF37" s="47"/>
      <c r="KJG37" s="47"/>
      <c r="KJH37" s="47"/>
      <c r="KJI37" s="47"/>
      <c r="KJJ37" s="47"/>
      <c r="KJK37" s="47"/>
      <c r="KJL37" s="47"/>
      <c r="KJM37" s="47"/>
      <c r="KJN37" s="47"/>
      <c r="KJO37" s="47"/>
      <c r="KJP37" s="47"/>
      <c r="KJQ37" s="47"/>
      <c r="KJR37" s="47"/>
      <c r="KJS37" s="47"/>
      <c r="KJT37" s="47"/>
      <c r="KJU37" s="47"/>
      <c r="KJV37" s="47"/>
      <c r="KJW37" s="47"/>
      <c r="KJX37" s="47"/>
      <c r="KJY37" s="47"/>
      <c r="KJZ37" s="47"/>
      <c r="KKA37" s="47"/>
      <c r="KKB37" s="47"/>
      <c r="KKC37" s="47"/>
      <c r="KKD37" s="47"/>
      <c r="KKE37" s="47"/>
      <c r="KKF37" s="47"/>
      <c r="KKG37" s="47"/>
      <c r="KKH37" s="47"/>
      <c r="KKI37" s="47"/>
      <c r="KKJ37" s="47"/>
      <c r="KKK37" s="47"/>
      <c r="KKL37" s="47"/>
      <c r="KKM37" s="47"/>
      <c r="KKN37" s="47"/>
      <c r="KKO37" s="47"/>
      <c r="KKP37" s="47"/>
      <c r="KKQ37" s="47"/>
      <c r="KKR37" s="47"/>
      <c r="KKS37" s="47"/>
      <c r="KKT37" s="47"/>
      <c r="KKU37" s="47"/>
      <c r="KKV37" s="47"/>
      <c r="KKW37" s="47"/>
      <c r="KKX37" s="47"/>
      <c r="KKY37" s="47"/>
      <c r="KKZ37" s="47"/>
      <c r="KLA37" s="47"/>
      <c r="KLB37" s="47"/>
      <c r="KLC37" s="47"/>
      <c r="KLD37" s="47"/>
      <c r="KLE37" s="47"/>
      <c r="KLF37" s="47"/>
      <c r="KLG37" s="47"/>
      <c r="KLH37" s="47"/>
      <c r="KLI37" s="47"/>
      <c r="KLJ37" s="47"/>
      <c r="KLK37" s="47"/>
      <c r="KLL37" s="47"/>
      <c r="KLM37" s="47"/>
      <c r="KLN37" s="47"/>
      <c r="KLO37" s="47"/>
      <c r="KLP37" s="47"/>
      <c r="KLQ37" s="47"/>
      <c r="KLR37" s="47"/>
      <c r="KLS37" s="47"/>
      <c r="KLT37" s="47"/>
      <c r="KLU37" s="47"/>
      <c r="KLV37" s="47"/>
      <c r="KLW37" s="47"/>
      <c r="KLX37" s="47"/>
      <c r="KLY37" s="47"/>
      <c r="KLZ37" s="47"/>
      <c r="KMA37" s="47"/>
      <c r="KMB37" s="47"/>
      <c r="KMC37" s="47"/>
      <c r="KMD37" s="47"/>
      <c r="KME37" s="47"/>
      <c r="KMF37" s="47"/>
      <c r="KMG37" s="47"/>
      <c r="KMH37" s="47"/>
      <c r="KMI37" s="47"/>
      <c r="KMJ37" s="47"/>
      <c r="KMK37" s="47"/>
      <c r="KML37" s="47"/>
      <c r="KMM37" s="47"/>
      <c r="KMN37" s="47"/>
      <c r="KMO37" s="47"/>
      <c r="KMP37" s="47"/>
      <c r="KMQ37" s="47"/>
      <c r="KMR37" s="47"/>
      <c r="KMS37" s="47"/>
      <c r="KMT37" s="47"/>
      <c r="KMU37" s="47"/>
      <c r="KMV37" s="47"/>
      <c r="KMW37" s="47"/>
      <c r="KMX37" s="47"/>
      <c r="KMY37" s="47"/>
      <c r="KMZ37" s="47"/>
      <c r="KNA37" s="47"/>
      <c r="KNB37" s="47"/>
      <c r="KNC37" s="47"/>
      <c r="KND37" s="47"/>
      <c r="KNE37" s="47"/>
      <c r="KNF37" s="47"/>
      <c r="KNG37" s="47"/>
      <c r="KNH37" s="47"/>
      <c r="KNI37" s="47"/>
      <c r="KNJ37" s="47"/>
      <c r="KNK37" s="47"/>
      <c r="KNL37" s="47"/>
      <c r="KNM37" s="47"/>
      <c r="KNN37" s="47"/>
      <c r="KNO37" s="47"/>
      <c r="KNP37" s="47"/>
      <c r="KNQ37" s="47"/>
      <c r="KNR37" s="47"/>
      <c r="KNS37" s="47"/>
      <c r="KNT37" s="47"/>
      <c r="KNU37" s="47"/>
      <c r="KNV37" s="47"/>
      <c r="KNW37" s="47"/>
      <c r="KNX37" s="47"/>
      <c r="KNY37" s="47"/>
      <c r="KNZ37" s="47"/>
      <c r="KOA37" s="47"/>
      <c r="KOB37" s="47"/>
      <c r="KOC37" s="47"/>
      <c r="KOD37" s="47"/>
      <c r="KOE37" s="47"/>
      <c r="KOF37" s="47"/>
      <c r="KOG37" s="47"/>
      <c r="KOH37" s="47"/>
      <c r="KOI37" s="47"/>
      <c r="KOJ37" s="47"/>
      <c r="KOK37" s="47"/>
      <c r="KOL37" s="47"/>
      <c r="KOM37" s="47"/>
      <c r="KON37" s="47"/>
      <c r="KOO37" s="47"/>
      <c r="KOP37" s="47"/>
      <c r="KOQ37" s="47"/>
      <c r="KOR37" s="47"/>
      <c r="KOS37" s="47"/>
      <c r="KOT37" s="47"/>
      <c r="KOU37" s="47"/>
      <c r="KOV37" s="47"/>
      <c r="KOW37" s="47"/>
      <c r="KOX37" s="47"/>
      <c r="KOY37" s="47"/>
      <c r="KOZ37" s="47"/>
      <c r="KPA37" s="47"/>
      <c r="KPB37" s="47"/>
      <c r="KPC37" s="47"/>
      <c r="KPD37" s="47"/>
      <c r="KPE37" s="47"/>
      <c r="KPF37" s="47"/>
      <c r="KPG37" s="47"/>
      <c r="KPH37" s="47"/>
      <c r="KPI37" s="47"/>
      <c r="KPJ37" s="47"/>
      <c r="KPK37" s="47"/>
      <c r="KPL37" s="47"/>
      <c r="KPM37" s="47"/>
      <c r="KPN37" s="47"/>
      <c r="KPO37" s="47"/>
      <c r="KPP37" s="47"/>
      <c r="KPQ37" s="47"/>
      <c r="KPR37" s="47"/>
      <c r="KPS37" s="47"/>
      <c r="KPT37" s="47"/>
      <c r="KPU37" s="47"/>
      <c r="KPV37" s="47"/>
      <c r="KPW37" s="47"/>
      <c r="KPX37" s="47"/>
      <c r="KPY37" s="47"/>
      <c r="KPZ37" s="47"/>
      <c r="KQA37" s="47"/>
      <c r="KQB37" s="47"/>
      <c r="KQC37" s="47"/>
      <c r="KQD37" s="47"/>
      <c r="KQE37" s="47"/>
      <c r="KQF37" s="47"/>
      <c r="KQG37" s="47"/>
      <c r="KQH37" s="47"/>
      <c r="KQI37" s="47"/>
      <c r="KQJ37" s="47"/>
      <c r="KQK37" s="47"/>
      <c r="KQL37" s="47"/>
      <c r="KQM37" s="47"/>
      <c r="KQN37" s="47"/>
      <c r="KQO37" s="47"/>
      <c r="KQP37" s="47"/>
      <c r="KQQ37" s="47"/>
      <c r="KQR37" s="47"/>
      <c r="KQS37" s="47"/>
      <c r="KQT37" s="47"/>
      <c r="KQU37" s="47"/>
      <c r="KQV37" s="47"/>
      <c r="KQW37" s="47"/>
      <c r="KQX37" s="47"/>
      <c r="KQY37" s="47"/>
      <c r="KQZ37" s="47"/>
      <c r="KRA37" s="47"/>
      <c r="KRB37" s="47"/>
      <c r="KRC37" s="47"/>
      <c r="KRD37" s="47"/>
      <c r="KRE37" s="47"/>
      <c r="KRF37" s="47"/>
      <c r="KRG37" s="47"/>
      <c r="KRH37" s="47"/>
      <c r="KRI37" s="47"/>
      <c r="KRJ37" s="47"/>
      <c r="KRK37" s="47"/>
      <c r="KRL37" s="47"/>
      <c r="KRM37" s="47"/>
      <c r="KRN37" s="47"/>
      <c r="KRO37" s="47"/>
      <c r="KRP37" s="47"/>
      <c r="KRQ37" s="47"/>
      <c r="KRR37" s="47"/>
      <c r="KRS37" s="47"/>
      <c r="KRT37" s="47"/>
      <c r="KRU37" s="47"/>
      <c r="KRV37" s="47"/>
      <c r="KRW37" s="47"/>
      <c r="KRX37" s="47"/>
      <c r="KRY37" s="47"/>
      <c r="KRZ37" s="47"/>
      <c r="KSA37" s="47"/>
      <c r="KSB37" s="47"/>
      <c r="KSC37" s="47"/>
      <c r="KSD37" s="47"/>
      <c r="KSE37" s="47"/>
      <c r="KSF37" s="47"/>
      <c r="KSG37" s="47"/>
      <c r="KSH37" s="47"/>
      <c r="KSI37" s="47"/>
      <c r="KSJ37" s="47"/>
      <c r="KSK37" s="47"/>
      <c r="KSL37" s="47"/>
      <c r="KSM37" s="47"/>
      <c r="KSN37" s="47"/>
      <c r="KSO37" s="47"/>
      <c r="KSP37" s="47"/>
      <c r="KSQ37" s="47"/>
      <c r="KSR37" s="47"/>
      <c r="KSS37" s="47"/>
      <c r="KST37" s="47"/>
      <c r="KSU37" s="47"/>
      <c r="KSV37" s="47"/>
      <c r="KSW37" s="47"/>
      <c r="KSX37" s="47"/>
      <c r="KSY37" s="47"/>
      <c r="KSZ37" s="47"/>
      <c r="KTA37" s="47"/>
      <c r="KTB37" s="47"/>
      <c r="KTC37" s="47"/>
      <c r="KTD37" s="47"/>
      <c r="KTE37" s="47"/>
      <c r="KTF37" s="47"/>
      <c r="KTG37" s="47"/>
      <c r="KTH37" s="47"/>
      <c r="KTI37" s="47"/>
      <c r="KTJ37" s="47"/>
      <c r="KTK37" s="47"/>
      <c r="KTL37" s="47"/>
      <c r="KTM37" s="47"/>
      <c r="KTN37" s="47"/>
      <c r="KTO37" s="47"/>
      <c r="KTP37" s="47"/>
      <c r="KTQ37" s="47"/>
      <c r="KTR37" s="47"/>
      <c r="KTS37" s="47"/>
      <c r="KTT37" s="47"/>
      <c r="KTU37" s="47"/>
      <c r="KTV37" s="47"/>
      <c r="KTW37" s="47"/>
      <c r="KTX37" s="47"/>
      <c r="KTY37" s="47"/>
      <c r="KTZ37" s="47"/>
      <c r="KUA37" s="47"/>
      <c r="KUB37" s="47"/>
      <c r="KUC37" s="47"/>
      <c r="KUD37" s="47"/>
      <c r="KUE37" s="47"/>
      <c r="KUF37" s="47"/>
      <c r="KUG37" s="47"/>
      <c r="KUH37" s="47"/>
      <c r="KUI37" s="47"/>
      <c r="KUJ37" s="47"/>
      <c r="KUK37" s="47"/>
      <c r="KUL37" s="47"/>
      <c r="KUM37" s="47"/>
      <c r="KUN37" s="47"/>
      <c r="KUO37" s="47"/>
      <c r="KUP37" s="47"/>
      <c r="KUQ37" s="47"/>
      <c r="KUR37" s="47"/>
      <c r="KUS37" s="47"/>
      <c r="KUT37" s="47"/>
      <c r="KUU37" s="47"/>
      <c r="KUV37" s="47"/>
      <c r="KUW37" s="47"/>
      <c r="KUX37" s="47"/>
      <c r="KUY37" s="47"/>
      <c r="KUZ37" s="47"/>
      <c r="KVA37" s="47"/>
      <c r="KVB37" s="47"/>
      <c r="KVC37" s="47"/>
      <c r="KVD37" s="47"/>
      <c r="KVE37" s="47"/>
      <c r="KVF37" s="47"/>
      <c r="KVG37" s="47"/>
      <c r="KVH37" s="47"/>
      <c r="KVI37" s="47"/>
      <c r="KVJ37" s="47"/>
      <c r="KVK37" s="47"/>
      <c r="KVL37" s="47"/>
      <c r="KVM37" s="47"/>
      <c r="KVN37" s="47"/>
      <c r="KVO37" s="47"/>
      <c r="KVP37" s="47"/>
      <c r="KVQ37" s="47"/>
      <c r="KVR37" s="47"/>
      <c r="KVS37" s="47"/>
      <c r="KVT37" s="47"/>
      <c r="KVU37" s="47"/>
      <c r="KVV37" s="47"/>
      <c r="KVW37" s="47"/>
      <c r="KVX37" s="47"/>
      <c r="KVY37" s="47"/>
      <c r="KVZ37" s="47"/>
      <c r="KWA37" s="47"/>
      <c r="KWB37" s="47"/>
      <c r="KWC37" s="47"/>
      <c r="KWD37" s="47"/>
      <c r="KWE37" s="47"/>
      <c r="KWF37" s="47"/>
      <c r="KWG37" s="47"/>
      <c r="KWH37" s="47"/>
      <c r="KWI37" s="47"/>
      <c r="KWJ37" s="47"/>
      <c r="KWK37" s="47"/>
      <c r="KWL37" s="47"/>
      <c r="KWM37" s="47"/>
      <c r="KWN37" s="47"/>
      <c r="KWO37" s="47"/>
      <c r="KWP37" s="47"/>
      <c r="KWQ37" s="47"/>
      <c r="KWR37" s="47"/>
      <c r="KWS37" s="47"/>
      <c r="KWT37" s="47"/>
      <c r="KWU37" s="47"/>
      <c r="KWV37" s="47"/>
      <c r="KWW37" s="47"/>
      <c r="KWX37" s="47"/>
      <c r="KWY37" s="47"/>
      <c r="KWZ37" s="47"/>
      <c r="KXA37" s="47"/>
      <c r="KXB37" s="47"/>
      <c r="KXC37" s="47"/>
      <c r="KXD37" s="47"/>
      <c r="KXE37" s="47"/>
      <c r="KXF37" s="47"/>
      <c r="KXG37" s="47"/>
      <c r="KXH37" s="47"/>
      <c r="KXI37" s="47"/>
      <c r="KXJ37" s="47"/>
      <c r="KXK37" s="47"/>
      <c r="KXL37" s="47"/>
      <c r="KXM37" s="47"/>
      <c r="KXN37" s="47"/>
      <c r="KXO37" s="47"/>
      <c r="KXP37" s="47"/>
      <c r="KXQ37" s="47"/>
      <c r="KXR37" s="47"/>
      <c r="KXS37" s="47"/>
      <c r="KXT37" s="47"/>
      <c r="KXU37" s="47"/>
      <c r="KXV37" s="47"/>
      <c r="KXW37" s="47"/>
      <c r="KXX37" s="47"/>
      <c r="KXY37" s="47"/>
      <c r="KXZ37" s="47"/>
      <c r="KYA37" s="47"/>
      <c r="KYB37" s="47"/>
      <c r="KYC37" s="47"/>
      <c r="KYD37" s="47"/>
      <c r="KYE37" s="47"/>
      <c r="KYF37" s="47"/>
      <c r="KYG37" s="47"/>
      <c r="KYH37" s="47"/>
      <c r="KYI37" s="47"/>
      <c r="KYJ37" s="47"/>
      <c r="KYK37" s="47"/>
      <c r="KYL37" s="47"/>
      <c r="KYM37" s="47"/>
      <c r="KYN37" s="47"/>
      <c r="KYO37" s="47"/>
      <c r="KYP37" s="47"/>
      <c r="KYQ37" s="47"/>
      <c r="KYR37" s="47"/>
      <c r="KYS37" s="47"/>
      <c r="KYT37" s="47"/>
      <c r="KYU37" s="47"/>
      <c r="KYV37" s="47"/>
      <c r="KYW37" s="47"/>
      <c r="KYX37" s="47"/>
      <c r="KYY37" s="47"/>
      <c r="KYZ37" s="47"/>
      <c r="KZA37" s="47"/>
      <c r="KZB37" s="47"/>
      <c r="KZC37" s="47"/>
      <c r="KZD37" s="47"/>
      <c r="KZE37" s="47"/>
      <c r="KZF37" s="47"/>
      <c r="KZG37" s="47"/>
      <c r="KZH37" s="47"/>
      <c r="KZI37" s="47"/>
      <c r="KZJ37" s="47"/>
      <c r="KZK37" s="47"/>
      <c r="KZL37" s="47"/>
      <c r="KZM37" s="47"/>
      <c r="KZN37" s="47"/>
      <c r="KZO37" s="47"/>
      <c r="KZP37" s="47"/>
      <c r="KZQ37" s="47"/>
      <c r="KZR37" s="47"/>
      <c r="KZS37" s="47"/>
      <c r="KZT37" s="47"/>
      <c r="KZU37" s="47"/>
      <c r="KZV37" s="47"/>
      <c r="KZW37" s="47"/>
      <c r="KZX37" s="47"/>
      <c r="KZY37" s="47"/>
      <c r="KZZ37" s="47"/>
      <c r="LAA37" s="47"/>
      <c r="LAB37" s="47"/>
      <c r="LAC37" s="47"/>
      <c r="LAD37" s="47"/>
      <c r="LAE37" s="47"/>
      <c r="LAF37" s="47"/>
      <c r="LAG37" s="47"/>
      <c r="LAH37" s="47"/>
      <c r="LAI37" s="47"/>
      <c r="LAJ37" s="47"/>
      <c r="LAK37" s="47"/>
      <c r="LAL37" s="47"/>
      <c r="LAM37" s="47"/>
      <c r="LAN37" s="47"/>
      <c r="LAO37" s="47"/>
      <c r="LAP37" s="47"/>
      <c r="LAQ37" s="47"/>
      <c r="LAR37" s="47"/>
      <c r="LAS37" s="47"/>
      <c r="LAT37" s="47"/>
      <c r="LAU37" s="47"/>
      <c r="LAV37" s="47"/>
      <c r="LAW37" s="47"/>
      <c r="LAX37" s="47"/>
      <c r="LAY37" s="47"/>
      <c r="LAZ37" s="47"/>
      <c r="LBA37" s="47"/>
      <c r="LBB37" s="47"/>
      <c r="LBC37" s="47"/>
      <c r="LBD37" s="47"/>
      <c r="LBE37" s="47"/>
      <c r="LBF37" s="47"/>
      <c r="LBG37" s="47"/>
      <c r="LBH37" s="47"/>
      <c r="LBI37" s="47"/>
      <c r="LBJ37" s="47"/>
      <c r="LBK37" s="47"/>
      <c r="LBL37" s="47"/>
      <c r="LBM37" s="47"/>
      <c r="LBN37" s="47"/>
      <c r="LBO37" s="47"/>
      <c r="LBP37" s="47"/>
      <c r="LBQ37" s="47"/>
      <c r="LBR37" s="47"/>
      <c r="LBS37" s="47"/>
      <c r="LBT37" s="47"/>
      <c r="LBU37" s="47"/>
      <c r="LBV37" s="47"/>
      <c r="LBW37" s="47"/>
      <c r="LBX37" s="47"/>
      <c r="LBY37" s="47"/>
      <c r="LBZ37" s="47"/>
      <c r="LCA37" s="47"/>
      <c r="LCB37" s="47"/>
      <c r="LCC37" s="47"/>
      <c r="LCD37" s="47"/>
      <c r="LCE37" s="47"/>
      <c r="LCF37" s="47"/>
      <c r="LCG37" s="47"/>
      <c r="LCH37" s="47"/>
      <c r="LCI37" s="47"/>
      <c r="LCJ37" s="47"/>
      <c r="LCK37" s="47"/>
      <c r="LCL37" s="47"/>
      <c r="LCM37" s="47"/>
      <c r="LCN37" s="47"/>
      <c r="LCO37" s="47"/>
      <c r="LCP37" s="47"/>
      <c r="LCQ37" s="47"/>
      <c r="LCR37" s="47"/>
      <c r="LCS37" s="47"/>
      <c r="LCT37" s="47"/>
      <c r="LCU37" s="47"/>
      <c r="LCV37" s="47"/>
      <c r="LCW37" s="47"/>
      <c r="LCX37" s="47"/>
      <c r="LCY37" s="47"/>
      <c r="LCZ37" s="47"/>
      <c r="LDA37" s="47"/>
      <c r="LDB37" s="47"/>
      <c r="LDC37" s="47"/>
      <c r="LDD37" s="47"/>
      <c r="LDE37" s="47"/>
      <c r="LDF37" s="47"/>
      <c r="LDG37" s="47"/>
      <c r="LDH37" s="47"/>
      <c r="LDI37" s="47"/>
      <c r="LDJ37" s="47"/>
      <c r="LDK37" s="47"/>
      <c r="LDL37" s="47"/>
      <c r="LDM37" s="47"/>
      <c r="LDN37" s="47"/>
      <c r="LDO37" s="47"/>
      <c r="LDP37" s="47"/>
      <c r="LDQ37" s="47"/>
      <c r="LDR37" s="47"/>
      <c r="LDS37" s="47"/>
      <c r="LDT37" s="47"/>
      <c r="LDU37" s="47"/>
      <c r="LDV37" s="47"/>
      <c r="LDW37" s="47"/>
      <c r="LDX37" s="47"/>
      <c r="LDY37" s="47"/>
      <c r="LDZ37" s="47"/>
      <c r="LEA37" s="47"/>
      <c r="LEB37" s="47"/>
      <c r="LEC37" s="47"/>
      <c r="LED37" s="47"/>
      <c r="LEE37" s="47"/>
      <c r="LEF37" s="47"/>
      <c r="LEG37" s="47"/>
      <c r="LEH37" s="47"/>
      <c r="LEI37" s="47"/>
      <c r="LEJ37" s="47"/>
      <c r="LEK37" s="47"/>
      <c r="LEL37" s="47"/>
      <c r="LEM37" s="47"/>
      <c r="LEN37" s="47"/>
      <c r="LEO37" s="47"/>
      <c r="LEP37" s="47"/>
      <c r="LEQ37" s="47"/>
      <c r="LER37" s="47"/>
      <c r="LES37" s="47"/>
      <c r="LET37" s="47"/>
      <c r="LEU37" s="47"/>
      <c r="LEV37" s="47"/>
      <c r="LEW37" s="47"/>
      <c r="LEX37" s="47"/>
      <c r="LEY37" s="47"/>
      <c r="LEZ37" s="47"/>
      <c r="LFA37" s="47"/>
      <c r="LFB37" s="47"/>
      <c r="LFC37" s="47"/>
      <c r="LFD37" s="47"/>
      <c r="LFE37" s="47"/>
      <c r="LFF37" s="47"/>
      <c r="LFG37" s="47"/>
      <c r="LFH37" s="47"/>
      <c r="LFI37" s="47"/>
      <c r="LFJ37" s="47"/>
      <c r="LFK37" s="47"/>
      <c r="LFL37" s="47"/>
      <c r="LFM37" s="47"/>
      <c r="LFN37" s="47"/>
      <c r="LFO37" s="47"/>
      <c r="LFP37" s="47"/>
      <c r="LFQ37" s="47"/>
      <c r="LFR37" s="47"/>
      <c r="LFS37" s="47"/>
      <c r="LFT37" s="47"/>
      <c r="LFU37" s="47"/>
      <c r="LFV37" s="47"/>
      <c r="LFW37" s="47"/>
      <c r="LFX37" s="47"/>
      <c r="LFY37" s="47"/>
      <c r="LFZ37" s="47"/>
      <c r="LGA37" s="47"/>
      <c r="LGB37" s="47"/>
      <c r="LGC37" s="47"/>
      <c r="LGD37" s="47"/>
      <c r="LGE37" s="47"/>
      <c r="LGF37" s="47"/>
      <c r="LGG37" s="47"/>
      <c r="LGH37" s="47"/>
      <c r="LGI37" s="47"/>
      <c r="LGJ37" s="47"/>
      <c r="LGK37" s="47"/>
      <c r="LGL37" s="47"/>
      <c r="LGM37" s="47"/>
      <c r="LGN37" s="47"/>
      <c r="LGO37" s="47"/>
      <c r="LGP37" s="47"/>
      <c r="LGQ37" s="47"/>
      <c r="LGR37" s="47"/>
      <c r="LGS37" s="47"/>
      <c r="LGT37" s="47"/>
      <c r="LGU37" s="47"/>
      <c r="LGV37" s="47"/>
      <c r="LGW37" s="47"/>
      <c r="LGX37" s="47"/>
      <c r="LGY37" s="47"/>
      <c r="LGZ37" s="47"/>
      <c r="LHA37" s="47"/>
      <c r="LHB37" s="47"/>
      <c r="LHC37" s="47"/>
      <c r="LHD37" s="47"/>
      <c r="LHE37" s="47"/>
      <c r="LHF37" s="47"/>
      <c r="LHG37" s="47"/>
      <c r="LHH37" s="47"/>
      <c r="LHI37" s="47"/>
      <c r="LHJ37" s="47"/>
      <c r="LHK37" s="47"/>
      <c r="LHL37" s="47"/>
      <c r="LHM37" s="47"/>
      <c r="LHN37" s="47"/>
      <c r="LHO37" s="47"/>
      <c r="LHP37" s="47"/>
      <c r="LHQ37" s="47"/>
      <c r="LHR37" s="47"/>
      <c r="LHS37" s="47"/>
      <c r="LHT37" s="47"/>
      <c r="LHU37" s="47"/>
      <c r="LHV37" s="47"/>
      <c r="LHW37" s="47"/>
      <c r="LHX37" s="47"/>
      <c r="LHY37" s="47"/>
      <c r="LHZ37" s="47"/>
      <c r="LIA37" s="47"/>
      <c r="LIB37" s="47"/>
      <c r="LIC37" s="47"/>
      <c r="LID37" s="47"/>
      <c r="LIE37" s="47"/>
      <c r="LIF37" s="47"/>
      <c r="LIG37" s="47"/>
      <c r="LIH37" s="47"/>
      <c r="LII37" s="47"/>
      <c r="LIJ37" s="47"/>
      <c r="LIK37" s="47"/>
      <c r="LIL37" s="47"/>
      <c r="LIM37" s="47"/>
      <c r="LIN37" s="47"/>
      <c r="LIO37" s="47"/>
      <c r="LIP37" s="47"/>
      <c r="LIQ37" s="47"/>
      <c r="LIR37" s="47"/>
      <c r="LIS37" s="47"/>
      <c r="LIT37" s="47"/>
      <c r="LIU37" s="47"/>
      <c r="LIV37" s="47"/>
      <c r="LIW37" s="47"/>
      <c r="LIX37" s="47"/>
      <c r="LIY37" s="47"/>
      <c r="LIZ37" s="47"/>
      <c r="LJA37" s="47"/>
      <c r="LJB37" s="47"/>
      <c r="LJC37" s="47"/>
      <c r="LJD37" s="47"/>
      <c r="LJE37" s="47"/>
      <c r="LJF37" s="47"/>
      <c r="LJG37" s="47"/>
      <c r="LJH37" s="47"/>
      <c r="LJI37" s="47"/>
      <c r="LJJ37" s="47"/>
      <c r="LJK37" s="47"/>
      <c r="LJL37" s="47"/>
      <c r="LJM37" s="47"/>
      <c r="LJN37" s="47"/>
      <c r="LJO37" s="47"/>
      <c r="LJP37" s="47"/>
      <c r="LJQ37" s="47"/>
      <c r="LJR37" s="47"/>
      <c r="LJS37" s="47"/>
      <c r="LJT37" s="47"/>
      <c r="LJU37" s="47"/>
      <c r="LJV37" s="47"/>
      <c r="LJW37" s="47"/>
      <c r="LJX37" s="47"/>
      <c r="LJY37" s="47"/>
      <c r="LJZ37" s="47"/>
      <c r="LKA37" s="47"/>
      <c r="LKB37" s="47"/>
      <c r="LKC37" s="47"/>
      <c r="LKD37" s="47"/>
      <c r="LKE37" s="47"/>
      <c r="LKF37" s="47"/>
      <c r="LKG37" s="47"/>
      <c r="LKH37" s="47"/>
      <c r="LKI37" s="47"/>
      <c r="LKJ37" s="47"/>
      <c r="LKK37" s="47"/>
      <c r="LKL37" s="47"/>
      <c r="LKM37" s="47"/>
      <c r="LKN37" s="47"/>
      <c r="LKO37" s="47"/>
      <c r="LKP37" s="47"/>
      <c r="LKQ37" s="47"/>
      <c r="LKR37" s="47"/>
      <c r="LKS37" s="47"/>
      <c r="LKT37" s="47"/>
      <c r="LKU37" s="47"/>
      <c r="LKV37" s="47"/>
      <c r="LKW37" s="47"/>
      <c r="LKX37" s="47"/>
      <c r="LKY37" s="47"/>
      <c r="LKZ37" s="47"/>
      <c r="LLA37" s="47"/>
      <c r="LLB37" s="47"/>
      <c r="LLC37" s="47"/>
      <c r="LLD37" s="47"/>
      <c r="LLE37" s="47"/>
      <c r="LLF37" s="47"/>
      <c r="LLG37" s="47"/>
      <c r="LLH37" s="47"/>
      <c r="LLI37" s="47"/>
      <c r="LLJ37" s="47"/>
      <c r="LLK37" s="47"/>
      <c r="LLL37" s="47"/>
      <c r="LLM37" s="47"/>
      <c r="LLN37" s="47"/>
      <c r="LLO37" s="47"/>
      <c r="LLP37" s="47"/>
      <c r="LLQ37" s="47"/>
      <c r="LLR37" s="47"/>
      <c r="LLS37" s="47"/>
      <c r="LLT37" s="47"/>
      <c r="LLU37" s="47"/>
      <c r="LLV37" s="47"/>
      <c r="LLW37" s="47"/>
      <c r="LLX37" s="47"/>
      <c r="LLY37" s="47"/>
      <c r="LLZ37" s="47"/>
      <c r="LMA37" s="47"/>
      <c r="LMB37" s="47"/>
      <c r="LMC37" s="47"/>
      <c r="LMD37" s="47"/>
      <c r="LME37" s="47"/>
      <c r="LMF37" s="47"/>
      <c r="LMG37" s="47"/>
      <c r="LMH37" s="47"/>
      <c r="LMI37" s="47"/>
      <c r="LMJ37" s="47"/>
      <c r="LMK37" s="47"/>
      <c r="LML37" s="47"/>
      <c r="LMM37" s="47"/>
      <c r="LMN37" s="47"/>
      <c r="LMO37" s="47"/>
      <c r="LMP37" s="47"/>
      <c r="LMQ37" s="47"/>
      <c r="LMR37" s="47"/>
      <c r="LMS37" s="47"/>
      <c r="LMT37" s="47"/>
      <c r="LMU37" s="47"/>
      <c r="LMV37" s="47"/>
      <c r="LMW37" s="47"/>
      <c r="LMX37" s="47"/>
      <c r="LMY37" s="47"/>
      <c r="LMZ37" s="47"/>
      <c r="LNA37" s="47"/>
      <c r="LNB37" s="47"/>
      <c r="LNC37" s="47"/>
      <c r="LND37" s="47"/>
      <c r="LNE37" s="47"/>
      <c r="LNF37" s="47"/>
      <c r="LNG37" s="47"/>
      <c r="LNH37" s="47"/>
      <c r="LNI37" s="47"/>
      <c r="LNJ37" s="47"/>
      <c r="LNK37" s="47"/>
      <c r="LNL37" s="47"/>
      <c r="LNM37" s="47"/>
      <c r="LNN37" s="47"/>
      <c r="LNO37" s="47"/>
      <c r="LNP37" s="47"/>
      <c r="LNQ37" s="47"/>
      <c r="LNR37" s="47"/>
      <c r="LNS37" s="47"/>
      <c r="LNT37" s="47"/>
      <c r="LNU37" s="47"/>
      <c r="LNV37" s="47"/>
      <c r="LNW37" s="47"/>
      <c r="LNX37" s="47"/>
      <c r="LNY37" s="47"/>
      <c r="LNZ37" s="47"/>
      <c r="LOA37" s="47"/>
      <c r="LOB37" s="47"/>
      <c r="LOC37" s="47"/>
      <c r="LOD37" s="47"/>
      <c r="LOE37" s="47"/>
      <c r="LOF37" s="47"/>
      <c r="LOG37" s="47"/>
      <c r="LOH37" s="47"/>
      <c r="LOI37" s="47"/>
      <c r="LOJ37" s="47"/>
      <c r="LOK37" s="47"/>
      <c r="LOL37" s="47"/>
      <c r="LOM37" s="47"/>
      <c r="LON37" s="47"/>
      <c r="LOO37" s="47"/>
      <c r="LOP37" s="47"/>
      <c r="LOQ37" s="47"/>
      <c r="LOR37" s="47"/>
      <c r="LOS37" s="47"/>
      <c r="LOT37" s="47"/>
      <c r="LOU37" s="47"/>
      <c r="LOV37" s="47"/>
      <c r="LOW37" s="47"/>
      <c r="LOX37" s="47"/>
      <c r="LOY37" s="47"/>
      <c r="LOZ37" s="47"/>
      <c r="LPA37" s="47"/>
      <c r="LPB37" s="47"/>
      <c r="LPC37" s="47"/>
      <c r="LPD37" s="47"/>
      <c r="LPE37" s="47"/>
      <c r="LPF37" s="47"/>
      <c r="LPG37" s="47"/>
      <c r="LPH37" s="47"/>
      <c r="LPI37" s="47"/>
      <c r="LPJ37" s="47"/>
      <c r="LPK37" s="47"/>
      <c r="LPL37" s="47"/>
      <c r="LPM37" s="47"/>
      <c r="LPN37" s="47"/>
      <c r="LPO37" s="47"/>
      <c r="LPP37" s="47"/>
      <c r="LPQ37" s="47"/>
      <c r="LPR37" s="47"/>
      <c r="LPS37" s="47"/>
      <c r="LPT37" s="47"/>
      <c r="LPU37" s="47"/>
      <c r="LPV37" s="47"/>
      <c r="LPW37" s="47"/>
      <c r="LPX37" s="47"/>
      <c r="LPY37" s="47"/>
      <c r="LPZ37" s="47"/>
      <c r="LQA37" s="47"/>
      <c r="LQB37" s="47"/>
      <c r="LQC37" s="47"/>
      <c r="LQD37" s="47"/>
      <c r="LQE37" s="47"/>
      <c r="LQF37" s="47"/>
      <c r="LQG37" s="47"/>
      <c r="LQH37" s="47"/>
      <c r="LQI37" s="47"/>
      <c r="LQJ37" s="47"/>
      <c r="LQK37" s="47"/>
      <c r="LQL37" s="47"/>
      <c r="LQM37" s="47"/>
      <c r="LQN37" s="47"/>
      <c r="LQO37" s="47"/>
      <c r="LQP37" s="47"/>
      <c r="LQQ37" s="47"/>
      <c r="LQR37" s="47"/>
      <c r="LQS37" s="47"/>
      <c r="LQT37" s="47"/>
      <c r="LQU37" s="47"/>
      <c r="LQV37" s="47"/>
      <c r="LQW37" s="47"/>
      <c r="LQX37" s="47"/>
      <c r="LQY37" s="47"/>
      <c r="LQZ37" s="47"/>
      <c r="LRA37" s="47"/>
      <c r="LRB37" s="47"/>
      <c r="LRC37" s="47"/>
      <c r="LRD37" s="47"/>
      <c r="LRE37" s="47"/>
      <c r="LRF37" s="47"/>
      <c r="LRG37" s="47"/>
      <c r="LRH37" s="47"/>
      <c r="LRI37" s="47"/>
      <c r="LRJ37" s="47"/>
      <c r="LRK37" s="47"/>
      <c r="LRL37" s="47"/>
      <c r="LRM37" s="47"/>
      <c r="LRN37" s="47"/>
      <c r="LRO37" s="47"/>
      <c r="LRP37" s="47"/>
      <c r="LRQ37" s="47"/>
      <c r="LRR37" s="47"/>
      <c r="LRS37" s="47"/>
      <c r="LRT37" s="47"/>
      <c r="LRU37" s="47"/>
      <c r="LRV37" s="47"/>
      <c r="LRW37" s="47"/>
      <c r="LRX37" s="47"/>
      <c r="LRY37" s="47"/>
      <c r="LRZ37" s="47"/>
      <c r="LSA37" s="47"/>
      <c r="LSB37" s="47"/>
      <c r="LSC37" s="47"/>
      <c r="LSD37" s="47"/>
      <c r="LSE37" s="47"/>
      <c r="LSF37" s="47"/>
      <c r="LSG37" s="47"/>
      <c r="LSH37" s="47"/>
      <c r="LSI37" s="47"/>
      <c r="LSJ37" s="47"/>
      <c r="LSK37" s="47"/>
      <c r="LSL37" s="47"/>
      <c r="LSM37" s="47"/>
      <c r="LSN37" s="47"/>
      <c r="LSO37" s="47"/>
      <c r="LSP37" s="47"/>
      <c r="LSQ37" s="47"/>
      <c r="LSR37" s="47"/>
      <c r="LSS37" s="47"/>
      <c r="LST37" s="47"/>
      <c r="LSU37" s="47"/>
      <c r="LSV37" s="47"/>
      <c r="LSW37" s="47"/>
      <c r="LSX37" s="47"/>
      <c r="LSY37" s="47"/>
      <c r="LSZ37" s="47"/>
      <c r="LTA37" s="47"/>
      <c r="LTB37" s="47"/>
      <c r="LTC37" s="47"/>
      <c r="LTD37" s="47"/>
      <c r="LTE37" s="47"/>
      <c r="LTF37" s="47"/>
      <c r="LTG37" s="47"/>
      <c r="LTH37" s="47"/>
      <c r="LTI37" s="47"/>
      <c r="LTJ37" s="47"/>
      <c r="LTK37" s="47"/>
      <c r="LTL37" s="47"/>
      <c r="LTM37" s="47"/>
      <c r="LTN37" s="47"/>
      <c r="LTO37" s="47"/>
      <c r="LTP37" s="47"/>
      <c r="LTQ37" s="47"/>
      <c r="LTR37" s="47"/>
      <c r="LTS37" s="47"/>
      <c r="LTT37" s="47"/>
      <c r="LTU37" s="47"/>
      <c r="LTV37" s="47"/>
      <c r="LTW37" s="47"/>
      <c r="LTX37" s="47"/>
      <c r="LTY37" s="47"/>
      <c r="LTZ37" s="47"/>
      <c r="LUA37" s="47"/>
      <c r="LUB37" s="47"/>
      <c r="LUC37" s="47"/>
      <c r="LUD37" s="47"/>
      <c r="LUE37" s="47"/>
      <c r="LUF37" s="47"/>
      <c r="LUG37" s="47"/>
      <c r="LUH37" s="47"/>
      <c r="LUI37" s="47"/>
      <c r="LUJ37" s="47"/>
      <c r="LUK37" s="47"/>
      <c r="LUL37" s="47"/>
      <c r="LUM37" s="47"/>
      <c r="LUN37" s="47"/>
      <c r="LUO37" s="47"/>
      <c r="LUP37" s="47"/>
      <c r="LUQ37" s="47"/>
      <c r="LUR37" s="47"/>
      <c r="LUS37" s="47"/>
      <c r="LUT37" s="47"/>
      <c r="LUU37" s="47"/>
      <c r="LUV37" s="47"/>
      <c r="LUW37" s="47"/>
      <c r="LUX37" s="47"/>
      <c r="LUY37" s="47"/>
      <c r="LUZ37" s="47"/>
      <c r="LVA37" s="47"/>
      <c r="LVB37" s="47"/>
      <c r="LVC37" s="47"/>
      <c r="LVD37" s="47"/>
      <c r="LVE37" s="47"/>
      <c r="LVF37" s="47"/>
      <c r="LVG37" s="47"/>
      <c r="LVH37" s="47"/>
      <c r="LVI37" s="47"/>
      <c r="LVJ37" s="47"/>
      <c r="LVK37" s="47"/>
      <c r="LVL37" s="47"/>
      <c r="LVM37" s="47"/>
      <c r="LVN37" s="47"/>
      <c r="LVO37" s="47"/>
      <c r="LVP37" s="47"/>
      <c r="LVQ37" s="47"/>
      <c r="LVR37" s="47"/>
      <c r="LVS37" s="47"/>
      <c r="LVT37" s="47"/>
      <c r="LVU37" s="47"/>
      <c r="LVV37" s="47"/>
      <c r="LVW37" s="47"/>
      <c r="LVX37" s="47"/>
      <c r="LVY37" s="47"/>
      <c r="LVZ37" s="47"/>
      <c r="LWA37" s="47"/>
      <c r="LWB37" s="47"/>
      <c r="LWC37" s="47"/>
      <c r="LWD37" s="47"/>
      <c r="LWE37" s="47"/>
      <c r="LWF37" s="47"/>
      <c r="LWG37" s="47"/>
      <c r="LWH37" s="47"/>
      <c r="LWI37" s="47"/>
      <c r="LWJ37" s="47"/>
      <c r="LWK37" s="47"/>
      <c r="LWL37" s="47"/>
      <c r="LWM37" s="47"/>
      <c r="LWN37" s="47"/>
      <c r="LWO37" s="47"/>
      <c r="LWP37" s="47"/>
      <c r="LWQ37" s="47"/>
      <c r="LWR37" s="47"/>
      <c r="LWS37" s="47"/>
      <c r="LWT37" s="47"/>
      <c r="LWU37" s="47"/>
      <c r="LWV37" s="47"/>
      <c r="LWW37" s="47"/>
      <c r="LWX37" s="47"/>
      <c r="LWY37" s="47"/>
      <c r="LWZ37" s="47"/>
      <c r="LXA37" s="47"/>
      <c r="LXB37" s="47"/>
      <c r="LXC37" s="47"/>
      <c r="LXD37" s="47"/>
      <c r="LXE37" s="47"/>
      <c r="LXF37" s="47"/>
      <c r="LXG37" s="47"/>
      <c r="LXH37" s="47"/>
      <c r="LXI37" s="47"/>
      <c r="LXJ37" s="47"/>
      <c r="LXK37" s="47"/>
      <c r="LXL37" s="47"/>
      <c r="LXM37" s="47"/>
      <c r="LXN37" s="47"/>
      <c r="LXO37" s="47"/>
      <c r="LXP37" s="47"/>
      <c r="LXQ37" s="47"/>
      <c r="LXR37" s="47"/>
      <c r="LXS37" s="47"/>
      <c r="LXT37" s="47"/>
      <c r="LXU37" s="47"/>
      <c r="LXV37" s="47"/>
      <c r="LXW37" s="47"/>
      <c r="LXX37" s="47"/>
      <c r="LXY37" s="47"/>
      <c r="LXZ37" s="47"/>
      <c r="LYA37" s="47"/>
      <c r="LYB37" s="47"/>
      <c r="LYC37" s="47"/>
      <c r="LYD37" s="47"/>
      <c r="LYE37" s="47"/>
      <c r="LYF37" s="47"/>
      <c r="LYG37" s="47"/>
      <c r="LYH37" s="47"/>
      <c r="LYI37" s="47"/>
      <c r="LYJ37" s="47"/>
      <c r="LYK37" s="47"/>
      <c r="LYL37" s="47"/>
      <c r="LYM37" s="47"/>
      <c r="LYN37" s="47"/>
      <c r="LYO37" s="47"/>
      <c r="LYP37" s="47"/>
      <c r="LYQ37" s="47"/>
      <c r="LYR37" s="47"/>
      <c r="LYS37" s="47"/>
      <c r="LYT37" s="47"/>
      <c r="LYU37" s="47"/>
      <c r="LYV37" s="47"/>
      <c r="LYW37" s="47"/>
      <c r="LYX37" s="47"/>
      <c r="LYY37" s="47"/>
      <c r="LYZ37" s="47"/>
      <c r="LZA37" s="47"/>
      <c r="LZB37" s="47"/>
      <c r="LZC37" s="47"/>
      <c r="LZD37" s="47"/>
      <c r="LZE37" s="47"/>
      <c r="LZF37" s="47"/>
      <c r="LZG37" s="47"/>
      <c r="LZH37" s="47"/>
      <c r="LZI37" s="47"/>
      <c r="LZJ37" s="47"/>
      <c r="LZK37" s="47"/>
      <c r="LZL37" s="47"/>
      <c r="LZM37" s="47"/>
      <c r="LZN37" s="47"/>
      <c r="LZO37" s="47"/>
      <c r="LZP37" s="47"/>
      <c r="LZQ37" s="47"/>
      <c r="LZR37" s="47"/>
      <c r="LZS37" s="47"/>
      <c r="LZT37" s="47"/>
      <c r="LZU37" s="47"/>
      <c r="LZV37" s="47"/>
      <c r="LZW37" s="47"/>
      <c r="LZX37" s="47"/>
      <c r="LZY37" s="47"/>
      <c r="LZZ37" s="47"/>
      <c r="MAA37" s="47"/>
      <c r="MAB37" s="47"/>
      <c r="MAC37" s="47"/>
      <c r="MAD37" s="47"/>
      <c r="MAE37" s="47"/>
      <c r="MAF37" s="47"/>
      <c r="MAG37" s="47"/>
      <c r="MAH37" s="47"/>
      <c r="MAI37" s="47"/>
      <c r="MAJ37" s="47"/>
      <c r="MAK37" s="47"/>
      <c r="MAL37" s="47"/>
      <c r="MAM37" s="47"/>
      <c r="MAN37" s="47"/>
      <c r="MAO37" s="47"/>
      <c r="MAP37" s="47"/>
      <c r="MAQ37" s="47"/>
      <c r="MAR37" s="47"/>
      <c r="MAS37" s="47"/>
      <c r="MAT37" s="47"/>
      <c r="MAU37" s="47"/>
      <c r="MAV37" s="47"/>
      <c r="MAW37" s="47"/>
      <c r="MAX37" s="47"/>
      <c r="MAY37" s="47"/>
      <c r="MAZ37" s="47"/>
      <c r="MBA37" s="47"/>
      <c r="MBB37" s="47"/>
      <c r="MBC37" s="47"/>
      <c r="MBD37" s="47"/>
      <c r="MBE37" s="47"/>
      <c r="MBF37" s="47"/>
      <c r="MBG37" s="47"/>
      <c r="MBH37" s="47"/>
      <c r="MBI37" s="47"/>
      <c r="MBJ37" s="47"/>
      <c r="MBK37" s="47"/>
      <c r="MBL37" s="47"/>
      <c r="MBM37" s="47"/>
      <c r="MBN37" s="47"/>
      <c r="MBO37" s="47"/>
      <c r="MBP37" s="47"/>
      <c r="MBQ37" s="47"/>
      <c r="MBR37" s="47"/>
      <c r="MBS37" s="47"/>
      <c r="MBT37" s="47"/>
      <c r="MBU37" s="47"/>
      <c r="MBV37" s="47"/>
      <c r="MBW37" s="47"/>
      <c r="MBX37" s="47"/>
      <c r="MBY37" s="47"/>
      <c r="MBZ37" s="47"/>
      <c r="MCA37" s="47"/>
      <c r="MCB37" s="47"/>
      <c r="MCC37" s="47"/>
      <c r="MCD37" s="47"/>
      <c r="MCE37" s="47"/>
      <c r="MCF37" s="47"/>
      <c r="MCG37" s="47"/>
      <c r="MCH37" s="47"/>
      <c r="MCI37" s="47"/>
      <c r="MCJ37" s="47"/>
      <c r="MCK37" s="47"/>
      <c r="MCL37" s="47"/>
      <c r="MCM37" s="47"/>
      <c r="MCN37" s="47"/>
      <c r="MCO37" s="47"/>
      <c r="MCP37" s="47"/>
      <c r="MCQ37" s="47"/>
      <c r="MCR37" s="47"/>
      <c r="MCS37" s="47"/>
      <c r="MCT37" s="47"/>
      <c r="MCU37" s="47"/>
      <c r="MCV37" s="47"/>
      <c r="MCW37" s="47"/>
      <c r="MCX37" s="47"/>
      <c r="MCY37" s="47"/>
      <c r="MCZ37" s="47"/>
      <c r="MDA37" s="47"/>
      <c r="MDB37" s="47"/>
      <c r="MDC37" s="47"/>
      <c r="MDD37" s="47"/>
      <c r="MDE37" s="47"/>
      <c r="MDF37" s="47"/>
      <c r="MDG37" s="47"/>
      <c r="MDH37" s="47"/>
      <c r="MDI37" s="47"/>
      <c r="MDJ37" s="47"/>
      <c r="MDK37" s="47"/>
      <c r="MDL37" s="47"/>
      <c r="MDM37" s="47"/>
      <c r="MDN37" s="47"/>
      <c r="MDO37" s="47"/>
      <c r="MDP37" s="47"/>
      <c r="MDQ37" s="47"/>
      <c r="MDR37" s="47"/>
      <c r="MDS37" s="47"/>
      <c r="MDT37" s="47"/>
      <c r="MDU37" s="47"/>
      <c r="MDV37" s="47"/>
      <c r="MDW37" s="47"/>
      <c r="MDX37" s="47"/>
      <c r="MDY37" s="47"/>
      <c r="MDZ37" s="47"/>
      <c r="MEA37" s="47"/>
      <c r="MEB37" s="47"/>
      <c r="MEC37" s="47"/>
      <c r="MED37" s="47"/>
      <c r="MEE37" s="47"/>
      <c r="MEF37" s="47"/>
      <c r="MEG37" s="47"/>
      <c r="MEH37" s="47"/>
      <c r="MEI37" s="47"/>
      <c r="MEJ37" s="47"/>
      <c r="MEK37" s="47"/>
      <c r="MEL37" s="47"/>
      <c r="MEM37" s="47"/>
      <c r="MEN37" s="47"/>
      <c r="MEO37" s="47"/>
      <c r="MEP37" s="47"/>
      <c r="MEQ37" s="47"/>
      <c r="MER37" s="47"/>
      <c r="MES37" s="47"/>
      <c r="MET37" s="47"/>
      <c r="MEU37" s="47"/>
      <c r="MEV37" s="47"/>
      <c r="MEW37" s="47"/>
      <c r="MEX37" s="47"/>
      <c r="MEY37" s="47"/>
      <c r="MEZ37" s="47"/>
      <c r="MFA37" s="47"/>
      <c r="MFB37" s="47"/>
      <c r="MFC37" s="47"/>
      <c r="MFD37" s="47"/>
      <c r="MFE37" s="47"/>
      <c r="MFF37" s="47"/>
      <c r="MFG37" s="47"/>
      <c r="MFH37" s="47"/>
      <c r="MFI37" s="47"/>
      <c r="MFJ37" s="47"/>
      <c r="MFK37" s="47"/>
      <c r="MFL37" s="47"/>
      <c r="MFM37" s="47"/>
      <c r="MFN37" s="47"/>
      <c r="MFO37" s="47"/>
      <c r="MFP37" s="47"/>
      <c r="MFQ37" s="47"/>
      <c r="MFR37" s="47"/>
      <c r="MFS37" s="47"/>
      <c r="MFT37" s="47"/>
      <c r="MFU37" s="47"/>
      <c r="MFV37" s="47"/>
      <c r="MFW37" s="47"/>
      <c r="MFX37" s="47"/>
      <c r="MFY37" s="47"/>
      <c r="MFZ37" s="47"/>
      <c r="MGA37" s="47"/>
      <c r="MGB37" s="47"/>
      <c r="MGC37" s="47"/>
      <c r="MGD37" s="47"/>
      <c r="MGE37" s="47"/>
      <c r="MGF37" s="47"/>
      <c r="MGG37" s="47"/>
      <c r="MGH37" s="47"/>
      <c r="MGI37" s="47"/>
      <c r="MGJ37" s="47"/>
      <c r="MGK37" s="47"/>
      <c r="MGL37" s="47"/>
      <c r="MGM37" s="47"/>
      <c r="MGN37" s="47"/>
      <c r="MGO37" s="47"/>
      <c r="MGP37" s="47"/>
      <c r="MGQ37" s="47"/>
      <c r="MGR37" s="47"/>
      <c r="MGS37" s="47"/>
      <c r="MGT37" s="47"/>
      <c r="MGU37" s="47"/>
      <c r="MGV37" s="47"/>
      <c r="MGW37" s="47"/>
      <c r="MGX37" s="47"/>
      <c r="MGY37" s="47"/>
      <c r="MGZ37" s="47"/>
      <c r="MHA37" s="47"/>
      <c r="MHB37" s="47"/>
      <c r="MHC37" s="47"/>
      <c r="MHD37" s="47"/>
      <c r="MHE37" s="47"/>
      <c r="MHF37" s="47"/>
      <c r="MHG37" s="47"/>
      <c r="MHH37" s="47"/>
      <c r="MHI37" s="47"/>
      <c r="MHJ37" s="47"/>
      <c r="MHK37" s="47"/>
      <c r="MHL37" s="47"/>
      <c r="MHM37" s="47"/>
      <c r="MHN37" s="47"/>
      <c r="MHO37" s="47"/>
      <c r="MHP37" s="47"/>
      <c r="MHQ37" s="47"/>
      <c r="MHR37" s="47"/>
      <c r="MHS37" s="47"/>
      <c r="MHT37" s="47"/>
      <c r="MHU37" s="47"/>
      <c r="MHV37" s="47"/>
      <c r="MHW37" s="47"/>
      <c r="MHX37" s="47"/>
      <c r="MHY37" s="47"/>
      <c r="MHZ37" s="47"/>
      <c r="MIA37" s="47"/>
      <c r="MIB37" s="47"/>
      <c r="MIC37" s="47"/>
      <c r="MID37" s="47"/>
      <c r="MIE37" s="47"/>
      <c r="MIF37" s="47"/>
      <c r="MIG37" s="47"/>
      <c r="MIH37" s="47"/>
      <c r="MII37" s="47"/>
      <c r="MIJ37" s="47"/>
      <c r="MIK37" s="47"/>
      <c r="MIL37" s="47"/>
      <c r="MIM37" s="47"/>
      <c r="MIN37" s="47"/>
      <c r="MIO37" s="47"/>
      <c r="MIP37" s="47"/>
      <c r="MIQ37" s="47"/>
      <c r="MIR37" s="47"/>
      <c r="MIS37" s="47"/>
      <c r="MIT37" s="47"/>
      <c r="MIU37" s="47"/>
      <c r="MIV37" s="47"/>
      <c r="MIW37" s="47"/>
      <c r="MIX37" s="47"/>
      <c r="MIY37" s="47"/>
      <c r="MIZ37" s="47"/>
      <c r="MJA37" s="47"/>
      <c r="MJB37" s="47"/>
      <c r="MJC37" s="47"/>
      <c r="MJD37" s="47"/>
      <c r="MJE37" s="47"/>
      <c r="MJF37" s="47"/>
      <c r="MJG37" s="47"/>
      <c r="MJH37" s="47"/>
      <c r="MJI37" s="47"/>
      <c r="MJJ37" s="47"/>
      <c r="MJK37" s="47"/>
      <c r="MJL37" s="47"/>
      <c r="MJM37" s="47"/>
      <c r="MJN37" s="47"/>
      <c r="MJO37" s="47"/>
      <c r="MJP37" s="47"/>
      <c r="MJQ37" s="47"/>
      <c r="MJR37" s="47"/>
      <c r="MJS37" s="47"/>
      <c r="MJT37" s="47"/>
      <c r="MJU37" s="47"/>
      <c r="MJV37" s="47"/>
      <c r="MJW37" s="47"/>
      <c r="MJX37" s="47"/>
      <c r="MJY37" s="47"/>
      <c r="MJZ37" s="47"/>
      <c r="MKA37" s="47"/>
      <c r="MKB37" s="47"/>
      <c r="MKC37" s="47"/>
      <c r="MKD37" s="47"/>
      <c r="MKE37" s="47"/>
      <c r="MKF37" s="47"/>
      <c r="MKG37" s="47"/>
      <c r="MKH37" s="47"/>
      <c r="MKI37" s="47"/>
      <c r="MKJ37" s="47"/>
      <c r="MKK37" s="47"/>
      <c r="MKL37" s="47"/>
      <c r="MKM37" s="47"/>
      <c r="MKN37" s="47"/>
      <c r="MKO37" s="47"/>
      <c r="MKP37" s="47"/>
      <c r="MKQ37" s="47"/>
      <c r="MKR37" s="47"/>
      <c r="MKS37" s="47"/>
      <c r="MKT37" s="47"/>
      <c r="MKU37" s="47"/>
      <c r="MKV37" s="47"/>
      <c r="MKW37" s="47"/>
      <c r="MKX37" s="47"/>
      <c r="MKY37" s="47"/>
      <c r="MKZ37" s="47"/>
      <c r="MLA37" s="47"/>
      <c r="MLB37" s="47"/>
      <c r="MLC37" s="47"/>
      <c r="MLD37" s="47"/>
      <c r="MLE37" s="47"/>
      <c r="MLF37" s="47"/>
      <c r="MLG37" s="47"/>
      <c r="MLH37" s="47"/>
      <c r="MLI37" s="47"/>
      <c r="MLJ37" s="47"/>
      <c r="MLK37" s="47"/>
      <c r="MLL37" s="47"/>
      <c r="MLM37" s="47"/>
      <c r="MLN37" s="47"/>
      <c r="MLO37" s="47"/>
      <c r="MLP37" s="47"/>
      <c r="MLQ37" s="47"/>
      <c r="MLR37" s="47"/>
      <c r="MLS37" s="47"/>
      <c r="MLT37" s="47"/>
      <c r="MLU37" s="47"/>
      <c r="MLV37" s="47"/>
      <c r="MLW37" s="47"/>
      <c r="MLX37" s="47"/>
      <c r="MLY37" s="47"/>
      <c r="MLZ37" s="47"/>
      <c r="MMA37" s="47"/>
      <c r="MMB37" s="47"/>
      <c r="MMC37" s="47"/>
      <c r="MMD37" s="47"/>
      <c r="MME37" s="47"/>
      <c r="MMF37" s="47"/>
      <c r="MMG37" s="47"/>
      <c r="MMH37" s="47"/>
      <c r="MMI37" s="47"/>
      <c r="MMJ37" s="47"/>
      <c r="MMK37" s="47"/>
      <c r="MML37" s="47"/>
      <c r="MMM37" s="47"/>
      <c r="MMN37" s="47"/>
      <c r="MMO37" s="47"/>
      <c r="MMP37" s="47"/>
      <c r="MMQ37" s="47"/>
      <c r="MMR37" s="47"/>
      <c r="MMS37" s="47"/>
      <c r="MMT37" s="47"/>
      <c r="MMU37" s="47"/>
      <c r="MMV37" s="47"/>
      <c r="MMW37" s="47"/>
      <c r="MMX37" s="47"/>
      <c r="MMY37" s="47"/>
      <c r="MMZ37" s="47"/>
      <c r="MNA37" s="47"/>
      <c r="MNB37" s="47"/>
      <c r="MNC37" s="47"/>
      <c r="MND37" s="47"/>
      <c r="MNE37" s="47"/>
      <c r="MNF37" s="47"/>
      <c r="MNG37" s="47"/>
      <c r="MNH37" s="47"/>
      <c r="MNI37" s="47"/>
      <c r="MNJ37" s="47"/>
      <c r="MNK37" s="47"/>
      <c r="MNL37" s="47"/>
      <c r="MNM37" s="47"/>
      <c r="MNN37" s="47"/>
      <c r="MNO37" s="47"/>
      <c r="MNP37" s="47"/>
      <c r="MNQ37" s="47"/>
      <c r="MNR37" s="47"/>
      <c r="MNS37" s="47"/>
      <c r="MNT37" s="47"/>
      <c r="MNU37" s="47"/>
      <c r="MNV37" s="47"/>
      <c r="MNW37" s="47"/>
      <c r="MNX37" s="47"/>
      <c r="MNY37" s="47"/>
      <c r="MNZ37" s="47"/>
      <c r="MOA37" s="47"/>
      <c r="MOB37" s="47"/>
      <c r="MOC37" s="47"/>
      <c r="MOD37" s="47"/>
      <c r="MOE37" s="47"/>
      <c r="MOF37" s="47"/>
      <c r="MOG37" s="47"/>
      <c r="MOH37" s="47"/>
      <c r="MOI37" s="47"/>
      <c r="MOJ37" s="47"/>
      <c r="MOK37" s="47"/>
      <c r="MOL37" s="47"/>
      <c r="MOM37" s="47"/>
      <c r="MON37" s="47"/>
      <c r="MOO37" s="47"/>
      <c r="MOP37" s="47"/>
      <c r="MOQ37" s="47"/>
      <c r="MOR37" s="47"/>
      <c r="MOS37" s="47"/>
      <c r="MOT37" s="47"/>
      <c r="MOU37" s="47"/>
      <c r="MOV37" s="47"/>
      <c r="MOW37" s="47"/>
      <c r="MOX37" s="47"/>
      <c r="MOY37" s="47"/>
      <c r="MOZ37" s="47"/>
      <c r="MPA37" s="47"/>
      <c r="MPB37" s="47"/>
      <c r="MPC37" s="47"/>
      <c r="MPD37" s="47"/>
      <c r="MPE37" s="47"/>
      <c r="MPF37" s="47"/>
      <c r="MPG37" s="47"/>
      <c r="MPH37" s="47"/>
      <c r="MPI37" s="47"/>
      <c r="MPJ37" s="47"/>
      <c r="MPK37" s="47"/>
      <c r="MPL37" s="47"/>
      <c r="MPM37" s="47"/>
      <c r="MPN37" s="47"/>
      <c r="MPO37" s="47"/>
      <c r="MPP37" s="47"/>
      <c r="MPQ37" s="47"/>
      <c r="MPR37" s="47"/>
      <c r="MPS37" s="47"/>
      <c r="MPT37" s="47"/>
      <c r="MPU37" s="47"/>
      <c r="MPV37" s="47"/>
      <c r="MPW37" s="47"/>
      <c r="MPX37" s="47"/>
      <c r="MPY37" s="47"/>
      <c r="MPZ37" s="47"/>
      <c r="MQA37" s="47"/>
      <c r="MQB37" s="47"/>
      <c r="MQC37" s="47"/>
      <c r="MQD37" s="47"/>
      <c r="MQE37" s="47"/>
      <c r="MQF37" s="47"/>
      <c r="MQG37" s="47"/>
      <c r="MQH37" s="47"/>
      <c r="MQI37" s="47"/>
      <c r="MQJ37" s="47"/>
      <c r="MQK37" s="47"/>
      <c r="MQL37" s="47"/>
      <c r="MQM37" s="47"/>
      <c r="MQN37" s="47"/>
      <c r="MQO37" s="47"/>
      <c r="MQP37" s="47"/>
      <c r="MQQ37" s="47"/>
      <c r="MQR37" s="47"/>
      <c r="MQS37" s="47"/>
      <c r="MQT37" s="47"/>
      <c r="MQU37" s="47"/>
      <c r="MQV37" s="47"/>
      <c r="MQW37" s="47"/>
      <c r="MQX37" s="47"/>
      <c r="MQY37" s="47"/>
      <c r="MQZ37" s="47"/>
      <c r="MRA37" s="47"/>
      <c r="MRB37" s="47"/>
      <c r="MRC37" s="47"/>
      <c r="MRD37" s="47"/>
      <c r="MRE37" s="47"/>
      <c r="MRF37" s="47"/>
      <c r="MRG37" s="47"/>
      <c r="MRH37" s="47"/>
      <c r="MRI37" s="47"/>
      <c r="MRJ37" s="47"/>
      <c r="MRK37" s="47"/>
      <c r="MRL37" s="47"/>
      <c r="MRM37" s="47"/>
      <c r="MRN37" s="47"/>
      <c r="MRO37" s="47"/>
      <c r="MRP37" s="47"/>
      <c r="MRQ37" s="47"/>
      <c r="MRR37" s="47"/>
      <c r="MRS37" s="47"/>
      <c r="MRT37" s="47"/>
      <c r="MRU37" s="47"/>
      <c r="MRV37" s="47"/>
      <c r="MRW37" s="47"/>
      <c r="MRX37" s="47"/>
      <c r="MRY37" s="47"/>
      <c r="MRZ37" s="47"/>
      <c r="MSA37" s="47"/>
      <c r="MSB37" s="47"/>
      <c r="MSC37" s="47"/>
      <c r="MSD37" s="47"/>
      <c r="MSE37" s="47"/>
      <c r="MSF37" s="47"/>
      <c r="MSG37" s="47"/>
      <c r="MSH37" s="47"/>
      <c r="MSI37" s="47"/>
      <c r="MSJ37" s="47"/>
      <c r="MSK37" s="47"/>
      <c r="MSL37" s="47"/>
      <c r="MSM37" s="47"/>
      <c r="MSN37" s="47"/>
      <c r="MSO37" s="47"/>
      <c r="MSP37" s="47"/>
      <c r="MSQ37" s="47"/>
      <c r="MSR37" s="47"/>
      <c r="MSS37" s="47"/>
      <c r="MST37" s="47"/>
      <c r="MSU37" s="47"/>
      <c r="MSV37" s="47"/>
      <c r="MSW37" s="47"/>
      <c r="MSX37" s="47"/>
      <c r="MSY37" s="47"/>
      <c r="MSZ37" s="47"/>
      <c r="MTA37" s="47"/>
      <c r="MTB37" s="47"/>
      <c r="MTC37" s="47"/>
      <c r="MTD37" s="47"/>
      <c r="MTE37" s="47"/>
      <c r="MTF37" s="47"/>
      <c r="MTG37" s="47"/>
      <c r="MTH37" s="47"/>
      <c r="MTI37" s="47"/>
      <c r="MTJ37" s="47"/>
      <c r="MTK37" s="47"/>
      <c r="MTL37" s="47"/>
      <c r="MTM37" s="47"/>
      <c r="MTN37" s="47"/>
      <c r="MTO37" s="47"/>
      <c r="MTP37" s="47"/>
      <c r="MTQ37" s="47"/>
      <c r="MTR37" s="47"/>
      <c r="MTS37" s="47"/>
      <c r="MTT37" s="47"/>
      <c r="MTU37" s="47"/>
      <c r="MTV37" s="47"/>
      <c r="MTW37" s="47"/>
      <c r="MTX37" s="47"/>
      <c r="MTY37" s="47"/>
      <c r="MTZ37" s="47"/>
      <c r="MUA37" s="47"/>
      <c r="MUB37" s="47"/>
      <c r="MUC37" s="47"/>
      <c r="MUD37" s="47"/>
      <c r="MUE37" s="47"/>
      <c r="MUF37" s="47"/>
      <c r="MUG37" s="47"/>
      <c r="MUH37" s="47"/>
      <c r="MUI37" s="47"/>
      <c r="MUJ37" s="47"/>
      <c r="MUK37" s="47"/>
      <c r="MUL37" s="47"/>
      <c r="MUM37" s="47"/>
      <c r="MUN37" s="47"/>
      <c r="MUO37" s="47"/>
      <c r="MUP37" s="47"/>
      <c r="MUQ37" s="47"/>
      <c r="MUR37" s="47"/>
      <c r="MUS37" s="47"/>
      <c r="MUT37" s="47"/>
      <c r="MUU37" s="47"/>
      <c r="MUV37" s="47"/>
      <c r="MUW37" s="47"/>
      <c r="MUX37" s="47"/>
      <c r="MUY37" s="47"/>
      <c r="MUZ37" s="47"/>
      <c r="MVA37" s="47"/>
      <c r="MVB37" s="47"/>
      <c r="MVC37" s="47"/>
      <c r="MVD37" s="47"/>
      <c r="MVE37" s="47"/>
      <c r="MVF37" s="47"/>
      <c r="MVG37" s="47"/>
      <c r="MVH37" s="47"/>
      <c r="MVI37" s="47"/>
      <c r="MVJ37" s="47"/>
      <c r="MVK37" s="47"/>
      <c r="MVL37" s="47"/>
      <c r="MVM37" s="47"/>
      <c r="MVN37" s="47"/>
      <c r="MVO37" s="47"/>
      <c r="MVP37" s="47"/>
      <c r="MVQ37" s="47"/>
      <c r="MVR37" s="47"/>
      <c r="MVS37" s="47"/>
      <c r="MVT37" s="47"/>
      <c r="MVU37" s="47"/>
      <c r="MVV37" s="47"/>
      <c r="MVW37" s="47"/>
      <c r="MVX37" s="47"/>
      <c r="MVY37" s="47"/>
      <c r="MVZ37" s="47"/>
      <c r="MWA37" s="47"/>
      <c r="MWB37" s="47"/>
      <c r="MWC37" s="47"/>
      <c r="MWD37" s="47"/>
      <c r="MWE37" s="47"/>
      <c r="MWF37" s="47"/>
      <c r="MWG37" s="47"/>
      <c r="MWH37" s="47"/>
      <c r="MWI37" s="47"/>
      <c r="MWJ37" s="47"/>
      <c r="MWK37" s="47"/>
      <c r="MWL37" s="47"/>
      <c r="MWM37" s="47"/>
      <c r="MWN37" s="47"/>
      <c r="MWO37" s="47"/>
      <c r="MWP37" s="47"/>
      <c r="MWQ37" s="47"/>
      <c r="MWR37" s="47"/>
      <c r="MWS37" s="47"/>
      <c r="MWT37" s="47"/>
      <c r="MWU37" s="47"/>
      <c r="MWV37" s="47"/>
      <c r="MWW37" s="47"/>
      <c r="MWX37" s="47"/>
      <c r="MWY37" s="47"/>
      <c r="MWZ37" s="47"/>
      <c r="MXA37" s="47"/>
      <c r="MXB37" s="47"/>
      <c r="MXC37" s="47"/>
      <c r="MXD37" s="47"/>
      <c r="MXE37" s="47"/>
      <c r="MXF37" s="47"/>
      <c r="MXG37" s="47"/>
      <c r="MXH37" s="47"/>
      <c r="MXI37" s="47"/>
      <c r="MXJ37" s="47"/>
      <c r="MXK37" s="47"/>
      <c r="MXL37" s="47"/>
      <c r="MXM37" s="47"/>
      <c r="MXN37" s="47"/>
      <c r="MXO37" s="47"/>
      <c r="MXP37" s="47"/>
      <c r="MXQ37" s="47"/>
      <c r="MXR37" s="47"/>
      <c r="MXS37" s="47"/>
      <c r="MXT37" s="47"/>
      <c r="MXU37" s="47"/>
      <c r="MXV37" s="47"/>
      <c r="MXW37" s="47"/>
      <c r="MXX37" s="47"/>
      <c r="MXY37" s="47"/>
      <c r="MXZ37" s="47"/>
      <c r="MYA37" s="47"/>
      <c r="MYB37" s="47"/>
      <c r="MYC37" s="47"/>
      <c r="MYD37" s="47"/>
      <c r="MYE37" s="47"/>
      <c r="MYF37" s="47"/>
      <c r="MYG37" s="47"/>
      <c r="MYH37" s="47"/>
      <c r="MYI37" s="47"/>
      <c r="MYJ37" s="47"/>
      <c r="MYK37" s="47"/>
      <c r="MYL37" s="47"/>
      <c r="MYM37" s="47"/>
      <c r="MYN37" s="47"/>
      <c r="MYO37" s="47"/>
      <c r="MYP37" s="47"/>
      <c r="MYQ37" s="47"/>
      <c r="MYR37" s="47"/>
      <c r="MYS37" s="47"/>
      <c r="MYT37" s="47"/>
      <c r="MYU37" s="47"/>
      <c r="MYV37" s="47"/>
      <c r="MYW37" s="47"/>
      <c r="MYX37" s="47"/>
      <c r="MYY37" s="47"/>
      <c r="MYZ37" s="47"/>
      <c r="MZA37" s="47"/>
      <c r="MZB37" s="47"/>
      <c r="MZC37" s="47"/>
      <c r="MZD37" s="47"/>
      <c r="MZE37" s="47"/>
      <c r="MZF37" s="47"/>
      <c r="MZG37" s="47"/>
      <c r="MZH37" s="47"/>
      <c r="MZI37" s="47"/>
      <c r="MZJ37" s="47"/>
      <c r="MZK37" s="47"/>
      <c r="MZL37" s="47"/>
      <c r="MZM37" s="47"/>
      <c r="MZN37" s="47"/>
      <c r="MZO37" s="47"/>
      <c r="MZP37" s="47"/>
      <c r="MZQ37" s="47"/>
      <c r="MZR37" s="47"/>
      <c r="MZS37" s="47"/>
      <c r="MZT37" s="47"/>
      <c r="MZU37" s="47"/>
      <c r="MZV37" s="47"/>
      <c r="MZW37" s="47"/>
      <c r="MZX37" s="47"/>
      <c r="MZY37" s="47"/>
      <c r="MZZ37" s="47"/>
      <c r="NAA37" s="47"/>
      <c r="NAB37" s="47"/>
      <c r="NAC37" s="47"/>
      <c r="NAD37" s="47"/>
      <c r="NAE37" s="47"/>
      <c r="NAF37" s="47"/>
      <c r="NAG37" s="47"/>
      <c r="NAH37" s="47"/>
      <c r="NAI37" s="47"/>
      <c r="NAJ37" s="47"/>
      <c r="NAK37" s="47"/>
      <c r="NAL37" s="47"/>
      <c r="NAM37" s="47"/>
      <c r="NAN37" s="47"/>
      <c r="NAO37" s="47"/>
      <c r="NAP37" s="47"/>
      <c r="NAQ37" s="47"/>
      <c r="NAR37" s="47"/>
      <c r="NAS37" s="47"/>
      <c r="NAT37" s="47"/>
      <c r="NAU37" s="47"/>
      <c r="NAV37" s="47"/>
      <c r="NAW37" s="47"/>
      <c r="NAX37" s="47"/>
      <c r="NAY37" s="47"/>
      <c r="NAZ37" s="47"/>
      <c r="NBA37" s="47"/>
      <c r="NBB37" s="47"/>
      <c r="NBC37" s="47"/>
      <c r="NBD37" s="47"/>
      <c r="NBE37" s="47"/>
      <c r="NBF37" s="47"/>
      <c r="NBG37" s="47"/>
      <c r="NBH37" s="47"/>
      <c r="NBI37" s="47"/>
      <c r="NBJ37" s="47"/>
      <c r="NBK37" s="47"/>
      <c r="NBL37" s="47"/>
      <c r="NBM37" s="47"/>
      <c r="NBN37" s="47"/>
      <c r="NBO37" s="47"/>
      <c r="NBP37" s="47"/>
      <c r="NBQ37" s="47"/>
      <c r="NBR37" s="47"/>
      <c r="NBS37" s="47"/>
      <c r="NBT37" s="47"/>
      <c r="NBU37" s="47"/>
      <c r="NBV37" s="47"/>
      <c r="NBW37" s="47"/>
      <c r="NBX37" s="47"/>
      <c r="NBY37" s="47"/>
      <c r="NBZ37" s="47"/>
      <c r="NCA37" s="47"/>
      <c r="NCB37" s="47"/>
      <c r="NCC37" s="47"/>
      <c r="NCD37" s="47"/>
      <c r="NCE37" s="47"/>
      <c r="NCF37" s="47"/>
      <c r="NCG37" s="47"/>
      <c r="NCH37" s="47"/>
      <c r="NCI37" s="47"/>
      <c r="NCJ37" s="47"/>
      <c r="NCK37" s="47"/>
      <c r="NCL37" s="47"/>
      <c r="NCM37" s="47"/>
      <c r="NCN37" s="47"/>
      <c r="NCO37" s="47"/>
      <c r="NCP37" s="47"/>
      <c r="NCQ37" s="47"/>
      <c r="NCR37" s="47"/>
      <c r="NCS37" s="47"/>
      <c r="NCT37" s="47"/>
      <c r="NCU37" s="47"/>
      <c r="NCV37" s="47"/>
      <c r="NCW37" s="47"/>
      <c r="NCX37" s="47"/>
      <c r="NCY37" s="47"/>
      <c r="NCZ37" s="47"/>
      <c r="NDA37" s="47"/>
      <c r="NDB37" s="47"/>
      <c r="NDC37" s="47"/>
      <c r="NDD37" s="47"/>
      <c r="NDE37" s="47"/>
      <c r="NDF37" s="47"/>
      <c r="NDG37" s="47"/>
      <c r="NDH37" s="47"/>
      <c r="NDI37" s="47"/>
      <c r="NDJ37" s="47"/>
      <c r="NDK37" s="47"/>
      <c r="NDL37" s="47"/>
      <c r="NDM37" s="47"/>
      <c r="NDN37" s="47"/>
      <c r="NDO37" s="47"/>
      <c r="NDP37" s="47"/>
      <c r="NDQ37" s="47"/>
      <c r="NDR37" s="47"/>
      <c r="NDS37" s="47"/>
      <c r="NDT37" s="47"/>
      <c r="NDU37" s="47"/>
      <c r="NDV37" s="47"/>
      <c r="NDW37" s="47"/>
      <c r="NDX37" s="47"/>
      <c r="NDY37" s="47"/>
      <c r="NDZ37" s="47"/>
      <c r="NEA37" s="47"/>
      <c r="NEB37" s="47"/>
      <c r="NEC37" s="47"/>
      <c r="NED37" s="47"/>
      <c r="NEE37" s="47"/>
      <c r="NEF37" s="47"/>
      <c r="NEG37" s="47"/>
      <c r="NEH37" s="47"/>
      <c r="NEI37" s="47"/>
      <c r="NEJ37" s="47"/>
      <c r="NEK37" s="47"/>
      <c r="NEL37" s="47"/>
      <c r="NEM37" s="47"/>
      <c r="NEN37" s="47"/>
      <c r="NEO37" s="47"/>
      <c r="NEP37" s="47"/>
      <c r="NEQ37" s="47"/>
      <c r="NER37" s="47"/>
      <c r="NES37" s="47"/>
      <c r="NET37" s="47"/>
      <c r="NEU37" s="47"/>
      <c r="NEV37" s="47"/>
      <c r="NEW37" s="47"/>
      <c r="NEX37" s="47"/>
      <c r="NEY37" s="47"/>
      <c r="NEZ37" s="47"/>
      <c r="NFA37" s="47"/>
      <c r="NFB37" s="47"/>
      <c r="NFC37" s="47"/>
      <c r="NFD37" s="47"/>
      <c r="NFE37" s="47"/>
      <c r="NFF37" s="47"/>
      <c r="NFG37" s="47"/>
      <c r="NFH37" s="47"/>
      <c r="NFI37" s="47"/>
      <c r="NFJ37" s="47"/>
      <c r="NFK37" s="47"/>
      <c r="NFL37" s="47"/>
      <c r="NFM37" s="47"/>
      <c r="NFN37" s="47"/>
      <c r="NFO37" s="47"/>
      <c r="NFP37" s="47"/>
      <c r="NFQ37" s="47"/>
      <c r="NFR37" s="47"/>
      <c r="NFS37" s="47"/>
      <c r="NFT37" s="47"/>
      <c r="NFU37" s="47"/>
      <c r="NFV37" s="47"/>
      <c r="NFW37" s="47"/>
      <c r="NFX37" s="47"/>
      <c r="NFY37" s="47"/>
      <c r="NFZ37" s="47"/>
      <c r="NGA37" s="47"/>
      <c r="NGB37" s="47"/>
      <c r="NGC37" s="47"/>
      <c r="NGD37" s="47"/>
      <c r="NGE37" s="47"/>
      <c r="NGF37" s="47"/>
      <c r="NGG37" s="47"/>
      <c r="NGH37" s="47"/>
      <c r="NGI37" s="47"/>
      <c r="NGJ37" s="47"/>
      <c r="NGK37" s="47"/>
      <c r="NGL37" s="47"/>
      <c r="NGM37" s="47"/>
      <c r="NGN37" s="47"/>
      <c r="NGO37" s="47"/>
      <c r="NGP37" s="47"/>
      <c r="NGQ37" s="47"/>
      <c r="NGR37" s="47"/>
      <c r="NGS37" s="47"/>
      <c r="NGT37" s="47"/>
      <c r="NGU37" s="47"/>
      <c r="NGV37" s="47"/>
      <c r="NGW37" s="47"/>
      <c r="NGX37" s="47"/>
      <c r="NGY37" s="47"/>
      <c r="NGZ37" s="47"/>
      <c r="NHA37" s="47"/>
      <c r="NHB37" s="47"/>
      <c r="NHC37" s="47"/>
      <c r="NHD37" s="47"/>
      <c r="NHE37" s="47"/>
      <c r="NHF37" s="47"/>
      <c r="NHG37" s="47"/>
      <c r="NHH37" s="47"/>
      <c r="NHI37" s="47"/>
      <c r="NHJ37" s="47"/>
      <c r="NHK37" s="47"/>
      <c r="NHL37" s="47"/>
      <c r="NHM37" s="47"/>
      <c r="NHN37" s="47"/>
      <c r="NHO37" s="47"/>
      <c r="NHP37" s="47"/>
      <c r="NHQ37" s="47"/>
      <c r="NHR37" s="47"/>
      <c r="NHS37" s="47"/>
      <c r="NHT37" s="47"/>
      <c r="NHU37" s="47"/>
      <c r="NHV37" s="47"/>
      <c r="NHW37" s="47"/>
      <c r="NHX37" s="47"/>
      <c r="NHY37" s="47"/>
      <c r="NHZ37" s="47"/>
      <c r="NIA37" s="47"/>
      <c r="NIB37" s="47"/>
      <c r="NIC37" s="47"/>
      <c r="NID37" s="47"/>
      <c r="NIE37" s="47"/>
      <c r="NIF37" s="47"/>
      <c r="NIG37" s="47"/>
      <c r="NIH37" s="47"/>
      <c r="NII37" s="47"/>
      <c r="NIJ37" s="47"/>
      <c r="NIK37" s="47"/>
      <c r="NIL37" s="47"/>
      <c r="NIM37" s="47"/>
      <c r="NIN37" s="47"/>
      <c r="NIO37" s="47"/>
      <c r="NIP37" s="47"/>
      <c r="NIQ37" s="47"/>
      <c r="NIR37" s="47"/>
      <c r="NIS37" s="47"/>
      <c r="NIT37" s="47"/>
      <c r="NIU37" s="47"/>
      <c r="NIV37" s="47"/>
      <c r="NIW37" s="47"/>
      <c r="NIX37" s="47"/>
      <c r="NIY37" s="47"/>
      <c r="NIZ37" s="47"/>
      <c r="NJA37" s="47"/>
      <c r="NJB37" s="47"/>
      <c r="NJC37" s="47"/>
      <c r="NJD37" s="47"/>
      <c r="NJE37" s="47"/>
      <c r="NJF37" s="47"/>
      <c r="NJG37" s="47"/>
      <c r="NJH37" s="47"/>
      <c r="NJI37" s="47"/>
      <c r="NJJ37" s="47"/>
      <c r="NJK37" s="47"/>
      <c r="NJL37" s="47"/>
      <c r="NJM37" s="47"/>
      <c r="NJN37" s="47"/>
      <c r="NJO37" s="47"/>
      <c r="NJP37" s="47"/>
      <c r="NJQ37" s="47"/>
      <c r="NJR37" s="47"/>
      <c r="NJS37" s="47"/>
      <c r="NJT37" s="47"/>
      <c r="NJU37" s="47"/>
      <c r="NJV37" s="47"/>
      <c r="NJW37" s="47"/>
      <c r="NJX37" s="47"/>
      <c r="NJY37" s="47"/>
      <c r="NJZ37" s="47"/>
      <c r="NKA37" s="47"/>
      <c r="NKB37" s="47"/>
      <c r="NKC37" s="47"/>
      <c r="NKD37" s="47"/>
      <c r="NKE37" s="47"/>
      <c r="NKF37" s="47"/>
      <c r="NKG37" s="47"/>
      <c r="NKH37" s="47"/>
      <c r="NKI37" s="47"/>
      <c r="NKJ37" s="47"/>
      <c r="NKK37" s="47"/>
      <c r="NKL37" s="47"/>
      <c r="NKM37" s="47"/>
      <c r="NKN37" s="47"/>
      <c r="NKO37" s="47"/>
      <c r="NKP37" s="47"/>
      <c r="NKQ37" s="47"/>
      <c r="NKR37" s="47"/>
      <c r="NKS37" s="47"/>
      <c r="NKT37" s="47"/>
      <c r="NKU37" s="47"/>
      <c r="NKV37" s="47"/>
      <c r="NKW37" s="47"/>
      <c r="NKX37" s="47"/>
      <c r="NKY37" s="47"/>
      <c r="NKZ37" s="47"/>
      <c r="NLA37" s="47"/>
      <c r="NLB37" s="47"/>
      <c r="NLC37" s="47"/>
      <c r="NLD37" s="47"/>
      <c r="NLE37" s="47"/>
      <c r="NLF37" s="47"/>
      <c r="NLG37" s="47"/>
      <c r="NLH37" s="47"/>
      <c r="NLI37" s="47"/>
      <c r="NLJ37" s="47"/>
      <c r="NLK37" s="47"/>
      <c r="NLL37" s="47"/>
      <c r="NLM37" s="47"/>
      <c r="NLN37" s="47"/>
      <c r="NLO37" s="47"/>
      <c r="NLP37" s="47"/>
      <c r="NLQ37" s="47"/>
      <c r="NLR37" s="47"/>
      <c r="NLS37" s="47"/>
      <c r="NLT37" s="47"/>
      <c r="NLU37" s="47"/>
      <c r="NLV37" s="47"/>
      <c r="NLW37" s="47"/>
      <c r="NLX37" s="47"/>
      <c r="NLY37" s="47"/>
      <c r="NLZ37" s="47"/>
      <c r="NMA37" s="47"/>
      <c r="NMB37" s="47"/>
      <c r="NMC37" s="47"/>
      <c r="NMD37" s="47"/>
      <c r="NME37" s="47"/>
      <c r="NMF37" s="47"/>
      <c r="NMG37" s="47"/>
      <c r="NMH37" s="47"/>
      <c r="NMI37" s="47"/>
      <c r="NMJ37" s="47"/>
      <c r="NMK37" s="47"/>
      <c r="NML37" s="47"/>
      <c r="NMM37" s="47"/>
      <c r="NMN37" s="47"/>
      <c r="NMO37" s="47"/>
      <c r="NMP37" s="47"/>
      <c r="NMQ37" s="47"/>
      <c r="NMR37" s="47"/>
      <c r="NMS37" s="47"/>
      <c r="NMT37" s="47"/>
      <c r="NMU37" s="47"/>
      <c r="NMV37" s="47"/>
      <c r="NMW37" s="47"/>
      <c r="NMX37" s="47"/>
      <c r="NMY37" s="47"/>
      <c r="NMZ37" s="47"/>
      <c r="NNA37" s="47"/>
      <c r="NNB37" s="47"/>
      <c r="NNC37" s="47"/>
      <c r="NND37" s="47"/>
      <c r="NNE37" s="47"/>
      <c r="NNF37" s="47"/>
      <c r="NNG37" s="47"/>
      <c r="NNH37" s="47"/>
      <c r="NNI37" s="47"/>
      <c r="NNJ37" s="47"/>
      <c r="NNK37" s="47"/>
      <c r="NNL37" s="47"/>
      <c r="NNM37" s="47"/>
      <c r="NNN37" s="47"/>
      <c r="NNO37" s="47"/>
      <c r="NNP37" s="47"/>
      <c r="NNQ37" s="47"/>
      <c r="NNR37" s="47"/>
      <c r="NNS37" s="47"/>
      <c r="NNT37" s="47"/>
      <c r="NNU37" s="47"/>
      <c r="NNV37" s="47"/>
      <c r="NNW37" s="47"/>
      <c r="NNX37" s="47"/>
      <c r="NNY37" s="47"/>
      <c r="NNZ37" s="47"/>
      <c r="NOA37" s="47"/>
      <c r="NOB37" s="47"/>
      <c r="NOC37" s="47"/>
      <c r="NOD37" s="47"/>
      <c r="NOE37" s="47"/>
      <c r="NOF37" s="47"/>
      <c r="NOG37" s="47"/>
      <c r="NOH37" s="47"/>
      <c r="NOI37" s="47"/>
      <c r="NOJ37" s="47"/>
      <c r="NOK37" s="47"/>
      <c r="NOL37" s="47"/>
      <c r="NOM37" s="47"/>
      <c r="NON37" s="47"/>
      <c r="NOO37" s="47"/>
      <c r="NOP37" s="47"/>
      <c r="NOQ37" s="47"/>
      <c r="NOR37" s="47"/>
      <c r="NOS37" s="47"/>
      <c r="NOT37" s="47"/>
      <c r="NOU37" s="47"/>
      <c r="NOV37" s="47"/>
      <c r="NOW37" s="47"/>
      <c r="NOX37" s="47"/>
      <c r="NOY37" s="47"/>
      <c r="NOZ37" s="47"/>
      <c r="NPA37" s="47"/>
      <c r="NPB37" s="47"/>
      <c r="NPC37" s="47"/>
      <c r="NPD37" s="47"/>
      <c r="NPE37" s="47"/>
      <c r="NPF37" s="47"/>
      <c r="NPG37" s="47"/>
      <c r="NPH37" s="47"/>
      <c r="NPI37" s="47"/>
      <c r="NPJ37" s="47"/>
      <c r="NPK37" s="47"/>
      <c r="NPL37" s="47"/>
      <c r="NPM37" s="47"/>
      <c r="NPN37" s="47"/>
      <c r="NPO37" s="47"/>
      <c r="NPP37" s="47"/>
      <c r="NPQ37" s="47"/>
      <c r="NPR37" s="47"/>
      <c r="NPS37" s="47"/>
      <c r="NPT37" s="47"/>
      <c r="NPU37" s="47"/>
      <c r="NPV37" s="47"/>
      <c r="NPW37" s="47"/>
      <c r="NPX37" s="47"/>
      <c r="NPY37" s="47"/>
      <c r="NPZ37" s="47"/>
      <c r="NQA37" s="47"/>
      <c r="NQB37" s="47"/>
      <c r="NQC37" s="47"/>
      <c r="NQD37" s="47"/>
      <c r="NQE37" s="47"/>
      <c r="NQF37" s="47"/>
      <c r="NQG37" s="47"/>
      <c r="NQH37" s="47"/>
      <c r="NQI37" s="47"/>
      <c r="NQJ37" s="47"/>
      <c r="NQK37" s="47"/>
      <c r="NQL37" s="47"/>
      <c r="NQM37" s="47"/>
      <c r="NQN37" s="47"/>
      <c r="NQO37" s="47"/>
      <c r="NQP37" s="47"/>
      <c r="NQQ37" s="47"/>
      <c r="NQR37" s="47"/>
      <c r="NQS37" s="47"/>
      <c r="NQT37" s="47"/>
      <c r="NQU37" s="47"/>
      <c r="NQV37" s="47"/>
      <c r="NQW37" s="47"/>
      <c r="NQX37" s="47"/>
      <c r="NQY37" s="47"/>
      <c r="NQZ37" s="47"/>
      <c r="NRA37" s="47"/>
      <c r="NRB37" s="47"/>
      <c r="NRC37" s="47"/>
      <c r="NRD37" s="47"/>
      <c r="NRE37" s="47"/>
      <c r="NRF37" s="47"/>
      <c r="NRG37" s="47"/>
      <c r="NRH37" s="47"/>
      <c r="NRI37" s="47"/>
      <c r="NRJ37" s="47"/>
      <c r="NRK37" s="47"/>
      <c r="NRL37" s="47"/>
      <c r="NRM37" s="47"/>
      <c r="NRN37" s="47"/>
      <c r="NRO37" s="47"/>
      <c r="NRP37" s="47"/>
      <c r="NRQ37" s="47"/>
      <c r="NRR37" s="47"/>
      <c r="NRS37" s="47"/>
      <c r="NRT37" s="47"/>
      <c r="NRU37" s="47"/>
      <c r="NRV37" s="47"/>
      <c r="NRW37" s="47"/>
      <c r="NRX37" s="47"/>
      <c r="NRY37" s="47"/>
      <c r="NRZ37" s="47"/>
      <c r="NSA37" s="47"/>
      <c r="NSB37" s="47"/>
      <c r="NSC37" s="47"/>
      <c r="NSD37" s="47"/>
      <c r="NSE37" s="47"/>
      <c r="NSF37" s="47"/>
      <c r="NSG37" s="47"/>
      <c r="NSH37" s="47"/>
      <c r="NSI37" s="47"/>
      <c r="NSJ37" s="47"/>
      <c r="NSK37" s="47"/>
      <c r="NSL37" s="47"/>
      <c r="NSM37" s="47"/>
      <c r="NSN37" s="47"/>
      <c r="NSO37" s="47"/>
      <c r="NSP37" s="47"/>
      <c r="NSQ37" s="47"/>
      <c r="NSR37" s="47"/>
      <c r="NSS37" s="47"/>
      <c r="NST37" s="47"/>
      <c r="NSU37" s="47"/>
      <c r="NSV37" s="47"/>
      <c r="NSW37" s="47"/>
      <c r="NSX37" s="47"/>
      <c r="NSY37" s="47"/>
      <c r="NSZ37" s="47"/>
      <c r="NTA37" s="47"/>
      <c r="NTB37" s="47"/>
      <c r="NTC37" s="47"/>
      <c r="NTD37" s="47"/>
      <c r="NTE37" s="47"/>
      <c r="NTF37" s="47"/>
      <c r="NTG37" s="47"/>
      <c r="NTH37" s="47"/>
      <c r="NTI37" s="47"/>
      <c r="NTJ37" s="47"/>
      <c r="NTK37" s="47"/>
      <c r="NTL37" s="47"/>
      <c r="NTM37" s="47"/>
      <c r="NTN37" s="47"/>
      <c r="NTO37" s="47"/>
      <c r="NTP37" s="47"/>
      <c r="NTQ37" s="47"/>
      <c r="NTR37" s="47"/>
      <c r="NTS37" s="47"/>
      <c r="NTT37" s="47"/>
      <c r="NTU37" s="47"/>
      <c r="NTV37" s="47"/>
      <c r="NTW37" s="47"/>
      <c r="NTX37" s="47"/>
      <c r="NTY37" s="47"/>
      <c r="NTZ37" s="47"/>
      <c r="NUA37" s="47"/>
      <c r="NUB37" s="47"/>
      <c r="NUC37" s="47"/>
      <c r="NUD37" s="47"/>
      <c r="NUE37" s="47"/>
      <c r="NUF37" s="47"/>
      <c r="NUG37" s="47"/>
      <c r="NUH37" s="47"/>
      <c r="NUI37" s="47"/>
      <c r="NUJ37" s="47"/>
      <c r="NUK37" s="47"/>
      <c r="NUL37" s="47"/>
      <c r="NUM37" s="47"/>
      <c r="NUN37" s="47"/>
      <c r="NUO37" s="47"/>
      <c r="NUP37" s="47"/>
      <c r="NUQ37" s="47"/>
      <c r="NUR37" s="47"/>
      <c r="NUS37" s="47"/>
      <c r="NUT37" s="47"/>
      <c r="NUU37" s="47"/>
      <c r="NUV37" s="47"/>
      <c r="NUW37" s="47"/>
      <c r="NUX37" s="47"/>
      <c r="NUY37" s="47"/>
      <c r="NUZ37" s="47"/>
      <c r="NVA37" s="47"/>
      <c r="NVB37" s="47"/>
      <c r="NVC37" s="47"/>
      <c r="NVD37" s="47"/>
      <c r="NVE37" s="47"/>
      <c r="NVF37" s="47"/>
      <c r="NVG37" s="47"/>
      <c r="NVH37" s="47"/>
      <c r="NVI37" s="47"/>
      <c r="NVJ37" s="47"/>
      <c r="NVK37" s="47"/>
      <c r="NVL37" s="47"/>
      <c r="NVM37" s="47"/>
      <c r="NVN37" s="47"/>
      <c r="NVO37" s="47"/>
      <c r="NVP37" s="47"/>
      <c r="NVQ37" s="47"/>
      <c r="NVR37" s="47"/>
      <c r="NVS37" s="47"/>
      <c r="NVT37" s="47"/>
      <c r="NVU37" s="47"/>
      <c r="NVV37" s="47"/>
      <c r="NVW37" s="47"/>
      <c r="NVX37" s="47"/>
      <c r="NVY37" s="47"/>
      <c r="NVZ37" s="47"/>
      <c r="NWA37" s="47"/>
      <c r="NWB37" s="47"/>
      <c r="NWC37" s="47"/>
      <c r="NWD37" s="47"/>
      <c r="NWE37" s="47"/>
      <c r="NWF37" s="47"/>
      <c r="NWG37" s="47"/>
      <c r="NWH37" s="47"/>
      <c r="NWI37" s="47"/>
      <c r="NWJ37" s="47"/>
      <c r="NWK37" s="47"/>
      <c r="NWL37" s="47"/>
      <c r="NWM37" s="47"/>
      <c r="NWN37" s="47"/>
      <c r="NWO37" s="47"/>
      <c r="NWP37" s="47"/>
      <c r="NWQ37" s="47"/>
      <c r="NWR37" s="47"/>
      <c r="NWS37" s="47"/>
      <c r="NWT37" s="47"/>
      <c r="NWU37" s="47"/>
      <c r="NWV37" s="47"/>
      <c r="NWW37" s="47"/>
      <c r="NWX37" s="47"/>
      <c r="NWY37" s="47"/>
      <c r="NWZ37" s="47"/>
      <c r="NXA37" s="47"/>
      <c r="NXB37" s="47"/>
      <c r="NXC37" s="47"/>
      <c r="NXD37" s="47"/>
      <c r="NXE37" s="47"/>
      <c r="NXF37" s="47"/>
      <c r="NXG37" s="47"/>
      <c r="NXH37" s="47"/>
      <c r="NXI37" s="47"/>
      <c r="NXJ37" s="47"/>
      <c r="NXK37" s="47"/>
      <c r="NXL37" s="47"/>
      <c r="NXM37" s="47"/>
      <c r="NXN37" s="47"/>
      <c r="NXO37" s="47"/>
      <c r="NXP37" s="47"/>
      <c r="NXQ37" s="47"/>
      <c r="NXR37" s="47"/>
      <c r="NXS37" s="47"/>
      <c r="NXT37" s="47"/>
      <c r="NXU37" s="47"/>
      <c r="NXV37" s="47"/>
      <c r="NXW37" s="47"/>
      <c r="NXX37" s="47"/>
      <c r="NXY37" s="47"/>
      <c r="NXZ37" s="47"/>
      <c r="NYA37" s="47"/>
      <c r="NYB37" s="47"/>
      <c r="NYC37" s="47"/>
      <c r="NYD37" s="47"/>
      <c r="NYE37" s="47"/>
      <c r="NYF37" s="47"/>
      <c r="NYG37" s="47"/>
      <c r="NYH37" s="47"/>
      <c r="NYI37" s="47"/>
      <c r="NYJ37" s="47"/>
      <c r="NYK37" s="47"/>
      <c r="NYL37" s="47"/>
      <c r="NYM37" s="47"/>
      <c r="NYN37" s="47"/>
      <c r="NYO37" s="47"/>
      <c r="NYP37" s="47"/>
      <c r="NYQ37" s="47"/>
      <c r="NYR37" s="47"/>
      <c r="NYS37" s="47"/>
      <c r="NYT37" s="47"/>
      <c r="NYU37" s="47"/>
      <c r="NYV37" s="47"/>
      <c r="NYW37" s="47"/>
      <c r="NYX37" s="47"/>
      <c r="NYY37" s="47"/>
      <c r="NYZ37" s="47"/>
      <c r="NZA37" s="47"/>
      <c r="NZB37" s="47"/>
      <c r="NZC37" s="47"/>
      <c r="NZD37" s="47"/>
      <c r="NZE37" s="47"/>
      <c r="NZF37" s="47"/>
      <c r="NZG37" s="47"/>
      <c r="NZH37" s="47"/>
      <c r="NZI37" s="47"/>
      <c r="NZJ37" s="47"/>
      <c r="NZK37" s="47"/>
      <c r="NZL37" s="47"/>
      <c r="NZM37" s="47"/>
      <c r="NZN37" s="47"/>
      <c r="NZO37" s="47"/>
      <c r="NZP37" s="47"/>
      <c r="NZQ37" s="47"/>
      <c r="NZR37" s="47"/>
      <c r="NZS37" s="47"/>
      <c r="NZT37" s="47"/>
      <c r="NZU37" s="47"/>
      <c r="NZV37" s="47"/>
      <c r="NZW37" s="47"/>
      <c r="NZX37" s="47"/>
      <c r="NZY37" s="47"/>
      <c r="NZZ37" s="47"/>
      <c r="OAA37" s="47"/>
      <c r="OAB37" s="47"/>
      <c r="OAC37" s="47"/>
      <c r="OAD37" s="47"/>
      <c r="OAE37" s="47"/>
      <c r="OAF37" s="47"/>
      <c r="OAG37" s="47"/>
      <c r="OAH37" s="47"/>
      <c r="OAI37" s="47"/>
      <c r="OAJ37" s="47"/>
      <c r="OAK37" s="47"/>
      <c r="OAL37" s="47"/>
      <c r="OAM37" s="47"/>
      <c r="OAN37" s="47"/>
      <c r="OAO37" s="47"/>
      <c r="OAP37" s="47"/>
      <c r="OAQ37" s="47"/>
      <c r="OAR37" s="47"/>
      <c r="OAS37" s="47"/>
      <c r="OAT37" s="47"/>
      <c r="OAU37" s="47"/>
      <c r="OAV37" s="47"/>
      <c r="OAW37" s="47"/>
      <c r="OAX37" s="47"/>
      <c r="OAY37" s="47"/>
      <c r="OAZ37" s="47"/>
      <c r="OBA37" s="47"/>
      <c r="OBB37" s="47"/>
      <c r="OBC37" s="47"/>
      <c r="OBD37" s="47"/>
      <c r="OBE37" s="47"/>
      <c r="OBF37" s="47"/>
      <c r="OBG37" s="47"/>
      <c r="OBH37" s="47"/>
      <c r="OBI37" s="47"/>
      <c r="OBJ37" s="47"/>
      <c r="OBK37" s="47"/>
      <c r="OBL37" s="47"/>
      <c r="OBM37" s="47"/>
      <c r="OBN37" s="47"/>
      <c r="OBO37" s="47"/>
      <c r="OBP37" s="47"/>
      <c r="OBQ37" s="47"/>
      <c r="OBR37" s="47"/>
      <c r="OBS37" s="47"/>
      <c r="OBT37" s="47"/>
      <c r="OBU37" s="47"/>
      <c r="OBV37" s="47"/>
      <c r="OBW37" s="47"/>
      <c r="OBX37" s="47"/>
      <c r="OBY37" s="47"/>
      <c r="OBZ37" s="47"/>
      <c r="OCA37" s="47"/>
      <c r="OCB37" s="47"/>
      <c r="OCC37" s="47"/>
      <c r="OCD37" s="47"/>
      <c r="OCE37" s="47"/>
      <c r="OCF37" s="47"/>
      <c r="OCG37" s="47"/>
      <c r="OCH37" s="47"/>
      <c r="OCI37" s="47"/>
      <c r="OCJ37" s="47"/>
      <c r="OCK37" s="47"/>
      <c r="OCL37" s="47"/>
      <c r="OCM37" s="47"/>
      <c r="OCN37" s="47"/>
      <c r="OCO37" s="47"/>
      <c r="OCP37" s="47"/>
      <c r="OCQ37" s="47"/>
      <c r="OCR37" s="47"/>
      <c r="OCS37" s="47"/>
      <c r="OCT37" s="47"/>
      <c r="OCU37" s="47"/>
      <c r="OCV37" s="47"/>
      <c r="OCW37" s="47"/>
      <c r="OCX37" s="47"/>
      <c r="OCY37" s="47"/>
      <c r="OCZ37" s="47"/>
      <c r="ODA37" s="47"/>
      <c r="ODB37" s="47"/>
      <c r="ODC37" s="47"/>
      <c r="ODD37" s="47"/>
      <c r="ODE37" s="47"/>
      <c r="ODF37" s="47"/>
      <c r="ODG37" s="47"/>
      <c r="ODH37" s="47"/>
      <c r="ODI37" s="47"/>
      <c r="ODJ37" s="47"/>
      <c r="ODK37" s="47"/>
      <c r="ODL37" s="47"/>
      <c r="ODM37" s="47"/>
      <c r="ODN37" s="47"/>
      <c r="ODO37" s="47"/>
      <c r="ODP37" s="47"/>
      <c r="ODQ37" s="47"/>
      <c r="ODR37" s="47"/>
      <c r="ODS37" s="47"/>
      <c r="ODT37" s="47"/>
      <c r="ODU37" s="47"/>
      <c r="ODV37" s="47"/>
      <c r="ODW37" s="47"/>
      <c r="ODX37" s="47"/>
      <c r="ODY37" s="47"/>
      <c r="ODZ37" s="47"/>
      <c r="OEA37" s="47"/>
      <c r="OEB37" s="47"/>
      <c r="OEC37" s="47"/>
      <c r="OED37" s="47"/>
      <c r="OEE37" s="47"/>
      <c r="OEF37" s="47"/>
      <c r="OEG37" s="47"/>
      <c r="OEH37" s="47"/>
      <c r="OEI37" s="47"/>
      <c r="OEJ37" s="47"/>
      <c r="OEK37" s="47"/>
      <c r="OEL37" s="47"/>
      <c r="OEM37" s="47"/>
      <c r="OEN37" s="47"/>
      <c r="OEO37" s="47"/>
      <c r="OEP37" s="47"/>
      <c r="OEQ37" s="47"/>
      <c r="OER37" s="47"/>
      <c r="OES37" s="47"/>
      <c r="OET37" s="47"/>
      <c r="OEU37" s="47"/>
      <c r="OEV37" s="47"/>
      <c r="OEW37" s="47"/>
      <c r="OEX37" s="47"/>
      <c r="OEY37" s="47"/>
      <c r="OEZ37" s="47"/>
      <c r="OFA37" s="47"/>
      <c r="OFB37" s="47"/>
      <c r="OFC37" s="47"/>
      <c r="OFD37" s="47"/>
      <c r="OFE37" s="47"/>
      <c r="OFF37" s="47"/>
      <c r="OFG37" s="47"/>
      <c r="OFH37" s="47"/>
      <c r="OFI37" s="47"/>
      <c r="OFJ37" s="47"/>
      <c r="OFK37" s="47"/>
      <c r="OFL37" s="47"/>
      <c r="OFM37" s="47"/>
      <c r="OFN37" s="47"/>
      <c r="OFO37" s="47"/>
      <c r="OFP37" s="47"/>
      <c r="OFQ37" s="47"/>
      <c r="OFR37" s="47"/>
      <c r="OFS37" s="47"/>
      <c r="OFT37" s="47"/>
      <c r="OFU37" s="47"/>
      <c r="OFV37" s="47"/>
      <c r="OFW37" s="47"/>
      <c r="OFX37" s="47"/>
      <c r="OFY37" s="47"/>
      <c r="OFZ37" s="47"/>
      <c r="OGA37" s="47"/>
      <c r="OGB37" s="47"/>
      <c r="OGC37" s="47"/>
      <c r="OGD37" s="47"/>
      <c r="OGE37" s="47"/>
      <c r="OGF37" s="47"/>
      <c r="OGG37" s="47"/>
      <c r="OGH37" s="47"/>
      <c r="OGI37" s="47"/>
      <c r="OGJ37" s="47"/>
      <c r="OGK37" s="47"/>
      <c r="OGL37" s="47"/>
      <c r="OGM37" s="47"/>
      <c r="OGN37" s="47"/>
      <c r="OGO37" s="47"/>
      <c r="OGP37" s="47"/>
      <c r="OGQ37" s="47"/>
      <c r="OGR37" s="47"/>
      <c r="OGS37" s="47"/>
      <c r="OGT37" s="47"/>
      <c r="OGU37" s="47"/>
      <c r="OGV37" s="47"/>
      <c r="OGW37" s="47"/>
      <c r="OGX37" s="47"/>
      <c r="OGY37" s="47"/>
      <c r="OGZ37" s="47"/>
      <c r="OHA37" s="47"/>
      <c r="OHB37" s="47"/>
      <c r="OHC37" s="47"/>
      <c r="OHD37" s="47"/>
      <c r="OHE37" s="47"/>
      <c r="OHF37" s="47"/>
      <c r="OHG37" s="47"/>
      <c r="OHH37" s="47"/>
      <c r="OHI37" s="47"/>
      <c r="OHJ37" s="47"/>
      <c r="OHK37" s="47"/>
      <c r="OHL37" s="47"/>
      <c r="OHM37" s="47"/>
      <c r="OHN37" s="47"/>
      <c r="OHO37" s="47"/>
      <c r="OHP37" s="47"/>
      <c r="OHQ37" s="47"/>
      <c r="OHR37" s="47"/>
      <c r="OHS37" s="47"/>
      <c r="OHT37" s="47"/>
      <c r="OHU37" s="47"/>
      <c r="OHV37" s="47"/>
      <c r="OHW37" s="47"/>
      <c r="OHX37" s="47"/>
      <c r="OHY37" s="47"/>
      <c r="OHZ37" s="47"/>
      <c r="OIA37" s="47"/>
      <c r="OIB37" s="47"/>
      <c r="OIC37" s="47"/>
      <c r="OID37" s="47"/>
      <c r="OIE37" s="47"/>
      <c r="OIF37" s="47"/>
      <c r="OIG37" s="47"/>
      <c r="OIH37" s="47"/>
      <c r="OII37" s="47"/>
      <c r="OIJ37" s="47"/>
      <c r="OIK37" s="47"/>
      <c r="OIL37" s="47"/>
      <c r="OIM37" s="47"/>
      <c r="OIN37" s="47"/>
      <c r="OIO37" s="47"/>
      <c r="OIP37" s="47"/>
      <c r="OIQ37" s="47"/>
      <c r="OIR37" s="47"/>
      <c r="OIS37" s="47"/>
      <c r="OIT37" s="47"/>
      <c r="OIU37" s="47"/>
      <c r="OIV37" s="47"/>
      <c r="OIW37" s="47"/>
      <c r="OIX37" s="47"/>
      <c r="OIY37" s="47"/>
      <c r="OIZ37" s="47"/>
      <c r="OJA37" s="47"/>
      <c r="OJB37" s="47"/>
      <c r="OJC37" s="47"/>
      <c r="OJD37" s="47"/>
      <c r="OJE37" s="47"/>
      <c r="OJF37" s="47"/>
      <c r="OJG37" s="47"/>
      <c r="OJH37" s="47"/>
      <c r="OJI37" s="47"/>
      <c r="OJJ37" s="47"/>
      <c r="OJK37" s="47"/>
      <c r="OJL37" s="47"/>
      <c r="OJM37" s="47"/>
      <c r="OJN37" s="47"/>
      <c r="OJO37" s="47"/>
      <c r="OJP37" s="47"/>
      <c r="OJQ37" s="47"/>
      <c r="OJR37" s="47"/>
      <c r="OJS37" s="47"/>
      <c r="OJT37" s="47"/>
      <c r="OJU37" s="47"/>
      <c r="OJV37" s="47"/>
      <c r="OJW37" s="47"/>
      <c r="OJX37" s="47"/>
      <c r="OJY37" s="47"/>
      <c r="OJZ37" s="47"/>
      <c r="OKA37" s="47"/>
      <c r="OKB37" s="47"/>
      <c r="OKC37" s="47"/>
      <c r="OKD37" s="47"/>
      <c r="OKE37" s="47"/>
      <c r="OKF37" s="47"/>
      <c r="OKG37" s="47"/>
      <c r="OKH37" s="47"/>
      <c r="OKI37" s="47"/>
      <c r="OKJ37" s="47"/>
      <c r="OKK37" s="47"/>
      <c r="OKL37" s="47"/>
      <c r="OKM37" s="47"/>
      <c r="OKN37" s="47"/>
      <c r="OKO37" s="47"/>
      <c r="OKP37" s="47"/>
      <c r="OKQ37" s="47"/>
      <c r="OKR37" s="47"/>
      <c r="OKS37" s="47"/>
      <c r="OKT37" s="47"/>
      <c r="OKU37" s="47"/>
      <c r="OKV37" s="47"/>
      <c r="OKW37" s="47"/>
      <c r="OKX37" s="47"/>
      <c r="OKY37" s="47"/>
      <c r="OKZ37" s="47"/>
      <c r="OLA37" s="47"/>
      <c r="OLB37" s="47"/>
      <c r="OLC37" s="47"/>
      <c r="OLD37" s="47"/>
      <c r="OLE37" s="47"/>
      <c r="OLF37" s="47"/>
      <c r="OLG37" s="47"/>
      <c r="OLH37" s="47"/>
      <c r="OLI37" s="47"/>
      <c r="OLJ37" s="47"/>
      <c r="OLK37" s="47"/>
      <c r="OLL37" s="47"/>
      <c r="OLM37" s="47"/>
      <c r="OLN37" s="47"/>
      <c r="OLO37" s="47"/>
      <c r="OLP37" s="47"/>
      <c r="OLQ37" s="47"/>
      <c r="OLR37" s="47"/>
      <c r="OLS37" s="47"/>
      <c r="OLT37" s="47"/>
      <c r="OLU37" s="47"/>
      <c r="OLV37" s="47"/>
      <c r="OLW37" s="47"/>
      <c r="OLX37" s="47"/>
      <c r="OLY37" s="47"/>
      <c r="OLZ37" s="47"/>
      <c r="OMA37" s="47"/>
      <c r="OMB37" s="47"/>
      <c r="OMC37" s="47"/>
      <c r="OMD37" s="47"/>
      <c r="OME37" s="47"/>
      <c r="OMF37" s="47"/>
      <c r="OMG37" s="47"/>
      <c r="OMH37" s="47"/>
      <c r="OMI37" s="47"/>
      <c r="OMJ37" s="47"/>
      <c r="OMK37" s="47"/>
      <c r="OML37" s="47"/>
      <c r="OMM37" s="47"/>
      <c r="OMN37" s="47"/>
      <c r="OMO37" s="47"/>
      <c r="OMP37" s="47"/>
      <c r="OMQ37" s="47"/>
      <c r="OMR37" s="47"/>
      <c r="OMS37" s="47"/>
      <c r="OMT37" s="47"/>
      <c r="OMU37" s="47"/>
      <c r="OMV37" s="47"/>
      <c r="OMW37" s="47"/>
      <c r="OMX37" s="47"/>
      <c r="OMY37" s="47"/>
      <c r="OMZ37" s="47"/>
      <c r="ONA37" s="47"/>
      <c r="ONB37" s="47"/>
      <c r="ONC37" s="47"/>
      <c r="OND37" s="47"/>
      <c r="ONE37" s="47"/>
      <c r="ONF37" s="47"/>
      <c r="ONG37" s="47"/>
      <c r="ONH37" s="47"/>
      <c r="ONI37" s="47"/>
      <c r="ONJ37" s="47"/>
      <c r="ONK37" s="47"/>
      <c r="ONL37" s="47"/>
      <c r="ONM37" s="47"/>
      <c r="ONN37" s="47"/>
      <c r="ONO37" s="47"/>
      <c r="ONP37" s="47"/>
      <c r="ONQ37" s="47"/>
      <c r="ONR37" s="47"/>
      <c r="ONS37" s="47"/>
      <c r="ONT37" s="47"/>
      <c r="ONU37" s="47"/>
      <c r="ONV37" s="47"/>
      <c r="ONW37" s="47"/>
      <c r="ONX37" s="47"/>
      <c r="ONY37" s="47"/>
      <c r="ONZ37" s="47"/>
      <c r="OOA37" s="47"/>
      <c r="OOB37" s="47"/>
      <c r="OOC37" s="47"/>
      <c r="OOD37" s="47"/>
      <c r="OOE37" s="47"/>
      <c r="OOF37" s="47"/>
      <c r="OOG37" s="47"/>
      <c r="OOH37" s="47"/>
      <c r="OOI37" s="47"/>
      <c r="OOJ37" s="47"/>
      <c r="OOK37" s="47"/>
      <c r="OOL37" s="47"/>
      <c r="OOM37" s="47"/>
      <c r="OON37" s="47"/>
      <c r="OOO37" s="47"/>
      <c r="OOP37" s="47"/>
      <c r="OOQ37" s="47"/>
      <c r="OOR37" s="47"/>
      <c r="OOS37" s="47"/>
      <c r="OOT37" s="47"/>
      <c r="OOU37" s="47"/>
      <c r="OOV37" s="47"/>
      <c r="OOW37" s="47"/>
      <c r="OOX37" s="47"/>
      <c r="OOY37" s="47"/>
      <c r="OOZ37" s="47"/>
      <c r="OPA37" s="47"/>
      <c r="OPB37" s="47"/>
      <c r="OPC37" s="47"/>
      <c r="OPD37" s="47"/>
      <c r="OPE37" s="47"/>
      <c r="OPF37" s="47"/>
      <c r="OPG37" s="47"/>
      <c r="OPH37" s="47"/>
      <c r="OPI37" s="47"/>
      <c r="OPJ37" s="47"/>
      <c r="OPK37" s="47"/>
      <c r="OPL37" s="47"/>
      <c r="OPM37" s="47"/>
      <c r="OPN37" s="47"/>
      <c r="OPO37" s="47"/>
      <c r="OPP37" s="47"/>
      <c r="OPQ37" s="47"/>
      <c r="OPR37" s="47"/>
      <c r="OPS37" s="47"/>
      <c r="OPT37" s="47"/>
      <c r="OPU37" s="47"/>
      <c r="OPV37" s="47"/>
      <c r="OPW37" s="47"/>
      <c r="OPX37" s="47"/>
      <c r="OPY37" s="47"/>
      <c r="OPZ37" s="47"/>
      <c r="OQA37" s="47"/>
      <c r="OQB37" s="47"/>
      <c r="OQC37" s="47"/>
      <c r="OQD37" s="47"/>
      <c r="OQE37" s="47"/>
      <c r="OQF37" s="47"/>
      <c r="OQG37" s="47"/>
      <c r="OQH37" s="47"/>
      <c r="OQI37" s="47"/>
      <c r="OQJ37" s="47"/>
      <c r="OQK37" s="47"/>
      <c r="OQL37" s="47"/>
      <c r="OQM37" s="47"/>
      <c r="OQN37" s="47"/>
      <c r="OQO37" s="47"/>
      <c r="OQP37" s="47"/>
      <c r="OQQ37" s="47"/>
      <c r="OQR37" s="47"/>
      <c r="OQS37" s="47"/>
      <c r="OQT37" s="47"/>
      <c r="OQU37" s="47"/>
      <c r="OQV37" s="47"/>
      <c r="OQW37" s="47"/>
      <c r="OQX37" s="47"/>
      <c r="OQY37" s="47"/>
      <c r="OQZ37" s="47"/>
      <c r="ORA37" s="47"/>
      <c r="ORB37" s="47"/>
      <c r="ORC37" s="47"/>
      <c r="ORD37" s="47"/>
      <c r="ORE37" s="47"/>
      <c r="ORF37" s="47"/>
      <c r="ORG37" s="47"/>
      <c r="ORH37" s="47"/>
      <c r="ORI37" s="47"/>
      <c r="ORJ37" s="47"/>
      <c r="ORK37" s="47"/>
      <c r="ORL37" s="47"/>
      <c r="ORM37" s="47"/>
      <c r="ORN37" s="47"/>
      <c r="ORO37" s="47"/>
      <c r="ORP37" s="47"/>
      <c r="ORQ37" s="47"/>
      <c r="ORR37" s="47"/>
      <c r="ORS37" s="47"/>
      <c r="ORT37" s="47"/>
      <c r="ORU37" s="47"/>
      <c r="ORV37" s="47"/>
      <c r="ORW37" s="47"/>
      <c r="ORX37" s="47"/>
      <c r="ORY37" s="47"/>
      <c r="ORZ37" s="47"/>
      <c r="OSA37" s="47"/>
      <c r="OSB37" s="47"/>
      <c r="OSC37" s="47"/>
      <c r="OSD37" s="47"/>
      <c r="OSE37" s="47"/>
      <c r="OSF37" s="47"/>
      <c r="OSG37" s="47"/>
      <c r="OSH37" s="47"/>
      <c r="OSI37" s="47"/>
      <c r="OSJ37" s="47"/>
      <c r="OSK37" s="47"/>
      <c r="OSL37" s="47"/>
      <c r="OSM37" s="47"/>
      <c r="OSN37" s="47"/>
      <c r="OSO37" s="47"/>
      <c r="OSP37" s="47"/>
      <c r="OSQ37" s="47"/>
      <c r="OSR37" s="47"/>
      <c r="OSS37" s="47"/>
      <c r="OST37" s="47"/>
      <c r="OSU37" s="47"/>
      <c r="OSV37" s="47"/>
      <c r="OSW37" s="47"/>
      <c r="OSX37" s="47"/>
      <c r="OSY37" s="47"/>
      <c r="OSZ37" s="47"/>
      <c r="OTA37" s="47"/>
      <c r="OTB37" s="47"/>
      <c r="OTC37" s="47"/>
      <c r="OTD37" s="47"/>
      <c r="OTE37" s="47"/>
      <c r="OTF37" s="47"/>
      <c r="OTG37" s="47"/>
      <c r="OTH37" s="47"/>
      <c r="OTI37" s="47"/>
      <c r="OTJ37" s="47"/>
      <c r="OTK37" s="47"/>
      <c r="OTL37" s="47"/>
      <c r="OTM37" s="47"/>
      <c r="OTN37" s="47"/>
      <c r="OTO37" s="47"/>
      <c r="OTP37" s="47"/>
      <c r="OTQ37" s="47"/>
      <c r="OTR37" s="47"/>
      <c r="OTS37" s="47"/>
      <c r="OTT37" s="47"/>
      <c r="OTU37" s="47"/>
      <c r="OTV37" s="47"/>
      <c r="OTW37" s="47"/>
      <c r="OTX37" s="47"/>
      <c r="OTY37" s="47"/>
      <c r="OTZ37" s="47"/>
      <c r="OUA37" s="47"/>
      <c r="OUB37" s="47"/>
      <c r="OUC37" s="47"/>
      <c r="OUD37" s="47"/>
      <c r="OUE37" s="47"/>
      <c r="OUF37" s="47"/>
      <c r="OUG37" s="47"/>
      <c r="OUH37" s="47"/>
      <c r="OUI37" s="47"/>
      <c r="OUJ37" s="47"/>
      <c r="OUK37" s="47"/>
      <c r="OUL37" s="47"/>
      <c r="OUM37" s="47"/>
      <c r="OUN37" s="47"/>
      <c r="OUO37" s="47"/>
      <c r="OUP37" s="47"/>
      <c r="OUQ37" s="47"/>
      <c r="OUR37" s="47"/>
      <c r="OUS37" s="47"/>
      <c r="OUT37" s="47"/>
      <c r="OUU37" s="47"/>
      <c r="OUV37" s="47"/>
      <c r="OUW37" s="47"/>
      <c r="OUX37" s="47"/>
      <c r="OUY37" s="47"/>
      <c r="OUZ37" s="47"/>
      <c r="OVA37" s="47"/>
      <c r="OVB37" s="47"/>
      <c r="OVC37" s="47"/>
      <c r="OVD37" s="47"/>
      <c r="OVE37" s="47"/>
      <c r="OVF37" s="47"/>
      <c r="OVG37" s="47"/>
      <c r="OVH37" s="47"/>
      <c r="OVI37" s="47"/>
      <c r="OVJ37" s="47"/>
      <c r="OVK37" s="47"/>
      <c r="OVL37" s="47"/>
      <c r="OVM37" s="47"/>
      <c r="OVN37" s="47"/>
      <c r="OVO37" s="47"/>
      <c r="OVP37" s="47"/>
      <c r="OVQ37" s="47"/>
      <c r="OVR37" s="47"/>
      <c r="OVS37" s="47"/>
      <c r="OVT37" s="47"/>
      <c r="OVU37" s="47"/>
      <c r="OVV37" s="47"/>
      <c r="OVW37" s="47"/>
      <c r="OVX37" s="47"/>
      <c r="OVY37" s="47"/>
      <c r="OVZ37" s="47"/>
      <c r="OWA37" s="47"/>
      <c r="OWB37" s="47"/>
      <c r="OWC37" s="47"/>
      <c r="OWD37" s="47"/>
      <c r="OWE37" s="47"/>
      <c r="OWF37" s="47"/>
      <c r="OWG37" s="47"/>
      <c r="OWH37" s="47"/>
      <c r="OWI37" s="47"/>
      <c r="OWJ37" s="47"/>
      <c r="OWK37" s="47"/>
      <c r="OWL37" s="47"/>
      <c r="OWM37" s="47"/>
      <c r="OWN37" s="47"/>
      <c r="OWO37" s="47"/>
      <c r="OWP37" s="47"/>
      <c r="OWQ37" s="47"/>
      <c r="OWR37" s="47"/>
      <c r="OWS37" s="47"/>
      <c r="OWT37" s="47"/>
      <c r="OWU37" s="47"/>
      <c r="OWV37" s="47"/>
      <c r="OWW37" s="47"/>
      <c r="OWX37" s="47"/>
      <c r="OWY37" s="47"/>
      <c r="OWZ37" s="47"/>
      <c r="OXA37" s="47"/>
      <c r="OXB37" s="47"/>
      <c r="OXC37" s="47"/>
      <c r="OXD37" s="47"/>
      <c r="OXE37" s="47"/>
      <c r="OXF37" s="47"/>
      <c r="OXG37" s="47"/>
      <c r="OXH37" s="47"/>
      <c r="OXI37" s="47"/>
      <c r="OXJ37" s="47"/>
      <c r="OXK37" s="47"/>
      <c r="OXL37" s="47"/>
      <c r="OXM37" s="47"/>
      <c r="OXN37" s="47"/>
      <c r="OXO37" s="47"/>
      <c r="OXP37" s="47"/>
      <c r="OXQ37" s="47"/>
      <c r="OXR37" s="47"/>
      <c r="OXS37" s="47"/>
      <c r="OXT37" s="47"/>
      <c r="OXU37" s="47"/>
      <c r="OXV37" s="47"/>
      <c r="OXW37" s="47"/>
      <c r="OXX37" s="47"/>
      <c r="OXY37" s="47"/>
      <c r="OXZ37" s="47"/>
      <c r="OYA37" s="47"/>
      <c r="OYB37" s="47"/>
      <c r="OYC37" s="47"/>
      <c r="OYD37" s="47"/>
      <c r="OYE37" s="47"/>
      <c r="OYF37" s="47"/>
      <c r="OYG37" s="47"/>
      <c r="OYH37" s="47"/>
      <c r="OYI37" s="47"/>
      <c r="OYJ37" s="47"/>
      <c r="OYK37" s="47"/>
      <c r="OYL37" s="47"/>
      <c r="OYM37" s="47"/>
      <c r="OYN37" s="47"/>
      <c r="OYO37" s="47"/>
      <c r="OYP37" s="47"/>
      <c r="OYQ37" s="47"/>
      <c r="OYR37" s="47"/>
      <c r="OYS37" s="47"/>
      <c r="OYT37" s="47"/>
      <c r="OYU37" s="47"/>
      <c r="OYV37" s="47"/>
      <c r="OYW37" s="47"/>
      <c r="OYX37" s="47"/>
      <c r="OYY37" s="47"/>
      <c r="OYZ37" s="47"/>
      <c r="OZA37" s="47"/>
      <c r="OZB37" s="47"/>
      <c r="OZC37" s="47"/>
      <c r="OZD37" s="47"/>
      <c r="OZE37" s="47"/>
      <c r="OZF37" s="47"/>
      <c r="OZG37" s="47"/>
      <c r="OZH37" s="47"/>
      <c r="OZI37" s="47"/>
      <c r="OZJ37" s="47"/>
      <c r="OZK37" s="47"/>
      <c r="OZL37" s="47"/>
      <c r="OZM37" s="47"/>
      <c r="OZN37" s="47"/>
      <c r="OZO37" s="47"/>
      <c r="OZP37" s="47"/>
      <c r="OZQ37" s="47"/>
      <c r="OZR37" s="47"/>
      <c r="OZS37" s="47"/>
      <c r="OZT37" s="47"/>
      <c r="OZU37" s="47"/>
      <c r="OZV37" s="47"/>
      <c r="OZW37" s="47"/>
      <c r="OZX37" s="47"/>
      <c r="OZY37" s="47"/>
      <c r="OZZ37" s="47"/>
      <c r="PAA37" s="47"/>
      <c r="PAB37" s="47"/>
      <c r="PAC37" s="47"/>
      <c r="PAD37" s="47"/>
      <c r="PAE37" s="47"/>
      <c r="PAF37" s="47"/>
      <c r="PAG37" s="47"/>
      <c r="PAH37" s="47"/>
      <c r="PAI37" s="47"/>
      <c r="PAJ37" s="47"/>
      <c r="PAK37" s="47"/>
      <c r="PAL37" s="47"/>
      <c r="PAM37" s="47"/>
      <c r="PAN37" s="47"/>
      <c r="PAO37" s="47"/>
      <c r="PAP37" s="47"/>
      <c r="PAQ37" s="47"/>
      <c r="PAR37" s="47"/>
      <c r="PAS37" s="47"/>
      <c r="PAT37" s="47"/>
      <c r="PAU37" s="47"/>
      <c r="PAV37" s="47"/>
      <c r="PAW37" s="47"/>
      <c r="PAX37" s="47"/>
      <c r="PAY37" s="47"/>
      <c r="PAZ37" s="47"/>
      <c r="PBA37" s="47"/>
      <c r="PBB37" s="47"/>
      <c r="PBC37" s="47"/>
      <c r="PBD37" s="47"/>
      <c r="PBE37" s="47"/>
      <c r="PBF37" s="47"/>
      <c r="PBG37" s="47"/>
      <c r="PBH37" s="47"/>
      <c r="PBI37" s="47"/>
      <c r="PBJ37" s="47"/>
      <c r="PBK37" s="47"/>
      <c r="PBL37" s="47"/>
      <c r="PBM37" s="47"/>
      <c r="PBN37" s="47"/>
      <c r="PBO37" s="47"/>
      <c r="PBP37" s="47"/>
      <c r="PBQ37" s="47"/>
      <c r="PBR37" s="47"/>
      <c r="PBS37" s="47"/>
      <c r="PBT37" s="47"/>
      <c r="PBU37" s="47"/>
      <c r="PBV37" s="47"/>
      <c r="PBW37" s="47"/>
      <c r="PBX37" s="47"/>
      <c r="PBY37" s="47"/>
      <c r="PBZ37" s="47"/>
      <c r="PCA37" s="47"/>
      <c r="PCB37" s="47"/>
      <c r="PCC37" s="47"/>
      <c r="PCD37" s="47"/>
      <c r="PCE37" s="47"/>
      <c r="PCF37" s="47"/>
      <c r="PCG37" s="47"/>
      <c r="PCH37" s="47"/>
      <c r="PCI37" s="47"/>
      <c r="PCJ37" s="47"/>
      <c r="PCK37" s="47"/>
      <c r="PCL37" s="47"/>
      <c r="PCM37" s="47"/>
      <c r="PCN37" s="47"/>
      <c r="PCO37" s="47"/>
      <c r="PCP37" s="47"/>
      <c r="PCQ37" s="47"/>
      <c r="PCR37" s="47"/>
      <c r="PCS37" s="47"/>
      <c r="PCT37" s="47"/>
      <c r="PCU37" s="47"/>
      <c r="PCV37" s="47"/>
      <c r="PCW37" s="47"/>
      <c r="PCX37" s="47"/>
      <c r="PCY37" s="47"/>
      <c r="PCZ37" s="47"/>
      <c r="PDA37" s="47"/>
      <c r="PDB37" s="47"/>
      <c r="PDC37" s="47"/>
      <c r="PDD37" s="47"/>
      <c r="PDE37" s="47"/>
      <c r="PDF37" s="47"/>
      <c r="PDG37" s="47"/>
      <c r="PDH37" s="47"/>
      <c r="PDI37" s="47"/>
      <c r="PDJ37" s="47"/>
      <c r="PDK37" s="47"/>
      <c r="PDL37" s="47"/>
      <c r="PDM37" s="47"/>
      <c r="PDN37" s="47"/>
      <c r="PDO37" s="47"/>
      <c r="PDP37" s="47"/>
      <c r="PDQ37" s="47"/>
      <c r="PDR37" s="47"/>
      <c r="PDS37" s="47"/>
      <c r="PDT37" s="47"/>
      <c r="PDU37" s="47"/>
      <c r="PDV37" s="47"/>
      <c r="PDW37" s="47"/>
      <c r="PDX37" s="47"/>
      <c r="PDY37" s="47"/>
      <c r="PDZ37" s="47"/>
      <c r="PEA37" s="47"/>
      <c r="PEB37" s="47"/>
      <c r="PEC37" s="47"/>
      <c r="PED37" s="47"/>
      <c r="PEE37" s="47"/>
      <c r="PEF37" s="47"/>
      <c r="PEG37" s="47"/>
      <c r="PEH37" s="47"/>
      <c r="PEI37" s="47"/>
      <c r="PEJ37" s="47"/>
      <c r="PEK37" s="47"/>
      <c r="PEL37" s="47"/>
      <c r="PEM37" s="47"/>
      <c r="PEN37" s="47"/>
      <c r="PEO37" s="47"/>
      <c r="PEP37" s="47"/>
      <c r="PEQ37" s="47"/>
      <c r="PER37" s="47"/>
      <c r="PES37" s="47"/>
      <c r="PET37" s="47"/>
      <c r="PEU37" s="47"/>
      <c r="PEV37" s="47"/>
      <c r="PEW37" s="47"/>
      <c r="PEX37" s="47"/>
      <c r="PEY37" s="47"/>
      <c r="PEZ37" s="47"/>
      <c r="PFA37" s="47"/>
      <c r="PFB37" s="47"/>
      <c r="PFC37" s="47"/>
      <c r="PFD37" s="47"/>
      <c r="PFE37" s="47"/>
      <c r="PFF37" s="47"/>
      <c r="PFG37" s="47"/>
      <c r="PFH37" s="47"/>
      <c r="PFI37" s="47"/>
      <c r="PFJ37" s="47"/>
      <c r="PFK37" s="47"/>
      <c r="PFL37" s="47"/>
      <c r="PFM37" s="47"/>
      <c r="PFN37" s="47"/>
      <c r="PFO37" s="47"/>
      <c r="PFP37" s="47"/>
      <c r="PFQ37" s="47"/>
      <c r="PFR37" s="47"/>
      <c r="PFS37" s="47"/>
      <c r="PFT37" s="47"/>
      <c r="PFU37" s="47"/>
      <c r="PFV37" s="47"/>
      <c r="PFW37" s="47"/>
      <c r="PFX37" s="47"/>
      <c r="PFY37" s="47"/>
      <c r="PFZ37" s="47"/>
      <c r="PGA37" s="47"/>
      <c r="PGB37" s="47"/>
      <c r="PGC37" s="47"/>
      <c r="PGD37" s="47"/>
      <c r="PGE37" s="47"/>
      <c r="PGF37" s="47"/>
      <c r="PGG37" s="47"/>
      <c r="PGH37" s="47"/>
      <c r="PGI37" s="47"/>
      <c r="PGJ37" s="47"/>
      <c r="PGK37" s="47"/>
      <c r="PGL37" s="47"/>
      <c r="PGM37" s="47"/>
      <c r="PGN37" s="47"/>
      <c r="PGO37" s="47"/>
      <c r="PGP37" s="47"/>
      <c r="PGQ37" s="47"/>
      <c r="PGR37" s="47"/>
      <c r="PGS37" s="47"/>
      <c r="PGT37" s="47"/>
      <c r="PGU37" s="47"/>
      <c r="PGV37" s="47"/>
      <c r="PGW37" s="47"/>
      <c r="PGX37" s="47"/>
      <c r="PGY37" s="47"/>
      <c r="PGZ37" s="47"/>
      <c r="PHA37" s="47"/>
      <c r="PHB37" s="47"/>
      <c r="PHC37" s="47"/>
      <c r="PHD37" s="47"/>
      <c r="PHE37" s="47"/>
      <c r="PHF37" s="47"/>
      <c r="PHG37" s="47"/>
      <c r="PHH37" s="47"/>
      <c r="PHI37" s="47"/>
      <c r="PHJ37" s="47"/>
      <c r="PHK37" s="47"/>
      <c r="PHL37" s="47"/>
      <c r="PHM37" s="47"/>
      <c r="PHN37" s="47"/>
      <c r="PHO37" s="47"/>
      <c r="PHP37" s="47"/>
      <c r="PHQ37" s="47"/>
      <c r="PHR37" s="47"/>
      <c r="PHS37" s="47"/>
      <c r="PHT37" s="47"/>
      <c r="PHU37" s="47"/>
      <c r="PHV37" s="47"/>
      <c r="PHW37" s="47"/>
      <c r="PHX37" s="47"/>
      <c r="PHY37" s="47"/>
      <c r="PHZ37" s="47"/>
      <c r="PIA37" s="47"/>
      <c r="PIB37" s="47"/>
      <c r="PIC37" s="47"/>
      <c r="PID37" s="47"/>
      <c r="PIE37" s="47"/>
      <c r="PIF37" s="47"/>
      <c r="PIG37" s="47"/>
      <c r="PIH37" s="47"/>
      <c r="PII37" s="47"/>
      <c r="PIJ37" s="47"/>
      <c r="PIK37" s="47"/>
      <c r="PIL37" s="47"/>
      <c r="PIM37" s="47"/>
      <c r="PIN37" s="47"/>
      <c r="PIO37" s="47"/>
      <c r="PIP37" s="47"/>
      <c r="PIQ37" s="47"/>
      <c r="PIR37" s="47"/>
      <c r="PIS37" s="47"/>
      <c r="PIT37" s="47"/>
      <c r="PIU37" s="47"/>
      <c r="PIV37" s="47"/>
      <c r="PIW37" s="47"/>
      <c r="PIX37" s="47"/>
      <c r="PIY37" s="47"/>
      <c r="PIZ37" s="47"/>
      <c r="PJA37" s="47"/>
      <c r="PJB37" s="47"/>
      <c r="PJC37" s="47"/>
      <c r="PJD37" s="47"/>
      <c r="PJE37" s="47"/>
      <c r="PJF37" s="47"/>
      <c r="PJG37" s="47"/>
      <c r="PJH37" s="47"/>
      <c r="PJI37" s="47"/>
      <c r="PJJ37" s="47"/>
      <c r="PJK37" s="47"/>
      <c r="PJL37" s="47"/>
      <c r="PJM37" s="47"/>
      <c r="PJN37" s="47"/>
      <c r="PJO37" s="47"/>
      <c r="PJP37" s="47"/>
      <c r="PJQ37" s="47"/>
      <c r="PJR37" s="47"/>
      <c r="PJS37" s="47"/>
      <c r="PJT37" s="47"/>
      <c r="PJU37" s="47"/>
      <c r="PJV37" s="47"/>
      <c r="PJW37" s="47"/>
      <c r="PJX37" s="47"/>
      <c r="PJY37" s="47"/>
      <c r="PJZ37" s="47"/>
      <c r="PKA37" s="47"/>
      <c r="PKB37" s="47"/>
      <c r="PKC37" s="47"/>
      <c r="PKD37" s="47"/>
      <c r="PKE37" s="47"/>
      <c r="PKF37" s="47"/>
      <c r="PKG37" s="47"/>
      <c r="PKH37" s="47"/>
      <c r="PKI37" s="47"/>
      <c r="PKJ37" s="47"/>
      <c r="PKK37" s="47"/>
      <c r="PKL37" s="47"/>
      <c r="PKM37" s="47"/>
      <c r="PKN37" s="47"/>
      <c r="PKO37" s="47"/>
      <c r="PKP37" s="47"/>
      <c r="PKQ37" s="47"/>
      <c r="PKR37" s="47"/>
      <c r="PKS37" s="47"/>
      <c r="PKT37" s="47"/>
      <c r="PKU37" s="47"/>
      <c r="PKV37" s="47"/>
      <c r="PKW37" s="47"/>
      <c r="PKX37" s="47"/>
      <c r="PKY37" s="47"/>
      <c r="PKZ37" s="47"/>
      <c r="PLA37" s="47"/>
      <c r="PLB37" s="47"/>
      <c r="PLC37" s="47"/>
      <c r="PLD37" s="47"/>
      <c r="PLE37" s="47"/>
      <c r="PLF37" s="47"/>
      <c r="PLG37" s="47"/>
      <c r="PLH37" s="47"/>
      <c r="PLI37" s="47"/>
      <c r="PLJ37" s="47"/>
      <c r="PLK37" s="47"/>
      <c r="PLL37" s="47"/>
      <c r="PLM37" s="47"/>
      <c r="PLN37" s="47"/>
      <c r="PLO37" s="47"/>
      <c r="PLP37" s="47"/>
      <c r="PLQ37" s="47"/>
      <c r="PLR37" s="47"/>
      <c r="PLS37" s="47"/>
      <c r="PLT37" s="47"/>
      <c r="PLU37" s="47"/>
      <c r="PLV37" s="47"/>
      <c r="PLW37" s="47"/>
      <c r="PLX37" s="47"/>
      <c r="PLY37" s="47"/>
      <c r="PLZ37" s="47"/>
      <c r="PMA37" s="47"/>
      <c r="PMB37" s="47"/>
      <c r="PMC37" s="47"/>
      <c r="PMD37" s="47"/>
      <c r="PME37" s="47"/>
      <c r="PMF37" s="47"/>
      <c r="PMG37" s="47"/>
      <c r="PMH37" s="47"/>
      <c r="PMI37" s="47"/>
      <c r="PMJ37" s="47"/>
      <c r="PMK37" s="47"/>
      <c r="PML37" s="47"/>
      <c r="PMM37" s="47"/>
      <c r="PMN37" s="47"/>
      <c r="PMO37" s="47"/>
      <c r="PMP37" s="47"/>
      <c r="PMQ37" s="47"/>
      <c r="PMR37" s="47"/>
      <c r="PMS37" s="47"/>
      <c r="PMT37" s="47"/>
      <c r="PMU37" s="47"/>
      <c r="PMV37" s="47"/>
      <c r="PMW37" s="47"/>
      <c r="PMX37" s="47"/>
      <c r="PMY37" s="47"/>
      <c r="PMZ37" s="47"/>
      <c r="PNA37" s="47"/>
      <c r="PNB37" s="47"/>
      <c r="PNC37" s="47"/>
      <c r="PND37" s="47"/>
      <c r="PNE37" s="47"/>
      <c r="PNF37" s="47"/>
      <c r="PNG37" s="47"/>
      <c r="PNH37" s="47"/>
      <c r="PNI37" s="47"/>
      <c r="PNJ37" s="47"/>
      <c r="PNK37" s="47"/>
      <c r="PNL37" s="47"/>
      <c r="PNM37" s="47"/>
      <c r="PNN37" s="47"/>
      <c r="PNO37" s="47"/>
      <c r="PNP37" s="47"/>
      <c r="PNQ37" s="47"/>
      <c r="PNR37" s="47"/>
      <c r="PNS37" s="47"/>
      <c r="PNT37" s="47"/>
      <c r="PNU37" s="47"/>
      <c r="PNV37" s="47"/>
      <c r="PNW37" s="47"/>
      <c r="PNX37" s="47"/>
      <c r="PNY37" s="47"/>
      <c r="PNZ37" s="47"/>
      <c r="POA37" s="47"/>
      <c r="POB37" s="47"/>
      <c r="POC37" s="47"/>
      <c r="POD37" s="47"/>
      <c r="POE37" s="47"/>
      <c r="POF37" s="47"/>
      <c r="POG37" s="47"/>
      <c r="POH37" s="47"/>
      <c r="POI37" s="47"/>
      <c r="POJ37" s="47"/>
      <c r="POK37" s="47"/>
      <c r="POL37" s="47"/>
      <c r="POM37" s="47"/>
      <c r="PON37" s="47"/>
      <c r="POO37" s="47"/>
      <c r="POP37" s="47"/>
      <c r="POQ37" s="47"/>
      <c r="POR37" s="47"/>
      <c r="POS37" s="47"/>
      <c r="POT37" s="47"/>
      <c r="POU37" s="47"/>
      <c r="POV37" s="47"/>
      <c r="POW37" s="47"/>
      <c r="POX37" s="47"/>
      <c r="POY37" s="47"/>
      <c r="POZ37" s="47"/>
      <c r="PPA37" s="47"/>
      <c r="PPB37" s="47"/>
      <c r="PPC37" s="47"/>
      <c r="PPD37" s="47"/>
      <c r="PPE37" s="47"/>
      <c r="PPF37" s="47"/>
      <c r="PPG37" s="47"/>
      <c r="PPH37" s="47"/>
      <c r="PPI37" s="47"/>
      <c r="PPJ37" s="47"/>
      <c r="PPK37" s="47"/>
      <c r="PPL37" s="47"/>
      <c r="PPM37" s="47"/>
      <c r="PPN37" s="47"/>
      <c r="PPO37" s="47"/>
      <c r="PPP37" s="47"/>
      <c r="PPQ37" s="47"/>
      <c r="PPR37" s="47"/>
      <c r="PPS37" s="47"/>
      <c r="PPT37" s="47"/>
      <c r="PPU37" s="47"/>
      <c r="PPV37" s="47"/>
      <c r="PPW37" s="47"/>
      <c r="PPX37" s="47"/>
      <c r="PPY37" s="47"/>
      <c r="PPZ37" s="47"/>
      <c r="PQA37" s="47"/>
      <c r="PQB37" s="47"/>
      <c r="PQC37" s="47"/>
      <c r="PQD37" s="47"/>
      <c r="PQE37" s="47"/>
      <c r="PQF37" s="47"/>
      <c r="PQG37" s="47"/>
      <c r="PQH37" s="47"/>
      <c r="PQI37" s="47"/>
      <c r="PQJ37" s="47"/>
      <c r="PQK37" s="47"/>
      <c r="PQL37" s="47"/>
      <c r="PQM37" s="47"/>
      <c r="PQN37" s="47"/>
      <c r="PQO37" s="47"/>
      <c r="PQP37" s="47"/>
      <c r="PQQ37" s="47"/>
      <c r="PQR37" s="47"/>
      <c r="PQS37" s="47"/>
      <c r="PQT37" s="47"/>
      <c r="PQU37" s="47"/>
      <c r="PQV37" s="47"/>
      <c r="PQW37" s="47"/>
      <c r="PQX37" s="47"/>
      <c r="PQY37" s="47"/>
      <c r="PQZ37" s="47"/>
      <c r="PRA37" s="47"/>
      <c r="PRB37" s="47"/>
      <c r="PRC37" s="47"/>
      <c r="PRD37" s="47"/>
      <c r="PRE37" s="47"/>
      <c r="PRF37" s="47"/>
      <c r="PRG37" s="47"/>
      <c r="PRH37" s="47"/>
      <c r="PRI37" s="47"/>
      <c r="PRJ37" s="47"/>
      <c r="PRK37" s="47"/>
      <c r="PRL37" s="47"/>
      <c r="PRM37" s="47"/>
      <c r="PRN37" s="47"/>
      <c r="PRO37" s="47"/>
      <c r="PRP37" s="47"/>
      <c r="PRQ37" s="47"/>
      <c r="PRR37" s="47"/>
      <c r="PRS37" s="47"/>
      <c r="PRT37" s="47"/>
      <c r="PRU37" s="47"/>
      <c r="PRV37" s="47"/>
      <c r="PRW37" s="47"/>
      <c r="PRX37" s="47"/>
      <c r="PRY37" s="47"/>
      <c r="PRZ37" s="47"/>
      <c r="PSA37" s="47"/>
      <c r="PSB37" s="47"/>
      <c r="PSC37" s="47"/>
      <c r="PSD37" s="47"/>
      <c r="PSE37" s="47"/>
      <c r="PSF37" s="47"/>
      <c r="PSG37" s="47"/>
      <c r="PSH37" s="47"/>
      <c r="PSI37" s="47"/>
      <c r="PSJ37" s="47"/>
      <c r="PSK37" s="47"/>
      <c r="PSL37" s="47"/>
      <c r="PSM37" s="47"/>
      <c r="PSN37" s="47"/>
      <c r="PSO37" s="47"/>
      <c r="PSP37" s="47"/>
      <c r="PSQ37" s="47"/>
      <c r="PSR37" s="47"/>
      <c r="PSS37" s="47"/>
      <c r="PST37" s="47"/>
      <c r="PSU37" s="47"/>
      <c r="PSV37" s="47"/>
      <c r="PSW37" s="47"/>
      <c r="PSX37" s="47"/>
      <c r="PSY37" s="47"/>
      <c r="PSZ37" s="47"/>
      <c r="PTA37" s="47"/>
      <c r="PTB37" s="47"/>
      <c r="PTC37" s="47"/>
      <c r="PTD37" s="47"/>
      <c r="PTE37" s="47"/>
      <c r="PTF37" s="47"/>
      <c r="PTG37" s="47"/>
      <c r="PTH37" s="47"/>
      <c r="PTI37" s="47"/>
      <c r="PTJ37" s="47"/>
      <c r="PTK37" s="47"/>
      <c r="PTL37" s="47"/>
      <c r="PTM37" s="47"/>
      <c r="PTN37" s="47"/>
      <c r="PTO37" s="47"/>
      <c r="PTP37" s="47"/>
      <c r="PTQ37" s="47"/>
      <c r="PTR37" s="47"/>
      <c r="PTS37" s="47"/>
      <c r="PTT37" s="47"/>
      <c r="PTU37" s="47"/>
      <c r="PTV37" s="47"/>
      <c r="PTW37" s="47"/>
      <c r="PTX37" s="47"/>
      <c r="PTY37" s="47"/>
      <c r="PTZ37" s="47"/>
      <c r="PUA37" s="47"/>
      <c r="PUB37" s="47"/>
      <c r="PUC37" s="47"/>
      <c r="PUD37" s="47"/>
      <c r="PUE37" s="47"/>
      <c r="PUF37" s="47"/>
      <c r="PUG37" s="47"/>
      <c r="PUH37" s="47"/>
      <c r="PUI37" s="47"/>
      <c r="PUJ37" s="47"/>
      <c r="PUK37" s="47"/>
      <c r="PUL37" s="47"/>
      <c r="PUM37" s="47"/>
      <c r="PUN37" s="47"/>
      <c r="PUO37" s="47"/>
      <c r="PUP37" s="47"/>
      <c r="PUQ37" s="47"/>
      <c r="PUR37" s="47"/>
      <c r="PUS37" s="47"/>
      <c r="PUT37" s="47"/>
      <c r="PUU37" s="47"/>
      <c r="PUV37" s="47"/>
      <c r="PUW37" s="47"/>
      <c r="PUX37" s="47"/>
      <c r="PUY37" s="47"/>
      <c r="PUZ37" s="47"/>
      <c r="PVA37" s="47"/>
      <c r="PVB37" s="47"/>
      <c r="PVC37" s="47"/>
      <c r="PVD37" s="47"/>
      <c r="PVE37" s="47"/>
      <c r="PVF37" s="47"/>
      <c r="PVG37" s="47"/>
      <c r="PVH37" s="47"/>
      <c r="PVI37" s="47"/>
      <c r="PVJ37" s="47"/>
      <c r="PVK37" s="47"/>
      <c r="PVL37" s="47"/>
      <c r="PVM37" s="47"/>
      <c r="PVN37" s="47"/>
      <c r="PVO37" s="47"/>
      <c r="PVP37" s="47"/>
      <c r="PVQ37" s="47"/>
      <c r="PVR37" s="47"/>
      <c r="PVS37" s="47"/>
      <c r="PVT37" s="47"/>
      <c r="PVU37" s="47"/>
      <c r="PVV37" s="47"/>
      <c r="PVW37" s="47"/>
      <c r="PVX37" s="47"/>
      <c r="PVY37" s="47"/>
      <c r="PVZ37" s="47"/>
      <c r="PWA37" s="47"/>
      <c r="PWB37" s="47"/>
      <c r="PWC37" s="47"/>
      <c r="PWD37" s="47"/>
      <c r="PWE37" s="47"/>
      <c r="PWF37" s="47"/>
      <c r="PWG37" s="47"/>
      <c r="PWH37" s="47"/>
      <c r="PWI37" s="47"/>
      <c r="PWJ37" s="47"/>
      <c r="PWK37" s="47"/>
      <c r="PWL37" s="47"/>
      <c r="PWM37" s="47"/>
      <c r="PWN37" s="47"/>
      <c r="PWO37" s="47"/>
      <c r="PWP37" s="47"/>
      <c r="PWQ37" s="47"/>
      <c r="PWR37" s="47"/>
      <c r="PWS37" s="47"/>
      <c r="PWT37" s="47"/>
      <c r="PWU37" s="47"/>
      <c r="PWV37" s="47"/>
      <c r="PWW37" s="47"/>
      <c r="PWX37" s="47"/>
      <c r="PWY37" s="47"/>
      <c r="PWZ37" s="47"/>
      <c r="PXA37" s="47"/>
      <c r="PXB37" s="47"/>
      <c r="PXC37" s="47"/>
      <c r="PXD37" s="47"/>
      <c r="PXE37" s="47"/>
      <c r="PXF37" s="47"/>
      <c r="PXG37" s="47"/>
      <c r="PXH37" s="47"/>
      <c r="PXI37" s="47"/>
      <c r="PXJ37" s="47"/>
      <c r="PXK37" s="47"/>
      <c r="PXL37" s="47"/>
      <c r="PXM37" s="47"/>
      <c r="PXN37" s="47"/>
      <c r="PXO37" s="47"/>
      <c r="PXP37" s="47"/>
      <c r="PXQ37" s="47"/>
      <c r="PXR37" s="47"/>
      <c r="PXS37" s="47"/>
      <c r="PXT37" s="47"/>
      <c r="PXU37" s="47"/>
      <c r="PXV37" s="47"/>
      <c r="PXW37" s="47"/>
      <c r="PXX37" s="47"/>
      <c r="PXY37" s="47"/>
      <c r="PXZ37" s="47"/>
      <c r="PYA37" s="47"/>
      <c r="PYB37" s="47"/>
      <c r="PYC37" s="47"/>
      <c r="PYD37" s="47"/>
      <c r="PYE37" s="47"/>
      <c r="PYF37" s="47"/>
      <c r="PYG37" s="47"/>
      <c r="PYH37" s="47"/>
      <c r="PYI37" s="47"/>
      <c r="PYJ37" s="47"/>
      <c r="PYK37" s="47"/>
      <c r="PYL37" s="47"/>
      <c r="PYM37" s="47"/>
      <c r="PYN37" s="47"/>
      <c r="PYO37" s="47"/>
      <c r="PYP37" s="47"/>
      <c r="PYQ37" s="47"/>
      <c r="PYR37" s="47"/>
      <c r="PYS37" s="47"/>
      <c r="PYT37" s="47"/>
      <c r="PYU37" s="47"/>
      <c r="PYV37" s="47"/>
      <c r="PYW37" s="47"/>
      <c r="PYX37" s="47"/>
      <c r="PYY37" s="47"/>
      <c r="PYZ37" s="47"/>
      <c r="PZA37" s="47"/>
      <c r="PZB37" s="47"/>
      <c r="PZC37" s="47"/>
      <c r="PZD37" s="47"/>
      <c r="PZE37" s="47"/>
      <c r="PZF37" s="47"/>
      <c r="PZG37" s="47"/>
      <c r="PZH37" s="47"/>
      <c r="PZI37" s="47"/>
      <c r="PZJ37" s="47"/>
      <c r="PZK37" s="47"/>
      <c r="PZL37" s="47"/>
      <c r="PZM37" s="47"/>
      <c r="PZN37" s="47"/>
      <c r="PZO37" s="47"/>
      <c r="PZP37" s="47"/>
      <c r="PZQ37" s="47"/>
      <c r="PZR37" s="47"/>
      <c r="PZS37" s="47"/>
      <c r="PZT37" s="47"/>
      <c r="PZU37" s="47"/>
      <c r="PZV37" s="47"/>
      <c r="PZW37" s="47"/>
      <c r="PZX37" s="47"/>
      <c r="PZY37" s="47"/>
      <c r="PZZ37" s="47"/>
      <c r="QAA37" s="47"/>
      <c r="QAB37" s="47"/>
      <c r="QAC37" s="47"/>
      <c r="QAD37" s="47"/>
      <c r="QAE37" s="47"/>
      <c r="QAF37" s="47"/>
      <c r="QAG37" s="47"/>
      <c r="QAH37" s="47"/>
      <c r="QAI37" s="47"/>
      <c r="QAJ37" s="47"/>
      <c r="QAK37" s="47"/>
      <c r="QAL37" s="47"/>
      <c r="QAM37" s="47"/>
      <c r="QAN37" s="47"/>
      <c r="QAO37" s="47"/>
      <c r="QAP37" s="47"/>
      <c r="QAQ37" s="47"/>
      <c r="QAR37" s="47"/>
      <c r="QAS37" s="47"/>
      <c r="QAT37" s="47"/>
      <c r="QAU37" s="47"/>
      <c r="QAV37" s="47"/>
      <c r="QAW37" s="47"/>
      <c r="QAX37" s="47"/>
      <c r="QAY37" s="47"/>
      <c r="QAZ37" s="47"/>
      <c r="QBA37" s="47"/>
      <c r="QBB37" s="47"/>
      <c r="QBC37" s="47"/>
      <c r="QBD37" s="47"/>
      <c r="QBE37" s="47"/>
      <c r="QBF37" s="47"/>
      <c r="QBG37" s="47"/>
      <c r="QBH37" s="47"/>
      <c r="QBI37" s="47"/>
      <c r="QBJ37" s="47"/>
      <c r="QBK37" s="47"/>
      <c r="QBL37" s="47"/>
      <c r="QBM37" s="47"/>
      <c r="QBN37" s="47"/>
      <c r="QBO37" s="47"/>
      <c r="QBP37" s="47"/>
      <c r="QBQ37" s="47"/>
      <c r="QBR37" s="47"/>
      <c r="QBS37" s="47"/>
      <c r="QBT37" s="47"/>
      <c r="QBU37" s="47"/>
      <c r="QBV37" s="47"/>
      <c r="QBW37" s="47"/>
      <c r="QBX37" s="47"/>
      <c r="QBY37" s="47"/>
      <c r="QBZ37" s="47"/>
      <c r="QCA37" s="47"/>
      <c r="QCB37" s="47"/>
      <c r="QCC37" s="47"/>
      <c r="QCD37" s="47"/>
      <c r="QCE37" s="47"/>
      <c r="QCF37" s="47"/>
      <c r="QCG37" s="47"/>
      <c r="QCH37" s="47"/>
      <c r="QCI37" s="47"/>
      <c r="QCJ37" s="47"/>
      <c r="QCK37" s="47"/>
      <c r="QCL37" s="47"/>
      <c r="QCM37" s="47"/>
      <c r="QCN37" s="47"/>
      <c r="QCO37" s="47"/>
      <c r="QCP37" s="47"/>
      <c r="QCQ37" s="47"/>
      <c r="QCR37" s="47"/>
      <c r="QCS37" s="47"/>
      <c r="QCT37" s="47"/>
      <c r="QCU37" s="47"/>
      <c r="QCV37" s="47"/>
      <c r="QCW37" s="47"/>
      <c r="QCX37" s="47"/>
      <c r="QCY37" s="47"/>
      <c r="QCZ37" s="47"/>
      <c r="QDA37" s="47"/>
      <c r="QDB37" s="47"/>
      <c r="QDC37" s="47"/>
      <c r="QDD37" s="47"/>
      <c r="QDE37" s="47"/>
      <c r="QDF37" s="47"/>
      <c r="QDG37" s="47"/>
      <c r="QDH37" s="47"/>
      <c r="QDI37" s="47"/>
      <c r="QDJ37" s="47"/>
      <c r="QDK37" s="47"/>
      <c r="QDL37" s="47"/>
      <c r="QDM37" s="47"/>
      <c r="QDN37" s="47"/>
      <c r="QDO37" s="47"/>
      <c r="QDP37" s="47"/>
      <c r="QDQ37" s="47"/>
      <c r="QDR37" s="47"/>
      <c r="QDS37" s="47"/>
      <c r="QDT37" s="47"/>
      <c r="QDU37" s="47"/>
      <c r="QDV37" s="47"/>
      <c r="QDW37" s="47"/>
      <c r="QDX37" s="47"/>
      <c r="QDY37" s="47"/>
      <c r="QDZ37" s="47"/>
      <c r="QEA37" s="47"/>
      <c r="QEB37" s="47"/>
      <c r="QEC37" s="47"/>
      <c r="QED37" s="47"/>
      <c r="QEE37" s="47"/>
      <c r="QEF37" s="47"/>
      <c r="QEG37" s="47"/>
      <c r="QEH37" s="47"/>
      <c r="QEI37" s="47"/>
      <c r="QEJ37" s="47"/>
      <c r="QEK37" s="47"/>
      <c r="QEL37" s="47"/>
      <c r="QEM37" s="47"/>
      <c r="QEN37" s="47"/>
      <c r="QEO37" s="47"/>
      <c r="QEP37" s="47"/>
      <c r="QEQ37" s="47"/>
      <c r="QER37" s="47"/>
      <c r="QES37" s="47"/>
      <c r="QET37" s="47"/>
      <c r="QEU37" s="47"/>
      <c r="QEV37" s="47"/>
      <c r="QEW37" s="47"/>
      <c r="QEX37" s="47"/>
      <c r="QEY37" s="47"/>
      <c r="QEZ37" s="47"/>
      <c r="QFA37" s="47"/>
      <c r="QFB37" s="47"/>
      <c r="QFC37" s="47"/>
      <c r="QFD37" s="47"/>
      <c r="QFE37" s="47"/>
      <c r="QFF37" s="47"/>
      <c r="QFG37" s="47"/>
      <c r="QFH37" s="47"/>
      <c r="QFI37" s="47"/>
      <c r="QFJ37" s="47"/>
      <c r="QFK37" s="47"/>
      <c r="QFL37" s="47"/>
      <c r="QFM37" s="47"/>
      <c r="QFN37" s="47"/>
      <c r="QFO37" s="47"/>
      <c r="QFP37" s="47"/>
      <c r="QFQ37" s="47"/>
      <c r="QFR37" s="47"/>
      <c r="QFS37" s="47"/>
      <c r="QFT37" s="47"/>
      <c r="QFU37" s="47"/>
      <c r="QFV37" s="47"/>
      <c r="QFW37" s="47"/>
      <c r="QFX37" s="47"/>
      <c r="QFY37" s="47"/>
      <c r="QFZ37" s="47"/>
      <c r="QGA37" s="47"/>
      <c r="QGB37" s="47"/>
      <c r="QGC37" s="47"/>
      <c r="QGD37" s="47"/>
      <c r="QGE37" s="47"/>
      <c r="QGF37" s="47"/>
      <c r="QGG37" s="47"/>
      <c r="QGH37" s="47"/>
      <c r="QGI37" s="47"/>
      <c r="QGJ37" s="47"/>
      <c r="QGK37" s="47"/>
      <c r="QGL37" s="47"/>
      <c r="QGM37" s="47"/>
      <c r="QGN37" s="47"/>
      <c r="QGO37" s="47"/>
      <c r="QGP37" s="47"/>
      <c r="QGQ37" s="47"/>
      <c r="QGR37" s="47"/>
      <c r="QGS37" s="47"/>
      <c r="QGT37" s="47"/>
      <c r="QGU37" s="47"/>
      <c r="QGV37" s="47"/>
      <c r="QGW37" s="47"/>
      <c r="QGX37" s="47"/>
      <c r="QGY37" s="47"/>
      <c r="QGZ37" s="47"/>
      <c r="QHA37" s="47"/>
      <c r="QHB37" s="47"/>
      <c r="QHC37" s="47"/>
      <c r="QHD37" s="47"/>
      <c r="QHE37" s="47"/>
      <c r="QHF37" s="47"/>
      <c r="QHG37" s="47"/>
      <c r="QHH37" s="47"/>
      <c r="QHI37" s="47"/>
      <c r="QHJ37" s="47"/>
      <c r="QHK37" s="47"/>
      <c r="QHL37" s="47"/>
      <c r="QHM37" s="47"/>
      <c r="QHN37" s="47"/>
      <c r="QHO37" s="47"/>
      <c r="QHP37" s="47"/>
      <c r="QHQ37" s="47"/>
      <c r="QHR37" s="47"/>
      <c r="QHS37" s="47"/>
      <c r="QHT37" s="47"/>
      <c r="QHU37" s="47"/>
      <c r="QHV37" s="47"/>
      <c r="QHW37" s="47"/>
      <c r="QHX37" s="47"/>
      <c r="QHY37" s="47"/>
      <c r="QHZ37" s="47"/>
      <c r="QIA37" s="47"/>
      <c r="QIB37" s="47"/>
      <c r="QIC37" s="47"/>
      <c r="QID37" s="47"/>
      <c r="QIE37" s="47"/>
      <c r="QIF37" s="47"/>
      <c r="QIG37" s="47"/>
      <c r="QIH37" s="47"/>
      <c r="QII37" s="47"/>
      <c r="QIJ37" s="47"/>
      <c r="QIK37" s="47"/>
      <c r="QIL37" s="47"/>
      <c r="QIM37" s="47"/>
      <c r="QIN37" s="47"/>
      <c r="QIO37" s="47"/>
      <c r="QIP37" s="47"/>
      <c r="QIQ37" s="47"/>
      <c r="QIR37" s="47"/>
      <c r="QIS37" s="47"/>
      <c r="QIT37" s="47"/>
      <c r="QIU37" s="47"/>
      <c r="QIV37" s="47"/>
      <c r="QIW37" s="47"/>
      <c r="QIX37" s="47"/>
      <c r="QIY37" s="47"/>
      <c r="QIZ37" s="47"/>
      <c r="QJA37" s="47"/>
      <c r="QJB37" s="47"/>
      <c r="QJC37" s="47"/>
      <c r="QJD37" s="47"/>
      <c r="QJE37" s="47"/>
      <c r="QJF37" s="47"/>
      <c r="QJG37" s="47"/>
      <c r="QJH37" s="47"/>
      <c r="QJI37" s="47"/>
      <c r="QJJ37" s="47"/>
      <c r="QJK37" s="47"/>
      <c r="QJL37" s="47"/>
      <c r="QJM37" s="47"/>
      <c r="QJN37" s="47"/>
      <c r="QJO37" s="47"/>
      <c r="QJP37" s="47"/>
      <c r="QJQ37" s="47"/>
      <c r="QJR37" s="47"/>
      <c r="QJS37" s="47"/>
      <c r="QJT37" s="47"/>
      <c r="QJU37" s="47"/>
      <c r="QJV37" s="47"/>
      <c r="QJW37" s="47"/>
      <c r="QJX37" s="47"/>
      <c r="QJY37" s="47"/>
      <c r="QJZ37" s="47"/>
      <c r="QKA37" s="47"/>
      <c r="QKB37" s="47"/>
      <c r="QKC37" s="47"/>
      <c r="QKD37" s="47"/>
      <c r="QKE37" s="47"/>
      <c r="QKF37" s="47"/>
      <c r="QKG37" s="47"/>
      <c r="QKH37" s="47"/>
      <c r="QKI37" s="47"/>
      <c r="QKJ37" s="47"/>
      <c r="QKK37" s="47"/>
      <c r="QKL37" s="47"/>
      <c r="QKM37" s="47"/>
      <c r="QKN37" s="47"/>
      <c r="QKO37" s="47"/>
      <c r="QKP37" s="47"/>
      <c r="QKQ37" s="47"/>
      <c r="QKR37" s="47"/>
      <c r="QKS37" s="47"/>
      <c r="QKT37" s="47"/>
      <c r="QKU37" s="47"/>
      <c r="QKV37" s="47"/>
      <c r="QKW37" s="47"/>
      <c r="QKX37" s="47"/>
      <c r="QKY37" s="47"/>
      <c r="QKZ37" s="47"/>
      <c r="QLA37" s="47"/>
      <c r="QLB37" s="47"/>
      <c r="QLC37" s="47"/>
      <c r="QLD37" s="47"/>
      <c r="QLE37" s="47"/>
      <c r="QLF37" s="47"/>
      <c r="QLG37" s="47"/>
      <c r="QLH37" s="47"/>
      <c r="QLI37" s="47"/>
      <c r="QLJ37" s="47"/>
      <c r="QLK37" s="47"/>
      <c r="QLL37" s="47"/>
      <c r="QLM37" s="47"/>
      <c r="QLN37" s="47"/>
      <c r="QLO37" s="47"/>
      <c r="QLP37" s="47"/>
      <c r="QLQ37" s="47"/>
      <c r="QLR37" s="47"/>
      <c r="QLS37" s="47"/>
      <c r="QLT37" s="47"/>
      <c r="QLU37" s="47"/>
      <c r="QLV37" s="47"/>
      <c r="QLW37" s="47"/>
      <c r="QLX37" s="47"/>
      <c r="QLY37" s="47"/>
      <c r="QLZ37" s="47"/>
      <c r="QMA37" s="47"/>
      <c r="QMB37" s="47"/>
      <c r="QMC37" s="47"/>
      <c r="QMD37" s="47"/>
      <c r="QME37" s="47"/>
      <c r="QMF37" s="47"/>
      <c r="QMG37" s="47"/>
      <c r="QMH37" s="47"/>
      <c r="QMI37" s="47"/>
      <c r="QMJ37" s="47"/>
      <c r="QMK37" s="47"/>
      <c r="QML37" s="47"/>
      <c r="QMM37" s="47"/>
      <c r="QMN37" s="47"/>
      <c r="QMO37" s="47"/>
      <c r="QMP37" s="47"/>
      <c r="QMQ37" s="47"/>
      <c r="QMR37" s="47"/>
      <c r="QMS37" s="47"/>
      <c r="QMT37" s="47"/>
      <c r="QMU37" s="47"/>
      <c r="QMV37" s="47"/>
      <c r="QMW37" s="47"/>
      <c r="QMX37" s="47"/>
      <c r="QMY37" s="47"/>
      <c r="QMZ37" s="47"/>
      <c r="QNA37" s="47"/>
      <c r="QNB37" s="47"/>
      <c r="QNC37" s="47"/>
      <c r="QND37" s="47"/>
      <c r="QNE37" s="47"/>
      <c r="QNF37" s="47"/>
      <c r="QNG37" s="47"/>
      <c r="QNH37" s="47"/>
      <c r="QNI37" s="47"/>
      <c r="QNJ37" s="47"/>
      <c r="QNK37" s="47"/>
      <c r="QNL37" s="47"/>
      <c r="QNM37" s="47"/>
      <c r="QNN37" s="47"/>
      <c r="QNO37" s="47"/>
      <c r="QNP37" s="47"/>
      <c r="QNQ37" s="47"/>
      <c r="QNR37" s="47"/>
      <c r="QNS37" s="47"/>
      <c r="QNT37" s="47"/>
      <c r="QNU37" s="47"/>
      <c r="QNV37" s="47"/>
      <c r="QNW37" s="47"/>
      <c r="QNX37" s="47"/>
      <c r="QNY37" s="47"/>
      <c r="QNZ37" s="47"/>
      <c r="QOA37" s="47"/>
      <c r="QOB37" s="47"/>
      <c r="QOC37" s="47"/>
      <c r="QOD37" s="47"/>
      <c r="QOE37" s="47"/>
      <c r="QOF37" s="47"/>
      <c r="QOG37" s="47"/>
      <c r="QOH37" s="47"/>
      <c r="QOI37" s="47"/>
      <c r="QOJ37" s="47"/>
      <c r="QOK37" s="47"/>
      <c r="QOL37" s="47"/>
      <c r="QOM37" s="47"/>
      <c r="QON37" s="47"/>
      <c r="QOO37" s="47"/>
      <c r="QOP37" s="47"/>
      <c r="QOQ37" s="47"/>
      <c r="QOR37" s="47"/>
      <c r="QOS37" s="47"/>
      <c r="QOT37" s="47"/>
      <c r="QOU37" s="47"/>
      <c r="QOV37" s="47"/>
      <c r="QOW37" s="47"/>
      <c r="QOX37" s="47"/>
      <c r="QOY37" s="47"/>
      <c r="QOZ37" s="47"/>
      <c r="QPA37" s="47"/>
      <c r="QPB37" s="47"/>
      <c r="QPC37" s="47"/>
      <c r="QPD37" s="47"/>
      <c r="QPE37" s="47"/>
      <c r="QPF37" s="47"/>
      <c r="QPG37" s="47"/>
      <c r="QPH37" s="47"/>
      <c r="QPI37" s="47"/>
      <c r="QPJ37" s="47"/>
      <c r="QPK37" s="47"/>
      <c r="QPL37" s="47"/>
      <c r="QPM37" s="47"/>
      <c r="QPN37" s="47"/>
      <c r="QPO37" s="47"/>
      <c r="QPP37" s="47"/>
      <c r="QPQ37" s="47"/>
      <c r="QPR37" s="47"/>
      <c r="QPS37" s="47"/>
      <c r="QPT37" s="47"/>
      <c r="QPU37" s="47"/>
      <c r="QPV37" s="47"/>
      <c r="QPW37" s="47"/>
      <c r="QPX37" s="47"/>
      <c r="QPY37" s="47"/>
      <c r="QPZ37" s="47"/>
      <c r="QQA37" s="47"/>
      <c r="QQB37" s="47"/>
      <c r="QQC37" s="47"/>
      <c r="QQD37" s="47"/>
      <c r="QQE37" s="47"/>
      <c r="QQF37" s="47"/>
      <c r="QQG37" s="47"/>
      <c r="QQH37" s="47"/>
      <c r="QQI37" s="47"/>
      <c r="QQJ37" s="47"/>
      <c r="QQK37" s="47"/>
      <c r="QQL37" s="47"/>
      <c r="QQM37" s="47"/>
      <c r="QQN37" s="47"/>
      <c r="QQO37" s="47"/>
      <c r="QQP37" s="47"/>
      <c r="QQQ37" s="47"/>
      <c r="QQR37" s="47"/>
      <c r="QQS37" s="47"/>
      <c r="QQT37" s="47"/>
      <c r="QQU37" s="47"/>
      <c r="QQV37" s="47"/>
      <c r="QQW37" s="47"/>
      <c r="QQX37" s="47"/>
      <c r="QQY37" s="47"/>
      <c r="QQZ37" s="47"/>
      <c r="QRA37" s="47"/>
      <c r="QRB37" s="47"/>
      <c r="QRC37" s="47"/>
      <c r="QRD37" s="47"/>
      <c r="QRE37" s="47"/>
      <c r="QRF37" s="47"/>
      <c r="QRG37" s="47"/>
      <c r="QRH37" s="47"/>
      <c r="QRI37" s="47"/>
      <c r="QRJ37" s="47"/>
      <c r="QRK37" s="47"/>
      <c r="QRL37" s="47"/>
      <c r="QRM37" s="47"/>
      <c r="QRN37" s="47"/>
      <c r="QRO37" s="47"/>
      <c r="QRP37" s="47"/>
      <c r="QRQ37" s="47"/>
      <c r="QRR37" s="47"/>
      <c r="QRS37" s="47"/>
      <c r="QRT37" s="47"/>
      <c r="QRU37" s="47"/>
      <c r="QRV37" s="47"/>
      <c r="QRW37" s="47"/>
      <c r="QRX37" s="47"/>
      <c r="QRY37" s="47"/>
      <c r="QRZ37" s="47"/>
      <c r="QSA37" s="47"/>
      <c r="QSB37" s="47"/>
      <c r="QSC37" s="47"/>
      <c r="QSD37" s="47"/>
      <c r="QSE37" s="47"/>
      <c r="QSF37" s="47"/>
      <c r="QSG37" s="47"/>
      <c r="QSH37" s="47"/>
      <c r="QSI37" s="47"/>
      <c r="QSJ37" s="47"/>
      <c r="QSK37" s="47"/>
      <c r="QSL37" s="47"/>
      <c r="QSM37" s="47"/>
      <c r="QSN37" s="47"/>
      <c r="QSO37" s="47"/>
      <c r="QSP37" s="47"/>
      <c r="QSQ37" s="47"/>
      <c r="QSR37" s="47"/>
      <c r="QSS37" s="47"/>
      <c r="QST37" s="47"/>
      <c r="QSU37" s="47"/>
      <c r="QSV37" s="47"/>
      <c r="QSW37" s="47"/>
      <c r="QSX37" s="47"/>
      <c r="QSY37" s="47"/>
      <c r="QSZ37" s="47"/>
      <c r="QTA37" s="47"/>
      <c r="QTB37" s="47"/>
      <c r="QTC37" s="47"/>
      <c r="QTD37" s="47"/>
      <c r="QTE37" s="47"/>
      <c r="QTF37" s="47"/>
      <c r="QTG37" s="47"/>
      <c r="QTH37" s="47"/>
      <c r="QTI37" s="47"/>
      <c r="QTJ37" s="47"/>
      <c r="QTK37" s="47"/>
      <c r="QTL37" s="47"/>
      <c r="QTM37" s="47"/>
      <c r="QTN37" s="47"/>
      <c r="QTO37" s="47"/>
      <c r="QTP37" s="47"/>
      <c r="QTQ37" s="47"/>
      <c r="QTR37" s="47"/>
      <c r="QTS37" s="47"/>
      <c r="QTT37" s="47"/>
      <c r="QTU37" s="47"/>
      <c r="QTV37" s="47"/>
      <c r="QTW37" s="47"/>
      <c r="QTX37" s="47"/>
      <c r="QTY37" s="47"/>
      <c r="QTZ37" s="47"/>
      <c r="QUA37" s="47"/>
      <c r="QUB37" s="47"/>
      <c r="QUC37" s="47"/>
      <c r="QUD37" s="47"/>
      <c r="QUE37" s="47"/>
      <c r="QUF37" s="47"/>
      <c r="QUG37" s="47"/>
      <c r="QUH37" s="47"/>
      <c r="QUI37" s="47"/>
      <c r="QUJ37" s="47"/>
      <c r="QUK37" s="47"/>
      <c r="QUL37" s="47"/>
      <c r="QUM37" s="47"/>
      <c r="QUN37" s="47"/>
      <c r="QUO37" s="47"/>
      <c r="QUP37" s="47"/>
      <c r="QUQ37" s="47"/>
      <c r="QUR37" s="47"/>
      <c r="QUS37" s="47"/>
      <c r="QUT37" s="47"/>
      <c r="QUU37" s="47"/>
      <c r="QUV37" s="47"/>
      <c r="QUW37" s="47"/>
      <c r="QUX37" s="47"/>
      <c r="QUY37" s="47"/>
      <c r="QUZ37" s="47"/>
      <c r="QVA37" s="47"/>
      <c r="QVB37" s="47"/>
      <c r="QVC37" s="47"/>
      <c r="QVD37" s="47"/>
      <c r="QVE37" s="47"/>
      <c r="QVF37" s="47"/>
      <c r="QVG37" s="47"/>
      <c r="QVH37" s="47"/>
      <c r="QVI37" s="47"/>
      <c r="QVJ37" s="47"/>
      <c r="QVK37" s="47"/>
      <c r="QVL37" s="47"/>
      <c r="QVM37" s="47"/>
      <c r="QVN37" s="47"/>
      <c r="QVO37" s="47"/>
      <c r="QVP37" s="47"/>
      <c r="QVQ37" s="47"/>
      <c r="QVR37" s="47"/>
      <c r="QVS37" s="47"/>
      <c r="QVT37" s="47"/>
      <c r="QVU37" s="47"/>
      <c r="QVV37" s="47"/>
      <c r="QVW37" s="47"/>
      <c r="QVX37" s="47"/>
      <c r="QVY37" s="47"/>
      <c r="QVZ37" s="47"/>
      <c r="QWA37" s="47"/>
      <c r="QWB37" s="47"/>
      <c r="QWC37" s="47"/>
      <c r="QWD37" s="47"/>
      <c r="QWE37" s="47"/>
      <c r="QWF37" s="47"/>
      <c r="QWG37" s="47"/>
      <c r="QWH37" s="47"/>
      <c r="QWI37" s="47"/>
      <c r="QWJ37" s="47"/>
      <c r="QWK37" s="47"/>
      <c r="QWL37" s="47"/>
      <c r="QWM37" s="47"/>
      <c r="QWN37" s="47"/>
      <c r="QWO37" s="47"/>
      <c r="QWP37" s="47"/>
      <c r="QWQ37" s="47"/>
      <c r="QWR37" s="47"/>
      <c r="QWS37" s="47"/>
      <c r="QWT37" s="47"/>
      <c r="QWU37" s="47"/>
      <c r="QWV37" s="47"/>
      <c r="QWW37" s="47"/>
      <c r="QWX37" s="47"/>
      <c r="QWY37" s="47"/>
      <c r="QWZ37" s="47"/>
      <c r="QXA37" s="47"/>
      <c r="QXB37" s="47"/>
      <c r="QXC37" s="47"/>
      <c r="QXD37" s="47"/>
      <c r="QXE37" s="47"/>
      <c r="QXF37" s="47"/>
      <c r="QXG37" s="47"/>
      <c r="QXH37" s="47"/>
      <c r="QXI37" s="47"/>
      <c r="QXJ37" s="47"/>
      <c r="QXK37" s="47"/>
      <c r="QXL37" s="47"/>
      <c r="QXM37" s="47"/>
      <c r="QXN37" s="47"/>
      <c r="QXO37" s="47"/>
      <c r="QXP37" s="47"/>
      <c r="QXQ37" s="47"/>
      <c r="QXR37" s="47"/>
      <c r="QXS37" s="47"/>
      <c r="QXT37" s="47"/>
      <c r="QXU37" s="47"/>
      <c r="QXV37" s="47"/>
      <c r="QXW37" s="47"/>
      <c r="QXX37" s="47"/>
      <c r="QXY37" s="47"/>
      <c r="QXZ37" s="47"/>
      <c r="QYA37" s="47"/>
      <c r="QYB37" s="47"/>
      <c r="QYC37" s="47"/>
      <c r="QYD37" s="47"/>
      <c r="QYE37" s="47"/>
      <c r="QYF37" s="47"/>
      <c r="QYG37" s="47"/>
      <c r="QYH37" s="47"/>
      <c r="QYI37" s="47"/>
      <c r="QYJ37" s="47"/>
      <c r="QYK37" s="47"/>
      <c r="QYL37" s="47"/>
      <c r="QYM37" s="47"/>
      <c r="QYN37" s="47"/>
      <c r="QYO37" s="47"/>
      <c r="QYP37" s="47"/>
      <c r="QYQ37" s="47"/>
      <c r="QYR37" s="47"/>
      <c r="QYS37" s="47"/>
      <c r="QYT37" s="47"/>
      <c r="QYU37" s="47"/>
      <c r="QYV37" s="47"/>
      <c r="QYW37" s="47"/>
      <c r="QYX37" s="47"/>
      <c r="QYY37" s="47"/>
      <c r="QYZ37" s="47"/>
      <c r="QZA37" s="47"/>
      <c r="QZB37" s="47"/>
      <c r="QZC37" s="47"/>
      <c r="QZD37" s="47"/>
      <c r="QZE37" s="47"/>
      <c r="QZF37" s="47"/>
      <c r="QZG37" s="47"/>
      <c r="QZH37" s="47"/>
      <c r="QZI37" s="47"/>
      <c r="QZJ37" s="47"/>
      <c r="QZK37" s="47"/>
      <c r="QZL37" s="47"/>
      <c r="QZM37" s="47"/>
      <c r="QZN37" s="47"/>
      <c r="QZO37" s="47"/>
      <c r="QZP37" s="47"/>
      <c r="QZQ37" s="47"/>
      <c r="QZR37" s="47"/>
      <c r="QZS37" s="47"/>
      <c r="QZT37" s="47"/>
      <c r="QZU37" s="47"/>
      <c r="QZV37" s="47"/>
      <c r="QZW37" s="47"/>
      <c r="QZX37" s="47"/>
      <c r="QZY37" s="47"/>
      <c r="QZZ37" s="47"/>
      <c r="RAA37" s="47"/>
      <c r="RAB37" s="47"/>
      <c r="RAC37" s="47"/>
      <c r="RAD37" s="47"/>
      <c r="RAE37" s="47"/>
      <c r="RAF37" s="47"/>
      <c r="RAG37" s="47"/>
      <c r="RAH37" s="47"/>
      <c r="RAI37" s="47"/>
      <c r="RAJ37" s="47"/>
      <c r="RAK37" s="47"/>
      <c r="RAL37" s="47"/>
      <c r="RAM37" s="47"/>
      <c r="RAN37" s="47"/>
      <c r="RAO37" s="47"/>
      <c r="RAP37" s="47"/>
      <c r="RAQ37" s="47"/>
      <c r="RAR37" s="47"/>
      <c r="RAS37" s="47"/>
      <c r="RAT37" s="47"/>
      <c r="RAU37" s="47"/>
      <c r="RAV37" s="47"/>
      <c r="RAW37" s="47"/>
      <c r="RAX37" s="47"/>
      <c r="RAY37" s="47"/>
      <c r="RAZ37" s="47"/>
      <c r="RBA37" s="47"/>
      <c r="RBB37" s="47"/>
      <c r="RBC37" s="47"/>
      <c r="RBD37" s="47"/>
      <c r="RBE37" s="47"/>
      <c r="RBF37" s="47"/>
      <c r="RBG37" s="47"/>
      <c r="RBH37" s="47"/>
      <c r="RBI37" s="47"/>
      <c r="RBJ37" s="47"/>
      <c r="RBK37" s="47"/>
      <c r="RBL37" s="47"/>
      <c r="RBM37" s="47"/>
      <c r="RBN37" s="47"/>
      <c r="RBO37" s="47"/>
      <c r="RBP37" s="47"/>
      <c r="RBQ37" s="47"/>
      <c r="RBR37" s="47"/>
      <c r="RBS37" s="47"/>
      <c r="RBT37" s="47"/>
      <c r="RBU37" s="47"/>
      <c r="RBV37" s="47"/>
      <c r="RBW37" s="47"/>
      <c r="RBX37" s="47"/>
      <c r="RBY37" s="47"/>
      <c r="RBZ37" s="47"/>
      <c r="RCA37" s="47"/>
      <c r="RCB37" s="47"/>
      <c r="RCC37" s="47"/>
      <c r="RCD37" s="47"/>
      <c r="RCE37" s="47"/>
      <c r="RCF37" s="47"/>
      <c r="RCG37" s="47"/>
      <c r="RCH37" s="47"/>
      <c r="RCI37" s="47"/>
      <c r="RCJ37" s="47"/>
      <c r="RCK37" s="47"/>
      <c r="RCL37" s="47"/>
      <c r="RCM37" s="47"/>
      <c r="RCN37" s="47"/>
      <c r="RCO37" s="47"/>
      <c r="RCP37" s="47"/>
      <c r="RCQ37" s="47"/>
      <c r="RCR37" s="47"/>
      <c r="RCS37" s="47"/>
      <c r="RCT37" s="47"/>
      <c r="RCU37" s="47"/>
      <c r="RCV37" s="47"/>
      <c r="RCW37" s="47"/>
      <c r="RCX37" s="47"/>
      <c r="RCY37" s="47"/>
      <c r="RCZ37" s="47"/>
      <c r="RDA37" s="47"/>
      <c r="RDB37" s="47"/>
      <c r="RDC37" s="47"/>
      <c r="RDD37" s="47"/>
      <c r="RDE37" s="47"/>
      <c r="RDF37" s="47"/>
      <c r="RDG37" s="47"/>
      <c r="RDH37" s="47"/>
      <c r="RDI37" s="47"/>
      <c r="RDJ37" s="47"/>
      <c r="RDK37" s="47"/>
      <c r="RDL37" s="47"/>
      <c r="RDM37" s="47"/>
      <c r="RDN37" s="47"/>
      <c r="RDO37" s="47"/>
      <c r="RDP37" s="47"/>
      <c r="RDQ37" s="47"/>
      <c r="RDR37" s="47"/>
      <c r="RDS37" s="47"/>
      <c r="RDT37" s="47"/>
      <c r="RDU37" s="47"/>
      <c r="RDV37" s="47"/>
      <c r="RDW37" s="47"/>
      <c r="RDX37" s="47"/>
      <c r="RDY37" s="47"/>
      <c r="RDZ37" s="47"/>
      <c r="REA37" s="47"/>
      <c r="REB37" s="47"/>
      <c r="REC37" s="47"/>
      <c r="RED37" s="47"/>
      <c r="REE37" s="47"/>
      <c r="REF37" s="47"/>
      <c r="REG37" s="47"/>
      <c r="REH37" s="47"/>
      <c r="REI37" s="47"/>
      <c r="REJ37" s="47"/>
      <c r="REK37" s="47"/>
      <c r="REL37" s="47"/>
      <c r="REM37" s="47"/>
      <c r="REN37" s="47"/>
      <c r="REO37" s="47"/>
      <c r="REP37" s="47"/>
      <c r="REQ37" s="47"/>
      <c r="RER37" s="47"/>
      <c r="RES37" s="47"/>
      <c r="RET37" s="47"/>
      <c r="REU37" s="47"/>
      <c r="REV37" s="47"/>
      <c r="REW37" s="47"/>
      <c r="REX37" s="47"/>
      <c r="REY37" s="47"/>
      <c r="REZ37" s="47"/>
      <c r="RFA37" s="47"/>
      <c r="RFB37" s="47"/>
      <c r="RFC37" s="47"/>
      <c r="RFD37" s="47"/>
      <c r="RFE37" s="47"/>
      <c r="RFF37" s="47"/>
      <c r="RFG37" s="47"/>
      <c r="RFH37" s="47"/>
      <c r="RFI37" s="47"/>
      <c r="RFJ37" s="47"/>
      <c r="RFK37" s="47"/>
      <c r="RFL37" s="47"/>
      <c r="RFM37" s="47"/>
      <c r="RFN37" s="47"/>
      <c r="RFO37" s="47"/>
      <c r="RFP37" s="47"/>
      <c r="RFQ37" s="47"/>
      <c r="RFR37" s="47"/>
      <c r="RFS37" s="47"/>
      <c r="RFT37" s="47"/>
      <c r="RFU37" s="47"/>
      <c r="RFV37" s="47"/>
      <c r="RFW37" s="47"/>
      <c r="RFX37" s="47"/>
      <c r="RFY37" s="47"/>
      <c r="RFZ37" s="47"/>
      <c r="RGA37" s="47"/>
      <c r="RGB37" s="47"/>
      <c r="RGC37" s="47"/>
      <c r="RGD37" s="47"/>
      <c r="RGE37" s="47"/>
      <c r="RGF37" s="47"/>
      <c r="RGG37" s="47"/>
      <c r="RGH37" s="47"/>
      <c r="RGI37" s="47"/>
      <c r="RGJ37" s="47"/>
      <c r="RGK37" s="47"/>
      <c r="RGL37" s="47"/>
      <c r="RGM37" s="47"/>
      <c r="RGN37" s="47"/>
      <c r="RGO37" s="47"/>
      <c r="RGP37" s="47"/>
      <c r="RGQ37" s="47"/>
      <c r="RGR37" s="47"/>
      <c r="RGS37" s="47"/>
      <c r="RGT37" s="47"/>
      <c r="RGU37" s="47"/>
      <c r="RGV37" s="47"/>
      <c r="RGW37" s="47"/>
      <c r="RGX37" s="47"/>
      <c r="RGY37" s="47"/>
      <c r="RGZ37" s="47"/>
      <c r="RHA37" s="47"/>
      <c r="RHB37" s="47"/>
      <c r="RHC37" s="47"/>
      <c r="RHD37" s="47"/>
      <c r="RHE37" s="47"/>
      <c r="RHF37" s="47"/>
      <c r="RHG37" s="47"/>
      <c r="RHH37" s="47"/>
      <c r="RHI37" s="47"/>
      <c r="RHJ37" s="47"/>
      <c r="RHK37" s="47"/>
      <c r="RHL37" s="47"/>
      <c r="RHM37" s="47"/>
      <c r="RHN37" s="47"/>
      <c r="RHO37" s="47"/>
      <c r="RHP37" s="47"/>
      <c r="RHQ37" s="47"/>
      <c r="RHR37" s="47"/>
      <c r="RHS37" s="47"/>
      <c r="RHT37" s="47"/>
      <c r="RHU37" s="47"/>
      <c r="RHV37" s="47"/>
      <c r="RHW37" s="47"/>
      <c r="RHX37" s="47"/>
      <c r="RHY37" s="47"/>
      <c r="RHZ37" s="47"/>
      <c r="RIA37" s="47"/>
      <c r="RIB37" s="47"/>
      <c r="RIC37" s="47"/>
      <c r="RID37" s="47"/>
      <c r="RIE37" s="47"/>
      <c r="RIF37" s="47"/>
      <c r="RIG37" s="47"/>
      <c r="RIH37" s="47"/>
      <c r="RII37" s="47"/>
      <c r="RIJ37" s="47"/>
      <c r="RIK37" s="47"/>
      <c r="RIL37" s="47"/>
      <c r="RIM37" s="47"/>
      <c r="RIN37" s="47"/>
      <c r="RIO37" s="47"/>
      <c r="RIP37" s="47"/>
      <c r="RIQ37" s="47"/>
      <c r="RIR37" s="47"/>
      <c r="RIS37" s="47"/>
      <c r="RIT37" s="47"/>
      <c r="RIU37" s="47"/>
      <c r="RIV37" s="47"/>
      <c r="RIW37" s="47"/>
      <c r="RIX37" s="47"/>
      <c r="RIY37" s="47"/>
      <c r="RIZ37" s="47"/>
      <c r="RJA37" s="47"/>
      <c r="RJB37" s="47"/>
      <c r="RJC37" s="47"/>
      <c r="RJD37" s="47"/>
      <c r="RJE37" s="47"/>
      <c r="RJF37" s="47"/>
      <c r="RJG37" s="47"/>
      <c r="RJH37" s="47"/>
      <c r="RJI37" s="47"/>
      <c r="RJJ37" s="47"/>
      <c r="RJK37" s="47"/>
      <c r="RJL37" s="47"/>
      <c r="RJM37" s="47"/>
      <c r="RJN37" s="47"/>
      <c r="RJO37" s="47"/>
      <c r="RJP37" s="47"/>
      <c r="RJQ37" s="47"/>
      <c r="RJR37" s="47"/>
      <c r="RJS37" s="47"/>
      <c r="RJT37" s="47"/>
      <c r="RJU37" s="47"/>
      <c r="RJV37" s="47"/>
      <c r="RJW37" s="47"/>
      <c r="RJX37" s="47"/>
      <c r="RJY37" s="47"/>
      <c r="RJZ37" s="47"/>
      <c r="RKA37" s="47"/>
      <c r="RKB37" s="47"/>
      <c r="RKC37" s="47"/>
      <c r="RKD37" s="47"/>
      <c r="RKE37" s="47"/>
      <c r="RKF37" s="47"/>
      <c r="RKG37" s="47"/>
      <c r="RKH37" s="47"/>
      <c r="RKI37" s="47"/>
      <c r="RKJ37" s="47"/>
      <c r="RKK37" s="47"/>
      <c r="RKL37" s="47"/>
      <c r="RKM37" s="47"/>
      <c r="RKN37" s="47"/>
      <c r="RKO37" s="47"/>
      <c r="RKP37" s="47"/>
      <c r="RKQ37" s="47"/>
      <c r="RKR37" s="47"/>
      <c r="RKS37" s="47"/>
      <c r="RKT37" s="47"/>
      <c r="RKU37" s="47"/>
      <c r="RKV37" s="47"/>
      <c r="RKW37" s="47"/>
      <c r="RKX37" s="47"/>
      <c r="RKY37" s="47"/>
      <c r="RKZ37" s="47"/>
      <c r="RLA37" s="47"/>
      <c r="RLB37" s="47"/>
      <c r="RLC37" s="47"/>
      <c r="RLD37" s="47"/>
      <c r="RLE37" s="47"/>
      <c r="RLF37" s="47"/>
      <c r="RLG37" s="47"/>
      <c r="RLH37" s="47"/>
      <c r="RLI37" s="47"/>
      <c r="RLJ37" s="47"/>
      <c r="RLK37" s="47"/>
      <c r="RLL37" s="47"/>
      <c r="RLM37" s="47"/>
      <c r="RLN37" s="47"/>
      <c r="RLO37" s="47"/>
      <c r="RLP37" s="47"/>
      <c r="RLQ37" s="47"/>
      <c r="RLR37" s="47"/>
      <c r="RLS37" s="47"/>
      <c r="RLT37" s="47"/>
      <c r="RLU37" s="47"/>
      <c r="RLV37" s="47"/>
      <c r="RLW37" s="47"/>
      <c r="RLX37" s="47"/>
      <c r="RLY37" s="47"/>
      <c r="RLZ37" s="47"/>
      <c r="RMA37" s="47"/>
      <c r="RMB37" s="47"/>
      <c r="RMC37" s="47"/>
      <c r="RMD37" s="47"/>
      <c r="RME37" s="47"/>
      <c r="RMF37" s="47"/>
      <c r="RMG37" s="47"/>
      <c r="RMH37" s="47"/>
      <c r="RMI37" s="47"/>
      <c r="RMJ37" s="47"/>
      <c r="RMK37" s="47"/>
      <c r="RML37" s="47"/>
      <c r="RMM37" s="47"/>
      <c r="RMN37" s="47"/>
      <c r="RMO37" s="47"/>
      <c r="RMP37" s="47"/>
      <c r="RMQ37" s="47"/>
      <c r="RMR37" s="47"/>
      <c r="RMS37" s="47"/>
      <c r="RMT37" s="47"/>
      <c r="RMU37" s="47"/>
      <c r="RMV37" s="47"/>
      <c r="RMW37" s="47"/>
      <c r="RMX37" s="47"/>
      <c r="RMY37" s="47"/>
      <c r="RMZ37" s="47"/>
      <c r="RNA37" s="47"/>
      <c r="RNB37" s="47"/>
      <c r="RNC37" s="47"/>
      <c r="RND37" s="47"/>
      <c r="RNE37" s="47"/>
      <c r="RNF37" s="47"/>
      <c r="RNG37" s="47"/>
      <c r="RNH37" s="47"/>
      <c r="RNI37" s="47"/>
      <c r="RNJ37" s="47"/>
      <c r="RNK37" s="47"/>
      <c r="RNL37" s="47"/>
      <c r="RNM37" s="47"/>
      <c r="RNN37" s="47"/>
      <c r="RNO37" s="47"/>
      <c r="RNP37" s="47"/>
      <c r="RNQ37" s="47"/>
      <c r="RNR37" s="47"/>
      <c r="RNS37" s="47"/>
      <c r="RNT37" s="47"/>
      <c r="RNU37" s="47"/>
      <c r="RNV37" s="47"/>
      <c r="RNW37" s="47"/>
      <c r="RNX37" s="47"/>
      <c r="RNY37" s="47"/>
      <c r="RNZ37" s="47"/>
      <c r="ROA37" s="47"/>
      <c r="ROB37" s="47"/>
      <c r="ROC37" s="47"/>
      <c r="ROD37" s="47"/>
      <c r="ROE37" s="47"/>
      <c r="ROF37" s="47"/>
      <c r="ROG37" s="47"/>
      <c r="ROH37" s="47"/>
      <c r="ROI37" s="47"/>
      <c r="ROJ37" s="47"/>
      <c r="ROK37" s="47"/>
      <c r="ROL37" s="47"/>
      <c r="ROM37" s="47"/>
      <c r="RON37" s="47"/>
      <c r="ROO37" s="47"/>
      <c r="ROP37" s="47"/>
      <c r="ROQ37" s="47"/>
      <c r="ROR37" s="47"/>
      <c r="ROS37" s="47"/>
      <c r="ROT37" s="47"/>
      <c r="ROU37" s="47"/>
      <c r="ROV37" s="47"/>
      <c r="ROW37" s="47"/>
      <c r="ROX37" s="47"/>
      <c r="ROY37" s="47"/>
      <c r="ROZ37" s="47"/>
      <c r="RPA37" s="47"/>
      <c r="RPB37" s="47"/>
      <c r="RPC37" s="47"/>
      <c r="RPD37" s="47"/>
      <c r="RPE37" s="47"/>
      <c r="RPF37" s="47"/>
      <c r="RPG37" s="47"/>
      <c r="RPH37" s="47"/>
      <c r="RPI37" s="47"/>
      <c r="RPJ37" s="47"/>
      <c r="RPK37" s="47"/>
      <c r="RPL37" s="47"/>
      <c r="RPM37" s="47"/>
      <c r="RPN37" s="47"/>
      <c r="RPO37" s="47"/>
      <c r="RPP37" s="47"/>
      <c r="RPQ37" s="47"/>
      <c r="RPR37" s="47"/>
      <c r="RPS37" s="47"/>
      <c r="RPT37" s="47"/>
      <c r="RPU37" s="47"/>
      <c r="RPV37" s="47"/>
      <c r="RPW37" s="47"/>
      <c r="RPX37" s="47"/>
      <c r="RPY37" s="47"/>
      <c r="RPZ37" s="47"/>
      <c r="RQA37" s="47"/>
      <c r="RQB37" s="47"/>
      <c r="RQC37" s="47"/>
      <c r="RQD37" s="47"/>
      <c r="RQE37" s="47"/>
      <c r="RQF37" s="47"/>
      <c r="RQG37" s="47"/>
      <c r="RQH37" s="47"/>
      <c r="RQI37" s="47"/>
      <c r="RQJ37" s="47"/>
      <c r="RQK37" s="47"/>
      <c r="RQL37" s="47"/>
      <c r="RQM37" s="47"/>
      <c r="RQN37" s="47"/>
      <c r="RQO37" s="47"/>
      <c r="RQP37" s="47"/>
      <c r="RQQ37" s="47"/>
      <c r="RQR37" s="47"/>
      <c r="RQS37" s="47"/>
      <c r="RQT37" s="47"/>
      <c r="RQU37" s="47"/>
      <c r="RQV37" s="47"/>
      <c r="RQW37" s="47"/>
      <c r="RQX37" s="47"/>
      <c r="RQY37" s="47"/>
      <c r="RQZ37" s="47"/>
      <c r="RRA37" s="47"/>
      <c r="RRB37" s="47"/>
      <c r="RRC37" s="47"/>
      <c r="RRD37" s="47"/>
      <c r="RRE37" s="47"/>
      <c r="RRF37" s="47"/>
      <c r="RRG37" s="47"/>
      <c r="RRH37" s="47"/>
      <c r="RRI37" s="47"/>
      <c r="RRJ37" s="47"/>
      <c r="RRK37" s="47"/>
      <c r="RRL37" s="47"/>
      <c r="RRM37" s="47"/>
      <c r="RRN37" s="47"/>
      <c r="RRO37" s="47"/>
      <c r="RRP37" s="47"/>
      <c r="RRQ37" s="47"/>
      <c r="RRR37" s="47"/>
      <c r="RRS37" s="47"/>
      <c r="RRT37" s="47"/>
      <c r="RRU37" s="47"/>
      <c r="RRV37" s="47"/>
      <c r="RRW37" s="47"/>
      <c r="RRX37" s="47"/>
      <c r="RRY37" s="47"/>
      <c r="RRZ37" s="47"/>
      <c r="RSA37" s="47"/>
      <c r="RSB37" s="47"/>
      <c r="RSC37" s="47"/>
      <c r="RSD37" s="47"/>
      <c r="RSE37" s="47"/>
      <c r="RSF37" s="47"/>
      <c r="RSG37" s="47"/>
      <c r="RSH37" s="47"/>
      <c r="RSI37" s="47"/>
      <c r="RSJ37" s="47"/>
      <c r="RSK37" s="47"/>
      <c r="RSL37" s="47"/>
      <c r="RSM37" s="47"/>
      <c r="RSN37" s="47"/>
      <c r="RSO37" s="47"/>
      <c r="RSP37" s="47"/>
      <c r="RSQ37" s="47"/>
      <c r="RSR37" s="47"/>
      <c r="RSS37" s="47"/>
      <c r="RST37" s="47"/>
      <c r="RSU37" s="47"/>
      <c r="RSV37" s="47"/>
      <c r="RSW37" s="47"/>
      <c r="RSX37" s="47"/>
      <c r="RSY37" s="47"/>
      <c r="RSZ37" s="47"/>
      <c r="RTA37" s="47"/>
      <c r="RTB37" s="47"/>
      <c r="RTC37" s="47"/>
      <c r="RTD37" s="47"/>
      <c r="RTE37" s="47"/>
      <c r="RTF37" s="47"/>
      <c r="RTG37" s="47"/>
      <c r="RTH37" s="47"/>
      <c r="RTI37" s="47"/>
      <c r="RTJ37" s="47"/>
      <c r="RTK37" s="47"/>
      <c r="RTL37" s="47"/>
      <c r="RTM37" s="47"/>
      <c r="RTN37" s="47"/>
      <c r="RTO37" s="47"/>
      <c r="RTP37" s="47"/>
      <c r="RTQ37" s="47"/>
      <c r="RTR37" s="47"/>
      <c r="RTS37" s="47"/>
      <c r="RTT37" s="47"/>
      <c r="RTU37" s="47"/>
      <c r="RTV37" s="47"/>
      <c r="RTW37" s="47"/>
      <c r="RTX37" s="47"/>
      <c r="RTY37" s="47"/>
      <c r="RTZ37" s="47"/>
      <c r="RUA37" s="47"/>
      <c r="RUB37" s="47"/>
      <c r="RUC37" s="47"/>
      <c r="RUD37" s="47"/>
      <c r="RUE37" s="47"/>
      <c r="RUF37" s="47"/>
      <c r="RUG37" s="47"/>
      <c r="RUH37" s="47"/>
      <c r="RUI37" s="47"/>
      <c r="RUJ37" s="47"/>
      <c r="RUK37" s="47"/>
      <c r="RUL37" s="47"/>
      <c r="RUM37" s="47"/>
      <c r="RUN37" s="47"/>
      <c r="RUO37" s="47"/>
      <c r="RUP37" s="47"/>
      <c r="RUQ37" s="47"/>
      <c r="RUR37" s="47"/>
      <c r="RUS37" s="47"/>
      <c r="RUT37" s="47"/>
      <c r="RUU37" s="47"/>
      <c r="RUV37" s="47"/>
      <c r="RUW37" s="47"/>
      <c r="RUX37" s="47"/>
      <c r="RUY37" s="47"/>
      <c r="RUZ37" s="47"/>
      <c r="RVA37" s="47"/>
      <c r="RVB37" s="47"/>
      <c r="RVC37" s="47"/>
      <c r="RVD37" s="47"/>
      <c r="RVE37" s="47"/>
      <c r="RVF37" s="47"/>
      <c r="RVG37" s="47"/>
      <c r="RVH37" s="47"/>
      <c r="RVI37" s="47"/>
      <c r="RVJ37" s="47"/>
      <c r="RVK37" s="47"/>
      <c r="RVL37" s="47"/>
      <c r="RVM37" s="47"/>
      <c r="RVN37" s="47"/>
      <c r="RVO37" s="47"/>
      <c r="RVP37" s="47"/>
      <c r="RVQ37" s="47"/>
      <c r="RVR37" s="47"/>
      <c r="RVS37" s="47"/>
      <c r="RVT37" s="47"/>
      <c r="RVU37" s="47"/>
      <c r="RVV37" s="47"/>
      <c r="RVW37" s="47"/>
      <c r="RVX37" s="47"/>
      <c r="RVY37" s="47"/>
      <c r="RVZ37" s="47"/>
      <c r="RWA37" s="47"/>
      <c r="RWB37" s="47"/>
      <c r="RWC37" s="47"/>
      <c r="RWD37" s="47"/>
      <c r="RWE37" s="47"/>
      <c r="RWF37" s="47"/>
      <c r="RWG37" s="47"/>
      <c r="RWH37" s="47"/>
      <c r="RWI37" s="47"/>
      <c r="RWJ37" s="47"/>
      <c r="RWK37" s="47"/>
      <c r="RWL37" s="47"/>
      <c r="RWM37" s="47"/>
      <c r="RWN37" s="47"/>
      <c r="RWO37" s="47"/>
      <c r="RWP37" s="47"/>
      <c r="RWQ37" s="47"/>
      <c r="RWR37" s="47"/>
      <c r="RWS37" s="47"/>
      <c r="RWT37" s="47"/>
      <c r="RWU37" s="47"/>
      <c r="RWV37" s="47"/>
      <c r="RWW37" s="47"/>
      <c r="RWX37" s="47"/>
      <c r="RWY37" s="47"/>
      <c r="RWZ37" s="47"/>
      <c r="RXA37" s="47"/>
      <c r="RXB37" s="47"/>
      <c r="RXC37" s="47"/>
      <c r="RXD37" s="47"/>
      <c r="RXE37" s="47"/>
      <c r="RXF37" s="47"/>
      <c r="RXG37" s="47"/>
      <c r="RXH37" s="47"/>
      <c r="RXI37" s="47"/>
      <c r="RXJ37" s="47"/>
      <c r="RXK37" s="47"/>
      <c r="RXL37" s="47"/>
      <c r="RXM37" s="47"/>
      <c r="RXN37" s="47"/>
      <c r="RXO37" s="47"/>
      <c r="RXP37" s="47"/>
      <c r="RXQ37" s="47"/>
      <c r="RXR37" s="47"/>
      <c r="RXS37" s="47"/>
      <c r="RXT37" s="47"/>
      <c r="RXU37" s="47"/>
      <c r="RXV37" s="47"/>
      <c r="RXW37" s="47"/>
      <c r="RXX37" s="47"/>
      <c r="RXY37" s="47"/>
      <c r="RXZ37" s="47"/>
      <c r="RYA37" s="47"/>
      <c r="RYB37" s="47"/>
      <c r="RYC37" s="47"/>
      <c r="RYD37" s="47"/>
      <c r="RYE37" s="47"/>
      <c r="RYF37" s="47"/>
      <c r="RYG37" s="47"/>
      <c r="RYH37" s="47"/>
      <c r="RYI37" s="47"/>
      <c r="RYJ37" s="47"/>
      <c r="RYK37" s="47"/>
      <c r="RYL37" s="47"/>
      <c r="RYM37" s="47"/>
      <c r="RYN37" s="47"/>
      <c r="RYO37" s="47"/>
      <c r="RYP37" s="47"/>
      <c r="RYQ37" s="47"/>
      <c r="RYR37" s="47"/>
      <c r="RYS37" s="47"/>
      <c r="RYT37" s="47"/>
      <c r="RYU37" s="47"/>
      <c r="RYV37" s="47"/>
      <c r="RYW37" s="47"/>
      <c r="RYX37" s="47"/>
      <c r="RYY37" s="47"/>
      <c r="RYZ37" s="47"/>
      <c r="RZA37" s="47"/>
      <c r="RZB37" s="47"/>
      <c r="RZC37" s="47"/>
      <c r="RZD37" s="47"/>
      <c r="RZE37" s="47"/>
      <c r="RZF37" s="47"/>
      <c r="RZG37" s="47"/>
      <c r="RZH37" s="47"/>
      <c r="RZI37" s="47"/>
      <c r="RZJ37" s="47"/>
      <c r="RZK37" s="47"/>
      <c r="RZL37" s="47"/>
      <c r="RZM37" s="47"/>
      <c r="RZN37" s="47"/>
      <c r="RZO37" s="47"/>
      <c r="RZP37" s="47"/>
      <c r="RZQ37" s="47"/>
      <c r="RZR37" s="47"/>
      <c r="RZS37" s="47"/>
      <c r="RZT37" s="47"/>
      <c r="RZU37" s="47"/>
      <c r="RZV37" s="47"/>
      <c r="RZW37" s="47"/>
      <c r="RZX37" s="47"/>
      <c r="RZY37" s="47"/>
      <c r="RZZ37" s="47"/>
      <c r="SAA37" s="47"/>
      <c r="SAB37" s="47"/>
      <c r="SAC37" s="47"/>
      <c r="SAD37" s="47"/>
      <c r="SAE37" s="47"/>
      <c r="SAF37" s="47"/>
      <c r="SAG37" s="47"/>
      <c r="SAH37" s="47"/>
      <c r="SAI37" s="47"/>
      <c r="SAJ37" s="47"/>
      <c r="SAK37" s="47"/>
      <c r="SAL37" s="47"/>
      <c r="SAM37" s="47"/>
      <c r="SAN37" s="47"/>
      <c r="SAO37" s="47"/>
      <c r="SAP37" s="47"/>
      <c r="SAQ37" s="47"/>
      <c r="SAR37" s="47"/>
      <c r="SAS37" s="47"/>
      <c r="SAT37" s="47"/>
      <c r="SAU37" s="47"/>
      <c r="SAV37" s="47"/>
      <c r="SAW37" s="47"/>
      <c r="SAX37" s="47"/>
      <c r="SAY37" s="47"/>
      <c r="SAZ37" s="47"/>
      <c r="SBA37" s="47"/>
      <c r="SBB37" s="47"/>
      <c r="SBC37" s="47"/>
      <c r="SBD37" s="47"/>
      <c r="SBE37" s="47"/>
      <c r="SBF37" s="47"/>
      <c r="SBG37" s="47"/>
      <c r="SBH37" s="47"/>
      <c r="SBI37" s="47"/>
      <c r="SBJ37" s="47"/>
      <c r="SBK37" s="47"/>
      <c r="SBL37" s="47"/>
      <c r="SBM37" s="47"/>
      <c r="SBN37" s="47"/>
      <c r="SBO37" s="47"/>
      <c r="SBP37" s="47"/>
      <c r="SBQ37" s="47"/>
      <c r="SBR37" s="47"/>
      <c r="SBS37" s="47"/>
      <c r="SBT37" s="47"/>
      <c r="SBU37" s="47"/>
      <c r="SBV37" s="47"/>
      <c r="SBW37" s="47"/>
      <c r="SBX37" s="47"/>
      <c r="SBY37" s="47"/>
      <c r="SBZ37" s="47"/>
      <c r="SCA37" s="47"/>
      <c r="SCB37" s="47"/>
      <c r="SCC37" s="47"/>
      <c r="SCD37" s="47"/>
      <c r="SCE37" s="47"/>
      <c r="SCF37" s="47"/>
      <c r="SCG37" s="47"/>
      <c r="SCH37" s="47"/>
      <c r="SCI37" s="47"/>
      <c r="SCJ37" s="47"/>
      <c r="SCK37" s="47"/>
      <c r="SCL37" s="47"/>
      <c r="SCM37" s="47"/>
      <c r="SCN37" s="47"/>
      <c r="SCO37" s="47"/>
      <c r="SCP37" s="47"/>
      <c r="SCQ37" s="47"/>
      <c r="SCR37" s="47"/>
      <c r="SCS37" s="47"/>
      <c r="SCT37" s="47"/>
      <c r="SCU37" s="47"/>
      <c r="SCV37" s="47"/>
      <c r="SCW37" s="47"/>
      <c r="SCX37" s="47"/>
      <c r="SCY37" s="47"/>
      <c r="SCZ37" s="47"/>
      <c r="SDA37" s="47"/>
      <c r="SDB37" s="47"/>
      <c r="SDC37" s="47"/>
      <c r="SDD37" s="47"/>
      <c r="SDE37" s="47"/>
      <c r="SDF37" s="47"/>
      <c r="SDG37" s="47"/>
      <c r="SDH37" s="47"/>
      <c r="SDI37" s="47"/>
      <c r="SDJ37" s="47"/>
      <c r="SDK37" s="47"/>
      <c r="SDL37" s="47"/>
      <c r="SDM37" s="47"/>
      <c r="SDN37" s="47"/>
      <c r="SDO37" s="47"/>
      <c r="SDP37" s="47"/>
      <c r="SDQ37" s="47"/>
      <c r="SDR37" s="47"/>
      <c r="SDS37" s="47"/>
      <c r="SDT37" s="47"/>
      <c r="SDU37" s="47"/>
      <c r="SDV37" s="47"/>
      <c r="SDW37" s="47"/>
      <c r="SDX37" s="47"/>
      <c r="SDY37" s="47"/>
      <c r="SDZ37" s="47"/>
      <c r="SEA37" s="47"/>
      <c r="SEB37" s="47"/>
      <c r="SEC37" s="47"/>
      <c r="SED37" s="47"/>
      <c r="SEE37" s="47"/>
      <c r="SEF37" s="47"/>
      <c r="SEG37" s="47"/>
      <c r="SEH37" s="47"/>
      <c r="SEI37" s="47"/>
      <c r="SEJ37" s="47"/>
      <c r="SEK37" s="47"/>
      <c r="SEL37" s="47"/>
      <c r="SEM37" s="47"/>
      <c r="SEN37" s="47"/>
      <c r="SEO37" s="47"/>
      <c r="SEP37" s="47"/>
      <c r="SEQ37" s="47"/>
      <c r="SER37" s="47"/>
      <c r="SES37" s="47"/>
      <c r="SET37" s="47"/>
      <c r="SEU37" s="47"/>
      <c r="SEV37" s="47"/>
      <c r="SEW37" s="47"/>
      <c r="SEX37" s="47"/>
      <c r="SEY37" s="47"/>
      <c r="SEZ37" s="47"/>
      <c r="SFA37" s="47"/>
      <c r="SFB37" s="47"/>
      <c r="SFC37" s="47"/>
      <c r="SFD37" s="47"/>
      <c r="SFE37" s="47"/>
      <c r="SFF37" s="47"/>
      <c r="SFG37" s="47"/>
      <c r="SFH37" s="47"/>
      <c r="SFI37" s="47"/>
      <c r="SFJ37" s="47"/>
      <c r="SFK37" s="47"/>
      <c r="SFL37" s="47"/>
      <c r="SFM37" s="47"/>
      <c r="SFN37" s="47"/>
      <c r="SFO37" s="47"/>
      <c r="SFP37" s="47"/>
      <c r="SFQ37" s="47"/>
      <c r="SFR37" s="47"/>
      <c r="SFS37" s="47"/>
      <c r="SFT37" s="47"/>
      <c r="SFU37" s="47"/>
      <c r="SFV37" s="47"/>
      <c r="SFW37" s="47"/>
      <c r="SFX37" s="47"/>
      <c r="SFY37" s="47"/>
      <c r="SFZ37" s="47"/>
      <c r="SGA37" s="47"/>
      <c r="SGB37" s="47"/>
      <c r="SGC37" s="47"/>
      <c r="SGD37" s="47"/>
      <c r="SGE37" s="47"/>
      <c r="SGF37" s="47"/>
      <c r="SGG37" s="47"/>
      <c r="SGH37" s="47"/>
      <c r="SGI37" s="47"/>
      <c r="SGJ37" s="47"/>
      <c r="SGK37" s="47"/>
      <c r="SGL37" s="47"/>
      <c r="SGM37" s="47"/>
      <c r="SGN37" s="47"/>
      <c r="SGO37" s="47"/>
      <c r="SGP37" s="47"/>
      <c r="SGQ37" s="47"/>
      <c r="SGR37" s="47"/>
      <c r="SGS37" s="47"/>
      <c r="SGT37" s="47"/>
      <c r="SGU37" s="47"/>
      <c r="SGV37" s="47"/>
      <c r="SGW37" s="47"/>
      <c r="SGX37" s="47"/>
      <c r="SGY37" s="47"/>
      <c r="SGZ37" s="47"/>
      <c r="SHA37" s="47"/>
      <c r="SHB37" s="47"/>
      <c r="SHC37" s="47"/>
      <c r="SHD37" s="47"/>
      <c r="SHE37" s="47"/>
      <c r="SHF37" s="47"/>
      <c r="SHG37" s="47"/>
      <c r="SHH37" s="47"/>
      <c r="SHI37" s="47"/>
      <c r="SHJ37" s="47"/>
      <c r="SHK37" s="47"/>
      <c r="SHL37" s="47"/>
      <c r="SHM37" s="47"/>
      <c r="SHN37" s="47"/>
      <c r="SHO37" s="47"/>
      <c r="SHP37" s="47"/>
      <c r="SHQ37" s="47"/>
      <c r="SHR37" s="47"/>
      <c r="SHS37" s="47"/>
      <c r="SHT37" s="47"/>
      <c r="SHU37" s="47"/>
      <c r="SHV37" s="47"/>
      <c r="SHW37" s="47"/>
      <c r="SHX37" s="47"/>
      <c r="SHY37" s="47"/>
      <c r="SHZ37" s="47"/>
      <c r="SIA37" s="47"/>
      <c r="SIB37" s="47"/>
      <c r="SIC37" s="47"/>
      <c r="SID37" s="47"/>
      <c r="SIE37" s="47"/>
      <c r="SIF37" s="47"/>
      <c r="SIG37" s="47"/>
      <c r="SIH37" s="47"/>
      <c r="SII37" s="47"/>
      <c r="SIJ37" s="47"/>
      <c r="SIK37" s="47"/>
      <c r="SIL37" s="47"/>
      <c r="SIM37" s="47"/>
      <c r="SIN37" s="47"/>
      <c r="SIO37" s="47"/>
      <c r="SIP37" s="47"/>
      <c r="SIQ37" s="47"/>
      <c r="SIR37" s="47"/>
      <c r="SIS37" s="47"/>
      <c r="SIT37" s="47"/>
      <c r="SIU37" s="47"/>
      <c r="SIV37" s="47"/>
      <c r="SIW37" s="47"/>
      <c r="SIX37" s="47"/>
      <c r="SIY37" s="47"/>
      <c r="SIZ37" s="47"/>
      <c r="SJA37" s="47"/>
      <c r="SJB37" s="47"/>
      <c r="SJC37" s="47"/>
      <c r="SJD37" s="47"/>
      <c r="SJE37" s="47"/>
      <c r="SJF37" s="47"/>
      <c r="SJG37" s="47"/>
      <c r="SJH37" s="47"/>
      <c r="SJI37" s="47"/>
      <c r="SJJ37" s="47"/>
      <c r="SJK37" s="47"/>
      <c r="SJL37" s="47"/>
      <c r="SJM37" s="47"/>
      <c r="SJN37" s="47"/>
      <c r="SJO37" s="47"/>
      <c r="SJP37" s="47"/>
      <c r="SJQ37" s="47"/>
      <c r="SJR37" s="47"/>
      <c r="SJS37" s="47"/>
      <c r="SJT37" s="47"/>
      <c r="SJU37" s="47"/>
      <c r="SJV37" s="47"/>
      <c r="SJW37" s="47"/>
      <c r="SJX37" s="47"/>
      <c r="SJY37" s="47"/>
      <c r="SJZ37" s="47"/>
      <c r="SKA37" s="47"/>
      <c r="SKB37" s="47"/>
      <c r="SKC37" s="47"/>
      <c r="SKD37" s="47"/>
      <c r="SKE37" s="47"/>
      <c r="SKF37" s="47"/>
      <c r="SKG37" s="47"/>
      <c r="SKH37" s="47"/>
      <c r="SKI37" s="47"/>
      <c r="SKJ37" s="47"/>
      <c r="SKK37" s="47"/>
      <c r="SKL37" s="47"/>
      <c r="SKM37" s="47"/>
      <c r="SKN37" s="47"/>
      <c r="SKO37" s="47"/>
      <c r="SKP37" s="47"/>
      <c r="SKQ37" s="47"/>
      <c r="SKR37" s="47"/>
      <c r="SKS37" s="47"/>
      <c r="SKT37" s="47"/>
      <c r="SKU37" s="47"/>
      <c r="SKV37" s="47"/>
      <c r="SKW37" s="47"/>
      <c r="SKX37" s="47"/>
      <c r="SKY37" s="47"/>
      <c r="SKZ37" s="47"/>
      <c r="SLA37" s="47"/>
      <c r="SLB37" s="47"/>
      <c r="SLC37" s="47"/>
      <c r="SLD37" s="47"/>
      <c r="SLE37" s="47"/>
      <c r="SLF37" s="47"/>
      <c r="SLG37" s="47"/>
      <c r="SLH37" s="47"/>
      <c r="SLI37" s="47"/>
      <c r="SLJ37" s="47"/>
      <c r="SLK37" s="47"/>
      <c r="SLL37" s="47"/>
      <c r="SLM37" s="47"/>
      <c r="SLN37" s="47"/>
      <c r="SLO37" s="47"/>
      <c r="SLP37" s="47"/>
      <c r="SLQ37" s="47"/>
      <c r="SLR37" s="47"/>
      <c r="SLS37" s="47"/>
      <c r="SLT37" s="47"/>
      <c r="SLU37" s="47"/>
      <c r="SLV37" s="47"/>
      <c r="SLW37" s="47"/>
      <c r="SLX37" s="47"/>
      <c r="SLY37" s="47"/>
      <c r="SLZ37" s="47"/>
      <c r="SMA37" s="47"/>
      <c r="SMB37" s="47"/>
      <c r="SMC37" s="47"/>
      <c r="SMD37" s="47"/>
      <c r="SME37" s="47"/>
      <c r="SMF37" s="47"/>
      <c r="SMG37" s="47"/>
      <c r="SMH37" s="47"/>
      <c r="SMI37" s="47"/>
      <c r="SMJ37" s="47"/>
      <c r="SMK37" s="47"/>
      <c r="SML37" s="47"/>
      <c r="SMM37" s="47"/>
      <c r="SMN37" s="47"/>
      <c r="SMO37" s="47"/>
      <c r="SMP37" s="47"/>
      <c r="SMQ37" s="47"/>
      <c r="SMR37" s="47"/>
      <c r="SMS37" s="47"/>
      <c r="SMT37" s="47"/>
      <c r="SMU37" s="47"/>
      <c r="SMV37" s="47"/>
      <c r="SMW37" s="47"/>
      <c r="SMX37" s="47"/>
      <c r="SMY37" s="47"/>
      <c r="SMZ37" s="47"/>
      <c r="SNA37" s="47"/>
      <c r="SNB37" s="47"/>
      <c r="SNC37" s="47"/>
      <c r="SND37" s="47"/>
      <c r="SNE37" s="47"/>
      <c r="SNF37" s="47"/>
      <c r="SNG37" s="47"/>
      <c r="SNH37" s="47"/>
      <c r="SNI37" s="47"/>
      <c r="SNJ37" s="47"/>
      <c r="SNK37" s="47"/>
      <c r="SNL37" s="47"/>
      <c r="SNM37" s="47"/>
      <c r="SNN37" s="47"/>
      <c r="SNO37" s="47"/>
      <c r="SNP37" s="47"/>
      <c r="SNQ37" s="47"/>
      <c r="SNR37" s="47"/>
      <c r="SNS37" s="47"/>
      <c r="SNT37" s="47"/>
      <c r="SNU37" s="47"/>
      <c r="SNV37" s="47"/>
      <c r="SNW37" s="47"/>
      <c r="SNX37" s="47"/>
      <c r="SNY37" s="47"/>
      <c r="SNZ37" s="47"/>
      <c r="SOA37" s="47"/>
      <c r="SOB37" s="47"/>
      <c r="SOC37" s="47"/>
      <c r="SOD37" s="47"/>
      <c r="SOE37" s="47"/>
      <c r="SOF37" s="47"/>
      <c r="SOG37" s="47"/>
      <c r="SOH37" s="47"/>
      <c r="SOI37" s="47"/>
      <c r="SOJ37" s="47"/>
      <c r="SOK37" s="47"/>
      <c r="SOL37" s="47"/>
      <c r="SOM37" s="47"/>
      <c r="SON37" s="47"/>
      <c r="SOO37" s="47"/>
      <c r="SOP37" s="47"/>
      <c r="SOQ37" s="47"/>
      <c r="SOR37" s="47"/>
      <c r="SOS37" s="47"/>
      <c r="SOT37" s="47"/>
      <c r="SOU37" s="47"/>
      <c r="SOV37" s="47"/>
      <c r="SOW37" s="47"/>
      <c r="SOX37" s="47"/>
      <c r="SOY37" s="47"/>
      <c r="SOZ37" s="47"/>
      <c r="SPA37" s="47"/>
      <c r="SPB37" s="47"/>
      <c r="SPC37" s="47"/>
      <c r="SPD37" s="47"/>
      <c r="SPE37" s="47"/>
      <c r="SPF37" s="47"/>
      <c r="SPG37" s="47"/>
      <c r="SPH37" s="47"/>
      <c r="SPI37" s="47"/>
      <c r="SPJ37" s="47"/>
      <c r="SPK37" s="47"/>
      <c r="SPL37" s="47"/>
      <c r="SPM37" s="47"/>
      <c r="SPN37" s="47"/>
      <c r="SPO37" s="47"/>
      <c r="SPP37" s="47"/>
      <c r="SPQ37" s="47"/>
      <c r="SPR37" s="47"/>
      <c r="SPS37" s="47"/>
      <c r="SPT37" s="47"/>
      <c r="SPU37" s="47"/>
      <c r="SPV37" s="47"/>
      <c r="SPW37" s="47"/>
      <c r="SPX37" s="47"/>
      <c r="SPY37" s="47"/>
      <c r="SPZ37" s="47"/>
      <c r="SQA37" s="47"/>
      <c r="SQB37" s="47"/>
      <c r="SQC37" s="47"/>
      <c r="SQD37" s="47"/>
      <c r="SQE37" s="47"/>
      <c r="SQF37" s="47"/>
      <c r="SQG37" s="47"/>
      <c r="SQH37" s="47"/>
      <c r="SQI37" s="47"/>
      <c r="SQJ37" s="47"/>
      <c r="SQK37" s="47"/>
      <c r="SQL37" s="47"/>
      <c r="SQM37" s="47"/>
      <c r="SQN37" s="47"/>
      <c r="SQO37" s="47"/>
      <c r="SQP37" s="47"/>
      <c r="SQQ37" s="47"/>
      <c r="SQR37" s="47"/>
      <c r="SQS37" s="47"/>
      <c r="SQT37" s="47"/>
      <c r="SQU37" s="47"/>
      <c r="SQV37" s="47"/>
      <c r="SQW37" s="47"/>
      <c r="SQX37" s="47"/>
      <c r="SQY37" s="47"/>
      <c r="SQZ37" s="47"/>
      <c r="SRA37" s="47"/>
      <c r="SRB37" s="47"/>
      <c r="SRC37" s="47"/>
      <c r="SRD37" s="47"/>
      <c r="SRE37" s="47"/>
      <c r="SRF37" s="47"/>
      <c r="SRG37" s="47"/>
      <c r="SRH37" s="47"/>
      <c r="SRI37" s="47"/>
      <c r="SRJ37" s="47"/>
      <c r="SRK37" s="47"/>
      <c r="SRL37" s="47"/>
      <c r="SRM37" s="47"/>
      <c r="SRN37" s="47"/>
      <c r="SRO37" s="47"/>
      <c r="SRP37" s="47"/>
      <c r="SRQ37" s="47"/>
      <c r="SRR37" s="47"/>
      <c r="SRS37" s="47"/>
      <c r="SRT37" s="47"/>
      <c r="SRU37" s="47"/>
      <c r="SRV37" s="47"/>
      <c r="SRW37" s="47"/>
      <c r="SRX37" s="47"/>
      <c r="SRY37" s="47"/>
      <c r="SRZ37" s="47"/>
      <c r="SSA37" s="47"/>
      <c r="SSB37" s="47"/>
      <c r="SSC37" s="47"/>
      <c r="SSD37" s="47"/>
      <c r="SSE37" s="47"/>
      <c r="SSF37" s="47"/>
      <c r="SSG37" s="47"/>
      <c r="SSH37" s="47"/>
      <c r="SSI37" s="47"/>
      <c r="SSJ37" s="47"/>
      <c r="SSK37" s="47"/>
      <c r="SSL37" s="47"/>
      <c r="SSM37" s="47"/>
      <c r="SSN37" s="47"/>
      <c r="SSO37" s="47"/>
      <c r="SSP37" s="47"/>
      <c r="SSQ37" s="47"/>
      <c r="SSR37" s="47"/>
      <c r="SSS37" s="47"/>
      <c r="SST37" s="47"/>
      <c r="SSU37" s="47"/>
      <c r="SSV37" s="47"/>
      <c r="SSW37" s="47"/>
      <c r="SSX37" s="47"/>
      <c r="SSY37" s="47"/>
      <c r="SSZ37" s="47"/>
      <c r="STA37" s="47"/>
      <c r="STB37" s="47"/>
      <c r="STC37" s="47"/>
      <c r="STD37" s="47"/>
      <c r="STE37" s="47"/>
      <c r="STF37" s="47"/>
      <c r="STG37" s="47"/>
      <c r="STH37" s="47"/>
      <c r="STI37" s="47"/>
      <c r="STJ37" s="47"/>
      <c r="STK37" s="47"/>
      <c r="STL37" s="47"/>
      <c r="STM37" s="47"/>
      <c r="STN37" s="47"/>
      <c r="STO37" s="47"/>
      <c r="STP37" s="47"/>
      <c r="STQ37" s="47"/>
      <c r="STR37" s="47"/>
      <c r="STS37" s="47"/>
      <c r="STT37" s="47"/>
      <c r="STU37" s="47"/>
      <c r="STV37" s="47"/>
      <c r="STW37" s="47"/>
      <c r="STX37" s="47"/>
      <c r="STY37" s="47"/>
      <c r="STZ37" s="47"/>
      <c r="SUA37" s="47"/>
      <c r="SUB37" s="47"/>
      <c r="SUC37" s="47"/>
      <c r="SUD37" s="47"/>
      <c r="SUE37" s="47"/>
      <c r="SUF37" s="47"/>
      <c r="SUG37" s="47"/>
      <c r="SUH37" s="47"/>
      <c r="SUI37" s="47"/>
      <c r="SUJ37" s="47"/>
      <c r="SUK37" s="47"/>
      <c r="SUL37" s="47"/>
      <c r="SUM37" s="47"/>
      <c r="SUN37" s="47"/>
      <c r="SUO37" s="47"/>
      <c r="SUP37" s="47"/>
      <c r="SUQ37" s="47"/>
      <c r="SUR37" s="47"/>
      <c r="SUS37" s="47"/>
      <c r="SUT37" s="47"/>
      <c r="SUU37" s="47"/>
      <c r="SUV37" s="47"/>
      <c r="SUW37" s="47"/>
      <c r="SUX37" s="47"/>
      <c r="SUY37" s="47"/>
      <c r="SUZ37" s="47"/>
      <c r="SVA37" s="47"/>
      <c r="SVB37" s="47"/>
      <c r="SVC37" s="47"/>
      <c r="SVD37" s="47"/>
      <c r="SVE37" s="47"/>
      <c r="SVF37" s="47"/>
      <c r="SVG37" s="47"/>
      <c r="SVH37" s="47"/>
      <c r="SVI37" s="47"/>
      <c r="SVJ37" s="47"/>
      <c r="SVK37" s="47"/>
      <c r="SVL37" s="47"/>
      <c r="SVM37" s="47"/>
      <c r="SVN37" s="47"/>
      <c r="SVO37" s="47"/>
      <c r="SVP37" s="47"/>
      <c r="SVQ37" s="47"/>
      <c r="SVR37" s="47"/>
      <c r="SVS37" s="47"/>
      <c r="SVT37" s="47"/>
      <c r="SVU37" s="47"/>
      <c r="SVV37" s="47"/>
      <c r="SVW37" s="47"/>
      <c r="SVX37" s="47"/>
      <c r="SVY37" s="47"/>
      <c r="SVZ37" s="47"/>
      <c r="SWA37" s="47"/>
      <c r="SWB37" s="47"/>
      <c r="SWC37" s="47"/>
      <c r="SWD37" s="47"/>
      <c r="SWE37" s="47"/>
      <c r="SWF37" s="47"/>
      <c r="SWG37" s="47"/>
      <c r="SWH37" s="47"/>
      <c r="SWI37" s="47"/>
      <c r="SWJ37" s="47"/>
      <c r="SWK37" s="47"/>
      <c r="SWL37" s="47"/>
      <c r="SWM37" s="47"/>
      <c r="SWN37" s="47"/>
      <c r="SWO37" s="47"/>
      <c r="SWP37" s="47"/>
      <c r="SWQ37" s="47"/>
      <c r="SWR37" s="47"/>
      <c r="SWS37" s="47"/>
      <c r="SWT37" s="47"/>
      <c r="SWU37" s="47"/>
      <c r="SWV37" s="47"/>
      <c r="SWW37" s="47"/>
      <c r="SWX37" s="47"/>
      <c r="SWY37" s="47"/>
      <c r="SWZ37" s="47"/>
      <c r="SXA37" s="47"/>
      <c r="SXB37" s="47"/>
      <c r="SXC37" s="47"/>
      <c r="SXD37" s="47"/>
      <c r="SXE37" s="47"/>
      <c r="SXF37" s="47"/>
      <c r="SXG37" s="47"/>
      <c r="SXH37" s="47"/>
      <c r="SXI37" s="47"/>
      <c r="SXJ37" s="47"/>
      <c r="SXK37" s="47"/>
      <c r="SXL37" s="47"/>
      <c r="SXM37" s="47"/>
      <c r="SXN37" s="47"/>
      <c r="SXO37" s="47"/>
      <c r="SXP37" s="47"/>
      <c r="SXQ37" s="47"/>
      <c r="SXR37" s="47"/>
      <c r="SXS37" s="47"/>
      <c r="SXT37" s="47"/>
      <c r="SXU37" s="47"/>
      <c r="SXV37" s="47"/>
      <c r="SXW37" s="47"/>
      <c r="SXX37" s="47"/>
      <c r="SXY37" s="47"/>
      <c r="SXZ37" s="47"/>
      <c r="SYA37" s="47"/>
      <c r="SYB37" s="47"/>
      <c r="SYC37" s="47"/>
      <c r="SYD37" s="47"/>
      <c r="SYE37" s="47"/>
      <c r="SYF37" s="47"/>
      <c r="SYG37" s="47"/>
      <c r="SYH37" s="47"/>
      <c r="SYI37" s="47"/>
      <c r="SYJ37" s="47"/>
      <c r="SYK37" s="47"/>
      <c r="SYL37" s="47"/>
      <c r="SYM37" s="47"/>
      <c r="SYN37" s="47"/>
      <c r="SYO37" s="47"/>
      <c r="SYP37" s="47"/>
      <c r="SYQ37" s="47"/>
      <c r="SYR37" s="47"/>
      <c r="SYS37" s="47"/>
      <c r="SYT37" s="47"/>
      <c r="SYU37" s="47"/>
      <c r="SYV37" s="47"/>
      <c r="SYW37" s="47"/>
      <c r="SYX37" s="47"/>
      <c r="SYY37" s="47"/>
      <c r="SYZ37" s="47"/>
      <c r="SZA37" s="47"/>
      <c r="SZB37" s="47"/>
      <c r="SZC37" s="47"/>
      <c r="SZD37" s="47"/>
      <c r="SZE37" s="47"/>
      <c r="SZF37" s="47"/>
      <c r="SZG37" s="47"/>
      <c r="SZH37" s="47"/>
      <c r="SZI37" s="47"/>
      <c r="SZJ37" s="47"/>
      <c r="SZK37" s="47"/>
      <c r="SZL37" s="47"/>
      <c r="SZM37" s="47"/>
      <c r="SZN37" s="47"/>
      <c r="SZO37" s="47"/>
      <c r="SZP37" s="47"/>
      <c r="SZQ37" s="47"/>
      <c r="SZR37" s="47"/>
      <c r="SZS37" s="47"/>
      <c r="SZT37" s="47"/>
      <c r="SZU37" s="47"/>
      <c r="SZV37" s="47"/>
      <c r="SZW37" s="47"/>
      <c r="SZX37" s="47"/>
      <c r="SZY37" s="47"/>
      <c r="SZZ37" s="47"/>
      <c r="TAA37" s="47"/>
      <c r="TAB37" s="47"/>
      <c r="TAC37" s="47"/>
      <c r="TAD37" s="47"/>
      <c r="TAE37" s="47"/>
      <c r="TAF37" s="47"/>
      <c r="TAG37" s="47"/>
      <c r="TAH37" s="47"/>
      <c r="TAI37" s="47"/>
      <c r="TAJ37" s="47"/>
      <c r="TAK37" s="47"/>
      <c r="TAL37" s="47"/>
      <c r="TAM37" s="47"/>
      <c r="TAN37" s="47"/>
      <c r="TAO37" s="47"/>
      <c r="TAP37" s="47"/>
      <c r="TAQ37" s="47"/>
      <c r="TAR37" s="47"/>
      <c r="TAS37" s="47"/>
      <c r="TAT37" s="47"/>
      <c r="TAU37" s="47"/>
      <c r="TAV37" s="47"/>
      <c r="TAW37" s="47"/>
      <c r="TAX37" s="47"/>
      <c r="TAY37" s="47"/>
      <c r="TAZ37" s="47"/>
      <c r="TBA37" s="47"/>
      <c r="TBB37" s="47"/>
      <c r="TBC37" s="47"/>
      <c r="TBD37" s="47"/>
      <c r="TBE37" s="47"/>
      <c r="TBF37" s="47"/>
      <c r="TBG37" s="47"/>
      <c r="TBH37" s="47"/>
      <c r="TBI37" s="47"/>
      <c r="TBJ37" s="47"/>
      <c r="TBK37" s="47"/>
      <c r="TBL37" s="47"/>
      <c r="TBM37" s="47"/>
      <c r="TBN37" s="47"/>
      <c r="TBO37" s="47"/>
      <c r="TBP37" s="47"/>
      <c r="TBQ37" s="47"/>
      <c r="TBR37" s="47"/>
      <c r="TBS37" s="47"/>
      <c r="TBT37" s="47"/>
      <c r="TBU37" s="47"/>
      <c r="TBV37" s="47"/>
      <c r="TBW37" s="47"/>
      <c r="TBX37" s="47"/>
      <c r="TBY37" s="47"/>
      <c r="TBZ37" s="47"/>
      <c r="TCA37" s="47"/>
      <c r="TCB37" s="47"/>
      <c r="TCC37" s="47"/>
      <c r="TCD37" s="47"/>
      <c r="TCE37" s="47"/>
      <c r="TCF37" s="47"/>
      <c r="TCG37" s="47"/>
      <c r="TCH37" s="47"/>
      <c r="TCI37" s="47"/>
      <c r="TCJ37" s="47"/>
      <c r="TCK37" s="47"/>
      <c r="TCL37" s="47"/>
      <c r="TCM37" s="47"/>
      <c r="TCN37" s="47"/>
      <c r="TCO37" s="47"/>
      <c r="TCP37" s="47"/>
      <c r="TCQ37" s="47"/>
      <c r="TCR37" s="47"/>
      <c r="TCS37" s="47"/>
      <c r="TCT37" s="47"/>
      <c r="TCU37" s="47"/>
      <c r="TCV37" s="47"/>
      <c r="TCW37" s="47"/>
      <c r="TCX37" s="47"/>
      <c r="TCY37" s="47"/>
      <c r="TCZ37" s="47"/>
      <c r="TDA37" s="47"/>
      <c r="TDB37" s="47"/>
      <c r="TDC37" s="47"/>
      <c r="TDD37" s="47"/>
      <c r="TDE37" s="47"/>
      <c r="TDF37" s="47"/>
      <c r="TDG37" s="47"/>
      <c r="TDH37" s="47"/>
      <c r="TDI37" s="47"/>
      <c r="TDJ37" s="47"/>
      <c r="TDK37" s="47"/>
      <c r="TDL37" s="47"/>
      <c r="TDM37" s="47"/>
      <c r="TDN37" s="47"/>
      <c r="TDO37" s="47"/>
      <c r="TDP37" s="47"/>
      <c r="TDQ37" s="47"/>
      <c r="TDR37" s="47"/>
      <c r="TDS37" s="47"/>
      <c r="TDT37" s="47"/>
      <c r="TDU37" s="47"/>
      <c r="TDV37" s="47"/>
      <c r="TDW37" s="47"/>
      <c r="TDX37" s="47"/>
      <c r="TDY37" s="47"/>
      <c r="TDZ37" s="47"/>
      <c r="TEA37" s="47"/>
      <c r="TEB37" s="47"/>
      <c r="TEC37" s="47"/>
      <c r="TED37" s="47"/>
      <c r="TEE37" s="47"/>
      <c r="TEF37" s="47"/>
      <c r="TEG37" s="47"/>
      <c r="TEH37" s="47"/>
      <c r="TEI37" s="47"/>
      <c r="TEJ37" s="47"/>
      <c r="TEK37" s="47"/>
      <c r="TEL37" s="47"/>
      <c r="TEM37" s="47"/>
      <c r="TEN37" s="47"/>
      <c r="TEO37" s="47"/>
      <c r="TEP37" s="47"/>
      <c r="TEQ37" s="47"/>
      <c r="TER37" s="47"/>
      <c r="TES37" s="47"/>
      <c r="TET37" s="47"/>
      <c r="TEU37" s="47"/>
      <c r="TEV37" s="47"/>
      <c r="TEW37" s="47"/>
      <c r="TEX37" s="47"/>
      <c r="TEY37" s="47"/>
      <c r="TEZ37" s="47"/>
      <c r="TFA37" s="47"/>
      <c r="TFB37" s="47"/>
      <c r="TFC37" s="47"/>
      <c r="TFD37" s="47"/>
      <c r="TFE37" s="47"/>
      <c r="TFF37" s="47"/>
      <c r="TFG37" s="47"/>
      <c r="TFH37" s="47"/>
      <c r="TFI37" s="47"/>
      <c r="TFJ37" s="47"/>
      <c r="TFK37" s="47"/>
      <c r="TFL37" s="47"/>
      <c r="TFM37" s="47"/>
      <c r="TFN37" s="47"/>
      <c r="TFO37" s="47"/>
      <c r="TFP37" s="47"/>
      <c r="TFQ37" s="47"/>
      <c r="TFR37" s="47"/>
      <c r="TFS37" s="47"/>
      <c r="TFT37" s="47"/>
      <c r="TFU37" s="47"/>
      <c r="TFV37" s="47"/>
      <c r="TFW37" s="47"/>
      <c r="TFX37" s="47"/>
      <c r="TFY37" s="47"/>
      <c r="TFZ37" s="47"/>
      <c r="TGA37" s="47"/>
      <c r="TGB37" s="47"/>
      <c r="TGC37" s="47"/>
      <c r="TGD37" s="47"/>
      <c r="TGE37" s="47"/>
      <c r="TGF37" s="47"/>
      <c r="TGG37" s="47"/>
      <c r="TGH37" s="47"/>
      <c r="TGI37" s="47"/>
      <c r="TGJ37" s="47"/>
      <c r="TGK37" s="47"/>
      <c r="TGL37" s="47"/>
      <c r="TGM37" s="47"/>
      <c r="TGN37" s="47"/>
      <c r="TGO37" s="47"/>
      <c r="TGP37" s="47"/>
      <c r="TGQ37" s="47"/>
      <c r="TGR37" s="47"/>
      <c r="TGS37" s="47"/>
      <c r="TGT37" s="47"/>
      <c r="TGU37" s="47"/>
      <c r="TGV37" s="47"/>
      <c r="TGW37" s="47"/>
      <c r="TGX37" s="47"/>
      <c r="TGY37" s="47"/>
      <c r="TGZ37" s="47"/>
      <c r="THA37" s="47"/>
      <c r="THB37" s="47"/>
      <c r="THC37" s="47"/>
      <c r="THD37" s="47"/>
      <c r="THE37" s="47"/>
      <c r="THF37" s="47"/>
      <c r="THG37" s="47"/>
      <c r="THH37" s="47"/>
      <c r="THI37" s="47"/>
      <c r="THJ37" s="47"/>
      <c r="THK37" s="47"/>
      <c r="THL37" s="47"/>
      <c r="THM37" s="47"/>
      <c r="THN37" s="47"/>
      <c r="THO37" s="47"/>
      <c r="THP37" s="47"/>
      <c r="THQ37" s="47"/>
      <c r="THR37" s="47"/>
      <c r="THS37" s="47"/>
      <c r="THT37" s="47"/>
      <c r="THU37" s="47"/>
      <c r="THV37" s="47"/>
      <c r="THW37" s="47"/>
      <c r="THX37" s="47"/>
      <c r="THY37" s="47"/>
      <c r="THZ37" s="47"/>
      <c r="TIA37" s="47"/>
      <c r="TIB37" s="47"/>
      <c r="TIC37" s="47"/>
      <c r="TID37" s="47"/>
      <c r="TIE37" s="47"/>
      <c r="TIF37" s="47"/>
      <c r="TIG37" s="47"/>
      <c r="TIH37" s="47"/>
      <c r="TII37" s="47"/>
      <c r="TIJ37" s="47"/>
      <c r="TIK37" s="47"/>
      <c r="TIL37" s="47"/>
      <c r="TIM37" s="47"/>
      <c r="TIN37" s="47"/>
      <c r="TIO37" s="47"/>
      <c r="TIP37" s="47"/>
      <c r="TIQ37" s="47"/>
      <c r="TIR37" s="47"/>
      <c r="TIS37" s="47"/>
      <c r="TIT37" s="47"/>
      <c r="TIU37" s="47"/>
      <c r="TIV37" s="47"/>
      <c r="TIW37" s="47"/>
      <c r="TIX37" s="47"/>
      <c r="TIY37" s="47"/>
      <c r="TIZ37" s="47"/>
      <c r="TJA37" s="47"/>
      <c r="TJB37" s="47"/>
      <c r="TJC37" s="47"/>
      <c r="TJD37" s="47"/>
      <c r="TJE37" s="47"/>
      <c r="TJF37" s="47"/>
      <c r="TJG37" s="47"/>
      <c r="TJH37" s="47"/>
      <c r="TJI37" s="47"/>
      <c r="TJJ37" s="47"/>
      <c r="TJK37" s="47"/>
      <c r="TJL37" s="47"/>
      <c r="TJM37" s="47"/>
      <c r="TJN37" s="47"/>
      <c r="TJO37" s="47"/>
      <c r="TJP37" s="47"/>
      <c r="TJQ37" s="47"/>
      <c r="TJR37" s="47"/>
      <c r="TJS37" s="47"/>
      <c r="TJT37" s="47"/>
      <c r="TJU37" s="47"/>
      <c r="TJV37" s="47"/>
      <c r="TJW37" s="47"/>
      <c r="TJX37" s="47"/>
      <c r="TJY37" s="47"/>
      <c r="TJZ37" s="47"/>
      <c r="TKA37" s="47"/>
      <c r="TKB37" s="47"/>
      <c r="TKC37" s="47"/>
      <c r="TKD37" s="47"/>
      <c r="TKE37" s="47"/>
      <c r="TKF37" s="47"/>
      <c r="TKG37" s="47"/>
      <c r="TKH37" s="47"/>
      <c r="TKI37" s="47"/>
      <c r="TKJ37" s="47"/>
      <c r="TKK37" s="47"/>
      <c r="TKL37" s="47"/>
      <c r="TKM37" s="47"/>
      <c r="TKN37" s="47"/>
      <c r="TKO37" s="47"/>
      <c r="TKP37" s="47"/>
      <c r="TKQ37" s="47"/>
      <c r="TKR37" s="47"/>
      <c r="TKS37" s="47"/>
      <c r="TKT37" s="47"/>
      <c r="TKU37" s="47"/>
      <c r="TKV37" s="47"/>
      <c r="TKW37" s="47"/>
      <c r="TKX37" s="47"/>
      <c r="TKY37" s="47"/>
      <c r="TKZ37" s="47"/>
      <c r="TLA37" s="47"/>
      <c r="TLB37" s="47"/>
      <c r="TLC37" s="47"/>
      <c r="TLD37" s="47"/>
      <c r="TLE37" s="47"/>
      <c r="TLF37" s="47"/>
      <c r="TLG37" s="47"/>
      <c r="TLH37" s="47"/>
      <c r="TLI37" s="47"/>
      <c r="TLJ37" s="47"/>
      <c r="TLK37" s="47"/>
      <c r="TLL37" s="47"/>
      <c r="TLM37" s="47"/>
      <c r="TLN37" s="47"/>
      <c r="TLO37" s="47"/>
      <c r="TLP37" s="47"/>
      <c r="TLQ37" s="47"/>
      <c r="TLR37" s="47"/>
      <c r="TLS37" s="47"/>
      <c r="TLT37" s="47"/>
      <c r="TLU37" s="47"/>
      <c r="TLV37" s="47"/>
      <c r="TLW37" s="47"/>
      <c r="TLX37" s="47"/>
      <c r="TLY37" s="47"/>
      <c r="TLZ37" s="47"/>
      <c r="TMA37" s="47"/>
      <c r="TMB37" s="47"/>
      <c r="TMC37" s="47"/>
      <c r="TMD37" s="47"/>
      <c r="TME37" s="47"/>
      <c r="TMF37" s="47"/>
      <c r="TMG37" s="47"/>
      <c r="TMH37" s="47"/>
      <c r="TMI37" s="47"/>
      <c r="TMJ37" s="47"/>
      <c r="TMK37" s="47"/>
      <c r="TML37" s="47"/>
      <c r="TMM37" s="47"/>
      <c r="TMN37" s="47"/>
      <c r="TMO37" s="47"/>
      <c r="TMP37" s="47"/>
      <c r="TMQ37" s="47"/>
      <c r="TMR37" s="47"/>
      <c r="TMS37" s="47"/>
      <c r="TMT37" s="47"/>
      <c r="TMU37" s="47"/>
      <c r="TMV37" s="47"/>
      <c r="TMW37" s="47"/>
      <c r="TMX37" s="47"/>
      <c r="TMY37" s="47"/>
      <c r="TMZ37" s="47"/>
      <c r="TNA37" s="47"/>
      <c r="TNB37" s="47"/>
      <c r="TNC37" s="47"/>
      <c r="TND37" s="47"/>
      <c r="TNE37" s="47"/>
      <c r="TNF37" s="47"/>
      <c r="TNG37" s="47"/>
      <c r="TNH37" s="47"/>
      <c r="TNI37" s="47"/>
      <c r="TNJ37" s="47"/>
      <c r="TNK37" s="47"/>
      <c r="TNL37" s="47"/>
      <c r="TNM37" s="47"/>
      <c r="TNN37" s="47"/>
      <c r="TNO37" s="47"/>
      <c r="TNP37" s="47"/>
      <c r="TNQ37" s="47"/>
      <c r="TNR37" s="47"/>
      <c r="TNS37" s="47"/>
      <c r="TNT37" s="47"/>
      <c r="TNU37" s="47"/>
      <c r="TNV37" s="47"/>
      <c r="TNW37" s="47"/>
      <c r="TNX37" s="47"/>
      <c r="TNY37" s="47"/>
      <c r="TNZ37" s="47"/>
      <c r="TOA37" s="47"/>
      <c r="TOB37" s="47"/>
      <c r="TOC37" s="47"/>
      <c r="TOD37" s="47"/>
      <c r="TOE37" s="47"/>
      <c r="TOF37" s="47"/>
      <c r="TOG37" s="47"/>
      <c r="TOH37" s="47"/>
      <c r="TOI37" s="47"/>
      <c r="TOJ37" s="47"/>
      <c r="TOK37" s="47"/>
      <c r="TOL37" s="47"/>
      <c r="TOM37" s="47"/>
      <c r="TON37" s="47"/>
      <c r="TOO37" s="47"/>
      <c r="TOP37" s="47"/>
      <c r="TOQ37" s="47"/>
      <c r="TOR37" s="47"/>
      <c r="TOS37" s="47"/>
      <c r="TOT37" s="47"/>
      <c r="TOU37" s="47"/>
      <c r="TOV37" s="47"/>
      <c r="TOW37" s="47"/>
      <c r="TOX37" s="47"/>
      <c r="TOY37" s="47"/>
      <c r="TOZ37" s="47"/>
      <c r="TPA37" s="47"/>
      <c r="TPB37" s="47"/>
      <c r="TPC37" s="47"/>
      <c r="TPD37" s="47"/>
      <c r="TPE37" s="47"/>
      <c r="TPF37" s="47"/>
      <c r="TPG37" s="47"/>
      <c r="TPH37" s="47"/>
      <c r="TPI37" s="47"/>
      <c r="TPJ37" s="47"/>
      <c r="TPK37" s="47"/>
      <c r="TPL37" s="47"/>
      <c r="TPM37" s="47"/>
      <c r="TPN37" s="47"/>
      <c r="TPO37" s="47"/>
      <c r="TPP37" s="47"/>
      <c r="TPQ37" s="47"/>
      <c r="TPR37" s="47"/>
      <c r="TPS37" s="47"/>
      <c r="TPT37" s="47"/>
      <c r="TPU37" s="47"/>
      <c r="TPV37" s="47"/>
      <c r="TPW37" s="47"/>
      <c r="TPX37" s="47"/>
      <c r="TPY37" s="47"/>
      <c r="TPZ37" s="47"/>
      <c r="TQA37" s="47"/>
      <c r="TQB37" s="47"/>
      <c r="TQC37" s="47"/>
      <c r="TQD37" s="47"/>
      <c r="TQE37" s="47"/>
      <c r="TQF37" s="47"/>
      <c r="TQG37" s="47"/>
      <c r="TQH37" s="47"/>
      <c r="TQI37" s="47"/>
      <c r="TQJ37" s="47"/>
      <c r="TQK37" s="47"/>
      <c r="TQL37" s="47"/>
      <c r="TQM37" s="47"/>
      <c r="TQN37" s="47"/>
      <c r="TQO37" s="47"/>
      <c r="TQP37" s="47"/>
      <c r="TQQ37" s="47"/>
      <c r="TQR37" s="47"/>
      <c r="TQS37" s="47"/>
      <c r="TQT37" s="47"/>
      <c r="TQU37" s="47"/>
      <c r="TQV37" s="47"/>
      <c r="TQW37" s="47"/>
      <c r="TQX37" s="47"/>
      <c r="TQY37" s="47"/>
      <c r="TQZ37" s="47"/>
      <c r="TRA37" s="47"/>
      <c r="TRB37" s="47"/>
      <c r="TRC37" s="47"/>
      <c r="TRD37" s="47"/>
      <c r="TRE37" s="47"/>
      <c r="TRF37" s="47"/>
      <c r="TRG37" s="47"/>
      <c r="TRH37" s="47"/>
      <c r="TRI37" s="47"/>
      <c r="TRJ37" s="47"/>
      <c r="TRK37" s="47"/>
      <c r="TRL37" s="47"/>
      <c r="TRM37" s="47"/>
      <c r="TRN37" s="47"/>
      <c r="TRO37" s="47"/>
      <c r="TRP37" s="47"/>
      <c r="TRQ37" s="47"/>
      <c r="TRR37" s="47"/>
      <c r="TRS37" s="47"/>
      <c r="TRT37" s="47"/>
      <c r="TRU37" s="47"/>
      <c r="TRV37" s="47"/>
      <c r="TRW37" s="47"/>
      <c r="TRX37" s="47"/>
      <c r="TRY37" s="47"/>
      <c r="TRZ37" s="47"/>
      <c r="TSA37" s="47"/>
      <c r="TSB37" s="47"/>
      <c r="TSC37" s="47"/>
      <c r="TSD37" s="47"/>
      <c r="TSE37" s="47"/>
      <c r="TSF37" s="47"/>
      <c r="TSG37" s="47"/>
      <c r="TSH37" s="47"/>
      <c r="TSI37" s="47"/>
      <c r="TSJ37" s="47"/>
      <c r="TSK37" s="47"/>
      <c r="TSL37" s="47"/>
      <c r="TSM37" s="47"/>
      <c r="TSN37" s="47"/>
      <c r="TSO37" s="47"/>
      <c r="TSP37" s="47"/>
      <c r="TSQ37" s="47"/>
      <c r="TSR37" s="47"/>
      <c r="TSS37" s="47"/>
      <c r="TST37" s="47"/>
      <c r="TSU37" s="47"/>
      <c r="TSV37" s="47"/>
      <c r="TSW37" s="47"/>
      <c r="TSX37" s="47"/>
      <c r="TSY37" s="47"/>
      <c r="TSZ37" s="47"/>
      <c r="TTA37" s="47"/>
      <c r="TTB37" s="47"/>
      <c r="TTC37" s="47"/>
      <c r="TTD37" s="47"/>
      <c r="TTE37" s="47"/>
      <c r="TTF37" s="47"/>
      <c r="TTG37" s="47"/>
      <c r="TTH37" s="47"/>
      <c r="TTI37" s="47"/>
      <c r="TTJ37" s="47"/>
      <c r="TTK37" s="47"/>
      <c r="TTL37" s="47"/>
      <c r="TTM37" s="47"/>
      <c r="TTN37" s="47"/>
      <c r="TTO37" s="47"/>
      <c r="TTP37" s="47"/>
      <c r="TTQ37" s="47"/>
      <c r="TTR37" s="47"/>
      <c r="TTS37" s="47"/>
      <c r="TTT37" s="47"/>
      <c r="TTU37" s="47"/>
      <c r="TTV37" s="47"/>
      <c r="TTW37" s="47"/>
      <c r="TTX37" s="47"/>
      <c r="TTY37" s="47"/>
      <c r="TTZ37" s="47"/>
      <c r="TUA37" s="47"/>
      <c r="TUB37" s="47"/>
      <c r="TUC37" s="47"/>
      <c r="TUD37" s="47"/>
      <c r="TUE37" s="47"/>
      <c r="TUF37" s="47"/>
      <c r="TUG37" s="47"/>
      <c r="TUH37" s="47"/>
      <c r="TUI37" s="47"/>
      <c r="TUJ37" s="47"/>
      <c r="TUK37" s="47"/>
      <c r="TUL37" s="47"/>
      <c r="TUM37" s="47"/>
      <c r="TUN37" s="47"/>
      <c r="TUO37" s="47"/>
      <c r="TUP37" s="47"/>
      <c r="TUQ37" s="47"/>
      <c r="TUR37" s="47"/>
      <c r="TUS37" s="47"/>
      <c r="TUT37" s="47"/>
      <c r="TUU37" s="47"/>
      <c r="TUV37" s="47"/>
      <c r="TUW37" s="47"/>
      <c r="TUX37" s="47"/>
      <c r="TUY37" s="47"/>
      <c r="TUZ37" s="47"/>
      <c r="TVA37" s="47"/>
      <c r="TVB37" s="47"/>
      <c r="TVC37" s="47"/>
      <c r="TVD37" s="47"/>
      <c r="TVE37" s="47"/>
      <c r="TVF37" s="47"/>
      <c r="TVG37" s="47"/>
      <c r="TVH37" s="47"/>
      <c r="TVI37" s="47"/>
      <c r="TVJ37" s="47"/>
      <c r="TVK37" s="47"/>
      <c r="TVL37" s="47"/>
      <c r="TVM37" s="47"/>
      <c r="TVN37" s="47"/>
      <c r="TVO37" s="47"/>
      <c r="TVP37" s="47"/>
      <c r="TVQ37" s="47"/>
      <c r="TVR37" s="47"/>
      <c r="TVS37" s="47"/>
      <c r="TVT37" s="47"/>
      <c r="TVU37" s="47"/>
      <c r="TVV37" s="47"/>
      <c r="TVW37" s="47"/>
      <c r="TVX37" s="47"/>
      <c r="TVY37" s="47"/>
      <c r="TVZ37" s="47"/>
      <c r="TWA37" s="47"/>
      <c r="TWB37" s="47"/>
      <c r="TWC37" s="47"/>
      <c r="TWD37" s="47"/>
      <c r="TWE37" s="47"/>
      <c r="TWF37" s="47"/>
      <c r="TWG37" s="47"/>
      <c r="TWH37" s="47"/>
      <c r="TWI37" s="47"/>
      <c r="TWJ37" s="47"/>
      <c r="TWK37" s="47"/>
      <c r="TWL37" s="47"/>
      <c r="TWM37" s="47"/>
      <c r="TWN37" s="47"/>
      <c r="TWO37" s="47"/>
      <c r="TWP37" s="47"/>
      <c r="TWQ37" s="47"/>
      <c r="TWR37" s="47"/>
      <c r="TWS37" s="47"/>
      <c r="TWT37" s="47"/>
      <c r="TWU37" s="47"/>
      <c r="TWV37" s="47"/>
      <c r="TWW37" s="47"/>
      <c r="TWX37" s="47"/>
      <c r="TWY37" s="47"/>
      <c r="TWZ37" s="47"/>
      <c r="TXA37" s="47"/>
      <c r="TXB37" s="47"/>
      <c r="TXC37" s="47"/>
      <c r="TXD37" s="47"/>
      <c r="TXE37" s="47"/>
      <c r="TXF37" s="47"/>
      <c r="TXG37" s="47"/>
      <c r="TXH37" s="47"/>
      <c r="TXI37" s="47"/>
      <c r="TXJ37" s="47"/>
      <c r="TXK37" s="47"/>
      <c r="TXL37" s="47"/>
      <c r="TXM37" s="47"/>
      <c r="TXN37" s="47"/>
      <c r="TXO37" s="47"/>
      <c r="TXP37" s="47"/>
      <c r="TXQ37" s="47"/>
      <c r="TXR37" s="47"/>
      <c r="TXS37" s="47"/>
      <c r="TXT37" s="47"/>
      <c r="TXU37" s="47"/>
      <c r="TXV37" s="47"/>
      <c r="TXW37" s="47"/>
      <c r="TXX37" s="47"/>
      <c r="TXY37" s="47"/>
      <c r="TXZ37" s="47"/>
      <c r="TYA37" s="47"/>
      <c r="TYB37" s="47"/>
      <c r="TYC37" s="47"/>
      <c r="TYD37" s="47"/>
      <c r="TYE37" s="47"/>
      <c r="TYF37" s="47"/>
      <c r="TYG37" s="47"/>
      <c r="TYH37" s="47"/>
      <c r="TYI37" s="47"/>
      <c r="TYJ37" s="47"/>
      <c r="TYK37" s="47"/>
      <c r="TYL37" s="47"/>
      <c r="TYM37" s="47"/>
      <c r="TYN37" s="47"/>
      <c r="TYO37" s="47"/>
      <c r="TYP37" s="47"/>
      <c r="TYQ37" s="47"/>
      <c r="TYR37" s="47"/>
      <c r="TYS37" s="47"/>
      <c r="TYT37" s="47"/>
      <c r="TYU37" s="47"/>
      <c r="TYV37" s="47"/>
      <c r="TYW37" s="47"/>
      <c r="TYX37" s="47"/>
      <c r="TYY37" s="47"/>
      <c r="TYZ37" s="47"/>
      <c r="TZA37" s="47"/>
      <c r="TZB37" s="47"/>
      <c r="TZC37" s="47"/>
      <c r="TZD37" s="47"/>
      <c r="TZE37" s="47"/>
      <c r="TZF37" s="47"/>
      <c r="TZG37" s="47"/>
      <c r="TZH37" s="47"/>
      <c r="TZI37" s="47"/>
      <c r="TZJ37" s="47"/>
      <c r="TZK37" s="47"/>
      <c r="TZL37" s="47"/>
      <c r="TZM37" s="47"/>
      <c r="TZN37" s="47"/>
      <c r="TZO37" s="47"/>
      <c r="TZP37" s="47"/>
      <c r="TZQ37" s="47"/>
      <c r="TZR37" s="47"/>
      <c r="TZS37" s="47"/>
      <c r="TZT37" s="47"/>
      <c r="TZU37" s="47"/>
      <c r="TZV37" s="47"/>
      <c r="TZW37" s="47"/>
      <c r="TZX37" s="47"/>
      <c r="TZY37" s="47"/>
      <c r="TZZ37" s="47"/>
      <c r="UAA37" s="47"/>
      <c r="UAB37" s="47"/>
      <c r="UAC37" s="47"/>
      <c r="UAD37" s="47"/>
      <c r="UAE37" s="47"/>
      <c r="UAF37" s="47"/>
      <c r="UAG37" s="47"/>
      <c r="UAH37" s="47"/>
      <c r="UAI37" s="47"/>
      <c r="UAJ37" s="47"/>
      <c r="UAK37" s="47"/>
      <c r="UAL37" s="47"/>
      <c r="UAM37" s="47"/>
      <c r="UAN37" s="47"/>
      <c r="UAO37" s="47"/>
      <c r="UAP37" s="47"/>
      <c r="UAQ37" s="47"/>
      <c r="UAR37" s="47"/>
      <c r="UAS37" s="47"/>
      <c r="UAT37" s="47"/>
      <c r="UAU37" s="47"/>
      <c r="UAV37" s="47"/>
      <c r="UAW37" s="47"/>
      <c r="UAX37" s="47"/>
      <c r="UAY37" s="47"/>
      <c r="UAZ37" s="47"/>
      <c r="UBA37" s="47"/>
      <c r="UBB37" s="47"/>
      <c r="UBC37" s="47"/>
      <c r="UBD37" s="47"/>
      <c r="UBE37" s="47"/>
      <c r="UBF37" s="47"/>
      <c r="UBG37" s="47"/>
      <c r="UBH37" s="47"/>
      <c r="UBI37" s="47"/>
      <c r="UBJ37" s="47"/>
      <c r="UBK37" s="47"/>
      <c r="UBL37" s="47"/>
      <c r="UBM37" s="47"/>
      <c r="UBN37" s="47"/>
      <c r="UBO37" s="47"/>
      <c r="UBP37" s="47"/>
      <c r="UBQ37" s="47"/>
      <c r="UBR37" s="47"/>
      <c r="UBS37" s="47"/>
      <c r="UBT37" s="47"/>
      <c r="UBU37" s="47"/>
      <c r="UBV37" s="47"/>
      <c r="UBW37" s="47"/>
      <c r="UBX37" s="47"/>
      <c r="UBY37" s="47"/>
      <c r="UBZ37" s="47"/>
      <c r="UCA37" s="47"/>
      <c r="UCB37" s="47"/>
      <c r="UCC37" s="47"/>
      <c r="UCD37" s="47"/>
      <c r="UCE37" s="47"/>
      <c r="UCF37" s="47"/>
      <c r="UCG37" s="47"/>
      <c r="UCH37" s="47"/>
      <c r="UCI37" s="47"/>
      <c r="UCJ37" s="47"/>
      <c r="UCK37" s="47"/>
      <c r="UCL37" s="47"/>
      <c r="UCM37" s="47"/>
      <c r="UCN37" s="47"/>
      <c r="UCO37" s="47"/>
      <c r="UCP37" s="47"/>
      <c r="UCQ37" s="47"/>
      <c r="UCR37" s="47"/>
      <c r="UCS37" s="47"/>
      <c r="UCT37" s="47"/>
      <c r="UCU37" s="47"/>
      <c r="UCV37" s="47"/>
      <c r="UCW37" s="47"/>
      <c r="UCX37" s="47"/>
      <c r="UCY37" s="47"/>
      <c r="UCZ37" s="47"/>
      <c r="UDA37" s="47"/>
      <c r="UDB37" s="47"/>
      <c r="UDC37" s="47"/>
      <c r="UDD37" s="47"/>
      <c r="UDE37" s="47"/>
      <c r="UDF37" s="47"/>
      <c r="UDG37" s="47"/>
      <c r="UDH37" s="47"/>
      <c r="UDI37" s="47"/>
      <c r="UDJ37" s="47"/>
      <c r="UDK37" s="47"/>
      <c r="UDL37" s="47"/>
      <c r="UDM37" s="47"/>
      <c r="UDN37" s="47"/>
      <c r="UDO37" s="47"/>
      <c r="UDP37" s="47"/>
      <c r="UDQ37" s="47"/>
      <c r="UDR37" s="47"/>
      <c r="UDS37" s="47"/>
      <c r="UDT37" s="47"/>
      <c r="UDU37" s="47"/>
      <c r="UDV37" s="47"/>
      <c r="UDW37" s="47"/>
      <c r="UDX37" s="47"/>
      <c r="UDY37" s="47"/>
      <c r="UDZ37" s="47"/>
      <c r="UEA37" s="47"/>
      <c r="UEB37" s="47"/>
      <c r="UEC37" s="47"/>
      <c r="UED37" s="47"/>
      <c r="UEE37" s="47"/>
      <c r="UEF37" s="47"/>
      <c r="UEG37" s="47"/>
      <c r="UEH37" s="47"/>
      <c r="UEI37" s="47"/>
      <c r="UEJ37" s="47"/>
      <c r="UEK37" s="47"/>
      <c r="UEL37" s="47"/>
      <c r="UEM37" s="47"/>
      <c r="UEN37" s="47"/>
      <c r="UEO37" s="47"/>
      <c r="UEP37" s="47"/>
      <c r="UEQ37" s="47"/>
      <c r="UER37" s="47"/>
      <c r="UES37" s="47"/>
      <c r="UET37" s="47"/>
      <c r="UEU37" s="47"/>
      <c r="UEV37" s="47"/>
      <c r="UEW37" s="47"/>
      <c r="UEX37" s="47"/>
      <c r="UEY37" s="47"/>
      <c r="UEZ37" s="47"/>
      <c r="UFA37" s="47"/>
      <c r="UFB37" s="47"/>
      <c r="UFC37" s="47"/>
      <c r="UFD37" s="47"/>
      <c r="UFE37" s="47"/>
      <c r="UFF37" s="47"/>
      <c r="UFG37" s="47"/>
      <c r="UFH37" s="47"/>
      <c r="UFI37" s="47"/>
      <c r="UFJ37" s="47"/>
      <c r="UFK37" s="47"/>
      <c r="UFL37" s="47"/>
      <c r="UFM37" s="47"/>
      <c r="UFN37" s="47"/>
      <c r="UFO37" s="47"/>
      <c r="UFP37" s="47"/>
      <c r="UFQ37" s="47"/>
      <c r="UFR37" s="47"/>
      <c r="UFS37" s="47"/>
      <c r="UFT37" s="47"/>
      <c r="UFU37" s="47"/>
      <c r="UFV37" s="47"/>
      <c r="UFW37" s="47"/>
      <c r="UFX37" s="47"/>
      <c r="UFY37" s="47"/>
      <c r="UFZ37" s="47"/>
      <c r="UGA37" s="47"/>
      <c r="UGB37" s="47"/>
      <c r="UGC37" s="47"/>
      <c r="UGD37" s="47"/>
      <c r="UGE37" s="47"/>
      <c r="UGF37" s="47"/>
      <c r="UGG37" s="47"/>
      <c r="UGH37" s="47"/>
      <c r="UGI37" s="47"/>
      <c r="UGJ37" s="47"/>
      <c r="UGK37" s="47"/>
      <c r="UGL37" s="47"/>
      <c r="UGM37" s="47"/>
      <c r="UGN37" s="47"/>
      <c r="UGO37" s="47"/>
      <c r="UGP37" s="47"/>
      <c r="UGQ37" s="47"/>
      <c r="UGR37" s="47"/>
      <c r="UGS37" s="47"/>
      <c r="UGT37" s="47"/>
      <c r="UGU37" s="47"/>
      <c r="UGV37" s="47"/>
      <c r="UGW37" s="47"/>
      <c r="UGX37" s="47"/>
      <c r="UGY37" s="47"/>
      <c r="UGZ37" s="47"/>
      <c r="UHA37" s="47"/>
      <c r="UHB37" s="47"/>
      <c r="UHC37" s="47"/>
      <c r="UHD37" s="47"/>
      <c r="UHE37" s="47"/>
      <c r="UHF37" s="47"/>
      <c r="UHG37" s="47"/>
      <c r="UHH37" s="47"/>
      <c r="UHI37" s="47"/>
      <c r="UHJ37" s="47"/>
      <c r="UHK37" s="47"/>
      <c r="UHL37" s="47"/>
      <c r="UHM37" s="47"/>
      <c r="UHN37" s="47"/>
      <c r="UHO37" s="47"/>
      <c r="UHP37" s="47"/>
      <c r="UHQ37" s="47"/>
      <c r="UHR37" s="47"/>
      <c r="UHS37" s="47"/>
      <c r="UHT37" s="47"/>
      <c r="UHU37" s="47"/>
      <c r="UHV37" s="47"/>
      <c r="UHW37" s="47"/>
      <c r="UHX37" s="47"/>
      <c r="UHY37" s="47"/>
      <c r="UHZ37" s="47"/>
      <c r="UIA37" s="47"/>
      <c r="UIB37" s="47"/>
      <c r="UIC37" s="47"/>
      <c r="UID37" s="47"/>
      <c r="UIE37" s="47"/>
      <c r="UIF37" s="47"/>
      <c r="UIG37" s="47"/>
      <c r="UIH37" s="47"/>
      <c r="UII37" s="47"/>
      <c r="UIJ37" s="47"/>
      <c r="UIK37" s="47"/>
      <c r="UIL37" s="47"/>
      <c r="UIM37" s="47"/>
      <c r="UIN37" s="47"/>
      <c r="UIO37" s="47"/>
      <c r="UIP37" s="47"/>
      <c r="UIQ37" s="47"/>
      <c r="UIR37" s="47"/>
      <c r="UIS37" s="47"/>
      <c r="UIT37" s="47"/>
      <c r="UIU37" s="47"/>
      <c r="UIV37" s="47"/>
      <c r="UIW37" s="47"/>
      <c r="UIX37" s="47"/>
      <c r="UIY37" s="47"/>
      <c r="UIZ37" s="47"/>
      <c r="UJA37" s="47"/>
      <c r="UJB37" s="47"/>
      <c r="UJC37" s="47"/>
      <c r="UJD37" s="47"/>
      <c r="UJE37" s="47"/>
      <c r="UJF37" s="47"/>
      <c r="UJG37" s="47"/>
      <c r="UJH37" s="47"/>
      <c r="UJI37" s="47"/>
      <c r="UJJ37" s="47"/>
      <c r="UJK37" s="47"/>
      <c r="UJL37" s="47"/>
      <c r="UJM37" s="47"/>
      <c r="UJN37" s="47"/>
      <c r="UJO37" s="47"/>
      <c r="UJP37" s="47"/>
      <c r="UJQ37" s="47"/>
      <c r="UJR37" s="47"/>
      <c r="UJS37" s="47"/>
      <c r="UJT37" s="47"/>
      <c r="UJU37" s="47"/>
      <c r="UJV37" s="47"/>
      <c r="UJW37" s="47"/>
      <c r="UJX37" s="47"/>
      <c r="UJY37" s="47"/>
      <c r="UJZ37" s="47"/>
      <c r="UKA37" s="47"/>
      <c r="UKB37" s="47"/>
      <c r="UKC37" s="47"/>
      <c r="UKD37" s="47"/>
      <c r="UKE37" s="47"/>
      <c r="UKF37" s="47"/>
      <c r="UKG37" s="47"/>
      <c r="UKH37" s="47"/>
      <c r="UKI37" s="47"/>
      <c r="UKJ37" s="47"/>
      <c r="UKK37" s="47"/>
      <c r="UKL37" s="47"/>
      <c r="UKM37" s="47"/>
      <c r="UKN37" s="47"/>
      <c r="UKO37" s="47"/>
      <c r="UKP37" s="47"/>
      <c r="UKQ37" s="47"/>
      <c r="UKR37" s="47"/>
      <c r="UKS37" s="47"/>
      <c r="UKT37" s="47"/>
      <c r="UKU37" s="47"/>
      <c r="UKV37" s="47"/>
      <c r="UKW37" s="47"/>
      <c r="UKX37" s="47"/>
      <c r="UKY37" s="47"/>
      <c r="UKZ37" s="47"/>
      <c r="ULA37" s="47"/>
      <c r="ULB37" s="47"/>
      <c r="ULC37" s="47"/>
      <c r="ULD37" s="47"/>
      <c r="ULE37" s="47"/>
      <c r="ULF37" s="47"/>
      <c r="ULG37" s="47"/>
      <c r="ULH37" s="47"/>
      <c r="ULI37" s="47"/>
      <c r="ULJ37" s="47"/>
      <c r="ULK37" s="47"/>
      <c r="ULL37" s="47"/>
      <c r="ULM37" s="47"/>
      <c r="ULN37" s="47"/>
      <c r="ULO37" s="47"/>
      <c r="ULP37" s="47"/>
      <c r="ULQ37" s="47"/>
      <c r="ULR37" s="47"/>
      <c r="ULS37" s="47"/>
      <c r="ULT37" s="47"/>
      <c r="ULU37" s="47"/>
      <c r="ULV37" s="47"/>
      <c r="ULW37" s="47"/>
      <c r="ULX37" s="47"/>
      <c r="ULY37" s="47"/>
      <c r="ULZ37" s="47"/>
      <c r="UMA37" s="47"/>
      <c r="UMB37" s="47"/>
      <c r="UMC37" s="47"/>
      <c r="UMD37" s="47"/>
      <c r="UME37" s="47"/>
      <c r="UMF37" s="47"/>
      <c r="UMG37" s="47"/>
      <c r="UMH37" s="47"/>
      <c r="UMI37" s="47"/>
      <c r="UMJ37" s="47"/>
      <c r="UMK37" s="47"/>
      <c r="UML37" s="47"/>
      <c r="UMM37" s="47"/>
      <c r="UMN37" s="47"/>
      <c r="UMO37" s="47"/>
      <c r="UMP37" s="47"/>
      <c r="UMQ37" s="47"/>
      <c r="UMR37" s="47"/>
      <c r="UMS37" s="47"/>
      <c r="UMT37" s="47"/>
      <c r="UMU37" s="47"/>
      <c r="UMV37" s="47"/>
      <c r="UMW37" s="47"/>
      <c r="UMX37" s="47"/>
      <c r="UMY37" s="47"/>
      <c r="UMZ37" s="47"/>
      <c r="UNA37" s="47"/>
      <c r="UNB37" s="47"/>
      <c r="UNC37" s="47"/>
      <c r="UND37" s="47"/>
      <c r="UNE37" s="47"/>
      <c r="UNF37" s="47"/>
      <c r="UNG37" s="47"/>
      <c r="UNH37" s="47"/>
      <c r="UNI37" s="47"/>
      <c r="UNJ37" s="47"/>
      <c r="UNK37" s="47"/>
      <c r="UNL37" s="47"/>
      <c r="UNM37" s="47"/>
      <c r="UNN37" s="47"/>
      <c r="UNO37" s="47"/>
      <c r="UNP37" s="47"/>
      <c r="UNQ37" s="47"/>
      <c r="UNR37" s="47"/>
      <c r="UNS37" s="47"/>
      <c r="UNT37" s="47"/>
      <c r="UNU37" s="47"/>
      <c r="UNV37" s="47"/>
      <c r="UNW37" s="47"/>
      <c r="UNX37" s="47"/>
      <c r="UNY37" s="47"/>
      <c r="UNZ37" s="47"/>
      <c r="UOA37" s="47"/>
      <c r="UOB37" s="47"/>
      <c r="UOC37" s="47"/>
      <c r="UOD37" s="47"/>
      <c r="UOE37" s="47"/>
      <c r="UOF37" s="47"/>
      <c r="UOG37" s="47"/>
      <c r="UOH37" s="47"/>
      <c r="UOI37" s="47"/>
      <c r="UOJ37" s="47"/>
      <c r="UOK37" s="47"/>
      <c r="UOL37" s="47"/>
      <c r="UOM37" s="47"/>
      <c r="UON37" s="47"/>
      <c r="UOO37" s="47"/>
      <c r="UOP37" s="47"/>
      <c r="UOQ37" s="47"/>
      <c r="UOR37" s="47"/>
      <c r="UOS37" s="47"/>
      <c r="UOT37" s="47"/>
      <c r="UOU37" s="47"/>
      <c r="UOV37" s="47"/>
      <c r="UOW37" s="47"/>
      <c r="UOX37" s="47"/>
      <c r="UOY37" s="47"/>
      <c r="UOZ37" s="47"/>
      <c r="UPA37" s="47"/>
      <c r="UPB37" s="47"/>
      <c r="UPC37" s="47"/>
      <c r="UPD37" s="47"/>
      <c r="UPE37" s="47"/>
      <c r="UPF37" s="47"/>
      <c r="UPG37" s="47"/>
      <c r="UPH37" s="47"/>
      <c r="UPI37" s="47"/>
      <c r="UPJ37" s="47"/>
      <c r="UPK37" s="47"/>
      <c r="UPL37" s="47"/>
      <c r="UPM37" s="47"/>
      <c r="UPN37" s="47"/>
      <c r="UPO37" s="47"/>
      <c r="UPP37" s="47"/>
      <c r="UPQ37" s="47"/>
      <c r="UPR37" s="47"/>
      <c r="UPS37" s="47"/>
      <c r="UPT37" s="47"/>
      <c r="UPU37" s="47"/>
      <c r="UPV37" s="47"/>
      <c r="UPW37" s="47"/>
      <c r="UPX37" s="47"/>
      <c r="UPY37" s="47"/>
      <c r="UPZ37" s="47"/>
      <c r="UQA37" s="47"/>
      <c r="UQB37" s="47"/>
      <c r="UQC37" s="47"/>
      <c r="UQD37" s="47"/>
      <c r="UQE37" s="47"/>
      <c r="UQF37" s="47"/>
      <c r="UQG37" s="47"/>
      <c r="UQH37" s="47"/>
      <c r="UQI37" s="47"/>
      <c r="UQJ37" s="47"/>
      <c r="UQK37" s="47"/>
      <c r="UQL37" s="47"/>
      <c r="UQM37" s="47"/>
      <c r="UQN37" s="47"/>
      <c r="UQO37" s="47"/>
      <c r="UQP37" s="47"/>
      <c r="UQQ37" s="47"/>
      <c r="UQR37" s="47"/>
      <c r="UQS37" s="47"/>
      <c r="UQT37" s="47"/>
      <c r="UQU37" s="47"/>
      <c r="UQV37" s="47"/>
      <c r="UQW37" s="47"/>
      <c r="UQX37" s="47"/>
      <c r="UQY37" s="47"/>
      <c r="UQZ37" s="47"/>
      <c r="URA37" s="47"/>
      <c r="URB37" s="47"/>
      <c r="URC37" s="47"/>
      <c r="URD37" s="47"/>
      <c r="URE37" s="47"/>
      <c r="URF37" s="47"/>
      <c r="URG37" s="47"/>
      <c r="URH37" s="47"/>
      <c r="URI37" s="47"/>
      <c r="URJ37" s="47"/>
      <c r="URK37" s="47"/>
      <c r="URL37" s="47"/>
      <c r="URM37" s="47"/>
      <c r="URN37" s="47"/>
      <c r="URO37" s="47"/>
      <c r="URP37" s="47"/>
      <c r="URQ37" s="47"/>
      <c r="URR37" s="47"/>
      <c r="URS37" s="47"/>
      <c r="URT37" s="47"/>
      <c r="URU37" s="47"/>
      <c r="URV37" s="47"/>
      <c r="URW37" s="47"/>
      <c r="URX37" s="47"/>
      <c r="URY37" s="47"/>
      <c r="URZ37" s="47"/>
      <c r="USA37" s="47"/>
      <c r="USB37" s="47"/>
      <c r="USC37" s="47"/>
      <c r="USD37" s="47"/>
      <c r="USE37" s="47"/>
      <c r="USF37" s="47"/>
      <c r="USG37" s="47"/>
      <c r="USH37" s="47"/>
      <c r="USI37" s="47"/>
      <c r="USJ37" s="47"/>
      <c r="USK37" s="47"/>
      <c r="USL37" s="47"/>
      <c r="USM37" s="47"/>
      <c r="USN37" s="47"/>
      <c r="USO37" s="47"/>
      <c r="USP37" s="47"/>
      <c r="USQ37" s="47"/>
      <c r="USR37" s="47"/>
      <c r="USS37" s="47"/>
      <c r="UST37" s="47"/>
      <c r="USU37" s="47"/>
      <c r="USV37" s="47"/>
      <c r="USW37" s="47"/>
      <c r="USX37" s="47"/>
      <c r="USY37" s="47"/>
      <c r="USZ37" s="47"/>
      <c r="UTA37" s="47"/>
      <c r="UTB37" s="47"/>
      <c r="UTC37" s="47"/>
      <c r="UTD37" s="47"/>
      <c r="UTE37" s="47"/>
      <c r="UTF37" s="47"/>
      <c r="UTG37" s="47"/>
      <c r="UTH37" s="47"/>
      <c r="UTI37" s="47"/>
      <c r="UTJ37" s="47"/>
      <c r="UTK37" s="47"/>
      <c r="UTL37" s="47"/>
      <c r="UTM37" s="47"/>
      <c r="UTN37" s="47"/>
      <c r="UTO37" s="47"/>
      <c r="UTP37" s="47"/>
      <c r="UTQ37" s="47"/>
      <c r="UTR37" s="47"/>
      <c r="UTS37" s="47"/>
      <c r="UTT37" s="47"/>
      <c r="UTU37" s="47"/>
      <c r="UTV37" s="47"/>
      <c r="UTW37" s="47"/>
      <c r="UTX37" s="47"/>
      <c r="UTY37" s="47"/>
      <c r="UTZ37" s="47"/>
      <c r="UUA37" s="47"/>
      <c r="UUB37" s="47"/>
      <c r="UUC37" s="47"/>
      <c r="UUD37" s="47"/>
      <c r="UUE37" s="47"/>
      <c r="UUF37" s="47"/>
      <c r="UUG37" s="47"/>
      <c r="UUH37" s="47"/>
      <c r="UUI37" s="47"/>
      <c r="UUJ37" s="47"/>
      <c r="UUK37" s="47"/>
      <c r="UUL37" s="47"/>
      <c r="UUM37" s="47"/>
      <c r="UUN37" s="47"/>
      <c r="UUO37" s="47"/>
      <c r="UUP37" s="47"/>
      <c r="UUQ37" s="47"/>
      <c r="UUR37" s="47"/>
      <c r="UUS37" s="47"/>
      <c r="UUT37" s="47"/>
      <c r="UUU37" s="47"/>
      <c r="UUV37" s="47"/>
      <c r="UUW37" s="47"/>
      <c r="UUX37" s="47"/>
      <c r="UUY37" s="47"/>
      <c r="UUZ37" s="47"/>
      <c r="UVA37" s="47"/>
      <c r="UVB37" s="47"/>
      <c r="UVC37" s="47"/>
      <c r="UVD37" s="47"/>
      <c r="UVE37" s="47"/>
      <c r="UVF37" s="47"/>
      <c r="UVG37" s="47"/>
      <c r="UVH37" s="47"/>
      <c r="UVI37" s="47"/>
      <c r="UVJ37" s="47"/>
      <c r="UVK37" s="47"/>
      <c r="UVL37" s="47"/>
      <c r="UVM37" s="47"/>
      <c r="UVN37" s="47"/>
      <c r="UVO37" s="47"/>
      <c r="UVP37" s="47"/>
      <c r="UVQ37" s="47"/>
      <c r="UVR37" s="47"/>
      <c r="UVS37" s="47"/>
      <c r="UVT37" s="47"/>
      <c r="UVU37" s="47"/>
      <c r="UVV37" s="47"/>
      <c r="UVW37" s="47"/>
      <c r="UVX37" s="47"/>
      <c r="UVY37" s="47"/>
      <c r="UVZ37" s="47"/>
      <c r="UWA37" s="47"/>
      <c r="UWB37" s="47"/>
      <c r="UWC37" s="47"/>
      <c r="UWD37" s="47"/>
      <c r="UWE37" s="47"/>
      <c r="UWF37" s="47"/>
      <c r="UWG37" s="47"/>
      <c r="UWH37" s="47"/>
      <c r="UWI37" s="47"/>
      <c r="UWJ37" s="47"/>
      <c r="UWK37" s="47"/>
      <c r="UWL37" s="47"/>
      <c r="UWM37" s="47"/>
      <c r="UWN37" s="47"/>
      <c r="UWO37" s="47"/>
      <c r="UWP37" s="47"/>
      <c r="UWQ37" s="47"/>
      <c r="UWR37" s="47"/>
      <c r="UWS37" s="47"/>
      <c r="UWT37" s="47"/>
      <c r="UWU37" s="47"/>
      <c r="UWV37" s="47"/>
      <c r="UWW37" s="47"/>
      <c r="UWX37" s="47"/>
      <c r="UWY37" s="47"/>
      <c r="UWZ37" s="47"/>
      <c r="UXA37" s="47"/>
      <c r="UXB37" s="47"/>
      <c r="UXC37" s="47"/>
      <c r="UXD37" s="47"/>
      <c r="UXE37" s="47"/>
      <c r="UXF37" s="47"/>
      <c r="UXG37" s="47"/>
      <c r="UXH37" s="47"/>
      <c r="UXI37" s="47"/>
      <c r="UXJ37" s="47"/>
      <c r="UXK37" s="47"/>
      <c r="UXL37" s="47"/>
      <c r="UXM37" s="47"/>
      <c r="UXN37" s="47"/>
      <c r="UXO37" s="47"/>
      <c r="UXP37" s="47"/>
      <c r="UXQ37" s="47"/>
      <c r="UXR37" s="47"/>
      <c r="UXS37" s="47"/>
      <c r="UXT37" s="47"/>
      <c r="UXU37" s="47"/>
      <c r="UXV37" s="47"/>
      <c r="UXW37" s="47"/>
      <c r="UXX37" s="47"/>
      <c r="UXY37" s="47"/>
      <c r="UXZ37" s="47"/>
      <c r="UYA37" s="47"/>
      <c r="UYB37" s="47"/>
      <c r="UYC37" s="47"/>
      <c r="UYD37" s="47"/>
      <c r="UYE37" s="47"/>
      <c r="UYF37" s="47"/>
      <c r="UYG37" s="47"/>
      <c r="UYH37" s="47"/>
      <c r="UYI37" s="47"/>
      <c r="UYJ37" s="47"/>
      <c r="UYK37" s="47"/>
      <c r="UYL37" s="47"/>
      <c r="UYM37" s="47"/>
      <c r="UYN37" s="47"/>
      <c r="UYO37" s="47"/>
      <c r="UYP37" s="47"/>
      <c r="UYQ37" s="47"/>
      <c r="UYR37" s="47"/>
      <c r="UYS37" s="47"/>
      <c r="UYT37" s="47"/>
      <c r="UYU37" s="47"/>
      <c r="UYV37" s="47"/>
      <c r="UYW37" s="47"/>
      <c r="UYX37" s="47"/>
      <c r="UYY37" s="47"/>
      <c r="UYZ37" s="47"/>
      <c r="UZA37" s="47"/>
      <c r="UZB37" s="47"/>
      <c r="UZC37" s="47"/>
      <c r="UZD37" s="47"/>
      <c r="UZE37" s="47"/>
      <c r="UZF37" s="47"/>
      <c r="UZG37" s="47"/>
      <c r="UZH37" s="47"/>
      <c r="UZI37" s="47"/>
      <c r="UZJ37" s="47"/>
      <c r="UZK37" s="47"/>
      <c r="UZL37" s="47"/>
      <c r="UZM37" s="47"/>
      <c r="UZN37" s="47"/>
      <c r="UZO37" s="47"/>
      <c r="UZP37" s="47"/>
      <c r="UZQ37" s="47"/>
      <c r="UZR37" s="47"/>
      <c r="UZS37" s="47"/>
      <c r="UZT37" s="47"/>
      <c r="UZU37" s="47"/>
      <c r="UZV37" s="47"/>
      <c r="UZW37" s="47"/>
      <c r="UZX37" s="47"/>
      <c r="UZY37" s="47"/>
      <c r="UZZ37" s="47"/>
      <c r="VAA37" s="47"/>
      <c r="VAB37" s="47"/>
      <c r="VAC37" s="47"/>
      <c r="VAD37" s="47"/>
      <c r="VAE37" s="47"/>
      <c r="VAF37" s="47"/>
      <c r="VAG37" s="47"/>
      <c r="VAH37" s="47"/>
      <c r="VAI37" s="47"/>
      <c r="VAJ37" s="47"/>
      <c r="VAK37" s="47"/>
      <c r="VAL37" s="47"/>
      <c r="VAM37" s="47"/>
      <c r="VAN37" s="47"/>
      <c r="VAO37" s="47"/>
      <c r="VAP37" s="47"/>
      <c r="VAQ37" s="47"/>
      <c r="VAR37" s="47"/>
      <c r="VAS37" s="47"/>
      <c r="VAT37" s="47"/>
      <c r="VAU37" s="47"/>
      <c r="VAV37" s="47"/>
      <c r="VAW37" s="47"/>
      <c r="VAX37" s="47"/>
      <c r="VAY37" s="47"/>
      <c r="VAZ37" s="47"/>
      <c r="VBA37" s="47"/>
      <c r="VBB37" s="47"/>
      <c r="VBC37" s="47"/>
      <c r="VBD37" s="47"/>
      <c r="VBE37" s="47"/>
      <c r="VBF37" s="47"/>
      <c r="VBG37" s="47"/>
      <c r="VBH37" s="47"/>
      <c r="VBI37" s="47"/>
      <c r="VBJ37" s="47"/>
      <c r="VBK37" s="47"/>
      <c r="VBL37" s="47"/>
      <c r="VBM37" s="47"/>
      <c r="VBN37" s="47"/>
      <c r="VBO37" s="47"/>
      <c r="VBP37" s="47"/>
      <c r="VBQ37" s="47"/>
      <c r="VBR37" s="47"/>
      <c r="VBS37" s="47"/>
      <c r="VBT37" s="47"/>
      <c r="VBU37" s="47"/>
      <c r="VBV37" s="47"/>
      <c r="VBW37" s="47"/>
      <c r="VBX37" s="47"/>
      <c r="VBY37" s="47"/>
      <c r="VBZ37" s="47"/>
      <c r="VCA37" s="47"/>
      <c r="VCB37" s="47"/>
      <c r="VCC37" s="47"/>
      <c r="VCD37" s="47"/>
      <c r="VCE37" s="47"/>
      <c r="VCF37" s="47"/>
      <c r="VCG37" s="47"/>
      <c r="VCH37" s="47"/>
      <c r="VCI37" s="47"/>
      <c r="VCJ37" s="47"/>
      <c r="VCK37" s="47"/>
      <c r="VCL37" s="47"/>
      <c r="VCM37" s="47"/>
      <c r="VCN37" s="47"/>
      <c r="VCO37" s="47"/>
      <c r="VCP37" s="47"/>
      <c r="VCQ37" s="47"/>
      <c r="VCR37" s="47"/>
      <c r="VCS37" s="47"/>
      <c r="VCT37" s="47"/>
      <c r="VCU37" s="47"/>
      <c r="VCV37" s="47"/>
      <c r="VCW37" s="47"/>
      <c r="VCX37" s="47"/>
      <c r="VCY37" s="47"/>
      <c r="VCZ37" s="47"/>
      <c r="VDA37" s="47"/>
      <c r="VDB37" s="47"/>
      <c r="VDC37" s="47"/>
      <c r="VDD37" s="47"/>
      <c r="VDE37" s="47"/>
      <c r="VDF37" s="47"/>
      <c r="VDG37" s="47"/>
      <c r="VDH37" s="47"/>
      <c r="VDI37" s="47"/>
      <c r="VDJ37" s="47"/>
      <c r="VDK37" s="47"/>
      <c r="VDL37" s="47"/>
      <c r="VDM37" s="47"/>
      <c r="VDN37" s="47"/>
      <c r="VDO37" s="47"/>
      <c r="VDP37" s="47"/>
      <c r="VDQ37" s="47"/>
      <c r="VDR37" s="47"/>
      <c r="VDS37" s="47"/>
      <c r="VDT37" s="47"/>
      <c r="VDU37" s="47"/>
      <c r="VDV37" s="47"/>
      <c r="VDW37" s="47"/>
      <c r="VDX37" s="47"/>
      <c r="VDY37" s="47"/>
      <c r="VDZ37" s="47"/>
      <c r="VEA37" s="47"/>
      <c r="VEB37" s="47"/>
      <c r="VEC37" s="47"/>
      <c r="VED37" s="47"/>
      <c r="VEE37" s="47"/>
      <c r="VEF37" s="47"/>
      <c r="VEG37" s="47"/>
      <c r="VEH37" s="47"/>
      <c r="VEI37" s="47"/>
      <c r="VEJ37" s="47"/>
      <c r="VEK37" s="47"/>
      <c r="VEL37" s="47"/>
      <c r="VEM37" s="47"/>
      <c r="VEN37" s="47"/>
      <c r="VEO37" s="47"/>
      <c r="VEP37" s="47"/>
      <c r="VEQ37" s="47"/>
      <c r="VER37" s="47"/>
      <c r="VES37" s="47"/>
      <c r="VET37" s="47"/>
      <c r="VEU37" s="47"/>
      <c r="VEV37" s="47"/>
      <c r="VEW37" s="47"/>
      <c r="VEX37" s="47"/>
      <c r="VEY37" s="47"/>
      <c r="VEZ37" s="47"/>
      <c r="VFA37" s="47"/>
      <c r="VFB37" s="47"/>
      <c r="VFC37" s="47"/>
      <c r="VFD37" s="47"/>
      <c r="VFE37" s="47"/>
      <c r="VFF37" s="47"/>
      <c r="VFG37" s="47"/>
      <c r="VFH37" s="47"/>
      <c r="VFI37" s="47"/>
      <c r="VFJ37" s="47"/>
      <c r="VFK37" s="47"/>
      <c r="VFL37" s="47"/>
      <c r="VFM37" s="47"/>
      <c r="VFN37" s="47"/>
      <c r="VFO37" s="47"/>
      <c r="VFP37" s="47"/>
      <c r="VFQ37" s="47"/>
      <c r="VFR37" s="47"/>
      <c r="VFS37" s="47"/>
      <c r="VFT37" s="47"/>
      <c r="VFU37" s="47"/>
      <c r="VFV37" s="47"/>
      <c r="VFW37" s="47"/>
      <c r="VFX37" s="47"/>
      <c r="VFY37" s="47"/>
      <c r="VFZ37" s="47"/>
      <c r="VGA37" s="47"/>
      <c r="VGB37" s="47"/>
      <c r="VGC37" s="47"/>
      <c r="VGD37" s="47"/>
      <c r="VGE37" s="47"/>
      <c r="VGF37" s="47"/>
      <c r="VGG37" s="47"/>
      <c r="VGH37" s="47"/>
      <c r="VGI37" s="47"/>
      <c r="VGJ37" s="47"/>
      <c r="VGK37" s="47"/>
      <c r="VGL37" s="47"/>
      <c r="VGM37" s="47"/>
      <c r="VGN37" s="47"/>
      <c r="VGO37" s="47"/>
      <c r="VGP37" s="47"/>
      <c r="VGQ37" s="47"/>
      <c r="VGR37" s="47"/>
      <c r="VGS37" s="47"/>
      <c r="VGT37" s="47"/>
      <c r="VGU37" s="47"/>
      <c r="VGV37" s="47"/>
      <c r="VGW37" s="47"/>
      <c r="VGX37" s="47"/>
      <c r="VGY37" s="47"/>
      <c r="VGZ37" s="47"/>
      <c r="VHA37" s="47"/>
      <c r="VHB37" s="47"/>
      <c r="VHC37" s="47"/>
      <c r="VHD37" s="47"/>
      <c r="VHE37" s="47"/>
      <c r="VHF37" s="47"/>
      <c r="VHG37" s="47"/>
      <c r="VHH37" s="47"/>
      <c r="VHI37" s="47"/>
      <c r="VHJ37" s="47"/>
      <c r="VHK37" s="47"/>
      <c r="VHL37" s="47"/>
      <c r="VHM37" s="47"/>
      <c r="VHN37" s="47"/>
      <c r="VHO37" s="47"/>
      <c r="VHP37" s="47"/>
      <c r="VHQ37" s="47"/>
      <c r="VHR37" s="47"/>
      <c r="VHS37" s="47"/>
      <c r="VHT37" s="47"/>
      <c r="VHU37" s="47"/>
      <c r="VHV37" s="47"/>
      <c r="VHW37" s="47"/>
      <c r="VHX37" s="47"/>
      <c r="VHY37" s="47"/>
      <c r="VHZ37" s="47"/>
      <c r="VIA37" s="47"/>
      <c r="VIB37" s="47"/>
      <c r="VIC37" s="47"/>
      <c r="VID37" s="47"/>
      <c r="VIE37" s="47"/>
      <c r="VIF37" s="47"/>
      <c r="VIG37" s="47"/>
      <c r="VIH37" s="47"/>
      <c r="VII37" s="47"/>
      <c r="VIJ37" s="47"/>
      <c r="VIK37" s="47"/>
      <c r="VIL37" s="47"/>
      <c r="VIM37" s="47"/>
      <c r="VIN37" s="47"/>
      <c r="VIO37" s="47"/>
      <c r="VIP37" s="47"/>
      <c r="VIQ37" s="47"/>
      <c r="VIR37" s="47"/>
      <c r="VIS37" s="47"/>
      <c r="VIT37" s="47"/>
      <c r="VIU37" s="47"/>
      <c r="VIV37" s="47"/>
      <c r="VIW37" s="47"/>
      <c r="VIX37" s="47"/>
      <c r="VIY37" s="47"/>
      <c r="VIZ37" s="47"/>
      <c r="VJA37" s="47"/>
      <c r="VJB37" s="47"/>
      <c r="VJC37" s="47"/>
      <c r="VJD37" s="47"/>
      <c r="VJE37" s="47"/>
      <c r="VJF37" s="47"/>
      <c r="VJG37" s="47"/>
      <c r="VJH37" s="47"/>
      <c r="VJI37" s="47"/>
      <c r="VJJ37" s="47"/>
      <c r="VJK37" s="47"/>
      <c r="VJL37" s="47"/>
      <c r="VJM37" s="47"/>
      <c r="VJN37" s="47"/>
      <c r="VJO37" s="47"/>
      <c r="VJP37" s="47"/>
      <c r="VJQ37" s="47"/>
      <c r="VJR37" s="47"/>
      <c r="VJS37" s="47"/>
      <c r="VJT37" s="47"/>
      <c r="VJU37" s="47"/>
      <c r="VJV37" s="47"/>
      <c r="VJW37" s="47"/>
      <c r="VJX37" s="47"/>
      <c r="VJY37" s="47"/>
      <c r="VJZ37" s="47"/>
      <c r="VKA37" s="47"/>
      <c r="VKB37" s="47"/>
      <c r="VKC37" s="47"/>
      <c r="VKD37" s="47"/>
      <c r="VKE37" s="47"/>
      <c r="VKF37" s="47"/>
      <c r="VKG37" s="47"/>
      <c r="VKH37" s="47"/>
      <c r="VKI37" s="47"/>
      <c r="VKJ37" s="47"/>
      <c r="VKK37" s="47"/>
      <c r="VKL37" s="47"/>
      <c r="VKM37" s="47"/>
      <c r="VKN37" s="47"/>
      <c r="VKO37" s="47"/>
      <c r="VKP37" s="47"/>
      <c r="VKQ37" s="47"/>
      <c r="VKR37" s="47"/>
      <c r="VKS37" s="47"/>
      <c r="VKT37" s="47"/>
      <c r="VKU37" s="47"/>
      <c r="VKV37" s="47"/>
      <c r="VKW37" s="47"/>
      <c r="VKX37" s="47"/>
      <c r="VKY37" s="47"/>
      <c r="VKZ37" s="47"/>
      <c r="VLA37" s="47"/>
      <c r="VLB37" s="47"/>
      <c r="VLC37" s="47"/>
      <c r="VLD37" s="47"/>
      <c r="VLE37" s="47"/>
      <c r="VLF37" s="47"/>
      <c r="VLG37" s="47"/>
      <c r="VLH37" s="47"/>
      <c r="VLI37" s="47"/>
      <c r="VLJ37" s="47"/>
      <c r="VLK37" s="47"/>
      <c r="VLL37" s="47"/>
      <c r="VLM37" s="47"/>
      <c r="VLN37" s="47"/>
      <c r="VLO37" s="47"/>
      <c r="VLP37" s="47"/>
      <c r="VLQ37" s="47"/>
      <c r="VLR37" s="47"/>
      <c r="VLS37" s="47"/>
      <c r="VLT37" s="47"/>
      <c r="VLU37" s="47"/>
      <c r="VLV37" s="47"/>
      <c r="VLW37" s="47"/>
      <c r="VLX37" s="47"/>
      <c r="VLY37" s="47"/>
      <c r="VLZ37" s="47"/>
      <c r="VMA37" s="47"/>
      <c r="VMB37" s="47"/>
      <c r="VMC37" s="47"/>
      <c r="VMD37" s="47"/>
      <c r="VME37" s="47"/>
      <c r="VMF37" s="47"/>
      <c r="VMG37" s="47"/>
      <c r="VMH37" s="47"/>
      <c r="VMI37" s="47"/>
      <c r="VMJ37" s="47"/>
      <c r="VMK37" s="47"/>
      <c r="VML37" s="47"/>
      <c r="VMM37" s="47"/>
      <c r="VMN37" s="47"/>
      <c r="VMO37" s="47"/>
      <c r="VMP37" s="47"/>
      <c r="VMQ37" s="47"/>
      <c r="VMR37" s="47"/>
      <c r="VMS37" s="47"/>
      <c r="VMT37" s="47"/>
      <c r="VMU37" s="47"/>
      <c r="VMV37" s="47"/>
      <c r="VMW37" s="47"/>
      <c r="VMX37" s="47"/>
      <c r="VMY37" s="47"/>
      <c r="VMZ37" s="47"/>
      <c r="VNA37" s="47"/>
      <c r="VNB37" s="47"/>
      <c r="VNC37" s="47"/>
      <c r="VND37" s="47"/>
      <c r="VNE37" s="47"/>
      <c r="VNF37" s="47"/>
      <c r="VNG37" s="47"/>
      <c r="VNH37" s="47"/>
      <c r="VNI37" s="47"/>
      <c r="VNJ37" s="47"/>
      <c r="VNK37" s="47"/>
      <c r="VNL37" s="47"/>
      <c r="VNM37" s="47"/>
      <c r="VNN37" s="47"/>
      <c r="VNO37" s="47"/>
      <c r="VNP37" s="47"/>
      <c r="VNQ37" s="47"/>
      <c r="VNR37" s="47"/>
      <c r="VNS37" s="47"/>
      <c r="VNT37" s="47"/>
      <c r="VNU37" s="47"/>
      <c r="VNV37" s="47"/>
      <c r="VNW37" s="47"/>
      <c r="VNX37" s="47"/>
      <c r="VNY37" s="47"/>
      <c r="VNZ37" s="47"/>
      <c r="VOA37" s="47"/>
      <c r="VOB37" s="47"/>
      <c r="VOC37" s="47"/>
      <c r="VOD37" s="47"/>
      <c r="VOE37" s="47"/>
      <c r="VOF37" s="47"/>
      <c r="VOG37" s="47"/>
      <c r="VOH37" s="47"/>
      <c r="VOI37" s="47"/>
      <c r="VOJ37" s="47"/>
      <c r="VOK37" s="47"/>
      <c r="VOL37" s="47"/>
      <c r="VOM37" s="47"/>
      <c r="VON37" s="47"/>
      <c r="VOO37" s="47"/>
      <c r="VOP37" s="47"/>
      <c r="VOQ37" s="47"/>
      <c r="VOR37" s="47"/>
      <c r="VOS37" s="47"/>
      <c r="VOT37" s="47"/>
      <c r="VOU37" s="47"/>
      <c r="VOV37" s="47"/>
      <c r="VOW37" s="47"/>
      <c r="VOX37" s="47"/>
      <c r="VOY37" s="47"/>
      <c r="VOZ37" s="47"/>
      <c r="VPA37" s="47"/>
      <c r="VPB37" s="47"/>
      <c r="VPC37" s="47"/>
      <c r="VPD37" s="47"/>
      <c r="VPE37" s="47"/>
      <c r="VPF37" s="47"/>
      <c r="VPG37" s="47"/>
      <c r="VPH37" s="47"/>
      <c r="VPI37" s="47"/>
      <c r="VPJ37" s="47"/>
      <c r="VPK37" s="47"/>
      <c r="VPL37" s="47"/>
      <c r="VPM37" s="47"/>
      <c r="VPN37" s="47"/>
      <c r="VPO37" s="47"/>
      <c r="VPP37" s="47"/>
      <c r="VPQ37" s="47"/>
      <c r="VPR37" s="47"/>
      <c r="VPS37" s="47"/>
      <c r="VPT37" s="47"/>
      <c r="VPU37" s="47"/>
      <c r="VPV37" s="47"/>
      <c r="VPW37" s="47"/>
      <c r="VPX37" s="47"/>
      <c r="VPY37" s="47"/>
      <c r="VPZ37" s="47"/>
      <c r="VQA37" s="47"/>
      <c r="VQB37" s="47"/>
      <c r="VQC37" s="47"/>
      <c r="VQD37" s="47"/>
      <c r="VQE37" s="47"/>
      <c r="VQF37" s="47"/>
      <c r="VQG37" s="47"/>
      <c r="VQH37" s="47"/>
      <c r="VQI37" s="47"/>
      <c r="VQJ37" s="47"/>
      <c r="VQK37" s="47"/>
      <c r="VQL37" s="47"/>
      <c r="VQM37" s="47"/>
      <c r="VQN37" s="47"/>
      <c r="VQO37" s="47"/>
      <c r="VQP37" s="47"/>
      <c r="VQQ37" s="47"/>
      <c r="VQR37" s="47"/>
      <c r="VQS37" s="47"/>
      <c r="VQT37" s="47"/>
      <c r="VQU37" s="47"/>
      <c r="VQV37" s="47"/>
      <c r="VQW37" s="47"/>
      <c r="VQX37" s="47"/>
      <c r="VQY37" s="47"/>
      <c r="VQZ37" s="47"/>
      <c r="VRA37" s="47"/>
      <c r="VRB37" s="47"/>
      <c r="VRC37" s="47"/>
      <c r="VRD37" s="47"/>
      <c r="VRE37" s="47"/>
      <c r="VRF37" s="47"/>
      <c r="VRG37" s="47"/>
      <c r="VRH37" s="47"/>
      <c r="VRI37" s="47"/>
      <c r="VRJ37" s="47"/>
      <c r="VRK37" s="47"/>
      <c r="VRL37" s="47"/>
      <c r="VRM37" s="47"/>
      <c r="VRN37" s="47"/>
      <c r="VRO37" s="47"/>
      <c r="VRP37" s="47"/>
      <c r="VRQ37" s="47"/>
      <c r="VRR37" s="47"/>
      <c r="VRS37" s="47"/>
      <c r="VRT37" s="47"/>
      <c r="VRU37" s="47"/>
      <c r="VRV37" s="47"/>
      <c r="VRW37" s="47"/>
      <c r="VRX37" s="47"/>
      <c r="VRY37" s="47"/>
      <c r="VRZ37" s="47"/>
      <c r="VSA37" s="47"/>
      <c r="VSB37" s="47"/>
      <c r="VSC37" s="47"/>
      <c r="VSD37" s="47"/>
      <c r="VSE37" s="47"/>
      <c r="VSF37" s="47"/>
      <c r="VSG37" s="47"/>
      <c r="VSH37" s="47"/>
      <c r="VSI37" s="47"/>
      <c r="VSJ37" s="47"/>
      <c r="VSK37" s="47"/>
      <c r="VSL37" s="47"/>
      <c r="VSM37" s="47"/>
      <c r="VSN37" s="47"/>
      <c r="VSO37" s="47"/>
      <c r="VSP37" s="47"/>
      <c r="VSQ37" s="47"/>
      <c r="VSR37" s="47"/>
      <c r="VSS37" s="47"/>
      <c r="VST37" s="47"/>
      <c r="VSU37" s="47"/>
      <c r="VSV37" s="47"/>
      <c r="VSW37" s="47"/>
      <c r="VSX37" s="47"/>
      <c r="VSY37" s="47"/>
      <c r="VSZ37" s="47"/>
      <c r="VTA37" s="47"/>
      <c r="VTB37" s="47"/>
      <c r="VTC37" s="47"/>
      <c r="VTD37" s="47"/>
      <c r="VTE37" s="47"/>
      <c r="VTF37" s="47"/>
      <c r="VTG37" s="47"/>
      <c r="VTH37" s="47"/>
      <c r="VTI37" s="47"/>
      <c r="VTJ37" s="47"/>
      <c r="VTK37" s="47"/>
      <c r="VTL37" s="47"/>
      <c r="VTM37" s="47"/>
      <c r="VTN37" s="47"/>
      <c r="VTO37" s="47"/>
      <c r="VTP37" s="47"/>
      <c r="VTQ37" s="47"/>
      <c r="VTR37" s="47"/>
      <c r="VTS37" s="47"/>
      <c r="VTT37" s="47"/>
      <c r="VTU37" s="47"/>
      <c r="VTV37" s="47"/>
      <c r="VTW37" s="47"/>
      <c r="VTX37" s="47"/>
      <c r="VTY37" s="47"/>
      <c r="VTZ37" s="47"/>
      <c r="VUA37" s="47"/>
      <c r="VUB37" s="47"/>
      <c r="VUC37" s="47"/>
      <c r="VUD37" s="47"/>
      <c r="VUE37" s="47"/>
      <c r="VUF37" s="47"/>
      <c r="VUG37" s="47"/>
      <c r="VUH37" s="47"/>
      <c r="VUI37" s="47"/>
      <c r="VUJ37" s="47"/>
      <c r="VUK37" s="47"/>
      <c r="VUL37" s="47"/>
      <c r="VUM37" s="47"/>
      <c r="VUN37" s="47"/>
      <c r="VUO37" s="47"/>
      <c r="VUP37" s="47"/>
      <c r="VUQ37" s="47"/>
      <c r="VUR37" s="47"/>
      <c r="VUS37" s="47"/>
      <c r="VUT37" s="47"/>
      <c r="VUU37" s="47"/>
      <c r="VUV37" s="47"/>
      <c r="VUW37" s="47"/>
      <c r="VUX37" s="47"/>
      <c r="VUY37" s="47"/>
      <c r="VUZ37" s="47"/>
      <c r="VVA37" s="47"/>
      <c r="VVB37" s="47"/>
      <c r="VVC37" s="47"/>
      <c r="VVD37" s="47"/>
      <c r="VVE37" s="47"/>
      <c r="VVF37" s="47"/>
      <c r="VVG37" s="47"/>
      <c r="VVH37" s="47"/>
      <c r="VVI37" s="47"/>
      <c r="VVJ37" s="47"/>
      <c r="VVK37" s="47"/>
      <c r="VVL37" s="47"/>
      <c r="VVM37" s="47"/>
      <c r="VVN37" s="47"/>
      <c r="VVO37" s="47"/>
      <c r="VVP37" s="47"/>
      <c r="VVQ37" s="47"/>
      <c r="VVR37" s="47"/>
      <c r="VVS37" s="47"/>
      <c r="VVT37" s="47"/>
      <c r="VVU37" s="47"/>
      <c r="VVV37" s="47"/>
      <c r="VVW37" s="47"/>
      <c r="VVX37" s="47"/>
      <c r="VVY37" s="47"/>
      <c r="VVZ37" s="47"/>
      <c r="VWA37" s="47"/>
      <c r="VWB37" s="47"/>
      <c r="VWC37" s="47"/>
      <c r="VWD37" s="47"/>
      <c r="VWE37" s="47"/>
      <c r="VWF37" s="47"/>
      <c r="VWG37" s="47"/>
      <c r="VWH37" s="47"/>
      <c r="VWI37" s="47"/>
      <c r="VWJ37" s="47"/>
      <c r="VWK37" s="47"/>
      <c r="VWL37" s="47"/>
      <c r="VWM37" s="47"/>
      <c r="VWN37" s="47"/>
      <c r="VWO37" s="47"/>
      <c r="VWP37" s="47"/>
      <c r="VWQ37" s="47"/>
      <c r="VWR37" s="47"/>
      <c r="VWS37" s="47"/>
      <c r="VWT37" s="47"/>
      <c r="VWU37" s="47"/>
      <c r="VWV37" s="47"/>
      <c r="VWW37" s="47"/>
      <c r="VWX37" s="47"/>
      <c r="VWY37" s="47"/>
      <c r="VWZ37" s="47"/>
      <c r="VXA37" s="47"/>
      <c r="VXB37" s="47"/>
      <c r="VXC37" s="47"/>
      <c r="VXD37" s="47"/>
      <c r="VXE37" s="47"/>
      <c r="VXF37" s="47"/>
      <c r="VXG37" s="47"/>
      <c r="VXH37" s="47"/>
      <c r="VXI37" s="47"/>
      <c r="VXJ37" s="47"/>
      <c r="VXK37" s="47"/>
      <c r="VXL37" s="47"/>
      <c r="VXM37" s="47"/>
      <c r="VXN37" s="47"/>
      <c r="VXO37" s="47"/>
      <c r="VXP37" s="47"/>
      <c r="VXQ37" s="47"/>
      <c r="VXR37" s="47"/>
      <c r="VXS37" s="47"/>
      <c r="VXT37" s="47"/>
      <c r="VXU37" s="47"/>
      <c r="VXV37" s="47"/>
      <c r="VXW37" s="47"/>
      <c r="VXX37" s="47"/>
      <c r="VXY37" s="47"/>
      <c r="VXZ37" s="47"/>
      <c r="VYA37" s="47"/>
      <c r="VYB37" s="47"/>
      <c r="VYC37" s="47"/>
      <c r="VYD37" s="47"/>
      <c r="VYE37" s="47"/>
      <c r="VYF37" s="47"/>
      <c r="VYG37" s="47"/>
      <c r="VYH37" s="47"/>
      <c r="VYI37" s="47"/>
      <c r="VYJ37" s="47"/>
      <c r="VYK37" s="47"/>
      <c r="VYL37" s="47"/>
      <c r="VYM37" s="47"/>
      <c r="VYN37" s="47"/>
      <c r="VYO37" s="47"/>
      <c r="VYP37" s="47"/>
      <c r="VYQ37" s="47"/>
      <c r="VYR37" s="47"/>
      <c r="VYS37" s="47"/>
      <c r="VYT37" s="47"/>
      <c r="VYU37" s="47"/>
      <c r="VYV37" s="47"/>
      <c r="VYW37" s="47"/>
      <c r="VYX37" s="47"/>
      <c r="VYY37" s="47"/>
      <c r="VYZ37" s="47"/>
      <c r="VZA37" s="47"/>
      <c r="VZB37" s="47"/>
      <c r="VZC37" s="47"/>
      <c r="VZD37" s="47"/>
      <c r="VZE37" s="47"/>
      <c r="VZF37" s="47"/>
      <c r="VZG37" s="47"/>
      <c r="VZH37" s="47"/>
      <c r="VZI37" s="47"/>
      <c r="VZJ37" s="47"/>
      <c r="VZK37" s="47"/>
      <c r="VZL37" s="47"/>
      <c r="VZM37" s="47"/>
      <c r="VZN37" s="47"/>
      <c r="VZO37" s="47"/>
      <c r="VZP37" s="47"/>
      <c r="VZQ37" s="47"/>
      <c r="VZR37" s="47"/>
      <c r="VZS37" s="47"/>
      <c r="VZT37" s="47"/>
      <c r="VZU37" s="47"/>
      <c r="VZV37" s="47"/>
      <c r="VZW37" s="47"/>
      <c r="VZX37" s="47"/>
      <c r="VZY37" s="47"/>
      <c r="VZZ37" s="47"/>
      <c r="WAA37" s="47"/>
      <c r="WAB37" s="47"/>
      <c r="WAC37" s="47"/>
      <c r="WAD37" s="47"/>
      <c r="WAE37" s="47"/>
      <c r="WAF37" s="47"/>
      <c r="WAG37" s="47"/>
      <c r="WAH37" s="47"/>
      <c r="WAI37" s="47"/>
      <c r="WAJ37" s="47"/>
      <c r="WAK37" s="47"/>
      <c r="WAL37" s="47"/>
      <c r="WAM37" s="47"/>
      <c r="WAN37" s="47"/>
      <c r="WAO37" s="47"/>
      <c r="WAP37" s="47"/>
      <c r="WAQ37" s="47"/>
      <c r="WAR37" s="47"/>
      <c r="WAS37" s="47"/>
      <c r="WAT37" s="47"/>
      <c r="WAU37" s="47"/>
      <c r="WAV37" s="47"/>
      <c r="WAW37" s="47"/>
      <c r="WAX37" s="47"/>
      <c r="WAY37" s="47"/>
      <c r="WAZ37" s="47"/>
      <c r="WBA37" s="47"/>
      <c r="WBB37" s="47"/>
      <c r="WBC37" s="47"/>
      <c r="WBD37" s="47"/>
      <c r="WBE37" s="47"/>
      <c r="WBF37" s="47"/>
      <c r="WBG37" s="47"/>
      <c r="WBH37" s="47"/>
      <c r="WBI37" s="47"/>
      <c r="WBJ37" s="47"/>
      <c r="WBK37" s="47"/>
      <c r="WBL37" s="47"/>
      <c r="WBM37" s="47"/>
      <c r="WBN37" s="47"/>
      <c r="WBO37" s="47"/>
      <c r="WBP37" s="47"/>
      <c r="WBQ37" s="47"/>
      <c r="WBR37" s="47"/>
      <c r="WBS37" s="47"/>
      <c r="WBT37" s="47"/>
      <c r="WBU37" s="47"/>
      <c r="WBV37" s="47"/>
      <c r="WBW37" s="47"/>
      <c r="WBX37" s="47"/>
      <c r="WBY37" s="47"/>
      <c r="WBZ37" s="47"/>
      <c r="WCA37" s="47"/>
      <c r="WCB37" s="47"/>
      <c r="WCC37" s="47"/>
      <c r="WCD37" s="47"/>
      <c r="WCE37" s="47"/>
      <c r="WCF37" s="47"/>
      <c r="WCG37" s="47"/>
      <c r="WCH37" s="47"/>
      <c r="WCI37" s="47"/>
      <c r="WCJ37" s="47"/>
      <c r="WCK37" s="47"/>
      <c r="WCL37" s="47"/>
      <c r="WCM37" s="47"/>
      <c r="WCN37" s="47"/>
      <c r="WCO37" s="47"/>
      <c r="WCP37" s="47"/>
      <c r="WCQ37" s="47"/>
      <c r="WCR37" s="47"/>
      <c r="WCS37" s="47"/>
      <c r="WCT37" s="47"/>
      <c r="WCU37" s="47"/>
      <c r="WCV37" s="47"/>
      <c r="WCW37" s="47"/>
      <c r="WCX37" s="47"/>
      <c r="WCY37" s="47"/>
      <c r="WCZ37" s="47"/>
      <c r="WDA37" s="47"/>
      <c r="WDB37" s="47"/>
      <c r="WDC37" s="47"/>
      <c r="WDD37" s="47"/>
      <c r="WDE37" s="47"/>
      <c r="WDF37" s="47"/>
      <c r="WDG37" s="47"/>
      <c r="WDH37" s="47"/>
      <c r="WDI37" s="47"/>
      <c r="WDJ37" s="47"/>
      <c r="WDK37" s="47"/>
      <c r="WDL37" s="47"/>
      <c r="WDM37" s="47"/>
      <c r="WDN37" s="47"/>
      <c r="WDO37" s="47"/>
      <c r="WDP37" s="47"/>
      <c r="WDQ37" s="47"/>
      <c r="WDR37" s="47"/>
      <c r="WDS37" s="47"/>
      <c r="WDT37" s="47"/>
      <c r="WDU37" s="47"/>
      <c r="WDV37" s="47"/>
      <c r="WDW37" s="47"/>
      <c r="WDX37" s="47"/>
      <c r="WDY37" s="47"/>
      <c r="WDZ37" s="47"/>
      <c r="WEA37" s="47"/>
      <c r="WEB37" s="47"/>
      <c r="WEC37" s="47"/>
      <c r="WED37" s="47"/>
      <c r="WEE37" s="47"/>
      <c r="WEF37" s="47"/>
      <c r="WEG37" s="47"/>
      <c r="WEH37" s="47"/>
      <c r="WEI37" s="47"/>
      <c r="WEJ37" s="47"/>
      <c r="WEK37" s="47"/>
      <c r="WEL37" s="47"/>
      <c r="WEM37" s="47"/>
      <c r="WEN37" s="47"/>
      <c r="WEO37" s="47"/>
      <c r="WEP37" s="47"/>
      <c r="WEQ37" s="47"/>
      <c r="WER37" s="47"/>
      <c r="WES37" s="47"/>
      <c r="WET37" s="47"/>
      <c r="WEU37" s="47"/>
      <c r="WEV37" s="47"/>
      <c r="WEW37" s="47"/>
      <c r="WEX37" s="47"/>
      <c r="WEY37" s="47"/>
      <c r="WEZ37" s="47"/>
      <c r="WFA37" s="47"/>
      <c r="WFB37" s="47"/>
      <c r="WFC37" s="47"/>
      <c r="WFD37" s="47"/>
      <c r="WFE37" s="47"/>
      <c r="WFF37" s="47"/>
      <c r="WFG37" s="47"/>
      <c r="WFH37" s="47"/>
      <c r="WFI37" s="47"/>
      <c r="WFJ37" s="47"/>
      <c r="WFK37" s="47"/>
      <c r="WFL37" s="47"/>
      <c r="WFM37" s="47"/>
      <c r="WFN37" s="47"/>
      <c r="WFO37" s="47"/>
      <c r="WFP37" s="47"/>
      <c r="WFQ37" s="47"/>
      <c r="WFR37" s="47"/>
      <c r="WFS37" s="47"/>
      <c r="WFT37" s="47"/>
      <c r="WFU37" s="47"/>
      <c r="WFV37" s="47"/>
      <c r="WFW37" s="47"/>
      <c r="WFX37" s="47"/>
      <c r="WFY37" s="47"/>
      <c r="WFZ37" s="47"/>
      <c r="WGA37" s="47"/>
      <c r="WGB37" s="47"/>
      <c r="WGC37" s="47"/>
      <c r="WGD37" s="47"/>
      <c r="WGE37" s="47"/>
      <c r="WGF37" s="47"/>
      <c r="WGG37" s="47"/>
      <c r="WGH37" s="47"/>
      <c r="WGI37" s="47"/>
      <c r="WGJ37" s="47"/>
      <c r="WGK37" s="47"/>
      <c r="WGL37" s="47"/>
      <c r="WGM37" s="47"/>
      <c r="WGN37" s="47"/>
      <c r="WGO37" s="47"/>
      <c r="WGP37" s="47"/>
      <c r="WGQ37" s="47"/>
      <c r="WGR37" s="47"/>
      <c r="WGS37" s="47"/>
      <c r="WGT37" s="47"/>
      <c r="WGU37" s="47"/>
      <c r="WGV37" s="47"/>
      <c r="WGW37" s="47"/>
      <c r="WGX37" s="47"/>
      <c r="WGY37" s="47"/>
      <c r="WGZ37" s="47"/>
      <c r="WHA37" s="47"/>
      <c r="WHB37" s="47"/>
      <c r="WHC37" s="47"/>
      <c r="WHD37" s="47"/>
      <c r="WHE37" s="47"/>
      <c r="WHF37" s="47"/>
      <c r="WHG37" s="47"/>
      <c r="WHH37" s="47"/>
      <c r="WHI37" s="47"/>
      <c r="WHJ37" s="47"/>
      <c r="WHK37" s="47"/>
      <c r="WHL37" s="47"/>
      <c r="WHM37" s="47"/>
      <c r="WHN37" s="47"/>
      <c r="WHO37" s="47"/>
      <c r="WHP37" s="47"/>
      <c r="WHQ37" s="47"/>
      <c r="WHR37" s="47"/>
      <c r="WHS37" s="47"/>
      <c r="WHT37" s="47"/>
      <c r="WHU37" s="47"/>
      <c r="WHV37" s="47"/>
      <c r="WHW37" s="47"/>
      <c r="WHX37" s="47"/>
      <c r="WHY37" s="47"/>
      <c r="WHZ37" s="47"/>
      <c r="WIA37" s="47"/>
      <c r="WIB37" s="47"/>
      <c r="WIC37" s="47"/>
      <c r="WID37" s="47"/>
      <c r="WIE37" s="47"/>
      <c r="WIF37" s="47"/>
      <c r="WIG37" s="47"/>
      <c r="WIH37" s="47"/>
      <c r="WII37" s="47"/>
      <c r="WIJ37" s="47"/>
      <c r="WIK37" s="47"/>
      <c r="WIL37" s="47"/>
      <c r="WIM37" s="47"/>
      <c r="WIN37" s="47"/>
      <c r="WIO37" s="47"/>
      <c r="WIP37" s="47"/>
      <c r="WIQ37" s="47"/>
      <c r="WIR37" s="47"/>
      <c r="WIS37" s="47"/>
      <c r="WIT37" s="47"/>
      <c r="WIU37" s="47"/>
      <c r="WIV37" s="47"/>
      <c r="WIW37" s="47"/>
      <c r="WIX37" s="47"/>
      <c r="WIY37" s="47"/>
      <c r="WIZ37" s="47"/>
      <c r="WJA37" s="47"/>
      <c r="WJB37" s="47"/>
      <c r="WJC37" s="47"/>
      <c r="WJD37" s="47"/>
      <c r="WJE37" s="47"/>
      <c r="WJF37" s="47"/>
      <c r="WJG37" s="47"/>
      <c r="WJH37" s="47"/>
      <c r="WJI37" s="47"/>
      <c r="WJJ37" s="47"/>
      <c r="WJK37" s="47"/>
      <c r="WJL37" s="47"/>
      <c r="WJM37" s="47"/>
      <c r="WJN37" s="47"/>
      <c r="WJO37" s="47"/>
      <c r="WJP37" s="47"/>
      <c r="WJQ37" s="47"/>
      <c r="WJR37" s="47"/>
      <c r="WJS37" s="47"/>
      <c r="WJT37" s="47"/>
      <c r="WJU37" s="47"/>
      <c r="WJV37" s="47"/>
      <c r="WJW37" s="47"/>
      <c r="WJX37" s="47"/>
      <c r="WJY37" s="47"/>
      <c r="WJZ37" s="47"/>
      <c r="WKA37" s="47"/>
      <c r="WKB37" s="47"/>
      <c r="WKC37" s="47"/>
      <c r="WKD37" s="47"/>
      <c r="WKE37" s="47"/>
      <c r="WKF37" s="47"/>
      <c r="WKG37" s="47"/>
      <c r="WKH37" s="47"/>
      <c r="WKI37" s="47"/>
      <c r="WKJ37" s="47"/>
      <c r="WKK37" s="47"/>
      <c r="WKL37" s="47"/>
      <c r="WKM37" s="47"/>
      <c r="WKN37" s="47"/>
      <c r="WKO37" s="47"/>
      <c r="WKP37" s="47"/>
      <c r="WKQ37" s="47"/>
      <c r="WKR37" s="47"/>
      <c r="WKS37" s="47"/>
      <c r="WKT37" s="47"/>
      <c r="WKU37" s="47"/>
      <c r="WKV37" s="47"/>
      <c r="WKW37" s="47"/>
      <c r="WKX37" s="47"/>
      <c r="WKY37" s="47"/>
      <c r="WKZ37" s="47"/>
      <c r="WLA37" s="47"/>
      <c r="WLB37" s="47"/>
      <c r="WLC37" s="47"/>
      <c r="WLD37" s="47"/>
      <c r="WLE37" s="47"/>
      <c r="WLF37" s="47"/>
      <c r="WLG37" s="47"/>
      <c r="WLH37" s="47"/>
      <c r="WLI37" s="47"/>
      <c r="WLJ37" s="47"/>
      <c r="WLK37" s="47"/>
      <c r="WLL37" s="47"/>
      <c r="WLM37" s="47"/>
      <c r="WLN37" s="47"/>
      <c r="WLO37" s="47"/>
      <c r="WLP37" s="47"/>
      <c r="WLQ37" s="47"/>
      <c r="WLR37" s="47"/>
      <c r="WLS37" s="47"/>
      <c r="WLT37" s="47"/>
      <c r="WLU37" s="47"/>
      <c r="WLV37" s="47"/>
      <c r="WLW37" s="47"/>
      <c r="WLX37" s="47"/>
      <c r="WLY37" s="47"/>
      <c r="WLZ37" s="47"/>
      <c r="WMA37" s="47"/>
      <c r="WMB37" s="47"/>
      <c r="WMC37" s="47"/>
      <c r="WMD37" s="47"/>
      <c r="WME37" s="47"/>
      <c r="WMF37" s="47"/>
      <c r="WMG37" s="47"/>
      <c r="WMH37" s="47"/>
      <c r="WMI37" s="47"/>
      <c r="WMJ37" s="47"/>
      <c r="WMK37" s="47"/>
      <c r="WML37" s="47"/>
      <c r="WMM37" s="47"/>
      <c r="WMN37" s="47"/>
      <c r="WMO37" s="47"/>
      <c r="WMP37" s="47"/>
      <c r="WMQ37" s="47"/>
      <c r="WMR37" s="47"/>
      <c r="WMS37" s="47"/>
      <c r="WMT37" s="47"/>
      <c r="WMU37" s="47"/>
      <c r="WMV37" s="47"/>
      <c r="WMW37" s="47"/>
      <c r="WMX37" s="47"/>
      <c r="WMY37" s="47"/>
      <c r="WMZ37" s="47"/>
      <c r="WNA37" s="47"/>
      <c r="WNB37" s="47"/>
      <c r="WNC37" s="47"/>
      <c r="WND37" s="47"/>
      <c r="WNE37" s="47"/>
      <c r="WNF37" s="47"/>
      <c r="WNG37" s="47"/>
      <c r="WNH37" s="47"/>
      <c r="WNI37" s="47"/>
      <c r="WNJ37" s="47"/>
      <c r="WNK37" s="47"/>
      <c r="WNL37" s="47"/>
      <c r="WNM37" s="47"/>
      <c r="WNN37" s="47"/>
      <c r="WNO37" s="47"/>
      <c r="WNP37" s="47"/>
      <c r="WNQ37" s="47"/>
      <c r="WNR37" s="47"/>
      <c r="WNS37" s="47"/>
      <c r="WNT37" s="47"/>
      <c r="WNU37" s="47"/>
      <c r="WNV37" s="47"/>
      <c r="WNW37" s="47"/>
      <c r="WNX37" s="47"/>
      <c r="WNY37" s="47"/>
      <c r="WNZ37" s="47"/>
      <c r="WOA37" s="47"/>
      <c r="WOB37" s="47"/>
      <c r="WOC37" s="47"/>
      <c r="WOD37" s="47"/>
      <c r="WOE37" s="47"/>
      <c r="WOF37" s="47"/>
      <c r="WOG37" s="47"/>
      <c r="WOH37" s="47"/>
      <c r="WOI37" s="47"/>
      <c r="WOJ37" s="47"/>
      <c r="WOK37" s="47"/>
      <c r="WOL37" s="47"/>
      <c r="WOM37" s="47"/>
      <c r="WON37" s="47"/>
      <c r="WOO37" s="47"/>
      <c r="WOP37" s="47"/>
      <c r="WOQ37" s="47"/>
      <c r="WOR37" s="47"/>
      <c r="WOS37" s="47"/>
      <c r="WOT37" s="47"/>
      <c r="WOU37" s="47"/>
      <c r="WOV37" s="47"/>
      <c r="WOW37" s="47"/>
      <c r="WOX37" s="47"/>
      <c r="WOY37" s="47"/>
      <c r="WOZ37" s="47"/>
      <c r="WPA37" s="47"/>
      <c r="WPB37" s="47"/>
      <c r="WPC37" s="47"/>
      <c r="WPD37" s="47"/>
      <c r="WPE37" s="47"/>
      <c r="WPF37" s="47"/>
      <c r="WPG37" s="47"/>
      <c r="WPH37" s="47"/>
      <c r="WPI37" s="47"/>
      <c r="WPJ37" s="47"/>
      <c r="WPK37" s="47"/>
      <c r="WPL37" s="47"/>
      <c r="WPM37" s="47"/>
      <c r="WPN37" s="47"/>
      <c r="WPO37" s="47"/>
      <c r="WPP37" s="47"/>
      <c r="WPQ37" s="47"/>
      <c r="WPR37" s="47"/>
      <c r="WPS37" s="47"/>
      <c r="WPT37" s="47"/>
      <c r="WPU37" s="47"/>
      <c r="WPV37" s="47"/>
      <c r="WPW37" s="47"/>
      <c r="WPX37" s="47"/>
      <c r="WPY37" s="47"/>
      <c r="WPZ37" s="47"/>
      <c r="WQA37" s="47"/>
      <c r="WQB37" s="47"/>
      <c r="WQC37" s="47"/>
      <c r="WQD37" s="47"/>
      <c r="WQE37" s="47"/>
      <c r="WQF37" s="47"/>
      <c r="WQG37" s="47"/>
      <c r="WQH37" s="47"/>
      <c r="WQI37" s="47"/>
      <c r="WQJ37" s="47"/>
      <c r="WQK37" s="47"/>
      <c r="WQL37" s="47"/>
      <c r="WQM37" s="47"/>
      <c r="WQN37" s="47"/>
      <c r="WQO37" s="47"/>
      <c r="WQP37" s="47"/>
      <c r="WQQ37" s="47"/>
      <c r="WQR37" s="47"/>
      <c r="WQS37" s="47"/>
      <c r="WQT37" s="47"/>
      <c r="WQU37" s="47"/>
      <c r="WQV37" s="47"/>
      <c r="WQW37" s="47"/>
      <c r="WQX37" s="47"/>
      <c r="WQY37" s="47"/>
      <c r="WQZ37" s="47"/>
      <c r="WRA37" s="47"/>
      <c r="WRB37" s="47"/>
      <c r="WRC37" s="47"/>
      <c r="WRD37" s="47"/>
      <c r="WRE37" s="47"/>
      <c r="WRF37" s="47"/>
      <c r="WRG37" s="47"/>
      <c r="WRH37" s="47"/>
      <c r="WRI37" s="47"/>
      <c r="WRJ37" s="47"/>
      <c r="WRK37" s="47"/>
      <c r="WRL37" s="47"/>
      <c r="WRM37" s="47"/>
      <c r="WRN37" s="47"/>
      <c r="WRO37" s="47"/>
      <c r="WRP37" s="47"/>
      <c r="WRQ37" s="47"/>
      <c r="WRR37" s="47"/>
      <c r="WRS37" s="47"/>
      <c r="WRT37" s="47"/>
      <c r="WRU37" s="47"/>
      <c r="WRV37" s="47"/>
      <c r="WRW37" s="47"/>
      <c r="WRX37" s="47"/>
      <c r="WRY37" s="47"/>
      <c r="WRZ37" s="47"/>
      <c r="WSA37" s="47"/>
      <c r="WSB37" s="47"/>
      <c r="WSC37" s="47"/>
      <c r="WSD37" s="47"/>
      <c r="WSE37" s="47"/>
      <c r="WSF37" s="47"/>
      <c r="WSG37" s="47"/>
      <c r="WSH37" s="47"/>
      <c r="WSI37" s="47"/>
      <c r="WSJ37" s="47"/>
      <c r="WSK37" s="47"/>
      <c r="WSL37" s="47"/>
      <c r="WSM37" s="47"/>
      <c r="WSN37" s="47"/>
      <c r="WSO37" s="47"/>
      <c r="WSP37" s="47"/>
      <c r="WSQ37" s="47"/>
      <c r="WSR37" s="47"/>
      <c r="WSS37" s="47"/>
      <c r="WST37" s="47"/>
      <c r="WSU37" s="47"/>
      <c r="WSV37" s="47"/>
      <c r="WSW37" s="47"/>
      <c r="WSX37" s="47"/>
      <c r="WSY37" s="47"/>
      <c r="WSZ37" s="47"/>
      <c r="WTA37" s="47"/>
      <c r="WTB37" s="47"/>
      <c r="WTC37" s="47"/>
      <c r="WTD37" s="47"/>
      <c r="WTE37" s="47"/>
      <c r="WTF37" s="47"/>
      <c r="WTG37" s="47"/>
      <c r="WTH37" s="47"/>
      <c r="WTI37" s="47"/>
      <c r="WTJ37" s="47"/>
      <c r="WTK37" s="47"/>
      <c r="WTL37" s="47"/>
      <c r="WTM37" s="47"/>
      <c r="WTN37" s="47"/>
      <c r="WTO37" s="47"/>
      <c r="WTP37" s="47"/>
      <c r="WTQ37" s="47"/>
      <c r="WTR37" s="47"/>
      <c r="WTS37" s="47"/>
      <c r="WTT37" s="47"/>
      <c r="WTU37" s="47"/>
      <c r="WTV37" s="47"/>
      <c r="WTW37" s="47"/>
      <c r="WTX37" s="47"/>
      <c r="WTY37" s="47"/>
      <c r="WTZ37" s="47"/>
      <c r="WUA37" s="47"/>
      <c r="WUB37" s="47"/>
      <c r="WUC37" s="47"/>
      <c r="WUD37" s="47"/>
      <c r="WUE37" s="47"/>
      <c r="WUF37" s="47"/>
      <c r="WUG37" s="47"/>
      <c r="WUH37" s="47"/>
      <c r="WUI37" s="47"/>
      <c r="WUJ37" s="47"/>
      <c r="WUK37" s="47"/>
      <c r="WUL37" s="47"/>
      <c r="WUM37" s="47"/>
      <c r="WUN37" s="47"/>
      <c r="WUO37" s="47"/>
      <c r="WUP37" s="47"/>
      <c r="WUQ37" s="47"/>
      <c r="WUR37" s="47"/>
      <c r="WUS37" s="47"/>
      <c r="WUT37" s="47"/>
      <c r="WUU37" s="47"/>
      <c r="WUV37" s="47"/>
      <c r="WUW37" s="47"/>
      <c r="WUX37" s="47"/>
      <c r="WUY37" s="47"/>
      <c r="WUZ37" s="47"/>
      <c r="WVA37" s="47"/>
      <c r="WVB37" s="47"/>
      <c r="WVC37" s="47"/>
      <c r="WVD37" s="47"/>
      <c r="WVE37" s="47"/>
      <c r="WVF37" s="47"/>
      <c r="WVG37" s="47"/>
      <c r="WVH37" s="47"/>
      <c r="WVI37" s="47"/>
      <c r="WVJ37" s="47"/>
      <c r="WVK37" s="47"/>
      <c r="WVL37" s="47"/>
      <c r="WVM37" s="47"/>
      <c r="WVN37" s="47"/>
      <c r="WVO37" s="47"/>
      <c r="WVP37" s="47"/>
      <c r="WVQ37" s="47"/>
      <c r="WVR37" s="47"/>
      <c r="WVS37" s="47"/>
      <c r="WVT37" s="47"/>
      <c r="WVU37" s="47"/>
      <c r="WVV37" s="47"/>
      <c r="WVW37" s="47"/>
      <c r="WVX37" s="47"/>
      <c r="WVY37" s="47"/>
      <c r="WVZ37" s="47"/>
      <c r="WWA37" s="47"/>
      <c r="WWB37" s="47"/>
      <c r="WWC37" s="47"/>
      <c r="WWD37" s="47"/>
      <c r="WWE37" s="47"/>
      <c r="WWF37" s="47"/>
      <c r="WWG37" s="47"/>
      <c r="WWH37" s="47"/>
      <c r="WWI37" s="47"/>
      <c r="WWJ37" s="47"/>
      <c r="WWK37" s="47"/>
      <c r="WWL37" s="47"/>
      <c r="WWM37" s="47"/>
      <c r="WWN37" s="47"/>
      <c r="WWO37" s="47"/>
      <c r="WWP37" s="47"/>
      <c r="WWQ37" s="47"/>
      <c r="WWR37" s="47"/>
      <c r="WWS37" s="47"/>
      <c r="WWT37" s="47"/>
      <c r="WWU37" s="47"/>
      <c r="WWV37" s="47"/>
      <c r="WWW37" s="47"/>
      <c r="WWX37" s="47"/>
      <c r="WWY37" s="47"/>
      <c r="WWZ37" s="47"/>
      <c r="WXA37" s="47"/>
      <c r="WXB37" s="47"/>
      <c r="WXC37" s="47"/>
      <c r="WXD37" s="47"/>
      <c r="WXE37" s="47"/>
      <c r="WXF37" s="47"/>
      <c r="WXG37" s="47"/>
      <c r="WXH37" s="47"/>
      <c r="WXI37" s="47"/>
      <c r="WXJ37" s="47"/>
      <c r="WXK37" s="47"/>
      <c r="WXL37" s="47"/>
      <c r="WXM37" s="47"/>
      <c r="WXN37" s="47"/>
      <c r="WXO37" s="47"/>
      <c r="WXP37" s="47"/>
      <c r="WXQ37" s="47"/>
      <c r="WXR37" s="47"/>
      <c r="WXS37" s="47"/>
      <c r="WXT37" s="47"/>
      <c r="WXU37" s="47"/>
      <c r="WXV37" s="47"/>
      <c r="WXW37" s="47"/>
      <c r="WXX37" s="47"/>
      <c r="WXY37" s="47"/>
      <c r="WXZ37" s="47"/>
      <c r="WYA37" s="47"/>
      <c r="WYB37" s="47"/>
      <c r="WYC37" s="47"/>
      <c r="WYD37" s="47"/>
      <c r="WYE37" s="47"/>
      <c r="WYF37" s="47"/>
      <c r="WYG37" s="47"/>
      <c r="WYH37" s="47"/>
      <c r="WYI37" s="47"/>
      <c r="WYJ37" s="47"/>
      <c r="WYK37" s="47"/>
      <c r="WYL37" s="47"/>
      <c r="WYM37" s="47"/>
      <c r="WYN37" s="47"/>
      <c r="WYO37" s="47"/>
      <c r="WYP37" s="47"/>
      <c r="WYQ37" s="47"/>
      <c r="WYR37" s="47"/>
      <c r="WYS37" s="47"/>
      <c r="WYT37" s="47"/>
      <c r="WYU37" s="47"/>
      <c r="WYV37" s="47"/>
      <c r="WYW37" s="47"/>
      <c r="WYX37" s="47"/>
      <c r="WYY37" s="47"/>
      <c r="WYZ37" s="47"/>
      <c r="WZA37" s="47"/>
      <c r="WZB37" s="47"/>
      <c r="WZC37" s="47"/>
      <c r="WZD37" s="47"/>
      <c r="WZE37" s="47"/>
      <c r="WZF37" s="47"/>
      <c r="WZG37" s="47"/>
      <c r="WZH37" s="47"/>
      <c r="WZI37" s="47"/>
      <c r="WZJ37" s="47"/>
      <c r="WZK37" s="47"/>
      <c r="WZL37" s="47"/>
      <c r="WZM37" s="47"/>
      <c r="WZN37" s="47"/>
      <c r="WZO37" s="47"/>
      <c r="WZP37" s="47"/>
      <c r="WZQ37" s="47"/>
      <c r="WZR37" s="47"/>
      <c r="WZS37" s="47"/>
      <c r="WZT37" s="47"/>
      <c r="WZU37" s="47"/>
      <c r="WZV37" s="47"/>
      <c r="WZW37" s="47"/>
      <c r="WZX37" s="47"/>
      <c r="WZY37" s="47"/>
      <c r="WZZ37" s="47"/>
      <c r="XAA37" s="47"/>
      <c r="XAB37" s="47"/>
      <c r="XAC37" s="47"/>
      <c r="XAD37" s="47"/>
      <c r="XAE37" s="47"/>
      <c r="XAF37" s="47"/>
      <c r="XAG37" s="47"/>
      <c r="XAH37" s="47"/>
      <c r="XAI37" s="47"/>
      <c r="XAJ37" s="47"/>
      <c r="XAK37" s="47"/>
      <c r="XAL37" s="47"/>
      <c r="XAM37" s="47"/>
      <c r="XAN37" s="47"/>
      <c r="XAO37" s="47"/>
      <c r="XAP37" s="47"/>
      <c r="XAQ37" s="47"/>
      <c r="XAR37" s="47"/>
      <c r="XAS37" s="47"/>
      <c r="XAT37" s="47"/>
      <c r="XAU37" s="47"/>
      <c r="XAV37" s="47"/>
      <c r="XAW37" s="47"/>
      <c r="XAX37" s="47"/>
      <c r="XAY37" s="47"/>
      <c r="XAZ37" s="47"/>
      <c r="XBA37" s="47"/>
      <c r="XBB37" s="47"/>
      <c r="XBC37" s="47"/>
      <c r="XBD37" s="47"/>
      <c r="XBE37" s="47"/>
      <c r="XBF37" s="47"/>
      <c r="XBG37" s="47"/>
      <c r="XBH37" s="47"/>
      <c r="XBI37" s="47"/>
      <c r="XBJ37" s="47"/>
      <c r="XBK37" s="47"/>
      <c r="XBL37" s="47"/>
      <c r="XBM37" s="47"/>
      <c r="XBN37" s="47"/>
      <c r="XBO37" s="47"/>
      <c r="XBP37" s="47"/>
      <c r="XBQ37" s="47"/>
      <c r="XBR37" s="47"/>
      <c r="XBS37" s="47"/>
      <c r="XBT37" s="47"/>
      <c r="XBU37" s="47"/>
      <c r="XBV37" s="47"/>
      <c r="XBW37" s="47"/>
      <c r="XBX37" s="47"/>
      <c r="XBY37" s="47"/>
      <c r="XBZ37" s="47"/>
      <c r="XCA37" s="47"/>
      <c r="XCB37" s="47"/>
      <c r="XCC37" s="47"/>
      <c r="XCD37" s="47"/>
      <c r="XCE37" s="47"/>
      <c r="XCF37" s="47"/>
      <c r="XCG37" s="47"/>
      <c r="XCH37" s="47"/>
      <c r="XCI37" s="47"/>
      <c r="XCJ37" s="47"/>
      <c r="XCK37" s="47"/>
      <c r="XCL37" s="47"/>
      <c r="XCM37" s="47"/>
      <c r="XCN37" s="47"/>
      <c r="XCO37" s="47"/>
      <c r="XCP37" s="47"/>
      <c r="XCQ37" s="47"/>
      <c r="XCR37" s="47"/>
      <c r="XCS37" s="47"/>
      <c r="XCT37" s="47"/>
      <c r="XCU37" s="47"/>
      <c r="XCV37" s="47"/>
      <c r="XCW37" s="47"/>
      <c r="XCX37" s="47"/>
      <c r="XCY37" s="47"/>
      <c r="XCZ37" s="47"/>
      <c r="XDA37" s="47"/>
      <c r="XDB37" s="47"/>
      <c r="XDC37" s="47"/>
      <c r="XDD37" s="47"/>
      <c r="XDE37" s="47"/>
      <c r="XDF37" s="47"/>
      <c r="XDG37" s="47"/>
      <c r="XDH37" s="47"/>
      <c r="XDI37" s="47"/>
      <c r="XDJ37" s="47"/>
      <c r="XDK37" s="47"/>
      <c r="XDL37" s="47"/>
      <c r="XDM37" s="47"/>
      <c r="XDN37" s="47"/>
      <c r="XDO37" s="47"/>
      <c r="XDP37" s="47"/>
      <c r="XDQ37" s="47"/>
      <c r="XDR37" s="47"/>
      <c r="XDS37" s="47"/>
      <c r="XDT37" s="47"/>
      <c r="XDU37" s="47"/>
      <c r="XDV37" s="47"/>
      <c r="XDW37" s="47"/>
      <c r="XDX37" s="47"/>
      <c r="XDY37" s="47"/>
      <c r="XDZ37" s="47"/>
      <c r="XEA37" s="47"/>
      <c r="XEB37" s="47"/>
      <c r="XEC37" s="47"/>
      <c r="XED37" s="47"/>
      <c r="XEE37" s="47"/>
      <c r="XEF37" s="47"/>
      <c r="XEG37" s="47"/>
      <c r="XEH37" s="47"/>
      <c r="XEI37" s="47"/>
      <c r="XEJ37" s="47"/>
      <c r="XEK37" s="47"/>
      <c r="XEL37" s="47"/>
      <c r="XEM37" s="47"/>
      <c r="XEN37" s="47"/>
      <c r="XEO37" s="47"/>
      <c r="XEP37" s="47"/>
      <c r="XEQ37" s="47"/>
      <c r="XER37" s="47"/>
      <c r="XES37" s="47"/>
      <c r="XET37" s="47"/>
      <c r="XEU37" s="47"/>
      <c r="XEV37" s="47"/>
    </row>
    <row r="38" spans="1:16376" outlineLevel="2" x14ac:dyDescent="0.15">
      <c r="B38" s="22" t="s">
        <v>280</v>
      </c>
      <c r="C38" s="23" t="s">
        <v>11</v>
      </c>
      <c r="E38" s="60"/>
      <c r="F38" s="56" t="s">
        <v>281</v>
      </c>
      <c r="M38" s="120"/>
      <c r="N38" s="119"/>
      <c r="O38" s="119"/>
      <c r="P38" s="119"/>
      <c r="Q38" s="119"/>
      <c r="R38" s="119"/>
      <c r="S38" s="119"/>
      <c r="T38" s="119"/>
      <c r="AB38" s="22"/>
    </row>
    <row r="39" spans="1:16376" s="22" customFormat="1" outlineLevel="2" x14ac:dyDescent="0.15">
      <c r="B39" s="22" t="s">
        <v>282</v>
      </c>
      <c r="C39" s="23" t="s">
        <v>11</v>
      </c>
      <c r="D39" s="23"/>
      <c r="E39" s="60"/>
      <c r="F39" s="56" t="s">
        <v>283</v>
      </c>
      <c r="M39" s="42"/>
      <c r="N39" s="42"/>
      <c r="O39" s="42"/>
      <c r="P39" s="42"/>
      <c r="Q39" s="42"/>
      <c r="R39" s="42"/>
      <c r="S39" s="42"/>
      <c r="T39" s="42"/>
    </row>
    <row r="40" spans="1:16376" outlineLevel="1" x14ac:dyDescent="0.15">
      <c r="B40" s="100"/>
      <c r="C40" s="109"/>
      <c r="D40" s="109"/>
      <c r="E40" s="116"/>
      <c r="F40" s="100"/>
      <c r="G40" s="100"/>
      <c r="H40" s="100"/>
      <c r="I40" s="100"/>
      <c r="J40" s="100"/>
      <c r="K40" s="100"/>
      <c r="L40" s="117"/>
      <c r="M40" s="117"/>
      <c r="N40" s="117"/>
      <c r="O40" s="117"/>
      <c r="P40" s="117"/>
      <c r="Q40" s="117"/>
      <c r="R40" s="117"/>
      <c r="S40" s="117"/>
      <c r="T40" s="117"/>
      <c r="AB40" s="22"/>
    </row>
    <row r="41" spans="1:16376" outlineLevel="1" x14ac:dyDescent="0.15">
      <c r="A41" s="65">
        <f>MAX($A$1:A40)+0.1</f>
        <v>1.3000000000000003</v>
      </c>
      <c r="B41" s="18" t="s">
        <v>244</v>
      </c>
      <c r="C41" s="106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33">
        <f>T34+1</f>
        <v>2026</v>
      </c>
      <c r="V41" s="133">
        <f>U41+1</f>
        <v>2027</v>
      </c>
      <c r="W41" s="133">
        <f t="shared" ref="W41:AU41" si="9">V41+1</f>
        <v>2028</v>
      </c>
      <c r="X41" s="133">
        <f t="shared" si="9"/>
        <v>2029</v>
      </c>
      <c r="Y41" s="133">
        <f t="shared" si="9"/>
        <v>2030</v>
      </c>
      <c r="Z41" s="133">
        <f t="shared" si="9"/>
        <v>2031</v>
      </c>
      <c r="AA41" s="133">
        <f t="shared" si="9"/>
        <v>2032</v>
      </c>
      <c r="AB41" s="133">
        <f t="shared" si="9"/>
        <v>2033</v>
      </c>
      <c r="AC41" s="133">
        <f t="shared" si="9"/>
        <v>2034</v>
      </c>
      <c r="AD41" s="133">
        <f t="shared" si="9"/>
        <v>2035</v>
      </c>
      <c r="AE41" s="133">
        <f t="shared" si="9"/>
        <v>2036</v>
      </c>
      <c r="AF41" s="133">
        <f t="shared" si="9"/>
        <v>2037</v>
      </c>
      <c r="AG41" s="133">
        <f t="shared" si="9"/>
        <v>2038</v>
      </c>
      <c r="AH41" s="133">
        <f t="shared" si="9"/>
        <v>2039</v>
      </c>
      <c r="AI41" s="133">
        <f t="shared" si="9"/>
        <v>2040</v>
      </c>
      <c r="AJ41" s="133">
        <f t="shared" si="9"/>
        <v>2041</v>
      </c>
      <c r="AK41" s="133">
        <f t="shared" si="9"/>
        <v>2042</v>
      </c>
      <c r="AL41" s="133">
        <f t="shared" si="9"/>
        <v>2043</v>
      </c>
      <c r="AM41" s="133">
        <f t="shared" si="9"/>
        <v>2044</v>
      </c>
      <c r="AN41" s="133">
        <f t="shared" si="9"/>
        <v>2045</v>
      </c>
      <c r="AO41" s="133">
        <f t="shared" si="9"/>
        <v>2046</v>
      </c>
      <c r="AP41" s="133">
        <f t="shared" si="9"/>
        <v>2047</v>
      </c>
      <c r="AQ41" s="133">
        <f t="shared" si="9"/>
        <v>2048</v>
      </c>
      <c r="AR41" s="133">
        <f t="shared" si="9"/>
        <v>2049</v>
      </c>
      <c r="AS41" s="133">
        <f t="shared" si="9"/>
        <v>2050</v>
      </c>
      <c r="AT41" s="133">
        <f t="shared" si="9"/>
        <v>2051</v>
      </c>
      <c r="AU41" s="133">
        <f t="shared" si="9"/>
        <v>2052</v>
      </c>
    </row>
    <row r="42" spans="1:16376" outlineLevel="2" x14ac:dyDescent="0.15">
      <c r="B42" s="17"/>
      <c r="C42" s="108"/>
      <c r="D42" s="17"/>
      <c r="E42" s="17"/>
      <c r="F42" s="17"/>
      <c r="G42" s="17"/>
      <c r="H42" s="17"/>
      <c r="I42" s="17"/>
      <c r="J42" s="17"/>
      <c r="K42" s="17"/>
      <c r="L42" s="17"/>
      <c r="AB42" s="22"/>
    </row>
    <row r="43" spans="1:16376" outlineLevel="2" x14ac:dyDescent="0.15">
      <c r="B43" s="22" t="s">
        <v>77</v>
      </c>
      <c r="C43" s="99" t="s">
        <v>254</v>
      </c>
      <c r="D43" s="23" t="s">
        <v>22</v>
      </c>
      <c r="F43" s="56" t="s">
        <v>6</v>
      </c>
      <c r="M43" s="81">
        <v>67.032716500000006</v>
      </c>
      <c r="N43" s="81">
        <v>58.312515733333299</v>
      </c>
      <c r="O43" s="81">
        <v>63.160188683333303</v>
      </c>
      <c r="P43" s="81">
        <v>66.202428941666696</v>
      </c>
      <c r="Q43" s="81">
        <v>65.1933333333333</v>
      </c>
      <c r="R43" s="81">
        <v>64.994347500000003</v>
      </c>
      <c r="S43" s="81">
        <v>65.731627500000002</v>
      </c>
      <c r="T43" s="81">
        <v>66.960560000000001</v>
      </c>
      <c r="U43" s="81">
        <v>69.201769999999996</v>
      </c>
      <c r="V43" s="81">
        <v>71.223905000000002</v>
      </c>
      <c r="W43" s="81">
        <v>73.282325</v>
      </c>
      <c r="X43" s="81">
        <v>74.375190000000003</v>
      </c>
      <c r="Y43" s="81">
        <v>75.608437499999994</v>
      </c>
      <c r="Z43" s="81">
        <v>76.621205000000003</v>
      </c>
      <c r="AA43" s="81">
        <v>77.686017500000005</v>
      </c>
      <c r="AB43" s="81">
        <v>78.547852500000005</v>
      </c>
      <c r="AC43" s="81">
        <v>79.670360000000002</v>
      </c>
      <c r="AD43" s="81">
        <v>80.891552500000003</v>
      </c>
      <c r="AE43" s="81">
        <v>82.046997500000003</v>
      </c>
      <c r="AF43" s="81">
        <v>83.146640000000005</v>
      </c>
      <c r="AG43" s="81">
        <v>84.6201875</v>
      </c>
      <c r="AH43" s="81">
        <v>86.806385000000006</v>
      </c>
      <c r="AI43" s="81">
        <v>89.582769999999996</v>
      </c>
      <c r="AJ43" s="81">
        <v>92.532942500000004</v>
      </c>
      <c r="AK43" s="81">
        <v>95.658330000000007</v>
      </c>
      <c r="AL43" s="81">
        <v>99.136020000000002</v>
      </c>
      <c r="AM43" s="81">
        <v>102.644175</v>
      </c>
      <c r="AN43" s="81">
        <v>105.95780000000001</v>
      </c>
      <c r="AO43" s="81">
        <v>109.4308</v>
      </c>
      <c r="AP43" s="81">
        <v>113.0604</v>
      </c>
      <c r="AQ43" s="81">
        <v>116.99594999999999</v>
      </c>
      <c r="AR43" s="81">
        <v>121.155575</v>
      </c>
      <c r="AS43" s="81">
        <v>125.32275</v>
      </c>
      <c r="AT43" s="81">
        <v>125.32275</v>
      </c>
      <c r="AU43" s="81">
        <v>125.32275</v>
      </c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  <c r="IW43" s="47"/>
      <c r="IX43" s="47"/>
      <c r="IY43" s="47"/>
      <c r="IZ43" s="47"/>
      <c r="JA43" s="47"/>
      <c r="JB43" s="47"/>
      <c r="JC43" s="47"/>
      <c r="JD43" s="47"/>
      <c r="JE43" s="47"/>
      <c r="JF43" s="47"/>
      <c r="JG43" s="47"/>
      <c r="JH43" s="47"/>
      <c r="JI43" s="47"/>
      <c r="JJ43" s="47"/>
      <c r="JK43" s="47"/>
      <c r="JL43" s="47"/>
      <c r="JM43" s="47"/>
      <c r="JN43" s="47"/>
      <c r="JO43" s="47"/>
      <c r="JP43" s="47"/>
      <c r="JQ43" s="47"/>
      <c r="JR43" s="47"/>
      <c r="JS43" s="47"/>
      <c r="JT43" s="47"/>
      <c r="JU43" s="47"/>
      <c r="JV43" s="47"/>
      <c r="JW43" s="47"/>
      <c r="JX43" s="47"/>
      <c r="JY43" s="47"/>
      <c r="JZ43" s="47"/>
      <c r="KA43" s="47"/>
      <c r="KB43" s="47"/>
      <c r="KC43" s="47"/>
      <c r="KD43" s="47"/>
      <c r="KE43" s="47"/>
      <c r="KF43" s="47"/>
      <c r="KG43" s="47"/>
      <c r="KH43" s="47"/>
      <c r="KI43" s="47"/>
      <c r="KJ43" s="47"/>
      <c r="KK43" s="47"/>
      <c r="KL43" s="47"/>
      <c r="KM43" s="47"/>
      <c r="KN43" s="47"/>
      <c r="KO43" s="47"/>
      <c r="KP43" s="47"/>
      <c r="KQ43" s="47"/>
      <c r="KR43" s="47"/>
      <c r="KS43" s="47"/>
      <c r="KT43" s="47"/>
      <c r="KU43" s="47"/>
      <c r="KV43" s="47"/>
      <c r="KW43" s="47"/>
      <c r="KX43" s="47"/>
      <c r="KY43" s="47"/>
      <c r="KZ43" s="47"/>
      <c r="LA43" s="47"/>
      <c r="LB43" s="47"/>
      <c r="LC43" s="47"/>
      <c r="LD43" s="47"/>
      <c r="LE43" s="47"/>
      <c r="LF43" s="47"/>
      <c r="LG43" s="47"/>
      <c r="LH43" s="47"/>
      <c r="LI43" s="47"/>
      <c r="LJ43" s="47"/>
      <c r="LK43" s="47"/>
      <c r="LL43" s="47"/>
      <c r="LM43" s="47"/>
      <c r="LN43" s="47"/>
      <c r="LO43" s="47"/>
      <c r="LP43" s="47"/>
      <c r="LQ43" s="47"/>
      <c r="LR43" s="47"/>
      <c r="LS43" s="47"/>
      <c r="LT43" s="47"/>
      <c r="LU43" s="47"/>
      <c r="LV43" s="47"/>
      <c r="LW43" s="47"/>
      <c r="LX43" s="47"/>
      <c r="LY43" s="47"/>
      <c r="LZ43" s="47"/>
      <c r="MA43" s="47"/>
      <c r="MB43" s="47"/>
      <c r="MC43" s="47"/>
      <c r="MD43" s="47"/>
      <c r="ME43" s="47"/>
      <c r="MF43" s="47"/>
      <c r="MG43" s="47"/>
      <c r="MH43" s="47"/>
      <c r="MI43" s="47"/>
      <c r="MJ43" s="47"/>
      <c r="MK43" s="47"/>
      <c r="ML43" s="47"/>
      <c r="MM43" s="47"/>
      <c r="MN43" s="47"/>
      <c r="MO43" s="47"/>
      <c r="MP43" s="47"/>
      <c r="MQ43" s="47"/>
      <c r="MR43" s="47"/>
      <c r="MS43" s="47"/>
      <c r="MT43" s="47"/>
      <c r="MU43" s="47"/>
      <c r="MV43" s="47"/>
      <c r="MW43" s="47"/>
      <c r="MX43" s="47"/>
      <c r="MY43" s="47"/>
      <c r="MZ43" s="47"/>
      <c r="NA43" s="47"/>
      <c r="NB43" s="47"/>
      <c r="NC43" s="47"/>
      <c r="ND43" s="47"/>
      <c r="NE43" s="47"/>
      <c r="NF43" s="47"/>
      <c r="NG43" s="47"/>
      <c r="NH43" s="47"/>
      <c r="NI43" s="47"/>
      <c r="NJ43" s="47"/>
      <c r="NK43" s="47"/>
      <c r="NL43" s="47"/>
      <c r="NM43" s="47"/>
      <c r="NN43" s="47"/>
      <c r="NO43" s="47"/>
      <c r="NP43" s="47"/>
      <c r="NQ43" s="47"/>
      <c r="NR43" s="47"/>
      <c r="NS43" s="47"/>
      <c r="NT43" s="47"/>
      <c r="NU43" s="47"/>
      <c r="NV43" s="47"/>
      <c r="NW43" s="47"/>
      <c r="NX43" s="47"/>
      <c r="NY43" s="47"/>
      <c r="NZ43" s="47"/>
      <c r="OA43" s="47"/>
      <c r="OB43" s="47"/>
      <c r="OC43" s="47"/>
      <c r="OD43" s="47"/>
      <c r="OE43" s="47"/>
      <c r="OF43" s="47"/>
      <c r="OG43" s="47"/>
      <c r="OH43" s="47"/>
      <c r="OI43" s="47"/>
      <c r="OJ43" s="47"/>
      <c r="OK43" s="47"/>
      <c r="OL43" s="47"/>
      <c r="OM43" s="47"/>
      <c r="ON43" s="47"/>
      <c r="OO43" s="47"/>
      <c r="OP43" s="47"/>
      <c r="OQ43" s="47"/>
      <c r="OR43" s="47"/>
      <c r="OS43" s="47"/>
      <c r="OT43" s="47"/>
      <c r="OU43" s="47"/>
      <c r="OV43" s="47"/>
      <c r="OW43" s="47"/>
      <c r="OX43" s="47"/>
      <c r="OY43" s="47"/>
      <c r="OZ43" s="47"/>
      <c r="PA43" s="47"/>
      <c r="PB43" s="47"/>
      <c r="PC43" s="47"/>
      <c r="PD43" s="47"/>
      <c r="PE43" s="47"/>
      <c r="PF43" s="47"/>
      <c r="PG43" s="47"/>
      <c r="PH43" s="47"/>
      <c r="PI43" s="47"/>
      <c r="PJ43" s="47"/>
      <c r="PK43" s="47"/>
      <c r="PL43" s="47"/>
      <c r="PM43" s="47"/>
      <c r="PN43" s="47"/>
      <c r="PO43" s="47"/>
      <c r="PP43" s="47"/>
      <c r="PQ43" s="47"/>
      <c r="PR43" s="47"/>
      <c r="PS43" s="47"/>
      <c r="PT43" s="47"/>
      <c r="PU43" s="47"/>
      <c r="PV43" s="47"/>
      <c r="PW43" s="47"/>
      <c r="PX43" s="47"/>
      <c r="PY43" s="47"/>
      <c r="PZ43" s="47"/>
      <c r="QA43" s="47"/>
      <c r="QB43" s="47"/>
      <c r="QC43" s="47"/>
      <c r="QD43" s="47"/>
      <c r="QE43" s="47"/>
      <c r="QF43" s="47"/>
      <c r="QG43" s="47"/>
      <c r="QH43" s="47"/>
      <c r="QI43" s="47"/>
      <c r="QJ43" s="47"/>
      <c r="QK43" s="47"/>
      <c r="QL43" s="47"/>
      <c r="QM43" s="47"/>
      <c r="QN43" s="47"/>
      <c r="QO43" s="47"/>
      <c r="QP43" s="47"/>
      <c r="QQ43" s="47"/>
      <c r="QR43" s="47"/>
      <c r="QS43" s="47"/>
      <c r="QT43" s="47"/>
      <c r="QU43" s="47"/>
      <c r="QV43" s="47"/>
      <c r="QW43" s="47"/>
      <c r="QX43" s="47"/>
      <c r="QY43" s="47"/>
      <c r="QZ43" s="47"/>
      <c r="RA43" s="47"/>
      <c r="RB43" s="47"/>
      <c r="RC43" s="47"/>
      <c r="RD43" s="47"/>
      <c r="RE43" s="47"/>
      <c r="RF43" s="47"/>
      <c r="RG43" s="47"/>
      <c r="RH43" s="47"/>
      <c r="RI43" s="47"/>
      <c r="RJ43" s="47"/>
      <c r="RK43" s="47"/>
      <c r="RL43" s="47"/>
      <c r="RM43" s="47"/>
      <c r="RN43" s="47"/>
      <c r="RO43" s="47"/>
      <c r="RP43" s="47"/>
      <c r="RQ43" s="47"/>
      <c r="RR43" s="47"/>
      <c r="RS43" s="47"/>
      <c r="RT43" s="47"/>
      <c r="RU43" s="47"/>
      <c r="RV43" s="47"/>
      <c r="RW43" s="47"/>
      <c r="RX43" s="47"/>
      <c r="RY43" s="47"/>
      <c r="RZ43" s="47"/>
      <c r="SA43" s="47"/>
      <c r="SB43" s="47"/>
      <c r="SC43" s="47"/>
      <c r="SD43" s="47"/>
      <c r="SE43" s="47"/>
      <c r="SF43" s="47"/>
      <c r="SG43" s="47"/>
      <c r="SH43" s="47"/>
      <c r="SI43" s="47"/>
      <c r="SJ43" s="47"/>
      <c r="SK43" s="47"/>
      <c r="SL43" s="47"/>
      <c r="SM43" s="47"/>
      <c r="SN43" s="47"/>
      <c r="SO43" s="47"/>
      <c r="SP43" s="47"/>
      <c r="SQ43" s="47"/>
      <c r="SR43" s="47"/>
      <c r="SS43" s="47"/>
      <c r="ST43" s="47"/>
      <c r="SU43" s="47"/>
      <c r="SV43" s="47"/>
      <c r="SW43" s="47"/>
      <c r="SX43" s="47"/>
      <c r="SY43" s="47"/>
      <c r="SZ43" s="47"/>
      <c r="TA43" s="47"/>
      <c r="TB43" s="47"/>
      <c r="TC43" s="47"/>
      <c r="TD43" s="47"/>
      <c r="TE43" s="47"/>
      <c r="TF43" s="47"/>
      <c r="TG43" s="47"/>
      <c r="TH43" s="47"/>
      <c r="TI43" s="47"/>
      <c r="TJ43" s="47"/>
      <c r="TK43" s="47"/>
      <c r="TL43" s="47"/>
      <c r="TM43" s="47"/>
      <c r="TN43" s="47"/>
      <c r="TO43" s="47"/>
      <c r="TP43" s="47"/>
      <c r="TQ43" s="47"/>
      <c r="TR43" s="47"/>
      <c r="TS43" s="47"/>
      <c r="TT43" s="47"/>
      <c r="TU43" s="47"/>
      <c r="TV43" s="47"/>
      <c r="TW43" s="47"/>
      <c r="TX43" s="47"/>
      <c r="TY43" s="47"/>
      <c r="TZ43" s="47"/>
      <c r="UA43" s="47"/>
      <c r="UB43" s="47"/>
      <c r="UC43" s="47"/>
      <c r="UD43" s="47"/>
      <c r="UE43" s="47"/>
      <c r="UF43" s="47"/>
      <c r="UG43" s="47"/>
      <c r="UH43" s="47"/>
      <c r="UI43" s="47"/>
      <c r="UJ43" s="47"/>
      <c r="UK43" s="47"/>
      <c r="UL43" s="47"/>
      <c r="UM43" s="47"/>
      <c r="UN43" s="47"/>
      <c r="UO43" s="47"/>
      <c r="UP43" s="47"/>
      <c r="UQ43" s="47"/>
      <c r="UR43" s="47"/>
      <c r="US43" s="47"/>
      <c r="UT43" s="47"/>
      <c r="UU43" s="47"/>
      <c r="UV43" s="47"/>
      <c r="UW43" s="47"/>
      <c r="UX43" s="47"/>
      <c r="UY43" s="47"/>
      <c r="UZ43" s="47"/>
      <c r="VA43" s="47"/>
      <c r="VB43" s="47"/>
      <c r="VC43" s="47"/>
      <c r="VD43" s="47"/>
      <c r="VE43" s="47"/>
      <c r="VF43" s="47"/>
      <c r="VG43" s="47"/>
      <c r="VH43" s="47"/>
      <c r="VI43" s="47"/>
      <c r="VJ43" s="47"/>
      <c r="VK43" s="47"/>
      <c r="VL43" s="47"/>
      <c r="VM43" s="47"/>
      <c r="VN43" s="47"/>
      <c r="VO43" s="47"/>
      <c r="VP43" s="47"/>
      <c r="VQ43" s="47"/>
      <c r="VR43" s="47"/>
      <c r="VS43" s="47"/>
      <c r="VT43" s="47"/>
      <c r="VU43" s="47"/>
      <c r="VV43" s="47"/>
      <c r="VW43" s="47"/>
      <c r="VX43" s="47"/>
      <c r="VY43" s="47"/>
      <c r="VZ43" s="47"/>
      <c r="WA43" s="47"/>
      <c r="WB43" s="47"/>
      <c r="WC43" s="47"/>
      <c r="WD43" s="47"/>
      <c r="WE43" s="47"/>
      <c r="WF43" s="47"/>
      <c r="WG43" s="47"/>
      <c r="WH43" s="47"/>
      <c r="WI43" s="47"/>
      <c r="WJ43" s="47"/>
      <c r="WK43" s="47"/>
      <c r="WL43" s="47"/>
      <c r="WM43" s="47"/>
      <c r="WN43" s="47"/>
      <c r="WO43" s="47"/>
      <c r="WP43" s="47"/>
      <c r="WQ43" s="47"/>
      <c r="WR43" s="47"/>
      <c r="WS43" s="47"/>
      <c r="WT43" s="47"/>
      <c r="WU43" s="47"/>
      <c r="WV43" s="47"/>
      <c r="WW43" s="47"/>
      <c r="WX43" s="47"/>
      <c r="WY43" s="47"/>
      <c r="WZ43" s="47"/>
      <c r="XA43" s="47"/>
      <c r="XB43" s="47"/>
      <c r="XC43" s="47"/>
      <c r="XD43" s="47"/>
      <c r="XE43" s="47"/>
      <c r="XF43" s="47"/>
      <c r="XG43" s="47"/>
      <c r="XH43" s="47"/>
      <c r="XI43" s="47"/>
      <c r="XJ43" s="47"/>
      <c r="XK43" s="47"/>
      <c r="XL43" s="47"/>
      <c r="XM43" s="47"/>
      <c r="XN43" s="47"/>
      <c r="XO43" s="47"/>
      <c r="XP43" s="47"/>
      <c r="XQ43" s="47"/>
      <c r="XR43" s="47"/>
      <c r="XS43" s="47"/>
      <c r="XT43" s="47"/>
      <c r="XU43" s="47"/>
      <c r="XV43" s="47"/>
      <c r="XW43" s="47"/>
      <c r="XX43" s="47"/>
      <c r="XY43" s="47"/>
      <c r="XZ43" s="47"/>
      <c r="YA43" s="47"/>
      <c r="YB43" s="47"/>
      <c r="YC43" s="47"/>
      <c r="YD43" s="47"/>
      <c r="YE43" s="47"/>
      <c r="YF43" s="47"/>
      <c r="YG43" s="47"/>
      <c r="YH43" s="47"/>
      <c r="YI43" s="47"/>
      <c r="YJ43" s="47"/>
      <c r="YK43" s="47"/>
      <c r="YL43" s="47"/>
      <c r="YM43" s="47"/>
      <c r="YN43" s="47"/>
      <c r="YO43" s="47"/>
      <c r="YP43" s="47"/>
      <c r="YQ43" s="47"/>
      <c r="YR43" s="47"/>
      <c r="YS43" s="47"/>
      <c r="YT43" s="47"/>
      <c r="YU43" s="47"/>
      <c r="YV43" s="47"/>
      <c r="YW43" s="47"/>
      <c r="YX43" s="47"/>
      <c r="YY43" s="47"/>
      <c r="YZ43" s="47"/>
      <c r="ZA43" s="47"/>
      <c r="ZB43" s="47"/>
      <c r="ZC43" s="47"/>
      <c r="ZD43" s="47"/>
      <c r="ZE43" s="47"/>
      <c r="ZF43" s="47"/>
      <c r="ZG43" s="47"/>
      <c r="ZH43" s="47"/>
      <c r="ZI43" s="47"/>
      <c r="ZJ43" s="47"/>
      <c r="ZK43" s="47"/>
      <c r="ZL43" s="47"/>
      <c r="ZM43" s="47"/>
      <c r="ZN43" s="47"/>
      <c r="ZO43" s="47"/>
      <c r="ZP43" s="47"/>
      <c r="ZQ43" s="47"/>
      <c r="ZR43" s="47"/>
      <c r="ZS43" s="47"/>
      <c r="ZT43" s="47"/>
      <c r="ZU43" s="47"/>
      <c r="ZV43" s="47"/>
      <c r="ZW43" s="47"/>
      <c r="ZX43" s="47"/>
      <c r="ZY43" s="47"/>
      <c r="ZZ43" s="47"/>
      <c r="AAA43" s="47"/>
      <c r="AAB43" s="47"/>
      <c r="AAC43" s="47"/>
      <c r="AAD43" s="47"/>
      <c r="AAE43" s="47"/>
      <c r="AAF43" s="47"/>
      <c r="AAG43" s="47"/>
      <c r="AAH43" s="47"/>
      <c r="AAI43" s="47"/>
      <c r="AAJ43" s="47"/>
      <c r="AAK43" s="47"/>
      <c r="AAL43" s="47"/>
      <c r="AAM43" s="47"/>
      <c r="AAN43" s="47"/>
      <c r="AAO43" s="47"/>
      <c r="AAP43" s="47"/>
      <c r="AAQ43" s="47"/>
      <c r="AAR43" s="47"/>
      <c r="AAS43" s="47"/>
      <c r="AAT43" s="47"/>
      <c r="AAU43" s="47"/>
      <c r="AAV43" s="47"/>
      <c r="AAW43" s="47"/>
      <c r="AAX43" s="47"/>
      <c r="AAY43" s="47"/>
      <c r="AAZ43" s="47"/>
      <c r="ABA43" s="47"/>
      <c r="ABB43" s="47"/>
      <c r="ABC43" s="47"/>
      <c r="ABD43" s="47"/>
      <c r="ABE43" s="47"/>
      <c r="ABF43" s="47"/>
      <c r="ABG43" s="47"/>
      <c r="ABH43" s="47"/>
      <c r="ABI43" s="47"/>
      <c r="ABJ43" s="47"/>
      <c r="ABK43" s="47"/>
      <c r="ABL43" s="47"/>
      <c r="ABM43" s="47"/>
      <c r="ABN43" s="47"/>
      <c r="ABO43" s="47"/>
      <c r="ABP43" s="47"/>
      <c r="ABQ43" s="47"/>
      <c r="ABR43" s="47"/>
      <c r="ABS43" s="47"/>
      <c r="ABT43" s="47"/>
      <c r="ABU43" s="47"/>
      <c r="ABV43" s="47"/>
      <c r="ABW43" s="47"/>
      <c r="ABX43" s="47"/>
      <c r="ABY43" s="47"/>
      <c r="ABZ43" s="47"/>
      <c r="ACA43" s="47"/>
      <c r="ACB43" s="47"/>
      <c r="ACC43" s="47"/>
      <c r="ACD43" s="47"/>
      <c r="ACE43" s="47"/>
      <c r="ACF43" s="47"/>
      <c r="ACG43" s="47"/>
      <c r="ACH43" s="47"/>
      <c r="ACI43" s="47"/>
      <c r="ACJ43" s="47"/>
      <c r="ACK43" s="47"/>
      <c r="ACL43" s="47"/>
      <c r="ACM43" s="47"/>
      <c r="ACN43" s="47"/>
      <c r="ACO43" s="47"/>
      <c r="ACP43" s="47"/>
      <c r="ACQ43" s="47"/>
      <c r="ACR43" s="47"/>
      <c r="ACS43" s="47"/>
      <c r="ACT43" s="47"/>
      <c r="ACU43" s="47"/>
      <c r="ACV43" s="47"/>
      <c r="ACW43" s="47"/>
      <c r="ACX43" s="47"/>
      <c r="ACY43" s="47"/>
      <c r="ACZ43" s="47"/>
      <c r="ADA43" s="47"/>
      <c r="ADB43" s="47"/>
      <c r="ADC43" s="47"/>
      <c r="ADD43" s="47"/>
      <c r="ADE43" s="47"/>
      <c r="ADF43" s="47"/>
      <c r="ADG43" s="47"/>
      <c r="ADH43" s="47"/>
      <c r="ADI43" s="47"/>
      <c r="ADJ43" s="47"/>
      <c r="ADK43" s="47"/>
      <c r="ADL43" s="47"/>
      <c r="ADM43" s="47"/>
      <c r="ADN43" s="47"/>
      <c r="ADO43" s="47"/>
      <c r="ADP43" s="47"/>
      <c r="ADQ43" s="47"/>
      <c r="ADR43" s="47"/>
      <c r="ADS43" s="47"/>
      <c r="ADT43" s="47"/>
      <c r="ADU43" s="47"/>
      <c r="ADV43" s="47"/>
      <c r="ADW43" s="47"/>
      <c r="ADX43" s="47"/>
      <c r="ADY43" s="47"/>
      <c r="ADZ43" s="47"/>
      <c r="AEA43" s="47"/>
      <c r="AEB43" s="47"/>
      <c r="AEC43" s="47"/>
      <c r="AED43" s="47"/>
      <c r="AEE43" s="47"/>
      <c r="AEF43" s="47"/>
      <c r="AEG43" s="47"/>
      <c r="AEH43" s="47"/>
      <c r="AEI43" s="47"/>
      <c r="AEJ43" s="47"/>
      <c r="AEK43" s="47"/>
      <c r="AEL43" s="47"/>
      <c r="AEM43" s="47"/>
      <c r="AEN43" s="47"/>
      <c r="AEO43" s="47"/>
      <c r="AEP43" s="47"/>
      <c r="AEQ43" s="47"/>
      <c r="AER43" s="47"/>
      <c r="AES43" s="47"/>
      <c r="AET43" s="47"/>
      <c r="AEU43" s="47"/>
      <c r="AEV43" s="47"/>
      <c r="AEW43" s="47"/>
      <c r="AEX43" s="47"/>
      <c r="AEY43" s="47"/>
      <c r="AEZ43" s="47"/>
      <c r="AFA43" s="47"/>
      <c r="AFB43" s="47"/>
      <c r="AFC43" s="47"/>
      <c r="AFD43" s="47"/>
      <c r="AFE43" s="47"/>
      <c r="AFF43" s="47"/>
      <c r="AFG43" s="47"/>
      <c r="AFH43" s="47"/>
      <c r="AFI43" s="47"/>
      <c r="AFJ43" s="47"/>
      <c r="AFK43" s="47"/>
      <c r="AFL43" s="47"/>
      <c r="AFM43" s="47"/>
      <c r="AFN43" s="47"/>
      <c r="AFO43" s="47"/>
      <c r="AFP43" s="47"/>
      <c r="AFQ43" s="47"/>
      <c r="AFR43" s="47"/>
      <c r="AFS43" s="47"/>
      <c r="AFT43" s="47"/>
      <c r="AFU43" s="47"/>
      <c r="AFV43" s="47"/>
      <c r="AFW43" s="47"/>
      <c r="AFX43" s="47"/>
      <c r="AFY43" s="47"/>
      <c r="AFZ43" s="47"/>
      <c r="AGA43" s="47"/>
      <c r="AGB43" s="47"/>
      <c r="AGC43" s="47"/>
      <c r="AGD43" s="47"/>
      <c r="AGE43" s="47"/>
      <c r="AGF43" s="47"/>
      <c r="AGG43" s="47"/>
      <c r="AGH43" s="47"/>
      <c r="AGI43" s="47"/>
      <c r="AGJ43" s="47"/>
      <c r="AGK43" s="47"/>
      <c r="AGL43" s="47"/>
      <c r="AGM43" s="47"/>
      <c r="AGN43" s="47"/>
      <c r="AGO43" s="47"/>
      <c r="AGP43" s="47"/>
      <c r="AGQ43" s="47"/>
      <c r="AGR43" s="47"/>
      <c r="AGS43" s="47"/>
      <c r="AGT43" s="47"/>
      <c r="AGU43" s="47"/>
      <c r="AGV43" s="47"/>
      <c r="AGW43" s="47"/>
      <c r="AGX43" s="47"/>
      <c r="AGY43" s="47"/>
      <c r="AGZ43" s="47"/>
      <c r="AHA43" s="47"/>
      <c r="AHB43" s="47"/>
      <c r="AHC43" s="47"/>
      <c r="AHD43" s="47"/>
      <c r="AHE43" s="47"/>
      <c r="AHF43" s="47"/>
      <c r="AHG43" s="47"/>
      <c r="AHH43" s="47"/>
      <c r="AHI43" s="47"/>
      <c r="AHJ43" s="47"/>
      <c r="AHK43" s="47"/>
      <c r="AHL43" s="47"/>
      <c r="AHM43" s="47"/>
      <c r="AHN43" s="47"/>
      <c r="AHO43" s="47"/>
      <c r="AHP43" s="47"/>
      <c r="AHQ43" s="47"/>
      <c r="AHR43" s="47"/>
      <c r="AHS43" s="47"/>
      <c r="AHT43" s="47"/>
      <c r="AHU43" s="47"/>
      <c r="AHV43" s="47"/>
      <c r="AHW43" s="47"/>
      <c r="AHX43" s="47"/>
      <c r="AHY43" s="47"/>
      <c r="AHZ43" s="47"/>
      <c r="AIA43" s="47"/>
      <c r="AIB43" s="47"/>
      <c r="AIC43" s="47"/>
      <c r="AID43" s="47"/>
      <c r="AIE43" s="47"/>
      <c r="AIF43" s="47"/>
      <c r="AIG43" s="47"/>
      <c r="AIH43" s="47"/>
      <c r="AII43" s="47"/>
      <c r="AIJ43" s="47"/>
      <c r="AIK43" s="47"/>
      <c r="AIL43" s="47"/>
      <c r="AIM43" s="47"/>
      <c r="AIN43" s="47"/>
      <c r="AIO43" s="47"/>
      <c r="AIP43" s="47"/>
      <c r="AIQ43" s="47"/>
      <c r="AIR43" s="47"/>
      <c r="AIS43" s="47"/>
      <c r="AIT43" s="47"/>
      <c r="AIU43" s="47"/>
      <c r="AIV43" s="47"/>
      <c r="AIW43" s="47"/>
      <c r="AIX43" s="47"/>
      <c r="AIY43" s="47"/>
      <c r="AIZ43" s="47"/>
      <c r="AJA43" s="47"/>
      <c r="AJB43" s="47"/>
      <c r="AJC43" s="47"/>
      <c r="AJD43" s="47"/>
      <c r="AJE43" s="47"/>
      <c r="AJF43" s="47"/>
      <c r="AJG43" s="47"/>
      <c r="AJH43" s="47"/>
      <c r="AJI43" s="47"/>
      <c r="AJJ43" s="47"/>
      <c r="AJK43" s="47"/>
      <c r="AJL43" s="47"/>
      <c r="AJM43" s="47"/>
      <c r="AJN43" s="47"/>
      <c r="AJO43" s="47"/>
      <c r="AJP43" s="47"/>
      <c r="AJQ43" s="47"/>
      <c r="AJR43" s="47"/>
      <c r="AJS43" s="47"/>
      <c r="AJT43" s="47"/>
      <c r="AJU43" s="47"/>
      <c r="AJV43" s="47"/>
      <c r="AJW43" s="47"/>
      <c r="AJX43" s="47"/>
      <c r="AJY43" s="47"/>
      <c r="AJZ43" s="47"/>
      <c r="AKA43" s="47"/>
      <c r="AKB43" s="47"/>
      <c r="AKC43" s="47"/>
      <c r="AKD43" s="47"/>
      <c r="AKE43" s="47"/>
      <c r="AKF43" s="47"/>
      <c r="AKG43" s="47"/>
      <c r="AKH43" s="47"/>
      <c r="AKI43" s="47"/>
      <c r="AKJ43" s="47"/>
      <c r="AKK43" s="47"/>
      <c r="AKL43" s="47"/>
      <c r="AKM43" s="47"/>
      <c r="AKN43" s="47"/>
      <c r="AKO43" s="47"/>
      <c r="AKP43" s="47"/>
      <c r="AKQ43" s="47"/>
      <c r="AKR43" s="47"/>
      <c r="AKS43" s="47"/>
      <c r="AKT43" s="47"/>
      <c r="AKU43" s="47"/>
      <c r="AKV43" s="47"/>
      <c r="AKW43" s="47"/>
      <c r="AKX43" s="47"/>
      <c r="AKY43" s="47"/>
      <c r="AKZ43" s="47"/>
      <c r="ALA43" s="47"/>
      <c r="ALB43" s="47"/>
      <c r="ALC43" s="47"/>
      <c r="ALD43" s="47"/>
      <c r="ALE43" s="47"/>
      <c r="ALF43" s="47"/>
      <c r="ALG43" s="47"/>
      <c r="ALH43" s="47"/>
      <c r="ALI43" s="47"/>
      <c r="ALJ43" s="47"/>
      <c r="ALK43" s="47"/>
      <c r="ALL43" s="47"/>
      <c r="ALM43" s="47"/>
      <c r="ALN43" s="47"/>
      <c r="ALO43" s="47"/>
      <c r="ALP43" s="47"/>
      <c r="ALQ43" s="47"/>
      <c r="ALR43" s="47"/>
      <c r="ALS43" s="47"/>
      <c r="ALT43" s="47"/>
      <c r="ALU43" s="47"/>
      <c r="ALV43" s="47"/>
      <c r="ALW43" s="47"/>
      <c r="ALX43" s="47"/>
      <c r="ALY43" s="47"/>
      <c r="ALZ43" s="47"/>
      <c r="AMA43" s="47"/>
      <c r="AMB43" s="47"/>
      <c r="AMC43" s="47"/>
      <c r="AMD43" s="47"/>
      <c r="AME43" s="47"/>
      <c r="AMF43" s="47"/>
      <c r="AMG43" s="47"/>
      <c r="AMH43" s="47"/>
      <c r="AMI43" s="47"/>
      <c r="AMJ43" s="47"/>
      <c r="AMK43" s="47"/>
      <c r="AML43" s="47"/>
      <c r="AMM43" s="47"/>
      <c r="AMN43" s="47"/>
      <c r="AMO43" s="47"/>
      <c r="AMP43" s="47"/>
      <c r="AMQ43" s="47"/>
      <c r="AMR43" s="47"/>
      <c r="AMS43" s="47"/>
      <c r="AMT43" s="47"/>
      <c r="AMU43" s="47"/>
      <c r="AMV43" s="47"/>
      <c r="AMW43" s="47"/>
      <c r="AMX43" s="47"/>
      <c r="AMY43" s="47"/>
      <c r="AMZ43" s="47"/>
      <c r="ANA43" s="47"/>
      <c r="ANB43" s="47"/>
      <c r="ANC43" s="47"/>
      <c r="AND43" s="47"/>
      <c r="ANE43" s="47"/>
      <c r="ANF43" s="47"/>
      <c r="ANG43" s="47"/>
      <c r="ANH43" s="47"/>
      <c r="ANI43" s="47"/>
      <c r="ANJ43" s="47"/>
      <c r="ANK43" s="47"/>
      <c r="ANL43" s="47"/>
      <c r="ANM43" s="47"/>
      <c r="ANN43" s="47"/>
      <c r="ANO43" s="47"/>
      <c r="ANP43" s="47"/>
      <c r="ANQ43" s="47"/>
      <c r="ANR43" s="47"/>
      <c r="ANS43" s="47"/>
      <c r="ANT43" s="47"/>
      <c r="ANU43" s="47"/>
      <c r="ANV43" s="47"/>
      <c r="ANW43" s="47"/>
      <c r="ANX43" s="47"/>
      <c r="ANY43" s="47"/>
      <c r="ANZ43" s="47"/>
      <c r="AOA43" s="47"/>
      <c r="AOB43" s="47"/>
      <c r="AOC43" s="47"/>
      <c r="AOD43" s="47"/>
      <c r="AOE43" s="47"/>
      <c r="AOF43" s="47"/>
      <c r="AOG43" s="47"/>
      <c r="AOH43" s="47"/>
      <c r="AOI43" s="47"/>
      <c r="AOJ43" s="47"/>
      <c r="AOK43" s="47"/>
      <c r="AOL43" s="47"/>
      <c r="AOM43" s="47"/>
      <c r="AON43" s="47"/>
      <c r="AOO43" s="47"/>
      <c r="AOP43" s="47"/>
      <c r="AOQ43" s="47"/>
      <c r="AOR43" s="47"/>
      <c r="AOS43" s="47"/>
      <c r="AOT43" s="47"/>
      <c r="AOU43" s="47"/>
      <c r="AOV43" s="47"/>
      <c r="AOW43" s="47"/>
      <c r="AOX43" s="47"/>
      <c r="AOY43" s="47"/>
      <c r="AOZ43" s="47"/>
      <c r="APA43" s="47"/>
      <c r="APB43" s="47"/>
      <c r="APC43" s="47"/>
      <c r="APD43" s="47"/>
      <c r="APE43" s="47"/>
      <c r="APF43" s="47"/>
      <c r="APG43" s="47"/>
      <c r="APH43" s="47"/>
      <c r="API43" s="47"/>
      <c r="APJ43" s="47"/>
      <c r="APK43" s="47"/>
      <c r="APL43" s="47"/>
      <c r="APM43" s="47"/>
      <c r="APN43" s="47"/>
      <c r="APO43" s="47"/>
      <c r="APP43" s="47"/>
      <c r="APQ43" s="47"/>
      <c r="APR43" s="47"/>
      <c r="APS43" s="47"/>
      <c r="APT43" s="47"/>
      <c r="APU43" s="47"/>
      <c r="APV43" s="47"/>
      <c r="APW43" s="47"/>
      <c r="APX43" s="47"/>
      <c r="APY43" s="47"/>
      <c r="APZ43" s="47"/>
      <c r="AQA43" s="47"/>
      <c r="AQB43" s="47"/>
      <c r="AQC43" s="47"/>
      <c r="AQD43" s="47"/>
      <c r="AQE43" s="47"/>
      <c r="AQF43" s="47"/>
      <c r="AQG43" s="47"/>
      <c r="AQH43" s="47"/>
      <c r="AQI43" s="47"/>
      <c r="AQJ43" s="47"/>
      <c r="AQK43" s="47"/>
      <c r="AQL43" s="47"/>
      <c r="AQM43" s="47"/>
      <c r="AQN43" s="47"/>
      <c r="AQO43" s="47"/>
      <c r="AQP43" s="47"/>
      <c r="AQQ43" s="47"/>
      <c r="AQR43" s="47"/>
      <c r="AQS43" s="47"/>
      <c r="AQT43" s="47"/>
      <c r="AQU43" s="47"/>
      <c r="AQV43" s="47"/>
      <c r="AQW43" s="47"/>
      <c r="AQX43" s="47"/>
      <c r="AQY43" s="47"/>
      <c r="AQZ43" s="47"/>
      <c r="ARA43" s="47"/>
      <c r="ARB43" s="47"/>
      <c r="ARC43" s="47"/>
      <c r="ARD43" s="47"/>
      <c r="ARE43" s="47"/>
      <c r="ARF43" s="47"/>
      <c r="ARG43" s="47"/>
      <c r="ARH43" s="47"/>
      <c r="ARI43" s="47"/>
      <c r="ARJ43" s="47"/>
      <c r="ARK43" s="47"/>
      <c r="ARL43" s="47"/>
      <c r="ARM43" s="47"/>
      <c r="ARN43" s="47"/>
      <c r="ARO43" s="47"/>
      <c r="ARP43" s="47"/>
      <c r="ARQ43" s="47"/>
      <c r="ARR43" s="47"/>
      <c r="ARS43" s="47"/>
      <c r="ART43" s="47"/>
      <c r="ARU43" s="47"/>
      <c r="ARV43" s="47"/>
      <c r="ARW43" s="47"/>
      <c r="ARX43" s="47"/>
      <c r="ARY43" s="47"/>
      <c r="ARZ43" s="47"/>
      <c r="ASA43" s="47"/>
      <c r="ASB43" s="47"/>
      <c r="ASC43" s="47"/>
      <c r="ASD43" s="47"/>
      <c r="ASE43" s="47"/>
      <c r="ASF43" s="47"/>
      <c r="ASG43" s="47"/>
      <c r="ASH43" s="47"/>
      <c r="ASI43" s="47"/>
      <c r="ASJ43" s="47"/>
      <c r="ASK43" s="47"/>
      <c r="ASL43" s="47"/>
      <c r="ASM43" s="47"/>
      <c r="ASN43" s="47"/>
      <c r="ASO43" s="47"/>
      <c r="ASP43" s="47"/>
      <c r="ASQ43" s="47"/>
      <c r="ASR43" s="47"/>
      <c r="ASS43" s="47"/>
      <c r="AST43" s="47"/>
      <c r="ASU43" s="47"/>
      <c r="ASV43" s="47"/>
      <c r="ASW43" s="47"/>
      <c r="ASX43" s="47"/>
      <c r="ASY43" s="47"/>
      <c r="ASZ43" s="47"/>
      <c r="ATA43" s="47"/>
      <c r="ATB43" s="47"/>
      <c r="ATC43" s="47"/>
      <c r="ATD43" s="47"/>
      <c r="ATE43" s="47"/>
      <c r="ATF43" s="47"/>
      <c r="ATG43" s="47"/>
      <c r="ATH43" s="47"/>
      <c r="ATI43" s="47"/>
      <c r="ATJ43" s="47"/>
      <c r="ATK43" s="47"/>
      <c r="ATL43" s="47"/>
      <c r="ATM43" s="47"/>
      <c r="ATN43" s="47"/>
      <c r="ATO43" s="47"/>
      <c r="ATP43" s="47"/>
      <c r="ATQ43" s="47"/>
      <c r="ATR43" s="47"/>
      <c r="ATS43" s="47"/>
      <c r="ATT43" s="47"/>
      <c r="ATU43" s="47"/>
      <c r="ATV43" s="47"/>
      <c r="ATW43" s="47"/>
      <c r="ATX43" s="47"/>
      <c r="ATY43" s="47"/>
      <c r="ATZ43" s="47"/>
      <c r="AUA43" s="47"/>
      <c r="AUB43" s="47"/>
      <c r="AUC43" s="47"/>
      <c r="AUD43" s="47"/>
      <c r="AUE43" s="47"/>
      <c r="AUF43" s="47"/>
      <c r="AUG43" s="47"/>
      <c r="AUH43" s="47"/>
      <c r="AUI43" s="47"/>
      <c r="AUJ43" s="47"/>
      <c r="AUK43" s="47"/>
      <c r="AUL43" s="47"/>
      <c r="AUM43" s="47"/>
      <c r="AUN43" s="47"/>
      <c r="AUO43" s="47"/>
      <c r="AUP43" s="47"/>
      <c r="AUQ43" s="47"/>
      <c r="AUR43" s="47"/>
      <c r="AUS43" s="47"/>
      <c r="AUT43" s="47"/>
      <c r="AUU43" s="47"/>
      <c r="AUV43" s="47"/>
      <c r="AUW43" s="47"/>
      <c r="AUX43" s="47"/>
      <c r="AUY43" s="47"/>
      <c r="AUZ43" s="47"/>
      <c r="AVA43" s="47"/>
      <c r="AVB43" s="47"/>
      <c r="AVC43" s="47"/>
      <c r="AVD43" s="47"/>
      <c r="AVE43" s="47"/>
      <c r="AVF43" s="47"/>
      <c r="AVG43" s="47"/>
      <c r="AVH43" s="47"/>
      <c r="AVI43" s="47"/>
      <c r="AVJ43" s="47"/>
      <c r="AVK43" s="47"/>
      <c r="AVL43" s="47"/>
      <c r="AVM43" s="47"/>
      <c r="AVN43" s="47"/>
      <c r="AVO43" s="47"/>
      <c r="AVP43" s="47"/>
      <c r="AVQ43" s="47"/>
      <c r="AVR43" s="47"/>
      <c r="AVS43" s="47"/>
      <c r="AVT43" s="47"/>
      <c r="AVU43" s="47"/>
      <c r="AVV43" s="47"/>
      <c r="AVW43" s="47"/>
      <c r="AVX43" s="47"/>
      <c r="AVY43" s="47"/>
      <c r="AVZ43" s="47"/>
      <c r="AWA43" s="47"/>
      <c r="AWB43" s="47"/>
      <c r="AWC43" s="47"/>
      <c r="AWD43" s="47"/>
      <c r="AWE43" s="47"/>
      <c r="AWF43" s="47"/>
      <c r="AWG43" s="47"/>
      <c r="AWH43" s="47"/>
      <c r="AWI43" s="47"/>
      <c r="AWJ43" s="47"/>
      <c r="AWK43" s="47"/>
      <c r="AWL43" s="47"/>
      <c r="AWM43" s="47"/>
      <c r="AWN43" s="47"/>
      <c r="AWO43" s="47"/>
      <c r="AWP43" s="47"/>
      <c r="AWQ43" s="47"/>
      <c r="AWR43" s="47"/>
      <c r="AWS43" s="47"/>
      <c r="AWT43" s="47"/>
      <c r="AWU43" s="47"/>
      <c r="AWV43" s="47"/>
      <c r="AWW43" s="47"/>
      <c r="AWX43" s="47"/>
      <c r="AWY43" s="47"/>
      <c r="AWZ43" s="47"/>
      <c r="AXA43" s="47"/>
      <c r="AXB43" s="47"/>
      <c r="AXC43" s="47"/>
      <c r="AXD43" s="47"/>
      <c r="AXE43" s="47"/>
      <c r="AXF43" s="47"/>
      <c r="AXG43" s="47"/>
      <c r="AXH43" s="47"/>
      <c r="AXI43" s="47"/>
      <c r="AXJ43" s="47"/>
      <c r="AXK43" s="47"/>
      <c r="AXL43" s="47"/>
      <c r="AXM43" s="47"/>
      <c r="AXN43" s="47"/>
      <c r="AXO43" s="47"/>
      <c r="AXP43" s="47"/>
      <c r="AXQ43" s="47"/>
      <c r="AXR43" s="47"/>
      <c r="AXS43" s="47"/>
      <c r="AXT43" s="47"/>
      <c r="AXU43" s="47"/>
      <c r="AXV43" s="47"/>
      <c r="AXW43" s="47"/>
      <c r="AXX43" s="47"/>
      <c r="AXY43" s="47"/>
      <c r="AXZ43" s="47"/>
      <c r="AYA43" s="47"/>
      <c r="AYB43" s="47"/>
      <c r="AYC43" s="47"/>
      <c r="AYD43" s="47"/>
      <c r="AYE43" s="47"/>
      <c r="AYF43" s="47"/>
      <c r="AYG43" s="47"/>
      <c r="AYH43" s="47"/>
      <c r="AYI43" s="47"/>
      <c r="AYJ43" s="47"/>
      <c r="AYK43" s="47"/>
      <c r="AYL43" s="47"/>
      <c r="AYM43" s="47"/>
      <c r="AYN43" s="47"/>
      <c r="AYO43" s="47"/>
      <c r="AYP43" s="47"/>
      <c r="AYQ43" s="47"/>
      <c r="AYR43" s="47"/>
      <c r="AYS43" s="47"/>
      <c r="AYT43" s="47"/>
      <c r="AYU43" s="47"/>
      <c r="AYV43" s="47"/>
      <c r="AYW43" s="47"/>
      <c r="AYX43" s="47"/>
      <c r="AYY43" s="47"/>
      <c r="AYZ43" s="47"/>
      <c r="AZA43" s="47"/>
      <c r="AZB43" s="47"/>
      <c r="AZC43" s="47"/>
      <c r="AZD43" s="47"/>
      <c r="AZE43" s="47"/>
      <c r="AZF43" s="47"/>
      <c r="AZG43" s="47"/>
      <c r="AZH43" s="47"/>
      <c r="AZI43" s="47"/>
      <c r="AZJ43" s="47"/>
      <c r="AZK43" s="47"/>
      <c r="AZL43" s="47"/>
      <c r="AZM43" s="47"/>
      <c r="AZN43" s="47"/>
      <c r="AZO43" s="47"/>
      <c r="AZP43" s="47"/>
      <c r="AZQ43" s="47"/>
      <c r="AZR43" s="47"/>
      <c r="AZS43" s="47"/>
      <c r="AZT43" s="47"/>
      <c r="AZU43" s="47"/>
      <c r="AZV43" s="47"/>
      <c r="AZW43" s="47"/>
      <c r="AZX43" s="47"/>
      <c r="AZY43" s="47"/>
      <c r="AZZ43" s="47"/>
      <c r="BAA43" s="47"/>
      <c r="BAB43" s="47"/>
      <c r="BAC43" s="47"/>
      <c r="BAD43" s="47"/>
      <c r="BAE43" s="47"/>
      <c r="BAF43" s="47"/>
      <c r="BAG43" s="47"/>
      <c r="BAH43" s="47"/>
      <c r="BAI43" s="47"/>
      <c r="BAJ43" s="47"/>
      <c r="BAK43" s="47"/>
      <c r="BAL43" s="47"/>
      <c r="BAM43" s="47"/>
      <c r="BAN43" s="47"/>
      <c r="BAO43" s="47"/>
      <c r="BAP43" s="47"/>
      <c r="BAQ43" s="47"/>
      <c r="BAR43" s="47"/>
      <c r="BAS43" s="47"/>
      <c r="BAT43" s="47"/>
      <c r="BAU43" s="47"/>
      <c r="BAV43" s="47"/>
      <c r="BAW43" s="47"/>
      <c r="BAX43" s="47"/>
      <c r="BAY43" s="47"/>
      <c r="BAZ43" s="47"/>
      <c r="BBA43" s="47"/>
      <c r="BBB43" s="47"/>
      <c r="BBC43" s="47"/>
      <c r="BBD43" s="47"/>
      <c r="BBE43" s="47"/>
      <c r="BBF43" s="47"/>
      <c r="BBG43" s="47"/>
      <c r="BBH43" s="47"/>
      <c r="BBI43" s="47"/>
      <c r="BBJ43" s="47"/>
      <c r="BBK43" s="47"/>
      <c r="BBL43" s="47"/>
      <c r="BBM43" s="47"/>
      <c r="BBN43" s="47"/>
      <c r="BBO43" s="47"/>
      <c r="BBP43" s="47"/>
      <c r="BBQ43" s="47"/>
      <c r="BBR43" s="47"/>
      <c r="BBS43" s="47"/>
      <c r="BBT43" s="47"/>
      <c r="BBU43" s="47"/>
      <c r="BBV43" s="47"/>
      <c r="BBW43" s="47"/>
      <c r="BBX43" s="47"/>
      <c r="BBY43" s="47"/>
      <c r="BBZ43" s="47"/>
      <c r="BCA43" s="47"/>
      <c r="BCB43" s="47"/>
      <c r="BCC43" s="47"/>
      <c r="BCD43" s="47"/>
      <c r="BCE43" s="47"/>
      <c r="BCF43" s="47"/>
      <c r="BCG43" s="47"/>
      <c r="BCH43" s="47"/>
      <c r="BCI43" s="47"/>
      <c r="BCJ43" s="47"/>
      <c r="BCK43" s="47"/>
      <c r="BCL43" s="47"/>
      <c r="BCM43" s="47"/>
      <c r="BCN43" s="47"/>
      <c r="BCO43" s="47"/>
      <c r="BCP43" s="47"/>
      <c r="BCQ43" s="47"/>
      <c r="BCR43" s="47"/>
      <c r="BCS43" s="47"/>
      <c r="BCT43" s="47"/>
      <c r="BCU43" s="47"/>
      <c r="BCV43" s="47"/>
      <c r="BCW43" s="47"/>
      <c r="BCX43" s="47"/>
      <c r="BCY43" s="47"/>
      <c r="BCZ43" s="47"/>
      <c r="BDA43" s="47"/>
      <c r="BDB43" s="47"/>
      <c r="BDC43" s="47"/>
      <c r="BDD43" s="47"/>
      <c r="BDE43" s="47"/>
      <c r="BDF43" s="47"/>
      <c r="BDG43" s="47"/>
      <c r="BDH43" s="47"/>
      <c r="BDI43" s="47"/>
      <c r="BDJ43" s="47"/>
      <c r="BDK43" s="47"/>
      <c r="BDL43" s="47"/>
      <c r="BDM43" s="47"/>
      <c r="BDN43" s="47"/>
      <c r="BDO43" s="47"/>
      <c r="BDP43" s="47"/>
      <c r="BDQ43" s="47"/>
      <c r="BDR43" s="47"/>
      <c r="BDS43" s="47"/>
      <c r="BDT43" s="47"/>
      <c r="BDU43" s="47"/>
      <c r="BDV43" s="47"/>
      <c r="BDW43" s="47"/>
      <c r="BDX43" s="47"/>
      <c r="BDY43" s="47"/>
      <c r="BDZ43" s="47"/>
      <c r="BEA43" s="47"/>
      <c r="BEB43" s="47"/>
      <c r="BEC43" s="47"/>
      <c r="BED43" s="47"/>
      <c r="BEE43" s="47"/>
      <c r="BEF43" s="47"/>
      <c r="BEG43" s="47"/>
      <c r="BEH43" s="47"/>
      <c r="BEI43" s="47"/>
      <c r="BEJ43" s="47"/>
      <c r="BEK43" s="47"/>
      <c r="BEL43" s="47"/>
      <c r="BEM43" s="47"/>
      <c r="BEN43" s="47"/>
      <c r="BEO43" s="47"/>
      <c r="BEP43" s="47"/>
      <c r="BEQ43" s="47"/>
      <c r="BER43" s="47"/>
      <c r="BES43" s="47"/>
      <c r="BET43" s="47"/>
      <c r="BEU43" s="47"/>
      <c r="BEV43" s="47"/>
      <c r="BEW43" s="47"/>
      <c r="BEX43" s="47"/>
      <c r="BEY43" s="47"/>
      <c r="BEZ43" s="47"/>
      <c r="BFA43" s="47"/>
      <c r="BFB43" s="47"/>
      <c r="BFC43" s="47"/>
      <c r="BFD43" s="47"/>
      <c r="BFE43" s="47"/>
      <c r="BFF43" s="47"/>
      <c r="BFG43" s="47"/>
      <c r="BFH43" s="47"/>
      <c r="BFI43" s="47"/>
      <c r="BFJ43" s="47"/>
      <c r="BFK43" s="47"/>
      <c r="BFL43" s="47"/>
      <c r="BFM43" s="47"/>
      <c r="BFN43" s="47"/>
      <c r="BFO43" s="47"/>
      <c r="BFP43" s="47"/>
      <c r="BFQ43" s="47"/>
      <c r="BFR43" s="47"/>
      <c r="BFS43" s="47"/>
      <c r="BFT43" s="47"/>
      <c r="BFU43" s="47"/>
      <c r="BFV43" s="47"/>
      <c r="BFW43" s="47"/>
      <c r="BFX43" s="47"/>
      <c r="BFY43" s="47"/>
      <c r="BFZ43" s="47"/>
      <c r="BGA43" s="47"/>
      <c r="BGB43" s="47"/>
      <c r="BGC43" s="47"/>
      <c r="BGD43" s="47"/>
      <c r="BGE43" s="47"/>
      <c r="BGF43" s="47"/>
      <c r="BGG43" s="47"/>
      <c r="BGH43" s="47"/>
      <c r="BGI43" s="47"/>
      <c r="BGJ43" s="47"/>
      <c r="BGK43" s="47"/>
      <c r="BGL43" s="47"/>
      <c r="BGM43" s="47"/>
      <c r="BGN43" s="47"/>
      <c r="BGO43" s="47"/>
      <c r="BGP43" s="47"/>
      <c r="BGQ43" s="47"/>
      <c r="BGR43" s="47"/>
      <c r="BGS43" s="47"/>
      <c r="BGT43" s="47"/>
      <c r="BGU43" s="47"/>
      <c r="BGV43" s="47"/>
      <c r="BGW43" s="47"/>
      <c r="BGX43" s="47"/>
      <c r="BGY43" s="47"/>
      <c r="BGZ43" s="47"/>
      <c r="BHA43" s="47"/>
      <c r="BHB43" s="47"/>
      <c r="BHC43" s="47"/>
      <c r="BHD43" s="47"/>
      <c r="BHE43" s="47"/>
      <c r="BHF43" s="47"/>
      <c r="BHG43" s="47"/>
      <c r="BHH43" s="47"/>
      <c r="BHI43" s="47"/>
      <c r="BHJ43" s="47"/>
      <c r="BHK43" s="47"/>
      <c r="BHL43" s="47"/>
      <c r="BHM43" s="47"/>
      <c r="BHN43" s="47"/>
      <c r="BHO43" s="47"/>
      <c r="BHP43" s="47"/>
      <c r="BHQ43" s="47"/>
      <c r="BHR43" s="47"/>
      <c r="BHS43" s="47"/>
      <c r="BHT43" s="47"/>
      <c r="BHU43" s="47"/>
      <c r="BHV43" s="47"/>
      <c r="BHW43" s="47"/>
      <c r="BHX43" s="47"/>
      <c r="BHY43" s="47"/>
      <c r="BHZ43" s="47"/>
      <c r="BIA43" s="47"/>
      <c r="BIB43" s="47"/>
      <c r="BIC43" s="47"/>
      <c r="BID43" s="47"/>
      <c r="BIE43" s="47"/>
      <c r="BIF43" s="47"/>
      <c r="BIG43" s="47"/>
      <c r="BIH43" s="47"/>
      <c r="BII43" s="47"/>
      <c r="BIJ43" s="47"/>
      <c r="BIK43" s="47"/>
      <c r="BIL43" s="47"/>
      <c r="BIM43" s="47"/>
      <c r="BIN43" s="47"/>
      <c r="BIO43" s="47"/>
      <c r="BIP43" s="47"/>
      <c r="BIQ43" s="47"/>
      <c r="BIR43" s="47"/>
      <c r="BIS43" s="47"/>
      <c r="BIT43" s="47"/>
      <c r="BIU43" s="47"/>
      <c r="BIV43" s="47"/>
      <c r="BIW43" s="47"/>
      <c r="BIX43" s="47"/>
      <c r="BIY43" s="47"/>
      <c r="BIZ43" s="47"/>
      <c r="BJA43" s="47"/>
      <c r="BJB43" s="47"/>
      <c r="BJC43" s="47"/>
      <c r="BJD43" s="47"/>
      <c r="BJE43" s="47"/>
      <c r="BJF43" s="47"/>
      <c r="BJG43" s="47"/>
      <c r="BJH43" s="47"/>
      <c r="BJI43" s="47"/>
      <c r="BJJ43" s="47"/>
      <c r="BJK43" s="47"/>
      <c r="BJL43" s="47"/>
      <c r="BJM43" s="47"/>
      <c r="BJN43" s="47"/>
      <c r="BJO43" s="47"/>
      <c r="BJP43" s="47"/>
      <c r="BJQ43" s="47"/>
      <c r="BJR43" s="47"/>
      <c r="BJS43" s="47"/>
      <c r="BJT43" s="47"/>
      <c r="BJU43" s="47"/>
      <c r="BJV43" s="47"/>
      <c r="BJW43" s="47"/>
      <c r="BJX43" s="47"/>
      <c r="BJY43" s="47"/>
      <c r="BJZ43" s="47"/>
      <c r="BKA43" s="47"/>
      <c r="BKB43" s="47"/>
      <c r="BKC43" s="47"/>
      <c r="BKD43" s="47"/>
      <c r="BKE43" s="47"/>
      <c r="BKF43" s="47"/>
      <c r="BKG43" s="47"/>
      <c r="BKH43" s="47"/>
      <c r="BKI43" s="47"/>
      <c r="BKJ43" s="47"/>
      <c r="BKK43" s="47"/>
      <c r="BKL43" s="47"/>
      <c r="BKM43" s="47"/>
      <c r="BKN43" s="47"/>
      <c r="BKO43" s="47"/>
      <c r="BKP43" s="47"/>
      <c r="BKQ43" s="47"/>
      <c r="BKR43" s="47"/>
      <c r="BKS43" s="47"/>
      <c r="BKT43" s="47"/>
      <c r="BKU43" s="47"/>
      <c r="BKV43" s="47"/>
      <c r="BKW43" s="47"/>
      <c r="BKX43" s="47"/>
      <c r="BKY43" s="47"/>
      <c r="BKZ43" s="47"/>
      <c r="BLA43" s="47"/>
      <c r="BLB43" s="47"/>
      <c r="BLC43" s="47"/>
      <c r="BLD43" s="47"/>
      <c r="BLE43" s="47"/>
      <c r="BLF43" s="47"/>
      <c r="BLG43" s="47"/>
      <c r="BLH43" s="47"/>
      <c r="BLI43" s="47"/>
      <c r="BLJ43" s="47"/>
      <c r="BLK43" s="47"/>
      <c r="BLL43" s="47"/>
      <c r="BLM43" s="47"/>
      <c r="BLN43" s="47"/>
      <c r="BLO43" s="47"/>
      <c r="BLP43" s="47"/>
      <c r="BLQ43" s="47"/>
      <c r="BLR43" s="47"/>
      <c r="BLS43" s="47"/>
      <c r="BLT43" s="47"/>
      <c r="BLU43" s="47"/>
      <c r="BLV43" s="47"/>
      <c r="BLW43" s="47"/>
      <c r="BLX43" s="47"/>
      <c r="BLY43" s="47"/>
      <c r="BLZ43" s="47"/>
      <c r="BMA43" s="47"/>
      <c r="BMB43" s="47"/>
      <c r="BMC43" s="47"/>
      <c r="BMD43" s="47"/>
      <c r="BME43" s="47"/>
      <c r="BMF43" s="47"/>
      <c r="BMG43" s="47"/>
      <c r="BMH43" s="47"/>
      <c r="BMI43" s="47"/>
      <c r="BMJ43" s="47"/>
      <c r="BMK43" s="47"/>
      <c r="BML43" s="47"/>
      <c r="BMM43" s="47"/>
      <c r="BMN43" s="47"/>
      <c r="BMO43" s="47"/>
      <c r="BMP43" s="47"/>
      <c r="BMQ43" s="47"/>
      <c r="BMR43" s="47"/>
      <c r="BMS43" s="47"/>
      <c r="BMT43" s="47"/>
      <c r="BMU43" s="47"/>
      <c r="BMV43" s="47"/>
      <c r="BMW43" s="47"/>
      <c r="BMX43" s="47"/>
      <c r="BMY43" s="47"/>
      <c r="BMZ43" s="47"/>
      <c r="BNA43" s="47"/>
      <c r="BNB43" s="47"/>
      <c r="BNC43" s="47"/>
      <c r="BND43" s="47"/>
      <c r="BNE43" s="47"/>
      <c r="BNF43" s="47"/>
      <c r="BNG43" s="47"/>
      <c r="BNH43" s="47"/>
      <c r="BNI43" s="47"/>
      <c r="BNJ43" s="47"/>
      <c r="BNK43" s="47"/>
      <c r="BNL43" s="47"/>
      <c r="BNM43" s="47"/>
      <c r="BNN43" s="47"/>
      <c r="BNO43" s="47"/>
      <c r="BNP43" s="47"/>
      <c r="BNQ43" s="47"/>
      <c r="BNR43" s="47"/>
      <c r="BNS43" s="47"/>
      <c r="BNT43" s="47"/>
      <c r="BNU43" s="47"/>
      <c r="BNV43" s="47"/>
      <c r="BNW43" s="47"/>
      <c r="BNX43" s="47"/>
      <c r="BNY43" s="47"/>
      <c r="BNZ43" s="47"/>
      <c r="BOA43" s="47"/>
      <c r="BOB43" s="47"/>
      <c r="BOC43" s="47"/>
      <c r="BOD43" s="47"/>
      <c r="BOE43" s="47"/>
      <c r="BOF43" s="47"/>
      <c r="BOG43" s="47"/>
      <c r="BOH43" s="47"/>
      <c r="BOI43" s="47"/>
      <c r="BOJ43" s="47"/>
      <c r="BOK43" s="47"/>
      <c r="BOL43" s="47"/>
      <c r="BOM43" s="47"/>
      <c r="BON43" s="47"/>
      <c r="BOO43" s="47"/>
      <c r="BOP43" s="47"/>
      <c r="BOQ43" s="47"/>
      <c r="BOR43" s="47"/>
      <c r="BOS43" s="47"/>
      <c r="BOT43" s="47"/>
      <c r="BOU43" s="47"/>
      <c r="BOV43" s="47"/>
      <c r="BOW43" s="47"/>
      <c r="BOX43" s="47"/>
      <c r="BOY43" s="47"/>
      <c r="BOZ43" s="47"/>
      <c r="BPA43" s="47"/>
      <c r="BPB43" s="47"/>
      <c r="BPC43" s="47"/>
      <c r="BPD43" s="47"/>
      <c r="BPE43" s="47"/>
      <c r="BPF43" s="47"/>
      <c r="BPG43" s="47"/>
      <c r="BPH43" s="47"/>
      <c r="BPI43" s="47"/>
      <c r="BPJ43" s="47"/>
      <c r="BPK43" s="47"/>
      <c r="BPL43" s="47"/>
      <c r="BPM43" s="47"/>
      <c r="BPN43" s="47"/>
      <c r="BPO43" s="47"/>
      <c r="BPP43" s="47"/>
      <c r="BPQ43" s="47"/>
      <c r="BPR43" s="47"/>
      <c r="BPS43" s="47"/>
      <c r="BPT43" s="47"/>
      <c r="BPU43" s="47"/>
      <c r="BPV43" s="47"/>
      <c r="BPW43" s="47"/>
      <c r="BPX43" s="47"/>
      <c r="BPY43" s="47"/>
      <c r="BPZ43" s="47"/>
      <c r="BQA43" s="47"/>
      <c r="BQB43" s="47"/>
      <c r="BQC43" s="47"/>
      <c r="BQD43" s="47"/>
      <c r="BQE43" s="47"/>
      <c r="BQF43" s="47"/>
      <c r="BQG43" s="47"/>
      <c r="BQH43" s="47"/>
      <c r="BQI43" s="47"/>
      <c r="BQJ43" s="47"/>
      <c r="BQK43" s="47"/>
      <c r="BQL43" s="47"/>
      <c r="BQM43" s="47"/>
      <c r="BQN43" s="47"/>
      <c r="BQO43" s="47"/>
      <c r="BQP43" s="47"/>
      <c r="BQQ43" s="47"/>
      <c r="BQR43" s="47"/>
      <c r="BQS43" s="47"/>
      <c r="BQT43" s="47"/>
      <c r="BQU43" s="47"/>
      <c r="BQV43" s="47"/>
      <c r="BQW43" s="47"/>
      <c r="BQX43" s="47"/>
      <c r="BQY43" s="47"/>
      <c r="BQZ43" s="47"/>
      <c r="BRA43" s="47"/>
      <c r="BRB43" s="47"/>
      <c r="BRC43" s="47"/>
      <c r="BRD43" s="47"/>
      <c r="BRE43" s="47"/>
      <c r="BRF43" s="47"/>
      <c r="BRG43" s="47"/>
      <c r="BRH43" s="47"/>
      <c r="BRI43" s="47"/>
      <c r="BRJ43" s="47"/>
      <c r="BRK43" s="47"/>
      <c r="BRL43" s="47"/>
      <c r="BRM43" s="47"/>
      <c r="BRN43" s="47"/>
      <c r="BRO43" s="47"/>
      <c r="BRP43" s="47"/>
      <c r="BRQ43" s="47"/>
      <c r="BRR43" s="47"/>
      <c r="BRS43" s="47"/>
      <c r="BRT43" s="47"/>
      <c r="BRU43" s="47"/>
      <c r="BRV43" s="47"/>
      <c r="BRW43" s="47"/>
      <c r="BRX43" s="47"/>
      <c r="BRY43" s="47"/>
      <c r="BRZ43" s="47"/>
      <c r="BSA43" s="47"/>
      <c r="BSB43" s="47"/>
      <c r="BSC43" s="47"/>
      <c r="BSD43" s="47"/>
      <c r="BSE43" s="47"/>
      <c r="BSF43" s="47"/>
      <c r="BSG43" s="47"/>
      <c r="BSH43" s="47"/>
      <c r="BSI43" s="47"/>
      <c r="BSJ43" s="47"/>
      <c r="BSK43" s="47"/>
      <c r="BSL43" s="47"/>
      <c r="BSM43" s="47"/>
      <c r="BSN43" s="47"/>
      <c r="BSO43" s="47"/>
      <c r="BSP43" s="47"/>
      <c r="BSQ43" s="47"/>
      <c r="BSR43" s="47"/>
      <c r="BSS43" s="47"/>
      <c r="BST43" s="47"/>
      <c r="BSU43" s="47"/>
      <c r="BSV43" s="47"/>
      <c r="BSW43" s="47"/>
      <c r="BSX43" s="47"/>
      <c r="BSY43" s="47"/>
      <c r="BSZ43" s="47"/>
      <c r="BTA43" s="47"/>
      <c r="BTB43" s="47"/>
      <c r="BTC43" s="47"/>
      <c r="BTD43" s="47"/>
      <c r="BTE43" s="47"/>
      <c r="BTF43" s="47"/>
      <c r="BTG43" s="47"/>
      <c r="BTH43" s="47"/>
      <c r="BTI43" s="47"/>
      <c r="BTJ43" s="47"/>
      <c r="BTK43" s="47"/>
      <c r="BTL43" s="47"/>
      <c r="BTM43" s="47"/>
      <c r="BTN43" s="47"/>
      <c r="BTO43" s="47"/>
      <c r="BTP43" s="47"/>
      <c r="BTQ43" s="47"/>
      <c r="BTR43" s="47"/>
      <c r="BTS43" s="47"/>
      <c r="BTT43" s="47"/>
      <c r="BTU43" s="47"/>
      <c r="BTV43" s="47"/>
      <c r="BTW43" s="47"/>
      <c r="BTX43" s="47"/>
      <c r="BTY43" s="47"/>
      <c r="BTZ43" s="47"/>
      <c r="BUA43" s="47"/>
      <c r="BUB43" s="47"/>
      <c r="BUC43" s="47"/>
      <c r="BUD43" s="47"/>
      <c r="BUE43" s="47"/>
      <c r="BUF43" s="47"/>
      <c r="BUG43" s="47"/>
      <c r="BUH43" s="47"/>
      <c r="BUI43" s="47"/>
      <c r="BUJ43" s="47"/>
      <c r="BUK43" s="47"/>
      <c r="BUL43" s="47"/>
      <c r="BUM43" s="47"/>
      <c r="BUN43" s="47"/>
      <c r="BUO43" s="47"/>
      <c r="BUP43" s="47"/>
      <c r="BUQ43" s="47"/>
      <c r="BUR43" s="47"/>
      <c r="BUS43" s="47"/>
      <c r="BUT43" s="47"/>
      <c r="BUU43" s="47"/>
      <c r="BUV43" s="47"/>
      <c r="BUW43" s="47"/>
      <c r="BUX43" s="47"/>
      <c r="BUY43" s="47"/>
      <c r="BUZ43" s="47"/>
      <c r="BVA43" s="47"/>
      <c r="BVB43" s="47"/>
      <c r="BVC43" s="47"/>
      <c r="BVD43" s="47"/>
      <c r="BVE43" s="47"/>
      <c r="BVF43" s="47"/>
      <c r="BVG43" s="47"/>
      <c r="BVH43" s="47"/>
      <c r="BVI43" s="47"/>
      <c r="BVJ43" s="47"/>
      <c r="BVK43" s="47"/>
      <c r="BVL43" s="47"/>
      <c r="BVM43" s="47"/>
      <c r="BVN43" s="47"/>
      <c r="BVO43" s="47"/>
      <c r="BVP43" s="47"/>
      <c r="BVQ43" s="47"/>
      <c r="BVR43" s="47"/>
      <c r="BVS43" s="47"/>
      <c r="BVT43" s="47"/>
      <c r="BVU43" s="47"/>
      <c r="BVV43" s="47"/>
      <c r="BVW43" s="47"/>
      <c r="BVX43" s="47"/>
      <c r="BVY43" s="47"/>
      <c r="BVZ43" s="47"/>
      <c r="BWA43" s="47"/>
      <c r="BWB43" s="47"/>
      <c r="BWC43" s="47"/>
      <c r="BWD43" s="47"/>
      <c r="BWE43" s="47"/>
      <c r="BWF43" s="47"/>
      <c r="BWG43" s="47"/>
      <c r="BWH43" s="47"/>
      <c r="BWI43" s="47"/>
      <c r="BWJ43" s="47"/>
      <c r="BWK43" s="47"/>
      <c r="BWL43" s="47"/>
      <c r="BWM43" s="47"/>
      <c r="BWN43" s="47"/>
      <c r="BWO43" s="47"/>
      <c r="BWP43" s="47"/>
      <c r="BWQ43" s="47"/>
      <c r="BWR43" s="47"/>
      <c r="BWS43" s="47"/>
      <c r="BWT43" s="47"/>
      <c r="BWU43" s="47"/>
      <c r="BWV43" s="47"/>
      <c r="BWW43" s="47"/>
      <c r="BWX43" s="47"/>
      <c r="BWY43" s="47"/>
      <c r="BWZ43" s="47"/>
      <c r="BXA43" s="47"/>
      <c r="BXB43" s="47"/>
      <c r="BXC43" s="47"/>
      <c r="BXD43" s="47"/>
      <c r="BXE43" s="47"/>
      <c r="BXF43" s="47"/>
      <c r="BXG43" s="47"/>
      <c r="BXH43" s="47"/>
      <c r="BXI43" s="47"/>
      <c r="BXJ43" s="47"/>
      <c r="BXK43" s="47"/>
      <c r="BXL43" s="47"/>
      <c r="BXM43" s="47"/>
      <c r="BXN43" s="47"/>
      <c r="BXO43" s="47"/>
      <c r="BXP43" s="47"/>
      <c r="BXQ43" s="47"/>
      <c r="BXR43" s="47"/>
      <c r="BXS43" s="47"/>
      <c r="BXT43" s="47"/>
      <c r="BXU43" s="47"/>
      <c r="BXV43" s="47"/>
      <c r="BXW43" s="47"/>
      <c r="BXX43" s="47"/>
      <c r="BXY43" s="47"/>
      <c r="BXZ43" s="47"/>
      <c r="BYA43" s="47"/>
      <c r="BYB43" s="47"/>
      <c r="BYC43" s="47"/>
      <c r="BYD43" s="47"/>
      <c r="BYE43" s="47"/>
      <c r="BYF43" s="47"/>
      <c r="BYG43" s="47"/>
      <c r="BYH43" s="47"/>
      <c r="BYI43" s="47"/>
      <c r="BYJ43" s="47"/>
      <c r="BYK43" s="47"/>
      <c r="BYL43" s="47"/>
      <c r="BYM43" s="47"/>
      <c r="BYN43" s="47"/>
      <c r="BYO43" s="47"/>
      <c r="BYP43" s="47"/>
      <c r="BYQ43" s="47"/>
      <c r="BYR43" s="47"/>
      <c r="BYS43" s="47"/>
      <c r="BYT43" s="47"/>
      <c r="BYU43" s="47"/>
      <c r="BYV43" s="47"/>
      <c r="BYW43" s="47"/>
      <c r="BYX43" s="47"/>
      <c r="BYY43" s="47"/>
      <c r="BYZ43" s="47"/>
      <c r="BZA43" s="47"/>
      <c r="BZB43" s="47"/>
      <c r="BZC43" s="47"/>
      <c r="BZD43" s="47"/>
      <c r="BZE43" s="47"/>
      <c r="BZF43" s="47"/>
      <c r="BZG43" s="47"/>
      <c r="BZH43" s="47"/>
      <c r="BZI43" s="47"/>
      <c r="BZJ43" s="47"/>
      <c r="BZK43" s="47"/>
      <c r="BZL43" s="47"/>
      <c r="BZM43" s="47"/>
      <c r="BZN43" s="47"/>
      <c r="BZO43" s="47"/>
      <c r="BZP43" s="47"/>
      <c r="BZQ43" s="47"/>
      <c r="BZR43" s="47"/>
      <c r="BZS43" s="47"/>
      <c r="BZT43" s="47"/>
      <c r="BZU43" s="47"/>
      <c r="BZV43" s="47"/>
      <c r="BZW43" s="47"/>
      <c r="BZX43" s="47"/>
      <c r="BZY43" s="47"/>
      <c r="BZZ43" s="47"/>
      <c r="CAA43" s="47"/>
      <c r="CAB43" s="47"/>
      <c r="CAC43" s="47"/>
      <c r="CAD43" s="47"/>
      <c r="CAE43" s="47"/>
      <c r="CAF43" s="47"/>
      <c r="CAG43" s="47"/>
      <c r="CAH43" s="47"/>
      <c r="CAI43" s="47"/>
      <c r="CAJ43" s="47"/>
      <c r="CAK43" s="47"/>
      <c r="CAL43" s="47"/>
      <c r="CAM43" s="47"/>
      <c r="CAN43" s="47"/>
      <c r="CAO43" s="47"/>
      <c r="CAP43" s="47"/>
      <c r="CAQ43" s="47"/>
      <c r="CAR43" s="47"/>
      <c r="CAS43" s="47"/>
      <c r="CAT43" s="47"/>
      <c r="CAU43" s="47"/>
      <c r="CAV43" s="47"/>
      <c r="CAW43" s="47"/>
      <c r="CAX43" s="47"/>
      <c r="CAY43" s="47"/>
      <c r="CAZ43" s="47"/>
      <c r="CBA43" s="47"/>
      <c r="CBB43" s="47"/>
      <c r="CBC43" s="47"/>
      <c r="CBD43" s="47"/>
      <c r="CBE43" s="47"/>
      <c r="CBF43" s="47"/>
      <c r="CBG43" s="47"/>
      <c r="CBH43" s="47"/>
      <c r="CBI43" s="47"/>
      <c r="CBJ43" s="47"/>
      <c r="CBK43" s="47"/>
      <c r="CBL43" s="47"/>
      <c r="CBM43" s="47"/>
      <c r="CBN43" s="47"/>
      <c r="CBO43" s="47"/>
      <c r="CBP43" s="47"/>
      <c r="CBQ43" s="47"/>
      <c r="CBR43" s="47"/>
      <c r="CBS43" s="47"/>
      <c r="CBT43" s="47"/>
      <c r="CBU43" s="47"/>
      <c r="CBV43" s="47"/>
      <c r="CBW43" s="47"/>
      <c r="CBX43" s="47"/>
      <c r="CBY43" s="47"/>
      <c r="CBZ43" s="47"/>
      <c r="CCA43" s="47"/>
      <c r="CCB43" s="47"/>
      <c r="CCC43" s="47"/>
      <c r="CCD43" s="47"/>
      <c r="CCE43" s="47"/>
      <c r="CCF43" s="47"/>
      <c r="CCG43" s="47"/>
      <c r="CCH43" s="47"/>
      <c r="CCI43" s="47"/>
      <c r="CCJ43" s="47"/>
      <c r="CCK43" s="47"/>
      <c r="CCL43" s="47"/>
      <c r="CCM43" s="47"/>
      <c r="CCN43" s="47"/>
      <c r="CCO43" s="47"/>
      <c r="CCP43" s="47"/>
      <c r="CCQ43" s="47"/>
      <c r="CCR43" s="47"/>
      <c r="CCS43" s="47"/>
      <c r="CCT43" s="47"/>
      <c r="CCU43" s="47"/>
      <c r="CCV43" s="47"/>
      <c r="CCW43" s="47"/>
      <c r="CCX43" s="47"/>
      <c r="CCY43" s="47"/>
      <c r="CCZ43" s="47"/>
      <c r="CDA43" s="47"/>
      <c r="CDB43" s="47"/>
      <c r="CDC43" s="47"/>
      <c r="CDD43" s="47"/>
      <c r="CDE43" s="47"/>
      <c r="CDF43" s="47"/>
      <c r="CDG43" s="47"/>
      <c r="CDH43" s="47"/>
      <c r="CDI43" s="47"/>
      <c r="CDJ43" s="47"/>
      <c r="CDK43" s="47"/>
      <c r="CDL43" s="47"/>
      <c r="CDM43" s="47"/>
      <c r="CDN43" s="47"/>
      <c r="CDO43" s="47"/>
      <c r="CDP43" s="47"/>
      <c r="CDQ43" s="47"/>
      <c r="CDR43" s="47"/>
      <c r="CDS43" s="47"/>
      <c r="CDT43" s="47"/>
      <c r="CDU43" s="47"/>
      <c r="CDV43" s="47"/>
      <c r="CDW43" s="47"/>
      <c r="CDX43" s="47"/>
      <c r="CDY43" s="47"/>
      <c r="CDZ43" s="47"/>
      <c r="CEA43" s="47"/>
      <c r="CEB43" s="47"/>
      <c r="CEC43" s="47"/>
      <c r="CED43" s="47"/>
      <c r="CEE43" s="47"/>
      <c r="CEF43" s="47"/>
      <c r="CEG43" s="47"/>
      <c r="CEH43" s="47"/>
      <c r="CEI43" s="47"/>
      <c r="CEJ43" s="47"/>
      <c r="CEK43" s="47"/>
      <c r="CEL43" s="47"/>
      <c r="CEM43" s="47"/>
      <c r="CEN43" s="47"/>
      <c r="CEO43" s="47"/>
      <c r="CEP43" s="47"/>
      <c r="CEQ43" s="47"/>
      <c r="CER43" s="47"/>
      <c r="CES43" s="47"/>
      <c r="CET43" s="47"/>
      <c r="CEU43" s="47"/>
      <c r="CEV43" s="47"/>
      <c r="CEW43" s="47"/>
      <c r="CEX43" s="47"/>
      <c r="CEY43" s="47"/>
      <c r="CEZ43" s="47"/>
      <c r="CFA43" s="47"/>
      <c r="CFB43" s="47"/>
      <c r="CFC43" s="47"/>
      <c r="CFD43" s="47"/>
      <c r="CFE43" s="47"/>
      <c r="CFF43" s="47"/>
      <c r="CFG43" s="47"/>
      <c r="CFH43" s="47"/>
      <c r="CFI43" s="47"/>
      <c r="CFJ43" s="47"/>
      <c r="CFK43" s="47"/>
      <c r="CFL43" s="47"/>
      <c r="CFM43" s="47"/>
      <c r="CFN43" s="47"/>
      <c r="CFO43" s="47"/>
      <c r="CFP43" s="47"/>
      <c r="CFQ43" s="47"/>
      <c r="CFR43" s="47"/>
      <c r="CFS43" s="47"/>
      <c r="CFT43" s="47"/>
      <c r="CFU43" s="47"/>
      <c r="CFV43" s="47"/>
      <c r="CFW43" s="47"/>
      <c r="CFX43" s="47"/>
      <c r="CFY43" s="47"/>
      <c r="CFZ43" s="47"/>
      <c r="CGA43" s="47"/>
      <c r="CGB43" s="47"/>
      <c r="CGC43" s="47"/>
      <c r="CGD43" s="47"/>
      <c r="CGE43" s="47"/>
      <c r="CGF43" s="47"/>
      <c r="CGG43" s="47"/>
      <c r="CGH43" s="47"/>
      <c r="CGI43" s="47"/>
      <c r="CGJ43" s="47"/>
      <c r="CGK43" s="47"/>
      <c r="CGL43" s="47"/>
      <c r="CGM43" s="47"/>
      <c r="CGN43" s="47"/>
      <c r="CGO43" s="47"/>
      <c r="CGP43" s="47"/>
      <c r="CGQ43" s="47"/>
      <c r="CGR43" s="47"/>
      <c r="CGS43" s="47"/>
      <c r="CGT43" s="47"/>
      <c r="CGU43" s="47"/>
      <c r="CGV43" s="47"/>
      <c r="CGW43" s="47"/>
      <c r="CGX43" s="47"/>
      <c r="CGY43" s="47"/>
      <c r="CGZ43" s="47"/>
      <c r="CHA43" s="47"/>
      <c r="CHB43" s="47"/>
      <c r="CHC43" s="47"/>
      <c r="CHD43" s="47"/>
      <c r="CHE43" s="47"/>
      <c r="CHF43" s="47"/>
      <c r="CHG43" s="47"/>
      <c r="CHH43" s="47"/>
      <c r="CHI43" s="47"/>
      <c r="CHJ43" s="47"/>
      <c r="CHK43" s="47"/>
      <c r="CHL43" s="47"/>
      <c r="CHM43" s="47"/>
      <c r="CHN43" s="47"/>
      <c r="CHO43" s="47"/>
      <c r="CHP43" s="47"/>
      <c r="CHQ43" s="47"/>
      <c r="CHR43" s="47"/>
      <c r="CHS43" s="47"/>
      <c r="CHT43" s="47"/>
      <c r="CHU43" s="47"/>
      <c r="CHV43" s="47"/>
      <c r="CHW43" s="47"/>
      <c r="CHX43" s="47"/>
      <c r="CHY43" s="47"/>
      <c r="CHZ43" s="47"/>
      <c r="CIA43" s="47"/>
      <c r="CIB43" s="47"/>
      <c r="CIC43" s="47"/>
      <c r="CID43" s="47"/>
      <c r="CIE43" s="47"/>
      <c r="CIF43" s="47"/>
      <c r="CIG43" s="47"/>
      <c r="CIH43" s="47"/>
      <c r="CII43" s="47"/>
      <c r="CIJ43" s="47"/>
      <c r="CIK43" s="47"/>
      <c r="CIL43" s="47"/>
      <c r="CIM43" s="47"/>
      <c r="CIN43" s="47"/>
      <c r="CIO43" s="47"/>
      <c r="CIP43" s="47"/>
      <c r="CIQ43" s="47"/>
      <c r="CIR43" s="47"/>
      <c r="CIS43" s="47"/>
      <c r="CIT43" s="47"/>
      <c r="CIU43" s="47"/>
      <c r="CIV43" s="47"/>
      <c r="CIW43" s="47"/>
      <c r="CIX43" s="47"/>
      <c r="CIY43" s="47"/>
      <c r="CIZ43" s="47"/>
      <c r="CJA43" s="47"/>
      <c r="CJB43" s="47"/>
      <c r="CJC43" s="47"/>
      <c r="CJD43" s="47"/>
      <c r="CJE43" s="47"/>
      <c r="CJF43" s="47"/>
      <c r="CJG43" s="47"/>
      <c r="CJH43" s="47"/>
      <c r="CJI43" s="47"/>
      <c r="CJJ43" s="47"/>
      <c r="CJK43" s="47"/>
      <c r="CJL43" s="47"/>
      <c r="CJM43" s="47"/>
      <c r="CJN43" s="47"/>
      <c r="CJO43" s="47"/>
      <c r="CJP43" s="47"/>
      <c r="CJQ43" s="47"/>
      <c r="CJR43" s="47"/>
      <c r="CJS43" s="47"/>
      <c r="CJT43" s="47"/>
      <c r="CJU43" s="47"/>
      <c r="CJV43" s="47"/>
      <c r="CJW43" s="47"/>
      <c r="CJX43" s="47"/>
      <c r="CJY43" s="47"/>
      <c r="CJZ43" s="47"/>
      <c r="CKA43" s="47"/>
      <c r="CKB43" s="47"/>
      <c r="CKC43" s="47"/>
      <c r="CKD43" s="47"/>
      <c r="CKE43" s="47"/>
      <c r="CKF43" s="47"/>
      <c r="CKG43" s="47"/>
      <c r="CKH43" s="47"/>
      <c r="CKI43" s="47"/>
      <c r="CKJ43" s="47"/>
      <c r="CKK43" s="47"/>
      <c r="CKL43" s="47"/>
      <c r="CKM43" s="47"/>
      <c r="CKN43" s="47"/>
      <c r="CKO43" s="47"/>
      <c r="CKP43" s="47"/>
      <c r="CKQ43" s="47"/>
      <c r="CKR43" s="47"/>
      <c r="CKS43" s="47"/>
      <c r="CKT43" s="47"/>
      <c r="CKU43" s="47"/>
      <c r="CKV43" s="47"/>
      <c r="CKW43" s="47"/>
      <c r="CKX43" s="47"/>
      <c r="CKY43" s="47"/>
      <c r="CKZ43" s="47"/>
      <c r="CLA43" s="47"/>
      <c r="CLB43" s="47"/>
      <c r="CLC43" s="47"/>
      <c r="CLD43" s="47"/>
      <c r="CLE43" s="47"/>
      <c r="CLF43" s="47"/>
      <c r="CLG43" s="47"/>
      <c r="CLH43" s="47"/>
      <c r="CLI43" s="47"/>
      <c r="CLJ43" s="47"/>
      <c r="CLK43" s="47"/>
      <c r="CLL43" s="47"/>
      <c r="CLM43" s="47"/>
      <c r="CLN43" s="47"/>
      <c r="CLO43" s="47"/>
      <c r="CLP43" s="47"/>
      <c r="CLQ43" s="47"/>
      <c r="CLR43" s="47"/>
      <c r="CLS43" s="47"/>
      <c r="CLT43" s="47"/>
      <c r="CLU43" s="47"/>
      <c r="CLV43" s="47"/>
      <c r="CLW43" s="47"/>
      <c r="CLX43" s="47"/>
      <c r="CLY43" s="47"/>
      <c r="CLZ43" s="47"/>
      <c r="CMA43" s="47"/>
      <c r="CMB43" s="47"/>
      <c r="CMC43" s="47"/>
      <c r="CMD43" s="47"/>
      <c r="CME43" s="47"/>
      <c r="CMF43" s="47"/>
      <c r="CMG43" s="47"/>
      <c r="CMH43" s="47"/>
      <c r="CMI43" s="47"/>
      <c r="CMJ43" s="47"/>
      <c r="CMK43" s="47"/>
      <c r="CML43" s="47"/>
      <c r="CMM43" s="47"/>
      <c r="CMN43" s="47"/>
      <c r="CMO43" s="47"/>
      <c r="CMP43" s="47"/>
      <c r="CMQ43" s="47"/>
      <c r="CMR43" s="47"/>
      <c r="CMS43" s="47"/>
      <c r="CMT43" s="47"/>
      <c r="CMU43" s="47"/>
      <c r="CMV43" s="47"/>
      <c r="CMW43" s="47"/>
      <c r="CMX43" s="47"/>
      <c r="CMY43" s="47"/>
      <c r="CMZ43" s="47"/>
      <c r="CNA43" s="47"/>
      <c r="CNB43" s="47"/>
      <c r="CNC43" s="47"/>
      <c r="CND43" s="47"/>
      <c r="CNE43" s="47"/>
      <c r="CNF43" s="47"/>
      <c r="CNG43" s="47"/>
      <c r="CNH43" s="47"/>
      <c r="CNI43" s="47"/>
      <c r="CNJ43" s="47"/>
      <c r="CNK43" s="47"/>
      <c r="CNL43" s="47"/>
      <c r="CNM43" s="47"/>
      <c r="CNN43" s="47"/>
      <c r="CNO43" s="47"/>
      <c r="CNP43" s="47"/>
      <c r="CNQ43" s="47"/>
      <c r="CNR43" s="47"/>
      <c r="CNS43" s="47"/>
      <c r="CNT43" s="47"/>
      <c r="CNU43" s="47"/>
      <c r="CNV43" s="47"/>
      <c r="CNW43" s="47"/>
      <c r="CNX43" s="47"/>
      <c r="CNY43" s="47"/>
      <c r="CNZ43" s="47"/>
      <c r="COA43" s="47"/>
      <c r="COB43" s="47"/>
      <c r="COC43" s="47"/>
      <c r="COD43" s="47"/>
      <c r="COE43" s="47"/>
      <c r="COF43" s="47"/>
      <c r="COG43" s="47"/>
      <c r="COH43" s="47"/>
      <c r="COI43" s="47"/>
      <c r="COJ43" s="47"/>
      <c r="COK43" s="47"/>
      <c r="COL43" s="47"/>
      <c r="COM43" s="47"/>
      <c r="CON43" s="47"/>
      <c r="COO43" s="47"/>
      <c r="COP43" s="47"/>
      <c r="COQ43" s="47"/>
      <c r="COR43" s="47"/>
      <c r="COS43" s="47"/>
      <c r="COT43" s="47"/>
      <c r="COU43" s="47"/>
      <c r="COV43" s="47"/>
      <c r="COW43" s="47"/>
      <c r="COX43" s="47"/>
      <c r="COY43" s="47"/>
      <c r="COZ43" s="47"/>
      <c r="CPA43" s="47"/>
      <c r="CPB43" s="47"/>
      <c r="CPC43" s="47"/>
      <c r="CPD43" s="47"/>
      <c r="CPE43" s="47"/>
      <c r="CPF43" s="47"/>
      <c r="CPG43" s="47"/>
      <c r="CPH43" s="47"/>
      <c r="CPI43" s="47"/>
      <c r="CPJ43" s="47"/>
      <c r="CPK43" s="47"/>
      <c r="CPL43" s="47"/>
      <c r="CPM43" s="47"/>
      <c r="CPN43" s="47"/>
      <c r="CPO43" s="47"/>
      <c r="CPP43" s="47"/>
      <c r="CPQ43" s="47"/>
      <c r="CPR43" s="47"/>
      <c r="CPS43" s="47"/>
      <c r="CPT43" s="47"/>
      <c r="CPU43" s="47"/>
      <c r="CPV43" s="47"/>
      <c r="CPW43" s="47"/>
      <c r="CPX43" s="47"/>
      <c r="CPY43" s="47"/>
      <c r="CPZ43" s="47"/>
      <c r="CQA43" s="47"/>
      <c r="CQB43" s="47"/>
      <c r="CQC43" s="47"/>
      <c r="CQD43" s="47"/>
      <c r="CQE43" s="47"/>
      <c r="CQF43" s="47"/>
      <c r="CQG43" s="47"/>
      <c r="CQH43" s="47"/>
      <c r="CQI43" s="47"/>
      <c r="CQJ43" s="47"/>
      <c r="CQK43" s="47"/>
      <c r="CQL43" s="47"/>
      <c r="CQM43" s="47"/>
      <c r="CQN43" s="47"/>
      <c r="CQO43" s="47"/>
      <c r="CQP43" s="47"/>
      <c r="CQQ43" s="47"/>
      <c r="CQR43" s="47"/>
      <c r="CQS43" s="47"/>
      <c r="CQT43" s="47"/>
      <c r="CQU43" s="47"/>
      <c r="CQV43" s="47"/>
      <c r="CQW43" s="47"/>
      <c r="CQX43" s="47"/>
      <c r="CQY43" s="47"/>
      <c r="CQZ43" s="47"/>
      <c r="CRA43" s="47"/>
      <c r="CRB43" s="47"/>
      <c r="CRC43" s="47"/>
      <c r="CRD43" s="47"/>
      <c r="CRE43" s="47"/>
      <c r="CRF43" s="47"/>
      <c r="CRG43" s="47"/>
      <c r="CRH43" s="47"/>
      <c r="CRI43" s="47"/>
      <c r="CRJ43" s="47"/>
      <c r="CRK43" s="47"/>
      <c r="CRL43" s="47"/>
      <c r="CRM43" s="47"/>
      <c r="CRN43" s="47"/>
      <c r="CRO43" s="47"/>
      <c r="CRP43" s="47"/>
      <c r="CRQ43" s="47"/>
      <c r="CRR43" s="47"/>
      <c r="CRS43" s="47"/>
      <c r="CRT43" s="47"/>
      <c r="CRU43" s="47"/>
      <c r="CRV43" s="47"/>
      <c r="CRW43" s="47"/>
      <c r="CRX43" s="47"/>
      <c r="CRY43" s="47"/>
      <c r="CRZ43" s="47"/>
      <c r="CSA43" s="47"/>
      <c r="CSB43" s="47"/>
      <c r="CSC43" s="47"/>
      <c r="CSD43" s="47"/>
      <c r="CSE43" s="47"/>
      <c r="CSF43" s="47"/>
      <c r="CSG43" s="47"/>
      <c r="CSH43" s="47"/>
      <c r="CSI43" s="47"/>
      <c r="CSJ43" s="47"/>
      <c r="CSK43" s="47"/>
      <c r="CSL43" s="47"/>
      <c r="CSM43" s="47"/>
      <c r="CSN43" s="47"/>
      <c r="CSO43" s="47"/>
      <c r="CSP43" s="47"/>
      <c r="CSQ43" s="47"/>
      <c r="CSR43" s="47"/>
      <c r="CSS43" s="47"/>
      <c r="CST43" s="47"/>
      <c r="CSU43" s="47"/>
      <c r="CSV43" s="47"/>
      <c r="CSW43" s="47"/>
      <c r="CSX43" s="47"/>
      <c r="CSY43" s="47"/>
      <c r="CSZ43" s="47"/>
      <c r="CTA43" s="47"/>
      <c r="CTB43" s="47"/>
      <c r="CTC43" s="47"/>
      <c r="CTD43" s="47"/>
      <c r="CTE43" s="47"/>
      <c r="CTF43" s="47"/>
      <c r="CTG43" s="47"/>
      <c r="CTH43" s="47"/>
      <c r="CTI43" s="47"/>
      <c r="CTJ43" s="47"/>
      <c r="CTK43" s="47"/>
      <c r="CTL43" s="47"/>
      <c r="CTM43" s="47"/>
      <c r="CTN43" s="47"/>
      <c r="CTO43" s="47"/>
      <c r="CTP43" s="47"/>
      <c r="CTQ43" s="47"/>
      <c r="CTR43" s="47"/>
      <c r="CTS43" s="47"/>
      <c r="CTT43" s="47"/>
      <c r="CTU43" s="47"/>
      <c r="CTV43" s="47"/>
      <c r="CTW43" s="47"/>
      <c r="CTX43" s="47"/>
      <c r="CTY43" s="47"/>
      <c r="CTZ43" s="47"/>
      <c r="CUA43" s="47"/>
      <c r="CUB43" s="47"/>
      <c r="CUC43" s="47"/>
      <c r="CUD43" s="47"/>
      <c r="CUE43" s="47"/>
      <c r="CUF43" s="47"/>
      <c r="CUG43" s="47"/>
      <c r="CUH43" s="47"/>
      <c r="CUI43" s="47"/>
      <c r="CUJ43" s="47"/>
      <c r="CUK43" s="47"/>
      <c r="CUL43" s="47"/>
      <c r="CUM43" s="47"/>
      <c r="CUN43" s="47"/>
      <c r="CUO43" s="47"/>
      <c r="CUP43" s="47"/>
      <c r="CUQ43" s="47"/>
      <c r="CUR43" s="47"/>
      <c r="CUS43" s="47"/>
      <c r="CUT43" s="47"/>
      <c r="CUU43" s="47"/>
      <c r="CUV43" s="47"/>
      <c r="CUW43" s="47"/>
      <c r="CUX43" s="47"/>
      <c r="CUY43" s="47"/>
      <c r="CUZ43" s="47"/>
      <c r="CVA43" s="47"/>
      <c r="CVB43" s="47"/>
      <c r="CVC43" s="47"/>
      <c r="CVD43" s="47"/>
      <c r="CVE43" s="47"/>
      <c r="CVF43" s="47"/>
      <c r="CVG43" s="47"/>
      <c r="CVH43" s="47"/>
      <c r="CVI43" s="47"/>
      <c r="CVJ43" s="47"/>
      <c r="CVK43" s="47"/>
      <c r="CVL43" s="47"/>
      <c r="CVM43" s="47"/>
      <c r="CVN43" s="47"/>
      <c r="CVO43" s="47"/>
      <c r="CVP43" s="47"/>
      <c r="CVQ43" s="47"/>
      <c r="CVR43" s="47"/>
      <c r="CVS43" s="47"/>
      <c r="CVT43" s="47"/>
      <c r="CVU43" s="47"/>
      <c r="CVV43" s="47"/>
      <c r="CVW43" s="47"/>
      <c r="CVX43" s="47"/>
      <c r="CVY43" s="47"/>
      <c r="CVZ43" s="47"/>
      <c r="CWA43" s="47"/>
      <c r="CWB43" s="47"/>
      <c r="CWC43" s="47"/>
      <c r="CWD43" s="47"/>
      <c r="CWE43" s="47"/>
      <c r="CWF43" s="47"/>
      <c r="CWG43" s="47"/>
      <c r="CWH43" s="47"/>
      <c r="CWI43" s="47"/>
      <c r="CWJ43" s="47"/>
      <c r="CWK43" s="47"/>
      <c r="CWL43" s="47"/>
      <c r="CWM43" s="47"/>
      <c r="CWN43" s="47"/>
      <c r="CWO43" s="47"/>
      <c r="CWP43" s="47"/>
      <c r="CWQ43" s="47"/>
      <c r="CWR43" s="47"/>
      <c r="CWS43" s="47"/>
      <c r="CWT43" s="47"/>
      <c r="CWU43" s="47"/>
      <c r="CWV43" s="47"/>
      <c r="CWW43" s="47"/>
      <c r="CWX43" s="47"/>
      <c r="CWY43" s="47"/>
      <c r="CWZ43" s="47"/>
      <c r="CXA43" s="47"/>
      <c r="CXB43" s="47"/>
      <c r="CXC43" s="47"/>
      <c r="CXD43" s="47"/>
      <c r="CXE43" s="47"/>
      <c r="CXF43" s="47"/>
      <c r="CXG43" s="47"/>
      <c r="CXH43" s="47"/>
      <c r="CXI43" s="47"/>
      <c r="CXJ43" s="47"/>
      <c r="CXK43" s="47"/>
      <c r="CXL43" s="47"/>
      <c r="CXM43" s="47"/>
      <c r="CXN43" s="47"/>
      <c r="CXO43" s="47"/>
      <c r="CXP43" s="47"/>
      <c r="CXQ43" s="47"/>
      <c r="CXR43" s="47"/>
      <c r="CXS43" s="47"/>
      <c r="CXT43" s="47"/>
      <c r="CXU43" s="47"/>
      <c r="CXV43" s="47"/>
      <c r="CXW43" s="47"/>
      <c r="CXX43" s="47"/>
      <c r="CXY43" s="47"/>
      <c r="CXZ43" s="47"/>
      <c r="CYA43" s="47"/>
      <c r="CYB43" s="47"/>
      <c r="CYC43" s="47"/>
      <c r="CYD43" s="47"/>
      <c r="CYE43" s="47"/>
      <c r="CYF43" s="47"/>
      <c r="CYG43" s="47"/>
      <c r="CYH43" s="47"/>
      <c r="CYI43" s="47"/>
      <c r="CYJ43" s="47"/>
      <c r="CYK43" s="47"/>
      <c r="CYL43" s="47"/>
      <c r="CYM43" s="47"/>
      <c r="CYN43" s="47"/>
      <c r="CYO43" s="47"/>
      <c r="CYP43" s="47"/>
      <c r="CYQ43" s="47"/>
      <c r="CYR43" s="47"/>
      <c r="CYS43" s="47"/>
      <c r="CYT43" s="47"/>
      <c r="CYU43" s="47"/>
      <c r="CYV43" s="47"/>
      <c r="CYW43" s="47"/>
      <c r="CYX43" s="47"/>
      <c r="CYY43" s="47"/>
      <c r="CYZ43" s="47"/>
      <c r="CZA43" s="47"/>
      <c r="CZB43" s="47"/>
      <c r="CZC43" s="47"/>
      <c r="CZD43" s="47"/>
      <c r="CZE43" s="47"/>
      <c r="CZF43" s="47"/>
      <c r="CZG43" s="47"/>
      <c r="CZH43" s="47"/>
      <c r="CZI43" s="47"/>
      <c r="CZJ43" s="47"/>
      <c r="CZK43" s="47"/>
      <c r="CZL43" s="47"/>
      <c r="CZM43" s="47"/>
      <c r="CZN43" s="47"/>
      <c r="CZO43" s="47"/>
      <c r="CZP43" s="47"/>
      <c r="CZQ43" s="47"/>
      <c r="CZR43" s="47"/>
      <c r="CZS43" s="47"/>
      <c r="CZT43" s="47"/>
      <c r="CZU43" s="47"/>
      <c r="CZV43" s="47"/>
      <c r="CZW43" s="47"/>
      <c r="CZX43" s="47"/>
      <c r="CZY43" s="47"/>
      <c r="CZZ43" s="47"/>
      <c r="DAA43" s="47"/>
      <c r="DAB43" s="47"/>
      <c r="DAC43" s="47"/>
      <c r="DAD43" s="47"/>
      <c r="DAE43" s="47"/>
      <c r="DAF43" s="47"/>
      <c r="DAG43" s="47"/>
      <c r="DAH43" s="47"/>
      <c r="DAI43" s="47"/>
      <c r="DAJ43" s="47"/>
      <c r="DAK43" s="47"/>
      <c r="DAL43" s="47"/>
      <c r="DAM43" s="47"/>
      <c r="DAN43" s="47"/>
      <c r="DAO43" s="47"/>
      <c r="DAP43" s="47"/>
      <c r="DAQ43" s="47"/>
      <c r="DAR43" s="47"/>
      <c r="DAS43" s="47"/>
      <c r="DAT43" s="47"/>
      <c r="DAU43" s="47"/>
      <c r="DAV43" s="47"/>
      <c r="DAW43" s="47"/>
      <c r="DAX43" s="47"/>
      <c r="DAY43" s="47"/>
      <c r="DAZ43" s="47"/>
      <c r="DBA43" s="47"/>
      <c r="DBB43" s="47"/>
      <c r="DBC43" s="47"/>
      <c r="DBD43" s="47"/>
      <c r="DBE43" s="47"/>
      <c r="DBF43" s="47"/>
      <c r="DBG43" s="47"/>
      <c r="DBH43" s="47"/>
      <c r="DBI43" s="47"/>
      <c r="DBJ43" s="47"/>
      <c r="DBK43" s="47"/>
      <c r="DBL43" s="47"/>
      <c r="DBM43" s="47"/>
      <c r="DBN43" s="47"/>
      <c r="DBO43" s="47"/>
      <c r="DBP43" s="47"/>
      <c r="DBQ43" s="47"/>
      <c r="DBR43" s="47"/>
      <c r="DBS43" s="47"/>
      <c r="DBT43" s="47"/>
      <c r="DBU43" s="47"/>
      <c r="DBV43" s="47"/>
      <c r="DBW43" s="47"/>
      <c r="DBX43" s="47"/>
      <c r="DBY43" s="47"/>
      <c r="DBZ43" s="47"/>
      <c r="DCA43" s="47"/>
      <c r="DCB43" s="47"/>
      <c r="DCC43" s="47"/>
      <c r="DCD43" s="47"/>
      <c r="DCE43" s="47"/>
      <c r="DCF43" s="47"/>
      <c r="DCG43" s="47"/>
      <c r="DCH43" s="47"/>
      <c r="DCI43" s="47"/>
      <c r="DCJ43" s="47"/>
      <c r="DCK43" s="47"/>
      <c r="DCL43" s="47"/>
      <c r="DCM43" s="47"/>
      <c r="DCN43" s="47"/>
      <c r="DCO43" s="47"/>
      <c r="DCP43" s="47"/>
      <c r="DCQ43" s="47"/>
      <c r="DCR43" s="47"/>
      <c r="DCS43" s="47"/>
      <c r="DCT43" s="47"/>
      <c r="DCU43" s="47"/>
      <c r="DCV43" s="47"/>
      <c r="DCW43" s="47"/>
      <c r="DCX43" s="47"/>
      <c r="DCY43" s="47"/>
      <c r="DCZ43" s="47"/>
      <c r="DDA43" s="47"/>
      <c r="DDB43" s="47"/>
      <c r="DDC43" s="47"/>
      <c r="DDD43" s="47"/>
      <c r="DDE43" s="47"/>
      <c r="DDF43" s="47"/>
      <c r="DDG43" s="47"/>
      <c r="DDH43" s="47"/>
      <c r="DDI43" s="47"/>
      <c r="DDJ43" s="47"/>
      <c r="DDK43" s="47"/>
      <c r="DDL43" s="47"/>
      <c r="DDM43" s="47"/>
      <c r="DDN43" s="47"/>
      <c r="DDO43" s="47"/>
      <c r="DDP43" s="47"/>
      <c r="DDQ43" s="47"/>
      <c r="DDR43" s="47"/>
      <c r="DDS43" s="47"/>
      <c r="DDT43" s="47"/>
      <c r="DDU43" s="47"/>
      <c r="DDV43" s="47"/>
      <c r="DDW43" s="47"/>
      <c r="DDX43" s="47"/>
      <c r="DDY43" s="47"/>
      <c r="DDZ43" s="47"/>
      <c r="DEA43" s="47"/>
      <c r="DEB43" s="47"/>
      <c r="DEC43" s="47"/>
      <c r="DED43" s="47"/>
      <c r="DEE43" s="47"/>
      <c r="DEF43" s="47"/>
      <c r="DEG43" s="47"/>
      <c r="DEH43" s="47"/>
      <c r="DEI43" s="47"/>
      <c r="DEJ43" s="47"/>
      <c r="DEK43" s="47"/>
      <c r="DEL43" s="47"/>
      <c r="DEM43" s="47"/>
      <c r="DEN43" s="47"/>
      <c r="DEO43" s="47"/>
      <c r="DEP43" s="47"/>
      <c r="DEQ43" s="47"/>
      <c r="DER43" s="47"/>
      <c r="DES43" s="47"/>
      <c r="DET43" s="47"/>
      <c r="DEU43" s="47"/>
      <c r="DEV43" s="47"/>
      <c r="DEW43" s="47"/>
      <c r="DEX43" s="47"/>
      <c r="DEY43" s="47"/>
      <c r="DEZ43" s="47"/>
      <c r="DFA43" s="47"/>
      <c r="DFB43" s="47"/>
      <c r="DFC43" s="47"/>
      <c r="DFD43" s="47"/>
      <c r="DFE43" s="47"/>
      <c r="DFF43" s="47"/>
      <c r="DFG43" s="47"/>
      <c r="DFH43" s="47"/>
      <c r="DFI43" s="47"/>
      <c r="DFJ43" s="47"/>
      <c r="DFK43" s="47"/>
      <c r="DFL43" s="47"/>
      <c r="DFM43" s="47"/>
      <c r="DFN43" s="47"/>
      <c r="DFO43" s="47"/>
      <c r="DFP43" s="47"/>
      <c r="DFQ43" s="47"/>
      <c r="DFR43" s="47"/>
      <c r="DFS43" s="47"/>
      <c r="DFT43" s="47"/>
      <c r="DFU43" s="47"/>
      <c r="DFV43" s="47"/>
      <c r="DFW43" s="47"/>
      <c r="DFX43" s="47"/>
      <c r="DFY43" s="47"/>
      <c r="DFZ43" s="47"/>
      <c r="DGA43" s="47"/>
      <c r="DGB43" s="47"/>
      <c r="DGC43" s="47"/>
      <c r="DGD43" s="47"/>
      <c r="DGE43" s="47"/>
      <c r="DGF43" s="47"/>
      <c r="DGG43" s="47"/>
      <c r="DGH43" s="47"/>
      <c r="DGI43" s="47"/>
      <c r="DGJ43" s="47"/>
      <c r="DGK43" s="47"/>
      <c r="DGL43" s="47"/>
      <c r="DGM43" s="47"/>
      <c r="DGN43" s="47"/>
      <c r="DGO43" s="47"/>
      <c r="DGP43" s="47"/>
      <c r="DGQ43" s="47"/>
      <c r="DGR43" s="47"/>
      <c r="DGS43" s="47"/>
      <c r="DGT43" s="47"/>
      <c r="DGU43" s="47"/>
      <c r="DGV43" s="47"/>
      <c r="DGW43" s="47"/>
      <c r="DGX43" s="47"/>
      <c r="DGY43" s="47"/>
      <c r="DGZ43" s="47"/>
      <c r="DHA43" s="47"/>
      <c r="DHB43" s="47"/>
      <c r="DHC43" s="47"/>
      <c r="DHD43" s="47"/>
      <c r="DHE43" s="47"/>
      <c r="DHF43" s="47"/>
      <c r="DHG43" s="47"/>
      <c r="DHH43" s="47"/>
      <c r="DHI43" s="47"/>
      <c r="DHJ43" s="47"/>
      <c r="DHK43" s="47"/>
      <c r="DHL43" s="47"/>
      <c r="DHM43" s="47"/>
      <c r="DHN43" s="47"/>
      <c r="DHO43" s="47"/>
      <c r="DHP43" s="47"/>
      <c r="DHQ43" s="47"/>
      <c r="DHR43" s="47"/>
      <c r="DHS43" s="47"/>
      <c r="DHT43" s="47"/>
      <c r="DHU43" s="47"/>
      <c r="DHV43" s="47"/>
      <c r="DHW43" s="47"/>
      <c r="DHX43" s="47"/>
      <c r="DHY43" s="47"/>
      <c r="DHZ43" s="47"/>
      <c r="DIA43" s="47"/>
      <c r="DIB43" s="47"/>
      <c r="DIC43" s="47"/>
      <c r="DID43" s="47"/>
      <c r="DIE43" s="47"/>
      <c r="DIF43" s="47"/>
      <c r="DIG43" s="47"/>
      <c r="DIH43" s="47"/>
      <c r="DII43" s="47"/>
      <c r="DIJ43" s="47"/>
      <c r="DIK43" s="47"/>
      <c r="DIL43" s="47"/>
      <c r="DIM43" s="47"/>
      <c r="DIN43" s="47"/>
      <c r="DIO43" s="47"/>
      <c r="DIP43" s="47"/>
      <c r="DIQ43" s="47"/>
      <c r="DIR43" s="47"/>
      <c r="DIS43" s="47"/>
      <c r="DIT43" s="47"/>
      <c r="DIU43" s="47"/>
      <c r="DIV43" s="47"/>
      <c r="DIW43" s="47"/>
      <c r="DIX43" s="47"/>
      <c r="DIY43" s="47"/>
      <c r="DIZ43" s="47"/>
      <c r="DJA43" s="47"/>
      <c r="DJB43" s="47"/>
      <c r="DJC43" s="47"/>
      <c r="DJD43" s="47"/>
      <c r="DJE43" s="47"/>
      <c r="DJF43" s="47"/>
      <c r="DJG43" s="47"/>
      <c r="DJH43" s="47"/>
      <c r="DJI43" s="47"/>
      <c r="DJJ43" s="47"/>
      <c r="DJK43" s="47"/>
      <c r="DJL43" s="47"/>
      <c r="DJM43" s="47"/>
      <c r="DJN43" s="47"/>
      <c r="DJO43" s="47"/>
      <c r="DJP43" s="47"/>
      <c r="DJQ43" s="47"/>
      <c r="DJR43" s="47"/>
      <c r="DJS43" s="47"/>
      <c r="DJT43" s="47"/>
      <c r="DJU43" s="47"/>
      <c r="DJV43" s="47"/>
      <c r="DJW43" s="47"/>
      <c r="DJX43" s="47"/>
      <c r="DJY43" s="47"/>
      <c r="DJZ43" s="47"/>
      <c r="DKA43" s="47"/>
      <c r="DKB43" s="47"/>
      <c r="DKC43" s="47"/>
      <c r="DKD43" s="47"/>
      <c r="DKE43" s="47"/>
      <c r="DKF43" s="47"/>
      <c r="DKG43" s="47"/>
      <c r="DKH43" s="47"/>
      <c r="DKI43" s="47"/>
      <c r="DKJ43" s="47"/>
      <c r="DKK43" s="47"/>
      <c r="DKL43" s="47"/>
      <c r="DKM43" s="47"/>
      <c r="DKN43" s="47"/>
      <c r="DKO43" s="47"/>
      <c r="DKP43" s="47"/>
      <c r="DKQ43" s="47"/>
      <c r="DKR43" s="47"/>
      <c r="DKS43" s="47"/>
      <c r="DKT43" s="47"/>
      <c r="DKU43" s="47"/>
      <c r="DKV43" s="47"/>
      <c r="DKW43" s="47"/>
      <c r="DKX43" s="47"/>
      <c r="DKY43" s="47"/>
      <c r="DKZ43" s="47"/>
      <c r="DLA43" s="47"/>
      <c r="DLB43" s="47"/>
      <c r="DLC43" s="47"/>
      <c r="DLD43" s="47"/>
      <c r="DLE43" s="47"/>
      <c r="DLF43" s="47"/>
      <c r="DLG43" s="47"/>
      <c r="DLH43" s="47"/>
      <c r="DLI43" s="47"/>
      <c r="DLJ43" s="47"/>
      <c r="DLK43" s="47"/>
      <c r="DLL43" s="47"/>
      <c r="DLM43" s="47"/>
      <c r="DLN43" s="47"/>
      <c r="DLO43" s="47"/>
      <c r="DLP43" s="47"/>
      <c r="DLQ43" s="47"/>
      <c r="DLR43" s="47"/>
      <c r="DLS43" s="47"/>
      <c r="DLT43" s="47"/>
      <c r="DLU43" s="47"/>
      <c r="DLV43" s="47"/>
      <c r="DLW43" s="47"/>
      <c r="DLX43" s="47"/>
      <c r="DLY43" s="47"/>
      <c r="DLZ43" s="47"/>
      <c r="DMA43" s="47"/>
      <c r="DMB43" s="47"/>
      <c r="DMC43" s="47"/>
      <c r="DMD43" s="47"/>
      <c r="DME43" s="47"/>
      <c r="DMF43" s="47"/>
      <c r="DMG43" s="47"/>
      <c r="DMH43" s="47"/>
      <c r="DMI43" s="47"/>
      <c r="DMJ43" s="47"/>
      <c r="DMK43" s="47"/>
      <c r="DML43" s="47"/>
      <c r="DMM43" s="47"/>
      <c r="DMN43" s="47"/>
      <c r="DMO43" s="47"/>
      <c r="DMP43" s="47"/>
      <c r="DMQ43" s="47"/>
      <c r="DMR43" s="47"/>
      <c r="DMS43" s="47"/>
      <c r="DMT43" s="47"/>
      <c r="DMU43" s="47"/>
      <c r="DMV43" s="47"/>
      <c r="DMW43" s="47"/>
      <c r="DMX43" s="47"/>
      <c r="DMY43" s="47"/>
      <c r="DMZ43" s="47"/>
      <c r="DNA43" s="47"/>
      <c r="DNB43" s="47"/>
      <c r="DNC43" s="47"/>
      <c r="DND43" s="47"/>
      <c r="DNE43" s="47"/>
      <c r="DNF43" s="47"/>
      <c r="DNG43" s="47"/>
      <c r="DNH43" s="47"/>
      <c r="DNI43" s="47"/>
      <c r="DNJ43" s="47"/>
      <c r="DNK43" s="47"/>
      <c r="DNL43" s="47"/>
      <c r="DNM43" s="47"/>
      <c r="DNN43" s="47"/>
      <c r="DNO43" s="47"/>
      <c r="DNP43" s="47"/>
      <c r="DNQ43" s="47"/>
      <c r="DNR43" s="47"/>
      <c r="DNS43" s="47"/>
      <c r="DNT43" s="47"/>
      <c r="DNU43" s="47"/>
      <c r="DNV43" s="47"/>
      <c r="DNW43" s="47"/>
      <c r="DNX43" s="47"/>
      <c r="DNY43" s="47"/>
      <c r="DNZ43" s="47"/>
      <c r="DOA43" s="47"/>
      <c r="DOB43" s="47"/>
      <c r="DOC43" s="47"/>
      <c r="DOD43" s="47"/>
      <c r="DOE43" s="47"/>
      <c r="DOF43" s="47"/>
      <c r="DOG43" s="47"/>
      <c r="DOH43" s="47"/>
      <c r="DOI43" s="47"/>
      <c r="DOJ43" s="47"/>
      <c r="DOK43" s="47"/>
      <c r="DOL43" s="47"/>
      <c r="DOM43" s="47"/>
      <c r="DON43" s="47"/>
      <c r="DOO43" s="47"/>
      <c r="DOP43" s="47"/>
      <c r="DOQ43" s="47"/>
      <c r="DOR43" s="47"/>
      <c r="DOS43" s="47"/>
      <c r="DOT43" s="47"/>
      <c r="DOU43" s="47"/>
      <c r="DOV43" s="47"/>
      <c r="DOW43" s="47"/>
      <c r="DOX43" s="47"/>
      <c r="DOY43" s="47"/>
      <c r="DOZ43" s="47"/>
      <c r="DPA43" s="47"/>
      <c r="DPB43" s="47"/>
      <c r="DPC43" s="47"/>
      <c r="DPD43" s="47"/>
      <c r="DPE43" s="47"/>
      <c r="DPF43" s="47"/>
      <c r="DPG43" s="47"/>
      <c r="DPH43" s="47"/>
      <c r="DPI43" s="47"/>
      <c r="DPJ43" s="47"/>
      <c r="DPK43" s="47"/>
      <c r="DPL43" s="47"/>
      <c r="DPM43" s="47"/>
      <c r="DPN43" s="47"/>
      <c r="DPO43" s="47"/>
      <c r="DPP43" s="47"/>
      <c r="DPQ43" s="47"/>
      <c r="DPR43" s="47"/>
      <c r="DPS43" s="47"/>
      <c r="DPT43" s="47"/>
      <c r="DPU43" s="47"/>
      <c r="DPV43" s="47"/>
      <c r="DPW43" s="47"/>
      <c r="DPX43" s="47"/>
      <c r="DPY43" s="47"/>
      <c r="DPZ43" s="47"/>
      <c r="DQA43" s="47"/>
      <c r="DQB43" s="47"/>
      <c r="DQC43" s="47"/>
      <c r="DQD43" s="47"/>
      <c r="DQE43" s="47"/>
      <c r="DQF43" s="47"/>
      <c r="DQG43" s="47"/>
      <c r="DQH43" s="47"/>
      <c r="DQI43" s="47"/>
      <c r="DQJ43" s="47"/>
      <c r="DQK43" s="47"/>
      <c r="DQL43" s="47"/>
      <c r="DQM43" s="47"/>
      <c r="DQN43" s="47"/>
      <c r="DQO43" s="47"/>
      <c r="DQP43" s="47"/>
      <c r="DQQ43" s="47"/>
      <c r="DQR43" s="47"/>
      <c r="DQS43" s="47"/>
      <c r="DQT43" s="47"/>
      <c r="DQU43" s="47"/>
      <c r="DQV43" s="47"/>
      <c r="DQW43" s="47"/>
      <c r="DQX43" s="47"/>
      <c r="DQY43" s="47"/>
      <c r="DQZ43" s="47"/>
      <c r="DRA43" s="47"/>
      <c r="DRB43" s="47"/>
      <c r="DRC43" s="47"/>
      <c r="DRD43" s="47"/>
      <c r="DRE43" s="47"/>
      <c r="DRF43" s="47"/>
      <c r="DRG43" s="47"/>
      <c r="DRH43" s="47"/>
      <c r="DRI43" s="47"/>
      <c r="DRJ43" s="47"/>
      <c r="DRK43" s="47"/>
      <c r="DRL43" s="47"/>
      <c r="DRM43" s="47"/>
      <c r="DRN43" s="47"/>
      <c r="DRO43" s="47"/>
      <c r="DRP43" s="47"/>
      <c r="DRQ43" s="47"/>
      <c r="DRR43" s="47"/>
      <c r="DRS43" s="47"/>
      <c r="DRT43" s="47"/>
      <c r="DRU43" s="47"/>
      <c r="DRV43" s="47"/>
      <c r="DRW43" s="47"/>
      <c r="DRX43" s="47"/>
      <c r="DRY43" s="47"/>
      <c r="DRZ43" s="47"/>
      <c r="DSA43" s="47"/>
      <c r="DSB43" s="47"/>
      <c r="DSC43" s="47"/>
      <c r="DSD43" s="47"/>
      <c r="DSE43" s="47"/>
      <c r="DSF43" s="47"/>
      <c r="DSG43" s="47"/>
      <c r="DSH43" s="47"/>
      <c r="DSI43" s="47"/>
      <c r="DSJ43" s="47"/>
      <c r="DSK43" s="47"/>
      <c r="DSL43" s="47"/>
      <c r="DSM43" s="47"/>
      <c r="DSN43" s="47"/>
      <c r="DSO43" s="47"/>
      <c r="DSP43" s="47"/>
      <c r="DSQ43" s="47"/>
      <c r="DSR43" s="47"/>
      <c r="DSS43" s="47"/>
      <c r="DST43" s="47"/>
      <c r="DSU43" s="47"/>
      <c r="DSV43" s="47"/>
      <c r="DSW43" s="47"/>
      <c r="DSX43" s="47"/>
      <c r="DSY43" s="47"/>
      <c r="DSZ43" s="47"/>
      <c r="DTA43" s="47"/>
      <c r="DTB43" s="47"/>
      <c r="DTC43" s="47"/>
      <c r="DTD43" s="47"/>
      <c r="DTE43" s="47"/>
      <c r="DTF43" s="47"/>
      <c r="DTG43" s="47"/>
      <c r="DTH43" s="47"/>
      <c r="DTI43" s="47"/>
      <c r="DTJ43" s="47"/>
      <c r="DTK43" s="47"/>
      <c r="DTL43" s="47"/>
      <c r="DTM43" s="47"/>
      <c r="DTN43" s="47"/>
      <c r="DTO43" s="47"/>
      <c r="DTP43" s="47"/>
      <c r="DTQ43" s="47"/>
      <c r="DTR43" s="47"/>
      <c r="DTS43" s="47"/>
      <c r="DTT43" s="47"/>
      <c r="DTU43" s="47"/>
      <c r="DTV43" s="47"/>
      <c r="DTW43" s="47"/>
      <c r="DTX43" s="47"/>
      <c r="DTY43" s="47"/>
      <c r="DTZ43" s="47"/>
      <c r="DUA43" s="47"/>
      <c r="DUB43" s="47"/>
      <c r="DUC43" s="47"/>
      <c r="DUD43" s="47"/>
      <c r="DUE43" s="47"/>
      <c r="DUF43" s="47"/>
      <c r="DUG43" s="47"/>
      <c r="DUH43" s="47"/>
      <c r="DUI43" s="47"/>
      <c r="DUJ43" s="47"/>
      <c r="DUK43" s="47"/>
      <c r="DUL43" s="47"/>
      <c r="DUM43" s="47"/>
      <c r="DUN43" s="47"/>
      <c r="DUO43" s="47"/>
      <c r="DUP43" s="47"/>
      <c r="DUQ43" s="47"/>
      <c r="DUR43" s="47"/>
      <c r="DUS43" s="47"/>
      <c r="DUT43" s="47"/>
      <c r="DUU43" s="47"/>
      <c r="DUV43" s="47"/>
      <c r="DUW43" s="47"/>
      <c r="DUX43" s="47"/>
      <c r="DUY43" s="47"/>
      <c r="DUZ43" s="47"/>
      <c r="DVA43" s="47"/>
      <c r="DVB43" s="47"/>
      <c r="DVC43" s="47"/>
      <c r="DVD43" s="47"/>
      <c r="DVE43" s="47"/>
      <c r="DVF43" s="47"/>
      <c r="DVG43" s="47"/>
      <c r="DVH43" s="47"/>
      <c r="DVI43" s="47"/>
      <c r="DVJ43" s="47"/>
      <c r="DVK43" s="47"/>
      <c r="DVL43" s="47"/>
      <c r="DVM43" s="47"/>
      <c r="DVN43" s="47"/>
      <c r="DVO43" s="47"/>
      <c r="DVP43" s="47"/>
      <c r="DVQ43" s="47"/>
      <c r="DVR43" s="47"/>
      <c r="DVS43" s="47"/>
      <c r="DVT43" s="47"/>
      <c r="DVU43" s="47"/>
      <c r="DVV43" s="47"/>
      <c r="DVW43" s="47"/>
      <c r="DVX43" s="47"/>
      <c r="DVY43" s="47"/>
      <c r="DVZ43" s="47"/>
      <c r="DWA43" s="47"/>
      <c r="DWB43" s="47"/>
      <c r="DWC43" s="47"/>
      <c r="DWD43" s="47"/>
      <c r="DWE43" s="47"/>
      <c r="DWF43" s="47"/>
      <c r="DWG43" s="47"/>
      <c r="DWH43" s="47"/>
      <c r="DWI43" s="47"/>
      <c r="DWJ43" s="47"/>
      <c r="DWK43" s="47"/>
      <c r="DWL43" s="47"/>
      <c r="DWM43" s="47"/>
      <c r="DWN43" s="47"/>
      <c r="DWO43" s="47"/>
      <c r="DWP43" s="47"/>
      <c r="DWQ43" s="47"/>
      <c r="DWR43" s="47"/>
      <c r="DWS43" s="47"/>
      <c r="DWT43" s="47"/>
      <c r="DWU43" s="47"/>
      <c r="DWV43" s="47"/>
      <c r="DWW43" s="47"/>
      <c r="DWX43" s="47"/>
      <c r="DWY43" s="47"/>
      <c r="DWZ43" s="47"/>
      <c r="DXA43" s="47"/>
      <c r="DXB43" s="47"/>
      <c r="DXC43" s="47"/>
      <c r="DXD43" s="47"/>
      <c r="DXE43" s="47"/>
      <c r="DXF43" s="47"/>
      <c r="DXG43" s="47"/>
      <c r="DXH43" s="47"/>
      <c r="DXI43" s="47"/>
      <c r="DXJ43" s="47"/>
      <c r="DXK43" s="47"/>
      <c r="DXL43" s="47"/>
      <c r="DXM43" s="47"/>
      <c r="DXN43" s="47"/>
      <c r="DXO43" s="47"/>
      <c r="DXP43" s="47"/>
      <c r="DXQ43" s="47"/>
      <c r="DXR43" s="47"/>
      <c r="DXS43" s="47"/>
      <c r="DXT43" s="47"/>
      <c r="DXU43" s="47"/>
      <c r="DXV43" s="47"/>
      <c r="DXW43" s="47"/>
      <c r="DXX43" s="47"/>
      <c r="DXY43" s="47"/>
      <c r="DXZ43" s="47"/>
      <c r="DYA43" s="47"/>
      <c r="DYB43" s="47"/>
      <c r="DYC43" s="47"/>
      <c r="DYD43" s="47"/>
      <c r="DYE43" s="47"/>
      <c r="DYF43" s="47"/>
      <c r="DYG43" s="47"/>
      <c r="DYH43" s="47"/>
      <c r="DYI43" s="47"/>
      <c r="DYJ43" s="47"/>
      <c r="DYK43" s="47"/>
      <c r="DYL43" s="47"/>
      <c r="DYM43" s="47"/>
      <c r="DYN43" s="47"/>
      <c r="DYO43" s="47"/>
      <c r="DYP43" s="47"/>
      <c r="DYQ43" s="47"/>
      <c r="DYR43" s="47"/>
      <c r="DYS43" s="47"/>
      <c r="DYT43" s="47"/>
      <c r="DYU43" s="47"/>
      <c r="DYV43" s="47"/>
      <c r="DYW43" s="47"/>
      <c r="DYX43" s="47"/>
      <c r="DYY43" s="47"/>
      <c r="DYZ43" s="47"/>
      <c r="DZA43" s="47"/>
      <c r="DZB43" s="47"/>
      <c r="DZC43" s="47"/>
      <c r="DZD43" s="47"/>
      <c r="DZE43" s="47"/>
      <c r="DZF43" s="47"/>
      <c r="DZG43" s="47"/>
      <c r="DZH43" s="47"/>
      <c r="DZI43" s="47"/>
      <c r="DZJ43" s="47"/>
      <c r="DZK43" s="47"/>
      <c r="DZL43" s="47"/>
      <c r="DZM43" s="47"/>
      <c r="DZN43" s="47"/>
      <c r="DZO43" s="47"/>
      <c r="DZP43" s="47"/>
      <c r="DZQ43" s="47"/>
      <c r="DZR43" s="47"/>
      <c r="DZS43" s="47"/>
      <c r="DZT43" s="47"/>
      <c r="DZU43" s="47"/>
      <c r="DZV43" s="47"/>
      <c r="DZW43" s="47"/>
      <c r="DZX43" s="47"/>
      <c r="DZY43" s="47"/>
      <c r="DZZ43" s="47"/>
      <c r="EAA43" s="47"/>
      <c r="EAB43" s="47"/>
      <c r="EAC43" s="47"/>
      <c r="EAD43" s="47"/>
      <c r="EAE43" s="47"/>
      <c r="EAF43" s="47"/>
      <c r="EAG43" s="47"/>
      <c r="EAH43" s="47"/>
      <c r="EAI43" s="47"/>
      <c r="EAJ43" s="47"/>
      <c r="EAK43" s="47"/>
      <c r="EAL43" s="47"/>
      <c r="EAM43" s="47"/>
      <c r="EAN43" s="47"/>
      <c r="EAO43" s="47"/>
      <c r="EAP43" s="47"/>
      <c r="EAQ43" s="47"/>
      <c r="EAR43" s="47"/>
      <c r="EAS43" s="47"/>
      <c r="EAT43" s="47"/>
      <c r="EAU43" s="47"/>
      <c r="EAV43" s="47"/>
      <c r="EAW43" s="47"/>
      <c r="EAX43" s="47"/>
      <c r="EAY43" s="47"/>
      <c r="EAZ43" s="47"/>
      <c r="EBA43" s="47"/>
      <c r="EBB43" s="47"/>
      <c r="EBC43" s="47"/>
      <c r="EBD43" s="47"/>
      <c r="EBE43" s="47"/>
      <c r="EBF43" s="47"/>
      <c r="EBG43" s="47"/>
      <c r="EBH43" s="47"/>
      <c r="EBI43" s="47"/>
      <c r="EBJ43" s="47"/>
      <c r="EBK43" s="47"/>
      <c r="EBL43" s="47"/>
      <c r="EBM43" s="47"/>
      <c r="EBN43" s="47"/>
      <c r="EBO43" s="47"/>
      <c r="EBP43" s="47"/>
      <c r="EBQ43" s="47"/>
      <c r="EBR43" s="47"/>
      <c r="EBS43" s="47"/>
      <c r="EBT43" s="47"/>
      <c r="EBU43" s="47"/>
      <c r="EBV43" s="47"/>
      <c r="EBW43" s="47"/>
      <c r="EBX43" s="47"/>
      <c r="EBY43" s="47"/>
      <c r="EBZ43" s="47"/>
      <c r="ECA43" s="47"/>
      <c r="ECB43" s="47"/>
      <c r="ECC43" s="47"/>
      <c r="ECD43" s="47"/>
      <c r="ECE43" s="47"/>
      <c r="ECF43" s="47"/>
      <c r="ECG43" s="47"/>
      <c r="ECH43" s="47"/>
      <c r="ECI43" s="47"/>
      <c r="ECJ43" s="47"/>
      <c r="ECK43" s="47"/>
      <c r="ECL43" s="47"/>
      <c r="ECM43" s="47"/>
      <c r="ECN43" s="47"/>
      <c r="ECO43" s="47"/>
      <c r="ECP43" s="47"/>
      <c r="ECQ43" s="47"/>
      <c r="ECR43" s="47"/>
      <c r="ECS43" s="47"/>
      <c r="ECT43" s="47"/>
      <c r="ECU43" s="47"/>
      <c r="ECV43" s="47"/>
      <c r="ECW43" s="47"/>
      <c r="ECX43" s="47"/>
      <c r="ECY43" s="47"/>
      <c r="ECZ43" s="47"/>
      <c r="EDA43" s="47"/>
      <c r="EDB43" s="47"/>
      <c r="EDC43" s="47"/>
      <c r="EDD43" s="47"/>
      <c r="EDE43" s="47"/>
      <c r="EDF43" s="47"/>
      <c r="EDG43" s="47"/>
      <c r="EDH43" s="47"/>
      <c r="EDI43" s="47"/>
      <c r="EDJ43" s="47"/>
      <c r="EDK43" s="47"/>
      <c r="EDL43" s="47"/>
      <c r="EDM43" s="47"/>
      <c r="EDN43" s="47"/>
      <c r="EDO43" s="47"/>
      <c r="EDP43" s="47"/>
      <c r="EDQ43" s="47"/>
      <c r="EDR43" s="47"/>
      <c r="EDS43" s="47"/>
      <c r="EDT43" s="47"/>
      <c r="EDU43" s="47"/>
      <c r="EDV43" s="47"/>
      <c r="EDW43" s="47"/>
      <c r="EDX43" s="47"/>
      <c r="EDY43" s="47"/>
      <c r="EDZ43" s="47"/>
      <c r="EEA43" s="47"/>
      <c r="EEB43" s="47"/>
      <c r="EEC43" s="47"/>
      <c r="EED43" s="47"/>
      <c r="EEE43" s="47"/>
      <c r="EEF43" s="47"/>
      <c r="EEG43" s="47"/>
      <c r="EEH43" s="47"/>
      <c r="EEI43" s="47"/>
      <c r="EEJ43" s="47"/>
      <c r="EEK43" s="47"/>
      <c r="EEL43" s="47"/>
      <c r="EEM43" s="47"/>
      <c r="EEN43" s="47"/>
      <c r="EEO43" s="47"/>
      <c r="EEP43" s="47"/>
      <c r="EEQ43" s="47"/>
      <c r="EER43" s="47"/>
      <c r="EES43" s="47"/>
      <c r="EET43" s="47"/>
      <c r="EEU43" s="47"/>
      <c r="EEV43" s="47"/>
      <c r="EEW43" s="47"/>
      <c r="EEX43" s="47"/>
      <c r="EEY43" s="47"/>
      <c r="EEZ43" s="47"/>
      <c r="EFA43" s="47"/>
      <c r="EFB43" s="47"/>
      <c r="EFC43" s="47"/>
      <c r="EFD43" s="47"/>
      <c r="EFE43" s="47"/>
      <c r="EFF43" s="47"/>
      <c r="EFG43" s="47"/>
      <c r="EFH43" s="47"/>
      <c r="EFI43" s="47"/>
      <c r="EFJ43" s="47"/>
      <c r="EFK43" s="47"/>
      <c r="EFL43" s="47"/>
      <c r="EFM43" s="47"/>
      <c r="EFN43" s="47"/>
      <c r="EFO43" s="47"/>
      <c r="EFP43" s="47"/>
      <c r="EFQ43" s="47"/>
      <c r="EFR43" s="47"/>
      <c r="EFS43" s="47"/>
      <c r="EFT43" s="47"/>
      <c r="EFU43" s="47"/>
      <c r="EFV43" s="47"/>
      <c r="EFW43" s="47"/>
      <c r="EFX43" s="47"/>
      <c r="EFY43" s="47"/>
      <c r="EFZ43" s="47"/>
      <c r="EGA43" s="47"/>
      <c r="EGB43" s="47"/>
      <c r="EGC43" s="47"/>
      <c r="EGD43" s="47"/>
      <c r="EGE43" s="47"/>
      <c r="EGF43" s="47"/>
      <c r="EGG43" s="47"/>
      <c r="EGH43" s="47"/>
      <c r="EGI43" s="47"/>
      <c r="EGJ43" s="47"/>
      <c r="EGK43" s="47"/>
      <c r="EGL43" s="47"/>
      <c r="EGM43" s="47"/>
      <c r="EGN43" s="47"/>
      <c r="EGO43" s="47"/>
      <c r="EGP43" s="47"/>
      <c r="EGQ43" s="47"/>
      <c r="EGR43" s="47"/>
      <c r="EGS43" s="47"/>
      <c r="EGT43" s="47"/>
      <c r="EGU43" s="47"/>
      <c r="EGV43" s="47"/>
      <c r="EGW43" s="47"/>
      <c r="EGX43" s="47"/>
      <c r="EGY43" s="47"/>
      <c r="EGZ43" s="47"/>
      <c r="EHA43" s="47"/>
      <c r="EHB43" s="47"/>
      <c r="EHC43" s="47"/>
      <c r="EHD43" s="47"/>
      <c r="EHE43" s="47"/>
      <c r="EHF43" s="47"/>
      <c r="EHG43" s="47"/>
      <c r="EHH43" s="47"/>
      <c r="EHI43" s="47"/>
      <c r="EHJ43" s="47"/>
      <c r="EHK43" s="47"/>
      <c r="EHL43" s="47"/>
      <c r="EHM43" s="47"/>
      <c r="EHN43" s="47"/>
      <c r="EHO43" s="47"/>
      <c r="EHP43" s="47"/>
      <c r="EHQ43" s="47"/>
      <c r="EHR43" s="47"/>
      <c r="EHS43" s="47"/>
      <c r="EHT43" s="47"/>
      <c r="EHU43" s="47"/>
      <c r="EHV43" s="47"/>
      <c r="EHW43" s="47"/>
      <c r="EHX43" s="47"/>
      <c r="EHY43" s="47"/>
      <c r="EHZ43" s="47"/>
      <c r="EIA43" s="47"/>
      <c r="EIB43" s="47"/>
      <c r="EIC43" s="47"/>
      <c r="EID43" s="47"/>
      <c r="EIE43" s="47"/>
      <c r="EIF43" s="47"/>
      <c r="EIG43" s="47"/>
      <c r="EIH43" s="47"/>
      <c r="EII43" s="47"/>
      <c r="EIJ43" s="47"/>
      <c r="EIK43" s="47"/>
      <c r="EIL43" s="47"/>
      <c r="EIM43" s="47"/>
      <c r="EIN43" s="47"/>
      <c r="EIO43" s="47"/>
      <c r="EIP43" s="47"/>
      <c r="EIQ43" s="47"/>
      <c r="EIR43" s="47"/>
      <c r="EIS43" s="47"/>
      <c r="EIT43" s="47"/>
      <c r="EIU43" s="47"/>
      <c r="EIV43" s="47"/>
      <c r="EIW43" s="47"/>
      <c r="EIX43" s="47"/>
      <c r="EIY43" s="47"/>
      <c r="EIZ43" s="47"/>
      <c r="EJA43" s="47"/>
      <c r="EJB43" s="47"/>
      <c r="EJC43" s="47"/>
      <c r="EJD43" s="47"/>
      <c r="EJE43" s="47"/>
      <c r="EJF43" s="47"/>
      <c r="EJG43" s="47"/>
      <c r="EJH43" s="47"/>
      <c r="EJI43" s="47"/>
      <c r="EJJ43" s="47"/>
      <c r="EJK43" s="47"/>
      <c r="EJL43" s="47"/>
      <c r="EJM43" s="47"/>
      <c r="EJN43" s="47"/>
      <c r="EJO43" s="47"/>
      <c r="EJP43" s="47"/>
      <c r="EJQ43" s="47"/>
      <c r="EJR43" s="47"/>
      <c r="EJS43" s="47"/>
      <c r="EJT43" s="47"/>
      <c r="EJU43" s="47"/>
      <c r="EJV43" s="47"/>
      <c r="EJW43" s="47"/>
      <c r="EJX43" s="47"/>
      <c r="EJY43" s="47"/>
      <c r="EJZ43" s="47"/>
      <c r="EKA43" s="47"/>
      <c r="EKB43" s="47"/>
      <c r="EKC43" s="47"/>
      <c r="EKD43" s="47"/>
      <c r="EKE43" s="47"/>
      <c r="EKF43" s="47"/>
      <c r="EKG43" s="47"/>
      <c r="EKH43" s="47"/>
      <c r="EKI43" s="47"/>
      <c r="EKJ43" s="47"/>
      <c r="EKK43" s="47"/>
      <c r="EKL43" s="47"/>
      <c r="EKM43" s="47"/>
      <c r="EKN43" s="47"/>
      <c r="EKO43" s="47"/>
      <c r="EKP43" s="47"/>
      <c r="EKQ43" s="47"/>
      <c r="EKR43" s="47"/>
      <c r="EKS43" s="47"/>
      <c r="EKT43" s="47"/>
      <c r="EKU43" s="47"/>
      <c r="EKV43" s="47"/>
      <c r="EKW43" s="47"/>
      <c r="EKX43" s="47"/>
      <c r="EKY43" s="47"/>
      <c r="EKZ43" s="47"/>
      <c r="ELA43" s="47"/>
      <c r="ELB43" s="47"/>
      <c r="ELC43" s="47"/>
      <c r="ELD43" s="47"/>
      <c r="ELE43" s="47"/>
      <c r="ELF43" s="47"/>
      <c r="ELG43" s="47"/>
      <c r="ELH43" s="47"/>
      <c r="ELI43" s="47"/>
      <c r="ELJ43" s="47"/>
      <c r="ELK43" s="47"/>
      <c r="ELL43" s="47"/>
      <c r="ELM43" s="47"/>
      <c r="ELN43" s="47"/>
      <c r="ELO43" s="47"/>
      <c r="ELP43" s="47"/>
      <c r="ELQ43" s="47"/>
      <c r="ELR43" s="47"/>
      <c r="ELS43" s="47"/>
      <c r="ELT43" s="47"/>
      <c r="ELU43" s="47"/>
      <c r="ELV43" s="47"/>
      <c r="ELW43" s="47"/>
      <c r="ELX43" s="47"/>
      <c r="ELY43" s="47"/>
      <c r="ELZ43" s="47"/>
      <c r="EMA43" s="47"/>
      <c r="EMB43" s="47"/>
      <c r="EMC43" s="47"/>
      <c r="EMD43" s="47"/>
      <c r="EME43" s="47"/>
      <c r="EMF43" s="47"/>
      <c r="EMG43" s="47"/>
      <c r="EMH43" s="47"/>
      <c r="EMI43" s="47"/>
      <c r="EMJ43" s="47"/>
      <c r="EMK43" s="47"/>
      <c r="EML43" s="47"/>
      <c r="EMM43" s="47"/>
      <c r="EMN43" s="47"/>
      <c r="EMO43" s="47"/>
      <c r="EMP43" s="47"/>
      <c r="EMQ43" s="47"/>
      <c r="EMR43" s="47"/>
      <c r="EMS43" s="47"/>
      <c r="EMT43" s="47"/>
      <c r="EMU43" s="47"/>
      <c r="EMV43" s="47"/>
      <c r="EMW43" s="47"/>
      <c r="EMX43" s="47"/>
      <c r="EMY43" s="47"/>
      <c r="EMZ43" s="47"/>
      <c r="ENA43" s="47"/>
      <c r="ENB43" s="47"/>
      <c r="ENC43" s="47"/>
      <c r="END43" s="47"/>
      <c r="ENE43" s="47"/>
      <c r="ENF43" s="47"/>
      <c r="ENG43" s="47"/>
      <c r="ENH43" s="47"/>
      <c r="ENI43" s="47"/>
      <c r="ENJ43" s="47"/>
      <c r="ENK43" s="47"/>
      <c r="ENL43" s="47"/>
      <c r="ENM43" s="47"/>
      <c r="ENN43" s="47"/>
      <c r="ENO43" s="47"/>
      <c r="ENP43" s="47"/>
      <c r="ENQ43" s="47"/>
      <c r="ENR43" s="47"/>
      <c r="ENS43" s="47"/>
      <c r="ENT43" s="47"/>
      <c r="ENU43" s="47"/>
      <c r="ENV43" s="47"/>
      <c r="ENW43" s="47"/>
      <c r="ENX43" s="47"/>
      <c r="ENY43" s="47"/>
      <c r="ENZ43" s="47"/>
      <c r="EOA43" s="47"/>
      <c r="EOB43" s="47"/>
      <c r="EOC43" s="47"/>
      <c r="EOD43" s="47"/>
      <c r="EOE43" s="47"/>
      <c r="EOF43" s="47"/>
      <c r="EOG43" s="47"/>
      <c r="EOH43" s="47"/>
      <c r="EOI43" s="47"/>
      <c r="EOJ43" s="47"/>
      <c r="EOK43" s="47"/>
      <c r="EOL43" s="47"/>
      <c r="EOM43" s="47"/>
      <c r="EON43" s="47"/>
      <c r="EOO43" s="47"/>
      <c r="EOP43" s="47"/>
      <c r="EOQ43" s="47"/>
      <c r="EOR43" s="47"/>
      <c r="EOS43" s="47"/>
      <c r="EOT43" s="47"/>
      <c r="EOU43" s="47"/>
      <c r="EOV43" s="47"/>
      <c r="EOW43" s="47"/>
      <c r="EOX43" s="47"/>
      <c r="EOY43" s="47"/>
      <c r="EOZ43" s="47"/>
      <c r="EPA43" s="47"/>
      <c r="EPB43" s="47"/>
      <c r="EPC43" s="47"/>
      <c r="EPD43" s="47"/>
      <c r="EPE43" s="47"/>
      <c r="EPF43" s="47"/>
      <c r="EPG43" s="47"/>
      <c r="EPH43" s="47"/>
      <c r="EPI43" s="47"/>
      <c r="EPJ43" s="47"/>
      <c r="EPK43" s="47"/>
      <c r="EPL43" s="47"/>
      <c r="EPM43" s="47"/>
      <c r="EPN43" s="47"/>
      <c r="EPO43" s="47"/>
      <c r="EPP43" s="47"/>
      <c r="EPQ43" s="47"/>
      <c r="EPR43" s="47"/>
      <c r="EPS43" s="47"/>
      <c r="EPT43" s="47"/>
      <c r="EPU43" s="47"/>
      <c r="EPV43" s="47"/>
      <c r="EPW43" s="47"/>
      <c r="EPX43" s="47"/>
      <c r="EPY43" s="47"/>
      <c r="EPZ43" s="47"/>
      <c r="EQA43" s="47"/>
      <c r="EQB43" s="47"/>
      <c r="EQC43" s="47"/>
      <c r="EQD43" s="47"/>
      <c r="EQE43" s="47"/>
      <c r="EQF43" s="47"/>
      <c r="EQG43" s="47"/>
      <c r="EQH43" s="47"/>
      <c r="EQI43" s="47"/>
      <c r="EQJ43" s="47"/>
      <c r="EQK43" s="47"/>
      <c r="EQL43" s="47"/>
      <c r="EQM43" s="47"/>
      <c r="EQN43" s="47"/>
      <c r="EQO43" s="47"/>
      <c r="EQP43" s="47"/>
      <c r="EQQ43" s="47"/>
      <c r="EQR43" s="47"/>
      <c r="EQS43" s="47"/>
      <c r="EQT43" s="47"/>
      <c r="EQU43" s="47"/>
      <c r="EQV43" s="47"/>
      <c r="EQW43" s="47"/>
      <c r="EQX43" s="47"/>
      <c r="EQY43" s="47"/>
      <c r="EQZ43" s="47"/>
      <c r="ERA43" s="47"/>
      <c r="ERB43" s="47"/>
      <c r="ERC43" s="47"/>
      <c r="ERD43" s="47"/>
      <c r="ERE43" s="47"/>
      <c r="ERF43" s="47"/>
      <c r="ERG43" s="47"/>
      <c r="ERH43" s="47"/>
      <c r="ERI43" s="47"/>
      <c r="ERJ43" s="47"/>
      <c r="ERK43" s="47"/>
      <c r="ERL43" s="47"/>
      <c r="ERM43" s="47"/>
      <c r="ERN43" s="47"/>
      <c r="ERO43" s="47"/>
      <c r="ERP43" s="47"/>
      <c r="ERQ43" s="47"/>
      <c r="ERR43" s="47"/>
      <c r="ERS43" s="47"/>
      <c r="ERT43" s="47"/>
      <c r="ERU43" s="47"/>
      <c r="ERV43" s="47"/>
      <c r="ERW43" s="47"/>
      <c r="ERX43" s="47"/>
      <c r="ERY43" s="47"/>
      <c r="ERZ43" s="47"/>
      <c r="ESA43" s="47"/>
      <c r="ESB43" s="47"/>
      <c r="ESC43" s="47"/>
      <c r="ESD43" s="47"/>
      <c r="ESE43" s="47"/>
      <c r="ESF43" s="47"/>
      <c r="ESG43" s="47"/>
      <c r="ESH43" s="47"/>
      <c r="ESI43" s="47"/>
      <c r="ESJ43" s="47"/>
      <c r="ESK43" s="47"/>
      <c r="ESL43" s="47"/>
      <c r="ESM43" s="47"/>
      <c r="ESN43" s="47"/>
      <c r="ESO43" s="47"/>
      <c r="ESP43" s="47"/>
      <c r="ESQ43" s="47"/>
      <c r="ESR43" s="47"/>
      <c r="ESS43" s="47"/>
      <c r="EST43" s="47"/>
      <c r="ESU43" s="47"/>
      <c r="ESV43" s="47"/>
      <c r="ESW43" s="47"/>
      <c r="ESX43" s="47"/>
      <c r="ESY43" s="47"/>
      <c r="ESZ43" s="47"/>
      <c r="ETA43" s="47"/>
      <c r="ETB43" s="47"/>
      <c r="ETC43" s="47"/>
      <c r="ETD43" s="47"/>
      <c r="ETE43" s="47"/>
      <c r="ETF43" s="47"/>
      <c r="ETG43" s="47"/>
      <c r="ETH43" s="47"/>
      <c r="ETI43" s="47"/>
      <c r="ETJ43" s="47"/>
      <c r="ETK43" s="47"/>
      <c r="ETL43" s="47"/>
      <c r="ETM43" s="47"/>
      <c r="ETN43" s="47"/>
      <c r="ETO43" s="47"/>
      <c r="ETP43" s="47"/>
      <c r="ETQ43" s="47"/>
      <c r="ETR43" s="47"/>
      <c r="ETS43" s="47"/>
      <c r="ETT43" s="47"/>
      <c r="ETU43" s="47"/>
      <c r="ETV43" s="47"/>
      <c r="ETW43" s="47"/>
      <c r="ETX43" s="47"/>
      <c r="ETY43" s="47"/>
      <c r="ETZ43" s="47"/>
      <c r="EUA43" s="47"/>
      <c r="EUB43" s="47"/>
      <c r="EUC43" s="47"/>
      <c r="EUD43" s="47"/>
      <c r="EUE43" s="47"/>
      <c r="EUF43" s="47"/>
      <c r="EUG43" s="47"/>
      <c r="EUH43" s="47"/>
      <c r="EUI43" s="47"/>
      <c r="EUJ43" s="47"/>
      <c r="EUK43" s="47"/>
      <c r="EUL43" s="47"/>
      <c r="EUM43" s="47"/>
      <c r="EUN43" s="47"/>
      <c r="EUO43" s="47"/>
      <c r="EUP43" s="47"/>
      <c r="EUQ43" s="47"/>
      <c r="EUR43" s="47"/>
      <c r="EUS43" s="47"/>
      <c r="EUT43" s="47"/>
      <c r="EUU43" s="47"/>
      <c r="EUV43" s="47"/>
      <c r="EUW43" s="47"/>
      <c r="EUX43" s="47"/>
      <c r="EUY43" s="47"/>
      <c r="EUZ43" s="47"/>
      <c r="EVA43" s="47"/>
      <c r="EVB43" s="47"/>
      <c r="EVC43" s="47"/>
      <c r="EVD43" s="47"/>
      <c r="EVE43" s="47"/>
      <c r="EVF43" s="47"/>
      <c r="EVG43" s="47"/>
      <c r="EVH43" s="47"/>
      <c r="EVI43" s="47"/>
      <c r="EVJ43" s="47"/>
      <c r="EVK43" s="47"/>
      <c r="EVL43" s="47"/>
      <c r="EVM43" s="47"/>
      <c r="EVN43" s="47"/>
      <c r="EVO43" s="47"/>
      <c r="EVP43" s="47"/>
      <c r="EVQ43" s="47"/>
      <c r="EVR43" s="47"/>
      <c r="EVS43" s="47"/>
      <c r="EVT43" s="47"/>
      <c r="EVU43" s="47"/>
      <c r="EVV43" s="47"/>
      <c r="EVW43" s="47"/>
      <c r="EVX43" s="47"/>
      <c r="EVY43" s="47"/>
      <c r="EVZ43" s="47"/>
      <c r="EWA43" s="47"/>
      <c r="EWB43" s="47"/>
      <c r="EWC43" s="47"/>
      <c r="EWD43" s="47"/>
      <c r="EWE43" s="47"/>
      <c r="EWF43" s="47"/>
      <c r="EWG43" s="47"/>
      <c r="EWH43" s="47"/>
      <c r="EWI43" s="47"/>
      <c r="EWJ43" s="47"/>
      <c r="EWK43" s="47"/>
      <c r="EWL43" s="47"/>
      <c r="EWM43" s="47"/>
      <c r="EWN43" s="47"/>
      <c r="EWO43" s="47"/>
      <c r="EWP43" s="47"/>
      <c r="EWQ43" s="47"/>
      <c r="EWR43" s="47"/>
      <c r="EWS43" s="47"/>
      <c r="EWT43" s="47"/>
      <c r="EWU43" s="47"/>
      <c r="EWV43" s="47"/>
      <c r="EWW43" s="47"/>
      <c r="EWX43" s="47"/>
      <c r="EWY43" s="47"/>
      <c r="EWZ43" s="47"/>
      <c r="EXA43" s="47"/>
      <c r="EXB43" s="47"/>
      <c r="EXC43" s="47"/>
      <c r="EXD43" s="47"/>
      <c r="EXE43" s="47"/>
      <c r="EXF43" s="47"/>
      <c r="EXG43" s="47"/>
      <c r="EXH43" s="47"/>
      <c r="EXI43" s="47"/>
      <c r="EXJ43" s="47"/>
      <c r="EXK43" s="47"/>
      <c r="EXL43" s="47"/>
      <c r="EXM43" s="47"/>
      <c r="EXN43" s="47"/>
      <c r="EXO43" s="47"/>
      <c r="EXP43" s="47"/>
      <c r="EXQ43" s="47"/>
      <c r="EXR43" s="47"/>
      <c r="EXS43" s="47"/>
      <c r="EXT43" s="47"/>
      <c r="EXU43" s="47"/>
      <c r="EXV43" s="47"/>
      <c r="EXW43" s="47"/>
      <c r="EXX43" s="47"/>
      <c r="EXY43" s="47"/>
      <c r="EXZ43" s="47"/>
      <c r="EYA43" s="47"/>
      <c r="EYB43" s="47"/>
      <c r="EYC43" s="47"/>
      <c r="EYD43" s="47"/>
      <c r="EYE43" s="47"/>
      <c r="EYF43" s="47"/>
      <c r="EYG43" s="47"/>
      <c r="EYH43" s="47"/>
      <c r="EYI43" s="47"/>
      <c r="EYJ43" s="47"/>
      <c r="EYK43" s="47"/>
      <c r="EYL43" s="47"/>
      <c r="EYM43" s="47"/>
      <c r="EYN43" s="47"/>
      <c r="EYO43" s="47"/>
      <c r="EYP43" s="47"/>
      <c r="EYQ43" s="47"/>
      <c r="EYR43" s="47"/>
      <c r="EYS43" s="47"/>
      <c r="EYT43" s="47"/>
      <c r="EYU43" s="47"/>
      <c r="EYV43" s="47"/>
      <c r="EYW43" s="47"/>
      <c r="EYX43" s="47"/>
      <c r="EYY43" s="47"/>
      <c r="EYZ43" s="47"/>
      <c r="EZA43" s="47"/>
      <c r="EZB43" s="47"/>
      <c r="EZC43" s="47"/>
      <c r="EZD43" s="47"/>
      <c r="EZE43" s="47"/>
      <c r="EZF43" s="47"/>
      <c r="EZG43" s="47"/>
      <c r="EZH43" s="47"/>
      <c r="EZI43" s="47"/>
      <c r="EZJ43" s="47"/>
      <c r="EZK43" s="47"/>
      <c r="EZL43" s="47"/>
      <c r="EZM43" s="47"/>
      <c r="EZN43" s="47"/>
      <c r="EZO43" s="47"/>
      <c r="EZP43" s="47"/>
      <c r="EZQ43" s="47"/>
      <c r="EZR43" s="47"/>
      <c r="EZS43" s="47"/>
      <c r="EZT43" s="47"/>
      <c r="EZU43" s="47"/>
      <c r="EZV43" s="47"/>
      <c r="EZW43" s="47"/>
      <c r="EZX43" s="47"/>
      <c r="EZY43" s="47"/>
      <c r="EZZ43" s="47"/>
      <c r="FAA43" s="47"/>
      <c r="FAB43" s="47"/>
      <c r="FAC43" s="47"/>
      <c r="FAD43" s="47"/>
      <c r="FAE43" s="47"/>
      <c r="FAF43" s="47"/>
      <c r="FAG43" s="47"/>
      <c r="FAH43" s="47"/>
      <c r="FAI43" s="47"/>
      <c r="FAJ43" s="47"/>
      <c r="FAK43" s="47"/>
      <c r="FAL43" s="47"/>
      <c r="FAM43" s="47"/>
      <c r="FAN43" s="47"/>
      <c r="FAO43" s="47"/>
      <c r="FAP43" s="47"/>
      <c r="FAQ43" s="47"/>
      <c r="FAR43" s="47"/>
      <c r="FAS43" s="47"/>
      <c r="FAT43" s="47"/>
      <c r="FAU43" s="47"/>
      <c r="FAV43" s="47"/>
      <c r="FAW43" s="47"/>
      <c r="FAX43" s="47"/>
      <c r="FAY43" s="47"/>
      <c r="FAZ43" s="47"/>
      <c r="FBA43" s="47"/>
      <c r="FBB43" s="47"/>
      <c r="FBC43" s="47"/>
      <c r="FBD43" s="47"/>
      <c r="FBE43" s="47"/>
      <c r="FBF43" s="47"/>
      <c r="FBG43" s="47"/>
      <c r="FBH43" s="47"/>
      <c r="FBI43" s="47"/>
      <c r="FBJ43" s="47"/>
      <c r="FBK43" s="47"/>
      <c r="FBL43" s="47"/>
      <c r="FBM43" s="47"/>
      <c r="FBN43" s="47"/>
      <c r="FBO43" s="47"/>
      <c r="FBP43" s="47"/>
      <c r="FBQ43" s="47"/>
      <c r="FBR43" s="47"/>
      <c r="FBS43" s="47"/>
      <c r="FBT43" s="47"/>
      <c r="FBU43" s="47"/>
      <c r="FBV43" s="47"/>
      <c r="FBW43" s="47"/>
      <c r="FBX43" s="47"/>
      <c r="FBY43" s="47"/>
      <c r="FBZ43" s="47"/>
      <c r="FCA43" s="47"/>
      <c r="FCB43" s="47"/>
      <c r="FCC43" s="47"/>
      <c r="FCD43" s="47"/>
      <c r="FCE43" s="47"/>
      <c r="FCF43" s="47"/>
      <c r="FCG43" s="47"/>
      <c r="FCH43" s="47"/>
      <c r="FCI43" s="47"/>
      <c r="FCJ43" s="47"/>
      <c r="FCK43" s="47"/>
      <c r="FCL43" s="47"/>
      <c r="FCM43" s="47"/>
      <c r="FCN43" s="47"/>
      <c r="FCO43" s="47"/>
      <c r="FCP43" s="47"/>
      <c r="FCQ43" s="47"/>
      <c r="FCR43" s="47"/>
      <c r="FCS43" s="47"/>
      <c r="FCT43" s="47"/>
      <c r="FCU43" s="47"/>
      <c r="FCV43" s="47"/>
      <c r="FCW43" s="47"/>
      <c r="FCX43" s="47"/>
      <c r="FCY43" s="47"/>
      <c r="FCZ43" s="47"/>
      <c r="FDA43" s="47"/>
      <c r="FDB43" s="47"/>
      <c r="FDC43" s="47"/>
      <c r="FDD43" s="47"/>
      <c r="FDE43" s="47"/>
      <c r="FDF43" s="47"/>
      <c r="FDG43" s="47"/>
      <c r="FDH43" s="47"/>
      <c r="FDI43" s="47"/>
      <c r="FDJ43" s="47"/>
      <c r="FDK43" s="47"/>
      <c r="FDL43" s="47"/>
      <c r="FDM43" s="47"/>
      <c r="FDN43" s="47"/>
      <c r="FDO43" s="47"/>
      <c r="FDP43" s="47"/>
      <c r="FDQ43" s="47"/>
      <c r="FDR43" s="47"/>
      <c r="FDS43" s="47"/>
      <c r="FDT43" s="47"/>
      <c r="FDU43" s="47"/>
      <c r="FDV43" s="47"/>
      <c r="FDW43" s="47"/>
      <c r="FDX43" s="47"/>
      <c r="FDY43" s="47"/>
      <c r="FDZ43" s="47"/>
      <c r="FEA43" s="47"/>
      <c r="FEB43" s="47"/>
      <c r="FEC43" s="47"/>
      <c r="FED43" s="47"/>
      <c r="FEE43" s="47"/>
      <c r="FEF43" s="47"/>
      <c r="FEG43" s="47"/>
      <c r="FEH43" s="47"/>
      <c r="FEI43" s="47"/>
      <c r="FEJ43" s="47"/>
      <c r="FEK43" s="47"/>
      <c r="FEL43" s="47"/>
      <c r="FEM43" s="47"/>
      <c r="FEN43" s="47"/>
      <c r="FEO43" s="47"/>
      <c r="FEP43" s="47"/>
      <c r="FEQ43" s="47"/>
      <c r="FER43" s="47"/>
      <c r="FES43" s="47"/>
      <c r="FET43" s="47"/>
      <c r="FEU43" s="47"/>
      <c r="FEV43" s="47"/>
      <c r="FEW43" s="47"/>
      <c r="FEX43" s="47"/>
      <c r="FEY43" s="47"/>
      <c r="FEZ43" s="47"/>
      <c r="FFA43" s="47"/>
      <c r="FFB43" s="47"/>
      <c r="FFC43" s="47"/>
      <c r="FFD43" s="47"/>
      <c r="FFE43" s="47"/>
      <c r="FFF43" s="47"/>
      <c r="FFG43" s="47"/>
      <c r="FFH43" s="47"/>
      <c r="FFI43" s="47"/>
      <c r="FFJ43" s="47"/>
      <c r="FFK43" s="47"/>
      <c r="FFL43" s="47"/>
      <c r="FFM43" s="47"/>
      <c r="FFN43" s="47"/>
      <c r="FFO43" s="47"/>
      <c r="FFP43" s="47"/>
      <c r="FFQ43" s="47"/>
      <c r="FFR43" s="47"/>
      <c r="FFS43" s="47"/>
      <c r="FFT43" s="47"/>
      <c r="FFU43" s="47"/>
      <c r="FFV43" s="47"/>
      <c r="FFW43" s="47"/>
      <c r="FFX43" s="47"/>
      <c r="FFY43" s="47"/>
      <c r="FFZ43" s="47"/>
      <c r="FGA43" s="47"/>
      <c r="FGB43" s="47"/>
      <c r="FGC43" s="47"/>
      <c r="FGD43" s="47"/>
      <c r="FGE43" s="47"/>
      <c r="FGF43" s="47"/>
      <c r="FGG43" s="47"/>
      <c r="FGH43" s="47"/>
      <c r="FGI43" s="47"/>
      <c r="FGJ43" s="47"/>
      <c r="FGK43" s="47"/>
      <c r="FGL43" s="47"/>
      <c r="FGM43" s="47"/>
      <c r="FGN43" s="47"/>
      <c r="FGO43" s="47"/>
      <c r="FGP43" s="47"/>
      <c r="FGQ43" s="47"/>
      <c r="FGR43" s="47"/>
      <c r="FGS43" s="47"/>
      <c r="FGT43" s="47"/>
      <c r="FGU43" s="47"/>
      <c r="FGV43" s="47"/>
      <c r="FGW43" s="47"/>
      <c r="FGX43" s="47"/>
      <c r="FGY43" s="47"/>
      <c r="FGZ43" s="47"/>
      <c r="FHA43" s="47"/>
      <c r="FHB43" s="47"/>
      <c r="FHC43" s="47"/>
      <c r="FHD43" s="47"/>
      <c r="FHE43" s="47"/>
      <c r="FHF43" s="47"/>
      <c r="FHG43" s="47"/>
      <c r="FHH43" s="47"/>
      <c r="FHI43" s="47"/>
      <c r="FHJ43" s="47"/>
      <c r="FHK43" s="47"/>
      <c r="FHL43" s="47"/>
      <c r="FHM43" s="47"/>
      <c r="FHN43" s="47"/>
      <c r="FHO43" s="47"/>
      <c r="FHP43" s="47"/>
      <c r="FHQ43" s="47"/>
      <c r="FHR43" s="47"/>
      <c r="FHS43" s="47"/>
      <c r="FHT43" s="47"/>
      <c r="FHU43" s="47"/>
      <c r="FHV43" s="47"/>
      <c r="FHW43" s="47"/>
      <c r="FHX43" s="47"/>
      <c r="FHY43" s="47"/>
      <c r="FHZ43" s="47"/>
      <c r="FIA43" s="47"/>
      <c r="FIB43" s="47"/>
      <c r="FIC43" s="47"/>
      <c r="FID43" s="47"/>
      <c r="FIE43" s="47"/>
      <c r="FIF43" s="47"/>
      <c r="FIG43" s="47"/>
      <c r="FIH43" s="47"/>
      <c r="FII43" s="47"/>
      <c r="FIJ43" s="47"/>
      <c r="FIK43" s="47"/>
      <c r="FIL43" s="47"/>
      <c r="FIM43" s="47"/>
      <c r="FIN43" s="47"/>
      <c r="FIO43" s="47"/>
      <c r="FIP43" s="47"/>
      <c r="FIQ43" s="47"/>
      <c r="FIR43" s="47"/>
      <c r="FIS43" s="47"/>
      <c r="FIT43" s="47"/>
      <c r="FIU43" s="47"/>
      <c r="FIV43" s="47"/>
      <c r="FIW43" s="47"/>
      <c r="FIX43" s="47"/>
      <c r="FIY43" s="47"/>
      <c r="FIZ43" s="47"/>
      <c r="FJA43" s="47"/>
      <c r="FJB43" s="47"/>
      <c r="FJC43" s="47"/>
      <c r="FJD43" s="47"/>
      <c r="FJE43" s="47"/>
      <c r="FJF43" s="47"/>
      <c r="FJG43" s="47"/>
      <c r="FJH43" s="47"/>
      <c r="FJI43" s="47"/>
      <c r="FJJ43" s="47"/>
      <c r="FJK43" s="47"/>
      <c r="FJL43" s="47"/>
      <c r="FJM43" s="47"/>
      <c r="FJN43" s="47"/>
      <c r="FJO43" s="47"/>
      <c r="FJP43" s="47"/>
      <c r="FJQ43" s="47"/>
      <c r="FJR43" s="47"/>
      <c r="FJS43" s="47"/>
      <c r="FJT43" s="47"/>
      <c r="FJU43" s="47"/>
      <c r="FJV43" s="47"/>
      <c r="FJW43" s="47"/>
      <c r="FJX43" s="47"/>
      <c r="FJY43" s="47"/>
      <c r="FJZ43" s="47"/>
      <c r="FKA43" s="47"/>
      <c r="FKB43" s="47"/>
      <c r="FKC43" s="47"/>
      <c r="FKD43" s="47"/>
      <c r="FKE43" s="47"/>
      <c r="FKF43" s="47"/>
      <c r="FKG43" s="47"/>
      <c r="FKH43" s="47"/>
      <c r="FKI43" s="47"/>
      <c r="FKJ43" s="47"/>
      <c r="FKK43" s="47"/>
      <c r="FKL43" s="47"/>
      <c r="FKM43" s="47"/>
      <c r="FKN43" s="47"/>
      <c r="FKO43" s="47"/>
      <c r="FKP43" s="47"/>
      <c r="FKQ43" s="47"/>
      <c r="FKR43" s="47"/>
      <c r="FKS43" s="47"/>
      <c r="FKT43" s="47"/>
      <c r="FKU43" s="47"/>
      <c r="FKV43" s="47"/>
      <c r="FKW43" s="47"/>
      <c r="FKX43" s="47"/>
      <c r="FKY43" s="47"/>
      <c r="FKZ43" s="47"/>
      <c r="FLA43" s="47"/>
      <c r="FLB43" s="47"/>
      <c r="FLC43" s="47"/>
      <c r="FLD43" s="47"/>
      <c r="FLE43" s="47"/>
      <c r="FLF43" s="47"/>
      <c r="FLG43" s="47"/>
      <c r="FLH43" s="47"/>
      <c r="FLI43" s="47"/>
      <c r="FLJ43" s="47"/>
      <c r="FLK43" s="47"/>
      <c r="FLL43" s="47"/>
      <c r="FLM43" s="47"/>
      <c r="FLN43" s="47"/>
      <c r="FLO43" s="47"/>
      <c r="FLP43" s="47"/>
      <c r="FLQ43" s="47"/>
      <c r="FLR43" s="47"/>
      <c r="FLS43" s="47"/>
      <c r="FLT43" s="47"/>
      <c r="FLU43" s="47"/>
      <c r="FLV43" s="47"/>
      <c r="FLW43" s="47"/>
      <c r="FLX43" s="47"/>
      <c r="FLY43" s="47"/>
      <c r="FLZ43" s="47"/>
      <c r="FMA43" s="47"/>
      <c r="FMB43" s="47"/>
      <c r="FMC43" s="47"/>
      <c r="FMD43" s="47"/>
      <c r="FME43" s="47"/>
      <c r="FMF43" s="47"/>
      <c r="FMG43" s="47"/>
      <c r="FMH43" s="47"/>
      <c r="FMI43" s="47"/>
      <c r="FMJ43" s="47"/>
      <c r="FMK43" s="47"/>
      <c r="FML43" s="47"/>
      <c r="FMM43" s="47"/>
      <c r="FMN43" s="47"/>
      <c r="FMO43" s="47"/>
      <c r="FMP43" s="47"/>
      <c r="FMQ43" s="47"/>
      <c r="FMR43" s="47"/>
      <c r="FMS43" s="47"/>
      <c r="FMT43" s="47"/>
      <c r="FMU43" s="47"/>
      <c r="FMV43" s="47"/>
      <c r="FMW43" s="47"/>
      <c r="FMX43" s="47"/>
      <c r="FMY43" s="47"/>
      <c r="FMZ43" s="47"/>
      <c r="FNA43" s="47"/>
      <c r="FNB43" s="47"/>
      <c r="FNC43" s="47"/>
      <c r="FND43" s="47"/>
      <c r="FNE43" s="47"/>
      <c r="FNF43" s="47"/>
      <c r="FNG43" s="47"/>
      <c r="FNH43" s="47"/>
      <c r="FNI43" s="47"/>
      <c r="FNJ43" s="47"/>
      <c r="FNK43" s="47"/>
      <c r="FNL43" s="47"/>
      <c r="FNM43" s="47"/>
      <c r="FNN43" s="47"/>
      <c r="FNO43" s="47"/>
      <c r="FNP43" s="47"/>
      <c r="FNQ43" s="47"/>
      <c r="FNR43" s="47"/>
      <c r="FNS43" s="47"/>
      <c r="FNT43" s="47"/>
      <c r="FNU43" s="47"/>
      <c r="FNV43" s="47"/>
      <c r="FNW43" s="47"/>
      <c r="FNX43" s="47"/>
      <c r="FNY43" s="47"/>
      <c r="FNZ43" s="47"/>
      <c r="FOA43" s="47"/>
      <c r="FOB43" s="47"/>
      <c r="FOC43" s="47"/>
      <c r="FOD43" s="47"/>
      <c r="FOE43" s="47"/>
      <c r="FOF43" s="47"/>
      <c r="FOG43" s="47"/>
      <c r="FOH43" s="47"/>
      <c r="FOI43" s="47"/>
      <c r="FOJ43" s="47"/>
      <c r="FOK43" s="47"/>
      <c r="FOL43" s="47"/>
      <c r="FOM43" s="47"/>
      <c r="FON43" s="47"/>
      <c r="FOO43" s="47"/>
      <c r="FOP43" s="47"/>
      <c r="FOQ43" s="47"/>
      <c r="FOR43" s="47"/>
      <c r="FOS43" s="47"/>
      <c r="FOT43" s="47"/>
      <c r="FOU43" s="47"/>
      <c r="FOV43" s="47"/>
      <c r="FOW43" s="47"/>
      <c r="FOX43" s="47"/>
      <c r="FOY43" s="47"/>
      <c r="FOZ43" s="47"/>
      <c r="FPA43" s="47"/>
      <c r="FPB43" s="47"/>
      <c r="FPC43" s="47"/>
      <c r="FPD43" s="47"/>
      <c r="FPE43" s="47"/>
      <c r="FPF43" s="47"/>
      <c r="FPG43" s="47"/>
      <c r="FPH43" s="47"/>
      <c r="FPI43" s="47"/>
      <c r="FPJ43" s="47"/>
      <c r="FPK43" s="47"/>
      <c r="FPL43" s="47"/>
      <c r="FPM43" s="47"/>
      <c r="FPN43" s="47"/>
      <c r="FPO43" s="47"/>
      <c r="FPP43" s="47"/>
      <c r="FPQ43" s="47"/>
      <c r="FPR43" s="47"/>
      <c r="FPS43" s="47"/>
      <c r="FPT43" s="47"/>
      <c r="FPU43" s="47"/>
      <c r="FPV43" s="47"/>
      <c r="FPW43" s="47"/>
      <c r="FPX43" s="47"/>
      <c r="FPY43" s="47"/>
      <c r="FPZ43" s="47"/>
      <c r="FQA43" s="47"/>
      <c r="FQB43" s="47"/>
      <c r="FQC43" s="47"/>
      <c r="FQD43" s="47"/>
      <c r="FQE43" s="47"/>
      <c r="FQF43" s="47"/>
      <c r="FQG43" s="47"/>
      <c r="FQH43" s="47"/>
      <c r="FQI43" s="47"/>
      <c r="FQJ43" s="47"/>
      <c r="FQK43" s="47"/>
      <c r="FQL43" s="47"/>
      <c r="FQM43" s="47"/>
      <c r="FQN43" s="47"/>
      <c r="FQO43" s="47"/>
      <c r="FQP43" s="47"/>
      <c r="FQQ43" s="47"/>
      <c r="FQR43" s="47"/>
      <c r="FQS43" s="47"/>
      <c r="FQT43" s="47"/>
      <c r="FQU43" s="47"/>
      <c r="FQV43" s="47"/>
      <c r="FQW43" s="47"/>
      <c r="FQX43" s="47"/>
      <c r="FQY43" s="47"/>
      <c r="FQZ43" s="47"/>
      <c r="FRA43" s="47"/>
      <c r="FRB43" s="47"/>
      <c r="FRC43" s="47"/>
      <c r="FRD43" s="47"/>
      <c r="FRE43" s="47"/>
      <c r="FRF43" s="47"/>
      <c r="FRG43" s="47"/>
      <c r="FRH43" s="47"/>
      <c r="FRI43" s="47"/>
      <c r="FRJ43" s="47"/>
      <c r="FRK43" s="47"/>
      <c r="FRL43" s="47"/>
      <c r="FRM43" s="47"/>
      <c r="FRN43" s="47"/>
      <c r="FRO43" s="47"/>
      <c r="FRP43" s="47"/>
      <c r="FRQ43" s="47"/>
      <c r="FRR43" s="47"/>
      <c r="FRS43" s="47"/>
      <c r="FRT43" s="47"/>
      <c r="FRU43" s="47"/>
      <c r="FRV43" s="47"/>
      <c r="FRW43" s="47"/>
      <c r="FRX43" s="47"/>
      <c r="FRY43" s="47"/>
      <c r="FRZ43" s="47"/>
      <c r="FSA43" s="47"/>
      <c r="FSB43" s="47"/>
      <c r="FSC43" s="47"/>
      <c r="FSD43" s="47"/>
      <c r="FSE43" s="47"/>
      <c r="FSF43" s="47"/>
      <c r="FSG43" s="47"/>
      <c r="FSH43" s="47"/>
      <c r="FSI43" s="47"/>
      <c r="FSJ43" s="47"/>
      <c r="FSK43" s="47"/>
      <c r="FSL43" s="47"/>
      <c r="FSM43" s="47"/>
      <c r="FSN43" s="47"/>
      <c r="FSO43" s="47"/>
      <c r="FSP43" s="47"/>
      <c r="FSQ43" s="47"/>
      <c r="FSR43" s="47"/>
      <c r="FSS43" s="47"/>
      <c r="FST43" s="47"/>
      <c r="FSU43" s="47"/>
      <c r="FSV43" s="47"/>
      <c r="FSW43" s="47"/>
      <c r="FSX43" s="47"/>
      <c r="FSY43" s="47"/>
      <c r="FSZ43" s="47"/>
      <c r="FTA43" s="47"/>
      <c r="FTB43" s="47"/>
      <c r="FTC43" s="47"/>
      <c r="FTD43" s="47"/>
      <c r="FTE43" s="47"/>
      <c r="FTF43" s="47"/>
      <c r="FTG43" s="47"/>
      <c r="FTH43" s="47"/>
      <c r="FTI43" s="47"/>
      <c r="FTJ43" s="47"/>
      <c r="FTK43" s="47"/>
      <c r="FTL43" s="47"/>
      <c r="FTM43" s="47"/>
      <c r="FTN43" s="47"/>
      <c r="FTO43" s="47"/>
      <c r="FTP43" s="47"/>
      <c r="FTQ43" s="47"/>
      <c r="FTR43" s="47"/>
      <c r="FTS43" s="47"/>
      <c r="FTT43" s="47"/>
      <c r="FTU43" s="47"/>
      <c r="FTV43" s="47"/>
      <c r="FTW43" s="47"/>
      <c r="FTX43" s="47"/>
      <c r="FTY43" s="47"/>
      <c r="FTZ43" s="47"/>
      <c r="FUA43" s="47"/>
      <c r="FUB43" s="47"/>
      <c r="FUC43" s="47"/>
      <c r="FUD43" s="47"/>
      <c r="FUE43" s="47"/>
      <c r="FUF43" s="47"/>
      <c r="FUG43" s="47"/>
      <c r="FUH43" s="47"/>
      <c r="FUI43" s="47"/>
      <c r="FUJ43" s="47"/>
      <c r="FUK43" s="47"/>
      <c r="FUL43" s="47"/>
      <c r="FUM43" s="47"/>
      <c r="FUN43" s="47"/>
      <c r="FUO43" s="47"/>
      <c r="FUP43" s="47"/>
      <c r="FUQ43" s="47"/>
      <c r="FUR43" s="47"/>
      <c r="FUS43" s="47"/>
      <c r="FUT43" s="47"/>
      <c r="FUU43" s="47"/>
      <c r="FUV43" s="47"/>
      <c r="FUW43" s="47"/>
      <c r="FUX43" s="47"/>
      <c r="FUY43" s="47"/>
      <c r="FUZ43" s="47"/>
      <c r="FVA43" s="47"/>
      <c r="FVB43" s="47"/>
      <c r="FVC43" s="47"/>
      <c r="FVD43" s="47"/>
      <c r="FVE43" s="47"/>
      <c r="FVF43" s="47"/>
      <c r="FVG43" s="47"/>
      <c r="FVH43" s="47"/>
      <c r="FVI43" s="47"/>
      <c r="FVJ43" s="47"/>
      <c r="FVK43" s="47"/>
      <c r="FVL43" s="47"/>
      <c r="FVM43" s="47"/>
      <c r="FVN43" s="47"/>
      <c r="FVO43" s="47"/>
      <c r="FVP43" s="47"/>
      <c r="FVQ43" s="47"/>
      <c r="FVR43" s="47"/>
      <c r="FVS43" s="47"/>
      <c r="FVT43" s="47"/>
      <c r="FVU43" s="47"/>
      <c r="FVV43" s="47"/>
      <c r="FVW43" s="47"/>
      <c r="FVX43" s="47"/>
      <c r="FVY43" s="47"/>
      <c r="FVZ43" s="47"/>
      <c r="FWA43" s="47"/>
      <c r="FWB43" s="47"/>
      <c r="FWC43" s="47"/>
      <c r="FWD43" s="47"/>
      <c r="FWE43" s="47"/>
      <c r="FWF43" s="47"/>
      <c r="FWG43" s="47"/>
      <c r="FWH43" s="47"/>
      <c r="FWI43" s="47"/>
      <c r="FWJ43" s="47"/>
      <c r="FWK43" s="47"/>
      <c r="FWL43" s="47"/>
      <c r="FWM43" s="47"/>
      <c r="FWN43" s="47"/>
      <c r="FWO43" s="47"/>
      <c r="FWP43" s="47"/>
      <c r="FWQ43" s="47"/>
      <c r="FWR43" s="47"/>
      <c r="FWS43" s="47"/>
      <c r="FWT43" s="47"/>
      <c r="FWU43" s="47"/>
      <c r="FWV43" s="47"/>
      <c r="FWW43" s="47"/>
      <c r="FWX43" s="47"/>
      <c r="FWY43" s="47"/>
      <c r="FWZ43" s="47"/>
      <c r="FXA43" s="47"/>
      <c r="FXB43" s="47"/>
      <c r="FXC43" s="47"/>
      <c r="FXD43" s="47"/>
      <c r="FXE43" s="47"/>
      <c r="FXF43" s="47"/>
      <c r="FXG43" s="47"/>
      <c r="FXH43" s="47"/>
      <c r="FXI43" s="47"/>
      <c r="FXJ43" s="47"/>
      <c r="FXK43" s="47"/>
      <c r="FXL43" s="47"/>
      <c r="FXM43" s="47"/>
      <c r="FXN43" s="47"/>
      <c r="FXO43" s="47"/>
      <c r="FXP43" s="47"/>
      <c r="FXQ43" s="47"/>
      <c r="FXR43" s="47"/>
      <c r="FXS43" s="47"/>
      <c r="FXT43" s="47"/>
      <c r="FXU43" s="47"/>
      <c r="FXV43" s="47"/>
      <c r="FXW43" s="47"/>
      <c r="FXX43" s="47"/>
      <c r="FXY43" s="47"/>
      <c r="FXZ43" s="47"/>
      <c r="FYA43" s="47"/>
      <c r="FYB43" s="47"/>
      <c r="FYC43" s="47"/>
      <c r="FYD43" s="47"/>
      <c r="FYE43" s="47"/>
      <c r="FYF43" s="47"/>
      <c r="FYG43" s="47"/>
      <c r="FYH43" s="47"/>
      <c r="FYI43" s="47"/>
      <c r="FYJ43" s="47"/>
      <c r="FYK43" s="47"/>
      <c r="FYL43" s="47"/>
      <c r="FYM43" s="47"/>
      <c r="FYN43" s="47"/>
      <c r="FYO43" s="47"/>
      <c r="FYP43" s="47"/>
      <c r="FYQ43" s="47"/>
      <c r="FYR43" s="47"/>
      <c r="FYS43" s="47"/>
      <c r="FYT43" s="47"/>
      <c r="FYU43" s="47"/>
      <c r="FYV43" s="47"/>
      <c r="FYW43" s="47"/>
      <c r="FYX43" s="47"/>
      <c r="FYY43" s="47"/>
      <c r="FYZ43" s="47"/>
      <c r="FZA43" s="47"/>
      <c r="FZB43" s="47"/>
      <c r="FZC43" s="47"/>
      <c r="FZD43" s="47"/>
      <c r="FZE43" s="47"/>
      <c r="FZF43" s="47"/>
      <c r="FZG43" s="47"/>
      <c r="FZH43" s="47"/>
      <c r="FZI43" s="47"/>
      <c r="FZJ43" s="47"/>
      <c r="FZK43" s="47"/>
      <c r="FZL43" s="47"/>
      <c r="FZM43" s="47"/>
      <c r="FZN43" s="47"/>
      <c r="FZO43" s="47"/>
      <c r="FZP43" s="47"/>
      <c r="FZQ43" s="47"/>
      <c r="FZR43" s="47"/>
      <c r="FZS43" s="47"/>
      <c r="FZT43" s="47"/>
      <c r="FZU43" s="47"/>
      <c r="FZV43" s="47"/>
      <c r="FZW43" s="47"/>
      <c r="FZX43" s="47"/>
      <c r="FZY43" s="47"/>
      <c r="FZZ43" s="47"/>
      <c r="GAA43" s="47"/>
      <c r="GAB43" s="47"/>
      <c r="GAC43" s="47"/>
      <c r="GAD43" s="47"/>
      <c r="GAE43" s="47"/>
      <c r="GAF43" s="47"/>
      <c r="GAG43" s="47"/>
      <c r="GAH43" s="47"/>
      <c r="GAI43" s="47"/>
      <c r="GAJ43" s="47"/>
      <c r="GAK43" s="47"/>
      <c r="GAL43" s="47"/>
      <c r="GAM43" s="47"/>
      <c r="GAN43" s="47"/>
      <c r="GAO43" s="47"/>
      <c r="GAP43" s="47"/>
      <c r="GAQ43" s="47"/>
      <c r="GAR43" s="47"/>
      <c r="GAS43" s="47"/>
      <c r="GAT43" s="47"/>
      <c r="GAU43" s="47"/>
      <c r="GAV43" s="47"/>
      <c r="GAW43" s="47"/>
      <c r="GAX43" s="47"/>
      <c r="GAY43" s="47"/>
      <c r="GAZ43" s="47"/>
      <c r="GBA43" s="47"/>
      <c r="GBB43" s="47"/>
      <c r="GBC43" s="47"/>
      <c r="GBD43" s="47"/>
      <c r="GBE43" s="47"/>
      <c r="GBF43" s="47"/>
      <c r="GBG43" s="47"/>
      <c r="GBH43" s="47"/>
      <c r="GBI43" s="47"/>
      <c r="GBJ43" s="47"/>
      <c r="GBK43" s="47"/>
      <c r="GBL43" s="47"/>
      <c r="GBM43" s="47"/>
      <c r="GBN43" s="47"/>
      <c r="GBO43" s="47"/>
      <c r="GBP43" s="47"/>
      <c r="GBQ43" s="47"/>
      <c r="GBR43" s="47"/>
      <c r="GBS43" s="47"/>
      <c r="GBT43" s="47"/>
      <c r="GBU43" s="47"/>
      <c r="GBV43" s="47"/>
      <c r="GBW43" s="47"/>
      <c r="GBX43" s="47"/>
      <c r="GBY43" s="47"/>
      <c r="GBZ43" s="47"/>
      <c r="GCA43" s="47"/>
      <c r="GCB43" s="47"/>
      <c r="GCC43" s="47"/>
      <c r="GCD43" s="47"/>
      <c r="GCE43" s="47"/>
      <c r="GCF43" s="47"/>
      <c r="GCG43" s="47"/>
      <c r="GCH43" s="47"/>
      <c r="GCI43" s="47"/>
      <c r="GCJ43" s="47"/>
      <c r="GCK43" s="47"/>
      <c r="GCL43" s="47"/>
      <c r="GCM43" s="47"/>
      <c r="GCN43" s="47"/>
      <c r="GCO43" s="47"/>
      <c r="GCP43" s="47"/>
      <c r="GCQ43" s="47"/>
      <c r="GCR43" s="47"/>
      <c r="GCS43" s="47"/>
      <c r="GCT43" s="47"/>
      <c r="GCU43" s="47"/>
      <c r="GCV43" s="47"/>
      <c r="GCW43" s="47"/>
      <c r="GCX43" s="47"/>
      <c r="GCY43" s="47"/>
      <c r="GCZ43" s="47"/>
      <c r="GDA43" s="47"/>
      <c r="GDB43" s="47"/>
      <c r="GDC43" s="47"/>
      <c r="GDD43" s="47"/>
      <c r="GDE43" s="47"/>
      <c r="GDF43" s="47"/>
      <c r="GDG43" s="47"/>
      <c r="GDH43" s="47"/>
      <c r="GDI43" s="47"/>
      <c r="GDJ43" s="47"/>
      <c r="GDK43" s="47"/>
      <c r="GDL43" s="47"/>
      <c r="GDM43" s="47"/>
      <c r="GDN43" s="47"/>
      <c r="GDO43" s="47"/>
      <c r="GDP43" s="47"/>
      <c r="GDQ43" s="47"/>
      <c r="GDR43" s="47"/>
      <c r="GDS43" s="47"/>
      <c r="GDT43" s="47"/>
      <c r="GDU43" s="47"/>
      <c r="GDV43" s="47"/>
      <c r="GDW43" s="47"/>
      <c r="GDX43" s="47"/>
      <c r="GDY43" s="47"/>
      <c r="GDZ43" s="47"/>
      <c r="GEA43" s="47"/>
      <c r="GEB43" s="47"/>
      <c r="GEC43" s="47"/>
      <c r="GED43" s="47"/>
      <c r="GEE43" s="47"/>
      <c r="GEF43" s="47"/>
      <c r="GEG43" s="47"/>
      <c r="GEH43" s="47"/>
      <c r="GEI43" s="47"/>
      <c r="GEJ43" s="47"/>
      <c r="GEK43" s="47"/>
      <c r="GEL43" s="47"/>
      <c r="GEM43" s="47"/>
      <c r="GEN43" s="47"/>
      <c r="GEO43" s="47"/>
      <c r="GEP43" s="47"/>
      <c r="GEQ43" s="47"/>
      <c r="GER43" s="47"/>
      <c r="GES43" s="47"/>
      <c r="GET43" s="47"/>
      <c r="GEU43" s="47"/>
      <c r="GEV43" s="47"/>
      <c r="GEW43" s="47"/>
      <c r="GEX43" s="47"/>
      <c r="GEY43" s="47"/>
      <c r="GEZ43" s="47"/>
      <c r="GFA43" s="47"/>
      <c r="GFB43" s="47"/>
      <c r="GFC43" s="47"/>
      <c r="GFD43" s="47"/>
      <c r="GFE43" s="47"/>
      <c r="GFF43" s="47"/>
      <c r="GFG43" s="47"/>
      <c r="GFH43" s="47"/>
      <c r="GFI43" s="47"/>
      <c r="GFJ43" s="47"/>
      <c r="GFK43" s="47"/>
      <c r="GFL43" s="47"/>
      <c r="GFM43" s="47"/>
      <c r="GFN43" s="47"/>
      <c r="GFO43" s="47"/>
      <c r="GFP43" s="47"/>
      <c r="GFQ43" s="47"/>
      <c r="GFR43" s="47"/>
      <c r="GFS43" s="47"/>
      <c r="GFT43" s="47"/>
      <c r="GFU43" s="47"/>
      <c r="GFV43" s="47"/>
      <c r="GFW43" s="47"/>
      <c r="GFX43" s="47"/>
      <c r="GFY43" s="47"/>
      <c r="GFZ43" s="47"/>
      <c r="GGA43" s="47"/>
      <c r="GGB43" s="47"/>
      <c r="GGC43" s="47"/>
      <c r="GGD43" s="47"/>
      <c r="GGE43" s="47"/>
      <c r="GGF43" s="47"/>
      <c r="GGG43" s="47"/>
      <c r="GGH43" s="47"/>
      <c r="GGI43" s="47"/>
      <c r="GGJ43" s="47"/>
      <c r="GGK43" s="47"/>
      <c r="GGL43" s="47"/>
      <c r="GGM43" s="47"/>
      <c r="GGN43" s="47"/>
      <c r="GGO43" s="47"/>
      <c r="GGP43" s="47"/>
      <c r="GGQ43" s="47"/>
      <c r="GGR43" s="47"/>
      <c r="GGS43" s="47"/>
      <c r="GGT43" s="47"/>
      <c r="GGU43" s="47"/>
      <c r="GGV43" s="47"/>
      <c r="GGW43" s="47"/>
      <c r="GGX43" s="47"/>
      <c r="GGY43" s="47"/>
      <c r="GGZ43" s="47"/>
      <c r="GHA43" s="47"/>
      <c r="GHB43" s="47"/>
      <c r="GHC43" s="47"/>
      <c r="GHD43" s="47"/>
      <c r="GHE43" s="47"/>
      <c r="GHF43" s="47"/>
      <c r="GHG43" s="47"/>
      <c r="GHH43" s="47"/>
      <c r="GHI43" s="47"/>
      <c r="GHJ43" s="47"/>
      <c r="GHK43" s="47"/>
      <c r="GHL43" s="47"/>
      <c r="GHM43" s="47"/>
      <c r="GHN43" s="47"/>
      <c r="GHO43" s="47"/>
      <c r="GHP43" s="47"/>
      <c r="GHQ43" s="47"/>
      <c r="GHR43" s="47"/>
      <c r="GHS43" s="47"/>
      <c r="GHT43" s="47"/>
      <c r="GHU43" s="47"/>
      <c r="GHV43" s="47"/>
      <c r="GHW43" s="47"/>
      <c r="GHX43" s="47"/>
      <c r="GHY43" s="47"/>
      <c r="GHZ43" s="47"/>
      <c r="GIA43" s="47"/>
      <c r="GIB43" s="47"/>
      <c r="GIC43" s="47"/>
      <c r="GID43" s="47"/>
      <c r="GIE43" s="47"/>
      <c r="GIF43" s="47"/>
      <c r="GIG43" s="47"/>
      <c r="GIH43" s="47"/>
      <c r="GII43" s="47"/>
      <c r="GIJ43" s="47"/>
      <c r="GIK43" s="47"/>
      <c r="GIL43" s="47"/>
      <c r="GIM43" s="47"/>
      <c r="GIN43" s="47"/>
      <c r="GIO43" s="47"/>
      <c r="GIP43" s="47"/>
      <c r="GIQ43" s="47"/>
      <c r="GIR43" s="47"/>
      <c r="GIS43" s="47"/>
      <c r="GIT43" s="47"/>
      <c r="GIU43" s="47"/>
      <c r="GIV43" s="47"/>
      <c r="GIW43" s="47"/>
      <c r="GIX43" s="47"/>
      <c r="GIY43" s="47"/>
      <c r="GIZ43" s="47"/>
      <c r="GJA43" s="47"/>
      <c r="GJB43" s="47"/>
      <c r="GJC43" s="47"/>
      <c r="GJD43" s="47"/>
      <c r="GJE43" s="47"/>
      <c r="GJF43" s="47"/>
      <c r="GJG43" s="47"/>
      <c r="GJH43" s="47"/>
      <c r="GJI43" s="47"/>
      <c r="GJJ43" s="47"/>
      <c r="GJK43" s="47"/>
      <c r="GJL43" s="47"/>
      <c r="GJM43" s="47"/>
      <c r="GJN43" s="47"/>
      <c r="GJO43" s="47"/>
      <c r="GJP43" s="47"/>
      <c r="GJQ43" s="47"/>
      <c r="GJR43" s="47"/>
      <c r="GJS43" s="47"/>
      <c r="GJT43" s="47"/>
      <c r="GJU43" s="47"/>
      <c r="GJV43" s="47"/>
      <c r="GJW43" s="47"/>
      <c r="GJX43" s="47"/>
      <c r="GJY43" s="47"/>
      <c r="GJZ43" s="47"/>
      <c r="GKA43" s="47"/>
      <c r="GKB43" s="47"/>
      <c r="GKC43" s="47"/>
      <c r="GKD43" s="47"/>
      <c r="GKE43" s="47"/>
      <c r="GKF43" s="47"/>
      <c r="GKG43" s="47"/>
      <c r="GKH43" s="47"/>
      <c r="GKI43" s="47"/>
      <c r="GKJ43" s="47"/>
      <c r="GKK43" s="47"/>
      <c r="GKL43" s="47"/>
      <c r="GKM43" s="47"/>
      <c r="GKN43" s="47"/>
      <c r="GKO43" s="47"/>
      <c r="GKP43" s="47"/>
      <c r="GKQ43" s="47"/>
      <c r="GKR43" s="47"/>
      <c r="GKS43" s="47"/>
      <c r="GKT43" s="47"/>
      <c r="GKU43" s="47"/>
      <c r="GKV43" s="47"/>
      <c r="GKW43" s="47"/>
      <c r="GKX43" s="47"/>
      <c r="GKY43" s="47"/>
      <c r="GKZ43" s="47"/>
      <c r="GLA43" s="47"/>
      <c r="GLB43" s="47"/>
      <c r="GLC43" s="47"/>
      <c r="GLD43" s="47"/>
      <c r="GLE43" s="47"/>
      <c r="GLF43" s="47"/>
      <c r="GLG43" s="47"/>
      <c r="GLH43" s="47"/>
      <c r="GLI43" s="47"/>
      <c r="GLJ43" s="47"/>
      <c r="GLK43" s="47"/>
      <c r="GLL43" s="47"/>
      <c r="GLM43" s="47"/>
      <c r="GLN43" s="47"/>
      <c r="GLO43" s="47"/>
      <c r="GLP43" s="47"/>
      <c r="GLQ43" s="47"/>
      <c r="GLR43" s="47"/>
      <c r="GLS43" s="47"/>
      <c r="GLT43" s="47"/>
      <c r="GLU43" s="47"/>
      <c r="GLV43" s="47"/>
      <c r="GLW43" s="47"/>
      <c r="GLX43" s="47"/>
      <c r="GLY43" s="47"/>
      <c r="GLZ43" s="47"/>
      <c r="GMA43" s="47"/>
      <c r="GMB43" s="47"/>
      <c r="GMC43" s="47"/>
      <c r="GMD43" s="47"/>
      <c r="GME43" s="47"/>
      <c r="GMF43" s="47"/>
      <c r="GMG43" s="47"/>
      <c r="GMH43" s="47"/>
      <c r="GMI43" s="47"/>
      <c r="GMJ43" s="47"/>
      <c r="GMK43" s="47"/>
      <c r="GML43" s="47"/>
      <c r="GMM43" s="47"/>
      <c r="GMN43" s="47"/>
      <c r="GMO43" s="47"/>
      <c r="GMP43" s="47"/>
      <c r="GMQ43" s="47"/>
      <c r="GMR43" s="47"/>
      <c r="GMS43" s="47"/>
      <c r="GMT43" s="47"/>
      <c r="GMU43" s="47"/>
      <c r="GMV43" s="47"/>
      <c r="GMW43" s="47"/>
      <c r="GMX43" s="47"/>
      <c r="GMY43" s="47"/>
      <c r="GMZ43" s="47"/>
      <c r="GNA43" s="47"/>
      <c r="GNB43" s="47"/>
      <c r="GNC43" s="47"/>
      <c r="GND43" s="47"/>
      <c r="GNE43" s="47"/>
      <c r="GNF43" s="47"/>
      <c r="GNG43" s="47"/>
      <c r="GNH43" s="47"/>
      <c r="GNI43" s="47"/>
      <c r="GNJ43" s="47"/>
      <c r="GNK43" s="47"/>
      <c r="GNL43" s="47"/>
      <c r="GNM43" s="47"/>
      <c r="GNN43" s="47"/>
      <c r="GNO43" s="47"/>
      <c r="GNP43" s="47"/>
      <c r="GNQ43" s="47"/>
      <c r="GNR43" s="47"/>
      <c r="GNS43" s="47"/>
      <c r="GNT43" s="47"/>
      <c r="GNU43" s="47"/>
      <c r="GNV43" s="47"/>
      <c r="GNW43" s="47"/>
      <c r="GNX43" s="47"/>
      <c r="GNY43" s="47"/>
      <c r="GNZ43" s="47"/>
      <c r="GOA43" s="47"/>
      <c r="GOB43" s="47"/>
      <c r="GOC43" s="47"/>
      <c r="GOD43" s="47"/>
      <c r="GOE43" s="47"/>
      <c r="GOF43" s="47"/>
      <c r="GOG43" s="47"/>
      <c r="GOH43" s="47"/>
      <c r="GOI43" s="47"/>
      <c r="GOJ43" s="47"/>
      <c r="GOK43" s="47"/>
      <c r="GOL43" s="47"/>
      <c r="GOM43" s="47"/>
      <c r="GON43" s="47"/>
      <c r="GOO43" s="47"/>
      <c r="GOP43" s="47"/>
      <c r="GOQ43" s="47"/>
      <c r="GOR43" s="47"/>
      <c r="GOS43" s="47"/>
      <c r="GOT43" s="47"/>
      <c r="GOU43" s="47"/>
      <c r="GOV43" s="47"/>
      <c r="GOW43" s="47"/>
      <c r="GOX43" s="47"/>
      <c r="GOY43" s="47"/>
      <c r="GOZ43" s="47"/>
      <c r="GPA43" s="47"/>
      <c r="GPB43" s="47"/>
      <c r="GPC43" s="47"/>
      <c r="GPD43" s="47"/>
      <c r="GPE43" s="47"/>
      <c r="GPF43" s="47"/>
      <c r="GPG43" s="47"/>
      <c r="GPH43" s="47"/>
      <c r="GPI43" s="47"/>
      <c r="GPJ43" s="47"/>
      <c r="GPK43" s="47"/>
      <c r="GPL43" s="47"/>
      <c r="GPM43" s="47"/>
      <c r="GPN43" s="47"/>
      <c r="GPO43" s="47"/>
      <c r="GPP43" s="47"/>
      <c r="GPQ43" s="47"/>
      <c r="GPR43" s="47"/>
      <c r="GPS43" s="47"/>
      <c r="GPT43" s="47"/>
      <c r="GPU43" s="47"/>
      <c r="GPV43" s="47"/>
      <c r="GPW43" s="47"/>
      <c r="GPX43" s="47"/>
      <c r="GPY43" s="47"/>
      <c r="GPZ43" s="47"/>
      <c r="GQA43" s="47"/>
      <c r="GQB43" s="47"/>
      <c r="GQC43" s="47"/>
      <c r="GQD43" s="47"/>
      <c r="GQE43" s="47"/>
      <c r="GQF43" s="47"/>
      <c r="GQG43" s="47"/>
      <c r="GQH43" s="47"/>
      <c r="GQI43" s="47"/>
      <c r="GQJ43" s="47"/>
      <c r="GQK43" s="47"/>
      <c r="GQL43" s="47"/>
      <c r="GQM43" s="47"/>
      <c r="GQN43" s="47"/>
      <c r="GQO43" s="47"/>
      <c r="GQP43" s="47"/>
      <c r="GQQ43" s="47"/>
      <c r="GQR43" s="47"/>
      <c r="GQS43" s="47"/>
      <c r="GQT43" s="47"/>
      <c r="GQU43" s="47"/>
      <c r="GQV43" s="47"/>
      <c r="GQW43" s="47"/>
      <c r="GQX43" s="47"/>
      <c r="GQY43" s="47"/>
      <c r="GQZ43" s="47"/>
      <c r="GRA43" s="47"/>
      <c r="GRB43" s="47"/>
      <c r="GRC43" s="47"/>
      <c r="GRD43" s="47"/>
      <c r="GRE43" s="47"/>
      <c r="GRF43" s="47"/>
      <c r="GRG43" s="47"/>
      <c r="GRH43" s="47"/>
      <c r="GRI43" s="47"/>
      <c r="GRJ43" s="47"/>
      <c r="GRK43" s="47"/>
      <c r="GRL43" s="47"/>
      <c r="GRM43" s="47"/>
      <c r="GRN43" s="47"/>
      <c r="GRO43" s="47"/>
      <c r="GRP43" s="47"/>
      <c r="GRQ43" s="47"/>
      <c r="GRR43" s="47"/>
      <c r="GRS43" s="47"/>
      <c r="GRT43" s="47"/>
      <c r="GRU43" s="47"/>
      <c r="GRV43" s="47"/>
      <c r="GRW43" s="47"/>
      <c r="GRX43" s="47"/>
      <c r="GRY43" s="47"/>
      <c r="GRZ43" s="47"/>
      <c r="GSA43" s="47"/>
      <c r="GSB43" s="47"/>
      <c r="GSC43" s="47"/>
      <c r="GSD43" s="47"/>
      <c r="GSE43" s="47"/>
      <c r="GSF43" s="47"/>
      <c r="GSG43" s="47"/>
      <c r="GSH43" s="47"/>
      <c r="GSI43" s="47"/>
      <c r="GSJ43" s="47"/>
      <c r="GSK43" s="47"/>
      <c r="GSL43" s="47"/>
      <c r="GSM43" s="47"/>
      <c r="GSN43" s="47"/>
      <c r="GSO43" s="47"/>
      <c r="GSP43" s="47"/>
      <c r="GSQ43" s="47"/>
      <c r="GSR43" s="47"/>
      <c r="GSS43" s="47"/>
      <c r="GST43" s="47"/>
      <c r="GSU43" s="47"/>
      <c r="GSV43" s="47"/>
      <c r="GSW43" s="47"/>
      <c r="GSX43" s="47"/>
      <c r="GSY43" s="47"/>
      <c r="GSZ43" s="47"/>
      <c r="GTA43" s="47"/>
      <c r="GTB43" s="47"/>
      <c r="GTC43" s="47"/>
      <c r="GTD43" s="47"/>
      <c r="GTE43" s="47"/>
      <c r="GTF43" s="47"/>
      <c r="GTG43" s="47"/>
      <c r="GTH43" s="47"/>
      <c r="GTI43" s="47"/>
      <c r="GTJ43" s="47"/>
      <c r="GTK43" s="47"/>
      <c r="GTL43" s="47"/>
      <c r="GTM43" s="47"/>
      <c r="GTN43" s="47"/>
      <c r="GTO43" s="47"/>
      <c r="GTP43" s="47"/>
      <c r="GTQ43" s="47"/>
      <c r="GTR43" s="47"/>
      <c r="GTS43" s="47"/>
      <c r="GTT43" s="47"/>
      <c r="GTU43" s="47"/>
      <c r="GTV43" s="47"/>
      <c r="GTW43" s="47"/>
      <c r="GTX43" s="47"/>
      <c r="GTY43" s="47"/>
      <c r="GTZ43" s="47"/>
      <c r="GUA43" s="47"/>
      <c r="GUB43" s="47"/>
      <c r="GUC43" s="47"/>
      <c r="GUD43" s="47"/>
      <c r="GUE43" s="47"/>
      <c r="GUF43" s="47"/>
      <c r="GUG43" s="47"/>
      <c r="GUH43" s="47"/>
      <c r="GUI43" s="47"/>
      <c r="GUJ43" s="47"/>
      <c r="GUK43" s="47"/>
      <c r="GUL43" s="47"/>
      <c r="GUM43" s="47"/>
      <c r="GUN43" s="47"/>
      <c r="GUO43" s="47"/>
      <c r="GUP43" s="47"/>
      <c r="GUQ43" s="47"/>
      <c r="GUR43" s="47"/>
      <c r="GUS43" s="47"/>
      <c r="GUT43" s="47"/>
      <c r="GUU43" s="47"/>
      <c r="GUV43" s="47"/>
      <c r="GUW43" s="47"/>
      <c r="GUX43" s="47"/>
      <c r="GUY43" s="47"/>
      <c r="GUZ43" s="47"/>
      <c r="GVA43" s="47"/>
      <c r="GVB43" s="47"/>
      <c r="GVC43" s="47"/>
      <c r="GVD43" s="47"/>
      <c r="GVE43" s="47"/>
      <c r="GVF43" s="47"/>
      <c r="GVG43" s="47"/>
      <c r="GVH43" s="47"/>
      <c r="GVI43" s="47"/>
      <c r="GVJ43" s="47"/>
      <c r="GVK43" s="47"/>
      <c r="GVL43" s="47"/>
      <c r="GVM43" s="47"/>
      <c r="GVN43" s="47"/>
      <c r="GVO43" s="47"/>
      <c r="GVP43" s="47"/>
      <c r="GVQ43" s="47"/>
      <c r="GVR43" s="47"/>
      <c r="GVS43" s="47"/>
      <c r="GVT43" s="47"/>
      <c r="GVU43" s="47"/>
      <c r="GVV43" s="47"/>
      <c r="GVW43" s="47"/>
      <c r="GVX43" s="47"/>
      <c r="GVY43" s="47"/>
      <c r="GVZ43" s="47"/>
      <c r="GWA43" s="47"/>
      <c r="GWB43" s="47"/>
      <c r="GWC43" s="47"/>
      <c r="GWD43" s="47"/>
      <c r="GWE43" s="47"/>
      <c r="GWF43" s="47"/>
      <c r="GWG43" s="47"/>
      <c r="GWH43" s="47"/>
      <c r="GWI43" s="47"/>
      <c r="GWJ43" s="47"/>
      <c r="GWK43" s="47"/>
      <c r="GWL43" s="47"/>
      <c r="GWM43" s="47"/>
      <c r="GWN43" s="47"/>
      <c r="GWO43" s="47"/>
      <c r="GWP43" s="47"/>
      <c r="GWQ43" s="47"/>
      <c r="GWR43" s="47"/>
      <c r="GWS43" s="47"/>
      <c r="GWT43" s="47"/>
      <c r="GWU43" s="47"/>
      <c r="GWV43" s="47"/>
      <c r="GWW43" s="47"/>
      <c r="GWX43" s="47"/>
      <c r="GWY43" s="47"/>
      <c r="GWZ43" s="47"/>
      <c r="GXA43" s="47"/>
      <c r="GXB43" s="47"/>
      <c r="GXC43" s="47"/>
      <c r="GXD43" s="47"/>
      <c r="GXE43" s="47"/>
      <c r="GXF43" s="47"/>
      <c r="GXG43" s="47"/>
      <c r="GXH43" s="47"/>
      <c r="GXI43" s="47"/>
      <c r="GXJ43" s="47"/>
      <c r="GXK43" s="47"/>
      <c r="GXL43" s="47"/>
      <c r="GXM43" s="47"/>
      <c r="GXN43" s="47"/>
      <c r="GXO43" s="47"/>
      <c r="GXP43" s="47"/>
      <c r="GXQ43" s="47"/>
      <c r="GXR43" s="47"/>
      <c r="GXS43" s="47"/>
      <c r="GXT43" s="47"/>
      <c r="GXU43" s="47"/>
      <c r="GXV43" s="47"/>
      <c r="GXW43" s="47"/>
      <c r="GXX43" s="47"/>
      <c r="GXY43" s="47"/>
      <c r="GXZ43" s="47"/>
      <c r="GYA43" s="47"/>
      <c r="GYB43" s="47"/>
      <c r="GYC43" s="47"/>
      <c r="GYD43" s="47"/>
      <c r="GYE43" s="47"/>
      <c r="GYF43" s="47"/>
      <c r="GYG43" s="47"/>
      <c r="GYH43" s="47"/>
      <c r="GYI43" s="47"/>
      <c r="GYJ43" s="47"/>
      <c r="GYK43" s="47"/>
      <c r="GYL43" s="47"/>
      <c r="GYM43" s="47"/>
      <c r="GYN43" s="47"/>
      <c r="GYO43" s="47"/>
      <c r="GYP43" s="47"/>
      <c r="GYQ43" s="47"/>
      <c r="GYR43" s="47"/>
      <c r="GYS43" s="47"/>
      <c r="GYT43" s="47"/>
      <c r="GYU43" s="47"/>
      <c r="GYV43" s="47"/>
      <c r="GYW43" s="47"/>
      <c r="GYX43" s="47"/>
      <c r="GYY43" s="47"/>
      <c r="GYZ43" s="47"/>
      <c r="GZA43" s="47"/>
      <c r="GZB43" s="47"/>
      <c r="GZC43" s="47"/>
      <c r="GZD43" s="47"/>
      <c r="GZE43" s="47"/>
      <c r="GZF43" s="47"/>
      <c r="GZG43" s="47"/>
      <c r="GZH43" s="47"/>
      <c r="GZI43" s="47"/>
      <c r="GZJ43" s="47"/>
      <c r="GZK43" s="47"/>
      <c r="GZL43" s="47"/>
      <c r="GZM43" s="47"/>
      <c r="GZN43" s="47"/>
      <c r="GZO43" s="47"/>
      <c r="GZP43" s="47"/>
      <c r="GZQ43" s="47"/>
      <c r="GZR43" s="47"/>
      <c r="GZS43" s="47"/>
      <c r="GZT43" s="47"/>
      <c r="GZU43" s="47"/>
      <c r="GZV43" s="47"/>
      <c r="GZW43" s="47"/>
      <c r="GZX43" s="47"/>
      <c r="GZY43" s="47"/>
      <c r="GZZ43" s="47"/>
      <c r="HAA43" s="47"/>
      <c r="HAB43" s="47"/>
      <c r="HAC43" s="47"/>
      <c r="HAD43" s="47"/>
      <c r="HAE43" s="47"/>
      <c r="HAF43" s="47"/>
      <c r="HAG43" s="47"/>
      <c r="HAH43" s="47"/>
      <c r="HAI43" s="47"/>
      <c r="HAJ43" s="47"/>
      <c r="HAK43" s="47"/>
      <c r="HAL43" s="47"/>
      <c r="HAM43" s="47"/>
      <c r="HAN43" s="47"/>
      <c r="HAO43" s="47"/>
      <c r="HAP43" s="47"/>
      <c r="HAQ43" s="47"/>
      <c r="HAR43" s="47"/>
      <c r="HAS43" s="47"/>
      <c r="HAT43" s="47"/>
      <c r="HAU43" s="47"/>
      <c r="HAV43" s="47"/>
      <c r="HAW43" s="47"/>
      <c r="HAX43" s="47"/>
      <c r="HAY43" s="47"/>
      <c r="HAZ43" s="47"/>
      <c r="HBA43" s="47"/>
      <c r="HBB43" s="47"/>
      <c r="HBC43" s="47"/>
      <c r="HBD43" s="47"/>
      <c r="HBE43" s="47"/>
      <c r="HBF43" s="47"/>
      <c r="HBG43" s="47"/>
      <c r="HBH43" s="47"/>
      <c r="HBI43" s="47"/>
      <c r="HBJ43" s="47"/>
      <c r="HBK43" s="47"/>
      <c r="HBL43" s="47"/>
      <c r="HBM43" s="47"/>
      <c r="HBN43" s="47"/>
      <c r="HBO43" s="47"/>
      <c r="HBP43" s="47"/>
      <c r="HBQ43" s="47"/>
      <c r="HBR43" s="47"/>
      <c r="HBS43" s="47"/>
      <c r="HBT43" s="47"/>
      <c r="HBU43" s="47"/>
      <c r="HBV43" s="47"/>
      <c r="HBW43" s="47"/>
      <c r="HBX43" s="47"/>
      <c r="HBY43" s="47"/>
      <c r="HBZ43" s="47"/>
      <c r="HCA43" s="47"/>
      <c r="HCB43" s="47"/>
      <c r="HCC43" s="47"/>
      <c r="HCD43" s="47"/>
      <c r="HCE43" s="47"/>
      <c r="HCF43" s="47"/>
      <c r="HCG43" s="47"/>
      <c r="HCH43" s="47"/>
      <c r="HCI43" s="47"/>
      <c r="HCJ43" s="47"/>
      <c r="HCK43" s="47"/>
      <c r="HCL43" s="47"/>
      <c r="HCM43" s="47"/>
      <c r="HCN43" s="47"/>
      <c r="HCO43" s="47"/>
      <c r="HCP43" s="47"/>
      <c r="HCQ43" s="47"/>
      <c r="HCR43" s="47"/>
      <c r="HCS43" s="47"/>
      <c r="HCT43" s="47"/>
      <c r="HCU43" s="47"/>
      <c r="HCV43" s="47"/>
      <c r="HCW43" s="47"/>
      <c r="HCX43" s="47"/>
      <c r="HCY43" s="47"/>
      <c r="HCZ43" s="47"/>
      <c r="HDA43" s="47"/>
      <c r="HDB43" s="47"/>
      <c r="HDC43" s="47"/>
      <c r="HDD43" s="47"/>
      <c r="HDE43" s="47"/>
      <c r="HDF43" s="47"/>
      <c r="HDG43" s="47"/>
      <c r="HDH43" s="47"/>
      <c r="HDI43" s="47"/>
      <c r="HDJ43" s="47"/>
      <c r="HDK43" s="47"/>
      <c r="HDL43" s="47"/>
      <c r="HDM43" s="47"/>
      <c r="HDN43" s="47"/>
      <c r="HDO43" s="47"/>
      <c r="HDP43" s="47"/>
      <c r="HDQ43" s="47"/>
      <c r="HDR43" s="47"/>
      <c r="HDS43" s="47"/>
      <c r="HDT43" s="47"/>
      <c r="HDU43" s="47"/>
      <c r="HDV43" s="47"/>
      <c r="HDW43" s="47"/>
      <c r="HDX43" s="47"/>
      <c r="HDY43" s="47"/>
      <c r="HDZ43" s="47"/>
      <c r="HEA43" s="47"/>
      <c r="HEB43" s="47"/>
      <c r="HEC43" s="47"/>
      <c r="HED43" s="47"/>
      <c r="HEE43" s="47"/>
      <c r="HEF43" s="47"/>
      <c r="HEG43" s="47"/>
      <c r="HEH43" s="47"/>
      <c r="HEI43" s="47"/>
      <c r="HEJ43" s="47"/>
      <c r="HEK43" s="47"/>
      <c r="HEL43" s="47"/>
      <c r="HEM43" s="47"/>
      <c r="HEN43" s="47"/>
      <c r="HEO43" s="47"/>
      <c r="HEP43" s="47"/>
      <c r="HEQ43" s="47"/>
      <c r="HER43" s="47"/>
      <c r="HES43" s="47"/>
      <c r="HET43" s="47"/>
      <c r="HEU43" s="47"/>
      <c r="HEV43" s="47"/>
      <c r="HEW43" s="47"/>
      <c r="HEX43" s="47"/>
      <c r="HEY43" s="47"/>
      <c r="HEZ43" s="47"/>
      <c r="HFA43" s="47"/>
      <c r="HFB43" s="47"/>
      <c r="HFC43" s="47"/>
      <c r="HFD43" s="47"/>
      <c r="HFE43" s="47"/>
      <c r="HFF43" s="47"/>
      <c r="HFG43" s="47"/>
      <c r="HFH43" s="47"/>
      <c r="HFI43" s="47"/>
      <c r="HFJ43" s="47"/>
      <c r="HFK43" s="47"/>
      <c r="HFL43" s="47"/>
      <c r="HFM43" s="47"/>
      <c r="HFN43" s="47"/>
      <c r="HFO43" s="47"/>
      <c r="HFP43" s="47"/>
      <c r="HFQ43" s="47"/>
      <c r="HFR43" s="47"/>
      <c r="HFS43" s="47"/>
      <c r="HFT43" s="47"/>
      <c r="HFU43" s="47"/>
      <c r="HFV43" s="47"/>
      <c r="HFW43" s="47"/>
      <c r="HFX43" s="47"/>
      <c r="HFY43" s="47"/>
      <c r="HFZ43" s="47"/>
      <c r="HGA43" s="47"/>
      <c r="HGB43" s="47"/>
      <c r="HGC43" s="47"/>
      <c r="HGD43" s="47"/>
      <c r="HGE43" s="47"/>
      <c r="HGF43" s="47"/>
      <c r="HGG43" s="47"/>
      <c r="HGH43" s="47"/>
      <c r="HGI43" s="47"/>
      <c r="HGJ43" s="47"/>
      <c r="HGK43" s="47"/>
      <c r="HGL43" s="47"/>
      <c r="HGM43" s="47"/>
      <c r="HGN43" s="47"/>
      <c r="HGO43" s="47"/>
      <c r="HGP43" s="47"/>
      <c r="HGQ43" s="47"/>
      <c r="HGR43" s="47"/>
      <c r="HGS43" s="47"/>
      <c r="HGT43" s="47"/>
      <c r="HGU43" s="47"/>
      <c r="HGV43" s="47"/>
      <c r="HGW43" s="47"/>
      <c r="HGX43" s="47"/>
      <c r="HGY43" s="47"/>
      <c r="HGZ43" s="47"/>
      <c r="HHA43" s="47"/>
      <c r="HHB43" s="47"/>
      <c r="HHC43" s="47"/>
      <c r="HHD43" s="47"/>
      <c r="HHE43" s="47"/>
      <c r="HHF43" s="47"/>
      <c r="HHG43" s="47"/>
      <c r="HHH43" s="47"/>
      <c r="HHI43" s="47"/>
      <c r="HHJ43" s="47"/>
      <c r="HHK43" s="47"/>
      <c r="HHL43" s="47"/>
      <c r="HHM43" s="47"/>
      <c r="HHN43" s="47"/>
      <c r="HHO43" s="47"/>
      <c r="HHP43" s="47"/>
      <c r="HHQ43" s="47"/>
      <c r="HHR43" s="47"/>
      <c r="HHS43" s="47"/>
      <c r="HHT43" s="47"/>
      <c r="HHU43" s="47"/>
      <c r="HHV43" s="47"/>
      <c r="HHW43" s="47"/>
      <c r="HHX43" s="47"/>
      <c r="HHY43" s="47"/>
      <c r="HHZ43" s="47"/>
      <c r="HIA43" s="47"/>
      <c r="HIB43" s="47"/>
      <c r="HIC43" s="47"/>
      <c r="HID43" s="47"/>
      <c r="HIE43" s="47"/>
      <c r="HIF43" s="47"/>
      <c r="HIG43" s="47"/>
      <c r="HIH43" s="47"/>
      <c r="HII43" s="47"/>
      <c r="HIJ43" s="47"/>
      <c r="HIK43" s="47"/>
      <c r="HIL43" s="47"/>
      <c r="HIM43" s="47"/>
      <c r="HIN43" s="47"/>
      <c r="HIO43" s="47"/>
      <c r="HIP43" s="47"/>
      <c r="HIQ43" s="47"/>
      <c r="HIR43" s="47"/>
      <c r="HIS43" s="47"/>
      <c r="HIT43" s="47"/>
      <c r="HIU43" s="47"/>
      <c r="HIV43" s="47"/>
      <c r="HIW43" s="47"/>
      <c r="HIX43" s="47"/>
      <c r="HIY43" s="47"/>
      <c r="HIZ43" s="47"/>
      <c r="HJA43" s="47"/>
      <c r="HJB43" s="47"/>
      <c r="HJC43" s="47"/>
      <c r="HJD43" s="47"/>
      <c r="HJE43" s="47"/>
      <c r="HJF43" s="47"/>
      <c r="HJG43" s="47"/>
      <c r="HJH43" s="47"/>
      <c r="HJI43" s="47"/>
      <c r="HJJ43" s="47"/>
      <c r="HJK43" s="47"/>
      <c r="HJL43" s="47"/>
      <c r="HJM43" s="47"/>
      <c r="HJN43" s="47"/>
      <c r="HJO43" s="47"/>
      <c r="HJP43" s="47"/>
      <c r="HJQ43" s="47"/>
      <c r="HJR43" s="47"/>
      <c r="HJS43" s="47"/>
      <c r="HJT43" s="47"/>
      <c r="HJU43" s="47"/>
      <c r="HJV43" s="47"/>
      <c r="HJW43" s="47"/>
      <c r="HJX43" s="47"/>
      <c r="HJY43" s="47"/>
      <c r="HJZ43" s="47"/>
      <c r="HKA43" s="47"/>
      <c r="HKB43" s="47"/>
      <c r="HKC43" s="47"/>
      <c r="HKD43" s="47"/>
      <c r="HKE43" s="47"/>
      <c r="HKF43" s="47"/>
      <c r="HKG43" s="47"/>
      <c r="HKH43" s="47"/>
      <c r="HKI43" s="47"/>
      <c r="HKJ43" s="47"/>
      <c r="HKK43" s="47"/>
      <c r="HKL43" s="47"/>
      <c r="HKM43" s="47"/>
      <c r="HKN43" s="47"/>
      <c r="HKO43" s="47"/>
      <c r="HKP43" s="47"/>
      <c r="HKQ43" s="47"/>
      <c r="HKR43" s="47"/>
      <c r="HKS43" s="47"/>
      <c r="HKT43" s="47"/>
      <c r="HKU43" s="47"/>
      <c r="HKV43" s="47"/>
      <c r="HKW43" s="47"/>
      <c r="HKX43" s="47"/>
      <c r="HKY43" s="47"/>
      <c r="HKZ43" s="47"/>
      <c r="HLA43" s="47"/>
      <c r="HLB43" s="47"/>
      <c r="HLC43" s="47"/>
      <c r="HLD43" s="47"/>
      <c r="HLE43" s="47"/>
      <c r="HLF43" s="47"/>
      <c r="HLG43" s="47"/>
      <c r="HLH43" s="47"/>
      <c r="HLI43" s="47"/>
      <c r="HLJ43" s="47"/>
      <c r="HLK43" s="47"/>
      <c r="HLL43" s="47"/>
      <c r="HLM43" s="47"/>
      <c r="HLN43" s="47"/>
      <c r="HLO43" s="47"/>
      <c r="HLP43" s="47"/>
      <c r="HLQ43" s="47"/>
      <c r="HLR43" s="47"/>
      <c r="HLS43" s="47"/>
      <c r="HLT43" s="47"/>
      <c r="HLU43" s="47"/>
      <c r="HLV43" s="47"/>
      <c r="HLW43" s="47"/>
      <c r="HLX43" s="47"/>
      <c r="HLY43" s="47"/>
      <c r="HLZ43" s="47"/>
      <c r="HMA43" s="47"/>
      <c r="HMB43" s="47"/>
      <c r="HMC43" s="47"/>
      <c r="HMD43" s="47"/>
      <c r="HME43" s="47"/>
      <c r="HMF43" s="47"/>
      <c r="HMG43" s="47"/>
      <c r="HMH43" s="47"/>
      <c r="HMI43" s="47"/>
      <c r="HMJ43" s="47"/>
      <c r="HMK43" s="47"/>
      <c r="HML43" s="47"/>
      <c r="HMM43" s="47"/>
      <c r="HMN43" s="47"/>
      <c r="HMO43" s="47"/>
      <c r="HMP43" s="47"/>
      <c r="HMQ43" s="47"/>
      <c r="HMR43" s="47"/>
      <c r="HMS43" s="47"/>
      <c r="HMT43" s="47"/>
      <c r="HMU43" s="47"/>
      <c r="HMV43" s="47"/>
      <c r="HMW43" s="47"/>
      <c r="HMX43" s="47"/>
      <c r="HMY43" s="47"/>
      <c r="HMZ43" s="47"/>
      <c r="HNA43" s="47"/>
      <c r="HNB43" s="47"/>
      <c r="HNC43" s="47"/>
      <c r="HND43" s="47"/>
      <c r="HNE43" s="47"/>
      <c r="HNF43" s="47"/>
      <c r="HNG43" s="47"/>
      <c r="HNH43" s="47"/>
      <c r="HNI43" s="47"/>
      <c r="HNJ43" s="47"/>
      <c r="HNK43" s="47"/>
      <c r="HNL43" s="47"/>
      <c r="HNM43" s="47"/>
      <c r="HNN43" s="47"/>
      <c r="HNO43" s="47"/>
      <c r="HNP43" s="47"/>
      <c r="HNQ43" s="47"/>
      <c r="HNR43" s="47"/>
      <c r="HNS43" s="47"/>
      <c r="HNT43" s="47"/>
      <c r="HNU43" s="47"/>
      <c r="HNV43" s="47"/>
      <c r="HNW43" s="47"/>
      <c r="HNX43" s="47"/>
      <c r="HNY43" s="47"/>
      <c r="HNZ43" s="47"/>
      <c r="HOA43" s="47"/>
      <c r="HOB43" s="47"/>
      <c r="HOC43" s="47"/>
      <c r="HOD43" s="47"/>
      <c r="HOE43" s="47"/>
      <c r="HOF43" s="47"/>
      <c r="HOG43" s="47"/>
      <c r="HOH43" s="47"/>
      <c r="HOI43" s="47"/>
      <c r="HOJ43" s="47"/>
      <c r="HOK43" s="47"/>
      <c r="HOL43" s="47"/>
      <c r="HOM43" s="47"/>
      <c r="HON43" s="47"/>
      <c r="HOO43" s="47"/>
      <c r="HOP43" s="47"/>
      <c r="HOQ43" s="47"/>
      <c r="HOR43" s="47"/>
      <c r="HOS43" s="47"/>
      <c r="HOT43" s="47"/>
      <c r="HOU43" s="47"/>
      <c r="HOV43" s="47"/>
      <c r="HOW43" s="47"/>
      <c r="HOX43" s="47"/>
      <c r="HOY43" s="47"/>
      <c r="HOZ43" s="47"/>
      <c r="HPA43" s="47"/>
      <c r="HPB43" s="47"/>
      <c r="HPC43" s="47"/>
      <c r="HPD43" s="47"/>
      <c r="HPE43" s="47"/>
      <c r="HPF43" s="47"/>
      <c r="HPG43" s="47"/>
      <c r="HPH43" s="47"/>
      <c r="HPI43" s="47"/>
      <c r="HPJ43" s="47"/>
      <c r="HPK43" s="47"/>
      <c r="HPL43" s="47"/>
      <c r="HPM43" s="47"/>
      <c r="HPN43" s="47"/>
      <c r="HPO43" s="47"/>
      <c r="HPP43" s="47"/>
      <c r="HPQ43" s="47"/>
      <c r="HPR43" s="47"/>
      <c r="HPS43" s="47"/>
      <c r="HPT43" s="47"/>
      <c r="HPU43" s="47"/>
      <c r="HPV43" s="47"/>
      <c r="HPW43" s="47"/>
      <c r="HPX43" s="47"/>
      <c r="HPY43" s="47"/>
      <c r="HPZ43" s="47"/>
      <c r="HQA43" s="47"/>
      <c r="HQB43" s="47"/>
      <c r="HQC43" s="47"/>
      <c r="HQD43" s="47"/>
      <c r="HQE43" s="47"/>
      <c r="HQF43" s="47"/>
      <c r="HQG43" s="47"/>
      <c r="HQH43" s="47"/>
      <c r="HQI43" s="47"/>
      <c r="HQJ43" s="47"/>
      <c r="HQK43" s="47"/>
      <c r="HQL43" s="47"/>
      <c r="HQM43" s="47"/>
      <c r="HQN43" s="47"/>
      <c r="HQO43" s="47"/>
      <c r="HQP43" s="47"/>
      <c r="HQQ43" s="47"/>
      <c r="HQR43" s="47"/>
      <c r="HQS43" s="47"/>
      <c r="HQT43" s="47"/>
      <c r="HQU43" s="47"/>
      <c r="HQV43" s="47"/>
      <c r="HQW43" s="47"/>
      <c r="HQX43" s="47"/>
      <c r="HQY43" s="47"/>
      <c r="HQZ43" s="47"/>
      <c r="HRA43" s="47"/>
      <c r="HRB43" s="47"/>
      <c r="HRC43" s="47"/>
      <c r="HRD43" s="47"/>
      <c r="HRE43" s="47"/>
      <c r="HRF43" s="47"/>
      <c r="HRG43" s="47"/>
      <c r="HRH43" s="47"/>
      <c r="HRI43" s="47"/>
      <c r="HRJ43" s="47"/>
      <c r="HRK43" s="47"/>
      <c r="HRL43" s="47"/>
      <c r="HRM43" s="47"/>
      <c r="HRN43" s="47"/>
      <c r="HRO43" s="47"/>
      <c r="HRP43" s="47"/>
      <c r="HRQ43" s="47"/>
      <c r="HRR43" s="47"/>
      <c r="HRS43" s="47"/>
      <c r="HRT43" s="47"/>
      <c r="HRU43" s="47"/>
      <c r="HRV43" s="47"/>
      <c r="HRW43" s="47"/>
      <c r="HRX43" s="47"/>
      <c r="HRY43" s="47"/>
      <c r="HRZ43" s="47"/>
      <c r="HSA43" s="47"/>
      <c r="HSB43" s="47"/>
      <c r="HSC43" s="47"/>
      <c r="HSD43" s="47"/>
      <c r="HSE43" s="47"/>
      <c r="HSF43" s="47"/>
      <c r="HSG43" s="47"/>
      <c r="HSH43" s="47"/>
      <c r="HSI43" s="47"/>
      <c r="HSJ43" s="47"/>
      <c r="HSK43" s="47"/>
      <c r="HSL43" s="47"/>
      <c r="HSM43" s="47"/>
      <c r="HSN43" s="47"/>
      <c r="HSO43" s="47"/>
      <c r="HSP43" s="47"/>
      <c r="HSQ43" s="47"/>
      <c r="HSR43" s="47"/>
      <c r="HSS43" s="47"/>
      <c r="HST43" s="47"/>
      <c r="HSU43" s="47"/>
      <c r="HSV43" s="47"/>
      <c r="HSW43" s="47"/>
      <c r="HSX43" s="47"/>
      <c r="HSY43" s="47"/>
      <c r="HSZ43" s="47"/>
      <c r="HTA43" s="47"/>
      <c r="HTB43" s="47"/>
      <c r="HTC43" s="47"/>
      <c r="HTD43" s="47"/>
      <c r="HTE43" s="47"/>
      <c r="HTF43" s="47"/>
      <c r="HTG43" s="47"/>
      <c r="HTH43" s="47"/>
      <c r="HTI43" s="47"/>
      <c r="HTJ43" s="47"/>
      <c r="HTK43" s="47"/>
      <c r="HTL43" s="47"/>
      <c r="HTM43" s="47"/>
      <c r="HTN43" s="47"/>
      <c r="HTO43" s="47"/>
      <c r="HTP43" s="47"/>
      <c r="HTQ43" s="47"/>
      <c r="HTR43" s="47"/>
      <c r="HTS43" s="47"/>
      <c r="HTT43" s="47"/>
      <c r="HTU43" s="47"/>
      <c r="HTV43" s="47"/>
      <c r="HTW43" s="47"/>
      <c r="HTX43" s="47"/>
      <c r="HTY43" s="47"/>
      <c r="HTZ43" s="47"/>
      <c r="HUA43" s="47"/>
      <c r="HUB43" s="47"/>
      <c r="HUC43" s="47"/>
      <c r="HUD43" s="47"/>
      <c r="HUE43" s="47"/>
      <c r="HUF43" s="47"/>
      <c r="HUG43" s="47"/>
      <c r="HUH43" s="47"/>
      <c r="HUI43" s="47"/>
      <c r="HUJ43" s="47"/>
      <c r="HUK43" s="47"/>
      <c r="HUL43" s="47"/>
      <c r="HUM43" s="47"/>
      <c r="HUN43" s="47"/>
      <c r="HUO43" s="47"/>
      <c r="HUP43" s="47"/>
      <c r="HUQ43" s="47"/>
      <c r="HUR43" s="47"/>
      <c r="HUS43" s="47"/>
      <c r="HUT43" s="47"/>
      <c r="HUU43" s="47"/>
      <c r="HUV43" s="47"/>
      <c r="HUW43" s="47"/>
      <c r="HUX43" s="47"/>
      <c r="HUY43" s="47"/>
      <c r="HUZ43" s="47"/>
      <c r="HVA43" s="47"/>
      <c r="HVB43" s="47"/>
      <c r="HVC43" s="47"/>
      <c r="HVD43" s="47"/>
      <c r="HVE43" s="47"/>
      <c r="HVF43" s="47"/>
      <c r="HVG43" s="47"/>
      <c r="HVH43" s="47"/>
      <c r="HVI43" s="47"/>
      <c r="HVJ43" s="47"/>
      <c r="HVK43" s="47"/>
      <c r="HVL43" s="47"/>
      <c r="HVM43" s="47"/>
      <c r="HVN43" s="47"/>
      <c r="HVO43" s="47"/>
      <c r="HVP43" s="47"/>
      <c r="HVQ43" s="47"/>
      <c r="HVR43" s="47"/>
      <c r="HVS43" s="47"/>
      <c r="HVT43" s="47"/>
      <c r="HVU43" s="47"/>
      <c r="HVV43" s="47"/>
      <c r="HVW43" s="47"/>
      <c r="HVX43" s="47"/>
      <c r="HVY43" s="47"/>
      <c r="HVZ43" s="47"/>
      <c r="HWA43" s="47"/>
      <c r="HWB43" s="47"/>
      <c r="HWC43" s="47"/>
      <c r="HWD43" s="47"/>
      <c r="HWE43" s="47"/>
      <c r="HWF43" s="47"/>
      <c r="HWG43" s="47"/>
      <c r="HWH43" s="47"/>
      <c r="HWI43" s="47"/>
      <c r="HWJ43" s="47"/>
      <c r="HWK43" s="47"/>
      <c r="HWL43" s="47"/>
      <c r="HWM43" s="47"/>
      <c r="HWN43" s="47"/>
      <c r="HWO43" s="47"/>
      <c r="HWP43" s="47"/>
      <c r="HWQ43" s="47"/>
      <c r="HWR43" s="47"/>
      <c r="HWS43" s="47"/>
      <c r="HWT43" s="47"/>
      <c r="HWU43" s="47"/>
      <c r="HWV43" s="47"/>
      <c r="HWW43" s="47"/>
      <c r="HWX43" s="47"/>
      <c r="HWY43" s="47"/>
      <c r="HWZ43" s="47"/>
      <c r="HXA43" s="47"/>
      <c r="HXB43" s="47"/>
      <c r="HXC43" s="47"/>
      <c r="HXD43" s="47"/>
      <c r="HXE43" s="47"/>
      <c r="HXF43" s="47"/>
      <c r="HXG43" s="47"/>
      <c r="HXH43" s="47"/>
      <c r="HXI43" s="47"/>
      <c r="HXJ43" s="47"/>
      <c r="HXK43" s="47"/>
      <c r="HXL43" s="47"/>
      <c r="HXM43" s="47"/>
      <c r="HXN43" s="47"/>
      <c r="HXO43" s="47"/>
      <c r="HXP43" s="47"/>
      <c r="HXQ43" s="47"/>
      <c r="HXR43" s="47"/>
      <c r="HXS43" s="47"/>
      <c r="HXT43" s="47"/>
      <c r="HXU43" s="47"/>
      <c r="HXV43" s="47"/>
      <c r="HXW43" s="47"/>
      <c r="HXX43" s="47"/>
      <c r="HXY43" s="47"/>
      <c r="HXZ43" s="47"/>
      <c r="HYA43" s="47"/>
      <c r="HYB43" s="47"/>
      <c r="HYC43" s="47"/>
      <c r="HYD43" s="47"/>
      <c r="HYE43" s="47"/>
      <c r="HYF43" s="47"/>
      <c r="HYG43" s="47"/>
      <c r="HYH43" s="47"/>
      <c r="HYI43" s="47"/>
      <c r="HYJ43" s="47"/>
      <c r="HYK43" s="47"/>
      <c r="HYL43" s="47"/>
      <c r="HYM43" s="47"/>
      <c r="HYN43" s="47"/>
      <c r="HYO43" s="47"/>
      <c r="HYP43" s="47"/>
      <c r="HYQ43" s="47"/>
      <c r="HYR43" s="47"/>
      <c r="HYS43" s="47"/>
      <c r="HYT43" s="47"/>
      <c r="HYU43" s="47"/>
      <c r="HYV43" s="47"/>
      <c r="HYW43" s="47"/>
      <c r="HYX43" s="47"/>
      <c r="HYY43" s="47"/>
      <c r="HYZ43" s="47"/>
      <c r="HZA43" s="47"/>
      <c r="HZB43" s="47"/>
      <c r="HZC43" s="47"/>
      <c r="HZD43" s="47"/>
      <c r="HZE43" s="47"/>
      <c r="HZF43" s="47"/>
      <c r="HZG43" s="47"/>
      <c r="HZH43" s="47"/>
      <c r="HZI43" s="47"/>
      <c r="HZJ43" s="47"/>
      <c r="HZK43" s="47"/>
      <c r="HZL43" s="47"/>
      <c r="HZM43" s="47"/>
      <c r="HZN43" s="47"/>
      <c r="HZO43" s="47"/>
      <c r="HZP43" s="47"/>
      <c r="HZQ43" s="47"/>
      <c r="HZR43" s="47"/>
      <c r="HZS43" s="47"/>
      <c r="HZT43" s="47"/>
      <c r="HZU43" s="47"/>
      <c r="HZV43" s="47"/>
      <c r="HZW43" s="47"/>
      <c r="HZX43" s="47"/>
      <c r="HZY43" s="47"/>
      <c r="HZZ43" s="47"/>
      <c r="IAA43" s="47"/>
      <c r="IAB43" s="47"/>
      <c r="IAC43" s="47"/>
      <c r="IAD43" s="47"/>
      <c r="IAE43" s="47"/>
      <c r="IAF43" s="47"/>
      <c r="IAG43" s="47"/>
      <c r="IAH43" s="47"/>
      <c r="IAI43" s="47"/>
      <c r="IAJ43" s="47"/>
      <c r="IAK43" s="47"/>
      <c r="IAL43" s="47"/>
      <c r="IAM43" s="47"/>
      <c r="IAN43" s="47"/>
      <c r="IAO43" s="47"/>
      <c r="IAP43" s="47"/>
      <c r="IAQ43" s="47"/>
      <c r="IAR43" s="47"/>
      <c r="IAS43" s="47"/>
      <c r="IAT43" s="47"/>
      <c r="IAU43" s="47"/>
      <c r="IAV43" s="47"/>
      <c r="IAW43" s="47"/>
      <c r="IAX43" s="47"/>
      <c r="IAY43" s="47"/>
      <c r="IAZ43" s="47"/>
      <c r="IBA43" s="47"/>
      <c r="IBB43" s="47"/>
      <c r="IBC43" s="47"/>
      <c r="IBD43" s="47"/>
      <c r="IBE43" s="47"/>
      <c r="IBF43" s="47"/>
      <c r="IBG43" s="47"/>
      <c r="IBH43" s="47"/>
      <c r="IBI43" s="47"/>
      <c r="IBJ43" s="47"/>
      <c r="IBK43" s="47"/>
      <c r="IBL43" s="47"/>
      <c r="IBM43" s="47"/>
      <c r="IBN43" s="47"/>
      <c r="IBO43" s="47"/>
      <c r="IBP43" s="47"/>
      <c r="IBQ43" s="47"/>
      <c r="IBR43" s="47"/>
      <c r="IBS43" s="47"/>
      <c r="IBT43" s="47"/>
      <c r="IBU43" s="47"/>
      <c r="IBV43" s="47"/>
      <c r="IBW43" s="47"/>
      <c r="IBX43" s="47"/>
      <c r="IBY43" s="47"/>
      <c r="IBZ43" s="47"/>
      <c r="ICA43" s="47"/>
      <c r="ICB43" s="47"/>
      <c r="ICC43" s="47"/>
      <c r="ICD43" s="47"/>
      <c r="ICE43" s="47"/>
      <c r="ICF43" s="47"/>
      <c r="ICG43" s="47"/>
      <c r="ICH43" s="47"/>
      <c r="ICI43" s="47"/>
      <c r="ICJ43" s="47"/>
      <c r="ICK43" s="47"/>
      <c r="ICL43" s="47"/>
      <c r="ICM43" s="47"/>
      <c r="ICN43" s="47"/>
      <c r="ICO43" s="47"/>
      <c r="ICP43" s="47"/>
      <c r="ICQ43" s="47"/>
      <c r="ICR43" s="47"/>
      <c r="ICS43" s="47"/>
      <c r="ICT43" s="47"/>
      <c r="ICU43" s="47"/>
      <c r="ICV43" s="47"/>
      <c r="ICW43" s="47"/>
      <c r="ICX43" s="47"/>
      <c r="ICY43" s="47"/>
      <c r="ICZ43" s="47"/>
      <c r="IDA43" s="47"/>
      <c r="IDB43" s="47"/>
      <c r="IDC43" s="47"/>
      <c r="IDD43" s="47"/>
      <c r="IDE43" s="47"/>
      <c r="IDF43" s="47"/>
      <c r="IDG43" s="47"/>
      <c r="IDH43" s="47"/>
      <c r="IDI43" s="47"/>
      <c r="IDJ43" s="47"/>
      <c r="IDK43" s="47"/>
      <c r="IDL43" s="47"/>
      <c r="IDM43" s="47"/>
      <c r="IDN43" s="47"/>
      <c r="IDO43" s="47"/>
      <c r="IDP43" s="47"/>
      <c r="IDQ43" s="47"/>
      <c r="IDR43" s="47"/>
      <c r="IDS43" s="47"/>
      <c r="IDT43" s="47"/>
      <c r="IDU43" s="47"/>
      <c r="IDV43" s="47"/>
      <c r="IDW43" s="47"/>
      <c r="IDX43" s="47"/>
      <c r="IDY43" s="47"/>
      <c r="IDZ43" s="47"/>
      <c r="IEA43" s="47"/>
      <c r="IEB43" s="47"/>
      <c r="IEC43" s="47"/>
      <c r="IED43" s="47"/>
      <c r="IEE43" s="47"/>
      <c r="IEF43" s="47"/>
      <c r="IEG43" s="47"/>
      <c r="IEH43" s="47"/>
      <c r="IEI43" s="47"/>
      <c r="IEJ43" s="47"/>
      <c r="IEK43" s="47"/>
      <c r="IEL43" s="47"/>
      <c r="IEM43" s="47"/>
      <c r="IEN43" s="47"/>
      <c r="IEO43" s="47"/>
      <c r="IEP43" s="47"/>
      <c r="IEQ43" s="47"/>
      <c r="IER43" s="47"/>
      <c r="IES43" s="47"/>
      <c r="IET43" s="47"/>
      <c r="IEU43" s="47"/>
      <c r="IEV43" s="47"/>
      <c r="IEW43" s="47"/>
      <c r="IEX43" s="47"/>
      <c r="IEY43" s="47"/>
      <c r="IEZ43" s="47"/>
      <c r="IFA43" s="47"/>
      <c r="IFB43" s="47"/>
      <c r="IFC43" s="47"/>
      <c r="IFD43" s="47"/>
      <c r="IFE43" s="47"/>
      <c r="IFF43" s="47"/>
      <c r="IFG43" s="47"/>
      <c r="IFH43" s="47"/>
      <c r="IFI43" s="47"/>
      <c r="IFJ43" s="47"/>
      <c r="IFK43" s="47"/>
      <c r="IFL43" s="47"/>
      <c r="IFM43" s="47"/>
      <c r="IFN43" s="47"/>
      <c r="IFO43" s="47"/>
      <c r="IFP43" s="47"/>
      <c r="IFQ43" s="47"/>
      <c r="IFR43" s="47"/>
      <c r="IFS43" s="47"/>
      <c r="IFT43" s="47"/>
      <c r="IFU43" s="47"/>
      <c r="IFV43" s="47"/>
      <c r="IFW43" s="47"/>
      <c r="IFX43" s="47"/>
      <c r="IFY43" s="47"/>
      <c r="IFZ43" s="47"/>
      <c r="IGA43" s="47"/>
      <c r="IGB43" s="47"/>
      <c r="IGC43" s="47"/>
      <c r="IGD43" s="47"/>
      <c r="IGE43" s="47"/>
      <c r="IGF43" s="47"/>
      <c r="IGG43" s="47"/>
      <c r="IGH43" s="47"/>
      <c r="IGI43" s="47"/>
      <c r="IGJ43" s="47"/>
      <c r="IGK43" s="47"/>
      <c r="IGL43" s="47"/>
      <c r="IGM43" s="47"/>
      <c r="IGN43" s="47"/>
      <c r="IGO43" s="47"/>
      <c r="IGP43" s="47"/>
      <c r="IGQ43" s="47"/>
      <c r="IGR43" s="47"/>
      <c r="IGS43" s="47"/>
      <c r="IGT43" s="47"/>
      <c r="IGU43" s="47"/>
      <c r="IGV43" s="47"/>
      <c r="IGW43" s="47"/>
      <c r="IGX43" s="47"/>
      <c r="IGY43" s="47"/>
      <c r="IGZ43" s="47"/>
      <c r="IHA43" s="47"/>
      <c r="IHB43" s="47"/>
      <c r="IHC43" s="47"/>
      <c r="IHD43" s="47"/>
      <c r="IHE43" s="47"/>
      <c r="IHF43" s="47"/>
      <c r="IHG43" s="47"/>
      <c r="IHH43" s="47"/>
      <c r="IHI43" s="47"/>
      <c r="IHJ43" s="47"/>
      <c r="IHK43" s="47"/>
      <c r="IHL43" s="47"/>
      <c r="IHM43" s="47"/>
      <c r="IHN43" s="47"/>
      <c r="IHO43" s="47"/>
      <c r="IHP43" s="47"/>
      <c r="IHQ43" s="47"/>
      <c r="IHR43" s="47"/>
      <c r="IHS43" s="47"/>
      <c r="IHT43" s="47"/>
      <c r="IHU43" s="47"/>
      <c r="IHV43" s="47"/>
      <c r="IHW43" s="47"/>
      <c r="IHX43" s="47"/>
      <c r="IHY43" s="47"/>
      <c r="IHZ43" s="47"/>
      <c r="IIA43" s="47"/>
      <c r="IIB43" s="47"/>
      <c r="IIC43" s="47"/>
      <c r="IID43" s="47"/>
      <c r="IIE43" s="47"/>
      <c r="IIF43" s="47"/>
      <c r="IIG43" s="47"/>
      <c r="IIH43" s="47"/>
      <c r="III43" s="47"/>
      <c r="IIJ43" s="47"/>
      <c r="IIK43" s="47"/>
      <c r="IIL43" s="47"/>
      <c r="IIM43" s="47"/>
      <c r="IIN43" s="47"/>
      <c r="IIO43" s="47"/>
      <c r="IIP43" s="47"/>
      <c r="IIQ43" s="47"/>
      <c r="IIR43" s="47"/>
      <c r="IIS43" s="47"/>
      <c r="IIT43" s="47"/>
      <c r="IIU43" s="47"/>
      <c r="IIV43" s="47"/>
      <c r="IIW43" s="47"/>
      <c r="IIX43" s="47"/>
      <c r="IIY43" s="47"/>
      <c r="IIZ43" s="47"/>
      <c r="IJA43" s="47"/>
      <c r="IJB43" s="47"/>
      <c r="IJC43" s="47"/>
      <c r="IJD43" s="47"/>
      <c r="IJE43" s="47"/>
      <c r="IJF43" s="47"/>
      <c r="IJG43" s="47"/>
      <c r="IJH43" s="47"/>
      <c r="IJI43" s="47"/>
      <c r="IJJ43" s="47"/>
      <c r="IJK43" s="47"/>
      <c r="IJL43" s="47"/>
      <c r="IJM43" s="47"/>
      <c r="IJN43" s="47"/>
      <c r="IJO43" s="47"/>
      <c r="IJP43" s="47"/>
      <c r="IJQ43" s="47"/>
      <c r="IJR43" s="47"/>
      <c r="IJS43" s="47"/>
      <c r="IJT43" s="47"/>
      <c r="IJU43" s="47"/>
      <c r="IJV43" s="47"/>
      <c r="IJW43" s="47"/>
      <c r="IJX43" s="47"/>
      <c r="IJY43" s="47"/>
      <c r="IJZ43" s="47"/>
      <c r="IKA43" s="47"/>
      <c r="IKB43" s="47"/>
      <c r="IKC43" s="47"/>
      <c r="IKD43" s="47"/>
      <c r="IKE43" s="47"/>
      <c r="IKF43" s="47"/>
      <c r="IKG43" s="47"/>
      <c r="IKH43" s="47"/>
      <c r="IKI43" s="47"/>
      <c r="IKJ43" s="47"/>
      <c r="IKK43" s="47"/>
      <c r="IKL43" s="47"/>
      <c r="IKM43" s="47"/>
      <c r="IKN43" s="47"/>
      <c r="IKO43" s="47"/>
      <c r="IKP43" s="47"/>
      <c r="IKQ43" s="47"/>
      <c r="IKR43" s="47"/>
      <c r="IKS43" s="47"/>
      <c r="IKT43" s="47"/>
      <c r="IKU43" s="47"/>
      <c r="IKV43" s="47"/>
      <c r="IKW43" s="47"/>
      <c r="IKX43" s="47"/>
      <c r="IKY43" s="47"/>
      <c r="IKZ43" s="47"/>
      <c r="ILA43" s="47"/>
      <c r="ILB43" s="47"/>
      <c r="ILC43" s="47"/>
      <c r="ILD43" s="47"/>
      <c r="ILE43" s="47"/>
      <c r="ILF43" s="47"/>
      <c r="ILG43" s="47"/>
      <c r="ILH43" s="47"/>
      <c r="ILI43" s="47"/>
      <c r="ILJ43" s="47"/>
      <c r="ILK43" s="47"/>
      <c r="ILL43" s="47"/>
      <c r="ILM43" s="47"/>
      <c r="ILN43" s="47"/>
      <c r="ILO43" s="47"/>
      <c r="ILP43" s="47"/>
      <c r="ILQ43" s="47"/>
      <c r="ILR43" s="47"/>
      <c r="ILS43" s="47"/>
      <c r="ILT43" s="47"/>
      <c r="ILU43" s="47"/>
      <c r="ILV43" s="47"/>
      <c r="ILW43" s="47"/>
      <c r="ILX43" s="47"/>
      <c r="ILY43" s="47"/>
      <c r="ILZ43" s="47"/>
      <c r="IMA43" s="47"/>
      <c r="IMB43" s="47"/>
      <c r="IMC43" s="47"/>
      <c r="IMD43" s="47"/>
      <c r="IME43" s="47"/>
      <c r="IMF43" s="47"/>
      <c r="IMG43" s="47"/>
      <c r="IMH43" s="47"/>
      <c r="IMI43" s="47"/>
      <c r="IMJ43" s="47"/>
      <c r="IMK43" s="47"/>
      <c r="IML43" s="47"/>
      <c r="IMM43" s="47"/>
      <c r="IMN43" s="47"/>
      <c r="IMO43" s="47"/>
      <c r="IMP43" s="47"/>
      <c r="IMQ43" s="47"/>
      <c r="IMR43" s="47"/>
      <c r="IMS43" s="47"/>
      <c r="IMT43" s="47"/>
      <c r="IMU43" s="47"/>
      <c r="IMV43" s="47"/>
      <c r="IMW43" s="47"/>
      <c r="IMX43" s="47"/>
      <c r="IMY43" s="47"/>
      <c r="IMZ43" s="47"/>
      <c r="INA43" s="47"/>
      <c r="INB43" s="47"/>
      <c r="INC43" s="47"/>
      <c r="IND43" s="47"/>
      <c r="INE43" s="47"/>
      <c r="INF43" s="47"/>
      <c r="ING43" s="47"/>
      <c r="INH43" s="47"/>
      <c r="INI43" s="47"/>
      <c r="INJ43" s="47"/>
      <c r="INK43" s="47"/>
      <c r="INL43" s="47"/>
      <c r="INM43" s="47"/>
      <c r="INN43" s="47"/>
      <c r="INO43" s="47"/>
      <c r="INP43" s="47"/>
      <c r="INQ43" s="47"/>
      <c r="INR43" s="47"/>
      <c r="INS43" s="47"/>
      <c r="INT43" s="47"/>
      <c r="INU43" s="47"/>
      <c r="INV43" s="47"/>
      <c r="INW43" s="47"/>
      <c r="INX43" s="47"/>
      <c r="INY43" s="47"/>
      <c r="INZ43" s="47"/>
      <c r="IOA43" s="47"/>
      <c r="IOB43" s="47"/>
      <c r="IOC43" s="47"/>
      <c r="IOD43" s="47"/>
      <c r="IOE43" s="47"/>
      <c r="IOF43" s="47"/>
      <c r="IOG43" s="47"/>
      <c r="IOH43" s="47"/>
      <c r="IOI43" s="47"/>
      <c r="IOJ43" s="47"/>
      <c r="IOK43" s="47"/>
      <c r="IOL43" s="47"/>
      <c r="IOM43" s="47"/>
      <c r="ION43" s="47"/>
      <c r="IOO43" s="47"/>
      <c r="IOP43" s="47"/>
      <c r="IOQ43" s="47"/>
      <c r="IOR43" s="47"/>
      <c r="IOS43" s="47"/>
      <c r="IOT43" s="47"/>
      <c r="IOU43" s="47"/>
      <c r="IOV43" s="47"/>
      <c r="IOW43" s="47"/>
      <c r="IOX43" s="47"/>
      <c r="IOY43" s="47"/>
      <c r="IOZ43" s="47"/>
      <c r="IPA43" s="47"/>
      <c r="IPB43" s="47"/>
      <c r="IPC43" s="47"/>
      <c r="IPD43" s="47"/>
      <c r="IPE43" s="47"/>
      <c r="IPF43" s="47"/>
      <c r="IPG43" s="47"/>
      <c r="IPH43" s="47"/>
      <c r="IPI43" s="47"/>
      <c r="IPJ43" s="47"/>
      <c r="IPK43" s="47"/>
      <c r="IPL43" s="47"/>
      <c r="IPM43" s="47"/>
      <c r="IPN43" s="47"/>
      <c r="IPO43" s="47"/>
      <c r="IPP43" s="47"/>
      <c r="IPQ43" s="47"/>
      <c r="IPR43" s="47"/>
      <c r="IPS43" s="47"/>
      <c r="IPT43" s="47"/>
      <c r="IPU43" s="47"/>
      <c r="IPV43" s="47"/>
      <c r="IPW43" s="47"/>
      <c r="IPX43" s="47"/>
      <c r="IPY43" s="47"/>
      <c r="IPZ43" s="47"/>
      <c r="IQA43" s="47"/>
      <c r="IQB43" s="47"/>
      <c r="IQC43" s="47"/>
      <c r="IQD43" s="47"/>
      <c r="IQE43" s="47"/>
      <c r="IQF43" s="47"/>
      <c r="IQG43" s="47"/>
      <c r="IQH43" s="47"/>
      <c r="IQI43" s="47"/>
      <c r="IQJ43" s="47"/>
      <c r="IQK43" s="47"/>
      <c r="IQL43" s="47"/>
      <c r="IQM43" s="47"/>
      <c r="IQN43" s="47"/>
      <c r="IQO43" s="47"/>
      <c r="IQP43" s="47"/>
      <c r="IQQ43" s="47"/>
      <c r="IQR43" s="47"/>
      <c r="IQS43" s="47"/>
      <c r="IQT43" s="47"/>
      <c r="IQU43" s="47"/>
      <c r="IQV43" s="47"/>
      <c r="IQW43" s="47"/>
      <c r="IQX43" s="47"/>
      <c r="IQY43" s="47"/>
      <c r="IQZ43" s="47"/>
      <c r="IRA43" s="47"/>
      <c r="IRB43" s="47"/>
      <c r="IRC43" s="47"/>
      <c r="IRD43" s="47"/>
      <c r="IRE43" s="47"/>
      <c r="IRF43" s="47"/>
      <c r="IRG43" s="47"/>
      <c r="IRH43" s="47"/>
      <c r="IRI43" s="47"/>
      <c r="IRJ43" s="47"/>
      <c r="IRK43" s="47"/>
      <c r="IRL43" s="47"/>
      <c r="IRM43" s="47"/>
      <c r="IRN43" s="47"/>
      <c r="IRO43" s="47"/>
      <c r="IRP43" s="47"/>
      <c r="IRQ43" s="47"/>
      <c r="IRR43" s="47"/>
      <c r="IRS43" s="47"/>
      <c r="IRT43" s="47"/>
      <c r="IRU43" s="47"/>
      <c r="IRV43" s="47"/>
      <c r="IRW43" s="47"/>
      <c r="IRX43" s="47"/>
      <c r="IRY43" s="47"/>
      <c r="IRZ43" s="47"/>
      <c r="ISA43" s="47"/>
      <c r="ISB43" s="47"/>
      <c r="ISC43" s="47"/>
      <c r="ISD43" s="47"/>
      <c r="ISE43" s="47"/>
      <c r="ISF43" s="47"/>
      <c r="ISG43" s="47"/>
      <c r="ISH43" s="47"/>
      <c r="ISI43" s="47"/>
      <c r="ISJ43" s="47"/>
      <c r="ISK43" s="47"/>
      <c r="ISL43" s="47"/>
      <c r="ISM43" s="47"/>
      <c r="ISN43" s="47"/>
      <c r="ISO43" s="47"/>
      <c r="ISP43" s="47"/>
      <c r="ISQ43" s="47"/>
      <c r="ISR43" s="47"/>
      <c r="ISS43" s="47"/>
      <c r="IST43" s="47"/>
      <c r="ISU43" s="47"/>
      <c r="ISV43" s="47"/>
      <c r="ISW43" s="47"/>
      <c r="ISX43" s="47"/>
      <c r="ISY43" s="47"/>
      <c r="ISZ43" s="47"/>
      <c r="ITA43" s="47"/>
      <c r="ITB43" s="47"/>
      <c r="ITC43" s="47"/>
      <c r="ITD43" s="47"/>
      <c r="ITE43" s="47"/>
      <c r="ITF43" s="47"/>
      <c r="ITG43" s="47"/>
      <c r="ITH43" s="47"/>
      <c r="ITI43" s="47"/>
      <c r="ITJ43" s="47"/>
      <c r="ITK43" s="47"/>
      <c r="ITL43" s="47"/>
      <c r="ITM43" s="47"/>
      <c r="ITN43" s="47"/>
      <c r="ITO43" s="47"/>
      <c r="ITP43" s="47"/>
      <c r="ITQ43" s="47"/>
      <c r="ITR43" s="47"/>
      <c r="ITS43" s="47"/>
      <c r="ITT43" s="47"/>
      <c r="ITU43" s="47"/>
      <c r="ITV43" s="47"/>
      <c r="ITW43" s="47"/>
      <c r="ITX43" s="47"/>
      <c r="ITY43" s="47"/>
      <c r="ITZ43" s="47"/>
      <c r="IUA43" s="47"/>
      <c r="IUB43" s="47"/>
      <c r="IUC43" s="47"/>
      <c r="IUD43" s="47"/>
      <c r="IUE43" s="47"/>
      <c r="IUF43" s="47"/>
      <c r="IUG43" s="47"/>
      <c r="IUH43" s="47"/>
      <c r="IUI43" s="47"/>
      <c r="IUJ43" s="47"/>
      <c r="IUK43" s="47"/>
      <c r="IUL43" s="47"/>
      <c r="IUM43" s="47"/>
      <c r="IUN43" s="47"/>
      <c r="IUO43" s="47"/>
      <c r="IUP43" s="47"/>
      <c r="IUQ43" s="47"/>
      <c r="IUR43" s="47"/>
      <c r="IUS43" s="47"/>
      <c r="IUT43" s="47"/>
      <c r="IUU43" s="47"/>
      <c r="IUV43" s="47"/>
      <c r="IUW43" s="47"/>
      <c r="IUX43" s="47"/>
      <c r="IUY43" s="47"/>
      <c r="IUZ43" s="47"/>
      <c r="IVA43" s="47"/>
      <c r="IVB43" s="47"/>
      <c r="IVC43" s="47"/>
      <c r="IVD43" s="47"/>
      <c r="IVE43" s="47"/>
      <c r="IVF43" s="47"/>
      <c r="IVG43" s="47"/>
      <c r="IVH43" s="47"/>
      <c r="IVI43" s="47"/>
      <c r="IVJ43" s="47"/>
      <c r="IVK43" s="47"/>
      <c r="IVL43" s="47"/>
      <c r="IVM43" s="47"/>
      <c r="IVN43" s="47"/>
      <c r="IVO43" s="47"/>
      <c r="IVP43" s="47"/>
      <c r="IVQ43" s="47"/>
      <c r="IVR43" s="47"/>
      <c r="IVS43" s="47"/>
      <c r="IVT43" s="47"/>
      <c r="IVU43" s="47"/>
      <c r="IVV43" s="47"/>
      <c r="IVW43" s="47"/>
      <c r="IVX43" s="47"/>
      <c r="IVY43" s="47"/>
      <c r="IVZ43" s="47"/>
      <c r="IWA43" s="47"/>
      <c r="IWB43" s="47"/>
      <c r="IWC43" s="47"/>
      <c r="IWD43" s="47"/>
      <c r="IWE43" s="47"/>
      <c r="IWF43" s="47"/>
      <c r="IWG43" s="47"/>
      <c r="IWH43" s="47"/>
      <c r="IWI43" s="47"/>
      <c r="IWJ43" s="47"/>
      <c r="IWK43" s="47"/>
      <c r="IWL43" s="47"/>
      <c r="IWM43" s="47"/>
      <c r="IWN43" s="47"/>
      <c r="IWO43" s="47"/>
      <c r="IWP43" s="47"/>
      <c r="IWQ43" s="47"/>
      <c r="IWR43" s="47"/>
      <c r="IWS43" s="47"/>
      <c r="IWT43" s="47"/>
      <c r="IWU43" s="47"/>
      <c r="IWV43" s="47"/>
      <c r="IWW43" s="47"/>
      <c r="IWX43" s="47"/>
      <c r="IWY43" s="47"/>
      <c r="IWZ43" s="47"/>
      <c r="IXA43" s="47"/>
      <c r="IXB43" s="47"/>
      <c r="IXC43" s="47"/>
      <c r="IXD43" s="47"/>
      <c r="IXE43" s="47"/>
      <c r="IXF43" s="47"/>
      <c r="IXG43" s="47"/>
      <c r="IXH43" s="47"/>
      <c r="IXI43" s="47"/>
      <c r="IXJ43" s="47"/>
      <c r="IXK43" s="47"/>
      <c r="IXL43" s="47"/>
      <c r="IXM43" s="47"/>
      <c r="IXN43" s="47"/>
      <c r="IXO43" s="47"/>
      <c r="IXP43" s="47"/>
      <c r="IXQ43" s="47"/>
      <c r="IXR43" s="47"/>
      <c r="IXS43" s="47"/>
      <c r="IXT43" s="47"/>
      <c r="IXU43" s="47"/>
      <c r="IXV43" s="47"/>
      <c r="IXW43" s="47"/>
      <c r="IXX43" s="47"/>
      <c r="IXY43" s="47"/>
      <c r="IXZ43" s="47"/>
      <c r="IYA43" s="47"/>
      <c r="IYB43" s="47"/>
      <c r="IYC43" s="47"/>
      <c r="IYD43" s="47"/>
      <c r="IYE43" s="47"/>
      <c r="IYF43" s="47"/>
      <c r="IYG43" s="47"/>
      <c r="IYH43" s="47"/>
      <c r="IYI43" s="47"/>
      <c r="IYJ43" s="47"/>
      <c r="IYK43" s="47"/>
      <c r="IYL43" s="47"/>
      <c r="IYM43" s="47"/>
      <c r="IYN43" s="47"/>
      <c r="IYO43" s="47"/>
      <c r="IYP43" s="47"/>
      <c r="IYQ43" s="47"/>
      <c r="IYR43" s="47"/>
      <c r="IYS43" s="47"/>
      <c r="IYT43" s="47"/>
      <c r="IYU43" s="47"/>
      <c r="IYV43" s="47"/>
      <c r="IYW43" s="47"/>
      <c r="IYX43" s="47"/>
      <c r="IYY43" s="47"/>
      <c r="IYZ43" s="47"/>
      <c r="IZA43" s="47"/>
      <c r="IZB43" s="47"/>
      <c r="IZC43" s="47"/>
      <c r="IZD43" s="47"/>
      <c r="IZE43" s="47"/>
      <c r="IZF43" s="47"/>
      <c r="IZG43" s="47"/>
      <c r="IZH43" s="47"/>
      <c r="IZI43" s="47"/>
      <c r="IZJ43" s="47"/>
      <c r="IZK43" s="47"/>
      <c r="IZL43" s="47"/>
      <c r="IZM43" s="47"/>
      <c r="IZN43" s="47"/>
      <c r="IZO43" s="47"/>
      <c r="IZP43" s="47"/>
      <c r="IZQ43" s="47"/>
      <c r="IZR43" s="47"/>
      <c r="IZS43" s="47"/>
      <c r="IZT43" s="47"/>
      <c r="IZU43" s="47"/>
      <c r="IZV43" s="47"/>
      <c r="IZW43" s="47"/>
      <c r="IZX43" s="47"/>
      <c r="IZY43" s="47"/>
      <c r="IZZ43" s="47"/>
      <c r="JAA43" s="47"/>
      <c r="JAB43" s="47"/>
      <c r="JAC43" s="47"/>
      <c r="JAD43" s="47"/>
      <c r="JAE43" s="47"/>
      <c r="JAF43" s="47"/>
      <c r="JAG43" s="47"/>
      <c r="JAH43" s="47"/>
      <c r="JAI43" s="47"/>
      <c r="JAJ43" s="47"/>
      <c r="JAK43" s="47"/>
      <c r="JAL43" s="47"/>
      <c r="JAM43" s="47"/>
      <c r="JAN43" s="47"/>
      <c r="JAO43" s="47"/>
      <c r="JAP43" s="47"/>
      <c r="JAQ43" s="47"/>
      <c r="JAR43" s="47"/>
      <c r="JAS43" s="47"/>
      <c r="JAT43" s="47"/>
      <c r="JAU43" s="47"/>
      <c r="JAV43" s="47"/>
      <c r="JAW43" s="47"/>
      <c r="JAX43" s="47"/>
      <c r="JAY43" s="47"/>
      <c r="JAZ43" s="47"/>
      <c r="JBA43" s="47"/>
      <c r="JBB43" s="47"/>
      <c r="JBC43" s="47"/>
      <c r="JBD43" s="47"/>
      <c r="JBE43" s="47"/>
      <c r="JBF43" s="47"/>
      <c r="JBG43" s="47"/>
      <c r="JBH43" s="47"/>
      <c r="JBI43" s="47"/>
      <c r="JBJ43" s="47"/>
      <c r="JBK43" s="47"/>
      <c r="JBL43" s="47"/>
      <c r="JBM43" s="47"/>
      <c r="JBN43" s="47"/>
      <c r="JBO43" s="47"/>
      <c r="JBP43" s="47"/>
      <c r="JBQ43" s="47"/>
      <c r="JBR43" s="47"/>
      <c r="JBS43" s="47"/>
      <c r="JBT43" s="47"/>
      <c r="JBU43" s="47"/>
      <c r="JBV43" s="47"/>
      <c r="JBW43" s="47"/>
      <c r="JBX43" s="47"/>
      <c r="JBY43" s="47"/>
      <c r="JBZ43" s="47"/>
      <c r="JCA43" s="47"/>
      <c r="JCB43" s="47"/>
      <c r="JCC43" s="47"/>
      <c r="JCD43" s="47"/>
      <c r="JCE43" s="47"/>
      <c r="JCF43" s="47"/>
      <c r="JCG43" s="47"/>
      <c r="JCH43" s="47"/>
      <c r="JCI43" s="47"/>
      <c r="JCJ43" s="47"/>
      <c r="JCK43" s="47"/>
      <c r="JCL43" s="47"/>
      <c r="JCM43" s="47"/>
      <c r="JCN43" s="47"/>
      <c r="JCO43" s="47"/>
      <c r="JCP43" s="47"/>
      <c r="JCQ43" s="47"/>
      <c r="JCR43" s="47"/>
      <c r="JCS43" s="47"/>
      <c r="JCT43" s="47"/>
      <c r="JCU43" s="47"/>
      <c r="JCV43" s="47"/>
      <c r="JCW43" s="47"/>
      <c r="JCX43" s="47"/>
      <c r="JCY43" s="47"/>
      <c r="JCZ43" s="47"/>
      <c r="JDA43" s="47"/>
      <c r="JDB43" s="47"/>
      <c r="JDC43" s="47"/>
      <c r="JDD43" s="47"/>
      <c r="JDE43" s="47"/>
      <c r="JDF43" s="47"/>
      <c r="JDG43" s="47"/>
      <c r="JDH43" s="47"/>
      <c r="JDI43" s="47"/>
      <c r="JDJ43" s="47"/>
      <c r="JDK43" s="47"/>
      <c r="JDL43" s="47"/>
      <c r="JDM43" s="47"/>
      <c r="JDN43" s="47"/>
      <c r="JDO43" s="47"/>
      <c r="JDP43" s="47"/>
      <c r="JDQ43" s="47"/>
      <c r="JDR43" s="47"/>
      <c r="JDS43" s="47"/>
      <c r="JDT43" s="47"/>
      <c r="JDU43" s="47"/>
      <c r="JDV43" s="47"/>
      <c r="JDW43" s="47"/>
      <c r="JDX43" s="47"/>
      <c r="JDY43" s="47"/>
      <c r="JDZ43" s="47"/>
      <c r="JEA43" s="47"/>
      <c r="JEB43" s="47"/>
      <c r="JEC43" s="47"/>
      <c r="JED43" s="47"/>
      <c r="JEE43" s="47"/>
      <c r="JEF43" s="47"/>
      <c r="JEG43" s="47"/>
      <c r="JEH43" s="47"/>
      <c r="JEI43" s="47"/>
      <c r="JEJ43" s="47"/>
      <c r="JEK43" s="47"/>
      <c r="JEL43" s="47"/>
      <c r="JEM43" s="47"/>
      <c r="JEN43" s="47"/>
      <c r="JEO43" s="47"/>
      <c r="JEP43" s="47"/>
      <c r="JEQ43" s="47"/>
      <c r="JER43" s="47"/>
      <c r="JES43" s="47"/>
      <c r="JET43" s="47"/>
      <c r="JEU43" s="47"/>
      <c r="JEV43" s="47"/>
      <c r="JEW43" s="47"/>
      <c r="JEX43" s="47"/>
      <c r="JEY43" s="47"/>
      <c r="JEZ43" s="47"/>
      <c r="JFA43" s="47"/>
      <c r="JFB43" s="47"/>
      <c r="JFC43" s="47"/>
      <c r="JFD43" s="47"/>
      <c r="JFE43" s="47"/>
      <c r="JFF43" s="47"/>
      <c r="JFG43" s="47"/>
      <c r="JFH43" s="47"/>
      <c r="JFI43" s="47"/>
      <c r="JFJ43" s="47"/>
      <c r="JFK43" s="47"/>
      <c r="JFL43" s="47"/>
      <c r="JFM43" s="47"/>
      <c r="JFN43" s="47"/>
      <c r="JFO43" s="47"/>
      <c r="JFP43" s="47"/>
      <c r="JFQ43" s="47"/>
      <c r="JFR43" s="47"/>
      <c r="JFS43" s="47"/>
      <c r="JFT43" s="47"/>
      <c r="JFU43" s="47"/>
      <c r="JFV43" s="47"/>
      <c r="JFW43" s="47"/>
      <c r="JFX43" s="47"/>
      <c r="JFY43" s="47"/>
      <c r="JFZ43" s="47"/>
      <c r="JGA43" s="47"/>
      <c r="JGB43" s="47"/>
      <c r="JGC43" s="47"/>
      <c r="JGD43" s="47"/>
      <c r="JGE43" s="47"/>
      <c r="JGF43" s="47"/>
      <c r="JGG43" s="47"/>
      <c r="JGH43" s="47"/>
      <c r="JGI43" s="47"/>
      <c r="JGJ43" s="47"/>
      <c r="JGK43" s="47"/>
      <c r="JGL43" s="47"/>
      <c r="JGM43" s="47"/>
      <c r="JGN43" s="47"/>
      <c r="JGO43" s="47"/>
      <c r="JGP43" s="47"/>
      <c r="JGQ43" s="47"/>
      <c r="JGR43" s="47"/>
      <c r="JGS43" s="47"/>
      <c r="JGT43" s="47"/>
      <c r="JGU43" s="47"/>
      <c r="JGV43" s="47"/>
      <c r="JGW43" s="47"/>
      <c r="JGX43" s="47"/>
      <c r="JGY43" s="47"/>
      <c r="JGZ43" s="47"/>
      <c r="JHA43" s="47"/>
      <c r="JHB43" s="47"/>
      <c r="JHC43" s="47"/>
      <c r="JHD43" s="47"/>
      <c r="JHE43" s="47"/>
      <c r="JHF43" s="47"/>
      <c r="JHG43" s="47"/>
      <c r="JHH43" s="47"/>
      <c r="JHI43" s="47"/>
      <c r="JHJ43" s="47"/>
      <c r="JHK43" s="47"/>
      <c r="JHL43" s="47"/>
      <c r="JHM43" s="47"/>
      <c r="JHN43" s="47"/>
      <c r="JHO43" s="47"/>
      <c r="JHP43" s="47"/>
      <c r="JHQ43" s="47"/>
      <c r="JHR43" s="47"/>
      <c r="JHS43" s="47"/>
      <c r="JHT43" s="47"/>
      <c r="JHU43" s="47"/>
      <c r="JHV43" s="47"/>
      <c r="JHW43" s="47"/>
      <c r="JHX43" s="47"/>
      <c r="JHY43" s="47"/>
      <c r="JHZ43" s="47"/>
      <c r="JIA43" s="47"/>
      <c r="JIB43" s="47"/>
      <c r="JIC43" s="47"/>
      <c r="JID43" s="47"/>
      <c r="JIE43" s="47"/>
      <c r="JIF43" s="47"/>
      <c r="JIG43" s="47"/>
      <c r="JIH43" s="47"/>
      <c r="JII43" s="47"/>
      <c r="JIJ43" s="47"/>
      <c r="JIK43" s="47"/>
      <c r="JIL43" s="47"/>
      <c r="JIM43" s="47"/>
      <c r="JIN43" s="47"/>
      <c r="JIO43" s="47"/>
      <c r="JIP43" s="47"/>
      <c r="JIQ43" s="47"/>
      <c r="JIR43" s="47"/>
      <c r="JIS43" s="47"/>
      <c r="JIT43" s="47"/>
      <c r="JIU43" s="47"/>
      <c r="JIV43" s="47"/>
      <c r="JIW43" s="47"/>
      <c r="JIX43" s="47"/>
      <c r="JIY43" s="47"/>
      <c r="JIZ43" s="47"/>
      <c r="JJA43" s="47"/>
      <c r="JJB43" s="47"/>
      <c r="JJC43" s="47"/>
      <c r="JJD43" s="47"/>
      <c r="JJE43" s="47"/>
      <c r="JJF43" s="47"/>
      <c r="JJG43" s="47"/>
      <c r="JJH43" s="47"/>
      <c r="JJI43" s="47"/>
      <c r="JJJ43" s="47"/>
      <c r="JJK43" s="47"/>
      <c r="JJL43" s="47"/>
      <c r="JJM43" s="47"/>
      <c r="JJN43" s="47"/>
      <c r="JJO43" s="47"/>
      <c r="JJP43" s="47"/>
      <c r="JJQ43" s="47"/>
      <c r="JJR43" s="47"/>
      <c r="JJS43" s="47"/>
      <c r="JJT43" s="47"/>
      <c r="JJU43" s="47"/>
      <c r="JJV43" s="47"/>
      <c r="JJW43" s="47"/>
      <c r="JJX43" s="47"/>
      <c r="JJY43" s="47"/>
      <c r="JJZ43" s="47"/>
      <c r="JKA43" s="47"/>
      <c r="JKB43" s="47"/>
      <c r="JKC43" s="47"/>
      <c r="JKD43" s="47"/>
      <c r="JKE43" s="47"/>
      <c r="JKF43" s="47"/>
      <c r="JKG43" s="47"/>
      <c r="JKH43" s="47"/>
      <c r="JKI43" s="47"/>
      <c r="JKJ43" s="47"/>
      <c r="JKK43" s="47"/>
      <c r="JKL43" s="47"/>
      <c r="JKM43" s="47"/>
      <c r="JKN43" s="47"/>
      <c r="JKO43" s="47"/>
      <c r="JKP43" s="47"/>
      <c r="JKQ43" s="47"/>
      <c r="JKR43" s="47"/>
      <c r="JKS43" s="47"/>
      <c r="JKT43" s="47"/>
      <c r="JKU43" s="47"/>
      <c r="JKV43" s="47"/>
      <c r="JKW43" s="47"/>
      <c r="JKX43" s="47"/>
      <c r="JKY43" s="47"/>
      <c r="JKZ43" s="47"/>
      <c r="JLA43" s="47"/>
      <c r="JLB43" s="47"/>
      <c r="JLC43" s="47"/>
      <c r="JLD43" s="47"/>
      <c r="JLE43" s="47"/>
      <c r="JLF43" s="47"/>
      <c r="JLG43" s="47"/>
      <c r="JLH43" s="47"/>
      <c r="JLI43" s="47"/>
      <c r="JLJ43" s="47"/>
      <c r="JLK43" s="47"/>
      <c r="JLL43" s="47"/>
      <c r="JLM43" s="47"/>
      <c r="JLN43" s="47"/>
      <c r="JLO43" s="47"/>
      <c r="JLP43" s="47"/>
      <c r="JLQ43" s="47"/>
      <c r="JLR43" s="47"/>
      <c r="JLS43" s="47"/>
      <c r="JLT43" s="47"/>
      <c r="JLU43" s="47"/>
      <c r="JLV43" s="47"/>
      <c r="JLW43" s="47"/>
      <c r="JLX43" s="47"/>
      <c r="JLY43" s="47"/>
      <c r="JLZ43" s="47"/>
      <c r="JMA43" s="47"/>
      <c r="JMB43" s="47"/>
      <c r="JMC43" s="47"/>
      <c r="JMD43" s="47"/>
      <c r="JME43" s="47"/>
      <c r="JMF43" s="47"/>
      <c r="JMG43" s="47"/>
      <c r="JMH43" s="47"/>
      <c r="JMI43" s="47"/>
      <c r="JMJ43" s="47"/>
      <c r="JMK43" s="47"/>
      <c r="JML43" s="47"/>
      <c r="JMM43" s="47"/>
      <c r="JMN43" s="47"/>
      <c r="JMO43" s="47"/>
      <c r="JMP43" s="47"/>
      <c r="JMQ43" s="47"/>
      <c r="JMR43" s="47"/>
      <c r="JMS43" s="47"/>
      <c r="JMT43" s="47"/>
      <c r="JMU43" s="47"/>
      <c r="JMV43" s="47"/>
      <c r="JMW43" s="47"/>
      <c r="JMX43" s="47"/>
      <c r="JMY43" s="47"/>
      <c r="JMZ43" s="47"/>
      <c r="JNA43" s="47"/>
      <c r="JNB43" s="47"/>
      <c r="JNC43" s="47"/>
      <c r="JND43" s="47"/>
      <c r="JNE43" s="47"/>
      <c r="JNF43" s="47"/>
      <c r="JNG43" s="47"/>
      <c r="JNH43" s="47"/>
      <c r="JNI43" s="47"/>
      <c r="JNJ43" s="47"/>
      <c r="JNK43" s="47"/>
      <c r="JNL43" s="47"/>
      <c r="JNM43" s="47"/>
      <c r="JNN43" s="47"/>
      <c r="JNO43" s="47"/>
      <c r="JNP43" s="47"/>
      <c r="JNQ43" s="47"/>
      <c r="JNR43" s="47"/>
      <c r="JNS43" s="47"/>
      <c r="JNT43" s="47"/>
      <c r="JNU43" s="47"/>
      <c r="JNV43" s="47"/>
      <c r="JNW43" s="47"/>
      <c r="JNX43" s="47"/>
      <c r="JNY43" s="47"/>
      <c r="JNZ43" s="47"/>
      <c r="JOA43" s="47"/>
      <c r="JOB43" s="47"/>
      <c r="JOC43" s="47"/>
      <c r="JOD43" s="47"/>
      <c r="JOE43" s="47"/>
      <c r="JOF43" s="47"/>
      <c r="JOG43" s="47"/>
      <c r="JOH43" s="47"/>
      <c r="JOI43" s="47"/>
      <c r="JOJ43" s="47"/>
      <c r="JOK43" s="47"/>
      <c r="JOL43" s="47"/>
      <c r="JOM43" s="47"/>
      <c r="JON43" s="47"/>
      <c r="JOO43" s="47"/>
      <c r="JOP43" s="47"/>
      <c r="JOQ43" s="47"/>
      <c r="JOR43" s="47"/>
      <c r="JOS43" s="47"/>
      <c r="JOT43" s="47"/>
      <c r="JOU43" s="47"/>
      <c r="JOV43" s="47"/>
      <c r="JOW43" s="47"/>
      <c r="JOX43" s="47"/>
      <c r="JOY43" s="47"/>
      <c r="JOZ43" s="47"/>
      <c r="JPA43" s="47"/>
      <c r="JPB43" s="47"/>
      <c r="JPC43" s="47"/>
      <c r="JPD43" s="47"/>
      <c r="JPE43" s="47"/>
      <c r="JPF43" s="47"/>
      <c r="JPG43" s="47"/>
      <c r="JPH43" s="47"/>
      <c r="JPI43" s="47"/>
      <c r="JPJ43" s="47"/>
      <c r="JPK43" s="47"/>
      <c r="JPL43" s="47"/>
      <c r="JPM43" s="47"/>
      <c r="JPN43" s="47"/>
      <c r="JPO43" s="47"/>
      <c r="JPP43" s="47"/>
      <c r="JPQ43" s="47"/>
      <c r="JPR43" s="47"/>
      <c r="JPS43" s="47"/>
      <c r="JPT43" s="47"/>
      <c r="JPU43" s="47"/>
      <c r="JPV43" s="47"/>
      <c r="JPW43" s="47"/>
      <c r="JPX43" s="47"/>
      <c r="JPY43" s="47"/>
      <c r="JPZ43" s="47"/>
      <c r="JQA43" s="47"/>
      <c r="JQB43" s="47"/>
      <c r="JQC43" s="47"/>
      <c r="JQD43" s="47"/>
      <c r="JQE43" s="47"/>
      <c r="JQF43" s="47"/>
      <c r="JQG43" s="47"/>
      <c r="JQH43" s="47"/>
      <c r="JQI43" s="47"/>
      <c r="JQJ43" s="47"/>
      <c r="JQK43" s="47"/>
      <c r="JQL43" s="47"/>
      <c r="JQM43" s="47"/>
      <c r="JQN43" s="47"/>
      <c r="JQO43" s="47"/>
      <c r="JQP43" s="47"/>
      <c r="JQQ43" s="47"/>
      <c r="JQR43" s="47"/>
      <c r="JQS43" s="47"/>
      <c r="JQT43" s="47"/>
      <c r="JQU43" s="47"/>
      <c r="JQV43" s="47"/>
      <c r="JQW43" s="47"/>
      <c r="JQX43" s="47"/>
      <c r="JQY43" s="47"/>
      <c r="JQZ43" s="47"/>
      <c r="JRA43" s="47"/>
      <c r="JRB43" s="47"/>
      <c r="JRC43" s="47"/>
      <c r="JRD43" s="47"/>
      <c r="JRE43" s="47"/>
      <c r="JRF43" s="47"/>
      <c r="JRG43" s="47"/>
      <c r="JRH43" s="47"/>
      <c r="JRI43" s="47"/>
      <c r="JRJ43" s="47"/>
      <c r="JRK43" s="47"/>
      <c r="JRL43" s="47"/>
      <c r="JRM43" s="47"/>
      <c r="JRN43" s="47"/>
      <c r="JRO43" s="47"/>
      <c r="JRP43" s="47"/>
      <c r="JRQ43" s="47"/>
      <c r="JRR43" s="47"/>
      <c r="JRS43" s="47"/>
      <c r="JRT43" s="47"/>
      <c r="JRU43" s="47"/>
      <c r="JRV43" s="47"/>
      <c r="JRW43" s="47"/>
      <c r="JRX43" s="47"/>
      <c r="JRY43" s="47"/>
      <c r="JRZ43" s="47"/>
      <c r="JSA43" s="47"/>
      <c r="JSB43" s="47"/>
      <c r="JSC43" s="47"/>
      <c r="JSD43" s="47"/>
      <c r="JSE43" s="47"/>
      <c r="JSF43" s="47"/>
      <c r="JSG43" s="47"/>
      <c r="JSH43" s="47"/>
      <c r="JSI43" s="47"/>
      <c r="JSJ43" s="47"/>
      <c r="JSK43" s="47"/>
      <c r="JSL43" s="47"/>
      <c r="JSM43" s="47"/>
      <c r="JSN43" s="47"/>
      <c r="JSO43" s="47"/>
      <c r="JSP43" s="47"/>
      <c r="JSQ43" s="47"/>
      <c r="JSR43" s="47"/>
      <c r="JSS43" s="47"/>
      <c r="JST43" s="47"/>
      <c r="JSU43" s="47"/>
      <c r="JSV43" s="47"/>
      <c r="JSW43" s="47"/>
      <c r="JSX43" s="47"/>
      <c r="JSY43" s="47"/>
      <c r="JSZ43" s="47"/>
      <c r="JTA43" s="47"/>
      <c r="JTB43" s="47"/>
      <c r="JTC43" s="47"/>
      <c r="JTD43" s="47"/>
      <c r="JTE43" s="47"/>
      <c r="JTF43" s="47"/>
      <c r="JTG43" s="47"/>
      <c r="JTH43" s="47"/>
      <c r="JTI43" s="47"/>
      <c r="JTJ43" s="47"/>
      <c r="JTK43" s="47"/>
      <c r="JTL43" s="47"/>
      <c r="JTM43" s="47"/>
      <c r="JTN43" s="47"/>
      <c r="JTO43" s="47"/>
      <c r="JTP43" s="47"/>
      <c r="JTQ43" s="47"/>
      <c r="JTR43" s="47"/>
      <c r="JTS43" s="47"/>
      <c r="JTT43" s="47"/>
      <c r="JTU43" s="47"/>
      <c r="JTV43" s="47"/>
      <c r="JTW43" s="47"/>
      <c r="JTX43" s="47"/>
      <c r="JTY43" s="47"/>
      <c r="JTZ43" s="47"/>
      <c r="JUA43" s="47"/>
      <c r="JUB43" s="47"/>
      <c r="JUC43" s="47"/>
      <c r="JUD43" s="47"/>
      <c r="JUE43" s="47"/>
      <c r="JUF43" s="47"/>
      <c r="JUG43" s="47"/>
      <c r="JUH43" s="47"/>
      <c r="JUI43" s="47"/>
      <c r="JUJ43" s="47"/>
      <c r="JUK43" s="47"/>
      <c r="JUL43" s="47"/>
      <c r="JUM43" s="47"/>
      <c r="JUN43" s="47"/>
      <c r="JUO43" s="47"/>
      <c r="JUP43" s="47"/>
      <c r="JUQ43" s="47"/>
      <c r="JUR43" s="47"/>
      <c r="JUS43" s="47"/>
      <c r="JUT43" s="47"/>
      <c r="JUU43" s="47"/>
      <c r="JUV43" s="47"/>
      <c r="JUW43" s="47"/>
      <c r="JUX43" s="47"/>
      <c r="JUY43" s="47"/>
      <c r="JUZ43" s="47"/>
      <c r="JVA43" s="47"/>
      <c r="JVB43" s="47"/>
      <c r="JVC43" s="47"/>
      <c r="JVD43" s="47"/>
      <c r="JVE43" s="47"/>
      <c r="JVF43" s="47"/>
      <c r="JVG43" s="47"/>
      <c r="JVH43" s="47"/>
      <c r="JVI43" s="47"/>
      <c r="JVJ43" s="47"/>
      <c r="JVK43" s="47"/>
      <c r="JVL43" s="47"/>
      <c r="JVM43" s="47"/>
      <c r="JVN43" s="47"/>
      <c r="JVO43" s="47"/>
      <c r="JVP43" s="47"/>
      <c r="JVQ43" s="47"/>
      <c r="JVR43" s="47"/>
      <c r="JVS43" s="47"/>
      <c r="JVT43" s="47"/>
      <c r="JVU43" s="47"/>
      <c r="JVV43" s="47"/>
      <c r="JVW43" s="47"/>
      <c r="JVX43" s="47"/>
      <c r="JVY43" s="47"/>
      <c r="JVZ43" s="47"/>
      <c r="JWA43" s="47"/>
      <c r="JWB43" s="47"/>
      <c r="JWC43" s="47"/>
      <c r="JWD43" s="47"/>
      <c r="JWE43" s="47"/>
      <c r="JWF43" s="47"/>
      <c r="JWG43" s="47"/>
      <c r="JWH43" s="47"/>
      <c r="JWI43" s="47"/>
      <c r="JWJ43" s="47"/>
      <c r="JWK43" s="47"/>
      <c r="JWL43" s="47"/>
      <c r="JWM43" s="47"/>
      <c r="JWN43" s="47"/>
      <c r="JWO43" s="47"/>
      <c r="JWP43" s="47"/>
      <c r="JWQ43" s="47"/>
      <c r="JWR43" s="47"/>
      <c r="JWS43" s="47"/>
      <c r="JWT43" s="47"/>
      <c r="JWU43" s="47"/>
      <c r="JWV43" s="47"/>
      <c r="JWW43" s="47"/>
      <c r="JWX43" s="47"/>
      <c r="JWY43" s="47"/>
      <c r="JWZ43" s="47"/>
      <c r="JXA43" s="47"/>
      <c r="JXB43" s="47"/>
      <c r="JXC43" s="47"/>
      <c r="JXD43" s="47"/>
      <c r="JXE43" s="47"/>
      <c r="JXF43" s="47"/>
      <c r="JXG43" s="47"/>
      <c r="JXH43" s="47"/>
      <c r="JXI43" s="47"/>
      <c r="JXJ43" s="47"/>
      <c r="JXK43" s="47"/>
      <c r="JXL43" s="47"/>
      <c r="JXM43" s="47"/>
      <c r="JXN43" s="47"/>
      <c r="JXO43" s="47"/>
      <c r="JXP43" s="47"/>
      <c r="JXQ43" s="47"/>
      <c r="JXR43" s="47"/>
      <c r="JXS43" s="47"/>
      <c r="JXT43" s="47"/>
      <c r="JXU43" s="47"/>
      <c r="JXV43" s="47"/>
      <c r="JXW43" s="47"/>
      <c r="JXX43" s="47"/>
      <c r="JXY43" s="47"/>
      <c r="JXZ43" s="47"/>
      <c r="JYA43" s="47"/>
      <c r="JYB43" s="47"/>
      <c r="JYC43" s="47"/>
      <c r="JYD43" s="47"/>
      <c r="JYE43" s="47"/>
      <c r="JYF43" s="47"/>
      <c r="JYG43" s="47"/>
      <c r="JYH43" s="47"/>
      <c r="JYI43" s="47"/>
      <c r="JYJ43" s="47"/>
      <c r="JYK43" s="47"/>
      <c r="JYL43" s="47"/>
      <c r="JYM43" s="47"/>
      <c r="JYN43" s="47"/>
      <c r="JYO43" s="47"/>
      <c r="JYP43" s="47"/>
      <c r="JYQ43" s="47"/>
      <c r="JYR43" s="47"/>
      <c r="JYS43" s="47"/>
      <c r="JYT43" s="47"/>
      <c r="JYU43" s="47"/>
      <c r="JYV43" s="47"/>
      <c r="JYW43" s="47"/>
      <c r="JYX43" s="47"/>
      <c r="JYY43" s="47"/>
      <c r="JYZ43" s="47"/>
      <c r="JZA43" s="47"/>
      <c r="JZB43" s="47"/>
      <c r="JZC43" s="47"/>
      <c r="JZD43" s="47"/>
      <c r="JZE43" s="47"/>
      <c r="JZF43" s="47"/>
      <c r="JZG43" s="47"/>
      <c r="JZH43" s="47"/>
      <c r="JZI43" s="47"/>
      <c r="JZJ43" s="47"/>
      <c r="JZK43" s="47"/>
      <c r="JZL43" s="47"/>
      <c r="JZM43" s="47"/>
      <c r="JZN43" s="47"/>
      <c r="JZO43" s="47"/>
      <c r="JZP43" s="47"/>
      <c r="JZQ43" s="47"/>
      <c r="JZR43" s="47"/>
      <c r="JZS43" s="47"/>
      <c r="JZT43" s="47"/>
      <c r="JZU43" s="47"/>
      <c r="JZV43" s="47"/>
      <c r="JZW43" s="47"/>
      <c r="JZX43" s="47"/>
      <c r="JZY43" s="47"/>
      <c r="JZZ43" s="47"/>
      <c r="KAA43" s="47"/>
      <c r="KAB43" s="47"/>
      <c r="KAC43" s="47"/>
      <c r="KAD43" s="47"/>
      <c r="KAE43" s="47"/>
      <c r="KAF43" s="47"/>
      <c r="KAG43" s="47"/>
      <c r="KAH43" s="47"/>
      <c r="KAI43" s="47"/>
      <c r="KAJ43" s="47"/>
      <c r="KAK43" s="47"/>
      <c r="KAL43" s="47"/>
      <c r="KAM43" s="47"/>
      <c r="KAN43" s="47"/>
      <c r="KAO43" s="47"/>
      <c r="KAP43" s="47"/>
      <c r="KAQ43" s="47"/>
      <c r="KAR43" s="47"/>
      <c r="KAS43" s="47"/>
      <c r="KAT43" s="47"/>
      <c r="KAU43" s="47"/>
      <c r="KAV43" s="47"/>
      <c r="KAW43" s="47"/>
      <c r="KAX43" s="47"/>
      <c r="KAY43" s="47"/>
      <c r="KAZ43" s="47"/>
      <c r="KBA43" s="47"/>
      <c r="KBB43" s="47"/>
      <c r="KBC43" s="47"/>
      <c r="KBD43" s="47"/>
      <c r="KBE43" s="47"/>
      <c r="KBF43" s="47"/>
      <c r="KBG43" s="47"/>
      <c r="KBH43" s="47"/>
      <c r="KBI43" s="47"/>
      <c r="KBJ43" s="47"/>
      <c r="KBK43" s="47"/>
      <c r="KBL43" s="47"/>
      <c r="KBM43" s="47"/>
      <c r="KBN43" s="47"/>
      <c r="KBO43" s="47"/>
      <c r="KBP43" s="47"/>
      <c r="KBQ43" s="47"/>
      <c r="KBR43" s="47"/>
      <c r="KBS43" s="47"/>
      <c r="KBT43" s="47"/>
      <c r="KBU43" s="47"/>
      <c r="KBV43" s="47"/>
      <c r="KBW43" s="47"/>
      <c r="KBX43" s="47"/>
      <c r="KBY43" s="47"/>
      <c r="KBZ43" s="47"/>
      <c r="KCA43" s="47"/>
      <c r="KCB43" s="47"/>
      <c r="KCC43" s="47"/>
      <c r="KCD43" s="47"/>
      <c r="KCE43" s="47"/>
      <c r="KCF43" s="47"/>
      <c r="KCG43" s="47"/>
      <c r="KCH43" s="47"/>
      <c r="KCI43" s="47"/>
      <c r="KCJ43" s="47"/>
      <c r="KCK43" s="47"/>
      <c r="KCL43" s="47"/>
      <c r="KCM43" s="47"/>
      <c r="KCN43" s="47"/>
      <c r="KCO43" s="47"/>
      <c r="KCP43" s="47"/>
      <c r="KCQ43" s="47"/>
      <c r="KCR43" s="47"/>
      <c r="KCS43" s="47"/>
      <c r="KCT43" s="47"/>
      <c r="KCU43" s="47"/>
      <c r="KCV43" s="47"/>
      <c r="KCW43" s="47"/>
      <c r="KCX43" s="47"/>
      <c r="KCY43" s="47"/>
      <c r="KCZ43" s="47"/>
      <c r="KDA43" s="47"/>
      <c r="KDB43" s="47"/>
      <c r="KDC43" s="47"/>
      <c r="KDD43" s="47"/>
      <c r="KDE43" s="47"/>
      <c r="KDF43" s="47"/>
      <c r="KDG43" s="47"/>
      <c r="KDH43" s="47"/>
      <c r="KDI43" s="47"/>
      <c r="KDJ43" s="47"/>
      <c r="KDK43" s="47"/>
      <c r="KDL43" s="47"/>
      <c r="KDM43" s="47"/>
      <c r="KDN43" s="47"/>
      <c r="KDO43" s="47"/>
      <c r="KDP43" s="47"/>
      <c r="KDQ43" s="47"/>
      <c r="KDR43" s="47"/>
      <c r="KDS43" s="47"/>
      <c r="KDT43" s="47"/>
      <c r="KDU43" s="47"/>
      <c r="KDV43" s="47"/>
      <c r="KDW43" s="47"/>
      <c r="KDX43" s="47"/>
      <c r="KDY43" s="47"/>
      <c r="KDZ43" s="47"/>
      <c r="KEA43" s="47"/>
      <c r="KEB43" s="47"/>
      <c r="KEC43" s="47"/>
      <c r="KED43" s="47"/>
      <c r="KEE43" s="47"/>
      <c r="KEF43" s="47"/>
      <c r="KEG43" s="47"/>
      <c r="KEH43" s="47"/>
      <c r="KEI43" s="47"/>
      <c r="KEJ43" s="47"/>
      <c r="KEK43" s="47"/>
      <c r="KEL43" s="47"/>
      <c r="KEM43" s="47"/>
      <c r="KEN43" s="47"/>
      <c r="KEO43" s="47"/>
      <c r="KEP43" s="47"/>
      <c r="KEQ43" s="47"/>
      <c r="KER43" s="47"/>
      <c r="KES43" s="47"/>
      <c r="KET43" s="47"/>
      <c r="KEU43" s="47"/>
      <c r="KEV43" s="47"/>
      <c r="KEW43" s="47"/>
      <c r="KEX43" s="47"/>
      <c r="KEY43" s="47"/>
      <c r="KEZ43" s="47"/>
      <c r="KFA43" s="47"/>
      <c r="KFB43" s="47"/>
      <c r="KFC43" s="47"/>
      <c r="KFD43" s="47"/>
      <c r="KFE43" s="47"/>
      <c r="KFF43" s="47"/>
      <c r="KFG43" s="47"/>
      <c r="KFH43" s="47"/>
      <c r="KFI43" s="47"/>
      <c r="KFJ43" s="47"/>
      <c r="KFK43" s="47"/>
      <c r="KFL43" s="47"/>
      <c r="KFM43" s="47"/>
      <c r="KFN43" s="47"/>
      <c r="KFO43" s="47"/>
      <c r="KFP43" s="47"/>
      <c r="KFQ43" s="47"/>
      <c r="KFR43" s="47"/>
      <c r="KFS43" s="47"/>
      <c r="KFT43" s="47"/>
      <c r="KFU43" s="47"/>
      <c r="KFV43" s="47"/>
      <c r="KFW43" s="47"/>
      <c r="KFX43" s="47"/>
      <c r="KFY43" s="47"/>
      <c r="KFZ43" s="47"/>
      <c r="KGA43" s="47"/>
      <c r="KGB43" s="47"/>
      <c r="KGC43" s="47"/>
      <c r="KGD43" s="47"/>
      <c r="KGE43" s="47"/>
      <c r="KGF43" s="47"/>
      <c r="KGG43" s="47"/>
      <c r="KGH43" s="47"/>
      <c r="KGI43" s="47"/>
      <c r="KGJ43" s="47"/>
      <c r="KGK43" s="47"/>
      <c r="KGL43" s="47"/>
      <c r="KGM43" s="47"/>
      <c r="KGN43" s="47"/>
      <c r="KGO43" s="47"/>
      <c r="KGP43" s="47"/>
      <c r="KGQ43" s="47"/>
      <c r="KGR43" s="47"/>
      <c r="KGS43" s="47"/>
      <c r="KGT43" s="47"/>
      <c r="KGU43" s="47"/>
      <c r="KGV43" s="47"/>
      <c r="KGW43" s="47"/>
      <c r="KGX43" s="47"/>
      <c r="KGY43" s="47"/>
      <c r="KGZ43" s="47"/>
      <c r="KHA43" s="47"/>
      <c r="KHB43" s="47"/>
      <c r="KHC43" s="47"/>
      <c r="KHD43" s="47"/>
      <c r="KHE43" s="47"/>
      <c r="KHF43" s="47"/>
      <c r="KHG43" s="47"/>
      <c r="KHH43" s="47"/>
      <c r="KHI43" s="47"/>
      <c r="KHJ43" s="47"/>
      <c r="KHK43" s="47"/>
      <c r="KHL43" s="47"/>
      <c r="KHM43" s="47"/>
      <c r="KHN43" s="47"/>
      <c r="KHO43" s="47"/>
      <c r="KHP43" s="47"/>
      <c r="KHQ43" s="47"/>
      <c r="KHR43" s="47"/>
      <c r="KHS43" s="47"/>
      <c r="KHT43" s="47"/>
      <c r="KHU43" s="47"/>
      <c r="KHV43" s="47"/>
      <c r="KHW43" s="47"/>
      <c r="KHX43" s="47"/>
      <c r="KHY43" s="47"/>
      <c r="KHZ43" s="47"/>
      <c r="KIA43" s="47"/>
      <c r="KIB43" s="47"/>
      <c r="KIC43" s="47"/>
      <c r="KID43" s="47"/>
      <c r="KIE43" s="47"/>
      <c r="KIF43" s="47"/>
      <c r="KIG43" s="47"/>
      <c r="KIH43" s="47"/>
      <c r="KII43" s="47"/>
      <c r="KIJ43" s="47"/>
      <c r="KIK43" s="47"/>
      <c r="KIL43" s="47"/>
      <c r="KIM43" s="47"/>
      <c r="KIN43" s="47"/>
      <c r="KIO43" s="47"/>
      <c r="KIP43" s="47"/>
      <c r="KIQ43" s="47"/>
      <c r="KIR43" s="47"/>
      <c r="KIS43" s="47"/>
      <c r="KIT43" s="47"/>
      <c r="KIU43" s="47"/>
      <c r="KIV43" s="47"/>
      <c r="KIW43" s="47"/>
      <c r="KIX43" s="47"/>
      <c r="KIY43" s="47"/>
      <c r="KIZ43" s="47"/>
      <c r="KJA43" s="47"/>
      <c r="KJB43" s="47"/>
      <c r="KJC43" s="47"/>
      <c r="KJD43" s="47"/>
      <c r="KJE43" s="47"/>
      <c r="KJF43" s="47"/>
      <c r="KJG43" s="47"/>
      <c r="KJH43" s="47"/>
      <c r="KJI43" s="47"/>
      <c r="KJJ43" s="47"/>
      <c r="KJK43" s="47"/>
      <c r="KJL43" s="47"/>
      <c r="KJM43" s="47"/>
      <c r="KJN43" s="47"/>
      <c r="KJO43" s="47"/>
      <c r="KJP43" s="47"/>
      <c r="KJQ43" s="47"/>
      <c r="KJR43" s="47"/>
      <c r="KJS43" s="47"/>
      <c r="KJT43" s="47"/>
      <c r="KJU43" s="47"/>
      <c r="KJV43" s="47"/>
      <c r="KJW43" s="47"/>
      <c r="KJX43" s="47"/>
      <c r="KJY43" s="47"/>
      <c r="KJZ43" s="47"/>
      <c r="KKA43" s="47"/>
      <c r="KKB43" s="47"/>
      <c r="KKC43" s="47"/>
      <c r="KKD43" s="47"/>
      <c r="KKE43" s="47"/>
      <c r="KKF43" s="47"/>
      <c r="KKG43" s="47"/>
      <c r="KKH43" s="47"/>
      <c r="KKI43" s="47"/>
      <c r="KKJ43" s="47"/>
      <c r="KKK43" s="47"/>
      <c r="KKL43" s="47"/>
      <c r="KKM43" s="47"/>
      <c r="KKN43" s="47"/>
      <c r="KKO43" s="47"/>
      <c r="KKP43" s="47"/>
      <c r="KKQ43" s="47"/>
      <c r="KKR43" s="47"/>
      <c r="KKS43" s="47"/>
      <c r="KKT43" s="47"/>
      <c r="KKU43" s="47"/>
      <c r="KKV43" s="47"/>
      <c r="KKW43" s="47"/>
      <c r="KKX43" s="47"/>
      <c r="KKY43" s="47"/>
      <c r="KKZ43" s="47"/>
      <c r="KLA43" s="47"/>
      <c r="KLB43" s="47"/>
      <c r="KLC43" s="47"/>
      <c r="KLD43" s="47"/>
      <c r="KLE43" s="47"/>
      <c r="KLF43" s="47"/>
      <c r="KLG43" s="47"/>
      <c r="KLH43" s="47"/>
      <c r="KLI43" s="47"/>
      <c r="KLJ43" s="47"/>
      <c r="KLK43" s="47"/>
      <c r="KLL43" s="47"/>
      <c r="KLM43" s="47"/>
      <c r="KLN43" s="47"/>
      <c r="KLO43" s="47"/>
      <c r="KLP43" s="47"/>
      <c r="KLQ43" s="47"/>
      <c r="KLR43" s="47"/>
      <c r="KLS43" s="47"/>
      <c r="KLT43" s="47"/>
      <c r="KLU43" s="47"/>
      <c r="KLV43" s="47"/>
      <c r="KLW43" s="47"/>
      <c r="KLX43" s="47"/>
      <c r="KLY43" s="47"/>
      <c r="KLZ43" s="47"/>
      <c r="KMA43" s="47"/>
      <c r="KMB43" s="47"/>
      <c r="KMC43" s="47"/>
      <c r="KMD43" s="47"/>
      <c r="KME43" s="47"/>
      <c r="KMF43" s="47"/>
      <c r="KMG43" s="47"/>
      <c r="KMH43" s="47"/>
      <c r="KMI43" s="47"/>
      <c r="KMJ43" s="47"/>
      <c r="KMK43" s="47"/>
      <c r="KML43" s="47"/>
      <c r="KMM43" s="47"/>
      <c r="KMN43" s="47"/>
      <c r="KMO43" s="47"/>
      <c r="KMP43" s="47"/>
      <c r="KMQ43" s="47"/>
      <c r="KMR43" s="47"/>
      <c r="KMS43" s="47"/>
      <c r="KMT43" s="47"/>
      <c r="KMU43" s="47"/>
      <c r="KMV43" s="47"/>
      <c r="KMW43" s="47"/>
      <c r="KMX43" s="47"/>
      <c r="KMY43" s="47"/>
      <c r="KMZ43" s="47"/>
      <c r="KNA43" s="47"/>
      <c r="KNB43" s="47"/>
      <c r="KNC43" s="47"/>
      <c r="KND43" s="47"/>
      <c r="KNE43" s="47"/>
      <c r="KNF43" s="47"/>
      <c r="KNG43" s="47"/>
      <c r="KNH43" s="47"/>
      <c r="KNI43" s="47"/>
      <c r="KNJ43" s="47"/>
      <c r="KNK43" s="47"/>
      <c r="KNL43" s="47"/>
      <c r="KNM43" s="47"/>
      <c r="KNN43" s="47"/>
      <c r="KNO43" s="47"/>
      <c r="KNP43" s="47"/>
      <c r="KNQ43" s="47"/>
      <c r="KNR43" s="47"/>
      <c r="KNS43" s="47"/>
      <c r="KNT43" s="47"/>
      <c r="KNU43" s="47"/>
      <c r="KNV43" s="47"/>
      <c r="KNW43" s="47"/>
      <c r="KNX43" s="47"/>
      <c r="KNY43" s="47"/>
      <c r="KNZ43" s="47"/>
      <c r="KOA43" s="47"/>
      <c r="KOB43" s="47"/>
      <c r="KOC43" s="47"/>
      <c r="KOD43" s="47"/>
      <c r="KOE43" s="47"/>
      <c r="KOF43" s="47"/>
      <c r="KOG43" s="47"/>
      <c r="KOH43" s="47"/>
      <c r="KOI43" s="47"/>
      <c r="KOJ43" s="47"/>
      <c r="KOK43" s="47"/>
      <c r="KOL43" s="47"/>
      <c r="KOM43" s="47"/>
      <c r="KON43" s="47"/>
      <c r="KOO43" s="47"/>
      <c r="KOP43" s="47"/>
      <c r="KOQ43" s="47"/>
      <c r="KOR43" s="47"/>
      <c r="KOS43" s="47"/>
      <c r="KOT43" s="47"/>
      <c r="KOU43" s="47"/>
      <c r="KOV43" s="47"/>
      <c r="KOW43" s="47"/>
      <c r="KOX43" s="47"/>
      <c r="KOY43" s="47"/>
      <c r="KOZ43" s="47"/>
      <c r="KPA43" s="47"/>
      <c r="KPB43" s="47"/>
      <c r="KPC43" s="47"/>
      <c r="KPD43" s="47"/>
      <c r="KPE43" s="47"/>
      <c r="KPF43" s="47"/>
      <c r="KPG43" s="47"/>
      <c r="KPH43" s="47"/>
      <c r="KPI43" s="47"/>
      <c r="KPJ43" s="47"/>
      <c r="KPK43" s="47"/>
      <c r="KPL43" s="47"/>
      <c r="KPM43" s="47"/>
      <c r="KPN43" s="47"/>
      <c r="KPO43" s="47"/>
      <c r="KPP43" s="47"/>
      <c r="KPQ43" s="47"/>
      <c r="KPR43" s="47"/>
      <c r="KPS43" s="47"/>
      <c r="KPT43" s="47"/>
      <c r="KPU43" s="47"/>
      <c r="KPV43" s="47"/>
      <c r="KPW43" s="47"/>
      <c r="KPX43" s="47"/>
      <c r="KPY43" s="47"/>
      <c r="KPZ43" s="47"/>
      <c r="KQA43" s="47"/>
      <c r="KQB43" s="47"/>
      <c r="KQC43" s="47"/>
      <c r="KQD43" s="47"/>
      <c r="KQE43" s="47"/>
      <c r="KQF43" s="47"/>
      <c r="KQG43" s="47"/>
      <c r="KQH43" s="47"/>
      <c r="KQI43" s="47"/>
      <c r="KQJ43" s="47"/>
      <c r="KQK43" s="47"/>
      <c r="KQL43" s="47"/>
      <c r="KQM43" s="47"/>
      <c r="KQN43" s="47"/>
      <c r="KQO43" s="47"/>
      <c r="KQP43" s="47"/>
      <c r="KQQ43" s="47"/>
      <c r="KQR43" s="47"/>
      <c r="KQS43" s="47"/>
      <c r="KQT43" s="47"/>
      <c r="KQU43" s="47"/>
      <c r="KQV43" s="47"/>
      <c r="KQW43" s="47"/>
      <c r="KQX43" s="47"/>
      <c r="KQY43" s="47"/>
      <c r="KQZ43" s="47"/>
      <c r="KRA43" s="47"/>
      <c r="KRB43" s="47"/>
      <c r="KRC43" s="47"/>
      <c r="KRD43" s="47"/>
      <c r="KRE43" s="47"/>
      <c r="KRF43" s="47"/>
      <c r="KRG43" s="47"/>
      <c r="KRH43" s="47"/>
      <c r="KRI43" s="47"/>
      <c r="KRJ43" s="47"/>
      <c r="KRK43" s="47"/>
      <c r="KRL43" s="47"/>
      <c r="KRM43" s="47"/>
      <c r="KRN43" s="47"/>
      <c r="KRO43" s="47"/>
      <c r="KRP43" s="47"/>
      <c r="KRQ43" s="47"/>
      <c r="KRR43" s="47"/>
      <c r="KRS43" s="47"/>
      <c r="KRT43" s="47"/>
      <c r="KRU43" s="47"/>
      <c r="KRV43" s="47"/>
      <c r="KRW43" s="47"/>
      <c r="KRX43" s="47"/>
      <c r="KRY43" s="47"/>
      <c r="KRZ43" s="47"/>
      <c r="KSA43" s="47"/>
      <c r="KSB43" s="47"/>
      <c r="KSC43" s="47"/>
      <c r="KSD43" s="47"/>
      <c r="KSE43" s="47"/>
      <c r="KSF43" s="47"/>
      <c r="KSG43" s="47"/>
      <c r="KSH43" s="47"/>
      <c r="KSI43" s="47"/>
      <c r="KSJ43" s="47"/>
      <c r="KSK43" s="47"/>
      <c r="KSL43" s="47"/>
      <c r="KSM43" s="47"/>
      <c r="KSN43" s="47"/>
      <c r="KSO43" s="47"/>
      <c r="KSP43" s="47"/>
      <c r="KSQ43" s="47"/>
      <c r="KSR43" s="47"/>
      <c r="KSS43" s="47"/>
      <c r="KST43" s="47"/>
      <c r="KSU43" s="47"/>
      <c r="KSV43" s="47"/>
      <c r="KSW43" s="47"/>
      <c r="KSX43" s="47"/>
      <c r="KSY43" s="47"/>
      <c r="KSZ43" s="47"/>
      <c r="KTA43" s="47"/>
      <c r="KTB43" s="47"/>
      <c r="KTC43" s="47"/>
      <c r="KTD43" s="47"/>
      <c r="KTE43" s="47"/>
      <c r="KTF43" s="47"/>
      <c r="KTG43" s="47"/>
      <c r="KTH43" s="47"/>
      <c r="KTI43" s="47"/>
      <c r="KTJ43" s="47"/>
      <c r="KTK43" s="47"/>
      <c r="KTL43" s="47"/>
      <c r="KTM43" s="47"/>
      <c r="KTN43" s="47"/>
      <c r="KTO43" s="47"/>
      <c r="KTP43" s="47"/>
      <c r="KTQ43" s="47"/>
      <c r="KTR43" s="47"/>
      <c r="KTS43" s="47"/>
      <c r="KTT43" s="47"/>
      <c r="KTU43" s="47"/>
      <c r="KTV43" s="47"/>
      <c r="KTW43" s="47"/>
      <c r="KTX43" s="47"/>
      <c r="KTY43" s="47"/>
      <c r="KTZ43" s="47"/>
      <c r="KUA43" s="47"/>
      <c r="KUB43" s="47"/>
      <c r="KUC43" s="47"/>
      <c r="KUD43" s="47"/>
      <c r="KUE43" s="47"/>
      <c r="KUF43" s="47"/>
      <c r="KUG43" s="47"/>
      <c r="KUH43" s="47"/>
      <c r="KUI43" s="47"/>
      <c r="KUJ43" s="47"/>
      <c r="KUK43" s="47"/>
      <c r="KUL43" s="47"/>
      <c r="KUM43" s="47"/>
      <c r="KUN43" s="47"/>
      <c r="KUO43" s="47"/>
      <c r="KUP43" s="47"/>
      <c r="KUQ43" s="47"/>
      <c r="KUR43" s="47"/>
      <c r="KUS43" s="47"/>
      <c r="KUT43" s="47"/>
      <c r="KUU43" s="47"/>
      <c r="KUV43" s="47"/>
      <c r="KUW43" s="47"/>
      <c r="KUX43" s="47"/>
      <c r="KUY43" s="47"/>
      <c r="KUZ43" s="47"/>
      <c r="KVA43" s="47"/>
      <c r="KVB43" s="47"/>
      <c r="KVC43" s="47"/>
      <c r="KVD43" s="47"/>
      <c r="KVE43" s="47"/>
      <c r="KVF43" s="47"/>
      <c r="KVG43" s="47"/>
      <c r="KVH43" s="47"/>
      <c r="KVI43" s="47"/>
      <c r="KVJ43" s="47"/>
      <c r="KVK43" s="47"/>
      <c r="KVL43" s="47"/>
      <c r="KVM43" s="47"/>
      <c r="KVN43" s="47"/>
      <c r="KVO43" s="47"/>
      <c r="KVP43" s="47"/>
      <c r="KVQ43" s="47"/>
      <c r="KVR43" s="47"/>
      <c r="KVS43" s="47"/>
      <c r="KVT43" s="47"/>
      <c r="KVU43" s="47"/>
      <c r="KVV43" s="47"/>
      <c r="KVW43" s="47"/>
      <c r="KVX43" s="47"/>
      <c r="KVY43" s="47"/>
      <c r="KVZ43" s="47"/>
      <c r="KWA43" s="47"/>
      <c r="KWB43" s="47"/>
      <c r="KWC43" s="47"/>
      <c r="KWD43" s="47"/>
      <c r="KWE43" s="47"/>
      <c r="KWF43" s="47"/>
      <c r="KWG43" s="47"/>
      <c r="KWH43" s="47"/>
      <c r="KWI43" s="47"/>
      <c r="KWJ43" s="47"/>
      <c r="KWK43" s="47"/>
      <c r="KWL43" s="47"/>
      <c r="KWM43" s="47"/>
      <c r="KWN43" s="47"/>
      <c r="KWO43" s="47"/>
      <c r="KWP43" s="47"/>
      <c r="KWQ43" s="47"/>
      <c r="KWR43" s="47"/>
      <c r="KWS43" s="47"/>
      <c r="KWT43" s="47"/>
      <c r="KWU43" s="47"/>
      <c r="KWV43" s="47"/>
      <c r="KWW43" s="47"/>
      <c r="KWX43" s="47"/>
      <c r="KWY43" s="47"/>
      <c r="KWZ43" s="47"/>
      <c r="KXA43" s="47"/>
      <c r="KXB43" s="47"/>
      <c r="KXC43" s="47"/>
      <c r="KXD43" s="47"/>
      <c r="KXE43" s="47"/>
      <c r="KXF43" s="47"/>
      <c r="KXG43" s="47"/>
      <c r="KXH43" s="47"/>
      <c r="KXI43" s="47"/>
      <c r="KXJ43" s="47"/>
      <c r="KXK43" s="47"/>
      <c r="KXL43" s="47"/>
      <c r="KXM43" s="47"/>
      <c r="KXN43" s="47"/>
      <c r="KXO43" s="47"/>
      <c r="KXP43" s="47"/>
      <c r="KXQ43" s="47"/>
      <c r="KXR43" s="47"/>
      <c r="KXS43" s="47"/>
      <c r="KXT43" s="47"/>
      <c r="KXU43" s="47"/>
      <c r="KXV43" s="47"/>
      <c r="KXW43" s="47"/>
      <c r="KXX43" s="47"/>
      <c r="KXY43" s="47"/>
      <c r="KXZ43" s="47"/>
      <c r="KYA43" s="47"/>
      <c r="KYB43" s="47"/>
      <c r="KYC43" s="47"/>
      <c r="KYD43" s="47"/>
      <c r="KYE43" s="47"/>
      <c r="KYF43" s="47"/>
      <c r="KYG43" s="47"/>
      <c r="KYH43" s="47"/>
      <c r="KYI43" s="47"/>
      <c r="KYJ43" s="47"/>
      <c r="KYK43" s="47"/>
      <c r="KYL43" s="47"/>
      <c r="KYM43" s="47"/>
      <c r="KYN43" s="47"/>
      <c r="KYO43" s="47"/>
      <c r="KYP43" s="47"/>
      <c r="KYQ43" s="47"/>
      <c r="KYR43" s="47"/>
      <c r="KYS43" s="47"/>
      <c r="KYT43" s="47"/>
      <c r="KYU43" s="47"/>
      <c r="KYV43" s="47"/>
      <c r="KYW43" s="47"/>
      <c r="KYX43" s="47"/>
      <c r="KYY43" s="47"/>
      <c r="KYZ43" s="47"/>
      <c r="KZA43" s="47"/>
      <c r="KZB43" s="47"/>
      <c r="KZC43" s="47"/>
      <c r="KZD43" s="47"/>
      <c r="KZE43" s="47"/>
      <c r="KZF43" s="47"/>
      <c r="KZG43" s="47"/>
      <c r="KZH43" s="47"/>
      <c r="KZI43" s="47"/>
      <c r="KZJ43" s="47"/>
      <c r="KZK43" s="47"/>
      <c r="KZL43" s="47"/>
      <c r="KZM43" s="47"/>
      <c r="KZN43" s="47"/>
      <c r="KZO43" s="47"/>
      <c r="KZP43" s="47"/>
      <c r="KZQ43" s="47"/>
      <c r="KZR43" s="47"/>
      <c r="KZS43" s="47"/>
      <c r="KZT43" s="47"/>
      <c r="KZU43" s="47"/>
      <c r="KZV43" s="47"/>
      <c r="KZW43" s="47"/>
      <c r="KZX43" s="47"/>
      <c r="KZY43" s="47"/>
      <c r="KZZ43" s="47"/>
      <c r="LAA43" s="47"/>
      <c r="LAB43" s="47"/>
      <c r="LAC43" s="47"/>
      <c r="LAD43" s="47"/>
      <c r="LAE43" s="47"/>
      <c r="LAF43" s="47"/>
      <c r="LAG43" s="47"/>
      <c r="LAH43" s="47"/>
      <c r="LAI43" s="47"/>
      <c r="LAJ43" s="47"/>
      <c r="LAK43" s="47"/>
      <c r="LAL43" s="47"/>
      <c r="LAM43" s="47"/>
      <c r="LAN43" s="47"/>
      <c r="LAO43" s="47"/>
      <c r="LAP43" s="47"/>
      <c r="LAQ43" s="47"/>
      <c r="LAR43" s="47"/>
      <c r="LAS43" s="47"/>
      <c r="LAT43" s="47"/>
      <c r="LAU43" s="47"/>
      <c r="LAV43" s="47"/>
      <c r="LAW43" s="47"/>
      <c r="LAX43" s="47"/>
      <c r="LAY43" s="47"/>
      <c r="LAZ43" s="47"/>
      <c r="LBA43" s="47"/>
      <c r="LBB43" s="47"/>
      <c r="LBC43" s="47"/>
      <c r="LBD43" s="47"/>
      <c r="LBE43" s="47"/>
      <c r="LBF43" s="47"/>
      <c r="LBG43" s="47"/>
      <c r="LBH43" s="47"/>
      <c r="LBI43" s="47"/>
      <c r="LBJ43" s="47"/>
      <c r="LBK43" s="47"/>
      <c r="LBL43" s="47"/>
      <c r="LBM43" s="47"/>
      <c r="LBN43" s="47"/>
      <c r="LBO43" s="47"/>
      <c r="LBP43" s="47"/>
      <c r="LBQ43" s="47"/>
      <c r="LBR43" s="47"/>
      <c r="LBS43" s="47"/>
      <c r="LBT43" s="47"/>
      <c r="LBU43" s="47"/>
      <c r="LBV43" s="47"/>
      <c r="LBW43" s="47"/>
      <c r="LBX43" s="47"/>
      <c r="LBY43" s="47"/>
      <c r="LBZ43" s="47"/>
      <c r="LCA43" s="47"/>
      <c r="LCB43" s="47"/>
      <c r="LCC43" s="47"/>
      <c r="LCD43" s="47"/>
      <c r="LCE43" s="47"/>
      <c r="LCF43" s="47"/>
      <c r="LCG43" s="47"/>
      <c r="LCH43" s="47"/>
      <c r="LCI43" s="47"/>
      <c r="LCJ43" s="47"/>
      <c r="LCK43" s="47"/>
      <c r="LCL43" s="47"/>
      <c r="LCM43" s="47"/>
      <c r="LCN43" s="47"/>
      <c r="LCO43" s="47"/>
      <c r="LCP43" s="47"/>
      <c r="LCQ43" s="47"/>
      <c r="LCR43" s="47"/>
      <c r="LCS43" s="47"/>
      <c r="LCT43" s="47"/>
      <c r="LCU43" s="47"/>
      <c r="LCV43" s="47"/>
      <c r="LCW43" s="47"/>
      <c r="LCX43" s="47"/>
      <c r="LCY43" s="47"/>
      <c r="LCZ43" s="47"/>
      <c r="LDA43" s="47"/>
      <c r="LDB43" s="47"/>
      <c r="LDC43" s="47"/>
      <c r="LDD43" s="47"/>
      <c r="LDE43" s="47"/>
      <c r="LDF43" s="47"/>
      <c r="LDG43" s="47"/>
      <c r="LDH43" s="47"/>
      <c r="LDI43" s="47"/>
      <c r="LDJ43" s="47"/>
      <c r="LDK43" s="47"/>
      <c r="LDL43" s="47"/>
      <c r="LDM43" s="47"/>
      <c r="LDN43" s="47"/>
      <c r="LDO43" s="47"/>
      <c r="LDP43" s="47"/>
      <c r="LDQ43" s="47"/>
      <c r="LDR43" s="47"/>
      <c r="LDS43" s="47"/>
      <c r="LDT43" s="47"/>
      <c r="LDU43" s="47"/>
      <c r="LDV43" s="47"/>
      <c r="LDW43" s="47"/>
      <c r="LDX43" s="47"/>
      <c r="LDY43" s="47"/>
      <c r="LDZ43" s="47"/>
      <c r="LEA43" s="47"/>
      <c r="LEB43" s="47"/>
      <c r="LEC43" s="47"/>
      <c r="LED43" s="47"/>
      <c r="LEE43" s="47"/>
      <c r="LEF43" s="47"/>
      <c r="LEG43" s="47"/>
      <c r="LEH43" s="47"/>
      <c r="LEI43" s="47"/>
      <c r="LEJ43" s="47"/>
      <c r="LEK43" s="47"/>
      <c r="LEL43" s="47"/>
      <c r="LEM43" s="47"/>
      <c r="LEN43" s="47"/>
      <c r="LEO43" s="47"/>
      <c r="LEP43" s="47"/>
      <c r="LEQ43" s="47"/>
      <c r="LER43" s="47"/>
      <c r="LES43" s="47"/>
      <c r="LET43" s="47"/>
      <c r="LEU43" s="47"/>
      <c r="LEV43" s="47"/>
      <c r="LEW43" s="47"/>
      <c r="LEX43" s="47"/>
      <c r="LEY43" s="47"/>
      <c r="LEZ43" s="47"/>
      <c r="LFA43" s="47"/>
      <c r="LFB43" s="47"/>
      <c r="LFC43" s="47"/>
      <c r="LFD43" s="47"/>
      <c r="LFE43" s="47"/>
      <c r="LFF43" s="47"/>
      <c r="LFG43" s="47"/>
      <c r="LFH43" s="47"/>
      <c r="LFI43" s="47"/>
      <c r="LFJ43" s="47"/>
      <c r="LFK43" s="47"/>
      <c r="LFL43" s="47"/>
      <c r="LFM43" s="47"/>
      <c r="LFN43" s="47"/>
      <c r="LFO43" s="47"/>
      <c r="LFP43" s="47"/>
      <c r="LFQ43" s="47"/>
      <c r="LFR43" s="47"/>
      <c r="LFS43" s="47"/>
      <c r="LFT43" s="47"/>
      <c r="LFU43" s="47"/>
      <c r="LFV43" s="47"/>
      <c r="LFW43" s="47"/>
      <c r="LFX43" s="47"/>
      <c r="LFY43" s="47"/>
      <c r="LFZ43" s="47"/>
      <c r="LGA43" s="47"/>
      <c r="LGB43" s="47"/>
      <c r="LGC43" s="47"/>
      <c r="LGD43" s="47"/>
      <c r="LGE43" s="47"/>
      <c r="LGF43" s="47"/>
      <c r="LGG43" s="47"/>
      <c r="LGH43" s="47"/>
      <c r="LGI43" s="47"/>
      <c r="LGJ43" s="47"/>
      <c r="LGK43" s="47"/>
      <c r="LGL43" s="47"/>
      <c r="LGM43" s="47"/>
      <c r="LGN43" s="47"/>
      <c r="LGO43" s="47"/>
      <c r="LGP43" s="47"/>
      <c r="LGQ43" s="47"/>
      <c r="LGR43" s="47"/>
      <c r="LGS43" s="47"/>
      <c r="LGT43" s="47"/>
      <c r="LGU43" s="47"/>
      <c r="LGV43" s="47"/>
      <c r="LGW43" s="47"/>
      <c r="LGX43" s="47"/>
      <c r="LGY43" s="47"/>
      <c r="LGZ43" s="47"/>
      <c r="LHA43" s="47"/>
      <c r="LHB43" s="47"/>
      <c r="LHC43" s="47"/>
      <c r="LHD43" s="47"/>
      <c r="LHE43" s="47"/>
      <c r="LHF43" s="47"/>
      <c r="LHG43" s="47"/>
      <c r="LHH43" s="47"/>
      <c r="LHI43" s="47"/>
      <c r="LHJ43" s="47"/>
      <c r="LHK43" s="47"/>
      <c r="LHL43" s="47"/>
      <c r="LHM43" s="47"/>
      <c r="LHN43" s="47"/>
      <c r="LHO43" s="47"/>
      <c r="LHP43" s="47"/>
      <c r="LHQ43" s="47"/>
      <c r="LHR43" s="47"/>
      <c r="LHS43" s="47"/>
      <c r="LHT43" s="47"/>
      <c r="LHU43" s="47"/>
      <c r="LHV43" s="47"/>
      <c r="LHW43" s="47"/>
      <c r="LHX43" s="47"/>
      <c r="LHY43" s="47"/>
      <c r="LHZ43" s="47"/>
      <c r="LIA43" s="47"/>
      <c r="LIB43" s="47"/>
      <c r="LIC43" s="47"/>
      <c r="LID43" s="47"/>
      <c r="LIE43" s="47"/>
      <c r="LIF43" s="47"/>
      <c r="LIG43" s="47"/>
      <c r="LIH43" s="47"/>
      <c r="LII43" s="47"/>
      <c r="LIJ43" s="47"/>
      <c r="LIK43" s="47"/>
      <c r="LIL43" s="47"/>
      <c r="LIM43" s="47"/>
      <c r="LIN43" s="47"/>
      <c r="LIO43" s="47"/>
      <c r="LIP43" s="47"/>
      <c r="LIQ43" s="47"/>
      <c r="LIR43" s="47"/>
      <c r="LIS43" s="47"/>
      <c r="LIT43" s="47"/>
      <c r="LIU43" s="47"/>
      <c r="LIV43" s="47"/>
      <c r="LIW43" s="47"/>
      <c r="LIX43" s="47"/>
      <c r="LIY43" s="47"/>
      <c r="LIZ43" s="47"/>
      <c r="LJA43" s="47"/>
      <c r="LJB43" s="47"/>
      <c r="LJC43" s="47"/>
      <c r="LJD43" s="47"/>
      <c r="LJE43" s="47"/>
      <c r="LJF43" s="47"/>
      <c r="LJG43" s="47"/>
      <c r="LJH43" s="47"/>
      <c r="LJI43" s="47"/>
      <c r="LJJ43" s="47"/>
      <c r="LJK43" s="47"/>
      <c r="LJL43" s="47"/>
      <c r="LJM43" s="47"/>
      <c r="LJN43" s="47"/>
      <c r="LJO43" s="47"/>
      <c r="LJP43" s="47"/>
      <c r="LJQ43" s="47"/>
      <c r="LJR43" s="47"/>
      <c r="LJS43" s="47"/>
      <c r="LJT43" s="47"/>
      <c r="LJU43" s="47"/>
      <c r="LJV43" s="47"/>
      <c r="LJW43" s="47"/>
      <c r="LJX43" s="47"/>
      <c r="LJY43" s="47"/>
      <c r="LJZ43" s="47"/>
      <c r="LKA43" s="47"/>
      <c r="LKB43" s="47"/>
      <c r="LKC43" s="47"/>
      <c r="LKD43" s="47"/>
      <c r="LKE43" s="47"/>
      <c r="LKF43" s="47"/>
      <c r="LKG43" s="47"/>
      <c r="LKH43" s="47"/>
      <c r="LKI43" s="47"/>
      <c r="LKJ43" s="47"/>
      <c r="LKK43" s="47"/>
      <c r="LKL43" s="47"/>
      <c r="LKM43" s="47"/>
      <c r="LKN43" s="47"/>
      <c r="LKO43" s="47"/>
      <c r="LKP43" s="47"/>
      <c r="LKQ43" s="47"/>
      <c r="LKR43" s="47"/>
      <c r="LKS43" s="47"/>
      <c r="LKT43" s="47"/>
      <c r="LKU43" s="47"/>
      <c r="LKV43" s="47"/>
      <c r="LKW43" s="47"/>
      <c r="LKX43" s="47"/>
      <c r="LKY43" s="47"/>
      <c r="LKZ43" s="47"/>
      <c r="LLA43" s="47"/>
      <c r="LLB43" s="47"/>
      <c r="LLC43" s="47"/>
      <c r="LLD43" s="47"/>
      <c r="LLE43" s="47"/>
      <c r="LLF43" s="47"/>
      <c r="LLG43" s="47"/>
      <c r="LLH43" s="47"/>
      <c r="LLI43" s="47"/>
      <c r="LLJ43" s="47"/>
      <c r="LLK43" s="47"/>
      <c r="LLL43" s="47"/>
      <c r="LLM43" s="47"/>
      <c r="LLN43" s="47"/>
      <c r="LLO43" s="47"/>
      <c r="LLP43" s="47"/>
      <c r="LLQ43" s="47"/>
      <c r="LLR43" s="47"/>
      <c r="LLS43" s="47"/>
      <c r="LLT43" s="47"/>
      <c r="LLU43" s="47"/>
      <c r="LLV43" s="47"/>
      <c r="LLW43" s="47"/>
      <c r="LLX43" s="47"/>
      <c r="LLY43" s="47"/>
      <c r="LLZ43" s="47"/>
      <c r="LMA43" s="47"/>
      <c r="LMB43" s="47"/>
      <c r="LMC43" s="47"/>
      <c r="LMD43" s="47"/>
      <c r="LME43" s="47"/>
      <c r="LMF43" s="47"/>
      <c r="LMG43" s="47"/>
      <c r="LMH43" s="47"/>
      <c r="LMI43" s="47"/>
      <c r="LMJ43" s="47"/>
      <c r="LMK43" s="47"/>
      <c r="LML43" s="47"/>
      <c r="LMM43" s="47"/>
      <c r="LMN43" s="47"/>
      <c r="LMO43" s="47"/>
      <c r="LMP43" s="47"/>
      <c r="LMQ43" s="47"/>
      <c r="LMR43" s="47"/>
      <c r="LMS43" s="47"/>
      <c r="LMT43" s="47"/>
      <c r="LMU43" s="47"/>
      <c r="LMV43" s="47"/>
      <c r="LMW43" s="47"/>
      <c r="LMX43" s="47"/>
      <c r="LMY43" s="47"/>
      <c r="LMZ43" s="47"/>
      <c r="LNA43" s="47"/>
      <c r="LNB43" s="47"/>
      <c r="LNC43" s="47"/>
      <c r="LND43" s="47"/>
      <c r="LNE43" s="47"/>
      <c r="LNF43" s="47"/>
      <c r="LNG43" s="47"/>
      <c r="LNH43" s="47"/>
      <c r="LNI43" s="47"/>
      <c r="LNJ43" s="47"/>
      <c r="LNK43" s="47"/>
      <c r="LNL43" s="47"/>
      <c r="LNM43" s="47"/>
      <c r="LNN43" s="47"/>
      <c r="LNO43" s="47"/>
      <c r="LNP43" s="47"/>
      <c r="LNQ43" s="47"/>
      <c r="LNR43" s="47"/>
      <c r="LNS43" s="47"/>
      <c r="LNT43" s="47"/>
      <c r="LNU43" s="47"/>
      <c r="LNV43" s="47"/>
      <c r="LNW43" s="47"/>
      <c r="LNX43" s="47"/>
      <c r="LNY43" s="47"/>
      <c r="LNZ43" s="47"/>
      <c r="LOA43" s="47"/>
      <c r="LOB43" s="47"/>
      <c r="LOC43" s="47"/>
      <c r="LOD43" s="47"/>
      <c r="LOE43" s="47"/>
      <c r="LOF43" s="47"/>
      <c r="LOG43" s="47"/>
      <c r="LOH43" s="47"/>
      <c r="LOI43" s="47"/>
      <c r="LOJ43" s="47"/>
      <c r="LOK43" s="47"/>
      <c r="LOL43" s="47"/>
      <c r="LOM43" s="47"/>
      <c r="LON43" s="47"/>
      <c r="LOO43" s="47"/>
      <c r="LOP43" s="47"/>
      <c r="LOQ43" s="47"/>
      <c r="LOR43" s="47"/>
      <c r="LOS43" s="47"/>
      <c r="LOT43" s="47"/>
      <c r="LOU43" s="47"/>
      <c r="LOV43" s="47"/>
      <c r="LOW43" s="47"/>
      <c r="LOX43" s="47"/>
      <c r="LOY43" s="47"/>
      <c r="LOZ43" s="47"/>
      <c r="LPA43" s="47"/>
      <c r="LPB43" s="47"/>
      <c r="LPC43" s="47"/>
      <c r="LPD43" s="47"/>
      <c r="LPE43" s="47"/>
      <c r="LPF43" s="47"/>
      <c r="LPG43" s="47"/>
      <c r="LPH43" s="47"/>
      <c r="LPI43" s="47"/>
      <c r="LPJ43" s="47"/>
      <c r="LPK43" s="47"/>
      <c r="LPL43" s="47"/>
      <c r="LPM43" s="47"/>
      <c r="LPN43" s="47"/>
      <c r="LPO43" s="47"/>
      <c r="LPP43" s="47"/>
      <c r="LPQ43" s="47"/>
      <c r="LPR43" s="47"/>
      <c r="LPS43" s="47"/>
      <c r="LPT43" s="47"/>
      <c r="LPU43" s="47"/>
      <c r="LPV43" s="47"/>
      <c r="LPW43" s="47"/>
      <c r="LPX43" s="47"/>
      <c r="LPY43" s="47"/>
      <c r="LPZ43" s="47"/>
      <c r="LQA43" s="47"/>
      <c r="LQB43" s="47"/>
      <c r="LQC43" s="47"/>
      <c r="LQD43" s="47"/>
      <c r="LQE43" s="47"/>
      <c r="LQF43" s="47"/>
      <c r="LQG43" s="47"/>
      <c r="LQH43" s="47"/>
      <c r="LQI43" s="47"/>
      <c r="LQJ43" s="47"/>
      <c r="LQK43" s="47"/>
      <c r="LQL43" s="47"/>
      <c r="LQM43" s="47"/>
      <c r="LQN43" s="47"/>
      <c r="LQO43" s="47"/>
      <c r="LQP43" s="47"/>
      <c r="LQQ43" s="47"/>
      <c r="LQR43" s="47"/>
      <c r="LQS43" s="47"/>
      <c r="LQT43" s="47"/>
      <c r="LQU43" s="47"/>
      <c r="LQV43" s="47"/>
      <c r="LQW43" s="47"/>
      <c r="LQX43" s="47"/>
      <c r="LQY43" s="47"/>
      <c r="LQZ43" s="47"/>
      <c r="LRA43" s="47"/>
      <c r="LRB43" s="47"/>
      <c r="LRC43" s="47"/>
      <c r="LRD43" s="47"/>
      <c r="LRE43" s="47"/>
      <c r="LRF43" s="47"/>
      <c r="LRG43" s="47"/>
      <c r="LRH43" s="47"/>
      <c r="LRI43" s="47"/>
      <c r="LRJ43" s="47"/>
      <c r="LRK43" s="47"/>
      <c r="LRL43" s="47"/>
      <c r="LRM43" s="47"/>
      <c r="LRN43" s="47"/>
      <c r="LRO43" s="47"/>
      <c r="LRP43" s="47"/>
      <c r="LRQ43" s="47"/>
      <c r="LRR43" s="47"/>
      <c r="LRS43" s="47"/>
      <c r="LRT43" s="47"/>
      <c r="LRU43" s="47"/>
      <c r="LRV43" s="47"/>
      <c r="LRW43" s="47"/>
      <c r="LRX43" s="47"/>
      <c r="LRY43" s="47"/>
      <c r="LRZ43" s="47"/>
      <c r="LSA43" s="47"/>
      <c r="LSB43" s="47"/>
      <c r="LSC43" s="47"/>
      <c r="LSD43" s="47"/>
      <c r="LSE43" s="47"/>
      <c r="LSF43" s="47"/>
      <c r="LSG43" s="47"/>
      <c r="LSH43" s="47"/>
      <c r="LSI43" s="47"/>
      <c r="LSJ43" s="47"/>
      <c r="LSK43" s="47"/>
      <c r="LSL43" s="47"/>
      <c r="LSM43" s="47"/>
      <c r="LSN43" s="47"/>
      <c r="LSO43" s="47"/>
      <c r="LSP43" s="47"/>
      <c r="LSQ43" s="47"/>
      <c r="LSR43" s="47"/>
      <c r="LSS43" s="47"/>
      <c r="LST43" s="47"/>
      <c r="LSU43" s="47"/>
      <c r="LSV43" s="47"/>
      <c r="LSW43" s="47"/>
      <c r="LSX43" s="47"/>
      <c r="LSY43" s="47"/>
      <c r="LSZ43" s="47"/>
      <c r="LTA43" s="47"/>
      <c r="LTB43" s="47"/>
      <c r="LTC43" s="47"/>
      <c r="LTD43" s="47"/>
      <c r="LTE43" s="47"/>
      <c r="LTF43" s="47"/>
      <c r="LTG43" s="47"/>
      <c r="LTH43" s="47"/>
      <c r="LTI43" s="47"/>
      <c r="LTJ43" s="47"/>
      <c r="LTK43" s="47"/>
      <c r="LTL43" s="47"/>
      <c r="LTM43" s="47"/>
      <c r="LTN43" s="47"/>
      <c r="LTO43" s="47"/>
      <c r="LTP43" s="47"/>
      <c r="LTQ43" s="47"/>
      <c r="LTR43" s="47"/>
      <c r="LTS43" s="47"/>
      <c r="LTT43" s="47"/>
      <c r="LTU43" s="47"/>
      <c r="LTV43" s="47"/>
      <c r="LTW43" s="47"/>
      <c r="LTX43" s="47"/>
      <c r="LTY43" s="47"/>
      <c r="LTZ43" s="47"/>
      <c r="LUA43" s="47"/>
      <c r="LUB43" s="47"/>
      <c r="LUC43" s="47"/>
      <c r="LUD43" s="47"/>
      <c r="LUE43" s="47"/>
      <c r="LUF43" s="47"/>
      <c r="LUG43" s="47"/>
      <c r="LUH43" s="47"/>
      <c r="LUI43" s="47"/>
      <c r="LUJ43" s="47"/>
      <c r="LUK43" s="47"/>
      <c r="LUL43" s="47"/>
      <c r="LUM43" s="47"/>
      <c r="LUN43" s="47"/>
      <c r="LUO43" s="47"/>
      <c r="LUP43" s="47"/>
      <c r="LUQ43" s="47"/>
      <c r="LUR43" s="47"/>
      <c r="LUS43" s="47"/>
      <c r="LUT43" s="47"/>
      <c r="LUU43" s="47"/>
      <c r="LUV43" s="47"/>
      <c r="LUW43" s="47"/>
      <c r="LUX43" s="47"/>
      <c r="LUY43" s="47"/>
      <c r="LUZ43" s="47"/>
      <c r="LVA43" s="47"/>
      <c r="LVB43" s="47"/>
      <c r="LVC43" s="47"/>
      <c r="LVD43" s="47"/>
      <c r="LVE43" s="47"/>
      <c r="LVF43" s="47"/>
      <c r="LVG43" s="47"/>
      <c r="LVH43" s="47"/>
      <c r="LVI43" s="47"/>
      <c r="LVJ43" s="47"/>
      <c r="LVK43" s="47"/>
      <c r="LVL43" s="47"/>
      <c r="LVM43" s="47"/>
      <c r="LVN43" s="47"/>
      <c r="LVO43" s="47"/>
      <c r="LVP43" s="47"/>
      <c r="LVQ43" s="47"/>
      <c r="LVR43" s="47"/>
      <c r="LVS43" s="47"/>
      <c r="LVT43" s="47"/>
      <c r="LVU43" s="47"/>
      <c r="LVV43" s="47"/>
      <c r="LVW43" s="47"/>
      <c r="LVX43" s="47"/>
      <c r="LVY43" s="47"/>
      <c r="LVZ43" s="47"/>
      <c r="LWA43" s="47"/>
      <c r="LWB43" s="47"/>
      <c r="LWC43" s="47"/>
      <c r="LWD43" s="47"/>
      <c r="LWE43" s="47"/>
      <c r="LWF43" s="47"/>
      <c r="LWG43" s="47"/>
      <c r="LWH43" s="47"/>
      <c r="LWI43" s="47"/>
      <c r="LWJ43" s="47"/>
      <c r="LWK43" s="47"/>
      <c r="LWL43" s="47"/>
      <c r="LWM43" s="47"/>
      <c r="LWN43" s="47"/>
      <c r="LWO43" s="47"/>
      <c r="LWP43" s="47"/>
      <c r="LWQ43" s="47"/>
      <c r="LWR43" s="47"/>
      <c r="LWS43" s="47"/>
      <c r="LWT43" s="47"/>
      <c r="LWU43" s="47"/>
      <c r="LWV43" s="47"/>
      <c r="LWW43" s="47"/>
      <c r="LWX43" s="47"/>
      <c r="LWY43" s="47"/>
      <c r="LWZ43" s="47"/>
      <c r="LXA43" s="47"/>
      <c r="LXB43" s="47"/>
      <c r="LXC43" s="47"/>
      <c r="LXD43" s="47"/>
      <c r="LXE43" s="47"/>
      <c r="LXF43" s="47"/>
      <c r="LXG43" s="47"/>
      <c r="LXH43" s="47"/>
      <c r="LXI43" s="47"/>
      <c r="LXJ43" s="47"/>
      <c r="LXK43" s="47"/>
      <c r="LXL43" s="47"/>
      <c r="LXM43" s="47"/>
      <c r="LXN43" s="47"/>
      <c r="LXO43" s="47"/>
      <c r="LXP43" s="47"/>
      <c r="LXQ43" s="47"/>
      <c r="LXR43" s="47"/>
      <c r="LXS43" s="47"/>
      <c r="LXT43" s="47"/>
      <c r="LXU43" s="47"/>
      <c r="LXV43" s="47"/>
      <c r="LXW43" s="47"/>
      <c r="LXX43" s="47"/>
      <c r="LXY43" s="47"/>
      <c r="LXZ43" s="47"/>
      <c r="LYA43" s="47"/>
      <c r="LYB43" s="47"/>
      <c r="LYC43" s="47"/>
      <c r="LYD43" s="47"/>
      <c r="LYE43" s="47"/>
      <c r="LYF43" s="47"/>
      <c r="LYG43" s="47"/>
      <c r="LYH43" s="47"/>
      <c r="LYI43" s="47"/>
      <c r="LYJ43" s="47"/>
      <c r="LYK43" s="47"/>
      <c r="LYL43" s="47"/>
      <c r="LYM43" s="47"/>
      <c r="LYN43" s="47"/>
      <c r="LYO43" s="47"/>
      <c r="LYP43" s="47"/>
      <c r="LYQ43" s="47"/>
      <c r="LYR43" s="47"/>
      <c r="LYS43" s="47"/>
      <c r="LYT43" s="47"/>
      <c r="LYU43" s="47"/>
      <c r="LYV43" s="47"/>
      <c r="LYW43" s="47"/>
      <c r="LYX43" s="47"/>
      <c r="LYY43" s="47"/>
      <c r="LYZ43" s="47"/>
      <c r="LZA43" s="47"/>
      <c r="LZB43" s="47"/>
      <c r="LZC43" s="47"/>
      <c r="LZD43" s="47"/>
      <c r="LZE43" s="47"/>
      <c r="LZF43" s="47"/>
      <c r="LZG43" s="47"/>
      <c r="LZH43" s="47"/>
      <c r="LZI43" s="47"/>
      <c r="LZJ43" s="47"/>
      <c r="LZK43" s="47"/>
      <c r="LZL43" s="47"/>
      <c r="LZM43" s="47"/>
      <c r="LZN43" s="47"/>
      <c r="LZO43" s="47"/>
      <c r="LZP43" s="47"/>
      <c r="LZQ43" s="47"/>
      <c r="LZR43" s="47"/>
      <c r="LZS43" s="47"/>
      <c r="LZT43" s="47"/>
      <c r="LZU43" s="47"/>
      <c r="LZV43" s="47"/>
      <c r="LZW43" s="47"/>
      <c r="LZX43" s="47"/>
      <c r="LZY43" s="47"/>
      <c r="LZZ43" s="47"/>
      <c r="MAA43" s="47"/>
      <c r="MAB43" s="47"/>
      <c r="MAC43" s="47"/>
      <c r="MAD43" s="47"/>
      <c r="MAE43" s="47"/>
      <c r="MAF43" s="47"/>
      <c r="MAG43" s="47"/>
      <c r="MAH43" s="47"/>
      <c r="MAI43" s="47"/>
      <c r="MAJ43" s="47"/>
      <c r="MAK43" s="47"/>
      <c r="MAL43" s="47"/>
      <c r="MAM43" s="47"/>
      <c r="MAN43" s="47"/>
      <c r="MAO43" s="47"/>
      <c r="MAP43" s="47"/>
      <c r="MAQ43" s="47"/>
      <c r="MAR43" s="47"/>
      <c r="MAS43" s="47"/>
      <c r="MAT43" s="47"/>
      <c r="MAU43" s="47"/>
      <c r="MAV43" s="47"/>
      <c r="MAW43" s="47"/>
      <c r="MAX43" s="47"/>
      <c r="MAY43" s="47"/>
      <c r="MAZ43" s="47"/>
      <c r="MBA43" s="47"/>
      <c r="MBB43" s="47"/>
      <c r="MBC43" s="47"/>
      <c r="MBD43" s="47"/>
      <c r="MBE43" s="47"/>
      <c r="MBF43" s="47"/>
      <c r="MBG43" s="47"/>
      <c r="MBH43" s="47"/>
      <c r="MBI43" s="47"/>
      <c r="MBJ43" s="47"/>
      <c r="MBK43" s="47"/>
      <c r="MBL43" s="47"/>
      <c r="MBM43" s="47"/>
      <c r="MBN43" s="47"/>
      <c r="MBO43" s="47"/>
      <c r="MBP43" s="47"/>
      <c r="MBQ43" s="47"/>
      <c r="MBR43" s="47"/>
      <c r="MBS43" s="47"/>
      <c r="MBT43" s="47"/>
      <c r="MBU43" s="47"/>
      <c r="MBV43" s="47"/>
      <c r="MBW43" s="47"/>
      <c r="MBX43" s="47"/>
      <c r="MBY43" s="47"/>
      <c r="MBZ43" s="47"/>
      <c r="MCA43" s="47"/>
      <c r="MCB43" s="47"/>
      <c r="MCC43" s="47"/>
      <c r="MCD43" s="47"/>
      <c r="MCE43" s="47"/>
      <c r="MCF43" s="47"/>
      <c r="MCG43" s="47"/>
      <c r="MCH43" s="47"/>
      <c r="MCI43" s="47"/>
      <c r="MCJ43" s="47"/>
      <c r="MCK43" s="47"/>
      <c r="MCL43" s="47"/>
      <c r="MCM43" s="47"/>
      <c r="MCN43" s="47"/>
      <c r="MCO43" s="47"/>
      <c r="MCP43" s="47"/>
      <c r="MCQ43" s="47"/>
      <c r="MCR43" s="47"/>
      <c r="MCS43" s="47"/>
      <c r="MCT43" s="47"/>
      <c r="MCU43" s="47"/>
      <c r="MCV43" s="47"/>
      <c r="MCW43" s="47"/>
      <c r="MCX43" s="47"/>
      <c r="MCY43" s="47"/>
      <c r="MCZ43" s="47"/>
      <c r="MDA43" s="47"/>
      <c r="MDB43" s="47"/>
      <c r="MDC43" s="47"/>
      <c r="MDD43" s="47"/>
      <c r="MDE43" s="47"/>
      <c r="MDF43" s="47"/>
      <c r="MDG43" s="47"/>
      <c r="MDH43" s="47"/>
      <c r="MDI43" s="47"/>
      <c r="MDJ43" s="47"/>
      <c r="MDK43" s="47"/>
      <c r="MDL43" s="47"/>
      <c r="MDM43" s="47"/>
      <c r="MDN43" s="47"/>
      <c r="MDO43" s="47"/>
      <c r="MDP43" s="47"/>
      <c r="MDQ43" s="47"/>
      <c r="MDR43" s="47"/>
      <c r="MDS43" s="47"/>
      <c r="MDT43" s="47"/>
      <c r="MDU43" s="47"/>
      <c r="MDV43" s="47"/>
      <c r="MDW43" s="47"/>
      <c r="MDX43" s="47"/>
      <c r="MDY43" s="47"/>
      <c r="MDZ43" s="47"/>
      <c r="MEA43" s="47"/>
      <c r="MEB43" s="47"/>
      <c r="MEC43" s="47"/>
      <c r="MED43" s="47"/>
      <c r="MEE43" s="47"/>
      <c r="MEF43" s="47"/>
      <c r="MEG43" s="47"/>
      <c r="MEH43" s="47"/>
      <c r="MEI43" s="47"/>
      <c r="MEJ43" s="47"/>
      <c r="MEK43" s="47"/>
      <c r="MEL43" s="47"/>
      <c r="MEM43" s="47"/>
      <c r="MEN43" s="47"/>
      <c r="MEO43" s="47"/>
      <c r="MEP43" s="47"/>
      <c r="MEQ43" s="47"/>
      <c r="MER43" s="47"/>
      <c r="MES43" s="47"/>
      <c r="MET43" s="47"/>
      <c r="MEU43" s="47"/>
      <c r="MEV43" s="47"/>
      <c r="MEW43" s="47"/>
      <c r="MEX43" s="47"/>
      <c r="MEY43" s="47"/>
      <c r="MEZ43" s="47"/>
      <c r="MFA43" s="47"/>
      <c r="MFB43" s="47"/>
      <c r="MFC43" s="47"/>
      <c r="MFD43" s="47"/>
      <c r="MFE43" s="47"/>
      <c r="MFF43" s="47"/>
      <c r="MFG43" s="47"/>
      <c r="MFH43" s="47"/>
      <c r="MFI43" s="47"/>
      <c r="MFJ43" s="47"/>
      <c r="MFK43" s="47"/>
      <c r="MFL43" s="47"/>
      <c r="MFM43" s="47"/>
      <c r="MFN43" s="47"/>
      <c r="MFO43" s="47"/>
      <c r="MFP43" s="47"/>
      <c r="MFQ43" s="47"/>
      <c r="MFR43" s="47"/>
      <c r="MFS43" s="47"/>
      <c r="MFT43" s="47"/>
      <c r="MFU43" s="47"/>
      <c r="MFV43" s="47"/>
      <c r="MFW43" s="47"/>
      <c r="MFX43" s="47"/>
      <c r="MFY43" s="47"/>
      <c r="MFZ43" s="47"/>
      <c r="MGA43" s="47"/>
      <c r="MGB43" s="47"/>
      <c r="MGC43" s="47"/>
      <c r="MGD43" s="47"/>
      <c r="MGE43" s="47"/>
      <c r="MGF43" s="47"/>
      <c r="MGG43" s="47"/>
      <c r="MGH43" s="47"/>
      <c r="MGI43" s="47"/>
      <c r="MGJ43" s="47"/>
      <c r="MGK43" s="47"/>
      <c r="MGL43" s="47"/>
      <c r="MGM43" s="47"/>
      <c r="MGN43" s="47"/>
      <c r="MGO43" s="47"/>
      <c r="MGP43" s="47"/>
      <c r="MGQ43" s="47"/>
      <c r="MGR43" s="47"/>
      <c r="MGS43" s="47"/>
      <c r="MGT43" s="47"/>
      <c r="MGU43" s="47"/>
      <c r="MGV43" s="47"/>
      <c r="MGW43" s="47"/>
      <c r="MGX43" s="47"/>
      <c r="MGY43" s="47"/>
      <c r="MGZ43" s="47"/>
      <c r="MHA43" s="47"/>
      <c r="MHB43" s="47"/>
      <c r="MHC43" s="47"/>
      <c r="MHD43" s="47"/>
      <c r="MHE43" s="47"/>
      <c r="MHF43" s="47"/>
      <c r="MHG43" s="47"/>
      <c r="MHH43" s="47"/>
      <c r="MHI43" s="47"/>
      <c r="MHJ43" s="47"/>
      <c r="MHK43" s="47"/>
      <c r="MHL43" s="47"/>
      <c r="MHM43" s="47"/>
      <c r="MHN43" s="47"/>
      <c r="MHO43" s="47"/>
      <c r="MHP43" s="47"/>
      <c r="MHQ43" s="47"/>
      <c r="MHR43" s="47"/>
      <c r="MHS43" s="47"/>
      <c r="MHT43" s="47"/>
      <c r="MHU43" s="47"/>
      <c r="MHV43" s="47"/>
      <c r="MHW43" s="47"/>
      <c r="MHX43" s="47"/>
      <c r="MHY43" s="47"/>
      <c r="MHZ43" s="47"/>
      <c r="MIA43" s="47"/>
      <c r="MIB43" s="47"/>
      <c r="MIC43" s="47"/>
      <c r="MID43" s="47"/>
      <c r="MIE43" s="47"/>
      <c r="MIF43" s="47"/>
      <c r="MIG43" s="47"/>
      <c r="MIH43" s="47"/>
      <c r="MII43" s="47"/>
      <c r="MIJ43" s="47"/>
      <c r="MIK43" s="47"/>
      <c r="MIL43" s="47"/>
      <c r="MIM43" s="47"/>
      <c r="MIN43" s="47"/>
      <c r="MIO43" s="47"/>
      <c r="MIP43" s="47"/>
      <c r="MIQ43" s="47"/>
      <c r="MIR43" s="47"/>
      <c r="MIS43" s="47"/>
      <c r="MIT43" s="47"/>
      <c r="MIU43" s="47"/>
      <c r="MIV43" s="47"/>
      <c r="MIW43" s="47"/>
      <c r="MIX43" s="47"/>
      <c r="MIY43" s="47"/>
      <c r="MIZ43" s="47"/>
      <c r="MJA43" s="47"/>
      <c r="MJB43" s="47"/>
      <c r="MJC43" s="47"/>
      <c r="MJD43" s="47"/>
      <c r="MJE43" s="47"/>
      <c r="MJF43" s="47"/>
      <c r="MJG43" s="47"/>
      <c r="MJH43" s="47"/>
      <c r="MJI43" s="47"/>
      <c r="MJJ43" s="47"/>
      <c r="MJK43" s="47"/>
      <c r="MJL43" s="47"/>
      <c r="MJM43" s="47"/>
      <c r="MJN43" s="47"/>
      <c r="MJO43" s="47"/>
      <c r="MJP43" s="47"/>
      <c r="MJQ43" s="47"/>
      <c r="MJR43" s="47"/>
      <c r="MJS43" s="47"/>
      <c r="MJT43" s="47"/>
      <c r="MJU43" s="47"/>
      <c r="MJV43" s="47"/>
      <c r="MJW43" s="47"/>
      <c r="MJX43" s="47"/>
      <c r="MJY43" s="47"/>
      <c r="MJZ43" s="47"/>
      <c r="MKA43" s="47"/>
      <c r="MKB43" s="47"/>
      <c r="MKC43" s="47"/>
      <c r="MKD43" s="47"/>
      <c r="MKE43" s="47"/>
      <c r="MKF43" s="47"/>
      <c r="MKG43" s="47"/>
      <c r="MKH43" s="47"/>
      <c r="MKI43" s="47"/>
      <c r="MKJ43" s="47"/>
      <c r="MKK43" s="47"/>
      <c r="MKL43" s="47"/>
      <c r="MKM43" s="47"/>
      <c r="MKN43" s="47"/>
      <c r="MKO43" s="47"/>
      <c r="MKP43" s="47"/>
      <c r="MKQ43" s="47"/>
      <c r="MKR43" s="47"/>
      <c r="MKS43" s="47"/>
      <c r="MKT43" s="47"/>
      <c r="MKU43" s="47"/>
      <c r="MKV43" s="47"/>
      <c r="MKW43" s="47"/>
      <c r="MKX43" s="47"/>
      <c r="MKY43" s="47"/>
      <c r="MKZ43" s="47"/>
      <c r="MLA43" s="47"/>
      <c r="MLB43" s="47"/>
      <c r="MLC43" s="47"/>
      <c r="MLD43" s="47"/>
      <c r="MLE43" s="47"/>
      <c r="MLF43" s="47"/>
      <c r="MLG43" s="47"/>
      <c r="MLH43" s="47"/>
      <c r="MLI43" s="47"/>
      <c r="MLJ43" s="47"/>
      <c r="MLK43" s="47"/>
      <c r="MLL43" s="47"/>
      <c r="MLM43" s="47"/>
      <c r="MLN43" s="47"/>
      <c r="MLO43" s="47"/>
      <c r="MLP43" s="47"/>
      <c r="MLQ43" s="47"/>
      <c r="MLR43" s="47"/>
      <c r="MLS43" s="47"/>
      <c r="MLT43" s="47"/>
      <c r="MLU43" s="47"/>
      <c r="MLV43" s="47"/>
      <c r="MLW43" s="47"/>
      <c r="MLX43" s="47"/>
      <c r="MLY43" s="47"/>
      <c r="MLZ43" s="47"/>
      <c r="MMA43" s="47"/>
      <c r="MMB43" s="47"/>
      <c r="MMC43" s="47"/>
      <c r="MMD43" s="47"/>
      <c r="MME43" s="47"/>
      <c r="MMF43" s="47"/>
      <c r="MMG43" s="47"/>
      <c r="MMH43" s="47"/>
      <c r="MMI43" s="47"/>
      <c r="MMJ43" s="47"/>
      <c r="MMK43" s="47"/>
      <c r="MML43" s="47"/>
      <c r="MMM43" s="47"/>
      <c r="MMN43" s="47"/>
      <c r="MMO43" s="47"/>
      <c r="MMP43" s="47"/>
      <c r="MMQ43" s="47"/>
      <c r="MMR43" s="47"/>
      <c r="MMS43" s="47"/>
      <c r="MMT43" s="47"/>
      <c r="MMU43" s="47"/>
      <c r="MMV43" s="47"/>
      <c r="MMW43" s="47"/>
      <c r="MMX43" s="47"/>
      <c r="MMY43" s="47"/>
      <c r="MMZ43" s="47"/>
      <c r="MNA43" s="47"/>
      <c r="MNB43" s="47"/>
      <c r="MNC43" s="47"/>
      <c r="MND43" s="47"/>
      <c r="MNE43" s="47"/>
      <c r="MNF43" s="47"/>
      <c r="MNG43" s="47"/>
      <c r="MNH43" s="47"/>
      <c r="MNI43" s="47"/>
      <c r="MNJ43" s="47"/>
      <c r="MNK43" s="47"/>
      <c r="MNL43" s="47"/>
      <c r="MNM43" s="47"/>
      <c r="MNN43" s="47"/>
      <c r="MNO43" s="47"/>
      <c r="MNP43" s="47"/>
      <c r="MNQ43" s="47"/>
      <c r="MNR43" s="47"/>
      <c r="MNS43" s="47"/>
      <c r="MNT43" s="47"/>
      <c r="MNU43" s="47"/>
      <c r="MNV43" s="47"/>
      <c r="MNW43" s="47"/>
      <c r="MNX43" s="47"/>
      <c r="MNY43" s="47"/>
      <c r="MNZ43" s="47"/>
      <c r="MOA43" s="47"/>
      <c r="MOB43" s="47"/>
      <c r="MOC43" s="47"/>
      <c r="MOD43" s="47"/>
      <c r="MOE43" s="47"/>
      <c r="MOF43" s="47"/>
      <c r="MOG43" s="47"/>
      <c r="MOH43" s="47"/>
      <c r="MOI43" s="47"/>
      <c r="MOJ43" s="47"/>
      <c r="MOK43" s="47"/>
      <c r="MOL43" s="47"/>
      <c r="MOM43" s="47"/>
      <c r="MON43" s="47"/>
      <c r="MOO43" s="47"/>
      <c r="MOP43" s="47"/>
      <c r="MOQ43" s="47"/>
      <c r="MOR43" s="47"/>
      <c r="MOS43" s="47"/>
      <c r="MOT43" s="47"/>
      <c r="MOU43" s="47"/>
      <c r="MOV43" s="47"/>
      <c r="MOW43" s="47"/>
      <c r="MOX43" s="47"/>
      <c r="MOY43" s="47"/>
      <c r="MOZ43" s="47"/>
      <c r="MPA43" s="47"/>
      <c r="MPB43" s="47"/>
      <c r="MPC43" s="47"/>
      <c r="MPD43" s="47"/>
      <c r="MPE43" s="47"/>
      <c r="MPF43" s="47"/>
      <c r="MPG43" s="47"/>
      <c r="MPH43" s="47"/>
      <c r="MPI43" s="47"/>
      <c r="MPJ43" s="47"/>
      <c r="MPK43" s="47"/>
      <c r="MPL43" s="47"/>
      <c r="MPM43" s="47"/>
      <c r="MPN43" s="47"/>
      <c r="MPO43" s="47"/>
      <c r="MPP43" s="47"/>
      <c r="MPQ43" s="47"/>
      <c r="MPR43" s="47"/>
      <c r="MPS43" s="47"/>
      <c r="MPT43" s="47"/>
      <c r="MPU43" s="47"/>
      <c r="MPV43" s="47"/>
      <c r="MPW43" s="47"/>
      <c r="MPX43" s="47"/>
      <c r="MPY43" s="47"/>
      <c r="MPZ43" s="47"/>
      <c r="MQA43" s="47"/>
      <c r="MQB43" s="47"/>
      <c r="MQC43" s="47"/>
      <c r="MQD43" s="47"/>
      <c r="MQE43" s="47"/>
      <c r="MQF43" s="47"/>
      <c r="MQG43" s="47"/>
      <c r="MQH43" s="47"/>
      <c r="MQI43" s="47"/>
      <c r="MQJ43" s="47"/>
      <c r="MQK43" s="47"/>
      <c r="MQL43" s="47"/>
      <c r="MQM43" s="47"/>
      <c r="MQN43" s="47"/>
      <c r="MQO43" s="47"/>
      <c r="MQP43" s="47"/>
      <c r="MQQ43" s="47"/>
      <c r="MQR43" s="47"/>
      <c r="MQS43" s="47"/>
      <c r="MQT43" s="47"/>
      <c r="MQU43" s="47"/>
      <c r="MQV43" s="47"/>
      <c r="MQW43" s="47"/>
      <c r="MQX43" s="47"/>
      <c r="MQY43" s="47"/>
      <c r="MQZ43" s="47"/>
      <c r="MRA43" s="47"/>
      <c r="MRB43" s="47"/>
      <c r="MRC43" s="47"/>
      <c r="MRD43" s="47"/>
      <c r="MRE43" s="47"/>
      <c r="MRF43" s="47"/>
      <c r="MRG43" s="47"/>
      <c r="MRH43" s="47"/>
      <c r="MRI43" s="47"/>
      <c r="MRJ43" s="47"/>
      <c r="MRK43" s="47"/>
      <c r="MRL43" s="47"/>
      <c r="MRM43" s="47"/>
      <c r="MRN43" s="47"/>
      <c r="MRO43" s="47"/>
      <c r="MRP43" s="47"/>
      <c r="MRQ43" s="47"/>
      <c r="MRR43" s="47"/>
      <c r="MRS43" s="47"/>
      <c r="MRT43" s="47"/>
      <c r="MRU43" s="47"/>
      <c r="MRV43" s="47"/>
      <c r="MRW43" s="47"/>
      <c r="MRX43" s="47"/>
      <c r="MRY43" s="47"/>
      <c r="MRZ43" s="47"/>
      <c r="MSA43" s="47"/>
      <c r="MSB43" s="47"/>
      <c r="MSC43" s="47"/>
      <c r="MSD43" s="47"/>
      <c r="MSE43" s="47"/>
      <c r="MSF43" s="47"/>
      <c r="MSG43" s="47"/>
      <c r="MSH43" s="47"/>
      <c r="MSI43" s="47"/>
      <c r="MSJ43" s="47"/>
      <c r="MSK43" s="47"/>
      <c r="MSL43" s="47"/>
      <c r="MSM43" s="47"/>
      <c r="MSN43" s="47"/>
      <c r="MSO43" s="47"/>
      <c r="MSP43" s="47"/>
      <c r="MSQ43" s="47"/>
      <c r="MSR43" s="47"/>
      <c r="MSS43" s="47"/>
      <c r="MST43" s="47"/>
      <c r="MSU43" s="47"/>
      <c r="MSV43" s="47"/>
      <c r="MSW43" s="47"/>
      <c r="MSX43" s="47"/>
      <c r="MSY43" s="47"/>
      <c r="MSZ43" s="47"/>
      <c r="MTA43" s="47"/>
      <c r="MTB43" s="47"/>
      <c r="MTC43" s="47"/>
      <c r="MTD43" s="47"/>
      <c r="MTE43" s="47"/>
      <c r="MTF43" s="47"/>
      <c r="MTG43" s="47"/>
      <c r="MTH43" s="47"/>
      <c r="MTI43" s="47"/>
      <c r="MTJ43" s="47"/>
      <c r="MTK43" s="47"/>
      <c r="MTL43" s="47"/>
      <c r="MTM43" s="47"/>
      <c r="MTN43" s="47"/>
      <c r="MTO43" s="47"/>
      <c r="MTP43" s="47"/>
      <c r="MTQ43" s="47"/>
      <c r="MTR43" s="47"/>
      <c r="MTS43" s="47"/>
      <c r="MTT43" s="47"/>
      <c r="MTU43" s="47"/>
      <c r="MTV43" s="47"/>
      <c r="MTW43" s="47"/>
      <c r="MTX43" s="47"/>
      <c r="MTY43" s="47"/>
      <c r="MTZ43" s="47"/>
      <c r="MUA43" s="47"/>
      <c r="MUB43" s="47"/>
      <c r="MUC43" s="47"/>
      <c r="MUD43" s="47"/>
      <c r="MUE43" s="47"/>
      <c r="MUF43" s="47"/>
      <c r="MUG43" s="47"/>
      <c r="MUH43" s="47"/>
      <c r="MUI43" s="47"/>
      <c r="MUJ43" s="47"/>
      <c r="MUK43" s="47"/>
      <c r="MUL43" s="47"/>
      <c r="MUM43" s="47"/>
      <c r="MUN43" s="47"/>
      <c r="MUO43" s="47"/>
      <c r="MUP43" s="47"/>
      <c r="MUQ43" s="47"/>
      <c r="MUR43" s="47"/>
      <c r="MUS43" s="47"/>
      <c r="MUT43" s="47"/>
      <c r="MUU43" s="47"/>
      <c r="MUV43" s="47"/>
      <c r="MUW43" s="47"/>
      <c r="MUX43" s="47"/>
      <c r="MUY43" s="47"/>
      <c r="MUZ43" s="47"/>
      <c r="MVA43" s="47"/>
      <c r="MVB43" s="47"/>
      <c r="MVC43" s="47"/>
      <c r="MVD43" s="47"/>
      <c r="MVE43" s="47"/>
      <c r="MVF43" s="47"/>
      <c r="MVG43" s="47"/>
      <c r="MVH43" s="47"/>
      <c r="MVI43" s="47"/>
      <c r="MVJ43" s="47"/>
      <c r="MVK43" s="47"/>
      <c r="MVL43" s="47"/>
      <c r="MVM43" s="47"/>
      <c r="MVN43" s="47"/>
      <c r="MVO43" s="47"/>
      <c r="MVP43" s="47"/>
      <c r="MVQ43" s="47"/>
      <c r="MVR43" s="47"/>
      <c r="MVS43" s="47"/>
      <c r="MVT43" s="47"/>
      <c r="MVU43" s="47"/>
      <c r="MVV43" s="47"/>
      <c r="MVW43" s="47"/>
      <c r="MVX43" s="47"/>
      <c r="MVY43" s="47"/>
      <c r="MVZ43" s="47"/>
      <c r="MWA43" s="47"/>
      <c r="MWB43" s="47"/>
      <c r="MWC43" s="47"/>
      <c r="MWD43" s="47"/>
      <c r="MWE43" s="47"/>
      <c r="MWF43" s="47"/>
      <c r="MWG43" s="47"/>
      <c r="MWH43" s="47"/>
      <c r="MWI43" s="47"/>
      <c r="MWJ43" s="47"/>
      <c r="MWK43" s="47"/>
      <c r="MWL43" s="47"/>
      <c r="MWM43" s="47"/>
      <c r="MWN43" s="47"/>
      <c r="MWO43" s="47"/>
      <c r="MWP43" s="47"/>
      <c r="MWQ43" s="47"/>
      <c r="MWR43" s="47"/>
      <c r="MWS43" s="47"/>
      <c r="MWT43" s="47"/>
      <c r="MWU43" s="47"/>
      <c r="MWV43" s="47"/>
      <c r="MWW43" s="47"/>
      <c r="MWX43" s="47"/>
      <c r="MWY43" s="47"/>
      <c r="MWZ43" s="47"/>
      <c r="MXA43" s="47"/>
      <c r="MXB43" s="47"/>
      <c r="MXC43" s="47"/>
      <c r="MXD43" s="47"/>
      <c r="MXE43" s="47"/>
      <c r="MXF43" s="47"/>
      <c r="MXG43" s="47"/>
      <c r="MXH43" s="47"/>
      <c r="MXI43" s="47"/>
      <c r="MXJ43" s="47"/>
      <c r="MXK43" s="47"/>
      <c r="MXL43" s="47"/>
      <c r="MXM43" s="47"/>
      <c r="MXN43" s="47"/>
      <c r="MXO43" s="47"/>
      <c r="MXP43" s="47"/>
      <c r="MXQ43" s="47"/>
      <c r="MXR43" s="47"/>
      <c r="MXS43" s="47"/>
      <c r="MXT43" s="47"/>
      <c r="MXU43" s="47"/>
      <c r="MXV43" s="47"/>
      <c r="MXW43" s="47"/>
      <c r="MXX43" s="47"/>
      <c r="MXY43" s="47"/>
      <c r="MXZ43" s="47"/>
      <c r="MYA43" s="47"/>
      <c r="MYB43" s="47"/>
      <c r="MYC43" s="47"/>
      <c r="MYD43" s="47"/>
      <c r="MYE43" s="47"/>
      <c r="MYF43" s="47"/>
      <c r="MYG43" s="47"/>
      <c r="MYH43" s="47"/>
      <c r="MYI43" s="47"/>
      <c r="MYJ43" s="47"/>
      <c r="MYK43" s="47"/>
      <c r="MYL43" s="47"/>
      <c r="MYM43" s="47"/>
      <c r="MYN43" s="47"/>
      <c r="MYO43" s="47"/>
      <c r="MYP43" s="47"/>
      <c r="MYQ43" s="47"/>
      <c r="MYR43" s="47"/>
      <c r="MYS43" s="47"/>
      <c r="MYT43" s="47"/>
      <c r="MYU43" s="47"/>
      <c r="MYV43" s="47"/>
      <c r="MYW43" s="47"/>
      <c r="MYX43" s="47"/>
      <c r="MYY43" s="47"/>
      <c r="MYZ43" s="47"/>
      <c r="MZA43" s="47"/>
      <c r="MZB43" s="47"/>
      <c r="MZC43" s="47"/>
      <c r="MZD43" s="47"/>
      <c r="MZE43" s="47"/>
      <c r="MZF43" s="47"/>
      <c r="MZG43" s="47"/>
      <c r="MZH43" s="47"/>
      <c r="MZI43" s="47"/>
      <c r="MZJ43" s="47"/>
      <c r="MZK43" s="47"/>
      <c r="MZL43" s="47"/>
      <c r="MZM43" s="47"/>
      <c r="MZN43" s="47"/>
      <c r="MZO43" s="47"/>
      <c r="MZP43" s="47"/>
      <c r="MZQ43" s="47"/>
      <c r="MZR43" s="47"/>
      <c r="MZS43" s="47"/>
      <c r="MZT43" s="47"/>
      <c r="MZU43" s="47"/>
      <c r="MZV43" s="47"/>
      <c r="MZW43" s="47"/>
      <c r="MZX43" s="47"/>
      <c r="MZY43" s="47"/>
      <c r="MZZ43" s="47"/>
      <c r="NAA43" s="47"/>
      <c r="NAB43" s="47"/>
      <c r="NAC43" s="47"/>
      <c r="NAD43" s="47"/>
      <c r="NAE43" s="47"/>
      <c r="NAF43" s="47"/>
      <c r="NAG43" s="47"/>
      <c r="NAH43" s="47"/>
      <c r="NAI43" s="47"/>
      <c r="NAJ43" s="47"/>
      <c r="NAK43" s="47"/>
      <c r="NAL43" s="47"/>
      <c r="NAM43" s="47"/>
      <c r="NAN43" s="47"/>
      <c r="NAO43" s="47"/>
      <c r="NAP43" s="47"/>
      <c r="NAQ43" s="47"/>
      <c r="NAR43" s="47"/>
      <c r="NAS43" s="47"/>
      <c r="NAT43" s="47"/>
      <c r="NAU43" s="47"/>
      <c r="NAV43" s="47"/>
      <c r="NAW43" s="47"/>
      <c r="NAX43" s="47"/>
      <c r="NAY43" s="47"/>
      <c r="NAZ43" s="47"/>
      <c r="NBA43" s="47"/>
      <c r="NBB43" s="47"/>
      <c r="NBC43" s="47"/>
      <c r="NBD43" s="47"/>
      <c r="NBE43" s="47"/>
      <c r="NBF43" s="47"/>
      <c r="NBG43" s="47"/>
      <c r="NBH43" s="47"/>
      <c r="NBI43" s="47"/>
      <c r="NBJ43" s="47"/>
      <c r="NBK43" s="47"/>
      <c r="NBL43" s="47"/>
      <c r="NBM43" s="47"/>
      <c r="NBN43" s="47"/>
      <c r="NBO43" s="47"/>
      <c r="NBP43" s="47"/>
      <c r="NBQ43" s="47"/>
      <c r="NBR43" s="47"/>
      <c r="NBS43" s="47"/>
      <c r="NBT43" s="47"/>
      <c r="NBU43" s="47"/>
      <c r="NBV43" s="47"/>
      <c r="NBW43" s="47"/>
      <c r="NBX43" s="47"/>
      <c r="NBY43" s="47"/>
      <c r="NBZ43" s="47"/>
      <c r="NCA43" s="47"/>
      <c r="NCB43" s="47"/>
      <c r="NCC43" s="47"/>
      <c r="NCD43" s="47"/>
      <c r="NCE43" s="47"/>
      <c r="NCF43" s="47"/>
      <c r="NCG43" s="47"/>
      <c r="NCH43" s="47"/>
      <c r="NCI43" s="47"/>
      <c r="NCJ43" s="47"/>
      <c r="NCK43" s="47"/>
      <c r="NCL43" s="47"/>
      <c r="NCM43" s="47"/>
      <c r="NCN43" s="47"/>
      <c r="NCO43" s="47"/>
      <c r="NCP43" s="47"/>
      <c r="NCQ43" s="47"/>
      <c r="NCR43" s="47"/>
      <c r="NCS43" s="47"/>
      <c r="NCT43" s="47"/>
      <c r="NCU43" s="47"/>
      <c r="NCV43" s="47"/>
      <c r="NCW43" s="47"/>
      <c r="NCX43" s="47"/>
      <c r="NCY43" s="47"/>
      <c r="NCZ43" s="47"/>
      <c r="NDA43" s="47"/>
      <c r="NDB43" s="47"/>
      <c r="NDC43" s="47"/>
      <c r="NDD43" s="47"/>
      <c r="NDE43" s="47"/>
      <c r="NDF43" s="47"/>
      <c r="NDG43" s="47"/>
      <c r="NDH43" s="47"/>
      <c r="NDI43" s="47"/>
      <c r="NDJ43" s="47"/>
      <c r="NDK43" s="47"/>
      <c r="NDL43" s="47"/>
      <c r="NDM43" s="47"/>
      <c r="NDN43" s="47"/>
      <c r="NDO43" s="47"/>
      <c r="NDP43" s="47"/>
      <c r="NDQ43" s="47"/>
      <c r="NDR43" s="47"/>
      <c r="NDS43" s="47"/>
      <c r="NDT43" s="47"/>
      <c r="NDU43" s="47"/>
      <c r="NDV43" s="47"/>
      <c r="NDW43" s="47"/>
      <c r="NDX43" s="47"/>
      <c r="NDY43" s="47"/>
      <c r="NDZ43" s="47"/>
      <c r="NEA43" s="47"/>
      <c r="NEB43" s="47"/>
      <c r="NEC43" s="47"/>
      <c r="NED43" s="47"/>
      <c r="NEE43" s="47"/>
      <c r="NEF43" s="47"/>
      <c r="NEG43" s="47"/>
      <c r="NEH43" s="47"/>
      <c r="NEI43" s="47"/>
      <c r="NEJ43" s="47"/>
      <c r="NEK43" s="47"/>
      <c r="NEL43" s="47"/>
      <c r="NEM43" s="47"/>
      <c r="NEN43" s="47"/>
      <c r="NEO43" s="47"/>
      <c r="NEP43" s="47"/>
      <c r="NEQ43" s="47"/>
      <c r="NER43" s="47"/>
      <c r="NES43" s="47"/>
      <c r="NET43" s="47"/>
      <c r="NEU43" s="47"/>
      <c r="NEV43" s="47"/>
      <c r="NEW43" s="47"/>
      <c r="NEX43" s="47"/>
      <c r="NEY43" s="47"/>
      <c r="NEZ43" s="47"/>
      <c r="NFA43" s="47"/>
      <c r="NFB43" s="47"/>
      <c r="NFC43" s="47"/>
      <c r="NFD43" s="47"/>
      <c r="NFE43" s="47"/>
      <c r="NFF43" s="47"/>
      <c r="NFG43" s="47"/>
      <c r="NFH43" s="47"/>
      <c r="NFI43" s="47"/>
      <c r="NFJ43" s="47"/>
      <c r="NFK43" s="47"/>
      <c r="NFL43" s="47"/>
      <c r="NFM43" s="47"/>
      <c r="NFN43" s="47"/>
      <c r="NFO43" s="47"/>
      <c r="NFP43" s="47"/>
      <c r="NFQ43" s="47"/>
      <c r="NFR43" s="47"/>
      <c r="NFS43" s="47"/>
      <c r="NFT43" s="47"/>
      <c r="NFU43" s="47"/>
      <c r="NFV43" s="47"/>
      <c r="NFW43" s="47"/>
      <c r="NFX43" s="47"/>
      <c r="NFY43" s="47"/>
      <c r="NFZ43" s="47"/>
      <c r="NGA43" s="47"/>
      <c r="NGB43" s="47"/>
      <c r="NGC43" s="47"/>
      <c r="NGD43" s="47"/>
      <c r="NGE43" s="47"/>
      <c r="NGF43" s="47"/>
      <c r="NGG43" s="47"/>
      <c r="NGH43" s="47"/>
      <c r="NGI43" s="47"/>
      <c r="NGJ43" s="47"/>
      <c r="NGK43" s="47"/>
      <c r="NGL43" s="47"/>
      <c r="NGM43" s="47"/>
      <c r="NGN43" s="47"/>
      <c r="NGO43" s="47"/>
      <c r="NGP43" s="47"/>
      <c r="NGQ43" s="47"/>
      <c r="NGR43" s="47"/>
      <c r="NGS43" s="47"/>
      <c r="NGT43" s="47"/>
      <c r="NGU43" s="47"/>
      <c r="NGV43" s="47"/>
      <c r="NGW43" s="47"/>
      <c r="NGX43" s="47"/>
      <c r="NGY43" s="47"/>
      <c r="NGZ43" s="47"/>
      <c r="NHA43" s="47"/>
      <c r="NHB43" s="47"/>
      <c r="NHC43" s="47"/>
      <c r="NHD43" s="47"/>
      <c r="NHE43" s="47"/>
      <c r="NHF43" s="47"/>
      <c r="NHG43" s="47"/>
      <c r="NHH43" s="47"/>
      <c r="NHI43" s="47"/>
      <c r="NHJ43" s="47"/>
      <c r="NHK43" s="47"/>
      <c r="NHL43" s="47"/>
      <c r="NHM43" s="47"/>
      <c r="NHN43" s="47"/>
      <c r="NHO43" s="47"/>
      <c r="NHP43" s="47"/>
      <c r="NHQ43" s="47"/>
      <c r="NHR43" s="47"/>
      <c r="NHS43" s="47"/>
      <c r="NHT43" s="47"/>
      <c r="NHU43" s="47"/>
      <c r="NHV43" s="47"/>
      <c r="NHW43" s="47"/>
      <c r="NHX43" s="47"/>
      <c r="NHY43" s="47"/>
      <c r="NHZ43" s="47"/>
      <c r="NIA43" s="47"/>
      <c r="NIB43" s="47"/>
      <c r="NIC43" s="47"/>
      <c r="NID43" s="47"/>
      <c r="NIE43" s="47"/>
      <c r="NIF43" s="47"/>
      <c r="NIG43" s="47"/>
      <c r="NIH43" s="47"/>
      <c r="NII43" s="47"/>
      <c r="NIJ43" s="47"/>
      <c r="NIK43" s="47"/>
      <c r="NIL43" s="47"/>
      <c r="NIM43" s="47"/>
      <c r="NIN43" s="47"/>
      <c r="NIO43" s="47"/>
      <c r="NIP43" s="47"/>
      <c r="NIQ43" s="47"/>
      <c r="NIR43" s="47"/>
      <c r="NIS43" s="47"/>
      <c r="NIT43" s="47"/>
      <c r="NIU43" s="47"/>
      <c r="NIV43" s="47"/>
      <c r="NIW43" s="47"/>
      <c r="NIX43" s="47"/>
      <c r="NIY43" s="47"/>
      <c r="NIZ43" s="47"/>
      <c r="NJA43" s="47"/>
      <c r="NJB43" s="47"/>
      <c r="NJC43" s="47"/>
      <c r="NJD43" s="47"/>
      <c r="NJE43" s="47"/>
      <c r="NJF43" s="47"/>
      <c r="NJG43" s="47"/>
      <c r="NJH43" s="47"/>
      <c r="NJI43" s="47"/>
      <c r="NJJ43" s="47"/>
      <c r="NJK43" s="47"/>
      <c r="NJL43" s="47"/>
      <c r="NJM43" s="47"/>
      <c r="NJN43" s="47"/>
      <c r="NJO43" s="47"/>
      <c r="NJP43" s="47"/>
      <c r="NJQ43" s="47"/>
      <c r="NJR43" s="47"/>
      <c r="NJS43" s="47"/>
      <c r="NJT43" s="47"/>
      <c r="NJU43" s="47"/>
      <c r="NJV43" s="47"/>
      <c r="NJW43" s="47"/>
      <c r="NJX43" s="47"/>
      <c r="NJY43" s="47"/>
      <c r="NJZ43" s="47"/>
      <c r="NKA43" s="47"/>
      <c r="NKB43" s="47"/>
      <c r="NKC43" s="47"/>
      <c r="NKD43" s="47"/>
      <c r="NKE43" s="47"/>
      <c r="NKF43" s="47"/>
      <c r="NKG43" s="47"/>
      <c r="NKH43" s="47"/>
      <c r="NKI43" s="47"/>
      <c r="NKJ43" s="47"/>
      <c r="NKK43" s="47"/>
      <c r="NKL43" s="47"/>
      <c r="NKM43" s="47"/>
      <c r="NKN43" s="47"/>
      <c r="NKO43" s="47"/>
      <c r="NKP43" s="47"/>
      <c r="NKQ43" s="47"/>
      <c r="NKR43" s="47"/>
      <c r="NKS43" s="47"/>
      <c r="NKT43" s="47"/>
      <c r="NKU43" s="47"/>
      <c r="NKV43" s="47"/>
      <c r="NKW43" s="47"/>
      <c r="NKX43" s="47"/>
      <c r="NKY43" s="47"/>
      <c r="NKZ43" s="47"/>
      <c r="NLA43" s="47"/>
      <c r="NLB43" s="47"/>
      <c r="NLC43" s="47"/>
      <c r="NLD43" s="47"/>
      <c r="NLE43" s="47"/>
      <c r="NLF43" s="47"/>
      <c r="NLG43" s="47"/>
      <c r="NLH43" s="47"/>
      <c r="NLI43" s="47"/>
      <c r="NLJ43" s="47"/>
      <c r="NLK43" s="47"/>
      <c r="NLL43" s="47"/>
      <c r="NLM43" s="47"/>
      <c r="NLN43" s="47"/>
      <c r="NLO43" s="47"/>
      <c r="NLP43" s="47"/>
      <c r="NLQ43" s="47"/>
      <c r="NLR43" s="47"/>
      <c r="NLS43" s="47"/>
      <c r="NLT43" s="47"/>
      <c r="NLU43" s="47"/>
      <c r="NLV43" s="47"/>
      <c r="NLW43" s="47"/>
      <c r="NLX43" s="47"/>
      <c r="NLY43" s="47"/>
      <c r="NLZ43" s="47"/>
      <c r="NMA43" s="47"/>
      <c r="NMB43" s="47"/>
      <c r="NMC43" s="47"/>
      <c r="NMD43" s="47"/>
      <c r="NME43" s="47"/>
      <c r="NMF43" s="47"/>
      <c r="NMG43" s="47"/>
      <c r="NMH43" s="47"/>
      <c r="NMI43" s="47"/>
      <c r="NMJ43" s="47"/>
      <c r="NMK43" s="47"/>
      <c r="NML43" s="47"/>
      <c r="NMM43" s="47"/>
      <c r="NMN43" s="47"/>
      <c r="NMO43" s="47"/>
      <c r="NMP43" s="47"/>
      <c r="NMQ43" s="47"/>
      <c r="NMR43" s="47"/>
      <c r="NMS43" s="47"/>
      <c r="NMT43" s="47"/>
      <c r="NMU43" s="47"/>
      <c r="NMV43" s="47"/>
      <c r="NMW43" s="47"/>
      <c r="NMX43" s="47"/>
      <c r="NMY43" s="47"/>
      <c r="NMZ43" s="47"/>
      <c r="NNA43" s="47"/>
      <c r="NNB43" s="47"/>
      <c r="NNC43" s="47"/>
      <c r="NND43" s="47"/>
      <c r="NNE43" s="47"/>
      <c r="NNF43" s="47"/>
      <c r="NNG43" s="47"/>
      <c r="NNH43" s="47"/>
      <c r="NNI43" s="47"/>
      <c r="NNJ43" s="47"/>
      <c r="NNK43" s="47"/>
      <c r="NNL43" s="47"/>
      <c r="NNM43" s="47"/>
      <c r="NNN43" s="47"/>
      <c r="NNO43" s="47"/>
      <c r="NNP43" s="47"/>
      <c r="NNQ43" s="47"/>
      <c r="NNR43" s="47"/>
      <c r="NNS43" s="47"/>
      <c r="NNT43" s="47"/>
      <c r="NNU43" s="47"/>
      <c r="NNV43" s="47"/>
      <c r="NNW43" s="47"/>
      <c r="NNX43" s="47"/>
      <c r="NNY43" s="47"/>
      <c r="NNZ43" s="47"/>
      <c r="NOA43" s="47"/>
      <c r="NOB43" s="47"/>
      <c r="NOC43" s="47"/>
      <c r="NOD43" s="47"/>
      <c r="NOE43" s="47"/>
      <c r="NOF43" s="47"/>
      <c r="NOG43" s="47"/>
      <c r="NOH43" s="47"/>
      <c r="NOI43" s="47"/>
      <c r="NOJ43" s="47"/>
      <c r="NOK43" s="47"/>
      <c r="NOL43" s="47"/>
      <c r="NOM43" s="47"/>
      <c r="NON43" s="47"/>
      <c r="NOO43" s="47"/>
      <c r="NOP43" s="47"/>
      <c r="NOQ43" s="47"/>
      <c r="NOR43" s="47"/>
      <c r="NOS43" s="47"/>
      <c r="NOT43" s="47"/>
      <c r="NOU43" s="47"/>
      <c r="NOV43" s="47"/>
      <c r="NOW43" s="47"/>
      <c r="NOX43" s="47"/>
      <c r="NOY43" s="47"/>
      <c r="NOZ43" s="47"/>
      <c r="NPA43" s="47"/>
      <c r="NPB43" s="47"/>
      <c r="NPC43" s="47"/>
      <c r="NPD43" s="47"/>
      <c r="NPE43" s="47"/>
      <c r="NPF43" s="47"/>
      <c r="NPG43" s="47"/>
      <c r="NPH43" s="47"/>
      <c r="NPI43" s="47"/>
      <c r="NPJ43" s="47"/>
      <c r="NPK43" s="47"/>
      <c r="NPL43" s="47"/>
      <c r="NPM43" s="47"/>
      <c r="NPN43" s="47"/>
      <c r="NPO43" s="47"/>
      <c r="NPP43" s="47"/>
      <c r="NPQ43" s="47"/>
      <c r="NPR43" s="47"/>
      <c r="NPS43" s="47"/>
      <c r="NPT43" s="47"/>
      <c r="NPU43" s="47"/>
      <c r="NPV43" s="47"/>
      <c r="NPW43" s="47"/>
      <c r="NPX43" s="47"/>
      <c r="NPY43" s="47"/>
      <c r="NPZ43" s="47"/>
      <c r="NQA43" s="47"/>
      <c r="NQB43" s="47"/>
      <c r="NQC43" s="47"/>
      <c r="NQD43" s="47"/>
      <c r="NQE43" s="47"/>
      <c r="NQF43" s="47"/>
      <c r="NQG43" s="47"/>
      <c r="NQH43" s="47"/>
      <c r="NQI43" s="47"/>
      <c r="NQJ43" s="47"/>
      <c r="NQK43" s="47"/>
      <c r="NQL43" s="47"/>
      <c r="NQM43" s="47"/>
      <c r="NQN43" s="47"/>
      <c r="NQO43" s="47"/>
      <c r="NQP43" s="47"/>
      <c r="NQQ43" s="47"/>
      <c r="NQR43" s="47"/>
      <c r="NQS43" s="47"/>
      <c r="NQT43" s="47"/>
      <c r="NQU43" s="47"/>
      <c r="NQV43" s="47"/>
      <c r="NQW43" s="47"/>
      <c r="NQX43" s="47"/>
      <c r="NQY43" s="47"/>
      <c r="NQZ43" s="47"/>
      <c r="NRA43" s="47"/>
      <c r="NRB43" s="47"/>
      <c r="NRC43" s="47"/>
      <c r="NRD43" s="47"/>
      <c r="NRE43" s="47"/>
      <c r="NRF43" s="47"/>
      <c r="NRG43" s="47"/>
      <c r="NRH43" s="47"/>
      <c r="NRI43" s="47"/>
      <c r="NRJ43" s="47"/>
      <c r="NRK43" s="47"/>
      <c r="NRL43" s="47"/>
      <c r="NRM43" s="47"/>
      <c r="NRN43" s="47"/>
      <c r="NRO43" s="47"/>
      <c r="NRP43" s="47"/>
      <c r="NRQ43" s="47"/>
      <c r="NRR43" s="47"/>
      <c r="NRS43" s="47"/>
      <c r="NRT43" s="47"/>
      <c r="NRU43" s="47"/>
      <c r="NRV43" s="47"/>
      <c r="NRW43" s="47"/>
      <c r="NRX43" s="47"/>
      <c r="NRY43" s="47"/>
      <c r="NRZ43" s="47"/>
      <c r="NSA43" s="47"/>
      <c r="NSB43" s="47"/>
      <c r="NSC43" s="47"/>
      <c r="NSD43" s="47"/>
      <c r="NSE43" s="47"/>
      <c r="NSF43" s="47"/>
      <c r="NSG43" s="47"/>
      <c r="NSH43" s="47"/>
      <c r="NSI43" s="47"/>
      <c r="NSJ43" s="47"/>
      <c r="NSK43" s="47"/>
      <c r="NSL43" s="47"/>
      <c r="NSM43" s="47"/>
      <c r="NSN43" s="47"/>
      <c r="NSO43" s="47"/>
      <c r="NSP43" s="47"/>
      <c r="NSQ43" s="47"/>
      <c r="NSR43" s="47"/>
      <c r="NSS43" s="47"/>
      <c r="NST43" s="47"/>
      <c r="NSU43" s="47"/>
      <c r="NSV43" s="47"/>
      <c r="NSW43" s="47"/>
      <c r="NSX43" s="47"/>
      <c r="NSY43" s="47"/>
      <c r="NSZ43" s="47"/>
      <c r="NTA43" s="47"/>
      <c r="NTB43" s="47"/>
      <c r="NTC43" s="47"/>
      <c r="NTD43" s="47"/>
      <c r="NTE43" s="47"/>
      <c r="NTF43" s="47"/>
      <c r="NTG43" s="47"/>
      <c r="NTH43" s="47"/>
      <c r="NTI43" s="47"/>
      <c r="NTJ43" s="47"/>
      <c r="NTK43" s="47"/>
      <c r="NTL43" s="47"/>
      <c r="NTM43" s="47"/>
      <c r="NTN43" s="47"/>
      <c r="NTO43" s="47"/>
      <c r="NTP43" s="47"/>
      <c r="NTQ43" s="47"/>
      <c r="NTR43" s="47"/>
      <c r="NTS43" s="47"/>
      <c r="NTT43" s="47"/>
      <c r="NTU43" s="47"/>
      <c r="NTV43" s="47"/>
      <c r="NTW43" s="47"/>
      <c r="NTX43" s="47"/>
      <c r="NTY43" s="47"/>
      <c r="NTZ43" s="47"/>
      <c r="NUA43" s="47"/>
      <c r="NUB43" s="47"/>
      <c r="NUC43" s="47"/>
      <c r="NUD43" s="47"/>
      <c r="NUE43" s="47"/>
      <c r="NUF43" s="47"/>
      <c r="NUG43" s="47"/>
      <c r="NUH43" s="47"/>
      <c r="NUI43" s="47"/>
      <c r="NUJ43" s="47"/>
      <c r="NUK43" s="47"/>
      <c r="NUL43" s="47"/>
      <c r="NUM43" s="47"/>
      <c r="NUN43" s="47"/>
      <c r="NUO43" s="47"/>
      <c r="NUP43" s="47"/>
      <c r="NUQ43" s="47"/>
      <c r="NUR43" s="47"/>
      <c r="NUS43" s="47"/>
      <c r="NUT43" s="47"/>
      <c r="NUU43" s="47"/>
      <c r="NUV43" s="47"/>
      <c r="NUW43" s="47"/>
      <c r="NUX43" s="47"/>
      <c r="NUY43" s="47"/>
      <c r="NUZ43" s="47"/>
      <c r="NVA43" s="47"/>
      <c r="NVB43" s="47"/>
      <c r="NVC43" s="47"/>
      <c r="NVD43" s="47"/>
      <c r="NVE43" s="47"/>
      <c r="NVF43" s="47"/>
      <c r="NVG43" s="47"/>
      <c r="NVH43" s="47"/>
      <c r="NVI43" s="47"/>
      <c r="NVJ43" s="47"/>
      <c r="NVK43" s="47"/>
      <c r="NVL43" s="47"/>
      <c r="NVM43" s="47"/>
      <c r="NVN43" s="47"/>
      <c r="NVO43" s="47"/>
      <c r="NVP43" s="47"/>
      <c r="NVQ43" s="47"/>
      <c r="NVR43" s="47"/>
      <c r="NVS43" s="47"/>
      <c r="NVT43" s="47"/>
      <c r="NVU43" s="47"/>
      <c r="NVV43" s="47"/>
      <c r="NVW43" s="47"/>
      <c r="NVX43" s="47"/>
      <c r="NVY43" s="47"/>
      <c r="NVZ43" s="47"/>
      <c r="NWA43" s="47"/>
      <c r="NWB43" s="47"/>
      <c r="NWC43" s="47"/>
      <c r="NWD43" s="47"/>
      <c r="NWE43" s="47"/>
      <c r="NWF43" s="47"/>
      <c r="NWG43" s="47"/>
      <c r="NWH43" s="47"/>
      <c r="NWI43" s="47"/>
      <c r="NWJ43" s="47"/>
      <c r="NWK43" s="47"/>
      <c r="NWL43" s="47"/>
      <c r="NWM43" s="47"/>
      <c r="NWN43" s="47"/>
      <c r="NWO43" s="47"/>
      <c r="NWP43" s="47"/>
      <c r="NWQ43" s="47"/>
      <c r="NWR43" s="47"/>
      <c r="NWS43" s="47"/>
      <c r="NWT43" s="47"/>
      <c r="NWU43" s="47"/>
      <c r="NWV43" s="47"/>
      <c r="NWW43" s="47"/>
      <c r="NWX43" s="47"/>
      <c r="NWY43" s="47"/>
      <c r="NWZ43" s="47"/>
      <c r="NXA43" s="47"/>
      <c r="NXB43" s="47"/>
      <c r="NXC43" s="47"/>
      <c r="NXD43" s="47"/>
      <c r="NXE43" s="47"/>
      <c r="NXF43" s="47"/>
      <c r="NXG43" s="47"/>
      <c r="NXH43" s="47"/>
      <c r="NXI43" s="47"/>
      <c r="NXJ43" s="47"/>
      <c r="NXK43" s="47"/>
      <c r="NXL43" s="47"/>
      <c r="NXM43" s="47"/>
      <c r="NXN43" s="47"/>
      <c r="NXO43" s="47"/>
      <c r="NXP43" s="47"/>
      <c r="NXQ43" s="47"/>
      <c r="NXR43" s="47"/>
      <c r="NXS43" s="47"/>
      <c r="NXT43" s="47"/>
      <c r="NXU43" s="47"/>
      <c r="NXV43" s="47"/>
      <c r="NXW43" s="47"/>
      <c r="NXX43" s="47"/>
      <c r="NXY43" s="47"/>
      <c r="NXZ43" s="47"/>
      <c r="NYA43" s="47"/>
      <c r="NYB43" s="47"/>
      <c r="NYC43" s="47"/>
      <c r="NYD43" s="47"/>
      <c r="NYE43" s="47"/>
      <c r="NYF43" s="47"/>
      <c r="NYG43" s="47"/>
      <c r="NYH43" s="47"/>
      <c r="NYI43" s="47"/>
      <c r="NYJ43" s="47"/>
      <c r="NYK43" s="47"/>
      <c r="NYL43" s="47"/>
      <c r="NYM43" s="47"/>
      <c r="NYN43" s="47"/>
      <c r="NYO43" s="47"/>
      <c r="NYP43" s="47"/>
      <c r="NYQ43" s="47"/>
      <c r="NYR43" s="47"/>
      <c r="NYS43" s="47"/>
      <c r="NYT43" s="47"/>
      <c r="NYU43" s="47"/>
      <c r="NYV43" s="47"/>
      <c r="NYW43" s="47"/>
      <c r="NYX43" s="47"/>
      <c r="NYY43" s="47"/>
      <c r="NYZ43" s="47"/>
      <c r="NZA43" s="47"/>
      <c r="NZB43" s="47"/>
      <c r="NZC43" s="47"/>
      <c r="NZD43" s="47"/>
      <c r="NZE43" s="47"/>
      <c r="NZF43" s="47"/>
      <c r="NZG43" s="47"/>
      <c r="NZH43" s="47"/>
      <c r="NZI43" s="47"/>
      <c r="NZJ43" s="47"/>
      <c r="NZK43" s="47"/>
      <c r="NZL43" s="47"/>
      <c r="NZM43" s="47"/>
      <c r="NZN43" s="47"/>
      <c r="NZO43" s="47"/>
      <c r="NZP43" s="47"/>
      <c r="NZQ43" s="47"/>
      <c r="NZR43" s="47"/>
      <c r="NZS43" s="47"/>
      <c r="NZT43" s="47"/>
      <c r="NZU43" s="47"/>
      <c r="NZV43" s="47"/>
      <c r="NZW43" s="47"/>
      <c r="NZX43" s="47"/>
      <c r="NZY43" s="47"/>
      <c r="NZZ43" s="47"/>
      <c r="OAA43" s="47"/>
      <c r="OAB43" s="47"/>
      <c r="OAC43" s="47"/>
      <c r="OAD43" s="47"/>
      <c r="OAE43" s="47"/>
      <c r="OAF43" s="47"/>
      <c r="OAG43" s="47"/>
      <c r="OAH43" s="47"/>
      <c r="OAI43" s="47"/>
      <c r="OAJ43" s="47"/>
      <c r="OAK43" s="47"/>
      <c r="OAL43" s="47"/>
      <c r="OAM43" s="47"/>
      <c r="OAN43" s="47"/>
      <c r="OAO43" s="47"/>
      <c r="OAP43" s="47"/>
      <c r="OAQ43" s="47"/>
      <c r="OAR43" s="47"/>
      <c r="OAS43" s="47"/>
      <c r="OAT43" s="47"/>
      <c r="OAU43" s="47"/>
      <c r="OAV43" s="47"/>
      <c r="OAW43" s="47"/>
      <c r="OAX43" s="47"/>
      <c r="OAY43" s="47"/>
      <c r="OAZ43" s="47"/>
      <c r="OBA43" s="47"/>
      <c r="OBB43" s="47"/>
      <c r="OBC43" s="47"/>
      <c r="OBD43" s="47"/>
      <c r="OBE43" s="47"/>
      <c r="OBF43" s="47"/>
      <c r="OBG43" s="47"/>
      <c r="OBH43" s="47"/>
      <c r="OBI43" s="47"/>
      <c r="OBJ43" s="47"/>
      <c r="OBK43" s="47"/>
      <c r="OBL43" s="47"/>
      <c r="OBM43" s="47"/>
      <c r="OBN43" s="47"/>
      <c r="OBO43" s="47"/>
      <c r="OBP43" s="47"/>
      <c r="OBQ43" s="47"/>
      <c r="OBR43" s="47"/>
      <c r="OBS43" s="47"/>
      <c r="OBT43" s="47"/>
      <c r="OBU43" s="47"/>
      <c r="OBV43" s="47"/>
      <c r="OBW43" s="47"/>
      <c r="OBX43" s="47"/>
      <c r="OBY43" s="47"/>
      <c r="OBZ43" s="47"/>
      <c r="OCA43" s="47"/>
      <c r="OCB43" s="47"/>
      <c r="OCC43" s="47"/>
      <c r="OCD43" s="47"/>
      <c r="OCE43" s="47"/>
      <c r="OCF43" s="47"/>
      <c r="OCG43" s="47"/>
      <c r="OCH43" s="47"/>
      <c r="OCI43" s="47"/>
      <c r="OCJ43" s="47"/>
      <c r="OCK43" s="47"/>
      <c r="OCL43" s="47"/>
      <c r="OCM43" s="47"/>
      <c r="OCN43" s="47"/>
      <c r="OCO43" s="47"/>
      <c r="OCP43" s="47"/>
      <c r="OCQ43" s="47"/>
      <c r="OCR43" s="47"/>
      <c r="OCS43" s="47"/>
      <c r="OCT43" s="47"/>
      <c r="OCU43" s="47"/>
      <c r="OCV43" s="47"/>
      <c r="OCW43" s="47"/>
      <c r="OCX43" s="47"/>
      <c r="OCY43" s="47"/>
      <c r="OCZ43" s="47"/>
      <c r="ODA43" s="47"/>
      <c r="ODB43" s="47"/>
      <c r="ODC43" s="47"/>
      <c r="ODD43" s="47"/>
      <c r="ODE43" s="47"/>
      <c r="ODF43" s="47"/>
      <c r="ODG43" s="47"/>
      <c r="ODH43" s="47"/>
      <c r="ODI43" s="47"/>
      <c r="ODJ43" s="47"/>
      <c r="ODK43" s="47"/>
      <c r="ODL43" s="47"/>
      <c r="ODM43" s="47"/>
      <c r="ODN43" s="47"/>
      <c r="ODO43" s="47"/>
      <c r="ODP43" s="47"/>
      <c r="ODQ43" s="47"/>
      <c r="ODR43" s="47"/>
      <c r="ODS43" s="47"/>
      <c r="ODT43" s="47"/>
      <c r="ODU43" s="47"/>
      <c r="ODV43" s="47"/>
      <c r="ODW43" s="47"/>
      <c r="ODX43" s="47"/>
      <c r="ODY43" s="47"/>
      <c r="ODZ43" s="47"/>
      <c r="OEA43" s="47"/>
      <c r="OEB43" s="47"/>
      <c r="OEC43" s="47"/>
      <c r="OED43" s="47"/>
      <c r="OEE43" s="47"/>
      <c r="OEF43" s="47"/>
      <c r="OEG43" s="47"/>
      <c r="OEH43" s="47"/>
      <c r="OEI43" s="47"/>
      <c r="OEJ43" s="47"/>
      <c r="OEK43" s="47"/>
      <c r="OEL43" s="47"/>
      <c r="OEM43" s="47"/>
      <c r="OEN43" s="47"/>
      <c r="OEO43" s="47"/>
      <c r="OEP43" s="47"/>
      <c r="OEQ43" s="47"/>
      <c r="OER43" s="47"/>
      <c r="OES43" s="47"/>
      <c r="OET43" s="47"/>
      <c r="OEU43" s="47"/>
      <c r="OEV43" s="47"/>
      <c r="OEW43" s="47"/>
      <c r="OEX43" s="47"/>
      <c r="OEY43" s="47"/>
      <c r="OEZ43" s="47"/>
      <c r="OFA43" s="47"/>
      <c r="OFB43" s="47"/>
      <c r="OFC43" s="47"/>
      <c r="OFD43" s="47"/>
      <c r="OFE43" s="47"/>
      <c r="OFF43" s="47"/>
      <c r="OFG43" s="47"/>
      <c r="OFH43" s="47"/>
      <c r="OFI43" s="47"/>
      <c r="OFJ43" s="47"/>
      <c r="OFK43" s="47"/>
      <c r="OFL43" s="47"/>
      <c r="OFM43" s="47"/>
      <c r="OFN43" s="47"/>
      <c r="OFO43" s="47"/>
      <c r="OFP43" s="47"/>
      <c r="OFQ43" s="47"/>
      <c r="OFR43" s="47"/>
      <c r="OFS43" s="47"/>
      <c r="OFT43" s="47"/>
      <c r="OFU43" s="47"/>
      <c r="OFV43" s="47"/>
      <c r="OFW43" s="47"/>
      <c r="OFX43" s="47"/>
      <c r="OFY43" s="47"/>
      <c r="OFZ43" s="47"/>
      <c r="OGA43" s="47"/>
      <c r="OGB43" s="47"/>
      <c r="OGC43" s="47"/>
      <c r="OGD43" s="47"/>
      <c r="OGE43" s="47"/>
      <c r="OGF43" s="47"/>
      <c r="OGG43" s="47"/>
      <c r="OGH43" s="47"/>
      <c r="OGI43" s="47"/>
      <c r="OGJ43" s="47"/>
      <c r="OGK43" s="47"/>
      <c r="OGL43" s="47"/>
      <c r="OGM43" s="47"/>
      <c r="OGN43" s="47"/>
      <c r="OGO43" s="47"/>
      <c r="OGP43" s="47"/>
      <c r="OGQ43" s="47"/>
      <c r="OGR43" s="47"/>
      <c r="OGS43" s="47"/>
      <c r="OGT43" s="47"/>
      <c r="OGU43" s="47"/>
      <c r="OGV43" s="47"/>
      <c r="OGW43" s="47"/>
      <c r="OGX43" s="47"/>
      <c r="OGY43" s="47"/>
      <c r="OGZ43" s="47"/>
      <c r="OHA43" s="47"/>
      <c r="OHB43" s="47"/>
      <c r="OHC43" s="47"/>
      <c r="OHD43" s="47"/>
      <c r="OHE43" s="47"/>
      <c r="OHF43" s="47"/>
      <c r="OHG43" s="47"/>
      <c r="OHH43" s="47"/>
      <c r="OHI43" s="47"/>
      <c r="OHJ43" s="47"/>
      <c r="OHK43" s="47"/>
      <c r="OHL43" s="47"/>
      <c r="OHM43" s="47"/>
      <c r="OHN43" s="47"/>
      <c r="OHO43" s="47"/>
      <c r="OHP43" s="47"/>
      <c r="OHQ43" s="47"/>
      <c r="OHR43" s="47"/>
      <c r="OHS43" s="47"/>
      <c r="OHT43" s="47"/>
      <c r="OHU43" s="47"/>
      <c r="OHV43" s="47"/>
      <c r="OHW43" s="47"/>
      <c r="OHX43" s="47"/>
      <c r="OHY43" s="47"/>
      <c r="OHZ43" s="47"/>
      <c r="OIA43" s="47"/>
      <c r="OIB43" s="47"/>
      <c r="OIC43" s="47"/>
      <c r="OID43" s="47"/>
      <c r="OIE43" s="47"/>
      <c r="OIF43" s="47"/>
      <c r="OIG43" s="47"/>
      <c r="OIH43" s="47"/>
      <c r="OII43" s="47"/>
      <c r="OIJ43" s="47"/>
      <c r="OIK43" s="47"/>
      <c r="OIL43" s="47"/>
      <c r="OIM43" s="47"/>
      <c r="OIN43" s="47"/>
      <c r="OIO43" s="47"/>
      <c r="OIP43" s="47"/>
      <c r="OIQ43" s="47"/>
      <c r="OIR43" s="47"/>
      <c r="OIS43" s="47"/>
      <c r="OIT43" s="47"/>
      <c r="OIU43" s="47"/>
      <c r="OIV43" s="47"/>
      <c r="OIW43" s="47"/>
      <c r="OIX43" s="47"/>
      <c r="OIY43" s="47"/>
      <c r="OIZ43" s="47"/>
      <c r="OJA43" s="47"/>
      <c r="OJB43" s="47"/>
      <c r="OJC43" s="47"/>
      <c r="OJD43" s="47"/>
      <c r="OJE43" s="47"/>
      <c r="OJF43" s="47"/>
      <c r="OJG43" s="47"/>
      <c r="OJH43" s="47"/>
      <c r="OJI43" s="47"/>
      <c r="OJJ43" s="47"/>
      <c r="OJK43" s="47"/>
      <c r="OJL43" s="47"/>
      <c r="OJM43" s="47"/>
      <c r="OJN43" s="47"/>
      <c r="OJO43" s="47"/>
      <c r="OJP43" s="47"/>
      <c r="OJQ43" s="47"/>
      <c r="OJR43" s="47"/>
      <c r="OJS43" s="47"/>
      <c r="OJT43" s="47"/>
      <c r="OJU43" s="47"/>
      <c r="OJV43" s="47"/>
      <c r="OJW43" s="47"/>
      <c r="OJX43" s="47"/>
      <c r="OJY43" s="47"/>
      <c r="OJZ43" s="47"/>
      <c r="OKA43" s="47"/>
      <c r="OKB43" s="47"/>
      <c r="OKC43" s="47"/>
      <c r="OKD43" s="47"/>
      <c r="OKE43" s="47"/>
      <c r="OKF43" s="47"/>
      <c r="OKG43" s="47"/>
      <c r="OKH43" s="47"/>
      <c r="OKI43" s="47"/>
      <c r="OKJ43" s="47"/>
      <c r="OKK43" s="47"/>
      <c r="OKL43" s="47"/>
      <c r="OKM43" s="47"/>
      <c r="OKN43" s="47"/>
      <c r="OKO43" s="47"/>
      <c r="OKP43" s="47"/>
      <c r="OKQ43" s="47"/>
      <c r="OKR43" s="47"/>
      <c r="OKS43" s="47"/>
      <c r="OKT43" s="47"/>
      <c r="OKU43" s="47"/>
      <c r="OKV43" s="47"/>
      <c r="OKW43" s="47"/>
      <c r="OKX43" s="47"/>
      <c r="OKY43" s="47"/>
      <c r="OKZ43" s="47"/>
      <c r="OLA43" s="47"/>
      <c r="OLB43" s="47"/>
      <c r="OLC43" s="47"/>
      <c r="OLD43" s="47"/>
      <c r="OLE43" s="47"/>
      <c r="OLF43" s="47"/>
      <c r="OLG43" s="47"/>
      <c r="OLH43" s="47"/>
      <c r="OLI43" s="47"/>
      <c r="OLJ43" s="47"/>
      <c r="OLK43" s="47"/>
      <c r="OLL43" s="47"/>
      <c r="OLM43" s="47"/>
      <c r="OLN43" s="47"/>
      <c r="OLO43" s="47"/>
      <c r="OLP43" s="47"/>
      <c r="OLQ43" s="47"/>
      <c r="OLR43" s="47"/>
      <c r="OLS43" s="47"/>
      <c r="OLT43" s="47"/>
      <c r="OLU43" s="47"/>
      <c r="OLV43" s="47"/>
      <c r="OLW43" s="47"/>
      <c r="OLX43" s="47"/>
      <c r="OLY43" s="47"/>
      <c r="OLZ43" s="47"/>
      <c r="OMA43" s="47"/>
      <c r="OMB43" s="47"/>
      <c r="OMC43" s="47"/>
      <c r="OMD43" s="47"/>
      <c r="OME43" s="47"/>
      <c r="OMF43" s="47"/>
      <c r="OMG43" s="47"/>
      <c r="OMH43" s="47"/>
      <c r="OMI43" s="47"/>
      <c r="OMJ43" s="47"/>
      <c r="OMK43" s="47"/>
      <c r="OML43" s="47"/>
      <c r="OMM43" s="47"/>
      <c r="OMN43" s="47"/>
      <c r="OMO43" s="47"/>
      <c r="OMP43" s="47"/>
      <c r="OMQ43" s="47"/>
      <c r="OMR43" s="47"/>
      <c r="OMS43" s="47"/>
      <c r="OMT43" s="47"/>
      <c r="OMU43" s="47"/>
      <c r="OMV43" s="47"/>
      <c r="OMW43" s="47"/>
      <c r="OMX43" s="47"/>
      <c r="OMY43" s="47"/>
      <c r="OMZ43" s="47"/>
      <c r="ONA43" s="47"/>
      <c r="ONB43" s="47"/>
      <c r="ONC43" s="47"/>
      <c r="OND43" s="47"/>
      <c r="ONE43" s="47"/>
      <c r="ONF43" s="47"/>
      <c r="ONG43" s="47"/>
      <c r="ONH43" s="47"/>
      <c r="ONI43" s="47"/>
      <c r="ONJ43" s="47"/>
      <c r="ONK43" s="47"/>
      <c r="ONL43" s="47"/>
      <c r="ONM43" s="47"/>
      <c r="ONN43" s="47"/>
      <c r="ONO43" s="47"/>
      <c r="ONP43" s="47"/>
      <c r="ONQ43" s="47"/>
      <c r="ONR43" s="47"/>
      <c r="ONS43" s="47"/>
      <c r="ONT43" s="47"/>
      <c r="ONU43" s="47"/>
      <c r="ONV43" s="47"/>
      <c r="ONW43" s="47"/>
      <c r="ONX43" s="47"/>
      <c r="ONY43" s="47"/>
      <c r="ONZ43" s="47"/>
      <c r="OOA43" s="47"/>
      <c r="OOB43" s="47"/>
      <c r="OOC43" s="47"/>
      <c r="OOD43" s="47"/>
      <c r="OOE43" s="47"/>
      <c r="OOF43" s="47"/>
      <c r="OOG43" s="47"/>
      <c r="OOH43" s="47"/>
      <c r="OOI43" s="47"/>
      <c r="OOJ43" s="47"/>
      <c r="OOK43" s="47"/>
      <c r="OOL43" s="47"/>
      <c r="OOM43" s="47"/>
      <c r="OON43" s="47"/>
      <c r="OOO43" s="47"/>
      <c r="OOP43" s="47"/>
      <c r="OOQ43" s="47"/>
      <c r="OOR43" s="47"/>
      <c r="OOS43" s="47"/>
      <c r="OOT43" s="47"/>
      <c r="OOU43" s="47"/>
      <c r="OOV43" s="47"/>
      <c r="OOW43" s="47"/>
      <c r="OOX43" s="47"/>
      <c r="OOY43" s="47"/>
      <c r="OOZ43" s="47"/>
      <c r="OPA43" s="47"/>
      <c r="OPB43" s="47"/>
      <c r="OPC43" s="47"/>
      <c r="OPD43" s="47"/>
      <c r="OPE43" s="47"/>
      <c r="OPF43" s="47"/>
      <c r="OPG43" s="47"/>
      <c r="OPH43" s="47"/>
      <c r="OPI43" s="47"/>
      <c r="OPJ43" s="47"/>
      <c r="OPK43" s="47"/>
      <c r="OPL43" s="47"/>
      <c r="OPM43" s="47"/>
      <c r="OPN43" s="47"/>
      <c r="OPO43" s="47"/>
      <c r="OPP43" s="47"/>
      <c r="OPQ43" s="47"/>
      <c r="OPR43" s="47"/>
      <c r="OPS43" s="47"/>
      <c r="OPT43" s="47"/>
      <c r="OPU43" s="47"/>
      <c r="OPV43" s="47"/>
      <c r="OPW43" s="47"/>
      <c r="OPX43" s="47"/>
      <c r="OPY43" s="47"/>
      <c r="OPZ43" s="47"/>
      <c r="OQA43" s="47"/>
      <c r="OQB43" s="47"/>
      <c r="OQC43" s="47"/>
      <c r="OQD43" s="47"/>
      <c r="OQE43" s="47"/>
      <c r="OQF43" s="47"/>
      <c r="OQG43" s="47"/>
      <c r="OQH43" s="47"/>
      <c r="OQI43" s="47"/>
      <c r="OQJ43" s="47"/>
      <c r="OQK43" s="47"/>
      <c r="OQL43" s="47"/>
      <c r="OQM43" s="47"/>
      <c r="OQN43" s="47"/>
      <c r="OQO43" s="47"/>
      <c r="OQP43" s="47"/>
      <c r="OQQ43" s="47"/>
      <c r="OQR43" s="47"/>
      <c r="OQS43" s="47"/>
      <c r="OQT43" s="47"/>
      <c r="OQU43" s="47"/>
      <c r="OQV43" s="47"/>
      <c r="OQW43" s="47"/>
      <c r="OQX43" s="47"/>
      <c r="OQY43" s="47"/>
      <c r="OQZ43" s="47"/>
      <c r="ORA43" s="47"/>
      <c r="ORB43" s="47"/>
      <c r="ORC43" s="47"/>
      <c r="ORD43" s="47"/>
      <c r="ORE43" s="47"/>
      <c r="ORF43" s="47"/>
      <c r="ORG43" s="47"/>
      <c r="ORH43" s="47"/>
      <c r="ORI43" s="47"/>
      <c r="ORJ43" s="47"/>
      <c r="ORK43" s="47"/>
      <c r="ORL43" s="47"/>
      <c r="ORM43" s="47"/>
      <c r="ORN43" s="47"/>
      <c r="ORO43" s="47"/>
      <c r="ORP43" s="47"/>
      <c r="ORQ43" s="47"/>
      <c r="ORR43" s="47"/>
      <c r="ORS43" s="47"/>
      <c r="ORT43" s="47"/>
      <c r="ORU43" s="47"/>
      <c r="ORV43" s="47"/>
      <c r="ORW43" s="47"/>
      <c r="ORX43" s="47"/>
      <c r="ORY43" s="47"/>
      <c r="ORZ43" s="47"/>
      <c r="OSA43" s="47"/>
      <c r="OSB43" s="47"/>
      <c r="OSC43" s="47"/>
      <c r="OSD43" s="47"/>
      <c r="OSE43" s="47"/>
      <c r="OSF43" s="47"/>
      <c r="OSG43" s="47"/>
      <c r="OSH43" s="47"/>
      <c r="OSI43" s="47"/>
      <c r="OSJ43" s="47"/>
      <c r="OSK43" s="47"/>
      <c r="OSL43" s="47"/>
      <c r="OSM43" s="47"/>
      <c r="OSN43" s="47"/>
      <c r="OSO43" s="47"/>
      <c r="OSP43" s="47"/>
      <c r="OSQ43" s="47"/>
      <c r="OSR43" s="47"/>
      <c r="OSS43" s="47"/>
      <c r="OST43" s="47"/>
      <c r="OSU43" s="47"/>
      <c r="OSV43" s="47"/>
      <c r="OSW43" s="47"/>
      <c r="OSX43" s="47"/>
      <c r="OSY43" s="47"/>
      <c r="OSZ43" s="47"/>
      <c r="OTA43" s="47"/>
      <c r="OTB43" s="47"/>
      <c r="OTC43" s="47"/>
      <c r="OTD43" s="47"/>
      <c r="OTE43" s="47"/>
      <c r="OTF43" s="47"/>
      <c r="OTG43" s="47"/>
      <c r="OTH43" s="47"/>
      <c r="OTI43" s="47"/>
      <c r="OTJ43" s="47"/>
      <c r="OTK43" s="47"/>
      <c r="OTL43" s="47"/>
      <c r="OTM43" s="47"/>
      <c r="OTN43" s="47"/>
      <c r="OTO43" s="47"/>
      <c r="OTP43" s="47"/>
      <c r="OTQ43" s="47"/>
      <c r="OTR43" s="47"/>
      <c r="OTS43" s="47"/>
      <c r="OTT43" s="47"/>
      <c r="OTU43" s="47"/>
      <c r="OTV43" s="47"/>
      <c r="OTW43" s="47"/>
      <c r="OTX43" s="47"/>
      <c r="OTY43" s="47"/>
      <c r="OTZ43" s="47"/>
      <c r="OUA43" s="47"/>
      <c r="OUB43" s="47"/>
      <c r="OUC43" s="47"/>
      <c r="OUD43" s="47"/>
      <c r="OUE43" s="47"/>
      <c r="OUF43" s="47"/>
      <c r="OUG43" s="47"/>
      <c r="OUH43" s="47"/>
      <c r="OUI43" s="47"/>
      <c r="OUJ43" s="47"/>
      <c r="OUK43" s="47"/>
      <c r="OUL43" s="47"/>
      <c r="OUM43" s="47"/>
      <c r="OUN43" s="47"/>
      <c r="OUO43" s="47"/>
      <c r="OUP43" s="47"/>
      <c r="OUQ43" s="47"/>
      <c r="OUR43" s="47"/>
      <c r="OUS43" s="47"/>
      <c r="OUT43" s="47"/>
      <c r="OUU43" s="47"/>
      <c r="OUV43" s="47"/>
      <c r="OUW43" s="47"/>
      <c r="OUX43" s="47"/>
      <c r="OUY43" s="47"/>
      <c r="OUZ43" s="47"/>
      <c r="OVA43" s="47"/>
      <c r="OVB43" s="47"/>
      <c r="OVC43" s="47"/>
      <c r="OVD43" s="47"/>
      <c r="OVE43" s="47"/>
      <c r="OVF43" s="47"/>
      <c r="OVG43" s="47"/>
      <c r="OVH43" s="47"/>
      <c r="OVI43" s="47"/>
      <c r="OVJ43" s="47"/>
      <c r="OVK43" s="47"/>
      <c r="OVL43" s="47"/>
      <c r="OVM43" s="47"/>
      <c r="OVN43" s="47"/>
      <c r="OVO43" s="47"/>
      <c r="OVP43" s="47"/>
      <c r="OVQ43" s="47"/>
      <c r="OVR43" s="47"/>
      <c r="OVS43" s="47"/>
      <c r="OVT43" s="47"/>
      <c r="OVU43" s="47"/>
      <c r="OVV43" s="47"/>
      <c r="OVW43" s="47"/>
      <c r="OVX43" s="47"/>
      <c r="OVY43" s="47"/>
      <c r="OVZ43" s="47"/>
      <c r="OWA43" s="47"/>
      <c r="OWB43" s="47"/>
      <c r="OWC43" s="47"/>
      <c r="OWD43" s="47"/>
      <c r="OWE43" s="47"/>
      <c r="OWF43" s="47"/>
      <c r="OWG43" s="47"/>
      <c r="OWH43" s="47"/>
      <c r="OWI43" s="47"/>
      <c r="OWJ43" s="47"/>
      <c r="OWK43" s="47"/>
      <c r="OWL43" s="47"/>
      <c r="OWM43" s="47"/>
      <c r="OWN43" s="47"/>
      <c r="OWO43" s="47"/>
      <c r="OWP43" s="47"/>
      <c r="OWQ43" s="47"/>
      <c r="OWR43" s="47"/>
      <c r="OWS43" s="47"/>
      <c r="OWT43" s="47"/>
      <c r="OWU43" s="47"/>
      <c r="OWV43" s="47"/>
      <c r="OWW43" s="47"/>
      <c r="OWX43" s="47"/>
      <c r="OWY43" s="47"/>
      <c r="OWZ43" s="47"/>
      <c r="OXA43" s="47"/>
      <c r="OXB43" s="47"/>
      <c r="OXC43" s="47"/>
      <c r="OXD43" s="47"/>
      <c r="OXE43" s="47"/>
      <c r="OXF43" s="47"/>
      <c r="OXG43" s="47"/>
      <c r="OXH43" s="47"/>
      <c r="OXI43" s="47"/>
      <c r="OXJ43" s="47"/>
      <c r="OXK43" s="47"/>
      <c r="OXL43" s="47"/>
      <c r="OXM43" s="47"/>
      <c r="OXN43" s="47"/>
      <c r="OXO43" s="47"/>
      <c r="OXP43" s="47"/>
      <c r="OXQ43" s="47"/>
      <c r="OXR43" s="47"/>
      <c r="OXS43" s="47"/>
      <c r="OXT43" s="47"/>
      <c r="OXU43" s="47"/>
      <c r="OXV43" s="47"/>
      <c r="OXW43" s="47"/>
      <c r="OXX43" s="47"/>
      <c r="OXY43" s="47"/>
      <c r="OXZ43" s="47"/>
      <c r="OYA43" s="47"/>
      <c r="OYB43" s="47"/>
      <c r="OYC43" s="47"/>
      <c r="OYD43" s="47"/>
      <c r="OYE43" s="47"/>
      <c r="OYF43" s="47"/>
      <c r="OYG43" s="47"/>
      <c r="OYH43" s="47"/>
      <c r="OYI43" s="47"/>
      <c r="OYJ43" s="47"/>
      <c r="OYK43" s="47"/>
      <c r="OYL43" s="47"/>
      <c r="OYM43" s="47"/>
      <c r="OYN43" s="47"/>
      <c r="OYO43" s="47"/>
      <c r="OYP43" s="47"/>
      <c r="OYQ43" s="47"/>
      <c r="OYR43" s="47"/>
      <c r="OYS43" s="47"/>
      <c r="OYT43" s="47"/>
      <c r="OYU43" s="47"/>
      <c r="OYV43" s="47"/>
      <c r="OYW43" s="47"/>
      <c r="OYX43" s="47"/>
      <c r="OYY43" s="47"/>
      <c r="OYZ43" s="47"/>
      <c r="OZA43" s="47"/>
      <c r="OZB43" s="47"/>
      <c r="OZC43" s="47"/>
      <c r="OZD43" s="47"/>
      <c r="OZE43" s="47"/>
      <c r="OZF43" s="47"/>
      <c r="OZG43" s="47"/>
      <c r="OZH43" s="47"/>
      <c r="OZI43" s="47"/>
      <c r="OZJ43" s="47"/>
      <c r="OZK43" s="47"/>
      <c r="OZL43" s="47"/>
      <c r="OZM43" s="47"/>
      <c r="OZN43" s="47"/>
      <c r="OZO43" s="47"/>
      <c r="OZP43" s="47"/>
      <c r="OZQ43" s="47"/>
      <c r="OZR43" s="47"/>
      <c r="OZS43" s="47"/>
      <c r="OZT43" s="47"/>
      <c r="OZU43" s="47"/>
      <c r="OZV43" s="47"/>
      <c r="OZW43" s="47"/>
      <c r="OZX43" s="47"/>
      <c r="OZY43" s="47"/>
      <c r="OZZ43" s="47"/>
      <c r="PAA43" s="47"/>
      <c r="PAB43" s="47"/>
      <c r="PAC43" s="47"/>
      <c r="PAD43" s="47"/>
      <c r="PAE43" s="47"/>
      <c r="PAF43" s="47"/>
      <c r="PAG43" s="47"/>
      <c r="PAH43" s="47"/>
      <c r="PAI43" s="47"/>
      <c r="PAJ43" s="47"/>
      <c r="PAK43" s="47"/>
      <c r="PAL43" s="47"/>
      <c r="PAM43" s="47"/>
      <c r="PAN43" s="47"/>
      <c r="PAO43" s="47"/>
      <c r="PAP43" s="47"/>
      <c r="PAQ43" s="47"/>
      <c r="PAR43" s="47"/>
      <c r="PAS43" s="47"/>
      <c r="PAT43" s="47"/>
      <c r="PAU43" s="47"/>
      <c r="PAV43" s="47"/>
      <c r="PAW43" s="47"/>
      <c r="PAX43" s="47"/>
      <c r="PAY43" s="47"/>
      <c r="PAZ43" s="47"/>
      <c r="PBA43" s="47"/>
      <c r="PBB43" s="47"/>
      <c r="PBC43" s="47"/>
      <c r="PBD43" s="47"/>
      <c r="PBE43" s="47"/>
      <c r="PBF43" s="47"/>
      <c r="PBG43" s="47"/>
      <c r="PBH43" s="47"/>
      <c r="PBI43" s="47"/>
      <c r="PBJ43" s="47"/>
      <c r="PBK43" s="47"/>
      <c r="PBL43" s="47"/>
      <c r="PBM43" s="47"/>
      <c r="PBN43" s="47"/>
      <c r="PBO43" s="47"/>
      <c r="PBP43" s="47"/>
      <c r="PBQ43" s="47"/>
      <c r="PBR43" s="47"/>
      <c r="PBS43" s="47"/>
      <c r="PBT43" s="47"/>
      <c r="PBU43" s="47"/>
      <c r="PBV43" s="47"/>
      <c r="PBW43" s="47"/>
      <c r="PBX43" s="47"/>
      <c r="PBY43" s="47"/>
      <c r="PBZ43" s="47"/>
      <c r="PCA43" s="47"/>
      <c r="PCB43" s="47"/>
      <c r="PCC43" s="47"/>
      <c r="PCD43" s="47"/>
      <c r="PCE43" s="47"/>
      <c r="PCF43" s="47"/>
      <c r="PCG43" s="47"/>
      <c r="PCH43" s="47"/>
      <c r="PCI43" s="47"/>
      <c r="PCJ43" s="47"/>
      <c r="PCK43" s="47"/>
      <c r="PCL43" s="47"/>
      <c r="PCM43" s="47"/>
      <c r="PCN43" s="47"/>
      <c r="PCO43" s="47"/>
      <c r="PCP43" s="47"/>
      <c r="PCQ43" s="47"/>
      <c r="PCR43" s="47"/>
      <c r="PCS43" s="47"/>
      <c r="PCT43" s="47"/>
      <c r="PCU43" s="47"/>
      <c r="PCV43" s="47"/>
      <c r="PCW43" s="47"/>
      <c r="PCX43" s="47"/>
      <c r="PCY43" s="47"/>
      <c r="PCZ43" s="47"/>
      <c r="PDA43" s="47"/>
      <c r="PDB43" s="47"/>
      <c r="PDC43" s="47"/>
      <c r="PDD43" s="47"/>
      <c r="PDE43" s="47"/>
      <c r="PDF43" s="47"/>
      <c r="PDG43" s="47"/>
      <c r="PDH43" s="47"/>
      <c r="PDI43" s="47"/>
      <c r="PDJ43" s="47"/>
      <c r="PDK43" s="47"/>
      <c r="PDL43" s="47"/>
      <c r="PDM43" s="47"/>
      <c r="PDN43" s="47"/>
      <c r="PDO43" s="47"/>
      <c r="PDP43" s="47"/>
      <c r="PDQ43" s="47"/>
      <c r="PDR43" s="47"/>
      <c r="PDS43" s="47"/>
      <c r="PDT43" s="47"/>
      <c r="PDU43" s="47"/>
      <c r="PDV43" s="47"/>
      <c r="PDW43" s="47"/>
      <c r="PDX43" s="47"/>
      <c r="PDY43" s="47"/>
      <c r="PDZ43" s="47"/>
      <c r="PEA43" s="47"/>
      <c r="PEB43" s="47"/>
      <c r="PEC43" s="47"/>
      <c r="PED43" s="47"/>
      <c r="PEE43" s="47"/>
      <c r="PEF43" s="47"/>
      <c r="PEG43" s="47"/>
      <c r="PEH43" s="47"/>
      <c r="PEI43" s="47"/>
      <c r="PEJ43" s="47"/>
      <c r="PEK43" s="47"/>
      <c r="PEL43" s="47"/>
      <c r="PEM43" s="47"/>
      <c r="PEN43" s="47"/>
      <c r="PEO43" s="47"/>
      <c r="PEP43" s="47"/>
      <c r="PEQ43" s="47"/>
      <c r="PER43" s="47"/>
      <c r="PES43" s="47"/>
      <c r="PET43" s="47"/>
      <c r="PEU43" s="47"/>
      <c r="PEV43" s="47"/>
      <c r="PEW43" s="47"/>
      <c r="PEX43" s="47"/>
      <c r="PEY43" s="47"/>
      <c r="PEZ43" s="47"/>
      <c r="PFA43" s="47"/>
      <c r="PFB43" s="47"/>
      <c r="PFC43" s="47"/>
      <c r="PFD43" s="47"/>
      <c r="PFE43" s="47"/>
      <c r="PFF43" s="47"/>
      <c r="PFG43" s="47"/>
      <c r="PFH43" s="47"/>
      <c r="PFI43" s="47"/>
      <c r="PFJ43" s="47"/>
      <c r="PFK43" s="47"/>
      <c r="PFL43" s="47"/>
      <c r="PFM43" s="47"/>
      <c r="PFN43" s="47"/>
      <c r="PFO43" s="47"/>
      <c r="PFP43" s="47"/>
      <c r="PFQ43" s="47"/>
      <c r="PFR43" s="47"/>
      <c r="PFS43" s="47"/>
      <c r="PFT43" s="47"/>
      <c r="PFU43" s="47"/>
      <c r="PFV43" s="47"/>
      <c r="PFW43" s="47"/>
      <c r="PFX43" s="47"/>
      <c r="PFY43" s="47"/>
      <c r="PFZ43" s="47"/>
      <c r="PGA43" s="47"/>
      <c r="PGB43" s="47"/>
      <c r="PGC43" s="47"/>
      <c r="PGD43" s="47"/>
      <c r="PGE43" s="47"/>
      <c r="PGF43" s="47"/>
      <c r="PGG43" s="47"/>
      <c r="PGH43" s="47"/>
      <c r="PGI43" s="47"/>
      <c r="PGJ43" s="47"/>
      <c r="PGK43" s="47"/>
      <c r="PGL43" s="47"/>
      <c r="PGM43" s="47"/>
      <c r="PGN43" s="47"/>
      <c r="PGO43" s="47"/>
      <c r="PGP43" s="47"/>
      <c r="PGQ43" s="47"/>
      <c r="PGR43" s="47"/>
      <c r="PGS43" s="47"/>
      <c r="PGT43" s="47"/>
      <c r="PGU43" s="47"/>
      <c r="PGV43" s="47"/>
      <c r="PGW43" s="47"/>
      <c r="PGX43" s="47"/>
      <c r="PGY43" s="47"/>
      <c r="PGZ43" s="47"/>
      <c r="PHA43" s="47"/>
      <c r="PHB43" s="47"/>
      <c r="PHC43" s="47"/>
      <c r="PHD43" s="47"/>
      <c r="PHE43" s="47"/>
      <c r="PHF43" s="47"/>
      <c r="PHG43" s="47"/>
      <c r="PHH43" s="47"/>
      <c r="PHI43" s="47"/>
      <c r="PHJ43" s="47"/>
      <c r="PHK43" s="47"/>
      <c r="PHL43" s="47"/>
      <c r="PHM43" s="47"/>
      <c r="PHN43" s="47"/>
      <c r="PHO43" s="47"/>
      <c r="PHP43" s="47"/>
      <c r="PHQ43" s="47"/>
      <c r="PHR43" s="47"/>
      <c r="PHS43" s="47"/>
      <c r="PHT43" s="47"/>
      <c r="PHU43" s="47"/>
      <c r="PHV43" s="47"/>
      <c r="PHW43" s="47"/>
      <c r="PHX43" s="47"/>
      <c r="PHY43" s="47"/>
      <c r="PHZ43" s="47"/>
      <c r="PIA43" s="47"/>
      <c r="PIB43" s="47"/>
      <c r="PIC43" s="47"/>
      <c r="PID43" s="47"/>
      <c r="PIE43" s="47"/>
      <c r="PIF43" s="47"/>
      <c r="PIG43" s="47"/>
      <c r="PIH43" s="47"/>
      <c r="PII43" s="47"/>
      <c r="PIJ43" s="47"/>
      <c r="PIK43" s="47"/>
      <c r="PIL43" s="47"/>
      <c r="PIM43" s="47"/>
      <c r="PIN43" s="47"/>
      <c r="PIO43" s="47"/>
      <c r="PIP43" s="47"/>
      <c r="PIQ43" s="47"/>
      <c r="PIR43" s="47"/>
      <c r="PIS43" s="47"/>
      <c r="PIT43" s="47"/>
      <c r="PIU43" s="47"/>
      <c r="PIV43" s="47"/>
      <c r="PIW43" s="47"/>
      <c r="PIX43" s="47"/>
      <c r="PIY43" s="47"/>
      <c r="PIZ43" s="47"/>
      <c r="PJA43" s="47"/>
      <c r="PJB43" s="47"/>
      <c r="PJC43" s="47"/>
      <c r="PJD43" s="47"/>
      <c r="PJE43" s="47"/>
      <c r="PJF43" s="47"/>
      <c r="PJG43" s="47"/>
      <c r="PJH43" s="47"/>
      <c r="PJI43" s="47"/>
      <c r="PJJ43" s="47"/>
      <c r="PJK43" s="47"/>
      <c r="PJL43" s="47"/>
      <c r="PJM43" s="47"/>
      <c r="PJN43" s="47"/>
      <c r="PJO43" s="47"/>
      <c r="PJP43" s="47"/>
      <c r="PJQ43" s="47"/>
      <c r="PJR43" s="47"/>
      <c r="PJS43" s="47"/>
      <c r="PJT43" s="47"/>
      <c r="PJU43" s="47"/>
      <c r="PJV43" s="47"/>
      <c r="PJW43" s="47"/>
      <c r="PJX43" s="47"/>
      <c r="PJY43" s="47"/>
      <c r="PJZ43" s="47"/>
      <c r="PKA43" s="47"/>
      <c r="PKB43" s="47"/>
      <c r="PKC43" s="47"/>
      <c r="PKD43" s="47"/>
      <c r="PKE43" s="47"/>
      <c r="PKF43" s="47"/>
      <c r="PKG43" s="47"/>
      <c r="PKH43" s="47"/>
      <c r="PKI43" s="47"/>
      <c r="PKJ43" s="47"/>
      <c r="PKK43" s="47"/>
      <c r="PKL43" s="47"/>
      <c r="PKM43" s="47"/>
      <c r="PKN43" s="47"/>
      <c r="PKO43" s="47"/>
      <c r="PKP43" s="47"/>
      <c r="PKQ43" s="47"/>
      <c r="PKR43" s="47"/>
      <c r="PKS43" s="47"/>
      <c r="PKT43" s="47"/>
      <c r="PKU43" s="47"/>
      <c r="PKV43" s="47"/>
      <c r="PKW43" s="47"/>
      <c r="PKX43" s="47"/>
      <c r="PKY43" s="47"/>
      <c r="PKZ43" s="47"/>
      <c r="PLA43" s="47"/>
      <c r="PLB43" s="47"/>
      <c r="PLC43" s="47"/>
      <c r="PLD43" s="47"/>
      <c r="PLE43" s="47"/>
      <c r="PLF43" s="47"/>
      <c r="PLG43" s="47"/>
      <c r="PLH43" s="47"/>
      <c r="PLI43" s="47"/>
      <c r="PLJ43" s="47"/>
      <c r="PLK43" s="47"/>
      <c r="PLL43" s="47"/>
      <c r="PLM43" s="47"/>
      <c r="PLN43" s="47"/>
      <c r="PLO43" s="47"/>
      <c r="PLP43" s="47"/>
      <c r="PLQ43" s="47"/>
      <c r="PLR43" s="47"/>
      <c r="PLS43" s="47"/>
      <c r="PLT43" s="47"/>
      <c r="PLU43" s="47"/>
      <c r="PLV43" s="47"/>
      <c r="PLW43" s="47"/>
      <c r="PLX43" s="47"/>
      <c r="PLY43" s="47"/>
      <c r="PLZ43" s="47"/>
      <c r="PMA43" s="47"/>
      <c r="PMB43" s="47"/>
      <c r="PMC43" s="47"/>
      <c r="PMD43" s="47"/>
      <c r="PME43" s="47"/>
      <c r="PMF43" s="47"/>
      <c r="PMG43" s="47"/>
      <c r="PMH43" s="47"/>
      <c r="PMI43" s="47"/>
      <c r="PMJ43" s="47"/>
      <c r="PMK43" s="47"/>
      <c r="PML43" s="47"/>
      <c r="PMM43" s="47"/>
      <c r="PMN43" s="47"/>
      <c r="PMO43" s="47"/>
      <c r="PMP43" s="47"/>
      <c r="PMQ43" s="47"/>
      <c r="PMR43" s="47"/>
      <c r="PMS43" s="47"/>
      <c r="PMT43" s="47"/>
      <c r="PMU43" s="47"/>
      <c r="PMV43" s="47"/>
      <c r="PMW43" s="47"/>
      <c r="PMX43" s="47"/>
      <c r="PMY43" s="47"/>
      <c r="PMZ43" s="47"/>
      <c r="PNA43" s="47"/>
      <c r="PNB43" s="47"/>
      <c r="PNC43" s="47"/>
      <c r="PND43" s="47"/>
      <c r="PNE43" s="47"/>
      <c r="PNF43" s="47"/>
      <c r="PNG43" s="47"/>
      <c r="PNH43" s="47"/>
      <c r="PNI43" s="47"/>
      <c r="PNJ43" s="47"/>
      <c r="PNK43" s="47"/>
      <c r="PNL43" s="47"/>
      <c r="PNM43" s="47"/>
      <c r="PNN43" s="47"/>
      <c r="PNO43" s="47"/>
      <c r="PNP43" s="47"/>
      <c r="PNQ43" s="47"/>
      <c r="PNR43" s="47"/>
      <c r="PNS43" s="47"/>
      <c r="PNT43" s="47"/>
      <c r="PNU43" s="47"/>
      <c r="PNV43" s="47"/>
      <c r="PNW43" s="47"/>
      <c r="PNX43" s="47"/>
      <c r="PNY43" s="47"/>
      <c r="PNZ43" s="47"/>
      <c r="POA43" s="47"/>
      <c r="POB43" s="47"/>
      <c r="POC43" s="47"/>
      <c r="POD43" s="47"/>
      <c r="POE43" s="47"/>
      <c r="POF43" s="47"/>
      <c r="POG43" s="47"/>
      <c r="POH43" s="47"/>
      <c r="POI43" s="47"/>
      <c r="POJ43" s="47"/>
      <c r="POK43" s="47"/>
      <c r="POL43" s="47"/>
      <c r="POM43" s="47"/>
      <c r="PON43" s="47"/>
      <c r="POO43" s="47"/>
      <c r="POP43" s="47"/>
      <c r="POQ43" s="47"/>
      <c r="POR43" s="47"/>
      <c r="POS43" s="47"/>
      <c r="POT43" s="47"/>
      <c r="POU43" s="47"/>
      <c r="POV43" s="47"/>
      <c r="POW43" s="47"/>
      <c r="POX43" s="47"/>
      <c r="POY43" s="47"/>
      <c r="POZ43" s="47"/>
      <c r="PPA43" s="47"/>
      <c r="PPB43" s="47"/>
      <c r="PPC43" s="47"/>
      <c r="PPD43" s="47"/>
      <c r="PPE43" s="47"/>
      <c r="PPF43" s="47"/>
      <c r="PPG43" s="47"/>
      <c r="PPH43" s="47"/>
      <c r="PPI43" s="47"/>
      <c r="PPJ43" s="47"/>
      <c r="PPK43" s="47"/>
      <c r="PPL43" s="47"/>
      <c r="PPM43" s="47"/>
      <c r="PPN43" s="47"/>
      <c r="PPO43" s="47"/>
      <c r="PPP43" s="47"/>
      <c r="PPQ43" s="47"/>
      <c r="PPR43" s="47"/>
      <c r="PPS43" s="47"/>
      <c r="PPT43" s="47"/>
      <c r="PPU43" s="47"/>
      <c r="PPV43" s="47"/>
      <c r="PPW43" s="47"/>
      <c r="PPX43" s="47"/>
      <c r="PPY43" s="47"/>
      <c r="PPZ43" s="47"/>
      <c r="PQA43" s="47"/>
      <c r="PQB43" s="47"/>
      <c r="PQC43" s="47"/>
      <c r="PQD43" s="47"/>
      <c r="PQE43" s="47"/>
      <c r="PQF43" s="47"/>
      <c r="PQG43" s="47"/>
      <c r="PQH43" s="47"/>
      <c r="PQI43" s="47"/>
      <c r="PQJ43" s="47"/>
      <c r="PQK43" s="47"/>
      <c r="PQL43" s="47"/>
      <c r="PQM43" s="47"/>
      <c r="PQN43" s="47"/>
      <c r="PQO43" s="47"/>
      <c r="PQP43" s="47"/>
      <c r="PQQ43" s="47"/>
      <c r="PQR43" s="47"/>
      <c r="PQS43" s="47"/>
      <c r="PQT43" s="47"/>
      <c r="PQU43" s="47"/>
      <c r="PQV43" s="47"/>
      <c r="PQW43" s="47"/>
      <c r="PQX43" s="47"/>
      <c r="PQY43" s="47"/>
      <c r="PQZ43" s="47"/>
      <c r="PRA43" s="47"/>
      <c r="PRB43" s="47"/>
      <c r="PRC43" s="47"/>
      <c r="PRD43" s="47"/>
      <c r="PRE43" s="47"/>
      <c r="PRF43" s="47"/>
      <c r="PRG43" s="47"/>
      <c r="PRH43" s="47"/>
      <c r="PRI43" s="47"/>
      <c r="PRJ43" s="47"/>
      <c r="PRK43" s="47"/>
      <c r="PRL43" s="47"/>
      <c r="PRM43" s="47"/>
      <c r="PRN43" s="47"/>
      <c r="PRO43" s="47"/>
      <c r="PRP43" s="47"/>
      <c r="PRQ43" s="47"/>
      <c r="PRR43" s="47"/>
      <c r="PRS43" s="47"/>
      <c r="PRT43" s="47"/>
      <c r="PRU43" s="47"/>
      <c r="PRV43" s="47"/>
      <c r="PRW43" s="47"/>
      <c r="PRX43" s="47"/>
      <c r="PRY43" s="47"/>
      <c r="PRZ43" s="47"/>
      <c r="PSA43" s="47"/>
      <c r="PSB43" s="47"/>
      <c r="PSC43" s="47"/>
      <c r="PSD43" s="47"/>
      <c r="PSE43" s="47"/>
      <c r="PSF43" s="47"/>
      <c r="PSG43" s="47"/>
      <c r="PSH43" s="47"/>
      <c r="PSI43" s="47"/>
      <c r="PSJ43" s="47"/>
      <c r="PSK43" s="47"/>
      <c r="PSL43" s="47"/>
      <c r="PSM43" s="47"/>
      <c r="PSN43" s="47"/>
      <c r="PSO43" s="47"/>
      <c r="PSP43" s="47"/>
      <c r="PSQ43" s="47"/>
      <c r="PSR43" s="47"/>
      <c r="PSS43" s="47"/>
      <c r="PST43" s="47"/>
      <c r="PSU43" s="47"/>
      <c r="PSV43" s="47"/>
      <c r="PSW43" s="47"/>
      <c r="PSX43" s="47"/>
      <c r="PSY43" s="47"/>
      <c r="PSZ43" s="47"/>
      <c r="PTA43" s="47"/>
      <c r="PTB43" s="47"/>
      <c r="PTC43" s="47"/>
      <c r="PTD43" s="47"/>
      <c r="PTE43" s="47"/>
      <c r="PTF43" s="47"/>
      <c r="PTG43" s="47"/>
      <c r="PTH43" s="47"/>
      <c r="PTI43" s="47"/>
      <c r="PTJ43" s="47"/>
      <c r="PTK43" s="47"/>
      <c r="PTL43" s="47"/>
      <c r="PTM43" s="47"/>
      <c r="PTN43" s="47"/>
      <c r="PTO43" s="47"/>
      <c r="PTP43" s="47"/>
      <c r="PTQ43" s="47"/>
      <c r="PTR43" s="47"/>
      <c r="PTS43" s="47"/>
      <c r="PTT43" s="47"/>
      <c r="PTU43" s="47"/>
      <c r="PTV43" s="47"/>
      <c r="PTW43" s="47"/>
      <c r="PTX43" s="47"/>
      <c r="PTY43" s="47"/>
      <c r="PTZ43" s="47"/>
      <c r="PUA43" s="47"/>
      <c r="PUB43" s="47"/>
      <c r="PUC43" s="47"/>
      <c r="PUD43" s="47"/>
      <c r="PUE43" s="47"/>
      <c r="PUF43" s="47"/>
      <c r="PUG43" s="47"/>
      <c r="PUH43" s="47"/>
      <c r="PUI43" s="47"/>
      <c r="PUJ43" s="47"/>
      <c r="PUK43" s="47"/>
      <c r="PUL43" s="47"/>
      <c r="PUM43" s="47"/>
      <c r="PUN43" s="47"/>
      <c r="PUO43" s="47"/>
      <c r="PUP43" s="47"/>
      <c r="PUQ43" s="47"/>
      <c r="PUR43" s="47"/>
      <c r="PUS43" s="47"/>
      <c r="PUT43" s="47"/>
      <c r="PUU43" s="47"/>
      <c r="PUV43" s="47"/>
      <c r="PUW43" s="47"/>
      <c r="PUX43" s="47"/>
      <c r="PUY43" s="47"/>
      <c r="PUZ43" s="47"/>
      <c r="PVA43" s="47"/>
      <c r="PVB43" s="47"/>
      <c r="PVC43" s="47"/>
      <c r="PVD43" s="47"/>
      <c r="PVE43" s="47"/>
      <c r="PVF43" s="47"/>
      <c r="PVG43" s="47"/>
      <c r="PVH43" s="47"/>
      <c r="PVI43" s="47"/>
      <c r="PVJ43" s="47"/>
      <c r="PVK43" s="47"/>
      <c r="PVL43" s="47"/>
      <c r="PVM43" s="47"/>
      <c r="PVN43" s="47"/>
      <c r="PVO43" s="47"/>
      <c r="PVP43" s="47"/>
      <c r="PVQ43" s="47"/>
      <c r="PVR43" s="47"/>
      <c r="PVS43" s="47"/>
      <c r="PVT43" s="47"/>
      <c r="PVU43" s="47"/>
      <c r="PVV43" s="47"/>
      <c r="PVW43" s="47"/>
      <c r="PVX43" s="47"/>
      <c r="PVY43" s="47"/>
      <c r="PVZ43" s="47"/>
      <c r="PWA43" s="47"/>
      <c r="PWB43" s="47"/>
      <c r="PWC43" s="47"/>
      <c r="PWD43" s="47"/>
      <c r="PWE43" s="47"/>
      <c r="PWF43" s="47"/>
      <c r="PWG43" s="47"/>
      <c r="PWH43" s="47"/>
      <c r="PWI43" s="47"/>
      <c r="PWJ43" s="47"/>
      <c r="PWK43" s="47"/>
      <c r="PWL43" s="47"/>
      <c r="PWM43" s="47"/>
      <c r="PWN43" s="47"/>
      <c r="PWO43" s="47"/>
      <c r="PWP43" s="47"/>
      <c r="PWQ43" s="47"/>
      <c r="PWR43" s="47"/>
      <c r="PWS43" s="47"/>
      <c r="PWT43" s="47"/>
      <c r="PWU43" s="47"/>
      <c r="PWV43" s="47"/>
      <c r="PWW43" s="47"/>
      <c r="PWX43" s="47"/>
      <c r="PWY43" s="47"/>
      <c r="PWZ43" s="47"/>
      <c r="PXA43" s="47"/>
      <c r="PXB43" s="47"/>
      <c r="PXC43" s="47"/>
      <c r="PXD43" s="47"/>
      <c r="PXE43" s="47"/>
      <c r="PXF43" s="47"/>
      <c r="PXG43" s="47"/>
      <c r="PXH43" s="47"/>
      <c r="PXI43" s="47"/>
      <c r="PXJ43" s="47"/>
      <c r="PXK43" s="47"/>
      <c r="PXL43" s="47"/>
      <c r="PXM43" s="47"/>
      <c r="PXN43" s="47"/>
      <c r="PXO43" s="47"/>
      <c r="PXP43" s="47"/>
      <c r="PXQ43" s="47"/>
      <c r="PXR43" s="47"/>
      <c r="PXS43" s="47"/>
      <c r="PXT43" s="47"/>
      <c r="PXU43" s="47"/>
      <c r="PXV43" s="47"/>
      <c r="PXW43" s="47"/>
      <c r="PXX43" s="47"/>
      <c r="PXY43" s="47"/>
      <c r="PXZ43" s="47"/>
      <c r="PYA43" s="47"/>
      <c r="PYB43" s="47"/>
      <c r="PYC43" s="47"/>
      <c r="PYD43" s="47"/>
      <c r="PYE43" s="47"/>
      <c r="PYF43" s="47"/>
      <c r="PYG43" s="47"/>
      <c r="PYH43" s="47"/>
      <c r="PYI43" s="47"/>
      <c r="PYJ43" s="47"/>
      <c r="PYK43" s="47"/>
      <c r="PYL43" s="47"/>
      <c r="PYM43" s="47"/>
      <c r="PYN43" s="47"/>
      <c r="PYO43" s="47"/>
      <c r="PYP43" s="47"/>
      <c r="PYQ43" s="47"/>
      <c r="PYR43" s="47"/>
      <c r="PYS43" s="47"/>
      <c r="PYT43" s="47"/>
      <c r="PYU43" s="47"/>
      <c r="PYV43" s="47"/>
      <c r="PYW43" s="47"/>
      <c r="PYX43" s="47"/>
      <c r="PYY43" s="47"/>
      <c r="PYZ43" s="47"/>
      <c r="PZA43" s="47"/>
      <c r="PZB43" s="47"/>
      <c r="PZC43" s="47"/>
      <c r="PZD43" s="47"/>
      <c r="PZE43" s="47"/>
      <c r="PZF43" s="47"/>
      <c r="PZG43" s="47"/>
      <c r="PZH43" s="47"/>
      <c r="PZI43" s="47"/>
      <c r="PZJ43" s="47"/>
      <c r="PZK43" s="47"/>
      <c r="PZL43" s="47"/>
      <c r="PZM43" s="47"/>
      <c r="PZN43" s="47"/>
      <c r="PZO43" s="47"/>
      <c r="PZP43" s="47"/>
      <c r="PZQ43" s="47"/>
      <c r="PZR43" s="47"/>
      <c r="PZS43" s="47"/>
      <c r="PZT43" s="47"/>
      <c r="PZU43" s="47"/>
      <c r="PZV43" s="47"/>
      <c r="PZW43" s="47"/>
      <c r="PZX43" s="47"/>
      <c r="PZY43" s="47"/>
      <c r="PZZ43" s="47"/>
      <c r="QAA43" s="47"/>
      <c r="QAB43" s="47"/>
      <c r="QAC43" s="47"/>
      <c r="QAD43" s="47"/>
      <c r="QAE43" s="47"/>
      <c r="QAF43" s="47"/>
      <c r="QAG43" s="47"/>
      <c r="QAH43" s="47"/>
      <c r="QAI43" s="47"/>
      <c r="QAJ43" s="47"/>
      <c r="QAK43" s="47"/>
      <c r="QAL43" s="47"/>
      <c r="QAM43" s="47"/>
      <c r="QAN43" s="47"/>
      <c r="QAO43" s="47"/>
      <c r="QAP43" s="47"/>
      <c r="QAQ43" s="47"/>
      <c r="QAR43" s="47"/>
      <c r="QAS43" s="47"/>
      <c r="QAT43" s="47"/>
      <c r="QAU43" s="47"/>
      <c r="QAV43" s="47"/>
      <c r="QAW43" s="47"/>
      <c r="QAX43" s="47"/>
      <c r="QAY43" s="47"/>
      <c r="QAZ43" s="47"/>
      <c r="QBA43" s="47"/>
      <c r="QBB43" s="47"/>
      <c r="QBC43" s="47"/>
      <c r="QBD43" s="47"/>
      <c r="QBE43" s="47"/>
      <c r="QBF43" s="47"/>
      <c r="QBG43" s="47"/>
      <c r="QBH43" s="47"/>
      <c r="QBI43" s="47"/>
      <c r="QBJ43" s="47"/>
      <c r="QBK43" s="47"/>
      <c r="QBL43" s="47"/>
      <c r="QBM43" s="47"/>
      <c r="QBN43" s="47"/>
      <c r="QBO43" s="47"/>
      <c r="QBP43" s="47"/>
      <c r="QBQ43" s="47"/>
      <c r="QBR43" s="47"/>
      <c r="QBS43" s="47"/>
      <c r="QBT43" s="47"/>
      <c r="QBU43" s="47"/>
      <c r="QBV43" s="47"/>
      <c r="QBW43" s="47"/>
      <c r="QBX43" s="47"/>
      <c r="QBY43" s="47"/>
      <c r="QBZ43" s="47"/>
      <c r="QCA43" s="47"/>
      <c r="QCB43" s="47"/>
      <c r="QCC43" s="47"/>
      <c r="QCD43" s="47"/>
      <c r="QCE43" s="47"/>
      <c r="QCF43" s="47"/>
      <c r="QCG43" s="47"/>
      <c r="QCH43" s="47"/>
      <c r="QCI43" s="47"/>
      <c r="QCJ43" s="47"/>
      <c r="QCK43" s="47"/>
      <c r="QCL43" s="47"/>
      <c r="QCM43" s="47"/>
      <c r="QCN43" s="47"/>
      <c r="QCO43" s="47"/>
      <c r="QCP43" s="47"/>
      <c r="QCQ43" s="47"/>
      <c r="QCR43" s="47"/>
      <c r="QCS43" s="47"/>
      <c r="QCT43" s="47"/>
      <c r="QCU43" s="47"/>
      <c r="QCV43" s="47"/>
      <c r="QCW43" s="47"/>
      <c r="QCX43" s="47"/>
      <c r="QCY43" s="47"/>
      <c r="QCZ43" s="47"/>
      <c r="QDA43" s="47"/>
      <c r="QDB43" s="47"/>
      <c r="QDC43" s="47"/>
      <c r="QDD43" s="47"/>
      <c r="QDE43" s="47"/>
      <c r="QDF43" s="47"/>
      <c r="QDG43" s="47"/>
      <c r="QDH43" s="47"/>
      <c r="QDI43" s="47"/>
      <c r="QDJ43" s="47"/>
      <c r="QDK43" s="47"/>
      <c r="QDL43" s="47"/>
      <c r="QDM43" s="47"/>
      <c r="QDN43" s="47"/>
      <c r="QDO43" s="47"/>
      <c r="QDP43" s="47"/>
      <c r="QDQ43" s="47"/>
      <c r="QDR43" s="47"/>
      <c r="QDS43" s="47"/>
      <c r="QDT43" s="47"/>
      <c r="QDU43" s="47"/>
      <c r="QDV43" s="47"/>
      <c r="QDW43" s="47"/>
      <c r="QDX43" s="47"/>
      <c r="QDY43" s="47"/>
      <c r="QDZ43" s="47"/>
      <c r="QEA43" s="47"/>
      <c r="QEB43" s="47"/>
      <c r="QEC43" s="47"/>
      <c r="QED43" s="47"/>
      <c r="QEE43" s="47"/>
      <c r="QEF43" s="47"/>
      <c r="QEG43" s="47"/>
      <c r="QEH43" s="47"/>
      <c r="QEI43" s="47"/>
      <c r="QEJ43" s="47"/>
      <c r="QEK43" s="47"/>
      <c r="QEL43" s="47"/>
      <c r="QEM43" s="47"/>
      <c r="QEN43" s="47"/>
      <c r="QEO43" s="47"/>
      <c r="QEP43" s="47"/>
      <c r="QEQ43" s="47"/>
      <c r="QER43" s="47"/>
      <c r="QES43" s="47"/>
      <c r="QET43" s="47"/>
      <c r="QEU43" s="47"/>
      <c r="QEV43" s="47"/>
      <c r="QEW43" s="47"/>
      <c r="QEX43" s="47"/>
      <c r="QEY43" s="47"/>
      <c r="QEZ43" s="47"/>
      <c r="QFA43" s="47"/>
      <c r="QFB43" s="47"/>
      <c r="QFC43" s="47"/>
      <c r="QFD43" s="47"/>
      <c r="QFE43" s="47"/>
      <c r="QFF43" s="47"/>
      <c r="QFG43" s="47"/>
      <c r="QFH43" s="47"/>
      <c r="QFI43" s="47"/>
      <c r="QFJ43" s="47"/>
      <c r="QFK43" s="47"/>
      <c r="QFL43" s="47"/>
      <c r="QFM43" s="47"/>
      <c r="QFN43" s="47"/>
      <c r="QFO43" s="47"/>
      <c r="QFP43" s="47"/>
      <c r="QFQ43" s="47"/>
      <c r="QFR43" s="47"/>
      <c r="QFS43" s="47"/>
      <c r="QFT43" s="47"/>
      <c r="QFU43" s="47"/>
      <c r="QFV43" s="47"/>
      <c r="QFW43" s="47"/>
      <c r="QFX43" s="47"/>
      <c r="QFY43" s="47"/>
      <c r="QFZ43" s="47"/>
      <c r="QGA43" s="47"/>
      <c r="QGB43" s="47"/>
      <c r="QGC43" s="47"/>
      <c r="QGD43" s="47"/>
      <c r="QGE43" s="47"/>
      <c r="QGF43" s="47"/>
      <c r="QGG43" s="47"/>
      <c r="QGH43" s="47"/>
      <c r="QGI43" s="47"/>
      <c r="QGJ43" s="47"/>
      <c r="QGK43" s="47"/>
      <c r="QGL43" s="47"/>
      <c r="QGM43" s="47"/>
      <c r="QGN43" s="47"/>
      <c r="QGO43" s="47"/>
      <c r="QGP43" s="47"/>
      <c r="QGQ43" s="47"/>
      <c r="QGR43" s="47"/>
      <c r="QGS43" s="47"/>
      <c r="QGT43" s="47"/>
      <c r="QGU43" s="47"/>
      <c r="QGV43" s="47"/>
      <c r="QGW43" s="47"/>
      <c r="QGX43" s="47"/>
      <c r="QGY43" s="47"/>
      <c r="QGZ43" s="47"/>
      <c r="QHA43" s="47"/>
      <c r="QHB43" s="47"/>
      <c r="QHC43" s="47"/>
      <c r="QHD43" s="47"/>
      <c r="QHE43" s="47"/>
      <c r="QHF43" s="47"/>
      <c r="QHG43" s="47"/>
      <c r="QHH43" s="47"/>
      <c r="QHI43" s="47"/>
      <c r="QHJ43" s="47"/>
      <c r="QHK43" s="47"/>
      <c r="QHL43" s="47"/>
      <c r="QHM43" s="47"/>
      <c r="QHN43" s="47"/>
      <c r="QHO43" s="47"/>
      <c r="QHP43" s="47"/>
      <c r="QHQ43" s="47"/>
      <c r="QHR43" s="47"/>
      <c r="QHS43" s="47"/>
      <c r="QHT43" s="47"/>
      <c r="QHU43" s="47"/>
      <c r="QHV43" s="47"/>
      <c r="QHW43" s="47"/>
      <c r="QHX43" s="47"/>
      <c r="QHY43" s="47"/>
      <c r="QHZ43" s="47"/>
      <c r="QIA43" s="47"/>
      <c r="QIB43" s="47"/>
      <c r="QIC43" s="47"/>
      <c r="QID43" s="47"/>
      <c r="QIE43" s="47"/>
      <c r="QIF43" s="47"/>
      <c r="QIG43" s="47"/>
      <c r="QIH43" s="47"/>
      <c r="QII43" s="47"/>
      <c r="QIJ43" s="47"/>
      <c r="QIK43" s="47"/>
      <c r="QIL43" s="47"/>
      <c r="QIM43" s="47"/>
      <c r="QIN43" s="47"/>
      <c r="QIO43" s="47"/>
      <c r="QIP43" s="47"/>
      <c r="QIQ43" s="47"/>
      <c r="QIR43" s="47"/>
      <c r="QIS43" s="47"/>
      <c r="QIT43" s="47"/>
      <c r="QIU43" s="47"/>
      <c r="QIV43" s="47"/>
      <c r="QIW43" s="47"/>
      <c r="QIX43" s="47"/>
      <c r="QIY43" s="47"/>
      <c r="QIZ43" s="47"/>
      <c r="QJA43" s="47"/>
      <c r="QJB43" s="47"/>
      <c r="QJC43" s="47"/>
      <c r="QJD43" s="47"/>
      <c r="QJE43" s="47"/>
      <c r="QJF43" s="47"/>
      <c r="QJG43" s="47"/>
      <c r="QJH43" s="47"/>
      <c r="QJI43" s="47"/>
      <c r="QJJ43" s="47"/>
      <c r="QJK43" s="47"/>
      <c r="QJL43" s="47"/>
      <c r="QJM43" s="47"/>
      <c r="QJN43" s="47"/>
      <c r="QJO43" s="47"/>
      <c r="QJP43" s="47"/>
      <c r="QJQ43" s="47"/>
      <c r="QJR43" s="47"/>
      <c r="QJS43" s="47"/>
      <c r="QJT43" s="47"/>
      <c r="QJU43" s="47"/>
      <c r="QJV43" s="47"/>
      <c r="QJW43" s="47"/>
      <c r="QJX43" s="47"/>
      <c r="QJY43" s="47"/>
      <c r="QJZ43" s="47"/>
      <c r="QKA43" s="47"/>
      <c r="QKB43" s="47"/>
      <c r="QKC43" s="47"/>
      <c r="QKD43" s="47"/>
      <c r="QKE43" s="47"/>
      <c r="QKF43" s="47"/>
      <c r="QKG43" s="47"/>
      <c r="QKH43" s="47"/>
      <c r="QKI43" s="47"/>
      <c r="QKJ43" s="47"/>
      <c r="QKK43" s="47"/>
      <c r="QKL43" s="47"/>
      <c r="QKM43" s="47"/>
      <c r="QKN43" s="47"/>
      <c r="QKO43" s="47"/>
      <c r="QKP43" s="47"/>
      <c r="QKQ43" s="47"/>
      <c r="QKR43" s="47"/>
      <c r="QKS43" s="47"/>
      <c r="QKT43" s="47"/>
      <c r="QKU43" s="47"/>
      <c r="QKV43" s="47"/>
      <c r="QKW43" s="47"/>
      <c r="QKX43" s="47"/>
      <c r="QKY43" s="47"/>
      <c r="QKZ43" s="47"/>
      <c r="QLA43" s="47"/>
      <c r="QLB43" s="47"/>
      <c r="QLC43" s="47"/>
      <c r="QLD43" s="47"/>
      <c r="QLE43" s="47"/>
      <c r="QLF43" s="47"/>
      <c r="QLG43" s="47"/>
      <c r="QLH43" s="47"/>
      <c r="QLI43" s="47"/>
      <c r="QLJ43" s="47"/>
      <c r="QLK43" s="47"/>
      <c r="QLL43" s="47"/>
      <c r="QLM43" s="47"/>
      <c r="QLN43" s="47"/>
      <c r="QLO43" s="47"/>
      <c r="QLP43" s="47"/>
      <c r="QLQ43" s="47"/>
      <c r="QLR43" s="47"/>
      <c r="QLS43" s="47"/>
      <c r="QLT43" s="47"/>
      <c r="QLU43" s="47"/>
      <c r="QLV43" s="47"/>
      <c r="QLW43" s="47"/>
      <c r="QLX43" s="47"/>
      <c r="QLY43" s="47"/>
      <c r="QLZ43" s="47"/>
      <c r="QMA43" s="47"/>
      <c r="QMB43" s="47"/>
      <c r="QMC43" s="47"/>
      <c r="QMD43" s="47"/>
      <c r="QME43" s="47"/>
      <c r="QMF43" s="47"/>
      <c r="QMG43" s="47"/>
      <c r="QMH43" s="47"/>
      <c r="QMI43" s="47"/>
      <c r="QMJ43" s="47"/>
      <c r="QMK43" s="47"/>
      <c r="QML43" s="47"/>
      <c r="QMM43" s="47"/>
      <c r="QMN43" s="47"/>
      <c r="QMO43" s="47"/>
      <c r="QMP43" s="47"/>
      <c r="QMQ43" s="47"/>
      <c r="QMR43" s="47"/>
      <c r="QMS43" s="47"/>
      <c r="QMT43" s="47"/>
      <c r="QMU43" s="47"/>
      <c r="QMV43" s="47"/>
      <c r="QMW43" s="47"/>
      <c r="QMX43" s="47"/>
      <c r="QMY43" s="47"/>
      <c r="QMZ43" s="47"/>
      <c r="QNA43" s="47"/>
      <c r="QNB43" s="47"/>
      <c r="QNC43" s="47"/>
      <c r="QND43" s="47"/>
      <c r="QNE43" s="47"/>
      <c r="QNF43" s="47"/>
      <c r="QNG43" s="47"/>
      <c r="QNH43" s="47"/>
      <c r="QNI43" s="47"/>
      <c r="QNJ43" s="47"/>
      <c r="QNK43" s="47"/>
      <c r="QNL43" s="47"/>
      <c r="QNM43" s="47"/>
      <c r="QNN43" s="47"/>
      <c r="QNO43" s="47"/>
      <c r="QNP43" s="47"/>
      <c r="QNQ43" s="47"/>
      <c r="QNR43" s="47"/>
      <c r="QNS43" s="47"/>
      <c r="QNT43" s="47"/>
      <c r="QNU43" s="47"/>
      <c r="QNV43" s="47"/>
      <c r="QNW43" s="47"/>
      <c r="QNX43" s="47"/>
      <c r="QNY43" s="47"/>
      <c r="QNZ43" s="47"/>
      <c r="QOA43" s="47"/>
      <c r="QOB43" s="47"/>
      <c r="QOC43" s="47"/>
      <c r="QOD43" s="47"/>
      <c r="QOE43" s="47"/>
      <c r="QOF43" s="47"/>
      <c r="QOG43" s="47"/>
      <c r="QOH43" s="47"/>
      <c r="QOI43" s="47"/>
      <c r="QOJ43" s="47"/>
      <c r="QOK43" s="47"/>
      <c r="QOL43" s="47"/>
      <c r="QOM43" s="47"/>
      <c r="QON43" s="47"/>
      <c r="QOO43" s="47"/>
      <c r="QOP43" s="47"/>
      <c r="QOQ43" s="47"/>
      <c r="QOR43" s="47"/>
      <c r="QOS43" s="47"/>
      <c r="QOT43" s="47"/>
      <c r="QOU43" s="47"/>
      <c r="QOV43" s="47"/>
      <c r="QOW43" s="47"/>
      <c r="QOX43" s="47"/>
      <c r="QOY43" s="47"/>
      <c r="QOZ43" s="47"/>
      <c r="QPA43" s="47"/>
      <c r="QPB43" s="47"/>
      <c r="QPC43" s="47"/>
      <c r="QPD43" s="47"/>
      <c r="QPE43" s="47"/>
      <c r="QPF43" s="47"/>
      <c r="QPG43" s="47"/>
      <c r="QPH43" s="47"/>
      <c r="QPI43" s="47"/>
      <c r="QPJ43" s="47"/>
      <c r="QPK43" s="47"/>
      <c r="QPL43" s="47"/>
      <c r="QPM43" s="47"/>
      <c r="QPN43" s="47"/>
      <c r="QPO43" s="47"/>
      <c r="QPP43" s="47"/>
      <c r="QPQ43" s="47"/>
      <c r="QPR43" s="47"/>
      <c r="QPS43" s="47"/>
      <c r="QPT43" s="47"/>
      <c r="QPU43" s="47"/>
      <c r="QPV43" s="47"/>
      <c r="QPW43" s="47"/>
      <c r="QPX43" s="47"/>
      <c r="QPY43" s="47"/>
      <c r="QPZ43" s="47"/>
      <c r="QQA43" s="47"/>
      <c r="QQB43" s="47"/>
      <c r="QQC43" s="47"/>
      <c r="QQD43" s="47"/>
      <c r="QQE43" s="47"/>
      <c r="QQF43" s="47"/>
      <c r="QQG43" s="47"/>
      <c r="QQH43" s="47"/>
      <c r="QQI43" s="47"/>
      <c r="QQJ43" s="47"/>
      <c r="QQK43" s="47"/>
      <c r="QQL43" s="47"/>
      <c r="QQM43" s="47"/>
      <c r="QQN43" s="47"/>
      <c r="QQO43" s="47"/>
      <c r="QQP43" s="47"/>
      <c r="QQQ43" s="47"/>
      <c r="QQR43" s="47"/>
      <c r="QQS43" s="47"/>
      <c r="QQT43" s="47"/>
      <c r="QQU43" s="47"/>
      <c r="QQV43" s="47"/>
      <c r="QQW43" s="47"/>
      <c r="QQX43" s="47"/>
      <c r="QQY43" s="47"/>
      <c r="QQZ43" s="47"/>
      <c r="QRA43" s="47"/>
      <c r="QRB43" s="47"/>
      <c r="QRC43" s="47"/>
      <c r="QRD43" s="47"/>
      <c r="QRE43" s="47"/>
      <c r="QRF43" s="47"/>
      <c r="QRG43" s="47"/>
      <c r="QRH43" s="47"/>
      <c r="QRI43" s="47"/>
      <c r="QRJ43" s="47"/>
      <c r="QRK43" s="47"/>
      <c r="QRL43" s="47"/>
      <c r="QRM43" s="47"/>
      <c r="QRN43" s="47"/>
      <c r="QRO43" s="47"/>
      <c r="QRP43" s="47"/>
      <c r="QRQ43" s="47"/>
      <c r="QRR43" s="47"/>
      <c r="QRS43" s="47"/>
      <c r="QRT43" s="47"/>
      <c r="QRU43" s="47"/>
      <c r="QRV43" s="47"/>
      <c r="QRW43" s="47"/>
      <c r="QRX43" s="47"/>
      <c r="QRY43" s="47"/>
      <c r="QRZ43" s="47"/>
      <c r="QSA43" s="47"/>
      <c r="QSB43" s="47"/>
      <c r="QSC43" s="47"/>
      <c r="QSD43" s="47"/>
      <c r="QSE43" s="47"/>
      <c r="QSF43" s="47"/>
      <c r="QSG43" s="47"/>
      <c r="QSH43" s="47"/>
      <c r="QSI43" s="47"/>
      <c r="QSJ43" s="47"/>
      <c r="QSK43" s="47"/>
      <c r="QSL43" s="47"/>
      <c r="QSM43" s="47"/>
      <c r="QSN43" s="47"/>
      <c r="QSO43" s="47"/>
      <c r="QSP43" s="47"/>
      <c r="QSQ43" s="47"/>
      <c r="QSR43" s="47"/>
      <c r="QSS43" s="47"/>
      <c r="QST43" s="47"/>
      <c r="QSU43" s="47"/>
      <c r="QSV43" s="47"/>
      <c r="QSW43" s="47"/>
      <c r="QSX43" s="47"/>
      <c r="QSY43" s="47"/>
      <c r="QSZ43" s="47"/>
      <c r="QTA43" s="47"/>
      <c r="QTB43" s="47"/>
      <c r="QTC43" s="47"/>
      <c r="QTD43" s="47"/>
      <c r="QTE43" s="47"/>
      <c r="QTF43" s="47"/>
      <c r="QTG43" s="47"/>
      <c r="QTH43" s="47"/>
      <c r="QTI43" s="47"/>
      <c r="QTJ43" s="47"/>
      <c r="QTK43" s="47"/>
      <c r="QTL43" s="47"/>
      <c r="QTM43" s="47"/>
      <c r="QTN43" s="47"/>
      <c r="QTO43" s="47"/>
      <c r="QTP43" s="47"/>
      <c r="QTQ43" s="47"/>
      <c r="QTR43" s="47"/>
      <c r="QTS43" s="47"/>
      <c r="QTT43" s="47"/>
      <c r="QTU43" s="47"/>
      <c r="QTV43" s="47"/>
      <c r="QTW43" s="47"/>
      <c r="QTX43" s="47"/>
      <c r="QTY43" s="47"/>
      <c r="QTZ43" s="47"/>
      <c r="QUA43" s="47"/>
      <c r="QUB43" s="47"/>
      <c r="QUC43" s="47"/>
      <c r="QUD43" s="47"/>
      <c r="QUE43" s="47"/>
      <c r="QUF43" s="47"/>
      <c r="QUG43" s="47"/>
      <c r="QUH43" s="47"/>
      <c r="QUI43" s="47"/>
      <c r="QUJ43" s="47"/>
      <c r="QUK43" s="47"/>
      <c r="QUL43" s="47"/>
      <c r="QUM43" s="47"/>
      <c r="QUN43" s="47"/>
      <c r="QUO43" s="47"/>
      <c r="QUP43" s="47"/>
      <c r="QUQ43" s="47"/>
      <c r="QUR43" s="47"/>
      <c r="QUS43" s="47"/>
      <c r="QUT43" s="47"/>
      <c r="QUU43" s="47"/>
      <c r="QUV43" s="47"/>
      <c r="QUW43" s="47"/>
      <c r="QUX43" s="47"/>
      <c r="QUY43" s="47"/>
      <c r="QUZ43" s="47"/>
      <c r="QVA43" s="47"/>
      <c r="QVB43" s="47"/>
      <c r="QVC43" s="47"/>
      <c r="QVD43" s="47"/>
      <c r="QVE43" s="47"/>
      <c r="QVF43" s="47"/>
      <c r="QVG43" s="47"/>
      <c r="QVH43" s="47"/>
      <c r="QVI43" s="47"/>
      <c r="QVJ43" s="47"/>
      <c r="QVK43" s="47"/>
      <c r="QVL43" s="47"/>
      <c r="QVM43" s="47"/>
      <c r="QVN43" s="47"/>
      <c r="QVO43" s="47"/>
      <c r="QVP43" s="47"/>
      <c r="QVQ43" s="47"/>
      <c r="QVR43" s="47"/>
      <c r="QVS43" s="47"/>
      <c r="QVT43" s="47"/>
      <c r="QVU43" s="47"/>
      <c r="QVV43" s="47"/>
      <c r="QVW43" s="47"/>
      <c r="QVX43" s="47"/>
      <c r="QVY43" s="47"/>
      <c r="QVZ43" s="47"/>
      <c r="QWA43" s="47"/>
      <c r="QWB43" s="47"/>
      <c r="QWC43" s="47"/>
      <c r="QWD43" s="47"/>
      <c r="QWE43" s="47"/>
      <c r="QWF43" s="47"/>
      <c r="QWG43" s="47"/>
      <c r="QWH43" s="47"/>
      <c r="QWI43" s="47"/>
      <c r="QWJ43" s="47"/>
      <c r="QWK43" s="47"/>
      <c r="QWL43" s="47"/>
      <c r="QWM43" s="47"/>
      <c r="QWN43" s="47"/>
      <c r="QWO43" s="47"/>
      <c r="QWP43" s="47"/>
      <c r="QWQ43" s="47"/>
      <c r="QWR43" s="47"/>
      <c r="QWS43" s="47"/>
      <c r="QWT43" s="47"/>
      <c r="QWU43" s="47"/>
      <c r="QWV43" s="47"/>
      <c r="QWW43" s="47"/>
      <c r="QWX43" s="47"/>
      <c r="QWY43" s="47"/>
      <c r="QWZ43" s="47"/>
      <c r="QXA43" s="47"/>
      <c r="QXB43" s="47"/>
      <c r="QXC43" s="47"/>
      <c r="QXD43" s="47"/>
      <c r="QXE43" s="47"/>
      <c r="QXF43" s="47"/>
      <c r="QXG43" s="47"/>
      <c r="QXH43" s="47"/>
      <c r="QXI43" s="47"/>
      <c r="QXJ43" s="47"/>
      <c r="QXK43" s="47"/>
      <c r="QXL43" s="47"/>
      <c r="QXM43" s="47"/>
      <c r="QXN43" s="47"/>
      <c r="QXO43" s="47"/>
      <c r="QXP43" s="47"/>
      <c r="QXQ43" s="47"/>
      <c r="QXR43" s="47"/>
      <c r="QXS43" s="47"/>
      <c r="QXT43" s="47"/>
      <c r="QXU43" s="47"/>
      <c r="QXV43" s="47"/>
      <c r="QXW43" s="47"/>
      <c r="QXX43" s="47"/>
      <c r="QXY43" s="47"/>
      <c r="QXZ43" s="47"/>
      <c r="QYA43" s="47"/>
      <c r="QYB43" s="47"/>
      <c r="QYC43" s="47"/>
      <c r="QYD43" s="47"/>
      <c r="QYE43" s="47"/>
      <c r="QYF43" s="47"/>
      <c r="QYG43" s="47"/>
      <c r="QYH43" s="47"/>
      <c r="QYI43" s="47"/>
      <c r="QYJ43" s="47"/>
      <c r="QYK43" s="47"/>
      <c r="QYL43" s="47"/>
      <c r="QYM43" s="47"/>
      <c r="QYN43" s="47"/>
      <c r="QYO43" s="47"/>
      <c r="QYP43" s="47"/>
      <c r="QYQ43" s="47"/>
      <c r="QYR43" s="47"/>
      <c r="QYS43" s="47"/>
      <c r="QYT43" s="47"/>
      <c r="QYU43" s="47"/>
      <c r="QYV43" s="47"/>
      <c r="QYW43" s="47"/>
      <c r="QYX43" s="47"/>
      <c r="QYY43" s="47"/>
      <c r="QYZ43" s="47"/>
      <c r="QZA43" s="47"/>
      <c r="QZB43" s="47"/>
      <c r="QZC43" s="47"/>
      <c r="QZD43" s="47"/>
      <c r="QZE43" s="47"/>
      <c r="QZF43" s="47"/>
      <c r="QZG43" s="47"/>
      <c r="QZH43" s="47"/>
      <c r="QZI43" s="47"/>
      <c r="QZJ43" s="47"/>
      <c r="QZK43" s="47"/>
      <c r="QZL43" s="47"/>
      <c r="QZM43" s="47"/>
      <c r="QZN43" s="47"/>
      <c r="QZO43" s="47"/>
      <c r="QZP43" s="47"/>
      <c r="QZQ43" s="47"/>
      <c r="QZR43" s="47"/>
      <c r="QZS43" s="47"/>
      <c r="QZT43" s="47"/>
      <c r="QZU43" s="47"/>
      <c r="QZV43" s="47"/>
      <c r="QZW43" s="47"/>
      <c r="QZX43" s="47"/>
      <c r="QZY43" s="47"/>
      <c r="QZZ43" s="47"/>
      <c r="RAA43" s="47"/>
      <c r="RAB43" s="47"/>
      <c r="RAC43" s="47"/>
      <c r="RAD43" s="47"/>
      <c r="RAE43" s="47"/>
      <c r="RAF43" s="47"/>
      <c r="RAG43" s="47"/>
      <c r="RAH43" s="47"/>
      <c r="RAI43" s="47"/>
      <c r="RAJ43" s="47"/>
      <c r="RAK43" s="47"/>
      <c r="RAL43" s="47"/>
      <c r="RAM43" s="47"/>
      <c r="RAN43" s="47"/>
      <c r="RAO43" s="47"/>
      <c r="RAP43" s="47"/>
      <c r="RAQ43" s="47"/>
      <c r="RAR43" s="47"/>
      <c r="RAS43" s="47"/>
      <c r="RAT43" s="47"/>
      <c r="RAU43" s="47"/>
      <c r="RAV43" s="47"/>
      <c r="RAW43" s="47"/>
      <c r="RAX43" s="47"/>
      <c r="RAY43" s="47"/>
      <c r="RAZ43" s="47"/>
      <c r="RBA43" s="47"/>
      <c r="RBB43" s="47"/>
      <c r="RBC43" s="47"/>
      <c r="RBD43" s="47"/>
      <c r="RBE43" s="47"/>
      <c r="RBF43" s="47"/>
      <c r="RBG43" s="47"/>
      <c r="RBH43" s="47"/>
      <c r="RBI43" s="47"/>
      <c r="RBJ43" s="47"/>
      <c r="RBK43" s="47"/>
      <c r="RBL43" s="47"/>
      <c r="RBM43" s="47"/>
      <c r="RBN43" s="47"/>
      <c r="RBO43" s="47"/>
      <c r="RBP43" s="47"/>
      <c r="RBQ43" s="47"/>
      <c r="RBR43" s="47"/>
      <c r="RBS43" s="47"/>
      <c r="RBT43" s="47"/>
      <c r="RBU43" s="47"/>
      <c r="RBV43" s="47"/>
      <c r="RBW43" s="47"/>
      <c r="RBX43" s="47"/>
      <c r="RBY43" s="47"/>
      <c r="RBZ43" s="47"/>
      <c r="RCA43" s="47"/>
      <c r="RCB43" s="47"/>
      <c r="RCC43" s="47"/>
      <c r="RCD43" s="47"/>
      <c r="RCE43" s="47"/>
      <c r="RCF43" s="47"/>
      <c r="RCG43" s="47"/>
      <c r="RCH43" s="47"/>
      <c r="RCI43" s="47"/>
      <c r="RCJ43" s="47"/>
      <c r="RCK43" s="47"/>
      <c r="RCL43" s="47"/>
      <c r="RCM43" s="47"/>
      <c r="RCN43" s="47"/>
      <c r="RCO43" s="47"/>
      <c r="RCP43" s="47"/>
      <c r="RCQ43" s="47"/>
      <c r="RCR43" s="47"/>
      <c r="RCS43" s="47"/>
      <c r="RCT43" s="47"/>
      <c r="RCU43" s="47"/>
      <c r="RCV43" s="47"/>
      <c r="RCW43" s="47"/>
      <c r="RCX43" s="47"/>
      <c r="RCY43" s="47"/>
      <c r="RCZ43" s="47"/>
      <c r="RDA43" s="47"/>
      <c r="RDB43" s="47"/>
      <c r="RDC43" s="47"/>
      <c r="RDD43" s="47"/>
      <c r="RDE43" s="47"/>
      <c r="RDF43" s="47"/>
      <c r="RDG43" s="47"/>
      <c r="RDH43" s="47"/>
      <c r="RDI43" s="47"/>
      <c r="RDJ43" s="47"/>
      <c r="RDK43" s="47"/>
      <c r="RDL43" s="47"/>
      <c r="RDM43" s="47"/>
      <c r="RDN43" s="47"/>
      <c r="RDO43" s="47"/>
      <c r="RDP43" s="47"/>
      <c r="RDQ43" s="47"/>
      <c r="RDR43" s="47"/>
      <c r="RDS43" s="47"/>
      <c r="RDT43" s="47"/>
      <c r="RDU43" s="47"/>
      <c r="RDV43" s="47"/>
      <c r="RDW43" s="47"/>
      <c r="RDX43" s="47"/>
      <c r="RDY43" s="47"/>
      <c r="RDZ43" s="47"/>
      <c r="REA43" s="47"/>
      <c r="REB43" s="47"/>
      <c r="REC43" s="47"/>
      <c r="RED43" s="47"/>
      <c r="REE43" s="47"/>
      <c r="REF43" s="47"/>
      <c r="REG43" s="47"/>
      <c r="REH43" s="47"/>
      <c r="REI43" s="47"/>
      <c r="REJ43" s="47"/>
      <c r="REK43" s="47"/>
      <c r="REL43" s="47"/>
      <c r="REM43" s="47"/>
      <c r="REN43" s="47"/>
      <c r="REO43" s="47"/>
      <c r="REP43" s="47"/>
      <c r="REQ43" s="47"/>
      <c r="RER43" s="47"/>
      <c r="RES43" s="47"/>
      <c r="RET43" s="47"/>
      <c r="REU43" s="47"/>
      <c r="REV43" s="47"/>
      <c r="REW43" s="47"/>
      <c r="REX43" s="47"/>
      <c r="REY43" s="47"/>
      <c r="REZ43" s="47"/>
      <c r="RFA43" s="47"/>
      <c r="RFB43" s="47"/>
      <c r="RFC43" s="47"/>
      <c r="RFD43" s="47"/>
      <c r="RFE43" s="47"/>
      <c r="RFF43" s="47"/>
      <c r="RFG43" s="47"/>
      <c r="RFH43" s="47"/>
      <c r="RFI43" s="47"/>
      <c r="RFJ43" s="47"/>
      <c r="RFK43" s="47"/>
      <c r="RFL43" s="47"/>
      <c r="RFM43" s="47"/>
      <c r="RFN43" s="47"/>
      <c r="RFO43" s="47"/>
      <c r="RFP43" s="47"/>
      <c r="RFQ43" s="47"/>
      <c r="RFR43" s="47"/>
      <c r="RFS43" s="47"/>
      <c r="RFT43" s="47"/>
      <c r="RFU43" s="47"/>
      <c r="RFV43" s="47"/>
      <c r="RFW43" s="47"/>
      <c r="RFX43" s="47"/>
      <c r="RFY43" s="47"/>
      <c r="RFZ43" s="47"/>
      <c r="RGA43" s="47"/>
      <c r="RGB43" s="47"/>
      <c r="RGC43" s="47"/>
      <c r="RGD43" s="47"/>
      <c r="RGE43" s="47"/>
      <c r="RGF43" s="47"/>
      <c r="RGG43" s="47"/>
      <c r="RGH43" s="47"/>
      <c r="RGI43" s="47"/>
      <c r="RGJ43" s="47"/>
      <c r="RGK43" s="47"/>
      <c r="RGL43" s="47"/>
      <c r="RGM43" s="47"/>
      <c r="RGN43" s="47"/>
      <c r="RGO43" s="47"/>
      <c r="RGP43" s="47"/>
      <c r="RGQ43" s="47"/>
      <c r="RGR43" s="47"/>
      <c r="RGS43" s="47"/>
      <c r="RGT43" s="47"/>
      <c r="RGU43" s="47"/>
      <c r="RGV43" s="47"/>
      <c r="RGW43" s="47"/>
      <c r="RGX43" s="47"/>
      <c r="RGY43" s="47"/>
      <c r="RGZ43" s="47"/>
      <c r="RHA43" s="47"/>
      <c r="RHB43" s="47"/>
      <c r="RHC43" s="47"/>
      <c r="RHD43" s="47"/>
      <c r="RHE43" s="47"/>
      <c r="RHF43" s="47"/>
      <c r="RHG43" s="47"/>
      <c r="RHH43" s="47"/>
      <c r="RHI43" s="47"/>
      <c r="RHJ43" s="47"/>
      <c r="RHK43" s="47"/>
      <c r="RHL43" s="47"/>
      <c r="RHM43" s="47"/>
      <c r="RHN43" s="47"/>
      <c r="RHO43" s="47"/>
      <c r="RHP43" s="47"/>
      <c r="RHQ43" s="47"/>
      <c r="RHR43" s="47"/>
      <c r="RHS43" s="47"/>
      <c r="RHT43" s="47"/>
      <c r="RHU43" s="47"/>
      <c r="RHV43" s="47"/>
      <c r="RHW43" s="47"/>
      <c r="RHX43" s="47"/>
      <c r="RHY43" s="47"/>
      <c r="RHZ43" s="47"/>
      <c r="RIA43" s="47"/>
      <c r="RIB43" s="47"/>
      <c r="RIC43" s="47"/>
      <c r="RID43" s="47"/>
      <c r="RIE43" s="47"/>
      <c r="RIF43" s="47"/>
      <c r="RIG43" s="47"/>
      <c r="RIH43" s="47"/>
      <c r="RII43" s="47"/>
      <c r="RIJ43" s="47"/>
      <c r="RIK43" s="47"/>
      <c r="RIL43" s="47"/>
      <c r="RIM43" s="47"/>
      <c r="RIN43" s="47"/>
      <c r="RIO43" s="47"/>
      <c r="RIP43" s="47"/>
      <c r="RIQ43" s="47"/>
      <c r="RIR43" s="47"/>
      <c r="RIS43" s="47"/>
      <c r="RIT43" s="47"/>
      <c r="RIU43" s="47"/>
      <c r="RIV43" s="47"/>
      <c r="RIW43" s="47"/>
      <c r="RIX43" s="47"/>
      <c r="RIY43" s="47"/>
      <c r="RIZ43" s="47"/>
      <c r="RJA43" s="47"/>
      <c r="RJB43" s="47"/>
      <c r="RJC43" s="47"/>
      <c r="RJD43" s="47"/>
      <c r="RJE43" s="47"/>
      <c r="RJF43" s="47"/>
      <c r="RJG43" s="47"/>
      <c r="RJH43" s="47"/>
      <c r="RJI43" s="47"/>
      <c r="RJJ43" s="47"/>
      <c r="RJK43" s="47"/>
      <c r="RJL43" s="47"/>
      <c r="RJM43" s="47"/>
      <c r="RJN43" s="47"/>
      <c r="RJO43" s="47"/>
      <c r="RJP43" s="47"/>
      <c r="RJQ43" s="47"/>
      <c r="RJR43" s="47"/>
      <c r="RJS43" s="47"/>
      <c r="RJT43" s="47"/>
      <c r="RJU43" s="47"/>
      <c r="RJV43" s="47"/>
      <c r="RJW43" s="47"/>
      <c r="RJX43" s="47"/>
      <c r="RJY43" s="47"/>
      <c r="RJZ43" s="47"/>
      <c r="RKA43" s="47"/>
      <c r="RKB43" s="47"/>
      <c r="RKC43" s="47"/>
      <c r="RKD43" s="47"/>
      <c r="RKE43" s="47"/>
      <c r="RKF43" s="47"/>
      <c r="RKG43" s="47"/>
      <c r="RKH43" s="47"/>
      <c r="RKI43" s="47"/>
      <c r="RKJ43" s="47"/>
      <c r="RKK43" s="47"/>
      <c r="RKL43" s="47"/>
      <c r="RKM43" s="47"/>
      <c r="RKN43" s="47"/>
      <c r="RKO43" s="47"/>
      <c r="RKP43" s="47"/>
      <c r="RKQ43" s="47"/>
      <c r="RKR43" s="47"/>
      <c r="RKS43" s="47"/>
      <c r="RKT43" s="47"/>
      <c r="RKU43" s="47"/>
      <c r="RKV43" s="47"/>
      <c r="RKW43" s="47"/>
      <c r="RKX43" s="47"/>
      <c r="RKY43" s="47"/>
      <c r="RKZ43" s="47"/>
      <c r="RLA43" s="47"/>
      <c r="RLB43" s="47"/>
      <c r="RLC43" s="47"/>
      <c r="RLD43" s="47"/>
      <c r="RLE43" s="47"/>
      <c r="RLF43" s="47"/>
      <c r="RLG43" s="47"/>
      <c r="RLH43" s="47"/>
      <c r="RLI43" s="47"/>
      <c r="RLJ43" s="47"/>
      <c r="RLK43" s="47"/>
      <c r="RLL43" s="47"/>
      <c r="RLM43" s="47"/>
      <c r="RLN43" s="47"/>
      <c r="RLO43" s="47"/>
      <c r="RLP43" s="47"/>
      <c r="RLQ43" s="47"/>
      <c r="RLR43" s="47"/>
      <c r="RLS43" s="47"/>
      <c r="RLT43" s="47"/>
      <c r="RLU43" s="47"/>
      <c r="RLV43" s="47"/>
      <c r="RLW43" s="47"/>
      <c r="RLX43" s="47"/>
      <c r="RLY43" s="47"/>
      <c r="RLZ43" s="47"/>
      <c r="RMA43" s="47"/>
      <c r="RMB43" s="47"/>
      <c r="RMC43" s="47"/>
      <c r="RMD43" s="47"/>
      <c r="RME43" s="47"/>
      <c r="RMF43" s="47"/>
      <c r="RMG43" s="47"/>
      <c r="RMH43" s="47"/>
      <c r="RMI43" s="47"/>
      <c r="RMJ43" s="47"/>
      <c r="RMK43" s="47"/>
      <c r="RML43" s="47"/>
      <c r="RMM43" s="47"/>
      <c r="RMN43" s="47"/>
      <c r="RMO43" s="47"/>
      <c r="RMP43" s="47"/>
      <c r="RMQ43" s="47"/>
      <c r="RMR43" s="47"/>
      <c r="RMS43" s="47"/>
      <c r="RMT43" s="47"/>
      <c r="RMU43" s="47"/>
      <c r="RMV43" s="47"/>
      <c r="RMW43" s="47"/>
      <c r="RMX43" s="47"/>
      <c r="RMY43" s="47"/>
      <c r="RMZ43" s="47"/>
      <c r="RNA43" s="47"/>
      <c r="RNB43" s="47"/>
      <c r="RNC43" s="47"/>
      <c r="RND43" s="47"/>
      <c r="RNE43" s="47"/>
      <c r="RNF43" s="47"/>
      <c r="RNG43" s="47"/>
      <c r="RNH43" s="47"/>
      <c r="RNI43" s="47"/>
      <c r="RNJ43" s="47"/>
      <c r="RNK43" s="47"/>
      <c r="RNL43" s="47"/>
      <c r="RNM43" s="47"/>
      <c r="RNN43" s="47"/>
      <c r="RNO43" s="47"/>
      <c r="RNP43" s="47"/>
      <c r="RNQ43" s="47"/>
      <c r="RNR43" s="47"/>
      <c r="RNS43" s="47"/>
      <c r="RNT43" s="47"/>
      <c r="RNU43" s="47"/>
      <c r="RNV43" s="47"/>
      <c r="RNW43" s="47"/>
      <c r="RNX43" s="47"/>
      <c r="RNY43" s="47"/>
      <c r="RNZ43" s="47"/>
      <c r="ROA43" s="47"/>
      <c r="ROB43" s="47"/>
      <c r="ROC43" s="47"/>
      <c r="ROD43" s="47"/>
      <c r="ROE43" s="47"/>
      <c r="ROF43" s="47"/>
      <c r="ROG43" s="47"/>
      <c r="ROH43" s="47"/>
      <c r="ROI43" s="47"/>
      <c r="ROJ43" s="47"/>
      <c r="ROK43" s="47"/>
      <c r="ROL43" s="47"/>
      <c r="ROM43" s="47"/>
      <c r="RON43" s="47"/>
      <c r="ROO43" s="47"/>
      <c r="ROP43" s="47"/>
      <c r="ROQ43" s="47"/>
      <c r="ROR43" s="47"/>
      <c r="ROS43" s="47"/>
      <c r="ROT43" s="47"/>
      <c r="ROU43" s="47"/>
      <c r="ROV43" s="47"/>
      <c r="ROW43" s="47"/>
      <c r="ROX43" s="47"/>
      <c r="ROY43" s="47"/>
      <c r="ROZ43" s="47"/>
      <c r="RPA43" s="47"/>
      <c r="RPB43" s="47"/>
      <c r="RPC43" s="47"/>
      <c r="RPD43" s="47"/>
      <c r="RPE43" s="47"/>
      <c r="RPF43" s="47"/>
      <c r="RPG43" s="47"/>
      <c r="RPH43" s="47"/>
      <c r="RPI43" s="47"/>
      <c r="RPJ43" s="47"/>
      <c r="RPK43" s="47"/>
      <c r="RPL43" s="47"/>
      <c r="RPM43" s="47"/>
      <c r="RPN43" s="47"/>
      <c r="RPO43" s="47"/>
      <c r="RPP43" s="47"/>
      <c r="RPQ43" s="47"/>
      <c r="RPR43" s="47"/>
      <c r="RPS43" s="47"/>
      <c r="RPT43" s="47"/>
      <c r="RPU43" s="47"/>
      <c r="RPV43" s="47"/>
      <c r="RPW43" s="47"/>
      <c r="RPX43" s="47"/>
      <c r="RPY43" s="47"/>
      <c r="RPZ43" s="47"/>
      <c r="RQA43" s="47"/>
      <c r="RQB43" s="47"/>
      <c r="RQC43" s="47"/>
      <c r="RQD43" s="47"/>
      <c r="RQE43" s="47"/>
      <c r="RQF43" s="47"/>
      <c r="RQG43" s="47"/>
      <c r="RQH43" s="47"/>
      <c r="RQI43" s="47"/>
      <c r="RQJ43" s="47"/>
      <c r="RQK43" s="47"/>
      <c r="RQL43" s="47"/>
      <c r="RQM43" s="47"/>
      <c r="RQN43" s="47"/>
      <c r="RQO43" s="47"/>
      <c r="RQP43" s="47"/>
      <c r="RQQ43" s="47"/>
      <c r="RQR43" s="47"/>
      <c r="RQS43" s="47"/>
      <c r="RQT43" s="47"/>
      <c r="RQU43" s="47"/>
      <c r="RQV43" s="47"/>
      <c r="RQW43" s="47"/>
      <c r="RQX43" s="47"/>
      <c r="RQY43" s="47"/>
      <c r="RQZ43" s="47"/>
      <c r="RRA43" s="47"/>
      <c r="RRB43" s="47"/>
      <c r="RRC43" s="47"/>
      <c r="RRD43" s="47"/>
      <c r="RRE43" s="47"/>
      <c r="RRF43" s="47"/>
      <c r="RRG43" s="47"/>
      <c r="RRH43" s="47"/>
      <c r="RRI43" s="47"/>
      <c r="RRJ43" s="47"/>
      <c r="RRK43" s="47"/>
      <c r="RRL43" s="47"/>
      <c r="RRM43" s="47"/>
      <c r="RRN43" s="47"/>
      <c r="RRO43" s="47"/>
      <c r="RRP43" s="47"/>
      <c r="RRQ43" s="47"/>
      <c r="RRR43" s="47"/>
      <c r="RRS43" s="47"/>
      <c r="RRT43" s="47"/>
      <c r="RRU43" s="47"/>
      <c r="RRV43" s="47"/>
      <c r="RRW43" s="47"/>
      <c r="RRX43" s="47"/>
      <c r="RRY43" s="47"/>
      <c r="RRZ43" s="47"/>
      <c r="RSA43" s="47"/>
      <c r="RSB43" s="47"/>
      <c r="RSC43" s="47"/>
      <c r="RSD43" s="47"/>
      <c r="RSE43" s="47"/>
      <c r="RSF43" s="47"/>
      <c r="RSG43" s="47"/>
      <c r="RSH43" s="47"/>
      <c r="RSI43" s="47"/>
      <c r="RSJ43" s="47"/>
      <c r="RSK43" s="47"/>
      <c r="RSL43" s="47"/>
      <c r="RSM43" s="47"/>
      <c r="RSN43" s="47"/>
      <c r="RSO43" s="47"/>
      <c r="RSP43" s="47"/>
      <c r="RSQ43" s="47"/>
      <c r="RSR43" s="47"/>
      <c r="RSS43" s="47"/>
      <c r="RST43" s="47"/>
      <c r="RSU43" s="47"/>
      <c r="RSV43" s="47"/>
      <c r="RSW43" s="47"/>
      <c r="RSX43" s="47"/>
      <c r="RSY43" s="47"/>
      <c r="RSZ43" s="47"/>
      <c r="RTA43" s="47"/>
      <c r="RTB43" s="47"/>
      <c r="RTC43" s="47"/>
      <c r="RTD43" s="47"/>
      <c r="RTE43" s="47"/>
      <c r="RTF43" s="47"/>
      <c r="RTG43" s="47"/>
      <c r="RTH43" s="47"/>
      <c r="RTI43" s="47"/>
      <c r="RTJ43" s="47"/>
      <c r="RTK43" s="47"/>
      <c r="RTL43" s="47"/>
      <c r="RTM43" s="47"/>
      <c r="RTN43" s="47"/>
      <c r="RTO43" s="47"/>
      <c r="RTP43" s="47"/>
      <c r="RTQ43" s="47"/>
      <c r="RTR43" s="47"/>
      <c r="RTS43" s="47"/>
      <c r="RTT43" s="47"/>
      <c r="RTU43" s="47"/>
      <c r="RTV43" s="47"/>
      <c r="RTW43" s="47"/>
      <c r="RTX43" s="47"/>
      <c r="RTY43" s="47"/>
      <c r="RTZ43" s="47"/>
      <c r="RUA43" s="47"/>
      <c r="RUB43" s="47"/>
      <c r="RUC43" s="47"/>
      <c r="RUD43" s="47"/>
      <c r="RUE43" s="47"/>
      <c r="RUF43" s="47"/>
      <c r="RUG43" s="47"/>
      <c r="RUH43" s="47"/>
      <c r="RUI43" s="47"/>
      <c r="RUJ43" s="47"/>
      <c r="RUK43" s="47"/>
      <c r="RUL43" s="47"/>
      <c r="RUM43" s="47"/>
      <c r="RUN43" s="47"/>
      <c r="RUO43" s="47"/>
      <c r="RUP43" s="47"/>
      <c r="RUQ43" s="47"/>
      <c r="RUR43" s="47"/>
      <c r="RUS43" s="47"/>
      <c r="RUT43" s="47"/>
      <c r="RUU43" s="47"/>
      <c r="RUV43" s="47"/>
      <c r="RUW43" s="47"/>
      <c r="RUX43" s="47"/>
      <c r="RUY43" s="47"/>
      <c r="RUZ43" s="47"/>
      <c r="RVA43" s="47"/>
      <c r="RVB43" s="47"/>
      <c r="RVC43" s="47"/>
      <c r="RVD43" s="47"/>
      <c r="RVE43" s="47"/>
      <c r="RVF43" s="47"/>
      <c r="RVG43" s="47"/>
      <c r="RVH43" s="47"/>
      <c r="RVI43" s="47"/>
      <c r="RVJ43" s="47"/>
      <c r="RVK43" s="47"/>
      <c r="RVL43" s="47"/>
      <c r="RVM43" s="47"/>
      <c r="RVN43" s="47"/>
      <c r="RVO43" s="47"/>
      <c r="RVP43" s="47"/>
      <c r="RVQ43" s="47"/>
      <c r="RVR43" s="47"/>
      <c r="RVS43" s="47"/>
      <c r="RVT43" s="47"/>
      <c r="RVU43" s="47"/>
      <c r="RVV43" s="47"/>
      <c r="RVW43" s="47"/>
      <c r="RVX43" s="47"/>
      <c r="RVY43" s="47"/>
      <c r="RVZ43" s="47"/>
      <c r="RWA43" s="47"/>
      <c r="RWB43" s="47"/>
      <c r="RWC43" s="47"/>
      <c r="RWD43" s="47"/>
      <c r="RWE43" s="47"/>
      <c r="RWF43" s="47"/>
      <c r="RWG43" s="47"/>
      <c r="RWH43" s="47"/>
      <c r="RWI43" s="47"/>
      <c r="RWJ43" s="47"/>
      <c r="RWK43" s="47"/>
      <c r="RWL43" s="47"/>
      <c r="RWM43" s="47"/>
      <c r="RWN43" s="47"/>
      <c r="RWO43" s="47"/>
      <c r="RWP43" s="47"/>
      <c r="RWQ43" s="47"/>
      <c r="RWR43" s="47"/>
      <c r="RWS43" s="47"/>
      <c r="RWT43" s="47"/>
      <c r="RWU43" s="47"/>
      <c r="RWV43" s="47"/>
      <c r="RWW43" s="47"/>
      <c r="RWX43" s="47"/>
      <c r="RWY43" s="47"/>
      <c r="RWZ43" s="47"/>
      <c r="RXA43" s="47"/>
      <c r="RXB43" s="47"/>
      <c r="RXC43" s="47"/>
      <c r="RXD43" s="47"/>
      <c r="RXE43" s="47"/>
      <c r="RXF43" s="47"/>
      <c r="RXG43" s="47"/>
      <c r="RXH43" s="47"/>
      <c r="RXI43" s="47"/>
      <c r="RXJ43" s="47"/>
      <c r="RXK43" s="47"/>
      <c r="RXL43" s="47"/>
      <c r="RXM43" s="47"/>
      <c r="RXN43" s="47"/>
      <c r="RXO43" s="47"/>
      <c r="RXP43" s="47"/>
      <c r="RXQ43" s="47"/>
      <c r="RXR43" s="47"/>
      <c r="RXS43" s="47"/>
      <c r="RXT43" s="47"/>
      <c r="RXU43" s="47"/>
      <c r="RXV43" s="47"/>
      <c r="RXW43" s="47"/>
      <c r="RXX43" s="47"/>
      <c r="RXY43" s="47"/>
      <c r="RXZ43" s="47"/>
      <c r="RYA43" s="47"/>
      <c r="RYB43" s="47"/>
      <c r="RYC43" s="47"/>
      <c r="RYD43" s="47"/>
      <c r="RYE43" s="47"/>
      <c r="RYF43" s="47"/>
      <c r="RYG43" s="47"/>
      <c r="RYH43" s="47"/>
      <c r="RYI43" s="47"/>
      <c r="RYJ43" s="47"/>
      <c r="RYK43" s="47"/>
      <c r="RYL43" s="47"/>
      <c r="RYM43" s="47"/>
      <c r="RYN43" s="47"/>
      <c r="RYO43" s="47"/>
      <c r="RYP43" s="47"/>
      <c r="RYQ43" s="47"/>
      <c r="RYR43" s="47"/>
      <c r="RYS43" s="47"/>
      <c r="RYT43" s="47"/>
      <c r="RYU43" s="47"/>
      <c r="RYV43" s="47"/>
      <c r="RYW43" s="47"/>
      <c r="RYX43" s="47"/>
      <c r="RYY43" s="47"/>
      <c r="RYZ43" s="47"/>
      <c r="RZA43" s="47"/>
      <c r="RZB43" s="47"/>
      <c r="RZC43" s="47"/>
      <c r="RZD43" s="47"/>
      <c r="RZE43" s="47"/>
      <c r="RZF43" s="47"/>
      <c r="RZG43" s="47"/>
      <c r="RZH43" s="47"/>
      <c r="RZI43" s="47"/>
      <c r="RZJ43" s="47"/>
      <c r="RZK43" s="47"/>
      <c r="RZL43" s="47"/>
      <c r="RZM43" s="47"/>
      <c r="RZN43" s="47"/>
      <c r="RZO43" s="47"/>
      <c r="RZP43" s="47"/>
      <c r="RZQ43" s="47"/>
      <c r="RZR43" s="47"/>
      <c r="RZS43" s="47"/>
      <c r="RZT43" s="47"/>
      <c r="RZU43" s="47"/>
      <c r="RZV43" s="47"/>
      <c r="RZW43" s="47"/>
      <c r="RZX43" s="47"/>
      <c r="RZY43" s="47"/>
      <c r="RZZ43" s="47"/>
      <c r="SAA43" s="47"/>
      <c r="SAB43" s="47"/>
      <c r="SAC43" s="47"/>
      <c r="SAD43" s="47"/>
      <c r="SAE43" s="47"/>
      <c r="SAF43" s="47"/>
      <c r="SAG43" s="47"/>
      <c r="SAH43" s="47"/>
      <c r="SAI43" s="47"/>
      <c r="SAJ43" s="47"/>
      <c r="SAK43" s="47"/>
      <c r="SAL43" s="47"/>
      <c r="SAM43" s="47"/>
      <c r="SAN43" s="47"/>
      <c r="SAO43" s="47"/>
      <c r="SAP43" s="47"/>
      <c r="SAQ43" s="47"/>
      <c r="SAR43" s="47"/>
      <c r="SAS43" s="47"/>
      <c r="SAT43" s="47"/>
      <c r="SAU43" s="47"/>
      <c r="SAV43" s="47"/>
      <c r="SAW43" s="47"/>
      <c r="SAX43" s="47"/>
      <c r="SAY43" s="47"/>
      <c r="SAZ43" s="47"/>
      <c r="SBA43" s="47"/>
      <c r="SBB43" s="47"/>
      <c r="SBC43" s="47"/>
      <c r="SBD43" s="47"/>
      <c r="SBE43" s="47"/>
      <c r="SBF43" s="47"/>
      <c r="SBG43" s="47"/>
      <c r="SBH43" s="47"/>
      <c r="SBI43" s="47"/>
      <c r="SBJ43" s="47"/>
      <c r="SBK43" s="47"/>
      <c r="SBL43" s="47"/>
      <c r="SBM43" s="47"/>
      <c r="SBN43" s="47"/>
      <c r="SBO43" s="47"/>
      <c r="SBP43" s="47"/>
      <c r="SBQ43" s="47"/>
      <c r="SBR43" s="47"/>
      <c r="SBS43" s="47"/>
      <c r="SBT43" s="47"/>
      <c r="SBU43" s="47"/>
      <c r="SBV43" s="47"/>
      <c r="SBW43" s="47"/>
      <c r="SBX43" s="47"/>
      <c r="SBY43" s="47"/>
      <c r="SBZ43" s="47"/>
      <c r="SCA43" s="47"/>
      <c r="SCB43" s="47"/>
      <c r="SCC43" s="47"/>
      <c r="SCD43" s="47"/>
      <c r="SCE43" s="47"/>
      <c r="SCF43" s="47"/>
      <c r="SCG43" s="47"/>
      <c r="SCH43" s="47"/>
      <c r="SCI43" s="47"/>
      <c r="SCJ43" s="47"/>
      <c r="SCK43" s="47"/>
      <c r="SCL43" s="47"/>
      <c r="SCM43" s="47"/>
      <c r="SCN43" s="47"/>
      <c r="SCO43" s="47"/>
      <c r="SCP43" s="47"/>
      <c r="SCQ43" s="47"/>
      <c r="SCR43" s="47"/>
      <c r="SCS43" s="47"/>
      <c r="SCT43" s="47"/>
      <c r="SCU43" s="47"/>
      <c r="SCV43" s="47"/>
      <c r="SCW43" s="47"/>
      <c r="SCX43" s="47"/>
      <c r="SCY43" s="47"/>
      <c r="SCZ43" s="47"/>
      <c r="SDA43" s="47"/>
      <c r="SDB43" s="47"/>
      <c r="SDC43" s="47"/>
      <c r="SDD43" s="47"/>
      <c r="SDE43" s="47"/>
      <c r="SDF43" s="47"/>
      <c r="SDG43" s="47"/>
      <c r="SDH43" s="47"/>
      <c r="SDI43" s="47"/>
      <c r="SDJ43" s="47"/>
      <c r="SDK43" s="47"/>
      <c r="SDL43" s="47"/>
      <c r="SDM43" s="47"/>
      <c r="SDN43" s="47"/>
      <c r="SDO43" s="47"/>
      <c r="SDP43" s="47"/>
      <c r="SDQ43" s="47"/>
      <c r="SDR43" s="47"/>
      <c r="SDS43" s="47"/>
      <c r="SDT43" s="47"/>
      <c r="SDU43" s="47"/>
      <c r="SDV43" s="47"/>
      <c r="SDW43" s="47"/>
      <c r="SDX43" s="47"/>
      <c r="SDY43" s="47"/>
      <c r="SDZ43" s="47"/>
      <c r="SEA43" s="47"/>
      <c r="SEB43" s="47"/>
      <c r="SEC43" s="47"/>
      <c r="SED43" s="47"/>
      <c r="SEE43" s="47"/>
      <c r="SEF43" s="47"/>
      <c r="SEG43" s="47"/>
      <c r="SEH43" s="47"/>
      <c r="SEI43" s="47"/>
      <c r="SEJ43" s="47"/>
      <c r="SEK43" s="47"/>
      <c r="SEL43" s="47"/>
      <c r="SEM43" s="47"/>
      <c r="SEN43" s="47"/>
      <c r="SEO43" s="47"/>
      <c r="SEP43" s="47"/>
      <c r="SEQ43" s="47"/>
      <c r="SER43" s="47"/>
      <c r="SES43" s="47"/>
      <c r="SET43" s="47"/>
      <c r="SEU43" s="47"/>
      <c r="SEV43" s="47"/>
      <c r="SEW43" s="47"/>
      <c r="SEX43" s="47"/>
      <c r="SEY43" s="47"/>
      <c r="SEZ43" s="47"/>
      <c r="SFA43" s="47"/>
      <c r="SFB43" s="47"/>
      <c r="SFC43" s="47"/>
      <c r="SFD43" s="47"/>
      <c r="SFE43" s="47"/>
      <c r="SFF43" s="47"/>
      <c r="SFG43" s="47"/>
      <c r="SFH43" s="47"/>
      <c r="SFI43" s="47"/>
      <c r="SFJ43" s="47"/>
      <c r="SFK43" s="47"/>
      <c r="SFL43" s="47"/>
      <c r="SFM43" s="47"/>
      <c r="SFN43" s="47"/>
      <c r="SFO43" s="47"/>
      <c r="SFP43" s="47"/>
      <c r="SFQ43" s="47"/>
      <c r="SFR43" s="47"/>
      <c r="SFS43" s="47"/>
      <c r="SFT43" s="47"/>
      <c r="SFU43" s="47"/>
      <c r="SFV43" s="47"/>
      <c r="SFW43" s="47"/>
      <c r="SFX43" s="47"/>
      <c r="SFY43" s="47"/>
      <c r="SFZ43" s="47"/>
      <c r="SGA43" s="47"/>
      <c r="SGB43" s="47"/>
      <c r="SGC43" s="47"/>
      <c r="SGD43" s="47"/>
      <c r="SGE43" s="47"/>
      <c r="SGF43" s="47"/>
      <c r="SGG43" s="47"/>
      <c r="SGH43" s="47"/>
      <c r="SGI43" s="47"/>
      <c r="SGJ43" s="47"/>
      <c r="SGK43" s="47"/>
      <c r="SGL43" s="47"/>
      <c r="SGM43" s="47"/>
      <c r="SGN43" s="47"/>
      <c r="SGO43" s="47"/>
      <c r="SGP43" s="47"/>
      <c r="SGQ43" s="47"/>
      <c r="SGR43" s="47"/>
      <c r="SGS43" s="47"/>
      <c r="SGT43" s="47"/>
      <c r="SGU43" s="47"/>
      <c r="SGV43" s="47"/>
      <c r="SGW43" s="47"/>
      <c r="SGX43" s="47"/>
      <c r="SGY43" s="47"/>
      <c r="SGZ43" s="47"/>
      <c r="SHA43" s="47"/>
      <c r="SHB43" s="47"/>
      <c r="SHC43" s="47"/>
      <c r="SHD43" s="47"/>
      <c r="SHE43" s="47"/>
      <c r="SHF43" s="47"/>
      <c r="SHG43" s="47"/>
      <c r="SHH43" s="47"/>
      <c r="SHI43" s="47"/>
      <c r="SHJ43" s="47"/>
      <c r="SHK43" s="47"/>
      <c r="SHL43" s="47"/>
      <c r="SHM43" s="47"/>
      <c r="SHN43" s="47"/>
      <c r="SHO43" s="47"/>
      <c r="SHP43" s="47"/>
      <c r="SHQ43" s="47"/>
      <c r="SHR43" s="47"/>
      <c r="SHS43" s="47"/>
      <c r="SHT43" s="47"/>
      <c r="SHU43" s="47"/>
      <c r="SHV43" s="47"/>
      <c r="SHW43" s="47"/>
      <c r="SHX43" s="47"/>
      <c r="SHY43" s="47"/>
      <c r="SHZ43" s="47"/>
      <c r="SIA43" s="47"/>
      <c r="SIB43" s="47"/>
      <c r="SIC43" s="47"/>
      <c r="SID43" s="47"/>
      <c r="SIE43" s="47"/>
      <c r="SIF43" s="47"/>
      <c r="SIG43" s="47"/>
      <c r="SIH43" s="47"/>
      <c r="SII43" s="47"/>
      <c r="SIJ43" s="47"/>
      <c r="SIK43" s="47"/>
      <c r="SIL43" s="47"/>
      <c r="SIM43" s="47"/>
      <c r="SIN43" s="47"/>
      <c r="SIO43" s="47"/>
      <c r="SIP43" s="47"/>
      <c r="SIQ43" s="47"/>
      <c r="SIR43" s="47"/>
      <c r="SIS43" s="47"/>
      <c r="SIT43" s="47"/>
      <c r="SIU43" s="47"/>
      <c r="SIV43" s="47"/>
      <c r="SIW43" s="47"/>
      <c r="SIX43" s="47"/>
      <c r="SIY43" s="47"/>
      <c r="SIZ43" s="47"/>
      <c r="SJA43" s="47"/>
      <c r="SJB43" s="47"/>
      <c r="SJC43" s="47"/>
      <c r="SJD43" s="47"/>
      <c r="SJE43" s="47"/>
      <c r="SJF43" s="47"/>
      <c r="SJG43" s="47"/>
      <c r="SJH43" s="47"/>
      <c r="SJI43" s="47"/>
      <c r="SJJ43" s="47"/>
      <c r="SJK43" s="47"/>
      <c r="SJL43" s="47"/>
      <c r="SJM43" s="47"/>
      <c r="SJN43" s="47"/>
      <c r="SJO43" s="47"/>
      <c r="SJP43" s="47"/>
      <c r="SJQ43" s="47"/>
      <c r="SJR43" s="47"/>
      <c r="SJS43" s="47"/>
      <c r="SJT43" s="47"/>
      <c r="SJU43" s="47"/>
      <c r="SJV43" s="47"/>
      <c r="SJW43" s="47"/>
      <c r="SJX43" s="47"/>
      <c r="SJY43" s="47"/>
      <c r="SJZ43" s="47"/>
      <c r="SKA43" s="47"/>
      <c r="SKB43" s="47"/>
      <c r="SKC43" s="47"/>
      <c r="SKD43" s="47"/>
      <c r="SKE43" s="47"/>
      <c r="SKF43" s="47"/>
      <c r="SKG43" s="47"/>
      <c r="SKH43" s="47"/>
      <c r="SKI43" s="47"/>
      <c r="SKJ43" s="47"/>
      <c r="SKK43" s="47"/>
      <c r="SKL43" s="47"/>
      <c r="SKM43" s="47"/>
      <c r="SKN43" s="47"/>
      <c r="SKO43" s="47"/>
      <c r="SKP43" s="47"/>
      <c r="SKQ43" s="47"/>
      <c r="SKR43" s="47"/>
      <c r="SKS43" s="47"/>
      <c r="SKT43" s="47"/>
      <c r="SKU43" s="47"/>
      <c r="SKV43" s="47"/>
      <c r="SKW43" s="47"/>
      <c r="SKX43" s="47"/>
      <c r="SKY43" s="47"/>
      <c r="SKZ43" s="47"/>
      <c r="SLA43" s="47"/>
      <c r="SLB43" s="47"/>
      <c r="SLC43" s="47"/>
      <c r="SLD43" s="47"/>
      <c r="SLE43" s="47"/>
      <c r="SLF43" s="47"/>
      <c r="SLG43" s="47"/>
      <c r="SLH43" s="47"/>
      <c r="SLI43" s="47"/>
      <c r="SLJ43" s="47"/>
      <c r="SLK43" s="47"/>
      <c r="SLL43" s="47"/>
      <c r="SLM43" s="47"/>
      <c r="SLN43" s="47"/>
      <c r="SLO43" s="47"/>
      <c r="SLP43" s="47"/>
      <c r="SLQ43" s="47"/>
      <c r="SLR43" s="47"/>
      <c r="SLS43" s="47"/>
      <c r="SLT43" s="47"/>
      <c r="SLU43" s="47"/>
      <c r="SLV43" s="47"/>
      <c r="SLW43" s="47"/>
      <c r="SLX43" s="47"/>
      <c r="SLY43" s="47"/>
      <c r="SLZ43" s="47"/>
      <c r="SMA43" s="47"/>
      <c r="SMB43" s="47"/>
      <c r="SMC43" s="47"/>
      <c r="SMD43" s="47"/>
      <c r="SME43" s="47"/>
      <c r="SMF43" s="47"/>
      <c r="SMG43" s="47"/>
      <c r="SMH43" s="47"/>
      <c r="SMI43" s="47"/>
      <c r="SMJ43" s="47"/>
      <c r="SMK43" s="47"/>
      <c r="SML43" s="47"/>
      <c r="SMM43" s="47"/>
      <c r="SMN43" s="47"/>
      <c r="SMO43" s="47"/>
      <c r="SMP43" s="47"/>
      <c r="SMQ43" s="47"/>
      <c r="SMR43" s="47"/>
      <c r="SMS43" s="47"/>
      <c r="SMT43" s="47"/>
      <c r="SMU43" s="47"/>
      <c r="SMV43" s="47"/>
      <c r="SMW43" s="47"/>
      <c r="SMX43" s="47"/>
      <c r="SMY43" s="47"/>
      <c r="SMZ43" s="47"/>
      <c r="SNA43" s="47"/>
      <c r="SNB43" s="47"/>
      <c r="SNC43" s="47"/>
      <c r="SND43" s="47"/>
      <c r="SNE43" s="47"/>
      <c r="SNF43" s="47"/>
      <c r="SNG43" s="47"/>
      <c r="SNH43" s="47"/>
      <c r="SNI43" s="47"/>
      <c r="SNJ43" s="47"/>
      <c r="SNK43" s="47"/>
      <c r="SNL43" s="47"/>
      <c r="SNM43" s="47"/>
      <c r="SNN43" s="47"/>
      <c r="SNO43" s="47"/>
      <c r="SNP43" s="47"/>
      <c r="SNQ43" s="47"/>
      <c r="SNR43" s="47"/>
      <c r="SNS43" s="47"/>
      <c r="SNT43" s="47"/>
      <c r="SNU43" s="47"/>
      <c r="SNV43" s="47"/>
      <c r="SNW43" s="47"/>
      <c r="SNX43" s="47"/>
      <c r="SNY43" s="47"/>
      <c r="SNZ43" s="47"/>
      <c r="SOA43" s="47"/>
      <c r="SOB43" s="47"/>
      <c r="SOC43" s="47"/>
      <c r="SOD43" s="47"/>
      <c r="SOE43" s="47"/>
      <c r="SOF43" s="47"/>
      <c r="SOG43" s="47"/>
      <c r="SOH43" s="47"/>
      <c r="SOI43" s="47"/>
      <c r="SOJ43" s="47"/>
      <c r="SOK43" s="47"/>
      <c r="SOL43" s="47"/>
      <c r="SOM43" s="47"/>
      <c r="SON43" s="47"/>
      <c r="SOO43" s="47"/>
      <c r="SOP43" s="47"/>
      <c r="SOQ43" s="47"/>
      <c r="SOR43" s="47"/>
      <c r="SOS43" s="47"/>
      <c r="SOT43" s="47"/>
      <c r="SOU43" s="47"/>
      <c r="SOV43" s="47"/>
      <c r="SOW43" s="47"/>
      <c r="SOX43" s="47"/>
      <c r="SOY43" s="47"/>
      <c r="SOZ43" s="47"/>
      <c r="SPA43" s="47"/>
      <c r="SPB43" s="47"/>
      <c r="SPC43" s="47"/>
      <c r="SPD43" s="47"/>
      <c r="SPE43" s="47"/>
      <c r="SPF43" s="47"/>
      <c r="SPG43" s="47"/>
      <c r="SPH43" s="47"/>
      <c r="SPI43" s="47"/>
      <c r="SPJ43" s="47"/>
      <c r="SPK43" s="47"/>
      <c r="SPL43" s="47"/>
      <c r="SPM43" s="47"/>
      <c r="SPN43" s="47"/>
      <c r="SPO43" s="47"/>
      <c r="SPP43" s="47"/>
      <c r="SPQ43" s="47"/>
      <c r="SPR43" s="47"/>
      <c r="SPS43" s="47"/>
      <c r="SPT43" s="47"/>
      <c r="SPU43" s="47"/>
      <c r="SPV43" s="47"/>
      <c r="SPW43" s="47"/>
      <c r="SPX43" s="47"/>
      <c r="SPY43" s="47"/>
      <c r="SPZ43" s="47"/>
      <c r="SQA43" s="47"/>
      <c r="SQB43" s="47"/>
      <c r="SQC43" s="47"/>
      <c r="SQD43" s="47"/>
      <c r="SQE43" s="47"/>
      <c r="SQF43" s="47"/>
      <c r="SQG43" s="47"/>
      <c r="SQH43" s="47"/>
      <c r="SQI43" s="47"/>
      <c r="SQJ43" s="47"/>
      <c r="SQK43" s="47"/>
      <c r="SQL43" s="47"/>
      <c r="SQM43" s="47"/>
      <c r="SQN43" s="47"/>
      <c r="SQO43" s="47"/>
      <c r="SQP43" s="47"/>
      <c r="SQQ43" s="47"/>
      <c r="SQR43" s="47"/>
      <c r="SQS43" s="47"/>
      <c r="SQT43" s="47"/>
      <c r="SQU43" s="47"/>
      <c r="SQV43" s="47"/>
      <c r="SQW43" s="47"/>
      <c r="SQX43" s="47"/>
      <c r="SQY43" s="47"/>
      <c r="SQZ43" s="47"/>
      <c r="SRA43" s="47"/>
      <c r="SRB43" s="47"/>
      <c r="SRC43" s="47"/>
      <c r="SRD43" s="47"/>
      <c r="SRE43" s="47"/>
      <c r="SRF43" s="47"/>
      <c r="SRG43" s="47"/>
      <c r="SRH43" s="47"/>
      <c r="SRI43" s="47"/>
      <c r="SRJ43" s="47"/>
      <c r="SRK43" s="47"/>
      <c r="SRL43" s="47"/>
      <c r="SRM43" s="47"/>
      <c r="SRN43" s="47"/>
      <c r="SRO43" s="47"/>
      <c r="SRP43" s="47"/>
      <c r="SRQ43" s="47"/>
      <c r="SRR43" s="47"/>
      <c r="SRS43" s="47"/>
      <c r="SRT43" s="47"/>
      <c r="SRU43" s="47"/>
      <c r="SRV43" s="47"/>
      <c r="SRW43" s="47"/>
      <c r="SRX43" s="47"/>
      <c r="SRY43" s="47"/>
      <c r="SRZ43" s="47"/>
      <c r="SSA43" s="47"/>
      <c r="SSB43" s="47"/>
      <c r="SSC43" s="47"/>
      <c r="SSD43" s="47"/>
      <c r="SSE43" s="47"/>
      <c r="SSF43" s="47"/>
      <c r="SSG43" s="47"/>
      <c r="SSH43" s="47"/>
      <c r="SSI43" s="47"/>
      <c r="SSJ43" s="47"/>
      <c r="SSK43" s="47"/>
      <c r="SSL43" s="47"/>
      <c r="SSM43" s="47"/>
      <c r="SSN43" s="47"/>
      <c r="SSO43" s="47"/>
      <c r="SSP43" s="47"/>
      <c r="SSQ43" s="47"/>
      <c r="SSR43" s="47"/>
      <c r="SSS43" s="47"/>
      <c r="SST43" s="47"/>
      <c r="SSU43" s="47"/>
      <c r="SSV43" s="47"/>
      <c r="SSW43" s="47"/>
      <c r="SSX43" s="47"/>
      <c r="SSY43" s="47"/>
      <c r="SSZ43" s="47"/>
      <c r="STA43" s="47"/>
      <c r="STB43" s="47"/>
      <c r="STC43" s="47"/>
      <c r="STD43" s="47"/>
      <c r="STE43" s="47"/>
      <c r="STF43" s="47"/>
      <c r="STG43" s="47"/>
      <c r="STH43" s="47"/>
      <c r="STI43" s="47"/>
      <c r="STJ43" s="47"/>
      <c r="STK43" s="47"/>
      <c r="STL43" s="47"/>
      <c r="STM43" s="47"/>
      <c r="STN43" s="47"/>
      <c r="STO43" s="47"/>
      <c r="STP43" s="47"/>
      <c r="STQ43" s="47"/>
      <c r="STR43" s="47"/>
      <c r="STS43" s="47"/>
      <c r="STT43" s="47"/>
      <c r="STU43" s="47"/>
      <c r="STV43" s="47"/>
      <c r="STW43" s="47"/>
      <c r="STX43" s="47"/>
      <c r="STY43" s="47"/>
      <c r="STZ43" s="47"/>
      <c r="SUA43" s="47"/>
      <c r="SUB43" s="47"/>
      <c r="SUC43" s="47"/>
      <c r="SUD43" s="47"/>
      <c r="SUE43" s="47"/>
      <c r="SUF43" s="47"/>
      <c r="SUG43" s="47"/>
      <c r="SUH43" s="47"/>
      <c r="SUI43" s="47"/>
      <c r="SUJ43" s="47"/>
      <c r="SUK43" s="47"/>
      <c r="SUL43" s="47"/>
      <c r="SUM43" s="47"/>
      <c r="SUN43" s="47"/>
      <c r="SUO43" s="47"/>
      <c r="SUP43" s="47"/>
      <c r="SUQ43" s="47"/>
      <c r="SUR43" s="47"/>
      <c r="SUS43" s="47"/>
      <c r="SUT43" s="47"/>
      <c r="SUU43" s="47"/>
      <c r="SUV43" s="47"/>
      <c r="SUW43" s="47"/>
      <c r="SUX43" s="47"/>
      <c r="SUY43" s="47"/>
      <c r="SUZ43" s="47"/>
      <c r="SVA43" s="47"/>
      <c r="SVB43" s="47"/>
      <c r="SVC43" s="47"/>
      <c r="SVD43" s="47"/>
      <c r="SVE43" s="47"/>
      <c r="SVF43" s="47"/>
      <c r="SVG43" s="47"/>
      <c r="SVH43" s="47"/>
      <c r="SVI43" s="47"/>
      <c r="SVJ43" s="47"/>
      <c r="SVK43" s="47"/>
      <c r="SVL43" s="47"/>
      <c r="SVM43" s="47"/>
      <c r="SVN43" s="47"/>
      <c r="SVO43" s="47"/>
      <c r="SVP43" s="47"/>
      <c r="SVQ43" s="47"/>
      <c r="SVR43" s="47"/>
      <c r="SVS43" s="47"/>
      <c r="SVT43" s="47"/>
      <c r="SVU43" s="47"/>
      <c r="SVV43" s="47"/>
      <c r="SVW43" s="47"/>
      <c r="SVX43" s="47"/>
      <c r="SVY43" s="47"/>
      <c r="SVZ43" s="47"/>
      <c r="SWA43" s="47"/>
      <c r="SWB43" s="47"/>
      <c r="SWC43" s="47"/>
      <c r="SWD43" s="47"/>
      <c r="SWE43" s="47"/>
      <c r="SWF43" s="47"/>
      <c r="SWG43" s="47"/>
      <c r="SWH43" s="47"/>
      <c r="SWI43" s="47"/>
      <c r="SWJ43" s="47"/>
      <c r="SWK43" s="47"/>
      <c r="SWL43" s="47"/>
      <c r="SWM43" s="47"/>
      <c r="SWN43" s="47"/>
      <c r="SWO43" s="47"/>
      <c r="SWP43" s="47"/>
      <c r="SWQ43" s="47"/>
      <c r="SWR43" s="47"/>
      <c r="SWS43" s="47"/>
      <c r="SWT43" s="47"/>
      <c r="SWU43" s="47"/>
      <c r="SWV43" s="47"/>
      <c r="SWW43" s="47"/>
      <c r="SWX43" s="47"/>
      <c r="SWY43" s="47"/>
      <c r="SWZ43" s="47"/>
      <c r="SXA43" s="47"/>
      <c r="SXB43" s="47"/>
      <c r="SXC43" s="47"/>
      <c r="SXD43" s="47"/>
      <c r="SXE43" s="47"/>
      <c r="SXF43" s="47"/>
      <c r="SXG43" s="47"/>
      <c r="SXH43" s="47"/>
      <c r="SXI43" s="47"/>
      <c r="SXJ43" s="47"/>
      <c r="SXK43" s="47"/>
      <c r="SXL43" s="47"/>
      <c r="SXM43" s="47"/>
      <c r="SXN43" s="47"/>
      <c r="SXO43" s="47"/>
      <c r="SXP43" s="47"/>
      <c r="SXQ43" s="47"/>
      <c r="SXR43" s="47"/>
      <c r="SXS43" s="47"/>
      <c r="SXT43" s="47"/>
      <c r="SXU43" s="47"/>
      <c r="SXV43" s="47"/>
      <c r="SXW43" s="47"/>
      <c r="SXX43" s="47"/>
      <c r="SXY43" s="47"/>
      <c r="SXZ43" s="47"/>
      <c r="SYA43" s="47"/>
      <c r="SYB43" s="47"/>
      <c r="SYC43" s="47"/>
      <c r="SYD43" s="47"/>
      <c r="SYE43" s="47"/>
      <c r="SYF43" s="47"/>
      <c r="SYG43" s="47"/>
      <c r="SYH43" s="47"/>
      <c r="SYI43" s="47"/>
      <c r="SYJ43" s="47"/>
      <c r="SYK43" s="47"/>
      <c r="SYL43" s="47"/>
      <c r="SYM43" s="47"/>
      <c r="SYN43" s="47"/>
      <c r="SYO43" s="47"/>
      <c r="SYP43" s="47"/>
      <c r="SYQ43" s="47"/>
      <c r="SYR43" s="47"/>
      <c r="SYS43" s="47"/>
      <c r="SYT43" s="47"/>
      <c r="SYU43" s="47"/>
      <c r="SYV43" s="47"/>
      <c r="SYW43" s="47"/>
      <c r="SYX43" s="47"/>
      <c r="SYY43" s="47"/>
      <c r="SYZ43" s="47"/>
      <c r="SZA43" s="47"/>
      <c r="SZB43" s="47"/>
      <c r="SZC43" s="47"/>
      <c r="SZD43" s="47"/>
      <c r="SZE43" s="47"/>
      <c r="SZF43" s="47"/>
      <c r="SZG43" s="47"/>
      <c r="SZH43" s="47"/>
      <c r="SZI43" s="47"/>
      <c r="SZJ43" s="47"/>
      <c r="SZK43" s="47"/>
      <c r="SZL43" s="47"/>
      <c r="SZM43" s="47"/>
      <c r="SZN43" s="47"/>
      <c r="SZO43" s="47"/>
      <c r="SZP43" s="47"/>
      <c r="SZQ43" s="47"/>
      <c r="SZR43" s="47"/>
      <c r="SZS43" s="47"/>
      <c r="SZT43" s="47"/>
      <c r="SZU43" s="47"/>
      <c r="SZV43" s="47"/>
      <c r="SZW43" s="47"/>
      <c r="SZX43" s="47"/>
      <c r="SZY43" s="47"/>
      <c r="SZZ43" s="47"/>
      <c r="TAA43" s="47"/>
      <c r="TAB43" s="47"/>
      <c r="TAC43" s="47"/>
      <c r="TAD43" s="47"/>
      <c r="TAE43" s="47"/>
      <c r="TAF43" s="47"/>
      <c r="TAG43" s="47"/>
      <c r="TAH43" s="47"/>
      <c r="TAI43" s="47"/>
      <c r="TAJ43" s="47"/>
      <c r="TAK43" s="47"/>
      <c r="TAL43" s="47"/>
      <c r="TAM43" s="47"/>
      <c r="TAN43" s="47"/>
      <c r="TAO43" s="47"/>
      <c r="TAP43" s="47"/>
      <c r="TAQ43" s="47"/>
      <c r="TAR43" s="47"/>
      <c r="TAS43" s="47"/>
      <c r="TAT43" s="47"/>
      <c r="TAU43" s="47"/>
      <c r="TAV43" s="47"/>
      <c r="TAW43" s="47"/>
      <c r="TAX43" s="47"/>
      <c r="TAY43" s="47"/>
      <c r="TAZ43" s="47"/>
      <c r="TBA43" s="47"/>
      <c r="TBB43" s="47"/>
      <c r="TBC43" s="47"/>
      <c r="TBD43" s="47"/>
      <c r="TBE43" s="47"/>
      <c r="TBF43" s="47"/>
      <c r="TBG43" s="47"/>
      <c r="TBH43" s="47"/>
      <c r="TBI43" s="47"/>
      <c r="TBJ43" s="47"/>
      <c r="TBK43" s="47"/>
      <c r="TBL43" s="47"/>
      <c r="TBM43" s="47"/>
      <c r="TBN43" s="47"/>
      <c r="TBO43" s="47"/>
      <c r="TBP43" s="47"/>
      <c r="TBQ43" s="47"/>
      <c r="TBR43" s="47"/>
      <c r="TBS43" s="47"/>
      <c r="TBT43" s="47"/>
      <c r="TBU43" s="47"/>
      <c r="TBV43" s="47"/>
      <c r="TBW43" s="47"/>
      <c r="TBX43" s="47"/>
      <c r="TBY43" s="47"/>
      <c r="TBZ43" s="47"/>
      <c r="TCA43" s="47"/>
      <c r="TCB43" s="47"/>
      <c r="TCC43" s="47"/>
      <c r="TCD43" s="47"/>
      <c r="TCE43" s="47"/>
      <c r="TCF43" s="47"/>
      <c r="TCG43" s="47"/>
      <c r="TCH43" s="47"/>
      <c r="TCI43" s="47"/>
      <c r="TCJ43" s="47"/>
      <c r="TCK43" s="47"/>
      <c r="TCL43" s="47"/>
      <c r="TCM43" s="47"/>
      <c r="TCN43" s="47"/>
      <c r="TCO43" s="47"/>
      <c r="TCP43" s="47"/>
      <c r="TCQ43" s="47"/>
      <c r="TCR43" s="47"/>
      <c r="TCS43" s="47"/>
      <c r="TCT43" s="47"/>
      <c r="TCU43" s="47"/>
      <c r="TCV43" s="47"/>
      <c r="TCW43" s="47"/>
      <c r="TCX43" s="47"/>
      <c r="TCY43" s="47"/>
      <c r="TCZ43" s="47"/>
      <c r="TDA43" s="47"/>
      <c r="TDB43" s="47"/>
      <c r="TDC43" s="47"/>
      <c r="TDD43" s="47"/>
      <c r="TDE43" s="47"/>
      <c r="TDF43" s="47"/>
      <c r="TDG43" s="47"/>
      <c r="TDH43" s="47"/>
      <c r="TDI43" s="47"/>
      <c r="TDJ43" s="47"/>
      <c r="TDK43" s="47"/>
      <c r="TDL43" s="47"/>
      <c r="TDM43" s="47"/>
      <c r="TDN43" s="47"/>
      <c r="TDO43" s="47"/>
      <c r="TDP43" s="47"/>
      <c r="TDQ43" s="47"/>
      <c r="TDR43" s="47"/>
      <c r="TDS43" s="47"/>
      <c r="TDT43" s="47"/>
      <c r="TDU43" s="47"/>
      <c r="TDV43" s="47"/>
      <c r="TDW43" s="47"/>
      <c r="TDX43" s="47"/>
      <c r="TDY43" s="47"/>
      <c r="TDZ43" s="47"/>
      <c r="TEA43" s="47"/>
      <c r="TEB43" s="47"/>
      <c r="TEC43" s="47"/>
      <c r="TED43" s="47"/>
      <c r="TEE43" s="47"/>
      <c r="TEF43" s="47"/>
      <c r="TEG43" s="47"/>
      <c r="TEH43" s="47"/>
      <c r="TEI43" s="47"/>
      <c r="TEJ43" s="47"/>
      <c r="TEK43" s="47"/>
      <c r="TEL43" s="47"/>
      <c r="TEM43" s="47"/>
      <c r="TEN43" s="47"/>
      <c r="TEO43" s="47"/>
      <c r="TEP43" s="47"/>
      <c r="TEQ43" s="47"/>
      <c r="TER43" s="47"/>
      <c r="TES43" s="47"/>
      <c r="TET43" s="47"/>
      <c r="TEU43" s="47"/>
      <c r="TEV43" s="47"/>
      <c r="TEW43" s="47"/>
      <c r="TEX43" s="47"/>
      <c r="TEY43" s="47"/>
      <c r="TEZ43" s="47"/>
      <c r="TFA43" s="47"/>
      <c r="TFB43" s="47"/>
      <c r="TFC43" s="47"/>
      <c r="TFD43" s="47"/>
      <c r="TFE43" s="47"/>
      <c r="TFF43" s="47"/>
      <c r="TFG43" s="47"/>
      <c r="TFH43" s="47"/>
      <c r="TFI43" s="47"/>
      <c r="TFJ43" s="47"/>
      <c r="TFK43" s="47"/>
      <c r="TFL43" s="47"/>
      <c r="TFM43" s="47"/>
      <c r="TFN43" s="47"/>
      <c r="TFO43" s="47"/>
      <c r="TFP43" s="47"/>
      <c r="TFQ43" s="47"/>
      <c r="TFR43" s="47"/>
      <c r="TFS43" s="47"/>
      <c r="TFT43" s="47"/>
      <c r="TFU43" s="47"/>
      <c r="TFV43" s="47"/>
      <c r="TFW43" s="47"/>
      <c r="TFX43" s="47"/>
      <c r="TFY43" s="47"/>
      <c r="TFZ43" s="47"/>
      <c r="TGA43" s="47"/>
      <c r="TGB43" s="47"/>
      <c r="TGC43" s="47"/>
      <c r="TGD43" s="47"/>
      <c r="TGE43" s="47"/>
      <c r="TGF43" s="47"/>
      <c r="TGG43" s="47"/>
      <c r="TGH43" s="47"/>
      <c r="TGI43" s="47"/>
      <c r="TGJ43" s="47"/>
      <c r="TGK43" s="47"/>
      <c r="TGL43" s="47"/>
      <c r="TGM43" s="47"/>
      <c r="TGN43" s="47"/>
      <c r="TGO43" s="47"/>
      <c r="TGP43" s="47"/>
      <c r="TGQ43" s="47"/>
      <c r="TGR43" s="47"/>
      <c r="TGS43" s="47"/>
      <c r="TGT43" s="47"/>
      <c r="TGU43" s="47"/>
      <c r="TGV43" s="47"/>
      <c r="TGW43" s="47"/>
      <c r="TGX43" s="47"/>
      <c r="TGY43" s="47"/>
      <c r="TGZ43" s="47"/>
      <c r="THA43" s="47"/>
      <c r="THB43" s="47"/>
      <c r="THC43" s="47"/>
      <c r="THD43" s="47"/>
      <c r="THE43" s="47"/>
      <c r="THF43" s="47"/>
      <c r="THG43" s="47"/>
      <c r="THH43" s="47"/>
      <c r="THI43" s="47"/>
      <c r="THJ43" s="47"/>
      <c r="THK43" s="47"/>
      <c r="THL43" s="47"/>
      <c r="THM43" s="47"/>
      <c r="THN43" s="47"/>
      <c r="THO43" s="47"/>
      <c r="THP43" s="47"/>
      <c r="THQ43" s="47"/>
      <c r="THR43" s="47"/>
      <c r="THS43" s="47"/>
      <c r="THT43" s="47"/>
      <c r="THU43" s="47"/>
      <c r="THV43" s="47"/>
      <c r="THW43" s="47"/>
      <c r="THX43" s="47"/>
      <c r="THY43" s="47"/>
      <c r="THZ43" s="47"/>
      <c r="TIA43" s="47"/>
      <c r="TIB43" s="47"/>
      <c r="TIC43" s="47"/>
      <c r="TID43" s="47"/>
      <c r="TIE43" s="47"/>
      <c r="TIF43" s="47"/>
      <c r="TIG43" s="47"/>
      <c r="TIH43" s="47"/>
      <c r="TII43" s="47"/>
      <c r="TIJ43" s="47"/>
      <c r="TIK43" s="47"/>
      <c r="TIL43" s="47"/>
      <c r="TIM43" s="47"/>
      <c r="TIN43" s="47"/>
      <c r="TIO43" s="47"/>
      <c r="TIP43" s="47"/>
      <c r="TIQ43" s="47"/>
      <c r="TIR43" s="47"/>
      <c r="TIS43" s="47"/>
      <c r="TIT43" s="47"/>
      <c r="TIU43" s="47"/>
      <c r="TIV43" s="47"/>
      <c r="TIW43" s="47"/>
      <c r="TIX43" s="47"/>
      <c r="TIY43" s="47"/>
      <c r="TIZ43" s="47"/>
      <c r="TJA43" s="47"/>
      <c r="TJB43" s="47"/>
      <c r="TJC43" s="47"/>
      <c r="TJD43" s="47"/>
      <c r="TJE43" s="47"/>
      <c r="TJF43" s="47"/>
      <c r="TJG43" s="47"/>
      <c r="TJH43" s="47"/>
      <c r="TJI43" s="47"/>
      <c r="TJJ43" s="47"/>
      <c r="TJK43" s="47"/>
      <c r="TJL43" s="47"/>
      <c r="TJM43" s="47"/>
      <c r="TJN43" s="47"/>
      <c r="TJO43" s="47"/>
      <c r="TJP43" s="47"/>
      <c r="TJQ43" s="47"/>
      <c r="TJR43" s="47"/>
      <c r="TJS43" s="47"/>
      <c r="TJT43" s="47"/>
      <c r="TJU43" s="47"/>
      <c r="TJV43" s="47"/>
      <c r="TJW43" s="47"/>
      <c r="TJX43" s="47"/>
      <c r="TJY43" s="47"/>
      <c r="TJZ43" s="47"/>
      <c r="TKA43" s="47"/>
      <c r="TKB43" s="47"/>
      <c r="TKC43" s="47"/>
      <c r="TKD43" s="47"/>
      <c r="TKE43" s="47"/>
      <c r="TKF43" s="47"/>
      <c r="TKG43" s="47"/>
      <c r="TKH43" s="47"/>
      <c r="TKI43" s="47"/>
      <c r="TKJ43" s="47"/>
      <c r="TKK43" s="47"/>
      <c r="TKL43" s="47"/>
      <c r="TKM43" s="47"/>
      <c r="TKN43" s="47"/>
      <c r="TKO43" s="47"/>
      <c r="TKP43" s="47"/>
      <c r="TKQ43" s="47"/>
      <c r="TKR43" s="47"/>
      <c r="TKS43" s="47"/>
      <c r="TKT43" s="47"/>
      <c r="TKU43" s="47"/>
      <c r="TKV43" s="47"/>
      <c r="TKW43" s="47"/>
      <c r="TKX43" s="47"/>
      <c r="TKY43" s="47"/>
      <c r="TKZ43" s="47"/>
      <c r="TLA43" s="47"/>
      <c r="TLB43" s="47"/>
      <c r="TLC43" s="47"/>
      <c r="TLD43" s="47"/>
      <c r="TLE43" s="47"/>
      <c r="TLF43" s="47"/>
      <c r="TLG43" s="47"/>
      <c r="TLH43" s="47"/>
      <c r="TLI43" s="47"/>
      <c r="TLJ43" s="47"/>
      <c r="TLK43" s="47"/>
      <c r="TLL43" s="47"/>
      <c r="TLM43" s="47"/>
      <c r="TLN43" s="47"/>
      <c r="TLO43" s="47"/>
      <c r="TLP43" s="47"/>
      <c r="TLQ43" s="47"/>
      <c r="TLR43" s="47"/>
      <c r="TLS43" s="47"/>
      <c r="TLT43" s="47"/>
      <c r="TLU43" s="47"/>
      <c r="TLV43" s="47"/>
      <c r="TLW43" s="47"/>
      <c r="TLX43" s="47"/>
      <c r="TLY43" s="47"/>
      <c r="TLZ43" s="47"/>
      <c r="TMA43" s="47"/>
      <c r="TMB43" s="47"/>
      <c r="TMC43" s="47"/>
      <c r="TMD43" s="47"/>
      <c r="TME43" s="47"/>
      <c r="TMF43" s="47"/>
      <c r="TMG43" s="47"/>
      <c r="TMH43" s="47"/>
      <c r="TMI43" s="47"/>
      <c r="TMJ43" s="47"/>
      <c r="TMK43" s="47"/>
      <c r="TML43" s="47"/>
      <c r="TMM43" s="47"/>
      <c r="TMN43" s="47"/>
      <c r="TMO43" s="47"/>
      <c r="TMP43" s="47"/>
      <c r="TMQ43" s="47"/>
      <c r="TMR43" s="47"/>
      <c r="TMS43" s="47"/>
      <c r="TMT43" s="47"/>
      <c r="TMU43" s="47"/>
      <c r="TMV43" s="47"/>
      <c r="TMW43" s="47"/>
      <c r="TMX43" s="47"/>
      <c r="TMY43" s="47"/>
      <c r="TMZ43" s="47"/>
      <c r="TNA43" s="47"/>
      <c r="TNB43" s="47"/>
      <c r="TNC43" s="47"/>
      <c r="TND43" s="47"/>
      <c r="TNE43" s="47"/>
      <c r="TNF43" s="47"/>
      <c r="TNG43" s="47"/>
      <c r="TNH43" s="47"/>
      <c r="TNI43" s="47"/>
      <c r="TNJ43" s="47"/>
      <c r="TNK43" s="47"/>
      <c r="TNL43" s="47"/>
      <c r="TNM43" s="47"/>
      <c r="TNN43" s="47"/>
      <c r="TNO43" s="47"/>
      <c r="TNP43" s="47"/>
      <c r="TNQ43" s="47"/>
      <c r="TNR43" s="47"/>
      <c r="TNS43" s="47"/>
      <c r="TNT43" s="47"/>
      <c r="TNU43" s="47"/>
      <c r="TNV43" s="47"/>
      <c r="TNW43" s="47"/>
      <c r="TNX43" s="47"/>
      <c r="TNY43" s="47"/>
      <c r="TNZ43" s="47"/>
      <c r="TOA43" s="47"/>
      <c r="TOB43" s="47"/>
      <c r="TOC43" s="47"/>
      <c r="TOD43" s="47"/>
      <c r="TOE43" s="47"/>
      <c r="TOF43" s="47"/>
      <c r="TOG43" s="47"/>
      <c r="TOH43" s="47"/>
      <c r="TOI43" s="47"/>
      <c r="TOJ43" s="47"/>
      <c r="TOK43" s="47"/>
      <c r="TOL43" s="47"/>
      <c r="TOM43" s="47"/>
      <c r="TON43" s="47"/>
      <c r="TOO43" s="47"/>
      <c r="TOP43" s="47"/>
      <c r="TOQ43" s="47"/>
      <c r="TOR43" s="47"/>
      <c r="TOS43" s="47"/>
      <c r="TOT43" s="47"/>
      <c r="TOU43" s="47"/>
      <c r="TOV43" s="47"/>
      <c r="TOW43" s="47"/>
      <c r="TOX43" s="47"/>
      <c r="TOY43" s="47"/>
      <c r="TOZ43" s="47"/>
      <c r="TPA43" s="47"/>
      <c r="TPB43" s="47"/>
      <c r="TPC43" s="47"/>
      <c r="TPD43" s="47"/>
      <c r="TPE43" s="47"/>
      <c r="TPF43" s="47"/>
      <c r="TPG43" s="47"/>
      <c r="TPH43" s="47"/>
      <c r="TPI43" s="47"/>
      <c r="TPJ43" s="47"/>
      <c r="TPK43" s="47"/>
      <c r="TPL43" s="47"/>
      <c r="TPM43" s="47"/>
      <c r="TPN43" s="47"/>
      <c r="TPO43" s="47"/>
      <c r="TPP43" s="47"/>
      <c r="TPQ43" s="47"/>
      <c r="TPR43" s="47"/>
      <c r="TPS43" s="47"/>
      <c r="TPT43" s="47"/>
      <c r="TPU43" s="47"/>
      <c r="TPV43" s="47"/>
      <c r="TPW43" s="47"/>
      <c r="TPX43" s="47"/>
      <c r="TPY43" s="47"/>
      <c r="TPZ43" s="47"/>
      <c r="TQA43" s="47"/>
      <c r="TQB43" s="47"/>
      <c r="TQC43" s="47"/>
      <c r="TQD43" s="47"/>
      <c r="TQE43" s="47"/>
      <c r="TQF43" s="47"/>
      <c r="TQG43" s="47"/>
      <c r="TQH43" s="47"/>
      <c r="TQI43" s="47"/>
      <c r="TQJ43" s="47"/>
      <c r="TQK43" s="47"/>
      <c r="TQL43" s="47"/>
      <c r="TQM43" s="47"/>
      <c r="TQN43" s="47"/>
      <c r="TQO43" s="47"/>
      <c r="TQP43" s="47"/>
      <c r="TQQ43" s="47"/>
      <c r="TQR43" s="47"/>
      <c r="TQS43" s="47"/>
      <c r="TQT43" s="47"/>
      <c r="TQU43" s="47"/>
      <c r="TQV43" s="47"/>
      <c r="TQW43" s="47"/>
      <c r="TQX43" s="47"/>
      <c r="TQY43" s="47"/>
      <c r="TQZ43" s="47"/>
      <c r="TRA43" s="47"/>
      <c r="TRB43" s="47"/>
      <c r="TRC43" s="47"/>
      <c r="TRD43" s="47"/>
      <c r="TRE43" s="47"/>
      <c r="TRF43" s="47"/>
      <c r="TRG43" s="47"/>
      <c r="TRH43" s="47"/>
      <c r="TRI43" s="47"/>
      <c r="TRJ43" s="47"/>
      <c r="TRK43" s="47"/>
      <c r="TRL43" s="47"/>
      <c r="TRM43" s="47"/>
      <c r="TRN43" s="47"/>
      <c r="TRO43" s="47"/>
      <c r="TRP43" s="47"/>
      <c r="TRQ43" s="47"/>
      <c r="TRR43" s="47"/>
      <c r="TRS43" s="47"/>
      <c r="TRT43" s="47"/>
      <c r="TRU43" s="47"/>
      <c r="TRV43" s="47"/>
      <c r="TRW43" s="47"/>
      <c r="TRX43" s="47"/>
      <c r="TRY43" s="47"/>
      <c r="TRZ43" s="47"/>
      <c r="TSA43" s="47"/>
      <c r="TSB43" s="47"/>
      <c r="TSC43" s="47"/>
      <c r="TSD43" s="47"/>
      <c r="TSE43" s="47"/>
      <c r="TSF43" s="47"/>
      <c r="TSG43" s="47"/>
      <c r="TSH43" s="47"/>
      <c r="TSI43" s="47"/>
      <c r="TSJ43" s="47"/>
      <c r="TSK43" s="47"/>
      <c r="TSL43" s="47"/>
      <c r="TSM43" s="47"/>
      <c r="TSN43" s="47"/>
      <c r="TSO43" s="47"/>
      <c r="TSP43" s="47"/>
      <c r="TSQ43" s="47"/>
      <c r="TSR43" s="47"/>
      <c r="TSS43" s="47"/>
      <c r="TST43" s="47"/>
      <c r="TSU43" s="47"/>
      <c r="TSV43" s="47"/>
      <c r="TSW43" s="47"/>
      <c r="TSX43" s="47"/>
      <c r="TSY43" s="47"/>
      <c r="TSZ43" s="47"/>
      <c r="TTA43" s="47"/>
      <c r="TTB43" s="47"/>
      <c r="TTC43" s="47"/>
      <c r="TTD43" s="47"/>
      <c r="TTE43" s="47"/>
      <c r="TTF43" s="47"/>
      <c r="TTG43" s="47"/>
      <c r="TTH43" s="47"/>
      <c r="TTI43" s="47"/>
      <c r="TTJ43" s="47"/>
      <c r="TTK43" s="47"/>
      <c r="TTL43" s="47"/>
      <c r="TTM43" s="47"/>
      <c r="TTN43" s="47"/>
      <c r="TTO43" s="47"/>
      <c r="TTP43" s="47"/>
      <c r="TTQ43" s="47"/>
      <c r="TTR43" s="47"/>
      <c r="TTS43" s="47"/>
      <c r="TTT43" s="47"/>
      <c r="TTU43" s="47"/>
      <c r="TTV43" s="47"/>
      <c r="TTW43" s="47"/>
      <c r="TTX43" s="47"/>
      <c r="TTY43" s="47"/>
      <c r="TTZ43" s="47"/>
      <c r="TUA43" s="47"/>
      <c r="TUB43" s="47"/>
      <c r="TUC43" s="47"/>
      <c r="TUD43" s="47"/>
      <c r="TUE43" s="47"/>
      <c r="TUF43" s="47"/>
      <c r="TUG43" s="47"/>
      <c r="TUH43" s="47"/>
      <c r="TUI43" s="47"/>
      <c r="TUJ43" s="47"/>
      <c r="TUK43" s="47"/>
      <c r="TUL43" s="47"/>
      <c r="TUM43" s="47"/>
      <c r="TUN43" s="47"/>
      <c r="TUO43" s="47"/>
      <c r="TUP43" s="47"/>
      <c r="TUQ43" s="47"/>
      <c r="TUR43" s="47"/>
      <c r="TUS43" s="47"/>
      <c r="TUT43" s="47"/>
      <c r="TUU43" s="47"/>
      <c r="TUV43" s="47"/>
      <c r="TUW43" s="47"/>
      <c r="TUX43" s="47"/>
      <c r="TUY43" s="47"/>
      <c r="TUZ43" s="47"/>
      <c r="TVA43" s="47"/>
      <c r="TVB43" s="47"/>
      <c r="TVC43" s="47"/>
      <c r="TVD43" s="47"/>
      <c r="TVE43" s="47"/>
      <c r="TVF43" s="47"/>
      <c r="TVG43" s="47"/>
      <c r="TVH43" s="47"/>
      <c r="TVI43" s="47"/>
      <c r="TVJ43" s="47"/>
      <c r="TVK43" s="47"/>
      <c r="TVL43" s="47"/>
      <c r="TVM43" s="47"/>
      <c r="TVN43" s="47"/>
      <c r="TVO43" s="47"/>
      <c r="TVP43" s="47"/>
      <c r="TVQ43" s="47"/>
      <c r="TVR43" s="47"/>
      <c r="TVS43" s="47"/>
      <c r="TVT43" s="47"/>
      <c r="TVU43" s="47"/>
      <c r="TVV43" s="47"/>
      <c r="TVW43" s="47"/>
      <c r="TVX43" s="47"/>
      <c r="TVY43" s="47"/>
      <c r="TVZ43" s="47"/>
      <c r="TWA43" s="47"/>
      <c r="TWB43" s="47"/>
      <c r="TWC43" s="47"/>
      <c r="TWD43" s="47"/>
      <c r="TWE43" s="47"/>
      <c r="TWF43" s="47"/>
      <c r="TWG43" s="47"/>
      <c r="TWH43" s="47"/>
      <c r="TWI43" s="47"/>
      <c r="TWJ43" s="47"/>
      <c r="TWK43" s="47"/>
      <c r="TWL43" s="47"/>
      <c r="TWM43" s="47"/>
      <c r="TWN43" s="47"/>
      <c r="TWO43" s="47"/>
      <c r="TWP43" s="47"/>
      <c r="TWQ43" s="47"/>
      <c r="TWR43" s="47"/>
      <c r="TWS43" s="47"/>
      <c r="TWT43" s="47"/>
      <c r="TWU43" s="47"/>
      <c r="TWV43" s="47"/>
      <c r="TWW43" s="47"/>
      <c r="TWX43" s="47"/>
      <c r="TWY43" s="47"/>
      <c r="TWZ43" s="47"/>
      <c r="TXA43" s="47"/>
      <c r="TXB43" s="47"/>
      <c r="TXC43" s="47"/>
      <c r="TXD43" s="47"/>
      <c r="TXE43" s="47"/>
      <c r="TXF43" s="47"/>
      <c r="TXG43" s="47"/>
      <c r="TXH43" s="47"/>
      <c r="TXI43" s="47"/>
      <c r="TXJ43" s="47"/>
      <c r="TXK43" s="47"/>
      <c r="TXL43" s="47"/>
      <c r="TXM43" s="47"/>
      <c r="TXN43" s="47"/>
      <c r="TXO43" s="47"/>
      <c r="TXP43" s="47"/>
      <c r="TXQ43" s="47"/>
      <c r="TXR43" s="47"/>
      <c r="TXS43" s="47"/>
      <c r="TXT43" s="47"/>
      <c r="TXU43" s="47"/>
      <c r="TXV43" s="47"/>
      <c r="TXW43" s="47"/>
      <c r="TXX43" s="47"/>
      <c r="TXY43" s="47"/>
      <c r="TXZ43" s="47"/>
      <c r="TYA43" s="47"/>
      <c r="TYB43" s="47"/>
      <c r="TYC43" s="47"/>
      <c r="TYD43" s="47"/>
      <c r="TYE43" s="47"/>
      <c r="TYF43" s="47"/>
      <c r="TYG43" s="47"/>
      <c r="TYH43" s="47"/>
      <c r="TYI43" s="47"/>
      <c r="TYJ43" s="47"/>
      <c r="TYK43" s="47"/>
      <c r="TYL43" s="47"/>
      <c r="TYM43" s="47"/>
      <c r="TYN43" s="47"/>
      <c r="TYO43" s="47"/>
      <c r="TYP43" s="47"/>
      <c r="TYQ43" s="47"/>
      <c r="TYR43" s="47"/>
      <c r="TYS43" s="47"/>
      <c r="TYT43" s="47"/>
      <c r="TYU43" s="47"/>
      <c r="TYV43" s="47"/>
      <c r="TYW43" s="47"/>
      <c r="TYX43" s="47"/>
      <c r="TYY43" s="47"/>
      <c r="TYZ43" s="47"/>
      <c r="TZA43" s="47"/>
      <c r="TZB43" s="47"/>
      <c r="TZC43" s="47"/>
      <c r="TZD43" s="47"/>
      <c r="TZE43" s="47"/>
      <c r="TZF43" s="47"/>
      <c r="TZG43" s="47"/>
      <c r="TZH43" s="47"/>
      <c r="TZI43" s="47"/>
      <c r="TZJ43" s="47"/>
      <c r="TZK43" s="47"/>
      <c r="TZL43" s="47"/>
      <c r="TZM43" s="47"/>
      <c r="TZN43" s="47"/>
      <c r="TZO43" s="47"/>
      <c r="TZP43" s="47"/>
      <c r="TZQ43" s="47"/>
      <c r="TZR43" s="47"/>
      <c r="TZS43" s="47"/>
      <c r="TZT43" s="47"/>
      <c r="TZU43" s="47"/>
      <c r="TZV43" s="47"/>
      <c r="TZW43" s="47"/>
      <c r="TZX43" s="47"/>
      <c r="TZY43" s="47"/>
      <c r="TZZ43" s="47"/>
      <c r="UAA43" s="47"/>
      <c r="UAB43" s="47"/>
      <c r="UAC43" s="47"/>
      <c r="UAD43" s="47"/>
      <c r="UAE43" s="47"/>
      <c r="UAF43" s="47"/>
      <c r="UAG43" s="47"/>
      <c r="UAH43" s="47"/>
      <c r="UAI43" s="47"/>
      <c r="UAJ43" s="47"/>
      <c r="UAK43" s="47"/>
      <c r="UAL43" s="47"/>
      <c r="UAM43" s="47"/>
      <c r="UAN43" s="47"/>
      <c r="UAO43" s="47"/>
      <c r="UAP43" s="47"/>
      <c r="UAQ43" s="47"/>
      <c r="UAR43" s="47"/>
      <c r="UAS43" s="47"/>
      <c r="UAT43" s="47"/>
      <c r="UAU43" s="47"/>
      <c r="UAV43" s="47"/>
      <c r="UAW43" s="47"/>
      <c r="UAX43" s="47"/>
      <c r="UAY43" s="47"/>
      <c r="UAZ43" s="47"/>
      <c r="UBA43" s="47"/>
      <c r="UBB43" s="47"/>
      <c r="UBC43" s="47"/>
      <c r="UBD43" s="47"/>
      <c r="UBE43" s="47"/>
      <c r="UBF43" s="47"/>
      <c r="UBG43" s="47"/>
      <c r="UBH43" s="47"/>
      <c r="UBI43" s="47"/>
      <c r="UBJ43" s="47"/>
      <c r="UBK43" s="47"/>
      <c r="UBL43" s="47"/>
      <c r="UBM43" s="47"/>
      <c r="UBN43" s="47"/>
      <c r="UBO43" s="47"/>
      <c r="UBP43" s="47"/>
      <c r="UBQ43" s="47"/>
      <c r="UBR43" s="47"/>
      <c r="UBS43" s="47"/>
      <c r="UBT43" s="47"/>
      <c r="UBU43" s="47"/>
      <c r="UBV43" s="47"/>
      <c r="UBW43" s="47"/>
      <c r="UBX43" s="47"/>
      <c r="UBY43" s="47"/>
      <c r="UBZ43" s="47"/>
      <c r="UCA43" s="47"/>
      <c r="UCB43" s="47"/>
      <c r="UCC43" s="47"/>
      <c r="UCD43" s="47"/>
      <c r="UCE43" s="47"/>
      <c r="UCF43" s="47"/>
      <c r="UCG43" s="47"/>
      <c r="UCH43" s="47"/>
      <c r="UCI43" s="47"/>
      <c r="UCJ43" s="47"/>
      <c r="UCK43" s="47"/>
      <c r="UCL43" s="47"/>
      <c r="UCM43" s="47"/>
      <c r="UCN43" s="47"/>
      <c r="UCO43" s="47"/>
      <c r="UCP43" s="47"/>
      <c r="UCQ43" s="47"/>
      <c r="UCR43" s="47"/>
      <c r="UCS43" s="47"/>
      <c r="UCT43" s="47"/>
      <c r="UCU43" s="47"/>
      <c r="UCV43" s="47"/>
      <c r="UCW43" s="47"/>
      <c r="UCX43" s="47"/>
      <c r="UCY43" s="47"/>
      <c r="UCZ43" s="47"/>
      <c r="UDA43" s="47"/>
      <c r="UDB43" s="47"/>
      <c r="UDC43" s="47"/>
      <c r="UDD43" s="47"/>
      <c r="UDE43" s="47"/>
      <c r="UDF43" s="47"/>
      <c r="UDG43" s="47"/>
      <c r="UDH43" s="47"/>
      <c r="UDI43" s="47"/>
      <c r="UDJ43" s="47"/>
      <c r="UDK43" s="47"/>
      <c r="UDL43" s="47"/>
      <c r="UDM43" s="47"/>
      <c r="UDN43" s="47"/>
      <c r="UDO43" s="47"/>
      <c r="UDP43" s="47"/>
      <c r="UDQ43" s="47"/>
      <c r="UDR43" s="47"/>
      <c r="UDS43" s="47"/>
      <c r="UDT43" s="47"/>
      <c r="UDU43" s="47"/>
      <c r="UDV43" s="47"/>
      <c r="UDW43" s="47"/>
      <c r="UDX43" s="47"/>
      <c r="UDY43" s="47"/>
      <c r="UDZ43" s="47"/>
      <c r="UEA43" s="47"/>
      <c r="UEB43" s="47"/>
      <c r="UEC43" s="47"/>
      <c r="UED43" s="47"/>
      <c r="UEE43" s="47"/>
      <c r="UEF43" s="47"/>
      <c r="UEG43" s="47"/>
      <c r="UEH43" s="47"/>
      <c r="UEI43" s="47"/>
      <c r="UEJ43" s="47"/>
      <c r="UEK43" s="47"/>
      <c r="UEL43" s="47"/>
      <c r="UEM43" s="47"/>
      <c r="UEN43" s="47"/>
      <c r="UEO43" s="47"/>
      <c r="UEP43" s="47"/>
      <c r="UEQ43" s="47"/>
      <c r="UER43" s="47"/>
      <c r="UES43" s="47"/>
      <c r="UET43" s="47"/>
      <c r="UEU43" s="47"/>
      <c r="UEV43" s="47"/>
      <c r="UEW43" s="47"/>
      <c r="UEX43" s="47"/>
      <c r="UEY43" s="47"/>
      <c r="UEZ43" s="47"/>
      <c r="UFA43" s="47"/>
      <c r="UFB43" s="47"/>
      <c r="UFC43" s="47"/>
      <c r="UFD43" s="47"/>
      <c r="UFE43" s="47"/>
      <c r="UFF43" s="47"/>
      <c r="UFG43" s="47"/>
      <c r="UFH43" s="47"/>
      <c r="UFI43" s="47"/>
      <c r="UFJ43" s="47"/>
      <c r="UFK43" s="47"/>
      <c r="UFL43" s="47"/>
      <c r="UFM43" s="47"/>
      <c r="UFN43" s="47"/>
      <c r="UFO43" s="47"/>
      <c r="UFP43" s="47"/>
      <c r="UFQ43" s="47"/>
      <c r="UFR43" s="47"/>
      <c r="UFS43" s="47"/>
      <c r="UFT43" s="47"/>
      <c r="UFU43" s="47"/>
      <c r="UFV43" s="47"/>
      <c r="UFW43" s="47"/>
      <c r="UFX43" s="47"/>
      <c r="UFY43" s="47"/>
      <c r="UFZ43" s="47"/>
      <c r="UGA43" s="47"/>
      <c r="UGB43" s="47"/>
      <c r="UGC43" s="47"/>
      <c r="UGD43" s="47"/>
      <c r="UGE43" s="47"/>
      <c r="UGF43" s="47"/>
      <c r="UGG43" s="47"/>
      <c r="UGH43" s="47"/>
      <c r="UGI43" s="47"/>
      <c r="UGJ43" s="47"/>
      <c r="UGK43" s="47"/>
      <c r="UGL43" s="47"/>
      <c r="UGM43" s="47"/>
      <c r="UGN43" s="47"/>
      <c r="UGO43" s="47"/>
      <c r="UGP43" s="47"/>
      <c r="UGQ43" s="47"/>
      <c r="UGR43" s="47"/>
      <c r="UGS43" s="47"/>
      <c r="UGT43" s="47"/>
      <c r="UGU43" s="47"/>
      <c r="UGV43" s="47"/>
      <c r="UGW43" s="47"/>
      <c r="UGX43" s="47"/>
      <c r="UGY43" s="47"/>
      <c r="UGZ43" s="47"/>
      <c r="UHA43" s="47"/>
      <c r="UHB43" s="47"/>
      <c r="UHC43" s="47"/>
      <c r="UHD43" s="47"/>
      <c r="UHE43" s="47"/>
      <c r="UHF43" s="47"/>
      <c r="UHG43" s="47"/>
      <c r="UHH43" s="47"/>
      <c r="UHI43" s="47"/>
      <c r="UHJ43" s="47"/>
      <c r="UHK43" s="47"/>
      <c r="UHL43" s="47"/>
      <c r="UHM43" s="47"/>
      <c r="UHN43" s="47"/>
      <c r="UHO43" s="47"/>
      <c r="UHP43" s="47"/>
      <c r="UHQ43" s="47"/>
      <c r="UHR43" s="47"/>
      <c r="UHS43" s="47"/>
      <c r="UHT43" s="47"/>
      <c r="UHU43" s="47"/>
      <c r="UHV43" s="47"/>
      <c r="UHW43" s="47"/>
      <c r="UHX43" s="47"/>
      <c r="UHY43" s="47"/>
      <c r="UHZ43" s="47"/>
      <c r="UIA43" s="47"/>
      <c r="UIB43" s="47"/>
      <c r="UIC43" s="47"/>
      <c r="UID43" s="47"/>
      <c r="UIE43" s="47"/>
      <c r="UIF43" s="47"/>
      <c r="UIG43" s="47"/>
      <c r="UIH43" s="47"/>
      <c r="UII43" s="47"/>
      <c r="UIJ43" s="47"/>
      <c r="UIK43" s="47"/>
      <c r="UIL43" s="47"/>
      <c r="UIM43" s="47"/>
      <c r="UIN43" s="47"/>
      <c r="UIO43" s="47"/>
      <c r="UIP43" s="47"/>
      <c r="UIQ43" s="47"/>
      <c r="UIR43" s="47"/>
      <c r="UIS43" s="47"/>
      <c r="UIT43" s="47"/>
      <c r="UIU43" s="47"/>
      <c r="UIV43" s="47"/>
      <c r="UIW43" s="47"/>
      <c r="UIX43" s="47"/>
      <c r="UIY43" s="47"/>
      <c r="UIZ43" s="47"/>
      <c r="UJA43" s="47"/>
      <c r="UJB43" s="47"/>
      <c r="UJC43" s="47"/>
      <c r="UJD43" s="47"/>
      <c r="UJE43" s="47"/>
      <c r="UJF43" s="47"/>
      <c r="UJG43" s="47"/>
      <c r="UJH43" s="47"/>
      <c r="UJI43" s="47"/>
      <c r="UJJ43" s="47"/>
      <c r="UJK43" s="47"/>
      <c r="UJL43" s="47"/>
      <c r="UJM43" s="47"/>
      <c r="UJN43" s="47"/>
      <c r="UJO43" s="47"/>
      <c r="UJP43" s="47"/>
      <c r="UJQ43" s="47"/>
      <c r="UJR43" s="47"/>
      <c r="UJS43" s="47"/>
      <c r="UJT43" s="47"/>
      <c r="UJU43" s="47"/>
      <c r="UJV43" s="47"/>
      <c r="UJW43" s="47"/>
      <c r="UJX43" s="47"/>
      <c r="UJY43" s="47"/>
      <c r="UJZ43" s="47"/>
      <c r="UKA43" s="47"/>
      <c r="UKB43" s="47"/>
      <c r="UKC43" s="47"/>
      <c r="UKD43" s="47"/>
      <c r="UKE43" s="47"/>
      <c r="UKF43" s="47"/>
      <c r="UKG43" s="47"/>
      <c r="UKH43" s="47"/>
      <c r="UKI43" s="47"/>
      <c r="UKJ43" s="47"/>
      <c r="UKK43" s="47"/>
      <c r="UKL43" s="47"/>
      <c r="UKM43" s="47"/>
      <c r="UKN43" s="47"/>
      <c r="UKO43" s="47"/>
      <c r="UKP43" s="47"/>
      <c r="UKQ43" s="47"/>
      <c r="UKR43" s="47"/>
      <c r="UKS43" s="47"/>
      <c r="UKT43" s="47"/>
      <c r="UKU43" s="47"/>
      <c r="UKV43" s="47"/>
      <c r="UKW43" s="47"/>
      <c r="UKX43" s="47"/>
      <c r="UKY43" s="47"/>
      <c r="UKZ43" s="47"/>
      <c r="ULA43" s="47"/>
      <c r="ULB43" s="47"/>
      <c r="ULC43" s="47"/>
      <c r="ULD43" s="47"/>
      <c r="ULE43" s="47"/>
      <c r="ULF43" s="47"/>
      <c r="ULG43" s="47"/>
      <c r="ULH43" s="47"/>
      <c r="ULI43" s="47"/>
      <c r="ULJ43" s="47"/>
      <c r="ULK43" s="47"/>
      <c r="ULL43" s="47"/>
      <c r="ULM43" s="47"/>
      <c r="ULN43" s="47"/>
      <c r="ULO43" s="47"/>
      <c r="ULP43" s="47"/>
      <c r="ULQ43" s="47"/>
      <c r="ULR43" s="47"/>
      <c r="ULS43" s="47"/>
      <c r="ULT43" s="47"/>
      <c r="ULU43" s="47"/>
      <c r="ULV43" s="47"/>
      <c r="ULW43" s="47"/>
      <c r="ULX43" s="47"/>
      <c r="ULY43" s="47"/>
      <c r="ULZ43" s="47"/>
      <c r="UMA43" s="47"/>
      <c r="UMB43" s="47"/>
      <c r="UMC43" s="47"/>
      <c r="UMD43" s="47"/>
      <c r="UME43" s="47"/>
      <c r="UMF43" s="47"/>
      <c r="UMG43" s="47"/>
      <c r="UMH43" s="47"/>
      <c r="UMI43" s="47"/>
      <c r="UMJ43" s="47"/>
      <c r="UMK43" s="47"/>
      <c r="UML43" s="47"/>
      <c r="UMM43" s="47"/>
      <c r="UMN43" s="47"/>
      <c r="UMO43" s="47"/>
      <c r="UMP43" s="47"/>
      <c r="UMQ43" s="47"/>
      <c r="UMR43" s="47"/>
      <c r="UMS43" s="47"/>
      <c r="UMT43" s="47"/>
      <c r="UMU43" s="47"/>
      <c r="UMV43" s="47"/>
      <c r="UMW43" s="47"/>
      <c r="UMX43" s="47"/>
      <c r="UMY43" s="47"/>
      <c r="UMZ43" s="47"/>
      <c r="UNA43" s="47"/>
      <c r="UNB43" s="47"/>
      <c r="UNC43" s="47"/>
      <c r="UND43" s="47"/>
      <c r="UNE43" s="47"/>
      <c r="UNF43" s="47"/>
      <c r="UNG43" s="47"/>
      <c r="UNH43" s="47"/>
      <c r="UNI43" s="47"/>
      <c r="UNJ43" s="47"/>
      <c r="UNK43" s="47"/>
      <c r="UNL43" s="47"/>
      <c r="UNM43" s="47"/>
      <c r="UNN43" s="47"/>
      <c r="UNO43" s="47"/>
      <c r="UNP43" s="47"/>
      <c r="UNQ43" s="47"/>
      <c r="UNR43" s="47"/>
      <c r="UNS43" s="47"/>
      <c r="UNT43" s="47"/>
      <c r="UNU43" s="47"/>
      <c r="UNV43" s="47"/>
      <c r="UNW43" s="47"/>
      <c r="UNX43" s="47"/>
      <c r="UNY43" s="47"/>
      <c r="UNZ43" s="47"/>
      <c r="UOA43" s="47"/>
      <c r="UOB43" s="47"/>
      <c r="UOC43" s="47"/>
      <c r="UOD43" s="47"/>
      <c r="UOE43" s="47"/>
      <c r="UOF43" s="47"/>
      <c r="UOG43" s="47"/>
      <c r="UOH43" s="47"/>
      <c r="UOI43" s="47"/>
      <c r="UOJ43" s="47"/>
      <c r="UOK43" s="47"/>
      <c r="UOL43" s="47"/>
      <c r="UOM43" s="47"/>
      <c r="UON43" s="47"/>
      <c r="UOO43" s="47"/>
      <c r="UOP43" s="47"/>
      <c r="UOQ43" s="47"/>
      <c r="UOR43" s="47"/>
      <c r="UOS43" s="47"/>
      <c r="UOT43" s="47"/>
      <c r="UOU43" s="47"/>
      <c r="UOV43" s="47"/>
      <c r="UOW43" s="47"/>
      <c r="UOX43" s="47"/>
      <c r="UOY43" s="47"/>
      <c r="UOZ43" s="47"/>
      <c r="UPA43" s="47"/>
      <c r="UPB43" s="47"/>
      <c r="UPC43" s="47"/>
      <c r="UPD43" s="47"/>
      <c r="UPE43" s="47"/>
      <c r="UPF43" s="47"/>
      <c r="UPG43" s="47"/>
      <c r="UPH43" s="47"/>
      <c r="UPI43" s="47"/>
      <c r="UPJ43" s="47"/>
      <c r="UPK43" s="47"/>
      <c r="UPL43" s="47"/>
      <c r="UPM43" s="47"/>
      <c r="UPN43" s="47"/>
      <c r="UPO43" s="47"/>
      <c r="UPP43" s="47"/>
      <c r="UPQ43" s="47"/>
      <c r="UPR43" s="47"/>
      <c r="UPS43" s="47"/>
      <c r="UPT43" s="47"/>
      <c r="UPU43" s="47"/>
      <c r="UPV43" s="47"/>
      <c r="UPW43" s="47"/>
      <c r="UPX43" s="47"/>
      <c r="UPY43" s="47"/>
      <c r="UPZ43" s="47"/>
      <c r="UQA43" s="47"/>
      <c r="UQB43" s="47"/>
      <c r="UQC43" s="47"/>
      <c r="UQD43" s="47"/>
      <c r="UQE43" s="47"/>
      <c r="UQF43" s="47"/>
      <c r="UQG43" s="47"/>
      <c r="UQH43" s="47"/>
      <c r="UQI43" s="47"/>
      <c r="UQJ43" s="47"/>
      <c r="UQK43" s="47"/>
      <c r="UQL43" s="47"/>
      <c r="UQM43" s="47"/>
      <c r="UQN43" s="47"/>
      <c r="UQO43" s="47"/>
      <c r="UQP43" s="47"/>
      <c r="UQQ43" s="47"/>
      <c r="UQR43" s="47"/>
      <c r="UQS43" s="47"/>
      <c r="UQT43" s="47"/>
      <c r="UQU43" s="47"/>
      <c r="UQV43" s="47"/>
      <c r="UQW43" s="47"/>
      <c r="UQX43" s="47"/>
      <c r="UQY43" s="47"/>
      <c r="UQZ43" s="47"/>
      <c r="URA43" s="47"/>
      <c r="URB43" s="47"/>
      <c r="URC43" s="47"/>
      <c r="URD43" s="47"/>
      <c r="URE43" s="47"/>
      <c r="URF43" s="47"/>
      <c r="URG43" s="47"/>
      <c r="URH43" s="47"/>
      <c r="URI43" s="47"/>
      <c r="URJ43" s="47"/>
      <c r="URK43" s="47"/>
      <c r="URL43" s="47"/>
      <c r="URM43" s="47"/>
      <c r="URN43" s="47"/>
      <c r="URO43" s="47"/>
      <c r="URP43" s="47"/>
      <c r="URQ43" s="47"/>
      <c r="URR43" s="47"/>
      <c r="URS43" s="47"/>
      <c r="URT43" s="47"/>
      <c r="URU43" s="47"/>
      <c r="URV43" s="47"/>
      <c r="URW43" s="47"/>
      <c r="URX43" s="47"/>
      <c r="URY43" s="47"/>
      <c r="URZ43" s="47"/>
      <c r="USA43" s="47"/>
      <c r="USB43" s="47"/>
      <c r="USC43" s="47"/>
      <c r="USD43" s="47"/>
      <c r="USE43" s="47"/>
      <c r="USF43" s="47"/>
      <c r="USG43" s="47"/>
      <c r="USH43" s="47"/>
      <c r="USI43" s="47"/>
      <c r="USJ43" s="47"/>
      <c r="USK43" s="47"/>
      <c r="USL43" s="47"/>
      <c r="USM43" s="47"/>
      <c r="USN43" s="47"/>
      <c r="USO43" s="47"/>
      <c r="USP43" s="47"/>
      <c r="USQ43" s="47"/>
      <c r="USR43" s="47"/>
      <c r="USS43" s="47"/>
      <c r="UST43" s="47"/>
      <c r="USU43" s="47"/>
      <c r="USV43" s="47"/>
      <c r="USW43" s="47"/>
      <c r="USX43" s="47"/>
      <c r="USY43" s="47"/>
      <c r="USZ43" s="47"/>
      <c r="UTA43" s="47"/>
      <c r="UTB43" s="47"/>
      <c r="UTC43" s="47"/>
      <c r="UTD43" s="47"/>
      <c r="UTE43" s="47"/>
      <c r="UTF43" s="47"/>
      <c r="UTG43" s="47"/>
      <c r="UTH43" s="47"/>
      <c r="UTI43" s="47"/>
      <c r="UTJ43" s="47"/>
      <c r="UTK43" s="47"/>
      <c r="UTL43" s="47"/>
      <c r="UTM43" s="47"/>
      <c r="UTN43" s="47"/>
      <c r="UTO43" s="47"/>
      <c r="UTP43" s="47"/>
      <c r="UTQ43" s="47"/>
      <c r="UTR43" s="47"/>
      <c r="UTS43" s="47"/>
      <c r="UTT43" s="47"/>
      <c r="UTU43" s="47"/>
      <c r="UTV43" s="47"/>
      <c r="UTW43" s="47"/>
      <c r="UTX43" s="47"/>
      <c r="UTY43" s="47"/>
      <c r="UTZ43" s="47"/>
      <c r="UUA43" s="47"/>
      <c r="UUB43" s="47"/>
      <c r="UUC43" s="47"/>
      <c r="UUD43" s="47"/>
      <c r="UUE43" s="47"/>
      <c r="UUF43" s="47"/>
      <c r="UUG43" s="47"/>
      <c r="UUH43" s="47"/>
      <c r="UUI43" s="47"/>
      <c r="UUJ43" s="47"/>
      <c r="UUK43" s="47"/>
      <c r="UUL43" s="47"/>
      <c r="UUM43" s="47"/>
      <c r="UUN43" s="47"/>
      <c r="UUO43" s="47"/>
      <c r="UUP43" s="47"/>
      <c r="UUQ43" s="47"/>
      <c r="UUR43" s="47"/>
      <c r="UUS43" s="47"/>
      <c r="UUT43" s="47"/>
      <c r="UUU43" s="47"/>
      <c r="UUV43" s="47"/>
      <c r="UUW43" s="47"/>
      <c r="UUX43" s="47"/>
      <c r="UUY43" s="47"/>
      <c r="UUZ43" s="47"/>
      <c r="UVA43" s="47"/>
      <c r="UVB43" s="47"/>
      <c r="UVC43" s="47"/>
      <c r="UVD43" s="47"/>
      <c r="UVE43" s="47"/>
      <c r="UVF43" s="47"/>
      <c r="UVG43" s="47"/>
      <c r="UVH43" s="47"/>
      <c r="UVI43" s="47"/>
      <c r="UVJ43" s="47"/>
      <c r="UVK43" s="47"/>
      <c r="UVL43" s="47"/>
      <c r="UVM43" s="47"/>
      <c r="UVN43" s="47"/>
      <c r="UVO43" s="47"/>
      <c r="UVP43" s="47"/>
      <c r="UVQ43" s="47"/>
      <c r="UVR43" s="47"/>
      <c r="UVS43" s="47"/>
      <c r="UVT43" s="47"/>
      <c r="UVU43" s="47"/>
      <c r="UVV43" s="47"/>
      <c r="UVW43" s="47"/>
      <c r="UVX43" s="47"/>
      <c r="UVY43" s="47"/>
      <c r="UVZ43" s="47"/>
      <c r="UWA43" s="47"/>
      <c r="UWB43" s="47"/>
      <c r="UWC43" s="47"/>
      <c r="UWD43" s="47"/>
      <c r="UWE43" s="47"/>
      <c r="UWF43" s="47"/>
      <c r="UWG43" s="47"/>
      <c r="UWH43" s="47"/>
      <c r="UWI43" s="47"/>
      <c r="UWJ43" s="47"/>
      <c r="UWK43" s="47"/>
      <c r="UWL43" s="47"/>
      <c r="UWM43" s="47"/>
      <c r="UWN43" s="47"/>
      <c r="UWO43" s="47"/>
      <c r="UWP43" s="47"/>
      <c r="UWQ43" s="47"/>
      <c r="UWR43" s="47"/>
      <c r="UWS43" s="47"/>
      <c r="UWT43" s="47"/>
      <c r="UWU43" s="47"/>
      <c r="UWV43" s="47"/>
      <c r="UWW43" s="47"/>
      <c r="UWX43" s="47"/>
      <c r="UWY43" s="47"/>
      <c r="UWZ43" s="47"/>
      <c r="UXA43" s="47"/>
      <c r="UXB43" s="47"/>
      <c r="UXC43" s="47"/>
      <c r="UXD43" s="47"/>
      <c r="UXE43" s="47"/>
      <c r="UXF43" s="47"/>
      <c r="UXG43" s="47"/>
      <c r="UXH43" s="47"/>
      <c r="UXI43" s="47"/>
      <c r="UXJ43" s="47"/>
      <c r="UXK43" s="47"/>
      <c r="UXL43" s="47"/>
      <c r="UXM43" s="47"/>
      <c r="UXN43" s="47"/>
      <c r="UXO43" s="47"/>
      <c r="UXP43" s="47"/>
      <c r="UXQ43" s="47"/>
      <c r="UXR43" s="47"/>
      <c r="UXS43" s="47"/>
      <c r="UXT43" s="47"/>
      <c r="UXU43" s="47"/>
      <c r="UXV43" s="47"/>
      <c r="UXW43" s="47"/>
      <c r="UXX43" s="47"/>
      <c r="UXY43" s="47"/>
      <c r="UXZ43" s="47"/>
      <c r="UYA43" s="47"/>
      <c r="UYB43" s="47"/>
      <c r="UYC43" s="47"/>
      <c r="UYD43" s="47"/>
      <c r="UYE43" s="47"/>
      <c r="UYF43" s="47"/>
      <c r="UYG43" s="47"/>
      <c r="UYH43" s="47"/>
      <c r="UYI43" s="47"/>
      <c r="UYJ43" s="47"/>
      <c r="UYK43" s="47"/>
      <c r="UYL43" s="47"/>
      <c r="UYM43" s="47"/>
      <c r="UYN43" s="47"/>
      <c r="UYO43" s="47"/>
      <c r="UYP43" s="47"/>
      <c r="UYQ43" s="47"/>
      <c r="UYR43" s="47"/>
      <c r="UYS43" s="47"/>
      <c r="UYT43" s="47"/>
      <c r="UYU43" s="47"/>
      <c r="UYV43" s="47"/>
      <c r="UYW43" s="47"/>
      <c r="UYX43" s="47"/>
      <c r="UYY43" s="47"/>
      <c r="UYZ43" s="47"/>
      <c r="UZA43" s="47"/>
      <c r="UZB43" s="47"/>
      <c r="UZC43" s="47"/>
      <c r="UZD43" s="47"/>
      <c r="UZE43" s="47"/>
      <c r="UZF43" s="47"/>
      <c r="UZG43" s="47"/>
      <c r="UZH43" s="47"/>
      <c r="UZI43" s="47"/>
      <c r="UZJ43" s="47"/>
      <c r="UZK43" s="47"/>
      <c r="UZL43" s="47"/>
      <c r="UZM43" s="47"/>
      <c r="UZN43" s="47"/>
      <c r="UZO43" s="47"/>
      <c r="UZP43" s="47"/>
      <c r="UZQ43" s="47"/>
      <c r="UZR43" s="47"/>
      <c r="UZS43" s="47"/>
      <c r="UZT43" s="47"/>
      <c r="UZU43" s="47"/>
      <c r="UZV43" s="47"/>
      <c r="UZW43" s="47"/>
      <c r="UZX43" s="47"/>
      <c r="UZY43" s="47"/>
      <c r="UZZ43" s="47"/>
      <c r="VAA43" s="47"/>
      <c r="VAB43" s="47"/>
      <c r="VAC43" s="47"/>
      <c r="VAD43" s="47"/>
      <c r="VAE43" s="47"/>
      <c r="VAF43" s="47"/>
      <c r="VAG43" s="47"/>
      <c r="VAH43" s="47"/>
      <c r="VAI43" s="47"/>
      <c r="VAJ43" s="47"/>
      <c r="VAK43" s="47"/>
      <c r="VAL43" s="47"/>
      <c r="VAM43" s="47"/>
      <c r="VAN43" s="47"/>
      <c r="VAO43" s="47"/>
      <c r="VAP43" s="47"/>
      <c r="VAQ43" s="47"/>
      <c r="VAR43" s="47"/>
      <c r="VAS43" s="47"/>
      <c r="VAT43" s="47"/>
      <c r="VAU43" s="47"/>
      <c r="VAV43" s="47"/>
      <c r="VAW43" s="47"/>
      <c r="VAX43" s="47"/>
      <c r="VAY43" s="47"/>
      <c r="VAZ43" s="47"/>
      <c r="VBA43" s="47"/>
      <c r="VBB43" s="47"/>
      <c r="VBC43" s="47"/>
      <c r="VBD43" s="47"/>
      <c r="VBE43" s="47"/>
      <c r="VBF43" s="47"/>
      <c r="VBG43" s="47"/>
      <c r="VBH43" s="47"/>
      <c r="VBI43" s="47"/>
      <c r="VBJ43" s="47"/>
      <c r="VBK43" s="47"/>
      <c r="VBL43" s="47"/>
      <c r="VBM43" s="47"/>
      <c r="VBN43" s="47"/>
      <c r="VBO43" s="47"/>
      <c r="VBP43" s="47"/>
      <c r="VBQ43" s="47"/>
      <c r="VBR43" s="47"/>
      <c r="VBS43" s="47"/>
      <c r="VBT43" s="47"/>
      <c r="VBU43" s="47"/>
      <c r="VBV43" s="47"/>
      <c r="VBW43" s="47"/>
      <c r="VBX43" s="47"/>
      <c r="VBY43" s="47"/>
      <c r="VBZ43" s="47"/>
      <c r="VCA43" s="47"/>
      <c r="VCB43" s="47"/>
      <c r="VCC43" s="47"/>
      <c r="VCD43" s="47"/>
      <c r="VCE43" s="47"/>
      <c r="VCF43" s="47"/>
      <c r="VCG43" s="47"/>
      <c r="VCH43" s="47"/>
      <c r="VCI43" s="47"/>
      <c r="VCJ43" s="47"/>
      <c r="VCK43" s="47"/>
      <c r="VCL43" s="47"/>
      <c r="VCM43" s="47"/>
      <c r="VCN43" s="47"/>
      <c r="VCO43" s="47"/>
      <c r="VCP43" s="47"/>
      <c r="VCQ43" s="47"/>
      <c r="VCR43" s="47"/>
      <c r="VCS43" s="47"/>
      <c r="VCT43" s="47"/>
      <c r="VCU43" s="47"/>
      <c r="VCV43" s="47"/>
      <c r="VCW43" s="47"/>
      <c r="VCX43" s="47"/>
      <c r="VCY43" s="47"/>
      <c r="VCZ43" s="47"/>
      <c r="VDA43" s="47"/>
      <c r="VDB43" s="47"/>
      <c r="VDC43" s="47"/>
      <c r="VDD43" s="47"/>
      <c r="VDE43" s="47"/>
      <c r="VDF43" s="47"/>
      <c r="VDG43" s="47"/>
      <c r="VDH43" s="47"/>
      <c r="VDI43" s="47"/>
      <c r="VDJ43" s="47"/>
      <c r="VDK43" s="47"/>
      <c r="VDL43" s="47"/>
      <c r="VDM43" s="47"/>
      <c r="VDN43" s="47"/>
      <c r="VDO43" s="47"/>
      <c r="VDP43" s="47"/>
      <c r="VDQ43" s="47"/>
      <c r="VDR43" s="47"/>
      <c r="VDS43" s="47"/>
      <c r="VDT43" s="47"/>
      <c r="VDU43" s="47"/>
      <c r="VDV43" s="47"/>
      <c r="VDW43" s="47"/>
      <c r="VDX43" s="47"/>
      <c r="VDY43" s="47"/>
      <c r="VDZ43" s="47"/>
      <c r="VEA43" s="47"/>
      <c r="VEB43" s="47"/>
      <c r="VEC43" s="47"/>
      <c r="VED43" s="47"/>
      <c r="VEE43" s="47"/>
      <c r="VEF43" s="47"/>
      <c r="VEG43" s="47"/>
      <c r="VEH43" s="47"/>
      <c r="VEI43" s="47"/>
      <c r="VEJ43" s="47"/>
      <c r="VEK43" s="47"/>
      <c r="VEL43" s="47"/>
      <c r="VEM43" s="47"/>
      <c r="VEN43" s="47"/>
      <c r="VEO43" s="47"/>
      <c r="VEP43" s="47"/>
      <c r="VEQ43" s="47"/>
      <c r="VER43" s="47"/>
      <c r="VES43" s="47"/>
      <c r="VET43" s="47"/>
      <c r="VEU43" s="47"/>
      <c r="VEV43" s="47"/>
      <c r="VEW43" s="47"/>
      <c r="VEX43" s="47"/>
      <c r="VEY43" s="47"/>
      <c r="VEZ43" s="47"/>
      <c r="VFA43" s="47"/>
      <c r="VFB43" s="47"/>
      <c r="VFC43" s="47"/>
      <c r="VFD43" s="47"/>
      <c r="VFE43" s="47"/>
      <c r="VFF43" s="47"/>
      <c r="VFG43" s="47"/>
      <c r="VFH43" s="47"/>
      <c r="VFI43" s="47"/>
      <c r="VFJ43" s="47"/>
      <c r="VFK43" s="47"/>
      <c r="VFL43" s="47"/>
      <c r="VFM43" s="47"/>
      <c r="VFN43" s="47"/>
      <c r="VFO43" s="47"/>
      <c r="VFP43" s="47"/>
      <c r="VFQ43" s="47"/>
      <c r="VFR43" s="47"/>
      <c r="VFS43" s="47"/>
      <c r="VFT43" s="47"/>
      <c r="VFU43" s="47"/>
      <c r="VFV43" s="47"/>
      <c r="VFW43" s="47"/>
      <c r="VFX43" s="47"/>
      <c r="VFY43" s="47"/>
      <c r="VFZ43" s="47"/>
      <c r="VGA43" s="47"/>
      <c r="VGB43" s="47"/>
      <c r="VGC43" s="47"/>
      <c r="VGD43" s="47"/>
      <c r="VGE43" s="47"/>
      <c r="VGF43" s="47"/>
      <c r="VGG43" s="47"/>
      <c r="VGH43" s="47"/>
      <c r="VGI43" s="47"/>
      <c r="VGJ43" s="47"/>
      <c r="VGK43" s="47"/>
      <c r="VGL43" s="47"/>
      <c r="VGM43" s="47"/>
      <c r="VGN43" s="47"/>
      <c r="VGO43" s="47"/>
      <c r="VGP43" s="47"/>
      <c r="VGQ43" s="47"/>
      <c r="VGR43" s="47"/>
      <c r="VGS43" s="47"/>
      <c r="VGT43" s="47"/>
      <c r="VGU43" s="47"/>
      <c r="VGV43" s="47"/>
      <c r="VGW43" s="47"/>
      <c r="VGX43" s="47"/>
      <c r="VGY43" s="47"/>
      <c r="VGZ43" s="47"/>
      <c r="VHA43" s="47"/>
      <c r="VHB43" s="47"/>
      <c r="VHC43" s="47"/>
      <c r="VHD43" s="47"/>
      <c r="VHE43" s="47"/>
      <c r="VHF43" s="47"/>
      <c r="VHG43" s="47"/>
      <c r="VHH43" s="47"/>
      <c r="VHI43" s="47"/>
      <c r="VHJ43" s="47"/>
      <c r="VHK43" s="47"/>
      <c r="VHL43" s="47"/>
      <c r="VHM43" s="47"/>
      <c r="VHN43" s="47"/>
      <c r="VHO43" s="47"/>
      <c r="VHP43" s="47"/>
      <c r="VHQ43" s="47"/>
      <c r="VHR43" s="47"/>
      <c r="VHS43" s="47"/>
      <c r="VHT43" s="47"/>
      <c r="VHU43" s="47"/>
      <c r="VHV43" s="47"/>
      <c r="VHW43" s="47"/>
      <c r="VHX43" s="47"/>
      <c r="VHY43" s="47"/>
      <c r="VHZ43" s="47"/>
      <c r="VIA43" s="47"/>
      <c r="VIB43" s="47"/>
      <c r="VIC43" s="47"/>
      <c r="VID43" s="47"/>
      <c r="VIE43" s="47"/>
      <c r="VIF43" s="47"/>
      <c r="VIG43" s="47"/>
      <c r="VIH43" s="47"/>
      <c r="VII43" s="47"/>
      <c r="VIJ43" s="47"/>
      <c r="VIK43" s="47"/>
      <c r="VIL43" s="47"/>
      <c r="VIM43" s="47"/>
      <c r="VIN43" s="47"/>
      <c r="VIO43" s="47"/>
      <c r="VIP43" s="47"/>
      <c r="VIQ43" s="47"/>
      <c r="VIR43" s="47"/>
      <c r="VIS43" s="47"/>
      <c r="VIT43" s="47"/>
      <c r="VIU43" s="47"/>
      <c r="VIV43" s="47"/>
      <c r="VIW43" s="47"/>
      <c r="VIX43" s="47"/>
      <c r="VIY43" s="47"/>
      <c r="VIZ43" s="47"/>
      <c r="VJA43" s="47"/>
      <c r="VJB43" s="47"/>
      <c r="VJC43" s="47"/>
      <c r="VJD43" s="47"/>
      <c r="VJE43" s="47"/>
      <c r="VJF43" s="47"/>
      <c r="VJG43" s="47"/>
      <c r="VJH43" s="47"/>
      <c r="VJI43" s="47"/>
      <c r="VJJ43" s="47"/>
      <c r="VJK43" s="47"/>
      <c r="VJL43" s="47"/>
      <c r="VJM43" s="47"/>
      <c r="VJN43" s="47"/>
      <c r="VJO43" s="47"/>
      <c r="VJP43" s="47"/>
      <c r="VJQ43" s="47"/>
      <c r="VJR43" s="47"/>
      <c r="VJS43" s="47"/>
      <c r="VJT43" s="47"/>
      <c r="VJU43" s="47"/>
      <c r="VJV43" s="47"/>
      <c r="VJW43" s="47"/>
      <c r="VJX43" s="47"/>
      <c r="VJY43" s="47"/>
      <c r="VJZ43" s="47"/>
      <c r="VKA43" s="47"/>
      <c r="VKB43" s="47"/>
      <c r="VKC43" s="47"/>
      <c r="VKD43" s="47"/>
      <c r="VKE43" s="47"/>
      <c r="VKF43" s="47"/>
      <c r="VKG43" s="47"/>
      <c r="VKH43" s="47"/>
      <c r="VKI43" s="47"/>
      <c r="VKJ43" s="47"/>
      <c r="VKK43" s="47"/>
      <c r="VKL43" s="47"/>
      <c r="VKM43" s="47"/>
      <c r="VKN43" s="47"/>
      <c r="VKO43" s="47"/>
      <c r="VKP43" s="47"/>
      <c r="VKQ43" s="47"/>
      <c r="VKR43" s="47"/>
      <c r="VKS43" s="47"/>
      <c r="VKT43" s="47"/>
      <c r="VKU43" s="47"/>
      <c r="VKV43" s="47"/>
      <c r="VKW43" s="47"/>
      <c r="VKX43" s="47"/>
      <c r="VKY43" s="47"/>
      <c r="VKZ43" s="47"/>
      <c r="VLA43" s="47"/>
      <c r="VLB43" s="47"/>
      <c r="VLC43" s="47"/>
      <c r="VLD43" s="47"/>
      <c r="VLE43" s="47"/>
      <c r="VLF43" s="47"/>
      <c r="VLG43" s="47"/>
      <c r="VLH43" s="47"/>
      <c r="VLI43" s="47"/>
      <c r="VLJ43" s="47"/>
      <c r="VLK43" s="47"/>
      <c r="VLL43" s="47"/>
      <c r="VLM43" s="47"/>
      <c r="VLN43" s="47"/>
      <c r="VLO43" s="47"/>
      <c r="VLP43" s="47"/>
      <c r="VLQ43" s="47"/>
      <c r="VLR43" s="47"/>
      <c r="VLS43" s="47"/>
      <c r="VLT43" s="47"/>
      <c r="VLU43" s="47"/>
      <c r="VLV43" s="47"/>
      <c r="VLW43" s="47"/>
      <c r="VLX43" s="47"/>
      <c r="VLY43" s="47"/>
      <c r="VLZ43" s="47"/>
      <c r="VMA43" s="47"/>
      <c r="VMB43" s="47"/>
      <c r="VMC43" s="47"/>
      <c r="VMD43" s="47"/>
      <c r="VME43" s="47"/>
      <c r="VMF43" s="47"/>
      <c r="VMG43" s="47"/>
      <c r="VMH43" s="47"/>
      <c r="VMI43" s="47"/>
      <c r="VMJ43" s="47"/>
      <c r="VMK43" s="47"/>
      <c r="VML43" s="47"/>
      <c r="VMM43" s="47"/>
      <c r="VMN43" s="47"/>
      <c r="VMO43" s="47"/>
      <c r="VMP43" s="47"/>
      <c r="VMQ43" s="47"/>
      <c r="VMR43" s="47"/>
      <c r="VMS43" s="47"/>
      <c r="VMT43" s="47"/>
      <c r="VMU43" s="47"/>
      <c r="VMV43" s="47"/>
      <c r="VMW43" s="47"/>
      <c r="VMX43" s="47"/>
      <c r="VMY43" s="47"/>
      <c r="VMZ43" s="47"/>
      <c r="VNA43" s="47"/>
      <c r="VNB43" s="47"/>
      <c r="VNC43" s="47"/>
      <c r="VND43" s="47"/>
      <c r="VNE43" s="47"/>
      <c r="VNF43" s="47"/>
      <c r="VNG43" s="47"/>
      <c r="VNH43" s="47"/>
      <c r="VNI43" s="47"/>
      <c r="VNJ43" s="47"/>
      <c r="VNK43" s="47"/>
      <c r="VNL43" s="47"/>
      <c r="VNM43" s="47"/>
      <c r="VNN43" s="47"/>
      <c r="VNO43" s="47"/>
      <c r="VNP43" s="47"/>
      <c r="VNQ43" s="47"/>
      <c r="VNR43" s="47"/>
      <c r="VNS43" s="47"/>
      <c r="VNT43" s="47"/>
      <c r="VNU43" s="47"/>
      <c r="VNV43" s="47"/>
      <c r="VNW43" s="47"/>
      <c r="VNX43" s="47"/>
      <c r="VNY43" s="47"/>
      <c r="VNZ43" s="47"/>
      <c r="VOA43" s="47"/>
      <c r="VOB43" s="47"/>
      <c r="VOC43" s="47"/>
      <c r="VOD43" s="47"/>
      <c r="VOE43" s="47"/>
      <c r="VOF43" s="47"/>
      <c r="VOG43" s="47"/>
      <c r="VOH43" s="47"/>
      <c r="VOI43" s="47"/>
      <c r="VOJ43" s="47"/>
      <c r="VOK43" s="47"/>
      <c r="VOL43" s="47"/>
      <c r="VOM43" s="47"/>
      <c r="VON43" s="47"/>
      <c r="VOO43" s="47"/>
      <c r="VOP43" s="47"/>
      <c r="VOQ43" s="47"/>
      <c r="VOR43" s="47"/>
      <c r="VOS43" s="47"/>
      <c r="VOT43" s="47"/>
      <c r="VOU43" s="47"/>
      <c r="VOV43" s="47"/>
      <c r="VOW43" s="47"/>
      <c r="VOX43" s="47"/>
      <c r="VOY43" s="47"/>
      <c r="VOZ43" s="47"/>
      <c r="VPA43" s="47"/>
      <c r="VPB43" s="47"/>
      <c r="VPC43" s="47"/>
      <c r="VPD43" s="47"/>
      <c r="VPE43" s="47"/>
      <c r="VPF43" s="47"/>
      <c r="VPG43" s="47"/>
      <c r="VPH43" s="47"/>
      <c r="VPI43" s="47"/>
      <c r="VPJ43" s="47"/>
      <c r="VPK43" s="47"/>
      <c r="VPL43" s="47"/>
      <c r="VPM43" s="47"/>
      <c r="VPN43" s="47"/>
      <c r="VPO43" s="47"/>
      <c r="VPP43" s="47"/>
      <c r="VPQ43" s="47"/>
      <c r="VPR43" s="47"/>
      <c r="VPS43" s="47"/>
      <c r="VPT43" s="47"/>
      <c r="VPU43" s="47"/>
      <c r="VPV43" s="47"/>
      <c r="VPW43" s="47"/>
      <c r="VPX43" s="47"/>
      <c r="VPY43" s="47"/>
      <c r="VPZ43" s="47"/>
      <c r="VQA43" s="47"/>
      <c r="VQB43" s="47"/>
      <c r="VQC43" s="47"/>
      <c r="VQD43" s="47"/>
      <c r="VQE43" s="47"/>
      <c r="VQF43" s="47"/>
      <c r="VQG43" s="47"/>
      <c r="VQH43" s="47"/>
      <c r="VQI43" s="47"/>
      <c r="VQJ43" s="47"/>
      <c r="VQK43" s="47"/>
      <c r="VQL43" s="47"/>
      <c r="VQM43" s="47"/>
      <c r="VQN43" s="47"/>
      <c r="VQO43" s="47"/>
      <c r="VQP43" s="47"/>
      <c r="VQQ43" s="47"/>
      <c r="VQR43" s="47"/>
      <c r="VQS43" s="47"/>
      <c r="VQT43" s="47"/>
      <c r="VQU43" s="47"/>
      <c r="VQV43" s="47"/>
      <c r="VQW43" s="47"/>
      <c r="VQX43" s="47"/>
      <c r="VQY43" s="47"/>
      <c r="VQZ43" s="47"/>
      <c r="VRA43" s="47"/>
      <c r="VRB43" s="47"/>
      <c r="VRC43" s="47"/>
      <c r="VRD43" s="47"/>
      <c r="VRE43" s="47"/>
      <c r="VRF43" s="47"/>
      <c r="VRG43" s="47"/>
      <c r="VRH43" s="47"/>
      <c r="VRI43" s="47"/>
      <c r="VRJ43" s="47"/>
      <c r="VRK43" s="47"/>
      <c r="VRL43" s="47"/>
      <c r="VRM43" s="47"/>
      <c r="VRN43" s="47"/>
      <c r="VRO43" s="47"/>
      <c r="VRP43" s="47"/>
      <c r="VRQ43" s="47"/>
      <c r="VRR43" s="47"/>
      <c r="VRS43" s="47"/>
      <c r="VRT43" s="47"/>
      <c r="VRU43" s="47"/>
      <c r="VRV43" s="47"/>
      <c r="VRW43" s="47"/>
      <c r="VRX43" s="47"/>
      <c r="VRY43" s="47"/>
      <c r="VRZ43" s="47"/>
      <c r="VSA43" s="47"/>
      <c r="VSB43" s="47"/>
      <c r="VSC43" s="47"/>
      <c r="VSD43" s="47"/>
      <c r="VSE43" s="47"/>
      <c r="VSF43" s="47"/>
      <c r="VSG43" s="47"/>
      <c r="VSH43" s="47"/>
      <c r="VSI43" s="47"/>
      <c r="VSJ43" s="47"/>
      <c r="VSK43" s="47"/>
      <c r="VSL43" s="47"/>
      <c r="VSM43" s="47"/>
      <c r="VSN43" s="47"/>
      <c r="VSO43" s="47"/>
      <c r="VSP43" s="47"/>
      <c r="VSQ43" s="47"/>
      <c r="VSR43" s="47"/>
      <c r="VSS43" s="47"/>
      <c r="VST43" s="47"/>
      <c r="VSU43" s="47"/>
      <c r="VSV43" s="47"/>
      <c r="VSW43" s="47"/>
      <c r="VSX43" s="47"/>
      <c r="VSY43" s="47"/>
      <c r="VSZ43" s="47"/>
      <c r="VTA43" s="47"/>
      <c r="VTB43" s="47"/>
      <c r="VTC43" s="47"/>
      <c r="VTD43" s="47"/>
      <c r="VTE43" s="47"/>
      <c r="VTF43" s="47"/>
      <c r="VTG43" s="47"/>
      <c r="VTH43" s="47"/>
      <c r="VTI43" s="47"/>
      <c r="VTJ43" s="47"/>
      <c r="VTK43" s="47"/>
      <c r="VTL43" s="47"/>
      <c r="VTM43" s="47"/>
      <c r="VTN43" s="47"/>
      <c r="VTO43" s="47"/>
      <c r="VTP43" s="47"/>
      <c r="VTQ43" s="47"/>
      <c r="VTR43" s="47"/>
      <c r="VTS43" s="47"/>
      <c r="VTT43" s="47"/>
      <c r="VTU43" s="47"/>
      <c r="VTV43" s="47"/>
      <c r="VTW43" s="47"/>
      <c r="VTX43" s="47"/>
      <c r="VTY43" s="47"/>
      <c r="VTZ43" s="47"/>
      <c r="VUA43" s="47"/>
      <c r="VUB43" s="47"/>
      <c r="VUC43" s="47"/>
      <c r="VUD43" s="47"/>
      <c r="VUE43" s="47"/>
      <c r="VUF43" s="47"/>
      <c r="VUG43" s="47"/>
      <c r="VUH43" s="47"/>
      <c r="VUI43" s="47"/>
      <c r="VUJ43" s="47"/>
      <c r="VUK43" s="47"/>
      <c r="VUL43" s="47"/>
      <c r="VUM43" s="47"/>
      <c r="VUN43" s="47"/>
      <c r="VUO43" s="47"/>
      <c r="VUP43" s="47"/>
      <c r="VUQ43" s="47"/>
      <c r="VUR43" s="47"/>
      <c r="VUS43" s="47"/>
      <c r="VUT43" s="47"/>
      <c r="VUU43" s="47"/>
      <c r="VUV43" s="47"/>
      <c r="VUW43" s="47"/>
      <c r="VUX43" s="47"/>
      <c r="VUY43" s="47"/>
      <c r="VUZ43" s="47"/>
      <c r="VVA43" s="47"/>
      <c r="VVB43" s="47"/>
      <c r="VVC43" s="47"/>
      <c r="VVD43" s="47"/>
      <c r="VVE43" s="47"/>
      <c r="VVF43" s="47"/>
      <c r="VVG43" s="47"/>
      <c r="VVH43" s="47"/>
      <c r="VVI43" s="47"/>
      <c r="VVJ43" s="47"/>
      <c r="VVK43" s="47"/>
      <c r="VVL43" s="47"/>
      <c r="VVM43" s="47"/>
      <c r="VVN43" s="47"/>
      <c r="VVO43" s="47"/>
      <c r="VVP43" s="47"/>
      <c r="VVQ43" s="47"/>
      <c r="VVR43" s="47"/>
      <c r="VVS43" s="47"/>
      <c r="VVT43" s="47"/>
      <c r="VVU43" s="47"/>
      <c r="VVV43" s="47"/>
      <c r="VVW43" s="47"/>
      <c r="VVX43" s="47"/>
      <c r="VVY43" s="47"/>
      <c r="VVZ43" s="47"/>
      <c r="VWA43" s="47"/>
      <c r="VWB43" s="47"/>
      <c r="VWC43" s="47"/>
      <c r="VWD43" s="47"/>
      <c r="VWE43" s="47"/>
      <c r="VWF43" s="47"/>
      <c r="VWG43" s="47"/>
      <c r="VWH43" s="47"/>
      <c r="VWI43" s="47"/>
      <c r="VWJ43" s="47"/>
      <c r="VWK43" s="47"/>
      <c r="VWL43" s="47"/>
      <c r="VWM43" s="47"/>
      <c r="VWN43" s="47"/>
      <c r="VWO43" s="47"/>
      <c r="VWP43" s="47"/>
      <c r="VWQ43" s="47"/>
      <c r="VWR43" s="47"/>
      <c r="VWS43" s="47"/>
      <c r="VWT43" s="47"/>
      <c r="VWU43" s="47"/>
      <c r="VWV43" s="47"/>
      <c r="VWW43" s="47"/>
      <c r="VWX43" s="47"/>
      <c r="VWY43" s="47"/>
      <c r="VWZ43" s="47"/>
      <c r="VXA43" s="47"/>
      <c r="VXB43" s="47"/>
      <c r="VXC43" s="47"/>
      <c r="VXD43" s="47"/>
      <c r="VXE43" s="47"/>
      <c r="VXF43" s="47"/>
      <c r="VXG43" s="47"/>
      <c r="VXH43" s="47"/>
      <c r="VXI43" s="47"/>
      <c r="VXJ43" s="47"/>
      <c r="VXK43" s="47"/>
      <c r="VXL43" s="47"/>
      <c r="VXM43" s="47"/>
      <c r="VXN43" s="47"/>
      <c r="VXO43" s="47"/>
      <c r="VXP43" s="47"/>
      <c r="VXQ43" s="47"/>
      <c r="VXR43" s="47"/>
      <c r="VXS43" s="47"/>
      <c r="VXT43" s="47"/>
      <c r="VXU43" s="47"/>
      <c r="VXV43" s="47"/>
      <c r="VXW43" s="47"/>
      <c r="VXX43" s="47"/>
      <c r="VXY43" s="47"/>
      <c r="VXZ43" s="47"/>
      <c r="VYA43" s="47"/>
      <c r="VYB43" s="47"/>
      <c r="VYC43" s="47"/>
      <c r="VYD43" s="47"/>
      <c r="VYE43" s="47"/>
      <c r="VYF43" s="47"/>
      <c r="VYG43" s="47"/>
      <c r="VYH43" s="47"/>
      <c r="VYI43" s="47"/>
      <c r="VYJ43" s="47"/>
      <c r="VYK43" s="47"/>
      <c r="VYL43" s="47"/>
      <c r="VYM43" s="47"/>
      <c r="VYN43" s="47"/>
      <c r="VYO43" s="47"/>
      <c r="VYP43" s="47"/>
      <c r="VYQ43" s="47"/>
      <c r="VYR43" s="47"/>
      <c r="VYS43" s="47"/>
      <c r="VYT43" s="47"/>
      <c r="VYU43" s="47"/>
      <c r="VYV43" s="47"/>
      <c r="VYW43" s="47"/>
      <c r="VYX43" s="47"/>
      <c r="VYY43" s="47"/>
      <c r="VYZ43" s="47"/>
      <c r="VZA43" s="47"/>
      <c r="VZB43" s="47"/>
      <c r="VZC43" s="47"/>
      <c r="VZD43" s="47"/>
      <c r="VZE43" s="47"/>
      <c r="VZF43" s="47"/>
      <c r="VZG43" s="47"/>
      <c r="VZH43" s="47"/>
      <c r="VZI43" s="47"/>
      <c r="VZJ43" s="47"/>
      <c r="VZK43" s="47"/>
      <c r="VZL43" s="47"/>
      <c r="VZM43" s="47"/>
      <c r="VZN43" s="47"/>
      <c r="VZO43" s="47"/>
      <c r="VZP43" s="47"/>
      <c r="VZQ43" s="47"/>
      <c r="VZR43" s="47"/>
      <c r="VZS43" s="47"/>
      <c r="VZT43" s="47"/>
      <c r="VZU43" s="47"/>
      <c r="VZV43" s="47"/>
      <c r="VZW43" s="47"/>
      <c r="VZX43" s="47"/>
      <c r="VZY43" s="47"/>
      <c r="VZZ43" s="47"/>
      <c r="WAA43" s="47"/>
      <c r="WAB43" s="47"/>
      <c r="WAC43" s="47"/>
      <c r="WAD43" s="47"/>
      <c r="WAE43" s="47"/>
      <c r="WAF43" s="47"/>
      <c r="WAG43" s="47"/>
      <c r="WAH43" s="47"/>
      <c r="WAI43" s="47"/>
      <c r="WAJ43" s="47"/>
      <c r="WAK43" s="47"/>
      <c r="WAL43" s="47"/>
      <c r="WAM43" s="47"/>
      <c r="WAN43" s="47"/>
      <c r="WAO43" s="47"/>
      <c r="WAP43" s="47"/>
      <c r="WAQ43" s="47"/>
      <c r="WAR43" s="47"/>
      <c r="WAS43" s="47"/>
      <c r="WAT43" s="47"/>
      <c r="WAU43" s="47"/>
      <c r="WAV43" s="47"/>
      <c r="WAW43" s="47"/>
      <c r="WAX43" s="47"/>
      <c r="WAY43" s="47"/>
      <c r="WAZ43" s="47"/>
      <c r="WBA43" s="47"/>
      <c r="WBB43" s="47"/>
      <c r="WBC43" s="47"/>
      <c r="WBD43" s="47"/>
      <c r="WBE43" s="47"/>
      <c r="WBF43" s="47"/>
      <c r="WBG43" s="47"/>
      <c r="WBH43" s="47"/>
      <c r="WBI43" s="47"/>
      <c r="WBJ43" s="47"/>
      <c r="WBK43" s="47"/>
      <c r="WBL43" s="47"/>
      <c r="WBM43" s="47"/>
      <c r="WBN43" s="47"/>
      <c r="WBO43" s="47"/>
      <c r="WBP43" s="47"/>
      <c r="WBQ43" s="47"/>
      <c r="WBR43" s="47"/>
      <c r="WBS43" s="47"/>
      <c r="WBT43" s="47"/>
      <c r="WBU43" s="47"/>
      <c r="WBV43" s="47"/>
      <c r="WBW43" s="47"/>
      <c r="WBX43" s="47"/>
      <c r="WBY43" s="47"/>
      <c r="WBZ43" s="47"/>
      <c r="WCA43" s="47"/>
      <c r="WCB43" s="47"/>
      <c r="WCC43" s="47"/>
      <c r="WCD43" s="47"/>
      <c r="WCE43" s="47"/>
      <c r="WCF43" s="47"/>
      <c r="WCG43" s="47"/>
      <c r="WCH43" s="47"/>
      <c r="WCI43" s="47"/>
      <c r="WCJ43" s="47"/>
      <c r="WCK43" s="47"/>
      <c r="WCL43" s="47"/>
      <c r="WCM43" s="47"/>
      <c r="WCN43" s="47"/>
      <c r="WCO43" s="47"/>
      <c r="WCP43" s="47"/>
      <c r="WCQ43" s="47"/>
      <c r="WCR43" s="47"/>
      <c r="WCS43" s="47"/>
      <c r="WCT43" s="47"/>
      <c r="WCU43" s="47"/>
      <c r="WCV43" s="47"/>
      <c r="WCW43" s="47"/>
      <c r="WCX43" s="47"/>
      <c r="WCY43" s="47"/>
      <c r="WCZ43" s="47"/>
      <c r="WDA43" s="47"/>
      <c r="WDB43" s="47"/>
      <c r="WDC43" s="47"/>
      <c r="WDD43" s="47"/>
      <c r="WDE43" s="47"/>
      <c r="WDF43" s="47"/>
      <c r="WDG43" s="47"/>
      <c r="WDH43" s="47"/>
      <c r="WDI43" s="47"/>
      <c r="WDJ43" s="47"/>
      <c r="WDK43" s="47"/>
      <c r="WDL43" s="47"/>
      <c r="WDM43" s="47"/>
      <c r="WDN43" s="47"/>
      <c r="WDO43" s="47"/>
      <c r="WDP43" s="47"/>
      <c r="WDQ43" s="47"/>
      <c r="WDR43" s="47"/>
      <c r="WDS43" s="47"/>
      <c r="WDT43" s="47"/>
      <c r="WDU43" s="47"/>
      <c r="WDV43" s="47"/>
      <c r="WDW43" s="47"/>
      <c r="WDX43" s="47"/>
      <c r="WDY43" s="47"/>
      <c r="WDZ43" s="47"/>
      <c r="WEA43" s="47"/>
      <c r="WEB43" s="47"/>
      <c r="WEC43" s="47"/>
      <c r="WED43" s="47"/>
      <c r="WEE43" s="47"/>
      <c r="WEF43" s="47"/>
      <c r="WEG43" s="47"/>
      <c r="WEH43" s="47"/>
      <c r="WEI43" s="47"/>
      <c r="WEJ43" s="47"/>
      <c r="WEK43" s="47"/>
      <c r="WEL43" s="47"/>
      <c r="WEM43" s="47"/>
      <c r="WEN43" s="47"/>
      <c r="WEO43" s="47"/>
      <c r="WEP43" s="47"/>
      <c r="WEQ43" s="47"/>
      <c r="WER43" s="47"/>
      <c r="WES43" s="47"/>
      <c r="WET43" s="47"/>
      <c r="WEU43" s="47"/>
      <c r="WEV43" s="47"/>
      <c r="WEW43" s="47"/>
      <c r="WEX43" s="47"/>
      <c r="WEY43" s="47"/>
      <c r="WEZ43" s="47"/>
      <c r="WFA43" s="47"/>
      <c r="WFB43" s="47"/>
      <c r="WFC43" s="47"/>
      <c r="WFD43" s="47"/>
      <c r="WFE43" s="47"/>
      <c r="WFF43" s="47"/>
      <c r="WFG43" s="47"/>
      <c r="WFH43" s="47"/>
      <c r="WFI43" s="47"/>
      <c r="WFJ43" s="47"/>
      <c r="WFK43" s="47"/>
      <c r="WFL43" s="47"/>
      <c r="WFM43" s="47"/>
      <c r="WFN43" s="47"/>
      <c r="WFO43" s="47"/>
      <c r="WFP43" s="47"/>
      <c r="WFQ43" s="47"/>
      <c r="WFR43" s="47"/>
      <c r="WFS43" s="47"/>
      <c r="WFT43" s="47"/>
      <c r="WFU43" s="47"/>
      <c r="WFV43" s="47"/>
      <c r="WFW43" s="47"/>
      <c r="WFX43" s="47"/>
      <c r="WFY43" s="47"/>
      <c r="WFZ43" s="47"/>
      <c r="WGA43" s="47"/>
      <c r="WGB43" s="47"/>
      <c r="WGC43" s="47"/>
      <c r="WGD43" s="47"/>
      <c r="WGE43" s="47"/>
      <c r="WGF43" s="47"/>
      <c r="WGG43" s="47"/>
      <c r="WGH43" s="47"/>
      <c r="WGI43" s="47"/>
      <c r="WGJ43" s="47"/>
      <c r="WGK43" s="47"/>
      <c r="WGL43" s="47"/>
      <c r="WGM43" s="47"/>
      <c r="WGN43" s="47"/>
      <c r="WGO43" s="47"/>
      <c r="WGP43" s="47"/>
      <c r="WGQ43" s="47"/>
      <c r="WGR43" s="47"/>
      <c r="WGS43" s="47"/>
      <c r="WGT43" s="47"/>
      <c r="WGU43" s="47"/>
      <c r="WGV43" s="47"/>
      <c r="WGW43" s="47"/>
      <c r="WGX43" s="47"/>
      <c r="WGY43" s="47"/>
      <c r="WGZ43" s="47"/>
      <c r="WHA43" s="47"/>
      <c r="WHB43" s="47"/>
      <c r="WHC43" s="47"/>
      <c r="WHD43" s="47"/>
      <c r="WHE43" s="47"/>
      <c r="WHF43" s="47"/>
      <c r="WHG43" s="47"/>
      <c r="WHH43" s="47"/>
      <c r="WHI43" s="47"/>
      <c r="WHJ43" s="47"/>
      <c r="WHK43" s="47"/>
      <c r="WHL43" s="47"/>
      <c r="WHM43" s="47"/>
      <c r="WHN43" s="47"/>
      <c r="WHO43" s="47"/>
      <c r="WHP43" s="47"/>
      <c r="WHQ43" s="47"/>
      <c r="WHR43" s="47"/>
      <c r="WHS43" s="47"/>
      <c r="WHT43" s="47"/>
      <c r="WHU43" s="47"/>
      <c r="WHV43" s="47"/>
      <c r="WHW43" s="47"/>
      <c r="WHX43" s="47"/>
      <c r="WHY43" s="47"/>
      <c r="WHZ43" s="47"/>
      <c r="WIA43" s="47"/>
      <c r="WIB43" s="47"/>
      <c r="WIC43" s="47"/>
      <c r="WID43" s="47"/>
      <c r="WIE43" s="47"/>
      <c r="WIF43" s="47"/>
      <c r="WIG43" s="47"/>
      <c r="WIH43" s="47"/>
      <c r="WII43" s="47"/>
      <c r="WIJ43" s="47"/>
      <c r="WIK43" s="47"/>
      <c r="WIL43" s="47"/>
      <c r="WIM43" s="47"/>
      <c r="WIN43" s="47"/>
      <c r="WIO43" s="47"/>
      <c r="WIP43" s="47"/>
      <c r="WIQ43" s="47"/>
      <c r="WIR43" s="47"/>
      <c r="WIS43" s="47"/>
      <c r="WIT43" s="47"/>
      <c r="WIU43" s="47"/>
      <c r="WIV43" s="47"/>
      <c r="WIW43" s="47"/>
      <c r="WIX43" s="47"/>
      <c r="WIY43" s="47"/>
      <c r="WIZ43" s="47"/>
      <c r="WJA43" s="47"/>
      <c r="WJB43" s="47"/>
      <c r="WJC43" s="47"/>
      <c r="WJD43" s="47"/>
      <c r="WJE43" s="47"/>
      <c r="WJF43" s="47"/>
      <c r="WJG43" s="47"/>
      <c r="WJH43" s="47"/>
      <c r="WJI43" s="47"/>
      <c r="WJJ43" s="47"/>
      <c r="WJK43" s="47"/>
      <c r="WJL43" s="47"/>
      <c r="WJM43" s="47"/>
      <c r="WJN43" s="47"/>
      <c r="WJO43" s="47"/>
      <c r="WJP43" s="47"/>
      <c r="WJQ43" s="47"/>
      <c r="WJR43" s="47"/>
      <c r="WJS43" s="47"/>
      <c r="WJT43" s="47"/>
      <c r="WJU43" s="47"/>
      <c r="WJV43" s="47"/>
      <c r="WJW43" s="47"/>
      <c r="WJX43" s="47"/>
      <c r="WJY43" s="47"/>
      <c r="WJZ43" s="47"/>
      <c r="WKA43" s="47"/>
      <c r="WKB43" s="47"/>
      <c r="WKC43" s="47"/>
      <c r="WKD43" s="47"/>
      <c r="WKE43" s="47"/>
      <c r="WKF43" s="47"/>
      <c r="WKG43" s="47"/>
      <c r="WKH43" s="47"/>
      <c r="WKI43" s="47"/>
      <c r="WKJ43" s="47"/>
      <c r="WKK43" s="47"/>
      <c r="WKL43" s="47"/>
      <c r="WKM43" s="47"/>
      <c r="WKN43" s="47"/>
      <c r="WKO43" s="47"/>
      <c r="WKP43" s="47"/>
      <c r="WKQ43" s="47"/>
      <c r="WKR43" s="47"/>
      <c r="WKS43" s="47"/>
      <c r="WKT43" s="47"/>
      <c r="WKU43" s="47"/>
      <c r="WKV43" s="47"/>
      <c r="WKW43" s="47"/>
      <c r="WKX43" s="47"/>
      <c r="WKY43" s="47"/>
      <c r="WKZ43" s="47"/>
      <c r="WLA43" s="47"/>
      <c r="WLB43" s="47"/>
      <c r="WLC43" s="47"/>
      <c r="WLD43" s="47"/>
      <c r="WLE43" s="47"/>
      <c r="WLF43" s="47"/>
      <c r="WLG43" s="47"/>
      <c r="WLH43" s="47"/>
      <c r="WLI43" s="47"/>
      <c r="WLJ43" s="47"/>
      <c r="WLK43" s="47"/>
      <c r="WLL43" s="47"/>
      <c r="WLM43" s="47"/>
      <c r="WLN43" s="47"/>
      <c r="WLO43" s="47"/>
      <c r="WLP43" s="47"/>
      <c r="WLQ43" s="47"/>
      <c r="WLR43" s="47"/>
      <c r="WLS43" s="47"/>
      <c r="WLT43" s="47"/>
      <c r="WLU43" s="47"/>
      <c r="WLV43" s="47"/>
      <c r="WLW43" s="47"/>
      <c r="WLX43" s="47"/>
      <c r="WLY43" s="47"/>
      <c r="WLZ43" s="47"/>
      <c r="WMA43" s="47"/>
      <c r="WMB43" s="47"/>
      <c r="WMC43" s="47"/>
      <c r="WMD43" s="47"/>
      <c r="WME43" s="47"/>
      <c r="WMF43" s="47"/>
      <c r="WMG43" s="47"/>
      <c r="WMH43" s="47"/>
      <c r="WMI43" s="47"/>
      <c r="WMJ43" s="47"/>
      <c r="WMK43" s="47"/>
      <c r="WML43" s="47"/>
      <c r="WMM43" s="47"/>
      <c r="WMN43" s="47"/>
      <c r="WMO43" s="47"/>
      <c r="WMP43" s="47"/>
      <c r="WMQ43" s="47"/>
      <c r="WMR43" s="47"/>
      <c r="WMS43" s="47"/>
      <c r="WMT43" s="47"/>
      <c r="WMU43" s="47"/>
      <c r="WMV43" s="47"/>
      <c r="WMW43" s="47"/>
      <c r="WMX43" s="47"/>
      <c r="WMY43" s="47"/>
      <c r="WMZ43" s="47"/>
      <c r="WNA43" s="47"/>
      <c r="WNB43" s="47"/>
      <c r="WNC43" s="47"/>
      <c r="WND43" s="47"/>
      <c r="WNE43" s="47"/>
      <c r="WNF43" s="47"/>
      <c r="WNG43" s="47"/>
      <c r="WNH43" s="47"/>
      <c r="WNI43" s="47"/>
      <c r="WNJ43" s="47"/>
      <c r="WNK43" s="47"/>
      <c r="WNL43" s="47"/>
      <c r="WNM43" s="47"/>
      <c r="WNN43" s="47"/>
      <c r="WNO43" s="47"/>
      <c r="WNP43" s="47"/>
      <c r="WNQ43" s="47"/>
      <c r="WNR43" s="47"/>
      <c r="WNS43" s="47"/>
      <c r="WNT43" s="47"/>
      <c r="WNU43" s="47"/>
      <c r="WNV43" s="47"/>
      <c r="WNW43" s="47"/>
      <c r="WNX43" s="47"/>
      <c r="WNY43" s="47"/>
      <c r="WNZ43" s="47"/>
      <c r="WOA43" s="47"/>
      <c r="WOB43" s="47"/>
      <c r="WOC43" s="47"/>
      <c r="WOD43" s="47"/>
      <c r="WOE43" s="47"/>
      <c r="WOF43" s="47"/>
      <c r="WOG43" s="47"/>
      <c r="WOH43" s="47"/>
      <c r="WOI43" s="47"/>
      <c r="WOJ43" s="47"/>
      <c r="WOK43" s="47"/>
      <c r="WOL43" s="47"/>
      <c r="WOM43" s="47"/>
      <c r="WON43" s="47"/>
      <c r="WOO43" s="47"/>
      <c r="WOP43" s="47"/>
      <c r="WOQ43" s="47"/>
      <c r="WOR43" s="47"/>
      <c r="WOS43" s="47"/>
      <c r="WOT43" s="47"/>
      <c r="WOU43" s="47"/>
      <c r="WOV43" s="47"/>
      <c r="WOW43" s="47"/>
      <c r="WOX43" s="47"/>
      <c r="WOY43" s="47"/>
      <c r="WOZ43" s="47"/>
      <c r="WPA43" s="47"/>
      <c r="WPB43" s="47"/>
      <c r="WPC43" s="47"/>
      <c r="WPD43" s="47"/>
      <c r="WPE43" s="47"/>
      <c r="WPF43" s="47"/>
      <c r="WPG43" s="47"/>
      <c r="WPH43" s="47"/>
      <c r="WPI43" s="47"/>
      <c r="WPJ43" s="47"/>
      <c r="WPK43" s="47"/>
      <c r="WPL43" s="47"/>
      <c r="WPM43" s="47"/>
      <c r="WPN43" s="47"/>
      <c r="WPO43" s="47"/>
      <c r="WPP43" s="47"/>
      <c r="WPQ43" s="47"/>
      <c r="WPR43" s="47"/>
      <c r="WPS43" s="47"/>
      <c r="WPT43" s="47"/>
      <c r="WPU43" s="47"/>
      <c r="WPV43" s="47"/>
      <c r="WPW43" s="47"/>
      <c r="WPX43" s="47"/>
      <c r="WPY43" s="47"/>
      <c r="WPZ43" s="47"/>
      <c r="WQA43" s="47"/>
      <c r="WQB43" s="47"/>
      <c r="WQC43" s="47"/>
      <c r="WQD43" s="47"/>
      <c r="WQE43" s="47"/>
      <c r="WQF43" s="47"/>
      <c r="WQG43" s="47"/>
      <c r="WQH43" s="47"/>
      <c r="WQI43" s="47"/>
      <c r="WQJ43" s="47"/>
      <c r="WQK43" s="47"/>
      <c r="WQL43" s="47"/>
      <c r="WQM43" s="47"/>
      <c r="WQN43" s="47"/>
      <c r="WQO43" s="47"/>
      <c r="WQP43" s="47"/>
      <c r="WQQ43" s="47"/>
      <c r="WQR43" s="47"/>
      <c r="WQS43" s="47"/>
      <c r="WQT43" s="47"/>
      <c r="WQU43" s="47"/>
      <c r="WQV43" s="47"/>
      <c r="WQW43" s="47"/>
      <c r="WQX43" s="47"/>
      <c r="WQY43" s="47"/>
      <c r="WQZ43" s="47"/>
      <c r="WRA43" s="47"/>
      <c r="WRB43" s="47"/>
      <c r="WRC43" s="47"/>
      <c r="WRD43" s="47"/>
      <c r="WRE43" s="47"/>
      <c r="WRF43" s="47"/>
      <c r="WRG43" s="47"/>
      <c r="WRH43" s="47"/>
      <c r="WRI43" s="47"/>
      <c r="WRJ43" s="47"/>
      <c r="WRK43" s="47"/>
      <c r="WRL43" s="47"/>
      <c r="WRM43" s="47"/>
      <c r="WRN43" s="47"/>
      <c r="WRO43" s="47"/>
      <c r="WRP43" s="47"/>
      <c r="WRQ43" s="47"/>
      <c r="WRR43" s="47"/>
      <c r="WRS43" s="47"/>
      <c r="WRT43" s="47"/>
      <c r="WRU43" s="47"/>
      <c r="WRV43" s="47"/>
      <c r="WRW43" s="47"/>
      <c r="WRX43" s="47"/>
      <c r="WRY43" s="47"/>
      <c r="WRZ43" s="47"/>
      <c r="WSA43" s="47"/>
      <c r="WSB43" s="47"/>
      <c r="WSC43" s="47"/>
      <c r="WSD43" s="47"/>
      <c r="WSE43" s="47"/>
      <c r="WSF43" s="47"/>
      <c r="WSG43" s="47"/>
      <c r="WSH43" s="47"/>
      <c r="WSI43" s="47"/>
      <c r="WSJ43" s="47"/>
      <c r="WSK43" s="47"/>
      <c r="WSL43" s="47"/>
      <c r="WSM43" s="47"/>
      <c r="WSN43" s="47"/>
      <c r="WSO43" s="47"/>
      <c r="WSP43" s="47"/>
      <c r="WSQ43" s="47"/>
      <c r="WSR43" s="47"/>
      <c r="WSS43" s="47"/>
      <c r="WST43" s="47"/>
      <c r="WSU43" s="47"/>
      <c r="WSV43" s="47"/>
      <c r="WSW43" s="47"/>
      <c r="WSX43" s="47"/>
      <c r="WSY43" s="47"/>
      <c r="WSZ43" s="47"/>
      <c r="WTA43" s="47"/>
      <c r="WTB43" s="47"/>
      <c r="WTC43" s="47"/>
      <c r="WTD43" s="47"/>
      <c r="WTE43" s="47"/>
      <c r="WTF43" s="47"/>
      <c r="WTG43" s="47"/>
      <c r="WTH43" s="47"/>
      <c r="WTI43" s="47"/>
      <c r="WTJ43" s="47"/>
      <c r="WTK43" s="47"/>
      <c r="WTL43" s="47"/>
      <c r="WTM43" s="47"/>
      <c r="WTN43" s="47"/>
      <c r="WTO43" s="47"/>
      <c r="WTP43" s="47"/>
      <c r="WTQ43" s="47"/>
      <c r="WTR43" s="47"/>
      <c r="WTS43" s="47"/>
      <c r="WTT43" s="47"/>
      <c r="WTU43" s="47"/>
      <c r="WTV43" s="47"/>
      <c r="WTW43" s="47"/>
      <c r="WTX43" s="47"/>
      <c r="WTY43" s="47"/>
      <c r="WTZ43" s="47"/>
      <c r="WUA43" s="47"/>
      <c r="WUB43" s="47"/>
      <c r="WUC43" s="47"/>
      <c r="WUD43" s="47"/>
      <c r="WUE43" s="47"/>
      <c r="WUF43" s="47"/>
      <c r="WUG43" s="47"/>
      <c r="WUH43" s="47"/>
      <c r="WUI43" s="47"/>
      <c r="WUJ43" s="47"/>
      <c r="WUK43" s="47"/>
      <c r="WUL43" s="47"/>
      <c r="WUM43" s="47"/>
      <c r="WUN43" s="47"/>
      <c r="WUO43" s="47"/>
      <c r="WUP43" s="47"/>
      <c r="WUQ43" s="47"/>
      <c r="WUR43" s="47"/>
      <c r="WUS43" s="47"/>
      <c r="WUT43" s="47"/>
      <c r="WUU43" s="47"/>
      <c r="WUV43" s="47"/>
      <c r="WUW43" s="47"/>
      <c r="WUX43" s="47"/>
      <c r="WUY43" s="47"/>
      <c r="WUZ43" s="47"/>
      <c r="WVA43" s="47"/>
      <c r="WVB43" s="47"/>
      <c r="WVC43" s="47"/>
      <c r="WVD43" s="47"/>
      <c r="WVE43" s="47"/>
      <c r="WVF43" s="47"/>
      <c r="WVG43" s="47"/>
      <c r="WVH43" s="47"/>
      <c r="WVI43" s="47"/>
      <c r="WVJ43" s="47"/>
      <c r="WVK43" s="47"/>
      <c r="WVL43" s="47"/>
      <c r="WVM43" s="47"/>
      <c r="WVN43" s="47"/>
      <c r="WVO43" s="47"/>
      <c r="WVP43" s="47"/>
      <c r="WVQ43" s="47"/>
      <c r="WVR43" s="47"/>
      <c r="WVS43" s="47"/>
      <c r="WVT43" s="47"/>
      <c r="WVU43" s="47"/>
      <c r="WVV43" s="47"/>
      <c r="WVW43" s="47"/>
      <c r="WVX43" s="47"/>
      <c r="WVY43" s="47"/>
      <c r="WVZ43" s="47"/>
      <c r="WWA43" s="47"/>
      <c r="WWB43" s="47"/>
      <c r="WWC43" s="47"/>
      <c r="WWD43" s="47"/>
      <c r="WWE43" s="47"/>
      <c r="WWF43" s="47"/>
      <c r="WWG43" s="47"/>
      <c r="WWH43" s="47"/>
      <c r="WWI43" s="47"/>
      <c r="WWJ43" s="47"/>
      <c r="WWK43" s="47"/>
      <c r="WWL43" s="47"/>
      <c r="WWM43" s="47"/>
      <c r="WWN43" s="47"/>
      <c r="WWO43" s="47"/>
      <c r="WWP43" s="47"/>
      <c r="WWQ43" s="47"/>
      <c r="WWR43" s="47"/>
      <c r="WWS43" s="47"/>
      <c r="WWT43" s="47"/>
      <c r="WWU43" s="47"/>
      <c r="WWV43" s="47"/>
      <c r="WWW43" s="47"/>
      <c r="WWX43" s="47"/>
      <c r="WWY43" s="47"/>
      <c r="WWZ43" s="47"/>
      <c r="WXA43" s="47"/>
      <c r="WXB43" s="47"/>
      <c r="WXC43" s="47"/>
      <c r="WXD43" s="47"/>
      <c r="WXE43" s="47"/>
      <c r="WXF43" s="47"/>
      <c r="WXG43" s="47"/>
      <c r="WXH43" s="47"/>
      <c r="WXI43" s="47"/>
      <c r="WXJ43" s="47"/>
      <c r="WXK43" s="47"/>
      <c r="WXL43" s="47"/>
      <c r="WXM43" s="47"/>
      <c r="WXN43" s="47"/>
      <c r="WXO43" s="47"/>
      <c r="WXP43" s="47"/>
      <c r="WXQ43" s="47"/>
      <c r="WXR43" s="47"/>
      <c r="WXS43" s="47"/>
      <c r="WXT43" s="47"/>
      <c r="WXU43" s="47"/>
      <c r="WXV43" s="47"/>
      <c r="WXW43" s="47"/>
      <c r="WXX43" s="47"/>
      <c r="WXY43" s="47"/>
      <c r="WXZ43" s="47"/>
      <c r="WYA43" s="47"/>
      <c r="WYB43" s="47"/>
      <c r="WYC43" s="47"/>
      <c r="WYD43" s="47"/>
      <c r="WYE43" s="47"/>
      <c r="WYF43" s="47"/>
      <c r="WYG43" s="47"/>
      <c r="WYH43" s="47"/>
      <c r="WYI43" s="47"/>
      <c r="WYJ43" s="47"/>
      <c r="WYK43" s="47"/>
      <c r="WYL43" s="47"/>
      <c r="WYM43" s="47"/>
      <c r="WYN43" s="47"/>
      <c r="WYO43" s="47"/>
      <c r="WYP43" s="47"/>
      <c r="WYQ43" s="47"/>
      <c r="WYR43" s="47"/>
      <c r="WYS43" s="47"/>
      <c r="WYT43" s="47"/>
      <c r="WYU43" s="47"/>
      <c r="WYV43" s="47"/>
      <c r="WYW43" s="47"/>
      <c r="WYX43" s="47"/>
      <c r="WYY43" s="47"/>
      <c r="WYZ43" s="47"/>
      <c r="WZA43" s="47"/>
      <c r="WZB43" s="47"/>
      <c r="WZC43" s="47"/>
      <c r="WZD43" s="47"/>
      <c r="WZE43" s="47"/>
      <c r="WZF43" s="47"/>
      <c r="WZG43" s="47"/>
      <c r="WZH43" s="47"/>
      <c r="WZI43" s="47"/>
      <c r="WZJ43" s="47"/>
      <c r="WZK43" s="47"/>
      <c r="WZL43" s="47"/>
      <c r="WZM43" s="47"/>
      <c r="WZN43" s="47"/>
      <c r="WZO43" s="47"/>
      <c r="WZP43" s="47"/>
      <c r="WZQ43" s="47"/>
      <c r="WZR43" s="47"/>
      <c r="WZS43" s="47"/>
      <c r="WZT43" s="47"/>
      <c r="WZU43" s="47"/>
      <c r="WZV43" s="47"/>
      <c r="WZW43" s="47"/>
      <c r="WZX43" s="47"/>
      <c r="WZY43" s="47"/>
      <c r="WZZ43" s="47"/>
      <c r="XAA43" s="47"/>
      <c r="XAB43" s="47"/>
      <c r="XAC43" s="47"/>
      <c r="XAD43" s="47"/>
      <c r="XAE43" s="47"/>
      <c r="XAF43" s="47"/>
      <c r="XAG43" s="47"/>
      <c r="XAH43" s="47"/>
      <c r="XAI43" s="47"/>
      <c r="XAJ43" s="47"/>
      <c r="XAK43" s="47"/>
      <c r="XAL43" s="47"/>
      <c r="XAM43" s="47"/>
      <c r="XAN43" s="47"/>
      <c r="XAO43" s="47"/>
      <c r="XAP43" s="47"/>
      <c r="XAQ43" s="47"/>
      <c r="XAR43" s="47"/>
      <c r="XAS43" s="47"/>
      <c r="XAT43" s="47"/>
      <c r="XAU43" s="47"/>
      <c r="XAV43" s="47"/>
      <c r="XAW43" s="47"/>
      <c r="XAX43" s="47"/>
      <c r="XAY43" s="47"/>
      <c r="XAZ43" s="47"/>
      <c r="XBA43" s="47"/>
      <c r="XBB43" s="47"/>
      <c r="XBC43" s="47"/>
      <c r="XBD43" s="47"/>
      <c r="XBE43" s="47"/>
      <c r="XBF43" s="47"/>
      <c r="XBG43" s="47"/>
      <c r="XBH43" s="47"/>
      <c r="XBI43" s="47"/>
      <c r="XBJ43" s="47"/>
      <c r="XBK43" s="47"/>
      <c r="XBL43" s="47"/>
      <c r="XBM43" s="47"/>
      <c r="XBN43" s="47"/>
      <c r="XBO43" s="47"/>
      <c r="XBP43" s="47"/>
      <c r="XBQ43" s="47"/>
      <c r="XBR43" s="47"/>
      <c r="XBS43" s="47"/>
      <c r="XBT43" s="47"/>
      <c r="XBU43" s="47"/>
      <c r="XBV43" s="47"/>
      <c r="XBW43" s="47"/>
      <c r="XBX43" s="47"/>
      <c r="XBY43" s="47"/>
      <c r="XBZ43" s="47"/>
      <c r="XCA43" s="47"/>
      <c r="XCB43" s="47"/>
      <c r="XCC43" s="47"/>
      <c r="XCD43" s="47"/>
      <c r="XCE43" s="47"/>
      <c r="XCF43" s="47"/>
      <c r="XCG43" s="47"/>
      <c r="XCH43" s="47"/>
      <c r="XCI43" s="47"/>
      <c r="XCJ43" s="47"/>
      <c r="XCK43" s="47"/>
      <c r="XCL43" s="47"/>
      <c r="XCM43" s="47"/>
      <c r="XCN43" s="47"/>
      <c r="XCO43" s="47"/>
      <c r="XCP43" s="47"/>
      <c r="XCQ43" s="47"/>
      <c r="XCR43" s="47"/>
      <c r="XCS43" s="47"/>
      <c r="XCT43" s="47"/>
      <c r="XCU43" s="47"/>
      <c r="XCV43" s="47"/>
      <c r="XCW43" s="47"/>
      <c r="XCX43" s="47"/>
      <c r="XCY43" s="47"/>
      <c r="XCZ43" s="47"/>
      <c r="XDA43" s="47"/>
      <c r="XDB43" s="47"/>
      <c r="XDC43" s="47"/>
      <c r="XDD43" s="47"/>
      <c r="XDE43" s="47"/>
      <c r="XDF43" s="47"/>
      <c r="XDG43" s="47"/>
      <c r="XDH43" s="47"/>
      <c r="XDI43" s="47"/>
      <c r="XDJ43" s="47"/>
      <c r="XDK43" s="47"/>
      <c r="XDL43" s="47"/>
      <c r="XDM43" s="47"/>
      <c r="XDN43" s="47"/>
      <c r="XDO43" s="47"/>
      <c r="XDP43" s="47"/>
      <c r="XDQ43" s="47"/>
      <c r="XDR43" s="47"/>
      <c r="XDS43" s="47"/>
      <c r="XDT43" s="47"/>
      <c r="XDU43" s="47"/>
      <c r="XDV43" s="47"/>
      <c r="XDW43" s="47"/>
      <c r="XDX43" s="47"/>
      <c r="XDY43" s="47"/>
      <c r="XDZ43" s="47"/>
      <c r="XEA43" s="47"/>
      <c r="XEB43" s="47"/>
      <c r="XEC43" s="47"/>
      <c r="XED43" s="47"/>
      <c r="XEE43" s="47"/>
      <c r="XEF43" s="47"/>
      <c r="XEG43" s="47"/>
      <c r="XEH43" s="47"/>
      <c r="XEI43" s="47"/>
      <c r="XEJ43" s="47"/>
      <c r="XEK43" s="47"/>
      <c r="XEL43" s="47"/>
      <c r="XEM43" s="47"/>
      <c r="XEN43" s="47"/>
      <c r="XEO43" s="47"/>
      <c r="XEP43" s="47"/>
      <c r="XEQ43" s="47"/>
      <c r="XER43" s="47"/>
      <c r="XES43" s="47"/>
      <c r="XET43" s="47"/>
      <c r="XEU43" s="47"/>
    </row>
    <row r="44" spans="1:16376" outlineLevel="2" x14ac:dyDescent="0.15">
      <c r="B44" s="22" t="s">
        <v>78</v>
      </c>
      <c r="C44" s="29" t="s">
        <v>254</v>
      </c>
      <c r="D44" s="23" t="s">
        <v>22</v>
      </c>
      <c r="F44" s="14" t="s">
        <v>7</v>
      </c>
      <c r="M44" s="81">
        <v>60.6569</v>
      </c>
      <c r="N44" s="81">
        <v>57.600200000000001</v>
      </c>
      <c r="O44" s="81">
        <v>67.650000000000006</v>
      </c>
      <c r="P44" s="81">
        <v>65.23</v>
      </c>
      <c r="Q44" s="81">
        <v>65.010000000000005</v>
      </c>
      <c r="R44" s="81">
        <v>65.362987500000003</v>
      </c>
      <c r="S44" s="81">
        <v>66.346093749999994</v>
      </c>
      <c r="T44" s="81">
        <v>68.081164999999999</v>
      </c>
      <c r="U44" s="81">
        <v>70.212837500000006</v>
      </c>
      <c r="V44" s="81">
        <v>72.253114999999994</v>
      </c>
      <c r="W44" s="81">
        <v>73.828757499999995</v>
      </c>
      <c r="X44" s="81">
        <v>74.991813750000006</v>
      </c>
      <c r="Y44" s="81">
        <v>76.114821250000006</v>
      </c>
      <c r="Z44" s="81">
        <v>77.153611249999997</v>
      </c>
      <c r="AA44" s="81">
        <v>78.116934999999998</v>
      </c>
      <c r="AB44" s="81">
        <v>79.109106249999996</v>
      </c>
      <c r="AC44" s="81">
        <v>80.280956250000003</v>
      </c>
      <c r="AD44" s="81">
        <v>81.469274999999996</v>
      </c>
      <c r="AE44" s="81">
        <v>82.596818749999997</v>
      </c>
      <c r="AF44" s="81">
        <v>83.883413750000003</v>
      </c>
      <c r="AG44" s="81">
        <v>85.713286249999996</v>
      </c>
      <c r="AH44" s="81">
        <v>88.194577499999994</v>
      </c>
      <c r="AI44" s="81">
        <v>91.05785625</v>
      </c>
      <c r="AJ44" s="81">
        <v>94.095636249999998</v>
      </c>
      <c r="AK44" s="81">
        <v>97.397175000000004</v>
      </c>
      <c r="AL44" s="81">
        <v>100.8900975</v>
      </c>
      <c r="AM44" s="81">
        <v>104.30098750000001</v>
      </c>
      <c r="AN44" s="81">
        <v>107.6943</v>
      </c>
      <c r="AO44" s="81">
        <v>111.2456</v>
      </c>
      <c r="AP44" s="81">
        <v>115.028175</v>
      </c>
      <c r="AQ44" s="81">
        <v>119.0757625</v>
      </c>
      <c r="AR44" s="81">
        <v>123.23916250000001</v>
      </c>
      <c r="AS44" s="81">
        <v>127.4025625</v>
      </c>
      <c r="AT44" s="81">
        <v>127.4025625</v>
      </c>
      <c r="AU44" s="81">
        <v>127.4025625</v>
      </c>
    </row>
    <row r="45" spans="1:16376" outlineLevel="2" x14ac:dyDescent="0.15">
      <c r="B45" s="22" t="s">
        <v>79</v>
      </c>
      <c r="C45" s="29" t="s">
        <v>3</v>
      </c>
      <c r="D45" s="23" t="s">
        <v>22</v>
      </c>
      <c r="F45" s="14" t="s">
        <v>8</v>
      </c>
      <c r="M45" s="69">
        <v>7.0354248354176793E-2</v>
      </c>
      <c r="N45" s="69">
        <v>3.6814796382330699E-2</v>
      </c>
      <c r="O45" s="69">
        <v>3.0010354651920798E-2</v>
      </c>
      <c r="P45" s="69">
        <v>4.9225282530019898E-2</v>
      </c>
      <c r="Q45" s="69">
        <v>4.7447410209717503E-2</v>
      </c>
      <c r="R45" s="69">
        <v>4.1571372886482799E-2</v>
      </c>
      <c r="S45" s="69">
        <v>4.0983664261913903E-2</v>
      </c>
      <c r="T45" s="69">
        <v>4.4052186606564597E-2</v>
      </c>
      <c r="U45" s="69">
        <v>4.5332707625849802E-2</v>
      </c>
      <c r="V45" s="69">
        <v>4.3997924585830905E-2</v>
      </c>
      <c r="W45" s="69">
        <v>4.4379755555763005E-2</v>
      </c>
      <c r="X45" s="69">
        <v>4.6732424587093299E-2</v>
      </c>
      <c r="Y45" s="69">
        <v>4.4885631208551303E-2</v>
      </c>
      <c r="Z45" s="69">
        <v>4.2787208274782905E-2</v>
      </c>
      <c r="AA45" s="69">
        <v>4.5653639132118701E-2</v>
      </c>
      <c r="AB45" s="69">
        <v>4.2912216370341504E-2</v>
      </c>
      <c r="AC45" s="69">
        <v>4.2497280699301997E-2</v>
      </c>
      <c r="AD45" s="69">
        <v>4.16365003484667E-2</v>
      </c>
      <c r="AE45" s="69">
        <v>4.1375962681023504E-2</v>
      </c>
      <c r="AF45" s="69">
        <v>4.1261226457040896E-2</v>
      </c>
      <c r="AG45" s="69">
        <v>4.0012707963305499E-2</v>
      </c>
      <c r="AH45" s="69">
        <v>4.0038582545205002E-2</v>
      </c>
      <c r="AI45" s="69">
        <v>4.0062435009041497E-2</v>
      </c>
      <c r="AJ45" s="69">
        <v>4.0079526450073295E-2</v>
      </c>
      <c r="AK45" s="69">
        <v>4.0097611801443805E-2</v>
      </c>
      <c r="AL45" s="69">
        <v>4.0111520928066503E-2</v>
      </c>
      <c r="AM45" s="69">
        <v>4.0125648677968202E-2</v>
      </c>
      <c r="AN45" s="69">
        <v>4.0135212586983403E-2</v>
      </c>
      <c r="AO45" s="69">
        <v>4.0142957697313394E-2</v>
      </c>
      <c r="AP45" s="69">
        <v>4.0153022291601802E-2</v>
      </c>
      <c r="AQ45" s="69">
        <v>4.0157740506046001E-2</v>
      </c>
      <c r="AR45" s="69">
        <v>4.0162086098641601E-2</v>
      </c>
      <c r="AS45" s="69">
        <v>4.0167052436554697E-2</v>
      </c>
      <c r="AT45" s="69">
        <v>4.0167052436554697E-2</v>
      </c>
      <c r="AU45" s="69">
        <v>4.0167052436554697E-2</v>
      </c>
    </row>
    <row r="46" spans="1:16376" outlineLevel="2" x14ac:dyDescent="0.15">
      <c r="B46" s="22" t="s">
        <v>80</v>
      </c>
      <c r="C46" s="29" t="s">
        <v>3</v>
      </c>
      <c r="D46" s="23" t="s">
        <v>22</v>
      </c>
      <c r="F46" s="14" t="s">
        <v>9</v>
      </c>
      <c r="M46" s="69">
        <v>3.6777916131432102E-2</v>
      </c>
      <c r="N46" s="69">
        <v>8.3894722519613399E-2</v>
      </c>
      <c r="O46" s="69">
        <v>0.120233231552295</v>
      </c>
      <c r="P46" s="69">
        <v>0.11349535285395501</v>
      </c>
      <c r="Q46" s="69">
        <v>6.839036390970081E-2</v>
      </c>
      <c r="R46" s="69">
        <v>5.0521639360015393E-2</v>
      </c>
      <c r="S46" s="69">
        <v>5.8442453113391399E-2</v>
      </c>
      <c r="T46" s="69">
        <v>5.6723049712471801E-2</v>
      </c>
      <c r="U46" s="69">
        <v>5.6652450674044702E-2</v>
      </c>
      <c r="V46" s="69">
        <v>5.8900345109386999E-2</v>
      </c>
      <c r="W46" s="69">
        <v>5.7902782970718797E-2</v>
      </c>
      <c r="X46" s="69">
        <v>5.8454482316402795E-2</v>
      </c>
      <c r="Y46" s="69">
        <v>5.4186887537563296E-2</v>
      </c>
      <c r="Z46" s="69">
        <v>5.2689005754803703E-2</v>
      </c>
      <c r="AA46" s="69">
        <v>5.6537094461779305E-2</v>
      </c>
      <c r="AB46" s="69">
        <v>5.6784080017094701E-2</v>
      </c>
      <c r="AC46" s="69">
        <v>5.2603795557004493E-2</v>
      </c>
      <c r="AD46" s="69">
        <v>5.2777587042237097E-2</v>
      </c>
      <c r="AE46" s="69">
        <v>5.4436598611902899E-2</v>
      </c>
      <c r="AF46" s="69">
        <v>5.3164761423059301E-2</v>
      </c>
      <c r="AG46" s="69">
        <v>5.3266844798333296E-2</v>
      </c>
      <c r="AH46" s="69">
        <v>5.36483974102595E-2</v>
      </c>
      <c r="AI46" s="69">
        <v>5.4473452653549102E-2</v>
      </c>
      <c r="AJ46" s="69">
        <v>5.55026291289267E-2</v>
      </c>
      <c r="AK46" s="69">
        <v>5.6022378884875497E-2</v>
      </c>
      <c r="AL46" s="69">
        <v>5.6568794117719305E-2</v>
      </c>
      <c r="AM46" s="69">
        <v>5.7065265594895297E-2</v>
      </c>
      <c r="AN46" s="69">
        <v>5.7585766393148698E-2</v>
      </c>
      <c r="AO46" s="69">
        <v>5.6928388083971007E-2</v>
      </c>
      <c r="AP46" s="69">
        <v>5.7022077304810501E-2</v>
      </c>
      <c r="AQ46" s="69">
        <v>5.7374045262244204E-2</v>
      </c>
      <c r="AR46" s="69">
        <v>5.7879511433164096E-2</v>
      </c>
      <c r="AS46" s="69">
        <v>5.76308177858584E-2</v>
      </c>
      <c r="AT46" s="69">
        <v>5.76308177858584E-2</v>
      </c>
      <c r="AU46" s="69">
        <v>5.76308177858584E-2</v>
      </c>
    </row>
    <row r="47" spans="1:16376" outlineLevel="2" x14ac:dyDescent="0.15">
      <c r="B47" s="22" t="s">
        <v>206</v>
      </c>
      <c r="C47" s="29" t="s">
        <v>3</v>
      </c>
      <c r="D47" s="23" t="s">
        <v>22</v>
      </c>
      <c r="E47" s="44"/>
      <c r="F47" s="14" t="s">
        <v>10</v>
      </c>
      <c r="O47" s="69">
        <v>1</v>
      </c>
      <c r="P47" s="55">
        <f>O47*(1+O46)</f>
        <v>1.1202332315522949</v>
      </c>
      <c r="Q47" s="55">
        <f>P47*(1+P46)</f>
        <v>1.247374497446049</v>
      </c>
      <c r="R47" s="55">
        <f>Q47*(1+Q46)</f>
        <v>1.3326828932580643</v>
      </c>
      <c r="S47" s="55">
        <f>R47*(1+R46)</f>
        <v>1.4000122177725101</v>
      </c>
      <c r="T47" s="55">
        <f>S47*(1+S46)</f>
        <v>1.481832366167855</v>
      </c>
    </row>
    <row r="48" spans="1:16376" outlineLevel="2" x14ac:dyDescent="0.15">
      <c r="B48"/>
      <c r="C48" s="20"/>
      <c r="D48" s="20"/>
      <c r="E48"/>
      <c r="F48"/>
      <c r="G48"/>
      <c r="H48"/>
      <c r="I48"/>
      <c r="J48"/>
      <c r="K48"/>
      <c r="L48"/>
      <c r="M48" s="25"/>
      <c r="N48" s="25"/>
      <c r="O48" s="25"/>
      <c r="P48" s="25"/>
      <c r="Q48" s="25"/>
      <c r="R48" s="25"/>
      <c r="S48" s="25"/>
      <c r="T48" s="25"/>
      <c r="AB48" s="22"/>
    </row>
    <row r="49" spans="1:16376" outlineLevel="1" x14ac:dyDescent="0.15"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</row>
    <row r="50" spans="1:16376" outlineLevel="1" x14ac:dyDescent="0.15">
      <c r="A50" s="65">
        <f>MAX($A$1:A49)+0.1</f>
        <v>1.4000000000000004</v>
      </c>
      <c r="B50" s="67" t="s">
        <v>81</v>
      </c>
      <c r="C50" s="106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14"/>
      <c r="V50"/>
      <c r="W50"/>
      <c r="X50"/>
      <c r="Y50"/>
      <c r="Z50"/>
      <c r="AA50"/>
    </row>
    <row r="51" spans="1:16376" outlineLevel="2" x14ac:dyDescent="0.15">
      <c r="D51" s="22"/>
      <c r="U51" s="115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  <c r="II51" s="22"/>
      <c r="IJ51" s="22"/>
      <c r="IK51" s="22"/>
      <c r="IL51" s="22"/>
      <c r="IM51" s="22"/>
      <c r="IN51" s="22"/>
      <c r="IO51" s="22"/>
      <c r="IP51" s="22"/>
      <c r="IQ51" s="22"/>
      <c r="IR51" s="22"/>
      <c r="IS51" s="22"/>
      <c r="IT51" s="22"/>
      <c r="IU51" s="22"/>
      <c r="IV51" s="22"/>
      <c r="IW51" s="22"/>
      <c r="IX51" s="22"/>
      <c r="IY51" s="22"/>
      <c r="IZ51" s="22"/>
      <c r="JA51" s="22"/>
      <c r="JB51" s="22"/>
      <c r="JC51" s="22"/>
      <c r="JD51" s="22"/>
      <c r="JE51" s="22"/>
      <c r="JF51" s="22"/>
      <c r="JG51" s="22"/>
      <c r="JH51" s="22"/>
      <c r="JI51" s="22"/>
      <c r="JJ51" s="22"/>
      <c r="JK51" s="22"/>
      <c r="JL51" s="22"/>
      <c r="JM51" s="22"/>
      <c r="JN51" s="22"/>
      <c r="JO51" s="22"/>
      <c r="JP51" s="22"/>
      <c r="JQ51" s="22"/>
      <c r="JR51" s="22"/>
      <c r="JS51" s="22"/>
      <c r="JT51" s="22"/>
      <c r="JU51" s="22"/>
      <c r="JV51" s="22"/>
      <c r="JW51" s="22"/>
      <c r="JX51" s="22"/>
      <c r="JY51" s="22"/>
      <c r="JZ51" s="22"/>
      <c r="KA51" s="22"/>
      <c r="KB51" s="22"/>
      <c r="KC51" s="22"/>
      <c r="KD51" s="22"/>
      <c r="KE51" s="22"/>
      <c r="KF51" s="22"/>
      <c r="KG51" s="22"/>
      <c r="KH51" s="22"/>
      <c r="KI51" s="22"/>
      <c r="KJ51" s="22"/>
      <c r="KK51" s="22"/>
      <c r="KL51" s="22"/>
      <c r="KM51" s="22"/>
      <c r="KN51" s="22"/>
      <c r="KO51" s="22"/>
      <c r="KP51" s="22"/>
      <c r="KQ51" s="22"/>
      <c r="KR51" s="22"/>
      <c r="KS51" s="22"/>
      <c r="KT51" s="22"/>
      <c r="KU51" s="22"/>
      <c r="KV51" s="22"/>
      <c r="KW51" s="22"/>
      <c r="KX51" s="22"/>
      <c r="KY51" s="22"/>
      <c r="KZ51" s="22"/>
      <c r="LA51" s="22"/>
      <c r="LB51" s="22"/>
      <c r="LC51" s="22"/>
      <c r="LD51" s="22"/>
      <c r="LE51" s="22"/>
      <c r="LF51" s="22"/>
      <c r="LG51" s="22"/>
      <c r="LH51" s="22"/>
      <c r="LI51" s="22"/>
      <c r="LJ51" s="22"/>
      <c r="LK51" s="22"/>
      <c r="LL51" s="22"/>
      <c r="LM51" s="22"/>
      <c r="LN51" s="22"/>
      <c r="LO51" s="22"/>
      <c r="LP51" s="22"/>
      <c r="LQ51" s="22"/>
      <c r="LR51" s="22"/>
      <c r="LS51" s="22"/>
      <c r="LT51" s="22"/>
      <c r="LU51" s="22"/>
      <c r="LV51" s="22"/>
      <c r="LW51" s="22"/>
      <c r="LX51" s="22"/>
      <c r="LY51" s="22"/>
      <c r="LZ51" s="22"/>
      <c r="MA51" s="22"/>
      <c r="MB51" s="22"/>
      <c r="MC51" s="22"/>
      <c r="MD51" s="22"/>
      <c r="ME51" s="22"/>
      <c r="MF51" s="22"/>
      <c r="MG51" s="22"/>
      <c r="MH51" s="22"/>
      <c r="MI51" s="22"/>
      <c r="MJ51" s="22"/>
      <c r="MK51" s="22"/>
      <c r="ML51" s="22"/>
      <c r="MM51" s="22"/>
      <c r="MN51" s="22"/>
      <c r="MO51" s="22"/>
      <c r="MP51" s="22"/>
      <c r="MQ51" s="22"/>
      <c r="MR51" s="22"/>
      <c r="MS51" s="22"/>
      <c r="MT51" s="22"/>
      <c r="MU51" s="22"/>
      <c r="MV51" s="22"/>
      <c r="MW51" s="22"/>
      <c r="MX51" s="22"/>
      <c r="MY51" s="22"/>
      <c r="MZ51" s="22"/>
      <c r="NA51" s="22"/>
      <c r="NB51" s="22"/>
      <c r="NC51" s="22"/>
      <c r="ND51" s="22"/>
      <c r="NE51" s="22"/>
      <c r="NF51" s="22"/>
      <c r="NG51" s="22"/>
      <c r="NH51" s="22"/>
      <c r="NI51" s="22"/>
      <c r="NJ51" s="22"/>
      <c r="NK51" s="22"/>
      <c r="NL51" s="22"/>
      <c r="NM51" s="22"/>
      <c r="NN51" s="22"/>
      <c r="NO51" s="22"/>
      <c r="NP51" s="22"/>
      <c r="NQ51" s="22"/>
      <c r="NR51" s="22"/>
      <c r="NS51" s="22"/>
      <c r="NT51" s="22"/>
      <c r="NU51" s="22"/>
      <c r="NV51" s="22"/>
      <c r="NW51" s="22"/>
      <c r="NX51" s="22"/>
      <c r="NY51" s="22"/>
      <c r="NZ51" s="22"/>
      <c r="OA51" s="22"/>
      <c r="OB51" s="22"/>
      <c r="OC51" s="22"/>
      <c r="OD51" s="22"/>
      <c r="OE51" s="22"/>
      <c r="OF51" s="22"/>
      <c r="OG51" s="22"/>
      <c r="OH51" s="22"/>
      <c r="OI51" s="22"/>
      <c r="OJ51" s="22"/>
      <c r="OK51" s="22"/>
      <c r="OL51" s="22"/>
      <c r="OM51" s="22"/>
      <c r="ON51" s="22"/>
      <c r="OO51" s="22"/>
      <c r="OP51" s="22"/>
      <c r="OQ51" s="22"/>
      <c r="OR51" s="22"/>
      <c r="OS51" s="22"/>
      <c r="OT51" s="22"/>
      <c r="OU51" s="22"/>
      <c r="OV51" s="22"/>
      <c r="OW51" s="22"/>
      <c r="OX51" s="22"/>
      <c r="OY51" s="22"/>
      <c r="OZ51" s="22"/>
      <c r="PA51" s="22"/>
      <c r="PB51" s="22"/>
      <c r="PC51" s="22"/>
      <c r="PD51" s="22"/>
      <c r="PE51" s="22"/>
      <c r="PF51" s="22"/>
      <c r="PG51" s="22"/>
      <c r="PH51" s="22"/>
      <c r="PI51" s="22"/>
      <c r="PJ51" s="22"/>
      <c r="PK51" s="22"/>
      <c r="PL51" s="22"/>
      <c r="PM51" s="22"/>
      <c r="PN51" s="22"/>
      <c r="PO51" s="22"/>
      <c r="PP51" s="22"/>
      <c r="PQ51" s="22"/>
      <c r="PR51" s="22"/>
      <c r="PS51" s="22"/>
      <c r="PT51" s="22"/>
      <c r="PU51" s="22"/>
      <c r="PV51" s="22"/>
      <c r="PW51" s="22"/>
      <c r="PX51" s="22"/>
      <c r="PY51" s="22"/>
      <c r="PZ51" s="22"/>
      <c r="QA51" s="22"/>
      <c r="QB51" s="22"/>
      <c r="QC51" s="22"/>
      <c r="QD51" s="22"/>
      <c r="QE51" s="22"/>
      <c r="QF51" s="22"/>
      <c r="QG51" s="22"/>
      <c r="QH51" s="22"/>
      <c r="QI51" s="22"/>
      <c r="QJ51" s="22"/>
      <c r="QK51" s="22"/>
      <c r="QL51" s="22"/>
      <c r="QM51" s="22"/>
      <c r="QN51" s="22"/>
      <c r="QO51" s="22"/>
      <c r="QP51" s="22"/>
      <c r="QQ51" s="22"/>
      <c r="QR51" s="22"/>
      <c r="QS51" s="22"/>
      <c r="QT51" s="22"/>
      <c r="QU51" s="22"/>
      <c r="QV51" s="22"/>
      <c r="QW51" s="22"/>
      <c r="QX51" s="22"/>
      <c r="QY51" s="22"/>
      <c r="QZ51" s="22"/>
      <c r="RA51" s="22"/>
      <c r="RB51" s="22"/>
      <c r="RC51" s="22"/>
      <c r="RD51" s="22"/>
      <c r="RE51" s="22"/>
      <c r="RF51" s="22"/>
      <c r="RG51" s="22"/>
      <c r="RH51" s="22"/>
      <c r="RI51" s="22"/>
      <c r="RJ51" s="22"/>
      <c r="RK51" s="22"/>
      <c r="RL51" s="22"/>
      <c r="RM51" s="22"/>
      <c r="RN51" s="22"/>
      <c r="RO51" s="22"/>
      <c r="RP51" s="22"/>
      <c r="RQ51" s="22"/>
      <c r="RR51" s="22"/>
      <c r="RS51" s="22"/>
      <c r="RT51" s="22"/>
      <c r="RU51" s="22"/>
      <c r="RV51" s="22"/>
      <c r="RW51" s="22"/>
      <c r="RX51" s="22"/>
      <c r="RY51" s="22"/>
      <c r="RZ51" s="22"/>
      <c r="SA51" s="22"/>
      <c r="SB51" s="22"/>
      <c r="SC51" s="22"/>
      <c r="SD51" s="22"/>
      <c r="SE51" s="22"/>
      <c r="SF51" s="22"/>
      <c r="SG51" s="22"/>
      <c r="SH51" s="22"/>
      <c r="SI51" s="22"/>
      <c r="SJ51" s="22"/>
      <c r="SK51" s="22"/>
      <c r="SL51" s="22"/>
      <c r="SM51" s="22"/>
      <c r="SN51" s="22"/>
      <c r="SO51" s="22"/>
      <c r="SP51" s="22"/>
      <c r="SQ51" s="22"/>
      <c r="SR51" s="22"/>
      <c r="SS51" s="22"/>
      <c r="ST51" s="22"/>
      <c r="SU51" s="22"/>
      <c r="SV51" s="22"/>
      <c r="SW51" s="22"/>
      <c r="SX51" s="22"/>
      <c r="SY51" s="22"/>
      <c r="SZ51" s="22"/>
      <c r="TA51" s="22"/>
      <c r="TB51" s="22"/>
      <c r="TC51" s="22"/>
      <c r="TD51" s="22"/>
      <c r="TE51" s="22"/>
      <c r="TF51" s="22"/>
      <c r="TG51" s="22"/>
      <c r="TH51" s="22"/>
      <c r="TI51" s="22"/>
      <c r="TJ51" s="22"/>
      <c r="TK51" s="22"/>
      <c r="TL51" s="22"/>
      <c r="TM51" s="22"/>
      <c r="TN51" s="22"/>
      <c r="TO51" s="22"/>
      <c r="TP51" s="22"/>
      <c r="TQ51" s="22"/>
      <c r="TR51" s="22"/>
      <c r="TS51" s="22"/>
      <c r="TT51" s="22"/>
      <c r="TU51" s="22"/>
      <c r="TV51" s="22"/>
      <c r="TW51" s="22"/>
      <c r="TX51" s="22"/>
      <c r="TY51" s="22"/>
      <c r="TZ51" s="22"/>
      <c r="UA51" s="22"/>
      <c r="UB51" s="22"/>
      <c r="UC51" s="22"/>
      <c r="UD51" s="22"/>
      <c r="UE51" s="22"/>
      <c r="UF51" s="22"/>
      <c r="UG51" s="22"/>
      <c r="UH51" s="22"/>
      <c r="UI51" s="22"/>
      <c r="UJ51" s="22"/>
      <c r="UK51" s="22"/>
      <c r="UL51" s="22"/>
      <c r="UM51" s="22"/>
      <c r="UN51" s="22"/>
      <c r="UO51" s="22"/>
      <c r="UP51" s="22"/>
      <c r="UQ51" s="22"/>
      <c r="UR51" s="22"/>
      <c r="US51" s="22"/>
      <c r="UT51" s="22"/>
      <c r="UU51" s="22"/>
      <c r="UV51" s="22"/>
      <c r="UW51" s="22"/>
      <c r="UX51" s="22"/>
      <c r="UY51" s="22"/>
      <c r="UZ51" s="22"/>
      <c r="VA51" s="22"/>
      <c r="VB51" s="22"/>
      <c r="VC51" s="22"/>
      <c r="VD51" s="22"/>
      <c r="VE51" s="22"/>
      <c r="VF51" s="22"/>
      <c r="VG51" s="22"/>
      <c r="VH51" s="22"/>
      <c r="VI51" s="22"/>
      <c r="VJ51" s="22"/>
      <c r="VK51" s="22"/>
      <c r="VL51" s="22"/>
      <c r="VM51" s="22"/>
      <c r="VN51" s="22"/>
      <c r="VO51" s="22"/>
      <c r="VP51" s="22"/>
      <c r="VQ51" s="22"/>
      <c r="VR51" s="22"/>
      <c r="VS51" s="22"/>
      <c r="VT51" s="22"/>
      <c r="VU51" s="22"/>
      <c r="VV51" s="22"/>
      <c r="VW51" s="22"/>
      <c r="VX51" s="22"/>
      <c r="VY51" s="22"/>
      <c r="VZ51" s="22"/>
      <c r="WA51" s="22"/>
      <c r="WB51" s="22"/>
      <c r="WC51" s="22"/>
      <c r="WD51" s="22"/>
      <c r="WE51" s="22"/>
      <c r="WF51" s="22"/>
      <c r="WG51" s="22"/>
      <c r="WH51" s="22"/>
      <c r="WI51" s="22"/>
      <c r="WJ51" s="22"/>
      <c r="WK51" s="22"/>
      <c r="WL51" s="22"/>
      <c r="WM51" s="22"/>
      <c r="WN51" s="22"/>
      <c r="WO51" s="22"/>
      <c r="WP51" s="22"/>
      <c r="WQ51" s="22"/>
      <c r="WR51" s="22"/>
      <c r="WS51" s="22"/>
      <c r="WT51" s="22"/>
      <c r="WU51" s="22"/>
      <c r="WV51" s="22"/>
      <c r="WW51" s="22"/>
      <c r="WX51" s="22"/>
      <c r="WY51" s="22"/>
      <c r="WZ51" s="22"/>
      <c r="XA51" s="22"/>
      <c r="XB51" s="22"/>
      <c r="XC51" s="22"/>
      <c r="XD51" s="22"/>
      <c r="XE51" s="22"/>
      <c r="XF51" s="22"/>
      <c r="XG51" s="22"/>
      <c r="XH51" s="22"/>
      <c r="XI51" s="22"/>
      <c r="XJ51" s="22"/>
      <c r="XK51" s="22"/>
      <c r="XL51" s="22"/>
      <c r="XM51" s="22"/>
      <c r="XN51" s="22"/>
      <c r="XO51" s="22"/>
      <c r="XP51" s="22"/>
      <c r="XQ51" s="22"/>
      <c r="XR51" s="22"/>
      <c r="XS51" s="22"/>
      <c r="XT51" s="22"/>
      <c r="XU51" s="22"/>
      <c r="XV51" s="22"/>
      <c r="XW51" s="22"/>
      <c r="XX51" s="22"/>
      <c r="XY51" s="22"/>
      <c r="XZ51" s="22"/>
      <c r="YA51" s="22"/>
      <c r="YB51" s="22"/>
      <c r="YC51" s="22"/>
      <c r="YD51" s="22"/>
      <c r="YE51" s="22"/>
      <c r="YF51" s="22"/>
      <c r="YG51" s="22"/>
      <c r="YH51" s="22"/>
      <c r="YI51" s="22"/>
      <c r="YJ51" s="22"/>
      <c r="YK51" s="22"/>
      <c r="YL51" s="22"/>
      <c r="YM51" s="22"/>
      <c r="YN51" s="22"/>
      <c r="YO51" s="22"/>
      <c r="YP51" s="22"/>
      <c r="YQ51" s="22"/>
      <c r="YR51" s="22"/>
      <c r="YS51" s="22"/>
      <c r="YT51" s="22"/>
      <c r="YU51" s="22"/>
      <c r="YV51" s="22"/>
      <c r="YW51" s="22"/>
      <c r="YX51" s="22"/>
      <c r="YY51" s="22"/>
      <c r="YZ51" s="22"/>
      <c r="ZA51" s="22"/>
      <c r="ZB51" s="22"/>
      <c r="ZC51" s="22"/>
      <c r="ZD51" s="22"/>
      <c r="ZE51" s="22"/>
      <c r="ZF51" s="22"/>
      <c r="ZG51" s="22"/>
      <c r="ZH51" s="22"/>
      <c r="ZI51" s="22"/>
      <c r="ZJ51" s="22"/>
      <c r="ZK51" s="22"/>
      <c r="ZL51" s="22"/>
      <c r="ZM51" s="22"/>
      <c r="ZN51" s="22"/>
      <c r="ZO51" s="22"/>
      <c r="ZP51" s="22"/>
      <c r="ZQ51" s="22"/>
      <c r="ZR51" s="22"/>
      <c r="ZS51" s="22"/>
      <c r="ZT51" s="22"/>
      <c r="ZU51" s="22"/>
      <c r="ZV51" s="22"/>
      <c r="ZW51" s="22"/>
      <c r="ZX51" s="22"/>
      <c r="ZY51" s="22"/>
      <c r="ZZ51" s="22"/>
      <c r="AAA51" s="22"/>
      <c r="AAB51" s="22"/>
      <c r="AAC51" s="22"/>
      <c r="AAD51" s="22"/>
      <c r="AAE51" s="22"/>
      <c r="AAF51" s="22"/>
      <c r="AAG51" s="22"/>
      <c r="AAH51" s="22"/>
      <c r="AAI51" s="22"/>
      <c r="AAJ51" s="22"/>
      <c r="AAK51" s="22"/>
      <c r="AAL51" s="22"/>
      <c r="AAM51" s="22"/>
      <c r="AAN51" s="22"/>
      <c r="AAO51" s="22"/>
      <c r="AAP51" s="22"/>
      <c r="AAQ51" s="22"/>
      <c r="AAR51" s="22"/>
      <c r="AAS51" s="22"/>
      <c r="AAT51" s="22"/>
      <c r="AAU51" s="22"/>
      <c r="AAV51" s="22"/>
      <c r="AAW51" s="22"/>
      <c r="AAX51" s="22"/>
      <c r="AAY51" s="22"/>
      <c r="AAZ51" s="22"/>
      <c r="ABA51" s="22"/>
      <c r="ABB51" s="22"/>
      <c r="ABC51" s="22"/>
      <c r="ABD51" s="22"/>
      <c r="ABE51" s="22"/>
      <c r="ABF51" s="22"/>
      <c r="ABG51" s="22"/>
      <c r="ABH51" s="22"/>
      <c r="ABI51" s="22"/>
      <c r="ABJ51" s="22"/>
      <c r="ABK51" s="22"/>
      <c r="ABL51" s="22"/>
      <c r="ABM51" s="22"/>
      <c r="ABN51" s="22"/>
      <c r="ABO51" s="22"/>
      <c r="ABP51" s="22"/>
      <c r="ABQ51" s="22"/>
      <c r="ABR51" s="22"/>
      <c r="ABS51" s="22"/>
      <c r="ABT51" s="22"/>
      <c r="ABU51" s="22"/>
      <c r="ABV51" s="22"/>
      <c r="ABW51" s="22"/>
      <c r="ABX51" s="22"/>
      <c r="ABY51" s="22"/>
      <c r="ABZ51" s="22"/>
      <c r="ACA51" s="22"/>
      <c r="ACB51" s="22"/>
      <c r="ACC51" s="22"/>
      <c r="ACD51" s="22"/>
      <c r="ACE51" s="22"/>
      <c r="ACF51" s="22"/>
      <c r="ACG51" s="22"/>
      <c r="ACH51" s="22"/>
      <c r="ACI51" s="22"/>
      <c r="ACJ51" s="22"/>
      <c r="ACK51" s="22"/>
      <c r="ACL51" s="22"/>
      <c r="ACM51" s="22"/>
      <c r="ACN51" s="22"/>
      <c r="ACO51" s="22"/>
      <c r="ACP51" s="22"/>
      <c r="ACQ51" s="22"/>
      <c r="ACR51" s="22"/>
      <c r="ACS51" s="22"/>
      <c r="ACT51" s="22"/>
      <c r="ACU51" s="22"/>
      <c r="ACV51" s="22"/>
      <c r="ACW51" s="22"/>
      <c r="ACX51" s="22"/>
      <c r="ACY51" s="22"/>
      <c r="ACZ51" s="22"/>
      <c r="ADA51" s="22"/>
      <c r="ADB51" s="22"/>
      <c r="ADC51" s="22"/>
      <c r="ADD51" s="22"/>
      <c r="ADE51" s="22"/>
      <c r="ADF51" s="22"/>
      <c r="ADG51" s="22"/>
      <c r="ADH51" s="22"/>
      <c r="ADI51" s="22"/>
      <c r="ADJ51" s="22"/>
      <c r="ADK51" s="22"/>
      <c r="ADL51" s="22"/>
      <c r="ADM51" s="22"/>
      <c r="ADN51" s="22"/>
      <c r="ADO51" s="22"/>
      <c r="ADP51" s="22"/>
      <c r="ADQ51" s="22"/>
      <c r="ADR51" s="22"/>
      <c r="ADS51" s="22"/>
      <c r="ADT51" s="22"/>
      <c r="ADU51" s="22"/>
      <c r="ADV51" s="22"/>
      <c r="ADW51" s="22"/>
      <c r="ADX51" s="22"/>
      <c r="ADY51" s="22"/>
      <c r="ADZ51" s="22"/>
      <c r="AEA51" s="22"/>
      <c r="AEB51" s="22"/>
      <c r="AEC51" s="22"/>
      <c r="AED51" s="22"/>
      <c r="AEE51" s="22"/>
      <c r="AEF51" s="22"/>
      <c r="AEG51" s="22"/>
      <c r="AEH51" s="22"/>
      <c r="AEI51" s="22"/>
      <c r="AEJ51" s="22"/>
      <c r="AEK51" s="22"/>
      <c r="AEL51" s="22"/>
      <c r="AEM51" s="22"/>
      <c r="AEN51" s="22"/>
      <c r="AEO51" s="22"/>
      <c r="AEP51" s="22"/>
      <c r="AEQ51" s="22"/>
      <c r="AER51" s="22"/>
      <c r="AES51" s="22"/>
      <c r="AET51" s="22"/>
      <c r="AEU51" s="22"/>
      <c r="AEV51" s="22"/>
      <c r="AEW51" s="22"/>
      <c r="AEX51" s="22"/>
      <c r="AEY51" s="22"/>
      <c r="AEZ51" s="22"/>
      <c r="AFA51" s="22"/>
      <c r="AFB51" s="22"/>
      <c r="AFC51" s="22"/>
      <c r="AFD51" s="22"/>
      <c r="AFE51" s="22"/>
      <c r="AFF51" s="22"/>
      <c r="AFG51" s="22"/>
      <c r="AFH51" s="22"/>
      <c r="AFI51" s="22"/>
      <c r="AFJ51" s="22"/>
      <c r="AFK51" s="22"/>
      <c r="AFL51" s="22"/>
      <c r="AFM51" s="22"/>
      <c r="AFN51" s="22"/>
      <c r="AFO51" s="22"/>
      <c r="AFP51" s="22"/>
      <c r="AFQ51" s="22"/>
      <c r="AFR51" s="22"/>
      <c r="AFS51" s="22"/>
      <c r="AFT51" s="22"/>
      <c r="AFU51" s="22"/>
      <c r="AFV51" s="22"/>
      <c r="AFW51" s="22"/>
      <c r="AFX51" s="22"/>
      <c r="AFY51" s="22"/>
      <c r="AFZ51" s="22"/>
      <c r="AGA51" s="22"/>
      <c r="AGB51" s="22"/>
      <c r="AGC51" s="22"/>
      <c r="AGD51" s="22"/>
      <c r="AGE51" s="22"/>
      <c r="AGF51" s="22"/>
      <c r="AGG51" s="22"/>
      <c r="AGH51" s="22"/>
      <c r="AGI51" s="22"/>
      <c r="AGJ51" s="22"/>
      <c r="AGK51" s="22"/>
      <c r="AGL51" s="22"/>
      <c r="AGM51" s="22"/>
      <c r="AGN51" s="22"/>
      <c r="AGO51" s="22"/>
      <c r="AGP51" s="22"/>
      <c r="AGQ51" s="22"/>
      <c r="AGR51" s="22"/>
      <c r="AGS51" s="22"/>
      <c r="AGT51" s="22"/>
      <c r="AGU51" s="22"/>
      <c r="AGV51" s="22"/>
      <c r="AGW51" s="22"/>
      <c r="AGX51" s="22"/>
      <c r="AGY51" s="22"/>
      <c r="AGZ51" s="22"/>
      <c r="AHA51" s="22"/>
      <c r="AHB51" s="22"/>
      <c r="AHC51" s="22"/>
      <c r="AHD51" s="22"/>
      <c r="AHE51" s="22"/>
      <c r="AHF51" s="22"/>
      <c r="AHG51" s="22"/>
      <c r="AHH51" s="22"/>
      <c r="AHI51" s="22"/>
      <c r="AHJ51" s="22"/>
      <c r="AHK51" s="22"/>
      <c r="AHL51" s="22"/>
      <c r="AHM51" s="22"/>
      <c r="AHN51" s="22"/>
      <c r="AHO51" s="22"/>
      <c r="AHP51" s="22"/>
      <c r="AHQ51" s="22"/>
      <c r="AHR51" s="22"/>
      <c r="AHS51" s="22"/>
      <c r="AHT51" s="22"/>
      <c r="AHU51" s="22"/>
      <c r="AHV51" s="22"/>
      <c r="AHW51" s="22"/>
      <c r="AHX51" s="22"/>
      <c r="AHY51" s="22"/>
      <c r="AHZ51" s="22"/>
      <c r="AIA51" s="22"/>
      <c r="AIB51" s="22"/>
      <c r="AIC51" s="22"/>
      <c r="AID51" s="22"/>
      <c r="AIE51" s="22"/>
      <c r="AIF51" s="22"/>
      <c r="AIG51" s="22"/>
      <c r="AIH51" s="22"/>
      <c r="AII51" s="22"/>
      <c r="AIJ51" s="22"/>
      <c r="AIK51" s="22"/>
      <c r="AIL51" s="22"/>
      <c r="AIM51" s="22"/>
      <c r="AIN51" s="22"/>
      <c r="AIO51" s="22"/>
      <c r="AIP51" s="22"/>
      <c r="AIQ51" s="22"/>
      <c r="AIR51" s="22"/>
      <c r="AIS51" s="22"/>
      <c r="AIT51" s="22"/>
      <c r="AIU51" s="22"/>
      <c r="AIV51" s="22"/>
      <c r="AIW51" s="22"/>
      <c r="AIX51" s="22"/>
      <c r="AIY51" s="22"/>
      <c r="AIZ51" s="22"/>
      <c r="AJA51" s="22"/>
      <c r="AJB51" s="22"/>
      <c r="AJC51" s="22"/>
      <c r="AJD51" s="22"/>
      <c r="AJE51" s="22"/>
      <c r="AJF51" s="22"/>
      <c r="AJG51" s="22"/>
      <c r="AJH51" s="22"/>
      <c r="AJI51" s="22"/>
      <c r="AJJ51" s="22"/>
      <c r="AJK51" s="22"/>
      <c r="AJL51" s="22"/>
      <c r="AJM51" s="22"/>
      <c r="AJN51" s="22"/>
      <c r="AJO51" s="22"/>
      <c r="AJP51" s="22"/>
      <c r="AJQ51" s="22"/>
      <c r="AJR51" s="22"/>
      <c r="AJS51" s="22"/>
      <c r="AJT51" s="22"/>
      <c r="AJU51" s="22"/>
      <c r="AJV51" s="22"/>
      <c r="AJW51" s="22"/>
      <c r="AJX51" s="22"/>
      <c r="AJY51" s="22"/>
      <c r="AJZ51" s="22"/>
      <c r="AKA51" s="22"/>
      <c r="AKB51" s="22"/>
      <c r="AKC51" s="22"/>
      <c r="AKD51" s="22"/>
      <c r="AKE51" s="22"/>
      <c r="AKF51" s="22"/>
      <c r="AKG51" s="22"/>
      <c r="AKH51" s="22"/>
      <c r="AKI51" s="22"/>
      <c r="AKJ51" s="22"/>
      <c r="AKK51" s="22"/>
      <c r="AKL51" s="22"/>
      <c r="AKM51" s="22"/>
      <c r="AKN51" s="22"/>
      <c r="AKO51" s="22"/>
      <c r="AKP51" s="22"/>
      <c r="AKQ51" s="22"/>
      <c r="AKR51" s="22"/>
      <c r="AKS51" s="22"/>
      <c r="AKT51" s="22"/>
      <c r="AKU51" s="22"/>
      <c r="AKV51" s="22"/>
      <c r="AKW51" s="22"/>
      <c r="AKX51" s="22"/>
      <c r="AKY51" s="22"/>
      <c r="AKZ51" s="22"/>
      <c r="ALA51" s="22"/>
      <c r="ALB51" s="22"/>
      <c r="ALC51" s="22"/>
      <c r="ALD51" s="22"/>
      <c r="ALE51" s="22"/>
      <c r="ALF51" s="22"/>
      <c r="ALG51" s="22"/>
      <c r="ALH51" s="22"/>
      <c r="ALI51" s="22"/>
      <c r="ALJ51" s="22"/>
      <c r="ALK51" s="22"/>
      <c r="ALL51" s="22"/>
      <c r="ALM51" s="22"/>
      <c r="ALN51" s="22"/>
      <c r="ALO51" s="22"/>
      <c r="ALP51" s="22"/>
      <c r="ALQ51" s="22"/>
      <c r="ALR51" s="22"/>
      <c r="ALS51" s="22"/>
      <c r="ALT51" s="22"/>
      <c r="ALU51" s="22"/>
      <c r="ALV51" s="22"/>
      <c r="ALW51" s="22"/>
      <c r="ALX51" s="22"/>
      <c r="ALY51" s="22"/>
      <c r="ALZ51" s="22"/>
      <c r="AMA51" s="22"/>
      <c r="AMB51" s="22"/>
      <c r="AMC51" s="22"/>
      <c r="AMD51" s="22"/>
      <c r="AME51" s="22"/>
      <c r="AMF51" s="22"/>
      <c r="AMG51" s="22"/>
      <c r="AMH51" s="22"/>
      <c r="AMI51" s="22"/>
      <c r="AMJ51" s="22"/>
      <c r="AMK51" s="22"/>
      <c r="AML51" s="22"/>
      <c r="AMM51" s="22"/>
      <c r="AMN51" s="22"/>
      <c r="AMO51" s="22"/>
      <c r="AMP51" s="22"/>
      <c r="AMQ51" s="22"/>
      <c r="AMR51" s="22"/>
      <c r="AMS51" s="22"/>
      <c r="AMT51" s="22"/>
      <c r="AMU51" s="22"/>
      <c r="AMV51" s="22"/>
      <c r="AMW51" s="22"/>
      <c r="AMX51" s="22"/>
      <c r="AMY51" s="22"/>
      <c r="AMZ51" s="22"/>
      <c r="ANA51" s="22"/>
      <c r="ANB51" s="22"/>
      <c r="ANC51" s="22"/>
      <c r="AND51" s="22"/>
      <c r="ANE51" s="22"/>
      <c r="ANF51" s="22"/>
      <c r="ANG51" s="22"/>
      <c r="ANH51" s="22"/>
      <c r="ANI51" s="22"/>
      <c r="ANJ51" s="22"/>
      <c r="ANK51" s="22"/>
      <c r="ANL51" s="22"/>
      <c r="ANM51" s="22"/>
      <c r="ANN51" s="22"/>
      <c r="ANO51" s="22"/>
      <c r="ANP51" s="22"/>
      <c r="ANQ51" s="22"/>
      <c r="ANR51" s="22"/>
      <c r="ANS51" s="22"/>
      <c r="ANT51" s="22"/>
      <c r="ANU51" s="22"/>
      <c r="ANV51" s="22"/>
      <c r="ANW51" s="22"/>
      <c r="ANX51" s="22"/>
      <c r="ANY51" s="22"/>
      <c r="ANZ51" s="22"/>
      <c r="AOA51" s="22"/>
      <c r="AOB51" s="22"/>
      <c r="AOC51" s="22"/>
      <c r="AOD51" s="22"/>
      <c r="AOE51" s="22"/>
      <c r="AOF51" s="22"/>
      <c r="AOG51" s="22"/>
      <c r="AOH51" s="22"/>
      <c r="AOI51" s="22"/>
      <c r="AOJ51" s="22"/>
      <c r="AOK51" s="22"/>
      <c r="AOL51" s="22"/>
      <c r="AOM51" s="22"/>
      <c r="AON51" s="22"/>
      <c r="AOO51" s="22"/>
      <c r="AOP51" s="22"/>
      <c r="AOQ51" s="22"/>
      <c r="AOR51" s="22"/>
      <c r="AOS51" s="22"/>
      <c r="AOT51" s="22"/>
      <c r="AOU51" s="22"/>
      <c r="AOV51" s="22"/>
      <c r="AOW51" s="22"/>
      <c r="AOX51" s="22"/>
      <c r="AOY51" s="22"/>
      <c r="AOZ51" s="22"/>
      <c r="APA51" s="22"/>
      <c r="APB51" s="22"/>
      <c r="APC51" s="22"/>
      <c r="APD51" s="22"/>
      <c r="APE51" s="22"/>
      <c r="APF51" s="22"/>
      <c r="APG51" s="22"/>
      <c r="APH51" s="22"/>
      <c r="API51" s="22"/>
      <c r="APJ51" s="22"/>
      <c r="APK51" s="22"/>
      <c r="APL51" s="22"/>
      <c r="APM51" s="22"/>
      <c r="APN51" s="22"/>
      <c r="APO51" s="22"/>
      <c r="APP51" s="22"/>
      <c r="APQ51" s="22"/>
      <c r="APR51" s="22"/>
      <c r="APS51" s="22"/>
      <c r="APT51" s="22"/>
      <c r="APU51" s="22"/>
      <c r="APV51" s="22"/>
      <c r="APW51" s="22"/>
      <c r="APX51" s="22"/>
      <c r="APY51" s="22"/>
      <c r="APZ51" s="22"/>
      <c r="AQA51" s="22"/>
      <c r="AQB51" s="22"/>
      <c r="AQC51" s="22"/>
      <c r="AQD51" s="22"/>
      <c r="AQE51" s="22"/>
      <c r="AQF51" s="22"/>
      <c r="AQG51" s="22"/>
      <c r="AQH51" s="22"/>
      <c r="AQI51" s="22"/>
      <c r="AQJ51" s="22"/>
      <c r="AQK51" s="22"/>
      <c r="AQL51" s="22"/>
      <c r="AQM51" s="22"/>
      <c r="AQN51" s="22"/>
      <c r="AQO51" s="22"/>
      <c r="AQP51" s="22"/>
      <c r="AQQ51" s="22"/>
      <c r="AQR51" s="22"/>
      <c r="AQS51" s="22"/>
      <c r="AQT51" s="22"/>
      <c r="AQU51" s="22"/>
      <c r="AQV51" s="22"/>
      <c r="AQW51" s="22"/>
      <c r="AQX51" s="22"/>
      <c r="AQY51" s="22"/>
      <c r="AQZ51" s="22"/>
      <c r="ARA51" s="22"/>
      <c r="ARB51" s="22"/>
      <c r="ARC51" s="22"/>
      <c r="ARD51" s="22"/>
      <c r="ARE51" s="22"/>
      <c r="ARF51" s="22"/>
      <c r="ARG51" s="22"/>
      <c r="ARH51" s="22"/>
      <c r="ARI51" s="22"/>
      <c r="ARJ51" s="22"/>
      <c r="ARK51" s="22"/>
      <c r="ARL51" s="22"/>
      <c r="ARM51" s="22"/>
      <c r="ARN51" s="22"/>
      <c r="ARO51" s="22"/>
      <c r="ARP51" s="22"/>
      <c r="ARQ51" s="22"/>
      <c r="ARR51" s="22"/>
      <c r="ARS51" s="22"/>
      <c r="ART51" s="22"/>
      <c r="ARU51" s="22"/>
      <c r="ARV51" s="22"/>
      <c r="ARW51" s="22"/>
      <c r="ARX51" s="22"/>
      <c r="ARY51" s="22"/>
      <c r="ARZ51" s="22"/>
      <c r="ASA51" s="22"/>
      <c r="ASB51" s="22"/>
      <c r="ASC51" s="22"/>
      <c r="ASD51" s="22"/>
      <c r="ASE51" s="22"/>
      <c r="ASF51" s="22"/>
      <c r="ASG51" s="22"/>
      <c r="ASH51" s="22"/>
      <c r="ASI51" s="22"/>
      <c r="ASJ51" s="22"/>
      <c r="ASK51" s="22"/>
      <c r="ASL51" s="22"/>
      <c r="ASM51" s="22"/>
      <c r="ASN51" s="22"/>
      <c r="ASO51" s="22"/>
      <c r="ASP51" s="22"/>
      <c r="ASQ51" s="22"/>
      <c r="ASR51" s="22"/>
      <c r="ASS51" s="22"/>
      <c r="AST51" s="22"/>
      <c r="ASU51" s="22"/>
      <c r="ASV51" s="22"/>
      <c r="ASW51" s="22"/>
      <c r="ASX51" s="22"/>
      <c r="ASY51" s="22"/>
      <c r="ASZ51" s="22"/>
      <c r="ATA51" s="22"/>
      <c r="ATB51" s="22"/>
      <c r="ATC51" s="22"/>
      <c r="ATD51" s="22"/>
      <c r="ATE51" s="22"/>
      <c r="ATF51" s="22"/>
      <c r="ATG51" s="22"/>
      <c r="ATH51" s="22"/>
      <c r="ATI51" s="22"/>
      <c r="ATJ51" s="22"/>
      <c r="ATK51" s="22"/>
      <c r="ATL51" s="22"/>
      <c r="ATM51" s="22"/>
      <c r="ATN51" s="22"/>
      <c r="ATO51" s="22"/>
      <c r="ATP51" s="22"/>
      <c r="ATQ51" s="22"/>
      <c r="ATR51" s="22"/>
      <c r="ATS51" s="22"/>
      <c r="ATT51" s="22"/>
      <c r="ATU51" s="22"/>
      <c r="ATV51" s="22"/>
      <c r="ATW51" s="22"/>
      <c r="ATX51" s="22"/>
      <c r="ATY51" s="22"/>
      <c r="ATZ51" s="22"/>
      <c r="AUA51" s="22"/>
      <c r="AUB51" s="22"/>
      <c r="AUC51" s="22"/>
      <c r="AUD51" s="22"/>
      <c r="AUE51" s="22"/>
      <c r="AUF51" s="22"/>
      <c r="AUG51" s="22"/>
      <c r="AUH51" s="22"/>
      <c r="AUI51" s="22"/>
      <c r="AUJ51" s="22"/>
      <c r="AUK51" s="22"/>
      <c r="AUL51" s="22"/>
      <c r="AUM51" s="22"/>
      <c r="AUN51" s="22"/>
      <c r="AUO51" s="22"/>
      <c r="AUP51" s="22"/>
      <c r="AUQ51" s="22"/>
      <c r="AUR51" s="22"/>
      <c r="AUS51" s="22"/>
      <c r="AUT51" s="22"/>
      <c r="AUU51" s="22"/>
      <c r="AUV51" s="22"/>
      <c r="AUW51" s="22"/>
      <c r="AUX51" s="22"/>
      <c r="AUY51" s="22"/>
      <c r="AUZ51" s="22"/>
      <c r="AVA51" s="22"/>
      <c r="AVB51" s="22"/>
      <c r="AVC51" s="22"/>
      <c r="AVD51" s="22"/>
      <c r="AVE51" s="22"/>
      <c r="AVF51" s="22"/>
      <c r="AVG51" s="22"/>
      <c r="AVH51" s="22"/>
      <c r="AVI51" s="22"/>
      <c r="AVJ51" s="22"/>
      <c r="AVK51" s="22"/>
      <c r="AVL51" s="22"/>
      <c r="AVM51" s="22"/>
      <c r="AVN51" s="22"/>
      <c r="AVO51" s="22"/>
      <c r="AVP51" s="22"/>
      <c r="AVQ51" s="22"/>
      <c r="AVR51" s="22"/>
      <c r="AVS51" s="22"/>
      <c r="AVT51" s="22"/>
      <c r="AVU51" s="22"/>
      <c r="AVV51" s="22"/>
      <c r="AVW51" s="22"/>
      <c r="AVX51" s="22"/>
      <c r="AVY51" s="22"/>
      <c r="AVZ51" s="22"/>
      <c r="AWA51" s="22"/>
      <c r="AWB51" s="22"/>
      <c r="AWC51" s="22"/>
      <c r="AWD51" s="22"/>
      <c r="AWE51" s="22"/>
      <c r="AWF51" s="22"/>
      <c r="AWG51" s="22"/>
      <c r="AWH51" s="22"/>
      <c r="AWI51" s="22"/>
      <c r="AWJ51" s="22"/>
      <c r="AWK51" s="22"/>
      <c r="AWL51" s="22"/>
      <c r="AWM51" s="22"/>
      <c r="AWN51" s="22"/>
      <c r="AWO51" s="22"/>
      <c r="AWP51" s="22"/>
      <c r="AWQ51" s="22"/>
      <c r="AWR51" s="22"/>
      <c r="AWS51" s="22"/>
      <c r="AWT51" s="22"/>
      <c r="AWU51" s="22"/>
      <c r="AWV51" s="22"/>
      <c r="AWW51" s="22"/>
      <c r="AWX51" s="22"/>
      <c r="AWY51" s="22"/>
      <c r="AWZ51" s="22"/>
      <c r="AXA51" s="22"/>
      <c r="AXB51" s="22"/>
      <c r="AXC51" s="22"/>
      <c r="AXD51" s="22"/>
      <c r="AXE51" s="22"/>
      <c r="AXF51" s="22"/>
      <c r="AXG51" s="22"/>
      <c r="AXH51" s="22"/>
      <c r="AXI51" s="22"/>
      <c r="AXJ51" s="22"/>
      <c r="AXK51" s="22"/>
      <c r="AXL51" s="22"/>
      <c r="AXM51" s="22"/>
      <c r="AXN51" s="22"/>
      <c r="AXO51" s="22"/>
      <c r="AXP51" s="22"/>
      <c r="AXQ51" s="22"/>
      <c r="AXR51" s="22"/>
      <c r="AXS51" s="22"/>
      <c r="AXT51" s="22"/>
      <c r="AXU51" s="22"/>
      <c r="AXV51" s="22"/>
      <c r="AXW51" s="22"/>
      <c r="AXX51" s="22"/>
      <c r="AXY51" s="22"/>
      <c r="AXZ51" s="22"/>
      <c r="AYA51" s="22"/>
      <c r="AYB51" s="22"/>
      <c r="AYC51" s="22"/>
      <c r="AYD51" s="22"/>
      <c r="AYE51" s="22"/>
      <c r="AYF51" s="22"/>
      <c r="AYG51" s="22"/>
      <c r="AYH51" s="22"/>
      <c r="AYI51" s="22"/>
      <c r="AYJ51" s="22"/>
      <c r="AYK51" s="22"/>
      <c r="AYL51" s="22"/>
      <c r="AYM51" s="22"/>
      <c r="AYN51" s="22"/>
      <c r="AYO51" s="22"/>
      <c r="AYP51" s="22"/>
      <c r="AYQ51" s="22"/>
      <c r="AYR51" s="22"/>
      <c r="AYS51" s="22"/>
      <c r="AYT51" s="22"/>
      <c r="AYU51" s="22"/>
      <c r="AYV51" s="22"/>
      <c r="AYW51" s="22"/>
      <c r="AYX51" s="22"/>
      <c r="AYY51" s="22"/>
      <c r="AYZ51" s="22"/>
      <c r="AZA51" s="22"/>
      <c r="AZB51" s="22"/>
      <c r="AZC51" s="22"/>
      <c r="AZD51" s="22"/>
      <c r="AZE51" s="22"/>
      <c r="AZF51" s="22"/>
      <c r="AZG51" s="22"/>
      <c r="AZH51" s="22"/>
      <c r="AZI51" s="22"/>
      <c r="AZJ51" s="22"/>
      <c r="AZK51" s="22"/>
      <c r="AZL51" s="22"/>
      <c r="AZM51" s="22"/>
      <c r="AZN51" s="22"/>
      <c r="AZO51" s="22"/>
      <c r="AZP51" s="22"/>
      <c r="AZQ51" s="22"/>
      <c r="AZR51" s="22"/>
      <c r="AZS51" s="22"/>
      <c r="AZT51" s="22"/>
      <c r="AZU51" s="22"/>
      <c r="AZV51" s="22"/>
      <c r="AZW51" s="22"/>
      <c r="AZX51" s="22"/>
      <c r="AZY51" s="22"/>
      <c r="AZZ51" s="22"/>
      <c r="BAA51" s="22"/>
      <c r="BAB51" s="22"/>
      <c r="BAC51" s="22"/>
      <c r="BAD51" s="22"/>
      <c r="BAE51" s="22"/>
      <c r="BAF51" s="22"/>
      <c r="BAG51" s="22"/>
      <c r="BAH51" s="22"/>
      <c r="BAI51" s="22"/>
      <c r="BAJ51" s="22"/>
      <c r="BAK51" s="22"/>
      <c r="BAL51" s="22"/>
      <c r="BAM51" s="22"/>
      <c r="BAN51" s="22"/>
      <c r="BAO51" s="22"/>
      <c r="BAP51" s="22"/>
      <c r="BAQ51" s="22"/>
      <c r="BAR51" s="22"/>
      <c r="BAS51" s="22"/>
      <c r="BAT51" s="22"/>
      <c r="BAU51" s="22"/>
      <c r="BAV51" s="22"/>
      <c r="BAW51" s="22"/>
      <c r="BAX51" s="22"/>
      <c r="BAY51" s="22"/>
      <c r="BAZ51" s="22"/>
      <c r="BBA51" s="22"/>
      <c r="BBB51" s="22"/>
      <c r="BBC51" s="22"/>
      <c r="BBD51" s="22"/>
      <c r="BBE51" s="22"/>
      <c r="BBF51" s="22"/>
      <c r="BBG51" s="22"/>
      <c r="BBH51" s="22"/>
      <c r="BBI51" s="22"/>
      <c r="BBJ51" s="22"/>
      <c r="BBK51" s="22"/>
      <c r="BBL51" s="22"/>
      <c r="BBM51" s="22"/>
      <c r="BBN51" s="22"/>
      <c r="BBO51" s="22"/>
      <c r="BBP51" s="22"/>
      <c r="BBQ51" s="22"/>
      <c r="BBR51" s="22"/>
      <c r="BBS51" s="22"/>
      <c r="BBT51" s="22"/>
      <c r="BBU51" s="22"/>
      <c r="BBV51" s="22"/>
      <c r="BBW51" s="22"/>
      <c r="BBX51" s="22"/>
      <c r="BBY51" s="22"/>
      <c r="BBZ51" s="22"/>
      <c r="BCA51" s="22"/>
      <c r="BCB51" s="22"/>
      <c r="BCC51" s="22"/>
      <c r="BCD51" s="22"/>
      <c r="BCE51" s="22"/>
      <c r="BCF51" s="22"/>
      <c r="BCG51" s="22"/>
      <c r="BCH51" s="22"/>
      <c r="BCI51" s="22"/>
      <c r="BCJ51" s="22"/>
      <c r="BCK51" s="22"/>
      <c r="BCL51" s="22"/>
      <c r="BCM51" s="22"/>
      <c r="BCN51" s="22"/>
      <c r="BCO51" s="22"/>
      <c r="BCP51" s="22"/>
      <c r="BCQ51" s="22"/>
      <c r="BCR51" s="22"/>
      <c r="BCS51" s="22"/>
      <c r="BCT51" s="22"/>
      <c r="BCU51" s="22"/>
      <c r="BCV51" s="22"/>
      <c r="BCW51" s="22"/>
      <c r="BCX51" s="22"/>
      <c r="BCY51" s="22"/>
      <c r="BCZ51" s="22"/>
      <c r="BDA51" s="22"/>
      <c r="BDB51" s="22"/>
      <c r="BDC51" s="22"/>
      <c r="BDD51" s="22"/>
      <c r="BDE51" s="22"/>
      <c r="BDF51" s="22"/>
      <c r="BDG51" s="22"/>
      <c r="BDH51" s="22"/>
      <c r="BDI51" s="22"/>
      <c r="BDJ51" s="22"/>
      <c r="BDK51" s="22"/>
      <c r="BDL51" s="22"/>
      <c r="BDM51" s="22"/>
      <c r="BDN51" s="22"/>
      <c r="BDO51" s="22"/>
      <c r="BDP51" s="22"/>
      <c r="BDQ51" s="22"/>
      <c r="BDR51" s="22"/>
      <c r="BDS51" s="22"/>
      <c r="BDT51" s="22"/>
      <c r="BDU51" s="22"/>
      <c r="BDV51" s="22"/>
      <c r="BDW51" s="22"/>
      <c r="BDX51" s="22"/>
      <c r="BDY51" s="22"/>
      <c r="BDZ51" s="22"/>
      <c r="BEA51" s="22"/>
      <c r="BEB51" s="22"/>
      <c r="BEC51" s="22"/>
      <c r="BED51" s="22"/>
      <c r="BEE51" s="22"/>
      <c r="BEF51" s="22"/>
      <c r="BEG51" s="22"/>
      <c r="BEH51" s="22"/>
      <c r="BEI51" s="22"/>
      <c r="BEJ51" s="22"/>
      <c r="BEK51" s="22"/>
      <c r="BEL51" s="22"/>
      <c r="BEM51" s="22"/>
      <c r="BEN51" s="22"/>
      <c r="BEO51" s="22"/>
      <c r="BEP51" s="22"/>
      <c r="BEQ51" s="22"/>
      <c r="BER51" s="22"/>
      <c r="BES51" s="22"/>
      <c r="BET51" s="22"/>
      <c r="BEU51" s="22"/>
      <c r="BEV51" s="22"/>
      <c r="BEW51" s="22"/>
      <c r="BEX51" s="22"/>
      <c r="BEY51" s="22"/>
      <c r="BEZ51" s="22"/>
      <c r="BFA51" s="22"/>
      <c r="BFB51" s="22"/>
      <c r="BFC51" s="22"/>
      <c r="BFD51" s="22"/>
      <c r="BFE51" s="22"/>
      <c r="BFF51" s="22"/>
      <c r="BFG51" s="22"/>
      <c r="BFH51" s="22"/>
      <c r="BFI51" s="22"/>
      <c r="BFJ51" s="22"/>
      <c r="BFK51" s="22"/>
      <c r="BFL51" s="22"/>
      <c r="BFM51" s="22"/>
      <c r="BFN51" s="22"/>
      <c r="BFO51" s="22"/>
      <c r="BFP51" s="22"/>
      <c r="BFQ51" s="22"/>
      <c r="BFR51" s="22"/>
      <c r="BFS51" s="22"/>
      <c r="BFT51" s="22"/>
      <c r="BFU51" s="22"/>
      <c r="BFV51" s="22"/>
      <c r="BFW51" s="22"/>
      <c r="BFX51" s="22"/>
      <c r="BFY51" s="22"/>
      <c r="BFZ51" s="22"/>
      <c r="BGA51" s="22"/>
      <c r="BGB51" s="22"/>
      <c r="BGC51" s="22"/>
      <c r="BGD51" s="22"/>
      <c r="BGE51" s="22"/>
      <c r="BGF51" s="22"/>
      <c r="BGG51" s="22"/>
      <c r="BGH51" s="22"/>
      <c r="BGI51" s="22"/>
      <c r="BGJ51" s="22"/>
      <c r="BGK51" s="22"/>
      <c r="BGL51" s="22"/>
      <c r="BGM51" s="22"/>
      <c r="BGN51" s="22"/>
      <c r="BGO51" s="22"/>
      <c r="BGP51" s="22"/>
      <c r="BGQ51" s="22"/>
      <c r="BGR51" s="22"/>
      <c r="BGS51" s="22"/>
      <c r="BGT51" s="22"/>
      <c r="BGU51" s="22"/>
      <c r="BGV51" s="22"/>
      <c r="BGW51" s="22"/>
      <c r="BGX51" s="22"/>
      <c r="BGY51" s="22"/>
      <c r="BGZ51" s="22"/>
      <c r="BHA51" s="22"/>
      <c r="BHB51" s="22"/>
      <c r="BHC51" s="22"/>
      <c r="BHD51" s="22"/>
      <c r="BHE51" s="22"/>
      <c r="BHF51" s="22"/>
      <c r="BHG51" s="22"/>
      <c r="BHH51" s="22"/>
      <c r="BHI51" s="22"/>
      <c r="BHJ51" s="22"/>
      <c r="BHK51" s="22"/>
      <c r="BHL51" s="22"/>
      <c r="BHM51" s="22"/>
      <c r="BHN51" s="22"/>
      <c r="BHO51" s="22"/>
      <c r="BHP51" s="22"/>
      <c r="BHQ51" s="22"/>
      <c r="BHR51" s="22"/>
      <c r="BHS51" s="22"/>
      <c r="BHT51" s="22"/>
      <c r="BHU51" s="22"/>
      <c r="BHV51" s="22"/>
      <c r="BHW51" s="22"/>
      <c r="BHX51" s="22"/>
      <c r="BHY51" s="22"/>
      <c r="BHZ51" s="22"/>
      <c r="BIA51" s="22"/>
      <c r="BIB51" s="22"/>
      <c r="BIC51" s="22"/>
      <c r="BID51" s="22"/>
      <c r="BIE51" s="22"/>
      <c r="BIF51" s="22"/>
      <c r="BIG51" s="22"/>
      <c r="BIH51" s="22"/>
      <c r="BII51" s="22"/>
      <c r="BIJ51" s="22"/>
      <c r="BIK51" s="22"/>
      <c r="BIL51" s="22"/>
      <c r="BIM51" s="22"/>
      <c r="BIN51" s="22"/>
      <c r="BIO51" s="22"/>
      <c r="BIP51" s="22"/>
      <c r="BIQ51" s="22"/>
      <c r="BIR51" s="22"/>
      <c r="BIS51" s="22"/>
      <c r="BIT51" s="22"/>
      <c r="BIU51" s="22"/>
      <c r="BIV51" s="22"/>
      <c r="BIW51" s="22"/>
      <c r="BIX51" s="22"/>
      <c r="BIY51" s="22"/>
      <c r="BIZ51" s="22"/>
      <c r="BJA51" s="22"/>
      <c r="BJB51" s="22"/>
      <c r="BJC51" s="22"/>
      <c r="BJD51" s="22"/>
      <c r="BJE51" s="22"/>
      <c r="BJF51" s="22"/>
      <c r="BJG51" s="22"/>
      <c r="BJH51" s="22"/>
      <c r="BJI51" s="22"/>
      <c r="BJJ51" s="22"/>
      <c r="BJK51" s="22"/>
      <c r="BJL51" s="22"/>
      <c r="BJM51" s="22"/>
      <c r="BJN51" s="22"/>
      <c r="BJO51" s="22"/>
      <c r="BJP51" s="22"/>
      <c r="BJQ51" s="22"/>
      <c r="BJR51" s="22"/>
      <c r="BJS51" s="22"/>
      <c r="BJT51" s="22"/>
      <c r="BJU51" s="22"/>
      <c r="BJV51" s="22"/>
      <c r="BJW51" s="22"/>
      <c r="BJX51" s="22"/>
      <c r="BJY51" s="22"/>
      <c r="BJZ51" s="22"/>
      <c r="BKA51" s="22"/>
      <c r="BKB51" s="22"/>
      <c r="BKC51" s="22"/>
      <c r="BKD51" s="22"/>
      <c r="BKE51" s="22"/>
      <c r="BKF51" s="22"/>
      <c r="BKG51" s="22"/>
      <c r="BKH51" s="22"/>
      <c r="BKI51" s="22"/>
      <c r="BKJ51" s="22"/>
      <c r="BKK51" s="22"/>
      <c r="BKL51" s="22"/>
      <c r="BKM51" s="22"/>
      <c r="BKN51" s="22"/>
      <c r="BKO51" s="22"/>
      <c r="BKP51" s="22"/>
      <c r="BKQ51" s="22"/>
      <c r="BKR51" s="22"/>
      <c r="BKS51" s="22"/>
      <c r="BKT51" s="22"/>
      <c r="BKU51" s="22"/>
      <c r="BKV51" s="22"/>
      <c r="BKW51" s="22"/>
      <c r="BKX51" s="22"/>
      <c r="BKY51" s="22"/>
      <c r="BKZ51" s="22"/>
      <c r="BLA51" s="22"/>
      <c r="BLB51" s="22"/>
      <c r="BLC51" s="22"/>
      <c r="BLD51" s="22"/>
      <c r="BLE51" s="22"/>
      <c r="BLF51" s="22"/>
      <c r="BLG51" s="22"/>
      <c r="BLH51" s="22"/>
      <c r="BLI51" s="22"/>
      <c r="BLJ51" s="22"/>
      <c r="BLK51" s="22"/>
      <c r="BLL51" s="22"/>
      <c r="BLM51" s="22"/>
      <c r="BLN51" s="22"/>
      <c r="BLO51" s="22"/>
      <c r="BLP51" s="22"/>
      <c r="BLQ51" s="22"/>
      <c r="BLR51" s="22"/>
      <c r="BLS51" s="22"/>
      <c r="BLT51" s="22"/>
      <c r="BLU51" s="22"/>
      <c r="BLV51" s="22"/>
      <c r="BLW51" s="22"/>
      <c r="BLX51" s="22"/>
      <c r="BLY51" s="22"/>
      <c r="BLZ51" s="22"/>
      <c r="BMA51" s="22"/>
      <c r="BMB51" s="22"/>
      <c r="BMC51" s="22"/>
      <c r="BMD51" s="22"/>
      <c r="BME51" s="22"/>
      <c r="BMF51" s="22"/>
      <c r="BMG51" s="22"/>
      <c r="BMH51" s="22"/>
      <c r="BMI51" s="22"/>
      <c r="BMJ51" s="22"/>
      <c r="BMK51" s="22"/>
      <c r="BML51" s="22"/>
      <c r="BMM51" s="22"/>
      <c r="BMN51" s="22"/>
      <c r="BMO51" s="22"/>
      <c r="BMP51" s="22"/>
      <c r="BMQ51" s="22"/>
      <c r="BMR51" s="22"/>
      <c r="BMS51" s="22"/>
      <c r="BMT51" s="22"/>
      <c r="BMU51" s="22"/>
      <c r="BMV51" s="22"/>
      <c r="BMW51" s="22"/>
      <c r="BMX51" s="22"/>
      <c r="BMY51" s="22"/>
      <c r="BMZ51" s="22"/>
      <c r="BNA51" s="22"/>
      <c r="BNB51" s="22"/>
      <c r="BNC51" s="22"/>
      <c r="BND51" s="22"/>
      <c r="BNE51" s="22"/>
      <c r="BNF51" s="22"/>
      <c r="BNG51" s="22"/>
      <c r="BNH51" s="22"/>
      <c r="BNI51" s="22"/>
      <c r="BNJ51" s="22"/>
      <c r="BNK51" s="22"/>
      <c r="BNL51" s="22"/>
      <c r="BNM51" s="22"/>
      <c r="BNN51" s="22"/>
      <c r="BNO51" s="22"/>
      <c r="BNP51" s="22"/>
      <c r="BNQ51" s="22"/>
      <c r="BNR51" s="22"/>
      <c r="BNS51" s="22"/>
      <c r="BNT51" s="22"/>
      <c r="BNU51" s="22"/>
      <c r="BNV51" s="22"/>
      <c r="BNW51" s="22"/>
      <c r="BNX51" s="22"/>
      <c r="BNY51" s="22"/>
      <c r="BNZ51" s="22"/>
      <c r="BOA51" s="22"/>
      <c r="BOB51" s="22"/>
      <c r="BOC51" s="22"/>
      <c r="BOD51" s="22"/>
      <c r="BOE51" s="22"/>
      <c r="BOF51" s="22"/>
      <c r="BOG51" s="22"/>
      <c r="BOH51" s="22"/>
      <c r="BOI51" s="22"/>
      <c r="BOJ51" s="22"/>
      <c r="BOK51" s="22"/>
      <c r="BOL51" s="22"/>
      <c r="BOM51" s="22"/>
      <c r="BON51" s="22"/>
      <c r="BOO51" s="22"/>
      <c r="BOP51" s="22"/>
      <c r="BOQ51" s="22"/>
      <c r="BOR51" s="22"/>
      <c r="BOS51" s="22"/>
      <c r="BOT51" s="22"/>
      <c r="BOU51" s="22"/>
      <c r="BOV51" s="22"/>
      <c r="BOW51" s="22"/>
      <c r="BOX51" s="22"/>
      <c r="BOY51" s="22"/>
      <c r="BOZ51" s="22"/>
      <c r="BPA51" s="22"/>
      <c r="BPB51" s="22"/>
      <c r="BPC51" s="22"/>
      <c r="BPD51" s="22"/>
      <c r="BPE51" s="22"/>
      <c r="BPF51" s="22"/>
      <c r="BPG51" s="22"/>
      <c r="BPH51" s="22"/>
      <c r="BPI51" s="22"/>
      <c r="BPJ51" s="22"/>
      <c r="BPK51" s="22"/>
      <c r="BPL51" s="22"/>
      <c r="BPM51" s="22"/>
      <c r="BPN51" s="22"/>
      <c r="BPO51" s="22"/>
      <c r="BPP51" s="22"/>
      <c r="BPQ51" s="22"/>
      <c r="BPR51" s="22"/>
      <c r="BPS51" s="22"/>
      <c r="BPT51" s="22"/>
      <c r="BPU51" s="22"/>
      <c r="BPV51" s="22"/>
      <c r="BPW51" s="22"/>
      <c r="BPX51" s="22"/>
      <c r="BPY51" s="22"/>
      <c r="BPZ51" s="22"/>
      <c r="BQA51" s="22"/>
      <c r="BQB51" s="22"/>
      <c r="BQC51" s="22"/>
      <c r="BQD51" s="22"/>
      <c r="BQE51" s="22"/>
      <c r="BQF51" s="22"/>
      <c r="BQG51" s="22"/>
      <c r="BQH51" s="22"/>
      <c r="BQI51" s="22"/>
      <c r="BQJ51" s="22"/>
      <c r="BQK51" s="22"/>
      <c r="BQL51" s="22"/>
      <c r="BQM51" s="22"/>
      <c r="BQN51" s="22"/>
      <c r="BQO51" s="22"/>
      <c r="BQP51" s="22"/>
      <c r="BQQ51" s="22"/>
      <c r="BQR51" s="22"/>
      <c r="BQS51" s="22"/>
      <c r="BQT51" s="22"/>
      <c r="BQU51" s="22"/>
      <c r="BQV51" s="22"/>
      <c r="BQW51" s="22"/>
      <c r="BQX51" s="22"/>
      <c r="BQY51" s="22"/>
      <c r="BQZ51" s="22"/>
      <c r="BRA51" s="22"/>
      <c r="BRB51" s="22"/>
      <c r="BRC51" s="22"/>
      <c r="BRD51" s="22"/>
      <c r="BRE51" s="22"/>
      <c r="BRF51" s="22"/>
      <c r="BRG51" s="22"/>
      <c r="BRH51" s="22"/>
      <c r="BRI51" s="22"/>
      <c r="BRJ51" s="22"/>
      <c r="BRK51" s="22"/>
      <c r="BRL51" s="22"/>
      <c r="BRM51" s="22"/>
      <c r="BRN51" s="22"/>
      <c r="BRO51" s="22"/>
      <c r="BRP51" s="22"/>
      <c r="BRQ51" s="22"/>
      <c r="BRR51" s="22"/>
      <c r="BRS51" s="22"/>
      <c r="BRT51" s="22"/>
      <c r="BRU51" s="22"/>
      <c r="BRV51" s="22"/>
      <c r="BRW51" s="22"/>
      <c r="BRX51" s="22"/>
      <c r="BRY51" s="22"/>
      <c r="BRZ51" s="22"/>
      <c r="BSA51" s="22"/>
      <c r="BSB51" s="22"/>
      <c r="BSC51" s="22"/>
      <c r="BSD51" s="22"/>
      <c r="BSE51" s="22"/>
      <c r="BSF51" s="22"/>
      <c r="BSG51" s="22"/>
      <c r="BSH51" s="22"/>
      <c r="BSI51" s="22"/>
      <c r="BSJ51" s="22"/>
      <c r="BSK51" s="22"/>
      <c r="BSL51" s="22"/>
      <c r="BSM51" s="22"/>
      <c r="BSN51" s="22"/>
      <c r="BSO51" s="22"/>
      <c r="BSP51" s="22"/>
      <c r="BSQ51" s="22"/>
      <c r="BSR51" s="22"/>
      <c r="BSS51" s="22"/>
      <c r="BST51" s="22"/>
      <c r="BSU51" s="22"/>
      <c r="BSV51" s="22"/>
      <c r="BSW51" s="22"/>
      <c r="BSX51" s="22"/>
      <c r="BSY51" s="22"/>
      <c r="BSZ51" s="22"/>
      <c r="BTA51" s="22"/>
      <c r="BTB51" s="22"/>
      <c r="BTC51" s="22"/>
      <c r="BTD51" s="22"/>
      <c r="BTE51" s="22"/>
      <c r="BTF51" s="22"/>
      <c r="BTG51" s="22"/>
      <c r="BTH51" s="22"/>
      <c r="BTI51" s="22"/>
      <c r="BTJ51" s="22"/>
      <c r="BTK51" s="22"/>
      <c r="BTL51" s="22"/>
      <c r="BTM51" s="22"/>
      <c r="BTN51" s="22"/>
      <c r="BTO51" s="22"/>
      <c r="BTP51" s="22"/>
      <c r="BTQ51" s="22"/>
      <c r="BTR51" s="22"/>
      <c r="BTS51" s="22"/>
      <c r="BTT51" s="22"/>
      <c r="BTU51" s="22"/>
      <c r="BTV51" s="22"/>
      <c r="BTW51" s="22"/>
      <c r="BTX51" s="22"/>
      <c r="BTY51" s="22"/>
      <c r="BTZ51" s="22"/>
      <c r="BUA51" s="22"/>
      <c r="BUB51" s="22"/>
      <c r="BUC51" s="22"/>
      <c r="BUD51" s="22"/>
      <c r="BUE51" s="22"/>
      <c r="BUF51" s="22"/>
      <c r="BUG51" s="22"/>
      <c r="BUH51" s="22"/>
      <c r="BUI51" s="22"/>
      <c r="BUJ51" s="22"/>
      <c r="BUK51" s="22"/>
      <c r="BUL51" s="22"/>
      <c r="BUM51" s="22"/>
      <c r="BUN51" s="22"/>
      <c r="BUO51" s="22"/>
      <c r="BUP51" s="22"/>
      <c r="BUQ51" s="22"/>
      <c r="BUR51" s="22"/>
      <c r="BUS51" s="22"/>
      <c r="BUT51" s="22"/>
      <c r="BUU51" s="22"/>
      <c r="BUV51" s="22"/>
      <c r="BUW51" s="22"/>
      <c r="BUX51" s="22"/>
      <c r="BUY51" s="22"/>
      <c r="BUZ51" s="22"/>
      <c r="BVA51" s="22"/>
      <c r="BVB51" s="22"/>
      <c r="BVC51" s="22"/>
      <c r="BVD51" s="22"/>
      <c r="BVE51" s="22"/>
      <c r="BVF51" s="22"/>
      <c r="BVG51" s="22"/>
      <c r="BVH51" s="22"/>
      <c r="BVI51" s="22"/>
      <c r="BVJ51" s="22"/>
      <c r="BVK51" s="22"/>
      <c r="BVL51" s="22"/>
      <c r="BVM51" s="22"/>
      <c r="BVN51" s="22"/>
      <c r="BVO51" s="22"/>
      <c r="BVP51" s="22"/>
      <c r="BVQ51" s="22"/>
      <c r="BVR51" s="22"/>
      <c r="BVS51" s="22"/>
      <c r="BVT51" s="22"/>
      <c r="BVU51" s="22"/>
      <c r="BVV51" s="22"/>
      <c r="BVW51" s="22"/>
      <c r="BVX51" s="22"/>
      <c r="BVY51" s="22"/>
      <c r="BVZ51" s="22"/>
      <c r="BWA51" s="22"/>
      <c r="BWB51" s="22"/>
      <c r="BWC51" s="22"/>
      <c r="BWD51" s="22"/>
      <c r="BWE51" s="22"/>
      <c r="BWF51" s="22"/>
      <c r="BWG51" s="22"/>
      <c r="BWH51" s="22"/>
      <c r="BWI51" s="22"/>
      <c r="BWJ51" s="22"/>
      <c r="BWK51" s="22"/>
      <c r="BWL51" s="22"/>
      <c r="BWM51" s="22"/>
      <c r="BWN51" s="22"/>
      <c r="BWO51" s="22"/>
      <c r="BWP51" s="22"/>
      <c r="BWQ51" s="22"/>
      <c r="BWR51" s="22"/>
      <c r="BWS51" s="22"/>
      <c r="BWT51" s="22"/>
      <c r="BWU51" s="22"/>
      <c r="BWV51" s="22"/>
      <c r="BWW51" s="22"/>
      <c r="BWX51" s="22"/>
      <c r="BWY51" s="22"/>
      <c r="BWZ51" s="22"/>
      <c r="BXA51" s="22"/>
      <c r="BXB51" s="22"/>
      <c r="BXC51" s="22"/>
      <c r="BXD51" s="22"/>
      <c r="BXE51" s="22"/>
      <c r="BXF51" s="22"/>
      <c r="BXG51" s="22"/>
      <c r="BXH51" s="22"/>
      <c r="BXI51" s="22"/>
      <c r="BXJ51" s="22"/>
      <c r="BXK51" s="22"/>
      <c r="BXL51" s="22"/>
      <c r="BXM51" s="22"/>
      <c r="BXN51" s="22"/>
      <c r="BXO51" s="22"/>
      <c r="BXP51" s="22"/>
      <c r="BXQ51" s="22"/>
      <c r="BXR51" s="22"/>
      <c r="BXS51" s="22"/>
      <c r="BXT51" s="22"/>
      <c r="BXU51" s="22"/>
      <c r="BXV51" s="22"/>
      <c r="BXW51" s="22"/>
      <c r="BXX51" s="22"/>
      <c r="BXY51" s="22"/>
      <c r="BXZ51" s="22"/>
      <c r="BYA51" s="22"/>
      <c r="BYB51" s="22"/>
      <c r="BYC51" s="22"/>
      <c r="BYD51" s="22"/>
      <c r="BYE51" s="22"/>
      <c r="BYF51" s="22"/>
      <c r="BYG51" s="22"/>
      <c r="BYH51" s="22"/>
      <c r="BYI51" s="22"/>
      <c r="BYJ51" s="22"/>
      <c r="BYK51" s="22"/>
      <c r="BYL51" s="22"/>
      <c r="BYM51" s="22"/>
      <c r="BYN51" s="22"/>
      <c r="BYO51" s="22"/>
      <c r="BYP51" s="22"/>
      <c r="BYQ51" s="22"/>
      <c r="BYR51" s="22"/>
      <c r="BYS51" s="22"/>
      <c r="BYT51" s="22"/>
      <c r="BYU51" s="22"/>
      <c r="BYV51" s="22"/>
      <c r="BYW51" s="22"/>
      <c r="BYX51" s="22"/>
      <c r="BYY51" s="22"/>
      <c r="BYZ51" s="22"/>
      <c r="BZA51" s="22"/>
      <c r="BZB51" s="22"/>
      <c r="BZC51" s="22"/>
      <c r="BZD51" s="22"/>
      <c r="BZE51" s="22"/>
      <c r="BZF51" s="22"/>
      <c r="BZG51" s="22"/>
      <c r="BZH51" s="22"/>
      <c r="BZI51" s="22"/>
      <c r="BZJ51" s="22"/>
      <c r="BZK51" s="22"/>
      <c r="BZL51" s="22"/>
      <c r="BZM51" s="22"/>
      <c r="BZN51" s="22"/>
      <c r="BZO51" s="22"/>
      <c r="BZP51" s="22"/>
      <c r="BZQ51" s="22"/>
      <c r="BZR51" s="22"/>
      <c r="BZS51" s="22"/>
      <c r="BZT51" s="22"/>
      <c r="BZU51" s="22"/>
      <c r="BZV51" s="22"/>
      <c r="BZW51" s="22"/>
      <c r="BZX51" s="22"/>
      <c r="BZY51" s="22"/>
      <c r="BZZ51" s="22"/>
      <c r="CAA51" s="22"/>
      <c r="CAB51" s="22"/>
      <c r="CAC51" s="22"/>
      <c r="CAD51" s="22"/>
      <c r="CAE51" s="22"/>
      <c r="CAF51" s="22"/>
      <c r="CAG51" s="22"/>
      <c r="CAH51" s="22"/>
      <c r="CAI51" s="22"/>
      <c r="CAJ51" s="22"/>
      <c r="CAK51" s="22"/>
      <c r="CAL51" s="22"/>
      <c r="CAM51" s="22"/>
      <c r="CAN51" s="22"/>
      <c r="CAO51" s="22"/>
      <c r="CAP51" s="22"/>
      <c r="CAQ51" s="22"/>
      <c r="CAR51" s="22"/>
      <c r="CAS51" s="22"/>
      <c r="CAT51" s="22"/>
      <c r="CAU51" s="22"/>
      <c r="CAV51" s="22"/>
      <c r="CAW51" s="22"/>
      <c r="CAX51" s="22"/>
      <c r="CAY51" s="22"/>
      <c r="CAZ51" s="22"/>
      <c r="CBA51" s="22"/>
      <c r="CBB51" s="22"/>
      <c r="CBC51" s="22"/>
      <c r="CBD51" s="22"/>
      <c r="CBE51" s="22"/>
      <c r="CBF51" s="22"/>
      <c r="CBG51" s="22"/>
      <c r="CBH51" s="22"/>
      <c r="CBI51" s="22"/>
      <c r="CBJ51" s="22"/>
      <c r="CBK51" s="22"/>
      <c r="CBL51" s="22"/>
      <c r="CBM51" s="22"/>
      <c r="CBN51" s="22"/>
      <c r="CBO51" s="22"/>
      <c r="CBP51" s="22"/>
      <c r="CBQ51" s="22"/>
      <c r="CBR51" s="22"/>
      <c r="CBS51" s="22"/>
      <c r="CBT51" s="22"/>
      <c r="CBU51" s="22"/>
      <c r="CBV51" s="22"/>
      <c r="CBW51" s="22"/>
      <c r="CBX51" s="22"/>
      <c r="CBY51" s="22"/>
      <c r="CBZ51" s="22"/>
      <c r="CCA51" s="22"/>
      <c r="CCB51" s="22"/>
      <c r="CCC51" s="22"/>
      <c r="CCD51" s="22"/>
      <c r="CCE51" s="22"/>
      <c r="CCF51" s="22"/>
      <c r="CCG51" s="22"/>
      <c r="CCH51" s="22"/>
      <c r="CCI51" s="22"/>
      <c r="CCJ51" s="22"/>
      <c r="CCK51" s="22"/>
      <c r="CCL51" s="22"/>
      <c r="CCM51" s="22"/>
      <c r="CCN51" s="22"/>
      <c r="CCO51" s="22"/>
      <c r="CCP51" s="22"/>
      <c r="CCQ51" s="22"/>
      <c r="CCR51" s="22"/>
      <c r="CCS51" s="22"/>
      <c r="CCT51" s="22"/>
      <c r="CCU51" s="22"/>
      <c r="CCV51" s="22"/>
      <c r="CCW51" s="22"/>
      <c r="CCX51" s="22"/>
      <c r="CCY51" s="22"/>
      <c r="CCZ51" s="22"/>
      <c r="CDA51" s="22"/>
      <c r="CDB51" s="22"/>
      <c r="CDC51" s="22"/>
      <c r="CDD51" s="22"/>
      <c r="CDE51" s="22"/>
      <c r="CDF51" s="22"/>
      <c r="CDG51" s="22"/>
      <c r="CDH51" s="22"/>
      <c r="CDI51" s="22"/>
      <c r="CDJ51" s="22"/>
      <c r="CDK51" s="22"/>
      <c r="CDL51" s="22"/>
      <c r="CDM51" s="22"/>
      <c r="CDN51" s="22"/>
      <c r="CDO51" s="22"/>
      <c r="CDP51" s="22"/>
      <c r="CDQ51" s="22"/>
      <c r="CDR51" s="22"/>
      <c r="CDS51" s="22"/>
      <c r="CDT51" s="22"/>
      <c r="CDU51" s="22"/>
      <c r="CDV51" s="22"/>
      <c r="CDW51" s="22"/>
      <c r="CDX51" s="22"/>
      <c r="CDY51" s="22"/>
      <c r="CDZ51" s="22"/>
      <c r="CEA51" s="22"/>
      <c r="CEB51" s="22"/>
      <c r="CEC51" s="22"/>
      <c r="CED51" s="22"/>
      <c r="CEE51" s="22"/>
      <c r="CEF51" s="22"/>
      <c r="CEG51" s="22"/>
      <c r="CEH51" s="22"/>
      <c r="CEI51" s="22"/>
      <c r="CEJ51" s="22"/>
      <c r="CEK51" s="22"/>
      <c r="CEL51" s="22"/>
      <c r="CEM51" s="22"/>
      <c r="CEN51" s="22"/>
      <c r="CEO51" s="22"/>
      <c r="CEP51" s="22"/>
      <c r="CEQ51" s="22"/>
      <c r="CER51" s="22"/>
      <c r="CES51" s="22"/>
      <c r="CET51" s="22"/>
      <c r="CEU51" s="22"/>
      <c r="CEV51" s="22"/>
      <c r="CEW51" s="22"/>
      <c r="CEX51" s="22"/>
      <c r="CEY51" s="22"/>
      <c r="CEZ51" s="22"/>
      <c r="CFA51" s="22"/>
      <c r="CFB51" s="22"/>
      <c r="CFC51" s="22"/>
      <c r="CFD51" s="22"/>
      <c r="CFE51" s="22"/>
      <c r="CFF51" s="22"/>
      <c r="CFG51" s="22"/>
      <c r="CFH51" s="22"/>
      <c r="CFI51" s="22"/>
      <c r="CFJ51" s="22"/>
      <c r="CFK51" s="22"/>
      <c r="CFL51" s="22"/>
      <c r="CFM51" s="22"/>
      <c r="CFN51" s="22"/>
      <c r="CFO51" s="22"/>
      <c r="CFP51" s="22"/>
      <c r="CFQ51" s="22"/>
      <c r="CFR51" s="22"/>
      <c r="CFS51" s="22"/>
      <c r="CFT51" s="22"/>
      <c r="CFU51" s="22"/>
      <c r="CFV51" s="22"/>
      <c r="CFW51" s="22"/>
      <c r="CFX51" s="22"/>
      <c r="CFY51" s="22"/>
      <c r="CFZ51" s="22"/>
      <c r="CGA51" s="22"/>
      <c r="CGB51" s="22"/>
      <c r="CGC51" s="22"/>
      <c r="CGD51" s="22"/>
      <c r="CGE51" s="22"/>
      <c r="CGF51" s="22"/>
      <c r="CGG51" s="22"/>
      <c r="CGH51" s="22"/>
      <c r="CGI51" s="22"/>
      <c r="CGJ51" s="22"/>
      <c r="CGK51" s="22"/>
      <c r="CGL51" s="22"/>
      <c r="CGM51" s="22"/>
      <c r="CGN51" s="22"/>
      <c r="CGO51" s="22"/>
      <c r="CGP51" s="22"/>
      <c r="CGQ51" s="22"/>
      <c r="CGR51" s="22"/>
      <c r="CGS51" s="22"/>
      <c r="CGT51" s="22"/>
      <c r="CGU51" s="22"/>
      <c r="CGV51" s="22"/>
      <c r="CGW51" s="22"/>
      <c r="CGX51" s="22"/>
      <c r="CGY51" s="22"/>
      <c r="CGZ51" s="22"/>
      <c r="CHA51" s="22"/>
      <c r="CHB51" s="22"/>
      <c r="CHC51" s="22"/>
      <c r="CHD51" s="22"/>
      <c r="CHE51" s="22"/>
      <c r="CHF51" s="22"/>
      <c r="CHG51" s="22"/>
      <c r="CHH51" s="22"/>
      <c r="CHI51" s="22"/>
      <c r="CHJ51" s="22"/>
      <c r="CHK51" s="22"/>
      <c r="CHL51" s="22"/>
      <c r="CHM51" s="22"/>
      <c r="CHN51" s="22"/>
      <c r="CHO51" s="22"/>
      <c r="CHP51" s="22"/>
      <c r="CHQ51" s="22"/>
      <c r="CHR51" s="22"/>
      <c r="CHS51" s="22"/>
      <c r="CHT51" s="22"/>
      <c r="CHU51" s="22"/>
      <c r="CHV51" s="22"/>
      <c r="CHW51" s="22"/>
      <c r="CHX51" s="22"/>
      <c r="CHY51" s="22"/>
      <c r="CHZ51" s="22"/>
      <c r="CIA51" s="22"/>
      <c r="CIB51" s="22"/>
      <c r="CIC51" s="22"/>
      <c r="CID51" s="22"/>
      <c r="CIE51" s="22"/>
      <c r="CIF51" s="22"/>
      <c r="CIG51" s="22"/>
      <c r="CIH51" s="22"/>
      <c r="CII51" s="22"/>
      <c r="CIJ51" s="22"/>
      <c r="CIK51" s="22"/>
      <c r="CIL51" s="22"/>
      <c r="CIM51" s="22"/>
      <c r="CIN51" s="22"/>
      <c r="CIO51" s="22"/>
      <c r="CIP51" s="22"/>
      <c r="CIQ51" s="22"/>
      <c r="CIR51" s="22"/>
      <c r="CIS51" s="22"/>
      <c r="CIT51" s="22"/>
      <c r="CIU51" s="22"/>
      <c r="CIV51" s="22"/>
      <c r="CIW51" s="22"/>
      <c r="CIX51" s="22"/>
      <c r="CIY51" s="22"/>
      <c r="CIZ51" s="22"/>
      <c r="CJA51" s="22"/>
      <c r="CJB51" s="22"/>
      <c r="CJC51" s="22"/>
      <c r="CJD51" s="22"/>
      <c r="CJE51" s="22"/>
      <c r="CJF51" s="22"/>
      <c r="CJG51" s="22"/>
      <c r="CJH51" s="22"/>
      <c r="CJI51" s="22"/>
      <c r="CJJ51" s="22"/>
      <c r="CJK51" s="22"/>
      <c r="CJL51" s="22"/>
      <c r="CJM51" s="22"/>
      <c r="CJN51" s="22"/>
      <c r="CJO51" s="22"/>
      <c r="CJP51" s="22"/>
      <c r="CJQ51" s="22"/>
      <c r="CJR51" s="22"/>
      <c r="CJS51" s="22"/>
      <c r="CJT51" s="22"/>
      <c r="CJU51" s="22"/>
      <c r="CJV51" s="22"/>
      <c r="CJW51" s="22"/>
      <c r="CJX51" s="22"/>
      <c r="CJY51" s="22"/>
      <c r="CJZ51" s="22"/>
      <c r="CKA51" s="22"/>
      <c r="CKB51" s="22"/>
      <c r="CKC51" s="22"/>
      <c r="CKD51" s="22"/>
      <c r="CKE51" s="22"/>
      <c r="CKF51" s="22"/>
      <c r="CKG51" s="22"/>
      <c r="CKH51" s="22"/>
      <c r="CKI51" s="22"/>
      <c r="CKJ51" s="22"/>
      <c r="CKK51" s="22"/>
      <c r="CKL51" s="22"/>
      <c r="CKM51" s="22"/>
      <c r="CKN51" s="22"/>
      <c r="CKO51" s="22"/>
      <c r="CKP51" s="22"/>
      <c r="CKQ51" s="22"/>
      <c r="CKR51" s="22"/>
      <c r="CKS51" s="22"/>
      <c r="CKT51" s="22"/>
      <c r="CKU51" s="22"/>
      <c r="CKV51" s="22"/>
      <c r="CKW51" s="22"/>
      <c r="CKX51" s="22"/>
      <c r="CKY51" s="22"/>
      <c r="CKZ51" s="22"/>
      <c r="CLA51" s="22"/>
      <c r="CLB51" s="22"/>
      <c r="CLC51" s="22"/>
      <c r="CLD51" s="22"/>
      <c r="CLE51" s="22"/>
      <c r="CLF51" s="22"/>
      <c r="CLG51" s="22"/>
      <c r="CLH51" s="22"/>
      <c r="CLI51" s="22"/>
      <c r="CLJ51" s="22"/>
      <c r="CLK51" s="22"/>
      <c r="CLL51" s="22"/>
      <c r="CLM51" s="22"/>
      <c r="CLN51" s="22"/>
      <c r="CLO51" s="22"/>
      <c r="CLP51" s="22"/>
      <c r="CLQ51" s="22"/>
      <c r="CLR51" s="22"/>
      <c r="CLS51" s="22"/>
      <c r="CLT51" s="22"/>
      <c r="CLU51" s="22"/>
      <c r="CLV51" s="22"/>
      <c r="CLW51" s="22"/>
      <c r="CLX51" s="22"/>
      <c r="CLY51" s="22"/>
      <c r="CLZ51" s="22"/>
      <c r="CMA51" s="22"/>
      <c r="CMB51" s="22"/>
      <c r="CMC51" s="22"/>
      <c r="CMD51" s="22"/>
      <c r="CME51" s="22"/>
      <c r="CMF51" s="22"/>
      <c r="CMG51" s="22"/>
      <c r="CMH51" s="22"/>
      <c r="CMI51" s="22"/>
      <c r="CMJ51" s="22"/>
      <c r="CMK51" s="22"/>
      <c r="CML51" s="22"/>
      <c r="CMM51" s="22"/>
      <c r="CMN51" s="22"/>
      <c r="CMO51" s="22"/>
      <c r="CMP51" s="22"/>
      <c r="CMQ51" s="22"/>
      <c r="CMR51" s="22"/>
      <c r="CMS51" s="22"/>
      <c r="CMT51" s="22"/>
      <c r="CMU51" s="22"/>
      <c r="CMV51" s="22"/>
      <c r="CMW51" s="22"/>
      <c r="CMX51" s="22"/>
      <c r="CMY51" s="22"/>
      <c r="CMZ51" s="22"/>
      <c r="CNA51" s="22"/>
      <c r="CNB51" s="22"/>
      <c r="CNC51" s="22"/>
      <c r="CND51" s="22"/>
      <c r="CNE51" s="22"/>
      <c r="CNF51" s="22"/>
      <c r="CNG51" s="22"/>
      <c r="CNH51" s="22"/>
      <c r="CNI51" s="22"/>
      <c r="CNJ51" s="22"/>
      <c r="CNK51" s="22"/>
      <c r="CNL51" s="22"/>
      <c r="CNM51" s="22"/>
      <c r="CNN51" s="22"/>
      <c r="CNO51" s="22"/>
      <c r="CNP51" s="22"/>
      <c r="CNQ51" s="22"/>
      <c r="CNR51" s="22"/>
      <c r="CNS51" s="22"/>
      <c r="CNT51" s="22"/>
      <c r="CNU51" s="22"/>
      <c r="CNV51" s="22"/>
      <c r="CNW51" s="22"/>
      <c r="CNX51" s="22"/>
      <c r="CNY51" s="22"/>
      <c r="CNZ51" s="22"/>
      <c r="COA51" s="22"/>
      <c r="COB51" s="22"/>
      <c r="COC51" s="22"/>
      <c r="COD51" s="22"/>
      <c r="COE51" s="22"/>
      <c r="COF51" s="22"/>
      <c r="COG51" s="22"/>
      <c r="COH51" s="22"/>
      <c r="COI51" s="22"/>
      <c r="COJ51" s="22"/>
      <c r="COK51" s="22"/>
      <c r="COL51" s="22"/>
      <c r="COM51" s="22"/>
      <c r="CON51" s="22"/>
      <c r="COO51" s="22"/>
      <c r="COP51" s="22"/>
      <c r="COQ51" s="22"/>
      <c r="COR51" s="22"/>
      <c r="COS51" s="22"/>
      <c r="COT51" s="22"/>
      <c r="COU51" s="22"/>
      <c r="COV51" s="22"/>
      <c r="COW51" s="22"/>
      <c r="COX51" s="22"/>
      <c r="COY51" s="22"/>
      <c r="COZ51" s="22"/>
      <c r="CPA51" s="22"/>
      <c r="CPB51" s="22"/>
      <c r="CPC51" s="22"/>
      <c r="CPD51" s="22"/>
      <c r="CPE51" s="22"/>
      <c r="CPF51" s="22"/>
      <c r="CPG51" s="22"/>
      <c r="CPH51" s="22"/>
      <c r="CPI51" s="22"/>
      <c r="CPJ51" s="22"/>
      <c r="CPK51" s="22"/>
      <c r="CPL51" s="22"/>
      <c r="CPM51" s="22"/>
      <c r="CPN51" s="22"/>
      <c r="CPO51" s="22"/>
      <c r="CPP51" s="22"/>
      <c r="CPQ51" s="22"/>
      <c r="CPR51" s="22"/>
      <c r="CPS51" s="22"/>
      <c r="CPT51" s="22"/>
      <c r="CPU51" s="22"/>
      <c r="CPV51" s="22"/>
      <c r="CPW51" s="22"/>
      <c r="CPX51" s="22"/>
      <c r="CPY51" s="22"/>
      <c r="CPZ51" s="22"/>
      <c r="CQA51" s="22"/>
      <c r="CQB51" s="22"/>
      <c r="CQC51" s="22"/>
      <c r="CQD51" s="22"/>
      <c r="CQE51" s="22"/>
      <c r="CQF51" s="22"/>
      <c r="CQG51" s="22"/>
      <c r="CQH51" s="22"/>
      <c r="CQI51" s="22"/>
      <c r="CQJ51" s="22"/>
      <c r="CQK51" s="22"/>
      <c r="CQL51" s="22"/>
      <c r="CQM51" s="22"/>
      <c r="CQN51" s="22"/>
      <c r="CQO51" s="22"/>
      <c r="CQP51" s="22"/>
      <c r="CQQ51" s="22"/>
      <c r="CQR51" s="22"/>
      <c r="CQS51" s="22"/>
      <c r="CQT51" s="22"/>
      <c r="CQU51" s="22"/>
      <c r="CQV51" s="22"/>
      <c r="CQW51" s="22"/>
      <c r="CQX51" s="22"/>
      <c r="CQY51" s="22"/>
      <c r="CQZ51" s="22"/>
      <c r="CRA51" s="22"/>
      <c r="CRB51" s="22"/>
      <c r="CRC51" s="22"/>
      <c r="CRD51" s="22"/>
      <c r="CRE51" s="22"/>
      <c r="CRF51" s="22"/>
      <c r="CRG51" s="22"/>
      <c r="CRH51" s="22"/>
      <c r="CRI51" s="22"/>
      <c r="CRJ51" s="22"/>
      <c r="CRK51" s="22"/>
      <c r="CRL51" s="22"/>
      <c r="CRM51" s="22"/>
      <c r="CRN51" s="22"/>
      <c r="CRO51" s="22"/>
      <c r="CRP51" s="22"/>
      <c r="CRQ51" s="22"/>
      <c r="CRR51" s="22"/>
      <c r="CRS51" s="22"/>
      <c r="CRT51" s="22"/>
      <c r="CRU51" s="22"/>
      <c r="CRV51" s="22"/>
      <c r="CRW51" s="22"/>
      <c r="CRX51" s="22"/>
      <c r="CRY51" s="22"/>
      <c r="CRZ51" s="22"/>
      <c r="CSA51" s="22"/>
      <c r="CSB51" s="22"/>
      <c r="CSC51" s="22"/>
      <c r="CSD51" s="22"/>
      <c r="CSE51" s="22"/>
      <c r="CSF51" s="22"/>
      <c r="CSG51" s="22"/>
      <c r="CSH51" s="22"/>
      <c r="CSI51" s="22"/>
      <c r="CSJ51" s="22"/>
      <c r="CSK51" s="22"/>
      <c r="CSL51" s="22"/>
      <c r="CSM51" s="22"/>
      <c r="CSN51" s="22"/>
      <c r="CSO51" s="22"/>
      <c r="CSP51" s="22"/>
      <c r="CSQ51" s="22"/>
      <c r="CSR51" s="22"/>
      <c r="CSS51" s="22"/>
      <c r="CST51" s="22"/>
      <c r="CSU51" s="22"/>
      <c r="CSV51" s="22"/>
      <c r="CSW51" s="22"/>
      <c r="CSX51" s="22"/>
      <c r="CSY51" s="22"/>
      <c r="CSZ51" s="22"/>
      <c r="CTA51" s="22"/>
      <c r="CTB51" s="22"/>
      <c r="CTC51" s="22"/>
      <c r="CTD51" s="22"/>
      <c r="CTE51" s="22"/>
      <c r="CTF51" s="22"/>
      <c r="CTG51" s="22"/>
      <c r="CTH51" s="22"/>
      <c r="CTI51" s="22"/>
      <c r="CTJ51" s="22"/>
      <c r="CTK51" s="22"/>
      <c r="CTL51" s="22"/>
      <c r="CTM51" s="22"/>
      <c r="CTN51" s="22"/>
      <c r="CTO51" s="22"/>
      <c r="CTP51" s="22"/>
      <c r="CTQ51" s="22"/>
      <c r="CTR51" s="22"/>
      <c r="CTS51" s="22"/>
      <c r="CTT51" s="22"/>
      <c r="CTU51" s="22"/>
      <c r="CTV51" s="22"/>
      <c r="CTW51" s="22"/>
      <c r="CTX51" s="22"/>
      <c r="CTY51" s="22"/>
      <c r="CTZ51" s="22"/>
      <c r="CUA51" s="22"/>
      <c r="CUB51" s="22"/>
      <c r="CUC51" s="22"/>
      <c r="CUD51" s="22"/>
      <c r="CUE51" s="22"/>
      <c r="CUF51" s="22"/>
      <c r="CUG51" s="22"/>
      <c r="CUH51" s="22"/>
      <c r="CUI51" s="22"/>
      <c r="CUJ51" s="22"/>
      <c r="CUK51" s="22"/>
      <c r="CUL51" s="22"/>
      <c r="CUM51" s="22"/>
      <c r="CUN51" s="22"/>
      <c r="CUO51" s="22"/>
      <c r="CUP51" s="22"/>
      <c r="CUQ51" s="22"/>
      <c r="CUR51" s="22"/>
      <c r="CUS51" s="22"/>
      <c r="CUT51" s="22"/>
      <c r="CUU51" s="22"/>
      <c r="CUV51" s="22"/>
      <c r="CUW51" s="22"/>
      <c r="CUX51" s="22"/>
      <c r="CUY51" s="22"/>
      <c r="CUZ51" s="22"/>
      <c r="CVA51" s="22"/>
      <c r="CVB51" s="22"/>
      <c r="CVC51" s="22"/>
      <c r="CVD51" s="22"/>
      <c r="CVE51" s="22"/>
      <c r="CVF51" s="22"/>
      <c r="CVG51" s="22"/>
      <c r="CVH51" s="22"/>
      <c r="CVI51" s="22"/>
      <c r="CVJ51" s="22"/>
      <c r="CVK51" s="22"/>
      <c r="CVL51" s="22"/>
      <c r="CVM51" s="22"/>
      <c r="CVN51" s="22"/>
      <c r="CVO51" s="22"/>
      <c r="CVP51" s="22"/>
      <c r="CVQ51" s="22"/>
      <c r="CVR51" s="22"/>
      <c r="CVS51" s="22"/>
      <c r="CVT51" s="22"/>
      <c r="CVU51" s="22"/>
      <c r="CVV51" s="22"/>
      <c r="CVW51" s="22"/>
      <c r="CVX51" s="22"/>
      <c r="CVY51" s="22"/>
      <c r="CVZ51" s="22"/>
      <c r="CWA51" s="22"/>
      <c r="CWB51" s="22"/>
      <c r="CWC51" s="22"/>
      <c r="CWD51" s="22"/>
      <c r="CWE51" s="22"/>
      <c r="CWF51" s="22"/>
      <c r="CWG51" s="22"/>
      <c r="CWH51" s="22"/>
      <c r="CWI51" s="22"/>
      <c r="CWJ51" s="22"/>
      <c r="CWK51" s="22"/>
      <c r="CWL51" s="22"/>
      <c r="CWM51" s="22"/>
      <c r="CWN51" s="22"/>
      <c r="CWO51" s="22"/>
      <c r="CWP51" s="22"/>
      <c r="CWQ51" s="22"/>
      <c r="CWR51" s="22"/>
      <c r="CWS51" s="22"/>
      <c r="CWT51" s="22"/>
      <c r="CWU51" s="22"/>
      <c r="CWV51" s="22"/>
      <c r="CWW51" s="22"/>
      <c r="CWX51" s="22"/>
      <c r="CWY51" s="22"/>
      <c r="CWZ51" s="22"/>
      <c r="CXA51" s="22"/>
      <c r="CXB51" s="22"/>
      <c r="CXC51" s="22"/>
      <c r="CXD51" s="22"/>
      <c r="CXE51" s="22"/>
      <c r="CXF51" s="22"/>
      <c r="CXG51" s="22"/>
      <c r="CXH51" s="22"/>
      <c r="CXI51" s="22"/>
      <c r="CXJ51" s="22"/>
      <c r="CXK51" s="22"/>
      <c r="CXL51" s="22"/>
      <c r="CXM51" s="22"/>
      <c r="CXN51" s="22"/>
      <c r="CXO51" s="22"/>
      <c r="CXP51" s="22"/>
      <c r="CXQ51" s="22"/>
      <c r="CXR51" s="22"/>
      <c r="CXS51" s="22"/>
      <c r="CXT51" s="22"/>
      <c r="CXU51" s="22"/>
      <c r="CXV51" s="22"/>
      <c r="CXW51" s="22"/>
      <c r="CXX51" s="22"/>
      <c r="CXY51" s="22"/>
      <c r="CXZ51" s="22"/>
      <c r="CYA51" s="22"/>
      <c r="CYB51" s="22"/>
      <c r="CYC51" s="22"/>
      <c r="CYD51" s="22"/>
      <c r="CYE51" s="22"/>
      <c r="CYF51" s="22"/>
      <c r="CYG51" s="22"/>
      <c r="CYH51" s="22"/>
      <c r="CYI51" s="22"/>
      <c r="CYJ51" s="22"/>
      <c r="CYK51" s="22"/>
      <c r="CYL51" s="22"/>
      <c r="CYM51" s="22"/>
      <c r="CYN51" s="22"/>
      <c r="CYO51" s="22"/>
      <c r="CYP51" s="22"/>
      <c r="CYQ51" s="22"/>
      <c r="CYR51" s="22"/>
      <c r="CYS51" s="22"/>
      <c r="CYT51" s="22"/>
      <c r="CYU51" s="22"/>
      <c r="CYV51" s="22"/>
      <c r="CYW51" s="22"/>
      <c r="CYX51" s="22"/>
      <c r="CYY51" s="22"/>
      <c r="CYZ51" s="22"/>
      <c r="CZA51" s="22"/>
      <c r="CZB51" s="22"/>
      <c r="CZC51" s="22"/>
      <c r="CZD51" s="22"/>
      <c r="CZE51" s="22"/>
      <c r="CZF51" s="22"/>
      <c r="CZG51" s="22"/>
      <c r="CZH51" s="22"/>
      <c r="CZI51" s="22"/>
      <c r="CZJ51" s="22"/>
      <c r="CZK51" s="22"/>
      <c r="CZL51" s="22"/>
      <c r="CZM51" s="22"/>
      <c r="CZN51" s="22"/>
      <c r="CZO51" s="22"/>
      <c r="CZP51" s="22"/>
      <c r="CZQ51" s="22"/>
      <c r="CZR51" s="22"/>
      <c r="CZS51" s="22"/>
      <c r="CZT51" s="22"/>
      <c r="CZU51" s="22"/>
      <c r="CZV51" s="22"/>
      <c r="CZW51" s="22"/>
      <c r="CZX51" s="22"/>
      <c r="CZY51" s="22"/>
      <c r="CZZ51" s="22"/>
      <c r="DAA51" s="22"/>
      <c r="DAB51" s="22"/>
      <c r="DAC51" s="22"/>
      <c r="DAD51" s="22"/>
      <c r="DAE51" s="22"/>
      <c r="DAF51" s="22"/>
      <c r="DAG51" s="22"/>
      <c r="DAH51" s="22"/>
      <c r="DAI51" s="22"/>
      <c r="DAJ51" s="22"/>
      <c r="DAK51" s="22"/>
      <c r="DAL51" s="22"/>
      <c r="DAM51" s="22"/>
      <c r="DAN51" s="22"/>
      <c r="DAO51" s="22"/>
      <c r="DAP51" s="22"/>
      <c r="DAQ51" s="22"/>
      <c r="DAR51" s="22"/>
      <c r="DAS51" s="22"/>
      <c r="DAT51" s="22"/>
      <c r="DAU51" s="22"/>
      <c r="DAV51" s="22"/>
      <c r="DAW51" s="22"/>
      <c r="DAX51" s="22"/>
      <c r="DAY51" s="22"/>
      <c r="DAZ51" s="22"/>
      <c r="DBA51" s="22"/>
      <c r="DBB51" s="22"/>
      <c r="DBC51" s="22"/>
      <c r="DBD51" s="22"/>
      <c r="DBE51" s="22"/>
      <c r="DBF51" s="22"/>
      <c r="DBG51" s="22"/>
      <c r="DBH51" s="22"/>
      <c r="DBI51" s="22"/>
      <c r="DBJ51" s="22"/>
      <c r="DBK51" s="22"/>
      <c r="DBL51" s="22"/>
      <c r="DBM51" s="22"/>
      <c r="DBN51" s="22"/>
      <c r="DBO51" s="22"/>
      <c r="DBP51" s="22"/>
      <c r="DBQ51" s="22"/>
      <c r="DBR51" s="22"/>
      <c r="DBS51" s="22"/>
      <c r="DBT51" s="22"/>
      <c r="DBU51" s="22"/>
      <c r="DBV51" s="22"/>
      <c r="DBW51" s="22"/>
      <c r="DBX51" s="22"/>
      <c r="DBY51" s="22"/>
      <c r="DBZ51" s="22"/>
      <c r="DCA51" s="22"/>
      <c r="DCB51" s="22"/>
      <c r="DCC51" s="22"/>
      <c r="DCD51" s="22"/>
      <c r="DCE51" s="22"/>
      <c r="DCF51" s="22"/>
      <c r="DCG51" s="22"/>
      <c r="DCH51" s="22"/>
      <c r="DCI51" s="22"/>
      <c r="DCJ51" s="22"/>
      <c r="DCK51" s="22"/>
      <c r="DCL51" s="22"/>
      <c r="DCM51" s="22"/>
      <c r="DCN51" s="22"/>
      <c r="DCO51" s="22"/>
      <c r="DCP51" s="22"/>
      <c r="DCQ51" s="22"/>
      <c r="DCR51" s="22"/>
      <c r="DCS51" s="22"/>
      <c r="DCT51" s="22"/>
      <c r="DCU51" s="22"/>
      <c r="DCV51" s="22"/>
      <c r="DCW51" s="22"/>
      <c r="DCX51" s="22"/>
      <c r="DCY51" s="22"/>
      <c r="DCZ51" s="22"/>
      <c r="DDA51" s="22"/>
      <c r="DDB51" s="22"/>
      <c r="DDC51" s="22"/>
      <c r="DDD51" s="22"/>
      <c r="DDE51" s="22"/>
      <c r="DDF51" s="22"/>
      <c r="DDG51" s="22"/>
      <c r="DDH51" s="22"/>
      <c r="DDI51" s="22"/>
      <c r="DDJ51" s="22"/>
      <c r="DDK51" s="22"/>
      <c r="DDL51" s="22"/>
      <c r="DDM51" s="22"/>
      <c r="DDN51" s="22"/>
      <c r="DDO51" s="22"/>
      <c r="DDP51" s="22"/>
      <c r="DDQ51" s="22"/>
      <c r="DDR51" s="22"/>
      <c r="DDS51" s="22"/>
      <c r="DDT51" s="22"/>
      <c r="DDU51" s="22"/>
      <c r="DDV51" s="22"/>
      <c r="DDW51" s="22"/>
      <c r="DDX51" s="22"/>
      <c r="DDY51" s="22"/>
      <c r="DDZ51" s="22"/>
      <c r="DEA51" s="22"/>
      <c r="DEB51" s="22"/>
      <c r="DEC51" s="22"/>
      <c r="DED51" s="22"/>
      <c r="DEE51" s="22"/>
      <c r="DEF51" s="22"/>
      <c r="DEG51" s="22"/>
      <c r="DEH51" s="22"/>
      <c r="DEI51" s="22"/>
      <c r="DEJ51" s="22"/>
      <c r="DEK51" s="22"/>
      <c r="DEL51" s="22"/>
      <c r="DEM51" s="22"/>
      <c r="DEN51" s="22"/>
      <c r="DEO51" s="22"/>
      <c r="DEP51" s="22"/>
      <c r="DEQ51" s="22"/>
      <c r="DER51" s="22"/>
      <c r="DES51" s="22"/>
      <c r="DET51" s="22"/>
      <c r="DEU51" s="22"/>
      <c r="DEV51" s="22"/>
      <c r="DEW51" s="22"/>
      <c r="DEX51" s="22"/>
      <c r="DEY51" s="22"/>
      <c r="DEZ51" s="22"/>
      <c r="DFA51" s="22"/>
      <c r="DFB51" s="22"/>
      <c r="DFC51" s="22"/>
      <c r="DFD51" s="22"/>
      <c r="DFE51" s="22"/>
      <c r="DFF51" s="22"/>
      <c r="DFG51" s="22"/>
      <c r="DFH51" s="22"/>
      <c r="DFI51" s="22"/>
      <c r="DFJ51" s="22"/>
      <c r="DFK51" s="22"/>
      <c r="DFL51" s="22"/>
      <c r="DFM51" s="22"/>
      <c r="DFN51" s="22"/>
      <c r="DFO51" s="22"/>
      <c r="DFP51" s="22"/>
      <c r="DFQ51" s="22"/>
      <c r="DFR51" s="22"/>
      <c r="DFS51" s="22"/>
      <c r="DFT51" s="22"/>
      <c r="DFU51" s="22"/>
      <c r="DFV51" s="22"/>
      <c r="DFW51" s="22"/>
      <c r="DFX51" s="22"/>
      <c r="DFY51" s="22"/>
      <c r="DFZ51" s="22"/>
      <c r="DGA51" s="22"/>
      <c r="DGB51" s="22"/>
      <c r="DGC51" s="22"/>
      <c r="DGD51" s="22"/>
      <c r="DGE51" s="22"/>
      <c r="DGF51" s="22"/>
      <c r="DGG51" s="22"/>
      <c r="DGH51" s="22"/>
      <c r="DGI51" s="22"/>
      <c r="DGJ51" s="22"/>
      <c r="DGK51" s="22"/>
      <c r="DGL51" s="22"/>
      <c r="DGM51" s="22"/>
      <c r="DGN51" s="22"/>
      <c r="DGO51" s="22"/>
      <c r="DGP51" s="22"/>
      <c r="DGQ51" s="22"/>
      <c r="DGR51" s="22"/>
      <c r="DGS51" s="22"/>
      <c r="DGT51" s="22"/>
      <c r="DGU51" s="22"/>
      <c r="DGV51" s="22"/>
      <c r="DGW51" s="22"/>
      <c r="DGX51" s="22"/>
      <c r="DGY51" s="22"/>
      <c r="DGZ51" s="22"/>
      <c r="DHA51" s="22"/>
      <c r="DHB51" s="22"/>
      <c r="DHC51" s="22"/>
      <c r="DHD51" s="22"/>
      <c r="DHE51" s="22"/>
      <c r="DHF51" s="22"/>
      <c r="DHG51" s="22"/>
      <c r="DHH51" s="22"/>
      <c r="DHI51" s="22"/>
      <c r="DHJ51" s="22"/>
      <c r="DHK51" s="22"/>
      <c r="DHL51" s="22"/>
      <c r="DHM51" s="22"/>
      <c r="DHN51" s="22"/>
      <c r="DHO51" s="22"/>
      <c r="DHP51" s="22"/>
      <c r="DHQ51" s="22"/>
      <c r="DHR51" s="22"/>
      <c r="DHS51" s="22"/>
      <c r="DHT51" s="22"/>
      <c r="DHU51" s="22"/>
      <c r="DHV51" s="22"/>
      <c r="DHW51" s="22"/>
      <c r="DHX51" s="22"/>
      <c r="DHY51" s="22"/>
      <c r="DHZ51" s="22"/>
      <c r="DIA51" s="22"/>
      <c r="DIB51" s="22"/>
      <c r="DIC51" s="22"/>
      <c r="DID51" s="22"/>
      <c r="DIE51" s="22"/>
      <c r="DIF51" s="22"/>
      <c r="DIG51" s="22"/>
      <c r="DIH51" s="22"/>
      <c r="DII51" s="22"/>
      <c r="DIJ51" s="22"/>
      <c r="DIK51" s="22"/>
      <c r="DIL51" s="22"/>
      <c r="DIM51" s="22"/>
      <c r="DIN51" s="22"/>
      <c r="DIO51" s="22"/>
      <c r="DIP51" s="22"/>
      <c r="DIQ51" s="22"/>
      <c r="DIR51" s="22"/>
      <c r="DIS51" s="22"/>
      <c r="DIT51" s="22"/>
      <c r="DIU51" s="22"/>
      <c r="DIV51" s="22"/>
      <c r="DIW51" s="22"/>
      <c r="DIX51" s="22"/>
      <c r="DIY51" s="22"/>
      <c r="DIZ51" s="22"/>
      <c r="DJA51" s="22"/>
      <c r="DJB51" s="22"/>
      <c r="DJC51" s="22"/>
      <c r="DJD51" s="22"/>
      <c r="DJE51" s="22"/>
      <c r="DJF51" s="22"/>
      <c r="DJG51" s="22"/>
      <c r="DJH51" s="22"/>
      <c r="DJI51" s="22"/>
      <c r="DJJ51" s="22"/>
      <c r="DJK51" s="22"/>
      <c r="DJL51" s="22"/>
      <c r="DJM51" s="22"/>
      <c r="DJN51" s="22"/>
      <c r="DJO51" s="22"/>
      <c r="DJP51" s="22"/>
      <c r="DJQ51" s="22"/>
      <c r="DJR51" s="22"/>
      <c r="DJS51" s="22"/>
      <c r="DJT51" s="22"/>
      <c r="DJU51" s="22"/>
      <c r="DJV51" s="22"/>
      <c r="DJW51" s="22"/>
      <c r="DJX51" s="22"/>
      <c r="DJY51" s="22"/>
      <c r="DJZ51" s="22"/>
      <c r="DKA51" s="22"/>
      <c r="DKB51" s="22"/>
      <c r="DKC51" s="22"/>
      <c r="DKD51" s="22"/>
      <c r="DKE51" s="22"/>
      <c r="DKF51" s="22"/>
      <c r="DKG51" s="22"/>
      <c r="DKH51" s="22"/>
      <c r="DKI51" s="22"/>
      <c r="DKJ51" s="22"/>
      <c r="DKK51" s="22"/>
      <c r="DKL51" s="22"/>
      <c r="DKM51" s="22"/>
      <c r="DKN51" s="22"/>
      <c r="DKO51" s="22"/>
      <c r="DKP51" s="22"/>
      <c r="DKQ51" s="22"/>
      <c r="DKR51" s="22"/>
      <c r="DKS51" s="22"/>
      <c r="DKT51" s="22"/>
      <c r="DKU51" s="22"/>
      <c r="DKV51" s="22"/>
      <c r="DKW51" s="22"/>
      <c r="DKX51" s="22"/>
      <c r="DKY51" s="22"/>
      <c r="DKZ51" s="22"/>
      <c r="DLA51" s="22"/>
      <c r="DLB51" s="22"/>
      <c r="DLC51" s="22"/>
      <c r="DLD51" s="22"/>
      <c r="DLE51" s="22"/>
      <c r="DLF51" s="22"/>
      <c r="DLG51" s="22"/>
      <c r="DLH51" s="22"/>
      <c r="DLI51" s="22"/>
      <c r="DLJ51" s="22"/>
      <c r="DLK51" s="22"/>
      <c r="DLL51" s="22"/>
      <c r="DLM51" s="22"/>
      <c r="DLN51" s="22"/>
      <c r="DLO51" s="22"/>
      <c r="DLP51" s="22"/>
      <c r="DLQ51" s="22"/>
      <c r="DLR51" s="22"/>
      <c r="DLS51" s="22"/>
      <c r="DLT51" s="22"/>
      <c r="DLU51" s="22"/>
      <c r="DLV51" s="22"/>
      <c r="DLW51" s="22"/>
      <c r="DLX51" s="22"/>
      <c r="DLY51" s="22"/>
      <c r="DLZ51" s="22"/>
      <c r="DMA51" s="22"/>
      <c r="DMB51" s="22"/>
      <c r="DMC51" s="22"/>
      <c r="DMD51" s="22"/>
      <c r="DME51" s="22"/>
      <c r="DMF51" s="22"/>
      <c r="DMG51" s="22"/>
      <c r="DMH51" s="22"/>
      <c r="DMI51" s="22"/>
      <c r="DMJ51" s="22"/>
      <c r="DMK51" s="22"/>
      <c r="DML51" s="22"/>
      <c r="DMM51" s="22"/>
      <c r="DMN51" s="22"/>
      <c r="DMO51" s="22"/>
      <c r="DMP51" s="22"/>
      <c r="DMQ51" s="22"/>
      <c r="DMR51" s="22"/>
      <c r="DMS51" s="22"/>
      <c r="DMT51" s="22"/>
      <c r="DMU51" s="22"/>
      <c r="DMV51" s="22"/>
      <c r="DMW51" s="22"/>
      <c r="DMX51" s="22"/>
      <c r="DMY51" s="22"/>
      <c r="DMZ51" s="22"/>
      <c r="DNA51" s="22"/>
      <c r="DNB51" s="22"/>
      <c r="DNC51" s="22"/>
      <c r="DND51" s="22"/>
      <c r="DNE51" s="22"/>
      <c r="DNF51" s="22"/>
      <c r="DNG51" s="22"/>
      <c r="DNH51" s="22"/>
      <c r="DNI51" s="22"/>
      <c r="DNJ51" s="22"/>
      <c r="DNK51" s="22"/>
      <c r="DNL51" s="22"/>
      <c r="DNM51" s="22"/>
      <c r="DNN51" s="22"/>
      <c r="DNO51" s="22"/>
      <c r="DNP51" s="22"/>
      <c r="DNQ51" s="22"/>
      <c r="DNR51" s="22"/>
      <c r="DNS51" s="22"/>
      <c r="DNT51" s="22"/>
      <c r="DNU51" s="22"/>
      <c r="DNV51" s="22"/>
      <c r="DNW51" s="22"/>
      <c r="DNX51" s="22"/>
      <c r="DNY51" s="22"/>
      <c r="DNZ51" s="22"/>
      <c r="DOA51" s="22"/>
      <c r="DOB51" s="22"/>
      <c r="DOC51" s="22"/>
      <c r="DOD51" s="22"/>
      <c r="DOE51" s="22"/>
      <c r="DOF51" s="22"/>
      <c r="DOG51" s="22"/>
      <c r="DOH51" s="22"/>
      <c r="DOI51" s="22"/>
      <c r="DOJ51" s="22"/>
      <c r="DOK51" s="22"/>
      <c r="DOL51" s="22"/>
      <c r="DOM51" s="22"/>
      <c r="DON51" s="22"/>
      <c r="DOO51" s="22"/>
      <c r="DOP51" s="22"/>
      <c r="DOQ51" s="22"/>
      <c r="DOR51" s="22"/>
      <c r="DOS51" s="22"/>
      <c r="DOT51" s="22"/>
      <c r="DOU51" s="22"/>
      <c r="DOV51" s="22"/>
      <c r="DOW51" s="22"/>
      <c r="DOX51" s="22"/>
      <c r="DOY51" s="22"/>
      <c r="DOZ51" s="22"/>
      <c r="DPA51" s="22"/>
      <c r="DPB51" s="22"/>
      <c r="DPC51" s="22"/>
      <c r="DPD51" s="22"/>
      <c r="DPE51" s="22"/>
      <c r="DPF51" s="22"/>
      <c r="DPG51" s="22"/>
      <c r="DPH51" s="22"/>
      <c r="DPI51" s="22"/>
      <c r="DPJ51" s="22"/>
      <c r="DPK51" s="22"/>
      <c r="DPL51" s="22"/>
      <c r="DPM51" s="22"/>
      <c r="DPN51" s="22"/>
      <c r="DPO51" s="22"/>
      <c r="DPP51" s="22"/>
      <c r="DPQ51" s="22"/>
      <c r="DPR51" s="22"/>
      <c r="DPS51" s="22"/>
      <c r="DPT51" s="22"/>
      <c r="DPU51" s="22"/>
      <c r="DPV51" s="22"/>
      <c r="DPW51" s="22"/>
      <c r="DPX51" s="22"/>
      <c r="DPY51" s="22"/>
      <c r="DPZ51" s="22"/>
      <c r="DQA51" s="22"/>
      <c r="DQB51" s="22"/>
      <c r="DQC51" s="22"/>
      <c r="DQD51" s="22"/>
      <c r="DQE51" s="22"/>
      <c r="DQF51" s="22"/>
      <c r="DQG51" s="22"/>
      <c r="DQH51" s="22"/>
      <c r="DQI51" s="22"/>
      <c r="DQJ51" s="22"/>
      <c r="DQK51" s="22"/>
      <c r="DQL51" s="22"/>
      <c r="DQM51" s="22"/>
      <c r="DQN51" s="22"/>
      <c r="DQO51" s="22"/>
      <c r="DQP51" s="22"/>
      <c r="DQQ51" s="22"/>
      <c r="DQR51" s="22"/>
      <c r="DQS51" s="22"/>
      <c r="DQT51" s="22"/>
      <c r="DQU51" s="22"/>
      <c r="DQV51" s="22"/>
      <c r="DQW51" s="22"/>
      <c r="DQX51" s="22"/>
      <c r="DQY51" s="22"/>
      <c r="DQZ51" s="22"/>
      <c r="DRA51" s="22"/>
      <c r="DRB51" s="22"/>
      <c r="DRC51" s="22"/>
      <c r="DRD51" s="22"/>
      <c r="DRE51" s="22"/>
      <c r="DRF51" s="22"/>
      <c r="DRG51" s="22"/>
      <c r="DRH51" s="22"/>
      <c r="DRI51" s="22"/>
      <c r="DRJ51" s="22"/>
      <c r="DRK51" s="22"/>
      <c r="DRL51" s="22"/>
      <c r="DRM51" s="22"/>
      <c r="DRN51" s="22"/>
      <c r="DRO51" s="22"/>
      <c r="DRP51" s="22"/>
      <c r="DRQ51" s="22"/>
      <c r="DRR51" s="22"/>
      <c r="DRS51" s="22"/>
      <c r="DRT51" s="22"/>
      <c r="DRU51" s="22"/>
      <c r="DRV51" s="22"/>
      <c r="DRW51" s="22"/>
      <c r="DRX51" s="22"/>
      <c r="DRY51" s="22"/>
      <c r="DRZ51" s="22"/>
      <c r="DSA51" s="22"/>
      <c r="DSB51" s="22"/>
      <c r="DSC51" s="22"/>
      <c r="DSD51" s="22"/>
      <c r="DSE51" s="22"/>
      <c r="DSF51" s="22"/>
      <c r="DSG51" s="22"/>
      <c r="DSH51" s="22"/>
      <c r="DSI51" s="22"/>
      <c r="DSJ51" s="22"/>
      <c r="DSK51" s="22"/>
      <c r="DSL51" s="22"/>
      <c r="DSM51" s="22"/>
      <c r="DSN51" s="22"/>
      <c r="DSO51" s="22"/>
      <c r="DSP51" s="22"/>
      <c r="DSQ51" s="22"/>
      <c r="DSR51" s="22"/>
      <c r="DSS51" s="22"/>
      <c r="DST51" s="22"/>
      <c r="DSU51" s="22"/>
      <c r="DSV51" s="22"/>
      <c r="DSW51" s="22"/>
      <c r="DSX51" s="22"/>
      <c r="DSY51" s="22"/>
      <c r="DSZ51" s="22"/>
      <c r="DTA51" s="22"/>
      <c r="DTB51" s="22"/>
      <c r="DTC51" s="22"/>
      <c r="DTD51" s="22"/>
      <c r="DTE51" s="22"/>
      <c r="DTF51" s="22"/>
      <c r="DTG51" s="22"/>
      <c r="DTH51" s="22"/>
      <c r="DTI51" s="22"/>
      <c r="DTJ51" s="22"/>
      <c r="DTK51" s="22"/>
      <c r="DTL51" s="22"/>
      <c r="DTM51" s="22"/>
      <c r="DTN51" s="22"/>
      <c r="DTO51" s="22"/>
      <c r="DTP51" s="22"/>
      <c r="DTQ51" s="22"/>
      <c r="DTR51" s="22"/>
      <c r="DTS51" s="22"/>
      <c r="DTT51" s="22"/>
      <c r="DTU51" s="22"/>
      <c r="DTV51" s="22"/>
      <c r="DTW51" s="22"/>
      <c r="DTX51" s="22"/>
      <c r="DTY51" s="22"/>
      <c r="DTZ51" s="22"/>
      <c r="DUA51" s="22"/>
      <c r="DUB51" s="22"/>
      <c r="DUC51" s="22"/>
      <c r="DUD51" s="22"/>
      <c r="DUE51" s="22"/>
      <c r="DUF51" s="22"/>
      <c r="DUG51" s="22"/>
      <c r="DUH51" s="22"/>
      <c r="DUI51" s="22"/>
      <c r="DUJ51" s="22"/>
      <c r="DUK51" s="22"/>
      <c r="DUL51" s="22"/>
      <c r="DUM51" s="22"/>
      <c r="DUN51" s="22"/>
      <c r="DUO51" s="22"/>
      <c r="DUP51" s="22"/>
      <c r="DUQ51" s="22"/>
      <c r="DUR51" s="22"/>
      <c r="DUS51" s="22"/>
      <c r="DUT51" s="22"/>
      <c r="DUU51" s="22"/>
      <c r="DUV51" s="22"/>
      <c r="DUW51" s="22"/>
      <c r="DUX51" s="22"/>
      <c r="DUY51" s="22"/>
      <c r="DUZ51" s="22"/>
      <c r="DVA51" s="22"/>
      <c r="DVB51" s="22"/>
      <c r="DVC51" s="22"/>
      <c r="DVD51" s="22"/>
      <c r="DVE51" s="22"/>
      <c r="DVF51" s="22"/>
      <c r="DVG51" s="22"/>
      <c r="DVH51" s="22"/>
      <c r="DVI51" s="22"/>
      <c r="DVJ51" s="22"/>
      <c r="DVK51" s="22"/>
      <c r="DVL51" s="22"/>
      <c r="DVM51" s="22"/>
      <c r="DVN51" s="22"/>
      <c r="DVO51" s="22"/>
      <c r="DVP51" s="22"/>
      <c r="DVQ51" s="22"/>
      <c r="DVR51" s="22"/>
      <c r="DVS51" s="22"/>
      <c r="DVT51" s="22"/>
      <c r="DVU51" s="22"/>
      <c r="DVV51" s="22"/>
      <c r="DVW51" s="22"/>
      <c r="DVX51" s="22"/>
      <c r="DVY51" s="22"/>
      <c r="DVZ51" s="22"/>
      <c r="DWA51" s="22"/>
      <c r="DWB51" s="22"/>
      <c r="DWC51" s="22"/>
      <c r="DWD51" s="22"/>
      <c r="DWE51" s="22"/>
      <c r="DWF51" s="22"/>
      <c r="DWG51" s="22"/>
      <c r="DWH51" s="22"/>
      <c r="DWI51" s="22"/>
      <c r="DWJ51" s="22"/>
      <c r="DWK51" s="22"/>
      <c r="DWL51" s="22"/>
      <c r="DWM51" s="22"/>
      <c r="DWN51" s="22"/>
      <c r="DWO51" s="22"/>
      <c r="DWP51" s="22"/>
      <c r="DWQ51" s="22"/>
      <c r="DWR51" s="22"/>
      <c r="DWS51" s="22"/>
      <c r="DWT51" s="22"/>
      <c r="DWU51" s="22"/>
      <c r="DWV51" s="22"/>
      <c r="DWW51" s="22"/>
      <c r="DWX51" s="22"/>
      <c r="DWY51" s="22"/>
      <c r="DWZ51" s="22"/>
      <c r="DXA51" s="22"/>
      <c r="DXB51" s="22"/>
      <c r="DXC51" s="22"/>
      <c r="DXD51" s="22"/>
      <c r="DXE51" s="22"/>
      <c r="DXF51" s="22"/>
      <c r="DXG51" s="22"/>
      <c r="DXH51" s="22"/>
      <c r="DXI51" s="22"/>
      <c r="DXJ51" s="22"/>
      <c r="DXK51" s="22"/>
      <c r="DXL51" s="22"/>
      <c r="DXM51" s="22"/>
      <c r="DXN51" s="22"/>
      <c r="DXO51" s="22"/>
      <c r="DXP51" s="22"/>
      <c r="DXQ51" s="22"/>
      <c r="DXR51" s="22"/>
      <c r="DXS51" s="22"/>
      <c r="DXT51" s="22"/>
      <c r="DXU51" s="22"/>
      <c r="DXV51" s="22"/>
      <c r="DXW51" s="22"/>
      <c r="DXX51" s="22"/>
      <c r="DXY51" s="22"/>
      <c r="DXZ51" s="22"/>
      <c r="DYA51" s="22"/>
      <c r="DYB51" s="22"/>
      <c r="DYC51" s="22"/>
      <c r="DYD51" s="22"/>
      <c r="DYE51" s="22"/>
      <c r="DYF51" s="22"/>
      <c r="DYG51" s="22"/>
      <c r="DYH51" s="22"/>
      <c r="DYI51" s="22"/>
      <c r="DYJ51" s="22"/>
      <c r="DYK51" s="22"/>
      <c r="DYL51" s="22"/>
      <c r="DYM51" s="22"/>
      <c r="DYN51" s="22"/>
      <c r="DYO51" s="22"/>
      <c r="DYP51" s="22"/>
      <c r="DYQ51" s="22"/>
      <c r="DYR51" s="22"/>
      <c r="DYS51" s="22"/>
      <c r="DYT51" s="22"/>
      <c r="DYU51" s="22"/>
      <c r="DYV51" s="22"/>
      <c r="DYW51" s="22"/>
      <c r="DYX51" s="22"/>
      <c r="DYY51" s="22"/>
      <c r="DYZ51" s="22"/>
      <c r="DZA51" s="22"/>
      <c r="DZB51" s="22"/>
      <c r="DZC51" s="22"/>
      <c r="DZD51" s="22"/>
      <c r="DZE51" s="22"/>
      <c r="DZF51" s="22"/>
      <c r="DZG51" s="22"/>
      <c r="DZH51" s="22"/>
      <c r="DZI51" s="22"/>
      <c r="DZJ51" s="22"/>
      <c r="DZK51" s="22"/>
      <c r="DZL51" s="22"/>
      <c r="DZM51" s="22"/>
      <c r="DZN51" s="22"/>
      <c r="DZO51" s="22"/>
      <c r="DZP51" s="22"/>
      <c r="DZQ51" s="22"/>
      <c r="DZR51" s="22"/>
      <c r="DZS51" s="22"/>
      <c r="DZT51" s="22"/>
      <c r="DZU51" s="22"/>
      <c r="DZV51" s="22"/>
      <c r="DZW51" s="22"/>
      <c r="DZX51" s="22"/>
      <c r="DZY51" s="22"/>
      <c r="DZZ51" s="22"/>
      <c r="EAA51" s="22"/>
      <c r="EAB51" s="22"/>
      <c r="EAC51" s="22"/>
      <c r="EAD51" s="22"/>
      <c r="EAE51" s="22"/>
      <c r="EAF51" s="22"/>
      <c r="EAG51" s="22"/>
      <c r="EAH51" s="22"/>
      <c r="EAI51" s="22"/>
      <c r="EAJ51" s="22"/>
      <c r="EAK51" s="22"/>
      <c r="EAL51" s="22"/>
      <c r="EAM51" s="22"/>
      <c r="EAN51" s="22"/>
      <c r="EAO51" s="22"/>
      <c r="EAP51" s="22"/>
      <c r="EAQ51" s="22"/>
      <c r="EAR51" s="22"/>
      <c r="EAS51" s="22"/>
      <c r="EAT51" s="22"/>
      <c r="EAU51" s="22"/>
      <c r="EAV51" s="22"/>
      <c r="EAW51" s="22"/>
      <c r="EAX51" s="22"/>
      <c r="EAY51" s="22"/>
      <c r="EAZ51" s="22"/>
      <c r="EBA51" s="22"/>
      <c r="EBB51" s="22"/>
      <c r="EBC51" s="22"/>
      <c r="EBD51" s="22"/>
      <c r="EBE51" s="22"/>
      <c r="EBF51" s="22"/>
      <c r="EBG51" s="22"/>
      <c r="EBH51" s="22"/>
      <c r="EBI51" s="22"/>
      <c r="EBJ51" s="22"/>
      <c r="EBK51" s="22"/>
      <c r="EBL51" s="22"/>
      <c r="EBM51" s="22"/>
      <c r="EBN51" s="22"/>
      <c r="EBO51" s="22"/>
      <c r="EBP51" s="22"/>
      <c r="EBQ51" s="22"/>
      <c r="EBR51" s="22"/>
      <c r="EBS51" s="22"/>
      <c r="EBT51" s="22"/>
      <c r="EBU51" s="22"/>
      <c r="EBV51" s="22"/>
      <c r="EBW51" s="22"/>
      <c r="EBX51" s="22"/>
      <c r="EBY51" s="22"/>
      <c r="EBZ51" s="22"/>
      <c r="ECA51" s="22"/>
      <c r="ECB51" s="22"/>
      <c r="ECC51" s="22"/>
      <c r="ECD51" s="22"/>
      <c r="ECE51" s="22"/>
      <c r="ECF51" s="22"/>
      <c r="ECG51" s="22"/>
      <c r="ECH51" s="22"/>
      <c r="ECI51" s="22"/>
      <c r="ECJ51" s="22"/>
      <c r="ECK51" s="22"/>
      <c r="ECL51" s="22"/>
      <c r="ECM51" s="22"/>
      <c r="ECN51" s="22"/>
      <c r="ECO51" s="22"/>
      <c r="ECP51" s="22"/>
      <c r="ECQ51" s="22"/>
      <c r="ECR51" s="22"/>
      <c r="ECS51" s="22"/>
      <c r="ECT51" s="22"/>
      <c r="ECU51" s="22"/>
      <c r="ECV51" s="22"/>
      <c r="ECW51" s="22"/>
      <c r="ECX51" s="22"/>
      <c r="ECY51" s="22"/>
      <c r="ECZ51" s="22"/>
      <c r="EDA51" s="22"/>
      <c r="EDB51" s="22"/>
      <c r="EDC51" s="22"/>
      <c r="EDD51" s="22"/>
      <c r="EDE51" s="22"/>
      <c r="EDF51" s="22"/>
      <c r="EDG51" s="22"/>
      <c r="EDH51" s="22"/>
      <c r="EDI51" s="22"/>
      <c r="EDJ51" s="22"/>
      <c r="EDK51" s="22"/>
      <c r="EDL51" s="22"/>
      <c r="EDM51" s="22"/>
      <c r="EDN51" s="22"/>
      <c r="EDO51" s="22"/>
      <c r="EDP51" s="22"/>
      <c r="EDQ51" s="22"/>
      <c r="EDR51" s="22"/>
      <c r="EDS51" s="22"/>
      <c r="EDT51" s="22"/>
      <c r="EDU51" s="22"/>
      <c r="EDV51" s="22"/>
      <c r="EDW51" s="22"/>
      <c r="EDX51" s="22"/>
      <c r="EDY51" s="22"/>
      <c r="EDZ51" s="22"/>
      <c r="EEA51" s="22"/>
      <c r="EEB51" s="22"/>
      <c r="EEC51" s="22"/>
      <c r="EED51" s="22"/>
      <c r="EEE51" s="22"/>
      <c r="EEF51" s="22"/>
      <c r="EEG51" s="22"/>
      <c r="EEH51" s="22"/>
      <c r="EEI51" s="22"/>
      <c r="EEJ51" s="22"/>
      <c r="EEK51" s="22"/>
      <c r="EEL51" s="22"/>
      <c r="EEM51" s="22"/>
      <c r="EEN51" s="22"/>
      <c r="EEO51" s="22"/>
      <c r="EEP51" s="22"/>
      <c r="EEQ51" s="22"/>
      <c r="EER51" s="22"/>
      <c r="EES51" s="22"/>
      <c r="EET51" s="22"/>
      <c r="EEU51" s="22"/>
      <c r="EEV51" s="22"/>
      <c r="EEW51" s="22"/>
      <c r="EEX51" s="22"/>
      <c r="EEY51" s="22"/>
      <c r="EEZ51" s="22"/>
      <c r="EFA51" s="22"/>
      <c r="EFB51" s="22"/>
      <c r="EFC51" s="22"/>
      <c r="EFD51" s="22"/>
      <c r="EFE51" s="22"/>
      <c r="EFF51" s="22"/>
      <c r="EFG51" s="22"/>
      <c r="EFH51" s="22"/>
      <c r="EFI51" s="22"/>
      <c r="EFJ51" s="22"/>
      <c r="EFK51" s="22"/>
      <c r="EFL51" s="22"/>
      <c r="EFM51" s="22"/>
      <c r="EFN51" s="22"/>
      <c r="EFO51" s="22"/>
      <c r="EFP51" s="22"/>
      <c r="EFQ51" s="22"/>
      <c r="EFR51" s="22"/>
      <c r="EFS51" s="22"/>
      <c r="EFT51" s="22"/>
      <c r="EFU51" s="22"/>
      <c r="EFV51" s="22"/>
      <c r="EFW51" s="22"/>
      <c r="EFX51" s="22"/>
      <c r="EFY51" s="22"/>
      <c r="EFZ51" s="22"/>
      <c r="EGA51" s="22"/>
      <c r="EGB51" s="22"/>
      <c r="EGC51" s="22"/>
      <c r="EGD51" s="22"/>
      <c r="EGE51" s="22"/>
      <c r="EGF51" s="22"/>
      <c r="EGG51" s="22"/>
      <c r="EGH51" s="22"/>
      <c r="EGI51" s="22"/>
      <c r="EGJ51" s="22"/>
      <c r="EGK51" s="22"/>
      <c r="EGL51" s="22"/>
      <c r="EGM51" s="22"/>
      <c r="EGN51" s="22"/>
      <c r="EGO51" s="22"/>
      <c r="EGP51" s="22"/>
      <c r="EGQ51" s="22"/>
      <c r="EGR51" s="22"/>
      <c r="EGS51" s="22"/>
      <c r="EGT51" s="22"/>
      <c r="EGU51" s="22"/>
      <c r="EGV51" s="22"/>
      <c r="EGW51" s="22"/>
      <c r="EGX51" s="22"/>
      <c r="EGY51" s="22"/>
      <c r="EGZ51" s="22"/>
      <c r="EHA51" s="22"/>
      <c r="EHB51" s="22"/>
      <c r="EHC51" s="22"/>
      <c r="EHD51" s="22"/>
      <c r="EHE51" s="22"/>
      <c r="EHF51" s="22"/>
      <c r="EHG51" s="22"/>
      <c r="EHH51" s="22"/>
      <c r="EHI51" s="22"/>
      <c r="EHJ51" s="22"/>
      <c r="EHK51" s="22"/>
      <c r="EHL51" s="22"/>
      <c r="EHM51" s="22"/>
      <c r="EHN51" s="22"/>
      <c r="EHO51" s="22"/>
      <c r="EHP51" s="22"/>
      <c r="EHQ51" s="22"/>
      <c r="EHR51" s="22"/>
      <c r="EHS51" s="22"/>
      <c r="EHT51" s="22"/>
      <c r="EHU51" s="22"/>
      <c r="EHV51" s="22"/>
      <c r="EHW51" s="22"/>
      <c r="EHX51" s="22"/>
      <c r="EHY51" s="22"/>
      <c r="EHZ51" s="22"/>
      <c r="EIA51" s="22"/>
      <c r="EIB51" s="22"/>
      <c r="EIC51" s="22"/>
      <c r="EID51" s="22"/>
      <c r="EIE51" s="22"/>
      <c r="EIF51" s="22"/>
      <c r="EIG51" s="22"/>
      <c r="EIH51" s="22"/>
      <c r="EII51" s="22"/>
      <c r="EIJ51" s="22"/>
      <c r="EIK51" s="22"/>
      <c r="EIL51" s="22"/>
      <c r="EIM51" s="22"/>
      <c r="EIN51" s="22"/>
      <c r="EIO51" s="22"/>
      <c r="EIP51" s="22"/>
      <c r="EIQ51" s="22"/>
      <c r="EIR51" s="22"/>
      <c r="EIS51" s="22"/>
      <c r="EIT51" s="22"/>
      <c r="EIU51" s="22"/>
      <c r="EIV51" s="22"/>
      <c r="EIW51" s="22"/>
      <c r="EIX51" s="22"/>
      <c r="EIY51" s="22"/>
      <c r="EIZ51" s="22"/>
      <c r="EJA51" s="22"/>
      <c r="EJB51" s="22"/>
      <c r="EJC51" s="22"/>
      <c r="EJD51" s="22"/>
      <c r="EJE51" s="22"/>
      <c r="EJF51" s="22"/>
      <c r="EJG51" s="22"/>
      <c r="EJH51" s="22"/>
      <c r="EJI51" s="22"/>
      <c r="EJJ51" s="22"/>
      <c r="EJK51" s="22"/>
      <c r="EJL51" s="22"/>
      <c r="EJM51" s="22"/>
      <c r="EJN51" s="22"/>
      <c r="EJO51" s="22"/>
      <c r="EJP51" s="22"/>
      <c r="EJQ51" s="22"/>
      <c r="EJR51" s="22"/>
      <c r="EJS51" s="22"/>
      <c r="EJT51" s="22"/>
      <c r="EJU51" s="22"/>
      <c r="EJV51" s="22"/>
      <c r="EJW51" s="22"/>
      <c r="EJX51" s="22"/>
      <c r="EJY51" s="22"/>
      <c r="EJZ51" s="22"/>
      <c r="EKA51" s="22"/>
      <c r="EKB51" s="22"/>
      <c r="EKC51" s="22"/>
      <c r="EKD51" s="22"/>
      <c r="EKE51" s="22"/>
      <c r="EKF51" s="22"/>
      <c r="EKG51" s="22"/>
      <c r="EKH51" s="22"/>
      <c r="EKI51" s="22"/>
      <c r="EKJ51" s="22"/>
      <c r="EKK51" s="22"/>
      <c r="EKL51" s="22"/>
      <c r="EKM51" s="22"/>
      <c r="EKN51" s="22"/>
      <c r="EKO51" s="22"/>
      <c r="EKP51" s="22"/>
      <c r="EKQ51" s="22"/>
      <c r="EKR51" s="22"/>
      <c r="EKS51" s="22"/>
      <c r="EKT51" s="22"/>
      <c r="EKU51" s="22"/>
      <c r="EKV51" s="22"/>
      <c r="EKW51" s="22"/>
      <c r="EKX51" s="22"/>
      <c r="EKY51" s="22"/>
      <c r="EKZ51" s="22"/>
      <c r="ELA51" s="22"/>
      <c r="ELB51" s="22"/>
      <c r="ELC51" s="22"/>
      <c r="ELD51" s="22"/>
      <c r="ELE51" s="22"/>
      <c r="ELF51" s="22"/>
      <c r="ELG51" s="22"/>
      <c r="ELH51" s="22"/>
      <c r="ELI51" s="22"/>
      <c r="ELJ51" s="22"/>
      <c r="ELK51" s="22"/>
      <c r="ELL51" s="22"/>
      <c r="ELM51" s="22"/>
      <c r="ELN51" s="22"/>
      <c r="ELO51" s="22"/>
      <c r="ELP51" s="22"/>
      <c r="ELQ51" s="22"/>
      <c r="ELR51" s="22"/>
      <c r="ELS51" s="22"/>
      <c r="ELT51" s="22"/>
      <c r="ELU51" s="22"/>
      <c r="ELV51" s="22"/>
      <c r="ELW51" s="22"/>
      <c r="ELX51" s="22"/>
      <c r="ELY51" s="22"/>
      <c r="ELZ51" s="22"/>
      <c r="EMA51" s="22"/>
      <c r="EMB51" s="22"/>
      <c r="EMC51" s="22"/>
      <c r="EMD51" s="22"/>
      <c r="EME51" s="22"/>
      <c r="EMF51" s="22"/>
      <c r="EMG51" s="22"/>
      <c r="EMH51" s="22"/>
      <c r="EMI51" s="22"/>
      <c r="EMJ51" s="22"/>
      <c r="EMK51" s="22"/>
      <c r="EML51" s="22"/>
      <c r="EMM51" s="22"/>
      <c r="EMN51" s="22"/>
      <c r="EMO51" s="22"/>
      <c r="EMP51" s="22"/>
      <c r="EMQ51" s="22"/>
      <c r="EMR51" s="22"/>
      <c r="EMS51" s="22"/>
      <c r="EMT51" s="22"/>
      <c r="EMU51" s="22"/>
      <c r="EMV51" s="22"/>
      <c r="EMW51" s="22"/>
      <c r="EMX51" s="22"/>
      <c r="EMY51" s="22"/>
      <c r="EMZ51" s="22"/>
      <c r="ENA51" s="22"/>
      <c r="ENB51" s="22"/>
      <c r="ENC51" s="22"/>
      <c r="END51" s="22"/>
      <c r="ENE51" s="22"/>
      <c r="ENF51" s="22"/>
      <c r="ENG51" s="22"/>
      <c r="ENH51" s="22"/>
      <c r="ENI51" s="22"/>
      <c r="ENJ51" s="22"/>
      <c r="ENK51" s="22"/>
      <c r="ENL51" s="22"/>
      <c r="ENM51" s="22"/>
      <c r="ENN51" s="22"/>
      <c r="ENO51" s="22"/>
      <c r="ENP51" s="22"/>
      <c r="ENQ51" s="22"/>
      <c r="ENR51" s="22"/>
      <c r="ENS51" s="22"/>
      <c r="ENT51" s="22"/>
      <c r="ENU51" s="22"/>
      <c r="ENV51" s="22"/>
      <c r="ENW51" s="22"/>
      <c r="ENX51" s="22"/>
      <c r="ENY51" s="22"/>
      <c r="ENZ51" s="22"/>
      <c r="EOA51" s="22"/>
      <c r="EOB51" s="22"/>
      <c r="EOC51" s="22"/>
      <c r="EOD51" s="22"/>
      <c r="EOE51" s="22"/>
      <c r="EOF51" s="22"/>
      <c r="EOG51" s="22"/>
      <c r="EOH51" s="22"/>
      <c r="EOI51" s="22"/>
      <c r="EOJ51" s="22"/>
      <c r="EOK51" s="22"/>
      <c r="EOL51" s="22"/>
      <c r="EOM51" s="22"/>
      <c r="EON51" s="22"/>
      <c r="EOO51" s="22"/>
      <c r="EOP51" s="22"/>
      <c r="EOQ51" s="22"/>
      <c r="EOR51" s="22"/>
      <c r="EOS51" s="22"/>
      <c r="EOT51" s="22"/>
      <c r="EOU51" s="22"/>
      <c r="EOV51" s="22"/>
      <c r="EOW51" s="22"/>
      <c r="EOX51" s="22"/>
      <c r="EOY51" s="22"/>
      <c r="EOZ51" s="22"/>
      <c r="EPA51" s="22"/>
      <c r="EPB51" s="22"/>
      <c r="EPC51" s="22"/>
      <c r="EPD51" s="22"/>
      <c r="EPE51" s="22"/>
      <c r="EPF51" s="22"/>
      <c r="EPG51" s="22"/>
      <c r="EPH51" s="22"/>
      <c r="EPI51" s="22"/>
      <c r="EPJ51" s="22"/>
      <c r="EPK51" s="22"/>
      <c r="EPL51" s="22"/>
      <c r="EPM51" s="22"/>
      <c r="EPN51" s="22"/>
      <c r="EPO51" s="22"/>
      <c r="EPP51" s="22"/>
      <c r="EPQ51" s="22"/>
      <c r="EPR51" s="22"/>
      <c r="EPS51" s="22"/>
      <c r="EPT51" s="22"/>
      <c r="EPU51" s="22"/>
      <c r="EPV51" s="22"/>
      <c r="EPW51" s="22"/>
      <c r="EPX51" s="22"/>
      <c r="EPY51" s="22"/>
      <c r="EPZ51" s="22"/>
      <c r="EQA51" s="22"/>
      <c r="EQB51" s="22"/>
      <c r="EQC51" s="22"/>
      <c r="EQD51" s="22"/>
      <c r="EQE51" s="22"/>
      <c r="EQF51" s="22"/>
      <c r="EQG51" s="22"/>
      <c r="EQH51" s="22"/>
      <c r="EQI51" s="22"/>
      <c r="EQJ51" s="22"/>
      <c r="EQK51" s="22"/>
      <c r="EQL51" s="22"/>
      <c r="EQM51" s="22"/>
      <c r="EQN51" s="22"/>
      <c r="EQO51" s="22"/>
      <c r="EQP51" s="22"/>
      <c r="EQQ51" s="22"/>
      <c r="EQR51" s="22"/>
      <c r="EQS51" s="22"/>
      <c r="EQT51" s="22"/>
      <c r="EQU51" s="22"/>
      <c r="EQV51" s="22"/>
      <c r="EQW51" s="22"/>
      <c r="EQX51" s="22"/>
      <c r="EQY51" s="22"/>
      <c r="EQZ51" s="22"/>
      <c r="ERA51" s="22"/>
      <c r="ERB51" s="22"/>
      <c r="ERC51" s="22"/>
      <c r="ERD51" s="22"/>
      <c r="ERE51" s="22"/>
      <c r="ERF51" s="22"/>
      <c r="ERG51" s="22"/>
      <c r="ERH51" s="22"/>
      <c r="ERI51" s="22"/>
      <c r="ERJ51" s="22"/>
      <c r="ERK51" s="22"/>
      <c r="ERL51" s="22"/>
      <c r="ERM51" s="22"/>
      <c r="ERN51" s="22"/>
      <c r="ERO51" s="22"/>
      <c r="ERP51" s="22"/>
      <c r="ERQ51" s="22"/>
      <c r="ERR51" s="22"/>
      <c r="ERS51" s="22"/>
      <c r="ERT51" s="22"/>
      <c r="ERU51" s="22"/>
      <c r="ERV51" s="22"/>
      <c r="ERW51" s="22"/>
      <c r="ERX51" s="22"/>
      <c r="ERY51" s="22"/>
      <c r="ERZ51" s="22"/>
      <c r="ESA51" s="22"/>
      <c r="ESB51" s="22"/>
      <c r="ESC51" s="22"/>
      <c r="ESD51" s="22"/>
      <c r="ESE51" s="22"/>
      <c r="ESF51" s="22"/>
      <c r="ESG51" s="22"/>
      <c r="ESH51" s="22"/>
      <c r="ESI51" s="22"/>
      <c r="ESJ51" s="22"/>
      <c r="ESK51" s="22"/>
      <c r="ESL51" s="22"/>
      <c r="ESM51" s="22"/>
      <c r="ESN51" s="22"/>
      <c r="ESO51" s="22"/>
      <c r="ESP51" s="22"/>
      <c r="ESQ51" s="22"/>
      <c r="ESR51" s="22"/>
      <c r="ESS51" s="22"/>
      <c r="EST51" s="22"/>
      <c r="ESU51" s="22"/>
      <c r="ESV51" s="22"/>
      <c r="ESW51" s="22"/>
      <c r="ESX51" s="22"/>
      <c r="ESY51" s="22"/>
      <c r="ESZ51" s="22"/>
      <c r="ETA51" s="22"/>
      <c r="ETB51" s="22"/>
      <c r="ETC51" s="22"/>
      <c r="ETD51" s="22"/>
      <c r="ETE51" s="22"/>
      <c r="ETF51" s="22"/>
      <c r="ETG51" s="22"/>
      <c r="ETH51" s="22"/>
      <c r="ETI51" s="22"/>
      <c r="ETJ51" s="22"/>
      <c r="ETK51" s="22"/>
      <c r="ETL51" s="22"/>
      <c r="ETM51" s="22"/>
      <c r="ETN51" s="22"/>
      <c r="ETO51" s="22"/>
      <c r="ETP51" s="22"/>
      <c r="ETQ51" s="22"/>
      <c r="ETR51" s="22"/>
      <c r="ETS51" s="22"/>
      <c r="ETT51" s="22"/>
      <c r="ETU51" s="22"/>
      <c r="ETV51" s="22"/>
      <c r="ETW51" s="22"/>
      <c r="ETX51" s="22"/>
      <c r="ETY51" s="22"/>
      <c r="ETZ51" s="22"/>
      <c r="EUA51" s="22"/>
      <c r="EUB51" s="22"/>
      <c r="EUC51" s="22"/>
      <c r="EUD51" s="22"/>
      <c r="EUE51" s="22"/>
      <c r="EUF51" s="22"/>
      <c r="EUG51" s="22"/>
      <c r="EUH51" s="22"/>
      <c r="EUI51" s="22"/>
      <c r="EUJ51" s="22"/>
      <c r="EUK51" s="22"/>
      <c r="EUL51" s="22"/>
      <c r="EUM51" s="22"/>
      <c r="EUN51" s="22"/>
      <c r="EUO51" s="22"/>
      <c r="EUP51" s="22"/>
      <c r="EUQ51" s="22"/>
      <c r="EUR51" s="22"/>
      <c r="EUS51" s="22"/>
      <c r="EUT51" s="22"/>
      <c r="EUU51" s="22"/>
      <c r="EUV51" s="22"/>
      <c r="EUW51" s="22"/>
      <c r="EUX51" s="22"/>
      <c r="EUY51" s="22"/>
      <c r="EUZ51" s="22"/>
      <c r="EVA51" s="22"/>
      <c r="EVB51" s="22"/>
      <c r="EVC51" s="22"/>
      <c r="EVD51" s="22"/>
      <c r="EVE51" s="22"/>
      <c r="EVF51" s="22"/>
      <c r="EVG51" s="22"/>
      <c r="EVH51" s="22"/>
      <c r="EVI51" s="22"/>
      <c r="EVJ51" s="22"/>
      <c r="EVK51" s="22"/>
      <c r="EVL51" s="22"/>
      <c r="EVM51" s="22"/>
      <c r="EVN51" s="22"/>
      <c r="EVO51" s="22"/>
      <c r="EVP51" s="22"/>
      <c r="EVQ51" s="22"/>
      <c r="EVR51" s="22"/>
      <c r="EVS51" s="22"/>
      <c r="EVT51" s="22"/>
      <c r="EVU51" s="22"/>
      <c r="EVV51" s="22"/>
      <c r="EVW51" s="22"/>
      <c r="EVX51" s="22"/>
      <c r="EVY51" s="22"/>
      <c r="EVZ51" s="22"/>
      <c r="EWA51" s="22"/>
      <c r="EWB51" s="22"/>
      <c r="EWC51" s="22"/>
      <c r="EWD51" s="22"/>
      <c r="EWE51" s="22"/>
      <c r="EWF51" s="22"/>
      <c r="EWG51" s="22"/>
      <c r="EWH51" s="22"/>
      <c r="EWI51" s="22"/>
      <c r="EWJ51" s="22"/>
      <c r="EWK51" s="22"/>
      <c r="EWL51" s="22"/>
      <c r="EWM51" s="22"/>
      <c r="EWN51" s="22"/>
      <c r="EWO51" s="22"/>
      <c r="EWP51" s="22"/>
      <c r="EWQ51" s="22"/>
      <c r="EWR51" s="22"/>
      <c r="EWS51" s="22"/>
      <c r="EWT51" s="22"/>
      <c r="EWU51" s="22"/>
      <c r="EWV51" s="22"/>
      <c r="EWW51" s="22"/>
      <c r="EWX51" s="22"/>
      <c r="EWY51" s="22"/>
      <c r="EWZ51" s="22"/>
      <c r="EXA51" s="22"/>
      <c r="EXB51" s="22"/>
      <c r="EXC51" s="22"/>
      <c r="EXD51" s="22"/>
      <c r="EXE51" s="22"/>
      <c r="EXF51" s="22"/>
      <c r="EXG51" s="22"/>
      <c r="EXH51" s="22"/>
      <c r="EXI51" s="22"/>
      <c r="EXJ51" s="22"/>
      <c r="EXK51" s="22"/>
      <c r="EXL51" s="22"/>
      <c r="EXM51" s="22"/>
      <c r="EXN51" s="22"/>
      <c r="EXO51" s="22"/>
      <c r="EXP51" s="22"/>
      <c r="EXQ51" s="22"/>
      <c r="EXR51" s="22"/>
      <c r="EXS51" s="22"/>
      <c r="EXT51" s="22"/>
      <c r="EXU51" s="22"/>
      <c r="EXV51" s="22"/>
      <c r="EXW51" s="22"/>
      <c r="EXX51" s="22"/>
      <c r="EXY51" s="22"/>
      <c r="EXZ51" s="22"/>
      <c r="EYA51" s="22"/>
      <c r="EYB51" s="22"/>
      <c r="EYC51" s="22"/>
      <c r="EYD51" s="22"/>
      <c r="EYE51" s="22"/>
      <c r="EYF51" s="22"/>
      <c r="EYG51" s="22"/>
      <c r="EYH51" s="22"/>
      <c r="EYI51" s="22"/>
      <c r="EYJ51" s="22"/>
      <c r="EYK51" s="22"/>
      <c r="EYL51" s="22"/>
      <c r="EYM51" s="22"/>
      <c r="EYN51" s="22"/>
      <c r="EYO51" s="22"/>
      <c r="EYP51" s="22"/>
      <c r="EYQ51" s="22"/>
      <c r="EYR51" s="22"/>
      <c r="EYS51" s="22"/>
      <c r="EYT51" s="22"/>
      <c r="EYU51" s="22"/>
      <c r="EYV51" s="22"/>
      <c r="EYW51" s="22"/>
      <c r="EYX51" s="22"/>
      <c r="EYY51" s="22"/>
      <c r="EYZ51" s="22"/>
      <c r="EZA51" s="22"/>
      <c r="EZB51" s="22"/>
      <c r="EZC51" s="22"/>
      <c r="EZD51" s="22"/>
      <c r="EZE51" s="22"/>
      <c r="EZF51" s="22"/>
      <c r="EZG51" s="22"/>
      <c r="EZH51" s="22"/>
      <c r="EZI51" s="22"/>
      <c r="EZJ51" s="22"/>
      <c r="EZK51" s="22"/>
      <c r="EZL51" s="22"/>
      <c r="EZM51" s="22"/>
      <c r="EZN51" s="22"/>
      <c r="EZO51" s="22"/>
      <c r="EZP51" s="22"/>
      <c r="EZQ51" s="22"/>
      <c r="EZR51" s="22"/>
      <c r="EZS51" s="22"/>
      <c r="EZT51" s="22"/>
      <c r="EZU51" s="22"/>
      <c r="EZV51" s="22"/>
      <c r="EZW51" s="22"/>
      <c r="EZX51" s="22"/>
      <c r="EZY51" s="22"/>
      <c r="EZZ51" s="22"/>
      <c r="FAA51" s="22"/>
      <c r="FAB51" s="22"/>
      <c r="FAC51" s="22"/>
      <c r="FAD51" s="22"/>
      <c r="FAE51" s="22"/>
      <c r="FAF51" s="22"/>
      <c r="FAG51" s="22"/>
      <c r="FAH51" s="22"/>
      <c r="FAI51" s="22"/>
      <c r="FAJ51" s="22"/>
      <c r="FAK51" s="22"/>
      <c r="FAL51" s="22"/>
      <c r="FAM51" s="22"/>
      <c r="FAN51" s="22"/>
      <c r="FAO51" s="22"/>
      <c r="FAP51" s="22"/>
      <c r="FAQ51" s="22"/>
      <c r="FAR51" s="22"/>
      <c r="FAS51" s="22"/>
      <c r="FAT51" s="22"/>
      <c r="FAU51" s="22"/>
      <c r="FAV51" s="22"/>
      <c r="FAW51" s="22"/>
      <c r="FAX51" s="22"/>
      <c r="FAY51" s="22"/>
      <c r="FAZ51" s="22"/>
      <c r="FBA51" s="22"/>
      <c r="FBB51" s="22"/>
      <c r="FBC51" s="22"/>
      <c r="FBD51" s="22"/>
      <c r="FBE51" s="22"/>
      <c r="FBF51" s="22"/>
      <c r="FBG51" s="22"/>
      <c r="FBH51" s="22"/>
      <c r="FBI51" s="22"/>
      <c r="FBJ51" s="22"/>
      <c r="FBK51" s="22"/>
      <c r="FBL51" s="22"/>
      <c r="FBM51" s="22"/>
      <c r="FBN51" s="22"/>
      <c r="FBO51" s="22"/>
      <c r="FBP51" s="22"/>
      <c r="FBQ51" s="22"/>
      <c r="FBR51" s="22"/>
      <c r="FBS51" s="22"/>
      <c r="FBT51" s="22"/>
      <c r="FBU51" s="22"/>
      <c r="FBV51" s="22"/>
      <c r="FBW51" s="22"/>
      <c r="FBX51" s="22"/>
      <c r="FBY51" s="22"/>
      <c r="FBZ51" s="22"/>
      <c r="FCA51" s="22"/>
      <c r="FCB51" s="22"/>
      <c r="FCC51" s="22"/>
      <c r="FCD51" s="22"/>
      <c r="FCE51" s="22"/>
      <c r="FCF51" s="22"/>
      <c r="FCG51" s="22"/>
      <c r="FCH51" s="22"/>
      <c r="FCI51" s="22"/>
      <c r="FCJ51" s="22"/>
      <c r="FCK51" s="22"/>
      <c r="FCL51" s="22"/>
      <c r="FCM51" s="22"/>
      <c r="FCN51" s="22"/>
      <c r="FCO51" s="22"/>
      <c r="FCP51" s="22"/>
      <c r="FCQ51" s="22"/>
      <c r="FCR51" s="22"/>
      <c r="FCS51" s="22"/>
      <c r="FCT51" s="22"/>
      <c r="FCU51" s="22"/>
      <c r="FCV51" s="22"/>
      <c r="FCW51" s="22"/>
      <c r="FCX51" s="22"/>
      <c r="FCY51" s="22"/>
      <c r="FCZ51" s="22"/>
      <c r="FDA51" s="22"/>
      <c r="FDB51" s="22"/>
      <c r="FDC51" s="22"/>
      <c r="FDD51" s="22"/>
      <c r="FDE51" s="22"/>
      <c r="FDF51" s="22"/>
      <c r="FDG51" s="22"/>
      <c r="FDH51" s="22"/>
      <c r="FDI51" s="22"/>
      <c r="FDJ51" s="22"/>
      <c r="FDK51" s="22"/>
      <c r="FDL51" s="22"/>
      <c r="FDM51" s="22"/>
      <c r="FDN51" s="22"/>
      <c r="FDO51" s="22"/>
      <c r="FDP51" s="22"/>
      <c r="FDQ51" s="22"/>
      <c r="FDR51" s="22"/>
      <c r="FDS51" s="22"/>
      <c r="FDT51" s="22"/>
      <c r="FDU51" s="22"/>
      <c r="FDV51" s="22"/>
      <c r="FDW51" s="22"/>
      <c r="FDX51" s="22"/>
      <c r="FDY51" s="22"/>
      <c r="FDZ51" s="22"/>
      <c r="FEA51" s="22"/>
      <c r="FEB51" s="22"/>
      <c r="FEC51" s="22"/>
      <c r="FED51" s="22"/>
      <c r="FEE51" s="22"/>
      <c r="FEF51" s="22"/>
      <c r="FEG51" s="22"/>
      <c r="FEH51" s="22"/>
      <c r="FEI51" s="22"/>
      <c r="FEJ51" s="22"/>
      <c r="FEK51" s="22"/>
      <c r="FEL51" s="22"/>
      <c r="FEM51" s="22"/>
      <c r="FEN51" s="22"/>
      <c r="FEO51" s="22"/>
      <c r="FEP51" s="22"/>
      <c r="FEQ51" s="22"/>
      <c r="FER51" s="22"/>
      <c r="FES51" s="22"/>
      <c r="FET51" s="22"/>
      <c r="FEU51" s="22"/>
      <c r="FEV51" s="22"/>
      <c r="FEW51" s="22"/>
      <c r="FEX51" s="22"/>
      <c r="FEY51" s="22"/>
      <c r="FEZ51" s="22"/>
      <c r="FFA51" s="22"/>
      <c r="FFB51" s="22"/>
      <c r="FFC51" s="22"/>
      <c r="FFD51" s="22"/>
      <c r="FFE51" s="22"/>
      <c r="FFF51" s="22"/>
      <c r="FFG51" s="22"/>
      <c r="FFH51" s="22"/>
      <c r="FFI51" s="22"/>
      <c r="FFJ51" s="22"/>
      <c r="FFK51" s="22"/>
      <c r="FFL51" s="22"/>
      <c r="FFM51" s="22"/>
      <c r="FFN51" s="22"/>
      <c r="FFO51" s="22"/>
      <c r="FFP51" s="22"/>
      <c r="FFQ51" s="22"/>
      <c r="FFR51" s="22"/>
      <c r="FFS51" s="22"/>
      <c r="FFT51" s="22"/>
      <c r="FFU51" s="22"/>
      <c r="FFV51" s="22"/>
      <c r="FFW51" s="22"/>
      <c r="FFX51" s="22"/>
      <c r="FFY51" s="22"/>
      <c r="FFZ51" s="22"/>
      <c r="FGA51" s="22"/>
      <c r="FGB51" s="22"/>
      <c r="FGC51" s="22"/>
      <c r="FGD51" s="22"/>
      <c r="FGE51" s="22"/>
      <c r="FGF51" s="22"/>
      <c r="FGG51" s="22"/>
      <c r="FGH51" s="22"/>
      <c r="FGI51" s="22"/>
      <c r="FGJ51" s="22"/>
      <c r="FGK51" s="22"/>
      <c r="FGL51" s="22"/>
      <c r="FGM51" s="22"/>
      <c r="FGN51" s="22"/>
      <c r="FGO51" s="22"/>
      <c r="FGP51" s="22"/>
      <c r="FGQ51" s="22"/>
      <c r="FGR51" s="22"/>
      <c r="FGS51" s="22"/>
      <c r="FGT51" s="22"/>
      <c r="FGU51" s="22"/>
      <c r="FGV51" s="22"/>
      <c r="FGW51" s="22"/>
      <c r="FGX51" s="22"/>
      <c r="FGY51" s="22"/>
      <c r="FGZ51" s="22"/>
      <c r="FHA51" s="22"/>
      <c r="FHB51" s="22"/>
      <c r="FHC51" s="22"/>
      <c r="FHD51" s="22"/>
      <c r="FHE51" s="22"/>
      <c r="FHF51" s="22"/>
      <c r="FHG51" s="22"/>
      <c r="FHH51" s="22"/>
      <c r="FHI51" s="22"/>
      <c r="FHJ51" s="22"/>
      <c r="FHK51" s="22"/>
      <c r="FHL51" s="22"/>
      <c r="FHM51" s="22"/>
      <c r="FHN51" s="22"/>
      <c r="FHO51" s="22"/>
      <c r="FHP51" s="22"/>
      <c r="FHQ51" s="22"/>
      <c r="FHR51" s="22"/>
      <c r="FHS51" s="22"/>
      <c r="FHT51" s="22"/>
      <c r="FHU51" s="22"/>
      <c r="FHV51" s="22"/>
      <c r="FHW51" s="22"/>
      <c r="FHX51" s="22"/>
      <c r="FHY51" s="22"/>
      <c r="FHZ51" s="22"/>
      <c r="FIA51" s="22"/>
      <c r="FIB51" s="22"/>
      <c r="FIC51" s="22"/>
      <c r="FID51" s="22"/>
      <c r="FIE51" s="22"/>
      <c r="FIF51" s="22"/>
      <c r="FIG51" s="22"/>
      <c r="FIH51" s="22"/>
      <c r="FII51" s="22"/>
      <c r="FIJ51" s="22"/>
      <c r="FIK51" s="22"/>
      <c r="FIL51" s="22"/>
      <c r="FIM51" s="22"/>
      <c r="FIN51" s="22"/>
      <c r="FIO51" s="22"/>
      <c r="FIP51" s="22"/>
      <c r="FIQ51" s="22"/>
      <c r="FIR51" s="22"/>
      <c r="FIS51" s="22"/>
      <c r="FIT51" s="22"/>
      <c r="FIU51" s="22"/>
      <c r="FIV51" s="22"/>
      <c r="FIW51" s="22"/>
      <c r="FIX51" s="22"/>
      <c r="FIY51" s="22"/>
      <c r="FIZ51" s="22"/>
      <c r="FJA51" s="22"/>
      <c r="FJB51" s="22"/>
      <c r="FJC51" s="22"/>
      <c r="FJD51" s="22"/>
      <c r="FJE51" s="22"/>
      <c r="FJF51" s="22"/>
      <c r="FJG51" s="22"/>
      <c r="FJH51" s="22"/>
      <c r="FJI51" s="22"/>
      <c r="FJJ51" s="22"/>
      <c r="FJK51" s="22"/>
      <c r="FJL51" s="22"/>
      <c r="FJM51" s="22"/>
      <c r="FJN51" s="22"/>
      <c r="FJO51" s="22"/>
      <c r="FJP51" s="22"/>
      <c r="FJQ51" s="22"/>
      <c r="FJR51" s="22"/>
      <c r="FJS51" s="22"/>
      <c r="FJT51" s="22"/>
      <c r="FJU51" s="22"/>
      <c r="FJV51" s="22"/>
      <c r="FJW51" s="22"/>
      <c r="FJX51" s="22"/>
      <c r="FJY51" s="22"/>
      <c r="FJZ51" s="22"/>
      <c r="FKA51" s="22"/>
      <c r="FKB51" s="22"/>
      <c r="FKC51" s="22"/>
      <c r="FKD51" s="22"/>
      <c r="FKE51" s="22"/>
      <c r="FKF51" s="22"/>
      <c r="FKG51" s="22"/>
      <c r="FKH51" s="22"/>
      <c r="FKI51" s="22"/>
      <c r="FKJ51" s="22"/>
      <c r="FKK51" s="22"/>
      <c r="FKL51" s="22"/>
      <c r="FKM51" s="22"/>
      <c r="FKN51" s="22"/>
      <c r="FKO51" s="22"/>
      <c r="FKP51" s="22"/>
      <c r="FKQ51" s="22"/>
      <c r="FKR51" s="22"/>
      <c r="FKS51" s="22"/>
      <c r="FKT51" s="22"/>
      <c r="FKU51" s="22"/>
      <c r="FKV51" s="22"/>
      <c r="FKW51" s="22"/>
      <c r="FKX51" s="22"/>
      <c r="FKY51" s="22"/>
      <c r="FKZ51" s="22"/>
      <c r="FLA51" s="22"/>
      <c r="FLB51" s="22"/>
      <c r="FLC51" s="22"/>
      <c r="FLD51" s="22"/>
      <c r="FLE51" s="22"/>
      <c r="FLF51" s="22"/>
      <c r="FLG51" s="22"/>
      <c r="FLH51" s="22"/>
      <c r="FLI51" s="22"/>
      <c r="FLJ51" s="22"/>
      <c r="FLK51" s="22"/>
      <c r="FLL51" s="22"/>
      <c r="FLM51" s="22"/>
      <c r="FLN51" s="22"/>
      <c r="FLO51" s="22"/>
      <c r="FLP51" s="22"/>
      <c r="FLQ51" s="22"/>
      <c r="FLR51" s="22"/>
      <c r="FLS51" s="22"/>
      <c r="FLT51" s="22"/>
      <c r="FLU51" s="22"/>
      <c r="FLV51" s="22"/>
      <c r="FLW51" s="22"/>
      <c r="FLX51" s="22"/>
      <c r="FLY51" s="22"/>
      <c r="FLZ51" s="22"/>
      <c r="FMA51" s="22"/>
      <c r="FMB51" s="22"/>
      <c r="FMC51" s="22"/>
      <c r="FMD51" s="22"/>
      <c r="FME51" s="22"/>
      <c r="FMF51" s="22"/>
      <c r="FMG51" s="22"/>
      <c r="FMH51" s="22"/>
      <c r="FMI51" s="22"/>
      <c r="FMJ51" s="22"/>
      <c r="FMK51" s="22"/>
      <c r="FML51" s="22"/>
      <c r="FMM51" s="22"/>
      <c r="FMN51" s="22"/>
      <c r="FMO51" s="22"/>
      <c r="FMP51" s="22"/>
      <c r="FMQ51" s="22"/>
      <c r="FMR51" s="22"/>
      <c r="FMS51" s="22"/>
      <c r="FMT51" s="22"/>
      <c r="FMU51" s="22"/>
      <c r="FMV51" s="22"/>
      <c r="FMW51" s="22"/>
      <c r="FMX51" s="22"/>
      <c r="FMY51" s="22"/>
      <c r="FMZ51" s="22"/>
      <c r="FNA51" s="22"/>
      <c r="FNB51" s="22"/>
      <c r="FNC51" s="22"/>
      <c r="FND51" s="22"/>
      <c r="FNE51" s="22"/>
      <c r="FNF51" s="22"/>
      <c r="FNG51" s="22"/>
      <c r="FNH51" s="22"/>
      <c r="FNI51" s="22"/>
      <c r="FNJ51" s="22"/>
      <c r="FNK51" s="22"/>
      <c r="FNL51" s="22"/>
      <c r="FNM51" s="22"/>
      <c r="FNN51" s="22"/>
      <c r="FNO51" s="22"/>
      <c r="FNP51" s="22"/>
      <c r="FNQ51" s="22"/>
      <c r="FNR51" s="22"/>
      <c r="FNS51" s="22"/>
      <c r="FNT51" s="22"/>
      <c r="FNU51" s="22"/>
      <c r="FNV51" s="22"/>
      <c r="FNW51" s="22"/>
      <c r="FNX51" s="22"/>
      <c r="FNY51" s="22"/>
      <c r="FNZ51" s="22"/>
      <c r="FOA51" s="22"/>
      <c r="FOB51" s="22"/>
      <c r="FOC51" s="22"/>
      <c r="FOD51" s="22"/>
      <c r="FOE51" s="22"/>
      <c r="FOF51" s="22"/>
      <c r="FOG51" s="22"/>
      <c r="FOH51" s="22"/>
      <c r="FOI51" s="22"/>
      <c r="FOJ51" s="22"/>
      <c r="FOK51" s="22"/>
      <c r="FOL51" s="22"/>
      <c r="FOM51" s="22"/>
      <c r="FON51" s="22"/>
      <c r="FOO51" s="22"/>
      <c r="FOP51" s="22"/>
      <c r="FOQ51" s="22"/>
      <c r="FOR51" s="22"/>
      <c r="FOS51" s="22"/>
      <c r="FOT51" s="22"/>
      <c r="FOU51" s="22"/>
      <c r="FOV51" s="22"/>
      <c r="FOW51" s="22"/>
      <c r="FOX51" s="22"/>
      <c r="FOY51" s="22"/>
      <c r="FOZ51" s="22"/>
      <c r="FPA51" s="22"/>
      <c r="FPB51" s="22"/>
      <c r="FPC51" s="22"/>
      <c r="FPD51" s="22"/>
      <c r="FPE51" s="22"/>
      <c r="FPF51" s="22"/>
      <c r="FPG51" s="22"/>
      <c r="FPH51" s="22"/>
      <c r="FPI51" s="22"/>
      <c r="FPJ51" s="22"/>
      <c r="FPK51" s="22"/>
      <c r="FPL51" s="22"/>
      <c r="FPM51" s="22"/>
      <c r="FPN51" s="22"/>
      <c r="FPO51" s="22"/>
      <c r="FPP51" s="22"/>
      <c r="FPQ51" s="22"/>
      <c r="FPR51" s="22"/>
      <c r="FPS51" s="22"/>
      <c r="FPT51" s="22"/>
      <c r="FPU51" s="22"/>
      <c r="FPV51" s="22"/>
      <c r="FPW51" s="22"/>
      <c r="FPX51" s="22"/>
      <c r="FPY51" s="22"/>
      <c r="FPZ51" s="22"/>
      <c r="FQA51" s="22"/>
      <c r="FQB51" s="22"/>
      <c r="FQC51" s="22"/>
      <c r="FQD51" s="22"/>
      <c r="FQE51" s="22"/>
      <c r="FQF51" s="22"/>
      <c r="FQG51" s="22"/>
      <c r="FQH51" s="22"/>
      <c r="FQI51" s="22"/>
      <c r="FQJ51" s="22"/>
      <c r="FQK51" s="22"/>
      <c r="FQL51" s="22"/>
      <c r="FQM51" s="22"/>
      <c r="FQN51" s="22"/>
      <c r="FQO51" s="22"/>
      <c r="FQP51" s="22"/>
      <c r="FQQ51" s="22"/>
      <c r="FQR51" s="22"/>
      <c r="FQS51" s="22"/>
      <c r="FQT51" s="22"/>
      <c r="FQU51" s="22"/>
      <c r="FQV51" s="22"/>
      <c r="FQW51" s="22"/>
      <c r="FQX51" s="22"/>
      <c r="FQY51" s="22"/>
      <c r="FQZ51" s="22"/>
      <c r="FRA51" s="22"/>
      <c r="FRB51" s="22"/>
      <c r="FRC51" s="22"/>
      <c r="FRD51" s="22"/>
      <c r="FRE51" s="22"/>
      <c r="FRF51" s="22"/>
      <c r="FRG51" s="22"/>
      <c r="FRH51" s="22"/>
      <c r="FRI51" s="22"/>
      <c r="FRJ51" s="22"/>
      <c r="FRK51" s="22"/>
      <c r="FRL51" s="22"/>
      <c r="FRM51" s="22"/>
      <c r="FRN51" s="22"/>
      <c r="FRO51" s="22"/>
      <c r="FRP51" s="22"/>
      <c r="FRQ51" s="22"/>
      <c r="FRR51" s="22"/>
      <c r="FRS51" s="22"/>
      <c r="FRT51" s="22"/>
      <c r="FRU51" s="22"/>
      <c r="FRV51" s="22"/>
      <c r="FRW51" s="22"/>
      <c r="FRX51" s="22"/>
      <c r="FRY51" s="22"/>
      <c r="FRZ51" s="22"/>
      <c r="FSA51" s="22"/>
      <c r="FSB51" s="22"/>
      <c r="FSC51" s="22"/>
      <c r="FSD51" s="22"/>
      <c r="FSE51" s="22"/>
      <c r="FSF51" s="22"/>
      <c r="FSG51" s="22"/>
      <c r="FSH51" s="22"/>
      <c r="FSI51" s="22"/>
      <c r="FSJ51" s="22"/>
      <c r="FSK51" s="22"/>
      <c r="FSL51" s="22"/>
      <c r="FSM51" s="22"/>
      <c r="FSN51" s="22"/>
      <c r="FSO51" s="22"/>
      <c r="FSP51" s="22"/>
      <c r="FSQ51" s="22"/>
      <c r="FSR51" s="22"/>
      <c r="FSS51" s="22"/>
      <c r="FST51" s="22"/>
      <c r="FSU51" s="22"/>
      <c r="FSV51" s="22"/>
      <c r="FSW51" s="22"/>
      <c r="FSX51" s="22"/>
      <c r="FSY51" s="22"/>
      <c r="FSZ51" s="22"/>
      <c r="FTA51" s="22"/>
      <c r="FTB51" s="22"/>
      <c r="FTC51" s="22"/>
      <c r="FTD51" s="22"/>
      <c r="FTE51" s="22"/>
      <c r="FTF51" s="22"/>
      <c r="FTG51" s="22"/>
      <c r="FTH51" s="22"/>
      <c r="FTI51" s="22"/>
      <c r="FTJ51" s="22"/>
      <c r="FTK51" s="22"/>
      <c r="FTL51" s="22"/>
      <c r="FTM51" s="22"/>
      <c r="FTN51" s="22"/>
      <c r="FTO51" s="22"/>
      <c r="FTP51" s="22"/>
      <c r="FTQ51" s="22"/>
      <c r="FTR51" s="22"/>
      <c r="FTS51" s="22"/>
      <c r="FTT51" s="22"/>
      <c r="FTU51" s="22"/>
      <c r="FTV51" s="22"/>
      <c r="FTW51" s="22"/>
      <c r="FTX51" s="22"/>
      <c r="FTY51" s="22"/>
      <c r="FTZ51" s="22"/>
      <c r="FUA51" s="22"/>
      <c r="FUB51" s="22"/>
      <c r="FUC51" s="22"/>
      <c r="FUD51" s="22"/>
      <c r="FUE51" s="22"/>
      <c r="FUF51" s="22"/>
      <c r="FUG51" s="22"/>
      <c r="FUH51" s="22"/>
      <c r="FUI51" s="22"/>
      <c r="FUJ51" s="22"/>
      <c r="FUK51" s="22"/>
      <c r="FUL51" s="22"/>
      <c r="FUM51" s="22"/>
      <c r="FUN51" s="22"/>
      <c r="FUO51" s="22"/>
      <c r="FUP51" s="22"/>
      <c r="FUQ51" s="22"/>
      <c r="FUR51" s="22"/>
      <c r="FUS51" s="22"/>
      <c r="FUT51" s="22"/>
      <c r="FUU51" s="22"/>
      <c r="FUV51" s="22"/>
      <c r="FUW51" s="22"/>
      <c r="FUX51" s="22"/>
      <c r="FUY51" s="22"/>
      <c r="FUZ51" s="22"/>
      <c r="FVA51" s="22"/>
      <c r="FVB51" s="22"/>
      <c r="FVC51" s="22"/>
      <c r="FVD51" s="22"/>
      <c r="FVE51" s="22"/>
      <c r="FVF51" s="22"/>
      <c r="FVG51" s="22"/>
      <c r="FVH51" s="22"/>
      <c r="FVI51" s="22"/>
      <c r="FVJ51" s="22"/>
      <c r="FVK51" s="22"/>
      <c r="FVL51" s="22"/>
      <c r="FVM51" s="22"/>
      <c r="FVN51" s="22"/>
      <c r="FVO51" s="22"/>
      <c r="FVP51" s="22"/>
      <c r="FVQ51" s="22"/>
      <c r="FVR51" s="22"/>
      <c r="FVS51" s="22"/>
      <c r="FVT51" s="22"/>
      <c r="FVU51" s="22"/>
      <c r="FVV51" s="22"/>
      <c r="FVW51" s="22"/>
      <c r="FVX51" s="22"/>
      <c r="FVY51" s="22"/>
      <c r="FVZ51" s="22"/>
      <c r="FWA51" s="22"/>
      <c r="FWB51" s="22"/>
      <c r="FWC51" s="22"/>
      <c r="FWD51" s="22"/>
      <c r="FWE51" s="22"/>
      <c r="FWF51" s="22"/>
      <c r="FWG51" s="22"/>
      <c r="FWH51" s="22"/>
      <c r="FWI51" s="22"/>
      <c r="FWJ51" s="22"/>
      <c r="FWK51" s="22"/>
      <c r="FWL51" s="22"/>
      <c r="FWM51" s="22"/>
      <c r="FWN51" s="22"/>
      <c r="FWO51" s="22"/>
      <c r="FWP51" s="22"/>
      <c r="FWQ51" s="22"/>
      <c r="FWR51" s="22"/>
      <c r="FWS51" s="22"/>
      <c r="FWT51" s="22"/>
      <c r="FWU51" s="22"/>
      <c r="FWV51" s="22"/>
      <c r="FWW51" s="22"/>
      <c r="FWX51" s="22"/>
      <c r="FWY51" s="22"/>
      <c r="FWZ51" s="22"/>
      <c r="FXA51" s="22"/>
      <c r="FXB51" s="22"/>
      <c r="FXC51" s="22"/>
      <c r="FXD51" s="22"/>
      <c r="FXE51" s="22"/>
      <c r="FXF51" s="22"/>
      <c r="FXG51" s="22"/>
      <c r="FXH51" s="22"/>
      <c r="FXI51" s="22"/>
      <c r="FXJ51" s="22"/>
      <c r="FXK51" s="22"/>
      <c r="FXL51" s="22"/>
      <c r="FXM51" s="22"/>
      <c r="FXN51" s="22"/>
      <c r="FXO51" s="22"/>
      <c r="FXP51" s="22"/>
      <c r="FXQ51" s="22"/>
      <c r="FXR51" s="22"/>
      <c r="FXS51" s="22"/>
      <c r="FXT51" s="22"/>
      <c r="FXU51" s="22"/>
      <c r="FXV51" s="22"/>
      <c r="FXW51" s="22"/>
      <c r="FXX51" s="22"/>
      <c r="FXY51" s="22"/>
      <c r="FXZ51" s="22"/>
      <c r="FYA51" s="22"/>
      <c r="FYB51" s="22"/>
      <c r="FYC51" s="22"/>
      <c r="FYD51" s="22"/>
      <c r="FYE51" s="22"/>
      <c r="FYF51" s="22"/>
      <c r="FYG51" s="22"/>
      <c r="FYH51" s="22"/>
      <c r="FYI51" s="22"/>
      <c r="FYJ51" s="22"/>
      <c r="FYK51" s="22"/>
      <c r="FYL51" s="22"/>
      <c r="FYM51" s="22"/>
      <c r="FYN51" s="22"/>
      <c r="FYO51" s="22"/>
      <c r="FYP51" s="22"/>
      <c r="FYQ51" s="22"/>
      <c r="FYR51" s="22"/>
      <c r="FYS51" s="22"/>
      <c r="FYT51" s="22"/>
      <c r="FYU51" s="22"/>
      <c r="FYV51" s="22"/>
      <c r="FYW51" s="22"/>
      <c r="FYX51" s="22"/>
      <c r="FYY51" s="22"/>
      <c r="FYZ51" s="22"/>
      <c r="FZA51" s="22"/>
      <c r="FZB51" s="22"/>
      <c r="FZC51" s="22"/>
      <c r="FZD51" s="22"/>
      <c r="FZE51" s="22"/>
      <c r="FZF51" s="22"/>
      <c r="FZG51" s="22"/>
      <c r="FZH51" s="22"/>
      <c r="FZI51" s="22"/>
      <c r="FZJ51" s="22"/>
      <c r="FZK51" s="22"/>
      <c r="FZL51" s="22"/>
      <c r="FZM51" s="22"/>
      <c r="FZN51" s="22"/>
      <c r="FZO51" s="22"/>
      <c r="FZP51" s="22"/>
      <c r="FZQ51" s="22"/>
      <c r="FZR51" s="22"/>
      <c r="FZS51" s="22"/>
      <c r="FZT51" s="22"/>
      <c r="FZU51" s="22"/>
      <c r="FZV51" s="22"/>
      <c r="FZW51" s="22"/>
      <c r="FZX51" s="22"/>
      <c r="FZY51" s="22"/>
      <c r="FZZ51" s="22"/>
      <c r="GAA51" s="22"/>
      <c r="GAB51" s="22"/>
      <c r="GAC51" s="22"/>
      <c r="GAD51" s="22"/>
      <c r="GAE51" s="22"/>
      <c r="GAF51" s="22"/>
      <c r="GAG51" s="22"/>
      <c r="GAH51" s="22"/>
      <c r="GAI51" s="22"/>
      <c r="GAJ51" s="22"/>
      <c r="GAK51" s="22"/>
      <c r="GAL51" s="22"/>
      <c r="GAM51" s="22"/>
      <c r="GAN51" s="22"/>
      <c r="GAO51" s="22"/>
      <c r="GAP51" s="22"/>
      <c r="GAQ51" s="22"/>
      <c r="GAR51" s="22"/>
      <c r="GAS51" s="22"/>
      <c r="GAT51" s="22"/>
      <c r="GAU51" s="22"/>
      <c r="GAV51" s="22"/>
      <c r="GAW51" s="22"/>
      <c r="GAX51" s="22"/>
      <c r="GAY51" s="22"/>
      <c r="GAZ51" s="22"/>
      <c r="GBA51" s="22"/>
      <c r="GBB51" s="22"/>
      <c r="GBC51" s="22"/>
      <c r="GBD51" s="22"/>
      <c r="GBE51" s="22"/>
      <c r="GBF51" s="22"/>
      <c r="GBG51" s="22"/>
      <c r="GBH51" s="22"/>
      <c r="GBI51" s="22"/>
      <c r="GBJ51" s="22"/>
      <c r="GBK51" s="22"/>
      <c r="GBL51" s="22"/>
      <c r="GBM51" s="22"/>
      <c r="GBN51" s="22"/>
      <c r="GBO51" s="22"/>
      <c r="GBP51" s="22"/>
      <c r="GBQ51" s="22"/>
      <c r="GBR51" s="22"/>
      <c r="GBS51" s="22"/>
      <c r="GBT51" s="22"/>
      <c r="GBU51" s="22"/>
      <c r="GBV51" s="22"/>
      <c r="GBW51" s="22"/>
      <c r="GBX51" s="22"/>
      <c r="GBY51" s="22"/>
      <c r="GBZ51" s="22"/>
      <c r="GCA51" s="22"/>
      <c r="GCB51" s="22"/>
      <c r="GCC51" s="22"/>
      <c r="GCD51" s="22"/>
      <c r="GCE51" s="22"/>
      <c r="GCF51" s="22"/>
      <c r="GCG51" s="22"/>
      <c r="GCH51" s="22"/>
      <c r="GCI51" s="22"/>
      <c r="GCJ51" s="22"/>
      <c r="GCK51" s="22"/>
      <c r="GCL51" s="22"/>
      <c r="GCM51" s="22"/>
      <c r="GCN51" s="22"/>
      <c r="GCO51" s="22"/>
      <c r="GCP51" s="22"/>
      <c r="GCQ51" s="22"/>
      <c r="GCR51" s="22"/>
      <c r="GCS51" s="22"/>
      <c r="GCT51" s="22"/>
      <c r="GCU51" s="22"/>
      <c r="GCV51" s="22"/>
      <c r="GCW51" s="22"/>
      <c r="GCX51" s="22"/>
      <c r="GCY51" s="22"/>
      <c r="GCZ51" s="22"/>
      <c r="GDA51" s="22"/>
      <c r="GDB51" s="22"/>
      <c r="GDC51" s="22"/>
      <c r="GDD51" s="22"/>
      <c r="GDE51" s="22"/>
      <c r="GDF51" s="22"/>
      <c r="GDG51" s="22"/>
      <c r="GDH51" s="22"/>
      <c r="GDI51" s="22"/>
      <c r="GDJ51" s="22"/>
      <c r="GDK51" s="22"/>
      <c r="GDL51" s="22"/>
      <c r="GDM51" s="22"/>
      <c r="GDN51" s="22"/>
      <c r="GDO51" s="22"/>
      <c r="GDP51" s="22"/>
      <c r="GDQ51" s="22"/>
      <c r="GDR51" s="22"/>
      <c r="GDS51" s="22"/>
      <c r="GDT51" s="22"/>
      <c r="GDU51" s="22"/>
      <c r="GDV51" s="22"/>
      <c r="GDW51" s="22"/>
      <c r="GDX51" s="22"/>
      <c r="GDY51" s="22"/>
      <c r="GDZ51" s="22"/>
      <c r="GEA51" s="22"/>
      <c r="GEB51" s="22"/>
      <c r="GEC51" s="22"/>
      <c r="GED51" s="22"/>
      <c r="GEE51" s="22"/>
      <c r="GEF51" s="22"/>
      <c r="GEG51" s="22"/>
      <c r="GEH51" s="22"/>
      <c r="GEI51" s="22"/>
      <c r="GEJ51" s="22"/>
      <c r="GEK51" s="22"/>
      <c r="GEL51" s="22"/>
      <c r="GEM51" s="22"/>
      <c r="GEN51" s="22"/>
      <c r="GEO51" s="22"/>
      <c r="GEP51" s="22"/>
      <c r="GEQ51" s="22"/>
      <c r="GER51" s="22"/>
      <c r="GES51" s="22"/>
      <c r="GET51" s="22"/>
      <c r="GEU51" s="22"/>
      <c r="GEV51" s="22"/>
      <c r="GEW51" s="22"/>
      <c r="GEX51" s="22"/>
      <c r="GEY51" s="22"/>
      <c r="GEZ51" s="22"/>
      <c r="GFA51" s="22"/>
      <c r="GFB51" s="22"/>
      <c r="GFC51" s="22"/>
      <c r="GFD51" s="22"/>
      <c r="GFE51" s="22"/>
      <c r="GFF51" s="22"/>
      <c r="GFG51" s="22"/>
      <c r="GFH51" s="22"/>
      <c r="GFI51" s="22"/>
      <c r="GFJ51" s="22"/>
      <c r="GFK51" s="22"/>
      <c r="GFL51" s="22"/>
      <c r="GFM51" s="22"/>
      <c r="GFN51" s="22"/>
      <c r="GFO51" s="22"/>
      <c r="GFP51" s="22"/>
      <c r="GFQ51" s="22"/>
      <c r="GFR51" s="22"/>
      <c r="GFS51" s="22"/>
      <c r="GFT51" s="22"/>
      <c r="GFU51" s="22"/>
      <c r="GFV51" s="22"/>
      <c r="GFW51" s="22"/>
      <c r="GFX51" s="22"/>
      <c r="GFY51" s="22"/>
      <c r="GFZ51" s="22"/>
      <c r="GGA51" s="22"/>
      <c r="GGB51" s="22"/>
      <c r="GGC51" s="22"/>
      <c r="GGD51" s="22"/>
      <c r="GGE51" s="22"/>
      <c r="GGF51" s="22"/>
      <c r="GGG51" s="22"/>
      <c r="GGH51" s="22"/>
      <c r="GGI51" s="22"/>
      <c r="GGJ51" s="22"/>
      <c r="GGK51" s="22"/>
      <c r="GGL51" s="22"/>
      <c r="GGM51" s="22"/>
      <c r="GGN51" s="22"/>
      <c r="GGO51" s="22"/>
      <c r="GGP51" s="22"/>
      <c r="GGQ51" s="22"/>
      <c r="GGR51" s="22"/>
      <c r="GGS51" s="22"/>
      <c r="GGT51" s="22"/>
      <c r="GGU51" s="22"/>
      <c r="GGV51" s="22"/>
      <c r="GGW51" s="22"/>
      <c r="GGX51" s="22"/>
      <c r="GGY51" s="22"/>
      <c r="GGZ51" s="22"/>
      <c r="GHA51" s="22"/>
      <c r="GHB51" s="22"/>
      <c r="GHC51" s="22"/>
      <c r="GHD51" s="22"/>
      <c r="GHE51" s="22"/>
      <c r="GHF51" s="22"/>
      <c r="GHG51" s="22"/>
      <c r="GHH51" s="22"/>
      <c r="GHI51" s="22"/>
      <c r="GHJ51" s="22"/>
      <c r="GHK51" s="22"/>
      <c r="GHL51" s="22"/>
      <c r="GHM51" s="22"/>
      <c r="GHN51" s="22"/>
      <c r="GHO51" s="22"/>
      <c r="GHP51" s="22"/>
      <c r="GHQ51" s="22"/>
      <c r="GHR51" s="22"/>
      <c r="GHS51" s="22"/>
      <c r="GHT51" s="22"/>
      <c r="GHU51" s="22"/>
      <c r="GHV51" s="22"/>
      <c r="GHW51" s="22"/>
      <c r="GHX51" s="22"/>
      <c r="GHY51" s="22"/>
      <c r="GHZ51" s="22"/>
      <c r="GIA51" s="22"/>
      <c r="GIB51" s="22"/>
      <c r="GIC51" s="22"/>
      <c r="GID51" s="22"/>
      <c r="GIE51" s="22"/>
      <c r="GIF51" s="22"/>
      <c r="GIG51" s="22"/>
      <c r="GIH51" s="22"/>
      <c r="GII51" s="22"/>
      <c r="GIJ51" s="22"/>
      <c r="GIK51" s="22"/>
      <c r="GIL51" s="22"/>
      <c r="GIM51" s="22"/>
      <c r="GIN51" s="22"/>
      <c r="GIO51" s="22"/>
      <c r="GIP51" s="22"/>
      <c r="GIQ51" s="22"/>
      <c r="GIR51" s="22"/>
      <c r="GIS51" s="22"/>
      <c r="GIT51" s="22"/>
      <c r="GIU51" s="22"/>
      <c r="GIV51" s="22"/>
      <c r="GIW51" s="22"/>
      <c r="GIX51" s="22"/>
      <c r="GIY51" s="22"/>
      <c r="GIZ51" s="22"/>
      <c r="GJA51" s="22"/>
      <c r="GJB51" s="22"/>
      <c r="GJC51" s="22"/>
      <c r="GJD51" s="22"/>
      <c r="GJE51" s="22"/>
      <c r="GJF51" s="22"/>
      <c r="GJG51" s="22"/>
      <c r="GJH51" s="22"/>
      <c r="GJI51" s="22"/>
      <c r="GJJ51" s="22"/>
      <c r="GJK51" s="22"/>
      <c r="GJL51" s="22"/>
      <c r="GJM51" s="22"/>
      <c r="GJN51" s="22"/>
      <c r="GJO51" s="22"/>
      <c r="GJP51" s="22"/>
      <c r="GJQ51" s="22"/>
      <c r="GJR51" s="22"/>
      <c r="GJS51" s="22"/>
      <c r="GJT51" s="22"/>
      <c r="GJU51" s="22"/>
      <c r="GJV51" s="22"/>
      <c r="GJW51" s="22"/>
      <c r="GJX51" s="22"/>
      <c r="GJY51" s="22"/>
      <c r="GJZ51" s="22"/>
      <c r="GKA51" s="22"/>
      <c r="GKB51" s="22"/>
      <c r="GKC51" s="22"/>
      <c r="GKD51" s="22"/>
      <c r="GKE51" s="22"/>
      <c r="GKF51" s="22"/>
      <c r="GKG51" s="22"/>
      <c r="GKH51" s="22"/>
      <c r="GKI51" s="22"/>
      <c r="GKJ51" s="22"/>
      <c r="GKK51" s="22"/>
      <c r="GKL51" s="22"/>
      <c r="GKM51" s="22"/>
      <c r="GKN51" s="22"/>
      <c r="GKO51" s="22"/>
      <c r="GKP51" s="22"/>
      <c r="GKQ51" s="22"/>
      <c r="GKR51" s="22"/>
      <c r="GKS51" s="22"/>
      <c r="GKT51" s="22"/>
      <c r="GKU51" s="22"/>
      <c r="GKV51" s="22"/>
      <c r="GKW51" s="22"/>
      <c r="GKX51" s="22"/>
      <c r="GKY51" s="22"/>
      <c r="GKZ51" s="22"/>
      <c r="GLA51" s="22"/>
      <c r="GLB51" s="22"/>
      <c r="GLC51" s="22"/>
      <c r="GLD51" s="22"/>
      <c r="GLE51" s="22"/>
      <c r="GLF51" s="22"/>
      <c r="GLG51" s="22"/>
      <c r="GLH51" s="22"/>
      <c r="GLI51" s="22"/>
      <c r="GLJ51" s="22"/>
      <c r="GLK51" s="22"/>
      <c r="GLL51" s="22"/>
      <c r="GLM51" s="22"/>
      <c r="GLN51" s="22"/>
      <c r="GLO51" s="22"/>
      <c r="GLP51" s="22"/>
      <c r="GLQ51" s="22"/>
      <c r="GLR51" s="22"/>
      <c r="GLS51" s="22"/>
      <c r="GLT51" s="22"/>
      <c r="GLU51" s="22"/>
      <c r="GLV51" s="22"/>
      <c r="GLW51" s="22"/>
      <c r="GLX51" s="22"/>
      <c r="GLY51" s="22"/>
      <c r="GLZ51" s="22"/>
      <c r="GMA51" s="22"/>
      <c r="GMB51" s="22"/>
      <c r="GMC51" s="22"/>
      <c r="GMD51" s="22"/>
      <c r="GME51" s="22"/>
      <c r="GMF51" s="22"/>
      <c r="GMG51" s="22"/>
      <c r="GMH51" s="22"/>
      <c r="GMI51" s="22"/>
      <c r="GMJ51" s="22"/>
      <c r="GMK51" s="22"/>
      <c r="GML51" s="22"/>
      <c r="GMM51" s="22"/>
      <c r="GMN51" s="22"/>
      <c r="GMO51" s="22"/>
      <c r="GMP51" s="22"/>
      <c r="GMQ51" s="22"/>
      <c r="GMR51" s="22"/>
      <c r="GMS51" s="22"/>
      <c r="GMT51" s="22"/>
      <c r="GMU51" s="22"/>
      <c r="GMV51" s="22"/>
      <c r="GMW51" s="22"/>
      <c r="GMX51" s="22"/>
      <c r="GMY51" s="22"/>
      <c r="GMZ51" s="22"/>
      <c r="GNA51" s="22"/>
      <c r="GNB51" s="22"/>
      <c r="GNC51" s="22"/>
      <c r="GND51" s="22"/>
      <c r="GNE51" s="22"/>
      <c r="GNF51" s="22"/>
      <c r="GNG51" s="22"/>
      <c r="GNH51" s="22"/>
      <c r="GNI51" s="22"/>
      <c r="GNJ51" s="22"/>
      <c r="GNK51" s="22"/>
      <c r="GNL51" s="22"/>
      <c r="GNM51" s="22"/>
      <c r="GNN51" s="22"/>
      <c r="GNO51" s="22"/>
      <c r="GNP51" s="22"/>
      <c r="GNQ51" s="22"/>
      <c r="GNR51" s="22"/>
      <c r="GNS51" s="22"/>
      <c r="GNT51" s="22"/>
      <c r="GNU51" s="22"/>
      <c r="GNV51" s="22"/>
      <c r="GNW51" s="22"/>
      <c r="GNX51" s="22"/>
      <c r="GNY51" s="22"/>
      <c r="GNZ51" s="22"/>
      <c r="GOA51" s="22"/>
      <c r="GOB51" s="22"/>
      <c r="GOC51" s="22"/>
      <c r="GOD51" s="22"/>
      <c r="GOE51" s="22"/>
      <c r="GOF51" s="22"/>
      <c r="GOG51" s="22"/>
      <c r="GOH51" s="22"/>
      <c r="GOI51" s="22"/>
      <c r="GOJ51" s="22"/>
      <c r="GOK51" s="22"/>
      <c r="GOL51" s="22"/>
      <c r="GOM51" s="22"/>
      <c r="GON51" s="22"/>
      <c r="GOO51" s="22"/>
      <c r="GOP51" s="22"/>
      <c r="GOQ51" s="22"/>
      <c r="GOR51" s="22"/>
      <c r="GOS51" s="22"/>
      <c r="GOT51" s="22"/>
      <c r="GOU51" s="22"/>
      <c r="GOV51" s="22"/>
      <c r="GOW51" s="22"/>
      <c r="GOX51" s="22"/>
      <c r="GOY51" s="22"/>
      <c r="GOZ51" s="22"/>
      <c r="GPA51" s="22"/>
      <c r="GPB51" s="22"/>
      <c r="GPC51" s="22"/>
      <c r="GPD51" s="22"/>
      <c r="GPE51" s="22"/>
      <c r="GPF51" s="22"/>
      <c r="GPG51" s="22"/>
      <c r="GPH51" s="22"/>
      <c r="GPI51" s="22"/>
      <c r="GPJ51" s="22"/>
      <c r="GPK51" s="22"/>
      <c r="GPL51" s="22"/>
      <c r="GPM51" s="22"/>
      <c r="GPN51" s="22"/>
      <c r="GPO51" s="22"/>
      <c r="GPP51" s="22"/>
      <c r="GPQ51" s="22"/>
      <c r="GPR51" s="22"/>
      <c r="GPS51" s="22"/>
      <c r="GPT51" s="22"/>
      <c r="GPU51" s="22"/>
      <c r="GPV51" s="22"/>
      <c r="GPW51" s="22"/>
      <c r="GPX51" s="22"/>
      <c r="GPY51" s="22"/>
      <c r="GPZ51" s="22"/>
      <c r="GQA51" s="22"/>
      <c r="GQB51" s="22"/>
      <c r="GQC51" s="22"/>
      <c r="GQD51" s="22"/>
      <c r="GQE51" s="22"/>
      <c r="GQF51" s="22"/>
      <c r="GQG51" s="22"/>
      <c r="GQH51" s="22"/>
      <c r="GQI51" s="22"/>
      <c r="GQJ51" s="22"/>
      <c r="GQK51" s="22"/>
      <c r="GQL51" s="22"/>
      <c r="GQM51" s="22"/>
      <c r="GQN51" s="22"/>
      <c r="GQO51" s="22"/>
      <c r="GQP51" s="22"/>
      <c r="GQQ51" s="22"/>
      <c r="GQR51" s="22"/>
      <c r="GQS51" s="22"/>
      <c r="GQT51" s="22"/>
      <c r="GQU51" s="22"/>
      <c r="GQV51" s="22"/>
      <c r="GQW51" s="22"/>
      <c r="GQX51" s="22"/>
      <c r="GQY51" s="22"/>
      <c r="GQZ51" s="22"/>
      <c r="GRA51" s="22"/>
      <c r="GRB51" s="22"/>
      <c r="GRC51" s="22"/>
      <c r="GRD51" s="22"/>
      <c r="GRE51" s="22"/>
      <c r="GRF51" s="22"/>
      <c r="GRG51" s="22"/>
      <c r="GRH51" s="22"/>
      <c r="GRI51" s="22"/>
      <c r="GRJ51" s="22"/>
      <c r="GRK51" s="22"/>
      <c r="GRL51" s="22"/>
      <c r="GRM51" s="22"/>
      <c r="GRN51" s="22"/>
      <c r="GRO51" s="22"/>
      <c r="GRP51" s="22"/>
      <c r="GRQ51" s="22"/>
      <c r="GRR51" s="22"/>
      <c r="GRS51" s="22"/>
      <c r="GRT51" s="22"/>
      <c r="GRU51" s="22"/>
      <c r="GRV51" s="22"/>
      <c r="GRW51" s="22"/>
      <c r="GRX51" s="22"/>
      <c r="GRY51" s="22"/>
      <c r="GRZ51" s="22"/>
      <c r="GSA51" s="22"/>
      <c r="GSB51" s="22"/>
      <c r="GSC51" s="22"/>
      <c r="GSD51" s="22"/>
      <c r="GSE51" s="22"/>
      <c r="GSF51" s="22"/>
      <c r="GSG51" s="22"/>
      <c r="GSH51" s="22"/>
      <c r="GSI51" s="22"/>
      <c r="GSJ51" s="22"/>
      <c r="GSK51" s="22"/>
      <c r="GSL51" s="22"/>
      <c r="GSM51" s="22"/>
      <c r="GSN51" s="22"/>
      <c r="GSO51" s="22"/>
      <c r="GSP51" s="22"/>
      <c r="GSQ51" s="22"/>
      <c r="GSR51" s="22"/>
      <c r="GSS51" s="22"/>
      <c r="GST51" s="22"/>
      <c r="GSU51" s="22"/>
      <c r="GSV51" s="22"/>
      <c r="GSW51" s="22"/>
      <c r="GSX51" s="22"/>
      <c r="GSY51" s="22"/>
      <c r="GSZ51" s="22"/>
      <c r="GTA51" s="22"/>
      <c r="GTB51" s="22"/>
      <c r="GTC51" s="22"/>
      <c r="GTD51" s="22"/>
      <c r="GTE51" s="22"/>
      <c r="GTF51" s="22"/>
      <c r="GTG51" s="22"/>
      <c r="GTH51" s="22"/>
      <c r="GTI51" s="22"/>
      <c r="GTJ51" s="22"/>
      <c r="GTK51" s="22"/>
      <c r="GTL51" s="22"/>
      <c r="GTM51" s="22"/>
      <c r="GTN51" s="22"/>
      <c r="GTO51" s="22"/>
      <c r="GTP51" s="22"/>
      <c r="GTQ51" s="22"/>
      <c r="GTR51" s="22"/>
      <c r="GTS51" s="22"/>
      <c r="GTT51" s="22"/>
      <c r="GTU51" s="22"/>
      <c r="GTV51" s="22"/>
      <c r="GTW51" s="22"/>
      <c r="GTX51" s="22"/>
      <c r="GTY51" s="22"/>
      <c r="GTZ51" s="22"/>
      <c r="GUA51" s="22"/>
      <c r="GUB51" s="22"/>
      <c r="GUC51" s="22"/>
      <c r="GUD51" s="22"/>
      <c r="GUE51" s="22"/>
      <c r="GUF51" s="22"/>
      <c r="GUG51" s="22"/>
      <c r="GUH51" s="22"/>
      <c r="GUI51" s="22"/>
      <c r="GUJ51" s="22"/>
      <c r="GUK51" s="22"/>
      <c r="GUL51" s="22"/>
      <c r="GUM51" s="22"/>
      <c r="GUN51" s="22"/>
      <c r="GUO51" s="22"/>
      <c r="GUP51" s="22"/>
      <c r="GUQ51" s="22"/>
      <c r="GUR51" s="22"/>
      <c r="GUS51" s="22"/>
      <c r="GUT51" s="22"/>
      <c r="GUU51" s="22"/>
      <c r="GUV51" s="22"/>
      <c r="GUW51" s="22"/>
      <c r="GUX51" s="22"/>
      <c r="GUY51" s="22"/>
      <c r="GUZ51" s="22"/>
      <c r="GVA51" s="22"/>
      <c r="GVB51" s="22"/>
      <c r="GVC51" s="22"/>
      <c r="GVD51" s="22"/>
      <c r="GVE51" s="22"/>
      <c r="GVF51" s="22"/>
      <c r="GVG51" s="22"/>
      <c r="GVH51" s="22"/>
      <c r="GVI51" s="22"/>
      <c r="GVJ51" s="22"/>
      <c r="GVK51" s="22"/>
      <c r="GVL51" s="22"/>
      <c r="GVM51" s="22"/>
      <c r="GVN51" s="22"/>
      <c r="GVO51" s="22"/>
      <c r="GVP51" s="22"/>
      <c r="GVQ51" s="22"/>
      <c r="GVR51" s="22"/>
      <c r="GVS51" s="22"/>
      <c r="GVT51" s="22"/>
      <c r="GVU51" s="22"/>
      <c r="GVV51" s="22"/>
      <c r="GVW51" s="22"/>
      <c r="GVX51" s="22"/>
      <c r="GVY51" s="22"/>
      <c r="GVZ51" s="22"/>
      <c r="GWA51" s="22"/>
      <c r="GWB51" s="22"/>
      <c r="GWC51" s="22"/>
      <c r="GWD51" s="22"/>
      <c r="GWE51" s="22"/>
      <c r="GWF51" s="22"/>
      <c r="GWG51" s="22"/>
      <c r="GWH51" s="22"/>
      <c r="GWI51" s="22"/>
      <c r="GWJ51" s="22"/>
      <c r="GWK51" s="22"/>
      <c r="GWL51" s="22"/>
      <c r="GWM51" s="22"/>
      <c r="GWN51" s="22"/>
      <c r="GWO51" s="22"/>
      <c r="GWP51" s="22"/>
      <c r="GWQ51" s="22"/>
      <c r="GWR51" s="22"/>
      <c r="GWS51" s="22"/>
      <c r="GWT51" s="22"/>
      <c r="GWU51" s="22"/>
      <c r="GWV51" s="22"/>
      <c r="GWW51" s="22"/>
      <c r="GWX51" s="22"/>
      <c r="GWY51" s="22"/>
      <c r="GWZ51" s="22"/>
      <c r="GXA51" s="22"/>
      <c r="GXB51" s="22"/>
      <c r="GXC51" s="22"/>
      <c r="GXD51" s="22"/>
      <c r="GXE51" s="22"/>
      <c r="GXF51" s="22"/>
      <c r="GXG51" s="22"/>
      <c r="GXH51" s="22"/>
      <c r="GXI51" s="22"/>
      <c r="GXJ51" s="22"/>
      <c r="GXK51" s="22"/>
      <c r="GXL51" s="22"/>
      <c r="GXM51" s="22"/>
      <c r="GXN51" s="22"/>
      <c r="GXO51" s="22"/>
      <c r="GXP51" s="22"/>
      <c r="GXQ51" s="22"/>
      <c r="GXR51" s="22"/>
      <c r="GXS51" s="22"/>
      <c r="GXT51" s="22"/>
      <c r="GXU51" s="22"/>
      <c r="GXV51" s="22"/>
      <c r="GXW51" s="22"/>
      <c r="GXX51" s="22"/>
      <c r="GXY51" s="22"/>
      <c r="GXZ51" s="22"/>
      <c r="GYA51" s="22"/>
      <c r="GYB51" s="22"/>
      <c r="GYC51" s="22"/>
      <c r="GYD51" s="22"/>
      <c r="GYE51" s="22"/>
      <c r="GYF51" s="22"/>
      <c r="GYG51" s="22"/>
      <c r="GYH51" s="22"/>
      <c r="GYI51" s="22"/>
      <c r="GYJ51" s="22"/>
      <c r="GYK51" s="22"/>
      <c r="GYL51" s="22"/>
      <c r="GYM51" s="22"/>
      <c r="GYN51" s="22"/>
      <c r="GYO51" s="22"/>
      <c r="GYP51" s="22"/>
      <c r="GYQ51" s="22"/>
      <c r="GYR51" s="22"/>
      <c r="GYS51" s="22"/>
      <c r="GYT51" s="22"/>
      <c r="GYU51" s="22"/>
      <c r="GYV51" s="22"/>
      <c r="GYW51" s="22"/>
      <c r="GYX51" s="22"/>
      <c r="GYY51" s="22"/>
      <c r="GYZ51" s="22"/>
      <c r="GZA51" s="22"/>
      <c r="GZB51" s="22"/>
      <c r="GZC51" s="22"/>
      <c r="GZD51" s="22"/>
      <c r="GZE51" s="22"/>
      <c r="GZF51" s="22"/>
      <c r="GZG51" s="22"/>
      <c r="GZH51" s="22"/>
      <c r="GZI51" s="22"/>
      <c r="GZJ51" s="22"/>
      <c r="GZK51" s="22"/>
      <c r="GZL51" s="22"/>
      <c r="GZM51" s="22"/>
      <c r="GZN51" s="22"/>
      <c r="GZO51" s="22"/>
      <c r="GZP51" s="22"/>
      <c r="GZQ51" s="22"/>
      <c r="GZR51" s="22"/>
      <c r="GZS51" s="22"/>
      <c r="GZT51" s="22"/>
      <c r="GZU51" s="22"/>
      <c r="GZV51" s="22"/>
      <c r="GZW51" s="22"/>
      <c r="GZX51" s="22"/>
      <c r="GZY51" s="22"/>
      <c r="GZZ51" s="22"/>
      <c r="HAA51" s="22"/>
      <c r="HAB51" s="22"/>
      <c r="HAC51" s="22"/>
      <c r="HAD51" s="22"/>
      <c r="HAE51" s="22"/>
      <c r="HAF51" s="22"/>
      <c r="HAG51" s="22"/>
      <c r="HAH51" s="22"/>
      <c r="HAI51" s="22"/>
      <c r="HAJ51" s="22"/>
      <c r="HAK51" s="22"/>
      <c r="HAL51" s="22"/>
      <c r="HAM51" s="22"/>
      <c r="HAN51" s="22"/>
      <c r="HAO51" s="22"/>
      <c r="HAP51" s="22"/>
      <c r="HAQ51" s="22"/>
      <c r="HAR51" s="22"/>
      <c r="HAS51" s="22"/>
      <c r="HAT51" s="22"/>
      <c r="HAU51" s="22"/>
      <c r="HAV51" s="22"/>
      <c r="HAW51" s="22"/>
      <c r="HAX51" s="22"/>
      <c r="HAY51" s="22"/>
      <c r="HAZ51" s="22"/>
      <c r="HBA51" s="22"/>
      <c r="HBB51" s="22"/>
      <c r="HBC51" s="22"/>
      <c r="HBD51" s="22"/>
      <c r="HBE51" s="22"/>
      <c r="HBF51" s="22"/>
      <c r="HBG51" s="22"/>
      <c r="HBH51" s="22"/>
      <c r="HBI51" s="22"/>
      <c r="HBJ51" s="22"/>
      <c r="HBK51" s="22"/>
      <c r="HBL51" s="22"/>
      <c r="HBM51" s="22"/>
      <c r="HBN51" s="22"/>
      <c r="HBO51" s="22"/>
      <c r="HBP51" s="22"/>
      <c r="HBQ51" s="22"/>
      <c r="HBR51" s="22"/>
      <c r="HBS51" s="22"/>
      <c r="HBT51" s="22"/>
      <c r="HBU51" s="22"/>
      <c r="HBV51" s="22"/>
      <c r="HBW51" s="22"/>
      <c r="HBX51" s="22"/>
      <c r="HBY51" s="22"/>
      <c r="HBZ51" s="22"/>
      <c r="HCA51" s="22"/>
      <c r="HCB51" s="22"/>
      <c r="HCC51" s="22"/>
      <c r="HCD51" s="22"/>
      <c r="HCE51" s="22"/>
      <c r="HCF51" s="22"/>
      <c r="HCG51" s="22"/>
      <c r="HCH51" s="22"/>
      <c r="HCI51" s="22"/>
      <c r="HCJ51" s="22"/>
      <c r="HCK51" s="22"/>
      <c r="HCL51" s="22"/>
      <c r="HCM51" s="22"/>
      <c r="HCN51" s="22"/>
      <c r="HCO51" s="22"/>
      <c r="HCP51" s="22"/>
      <c r="HCQ51" s="22"/>
      <c r="HCR51" s="22"/>
      <c r="HCS51" s="22"/>
      <c r="HCT51" s="22"/>
      <c r="HCU51" s="22"/>
      <c r="HCV51" s="22"/>
      <c r="HCW51" s="22"/>
      <c r="HCX51" s="22"/>
      <c r="HCY51" s="22"/>
      <c r="HCZ51" s="22"/>
      <c r="HDA51" s="22"/>
      <c r="HDB51" s="22"/>
      <c r="HDC51" s="22"/>
      <c r="HDD51" s="22"/>
      <c r="HDE51" s="22"/>
      <c r="HDF51" s="22"/>
      <c r="HDG51" s="22"/>
      <c r="HDH51" s="22"/>
      <c r="HDI51" s="22"/>
      <c r="HDJ51" s="22"/>
      <c r="HDK51" s="22"/>
      <c r="HDL51" s="22"/>
      <c r="HDM51" s="22"/>
      <c r="HDN51" s="22"/>
      <c r="HDO51" s="22"/>
      <c r="HDP51" s="22"/>
      <c r="HDQ51" s="22"/>
      <c r="HDR51" s="22"/>
      <c r="HDS51" s="22"/>
      <c r="HDT51" s="22"/>
      <c r="HDU51" s="22"/>
      <c r="HDV51" s="22"/>
      <c r="HDW51" s="22"/>
      <c r="HDX51" s="22"/>
      <c r="HDY51" s="22"/>
      <c r="HDZ51" s="22"/>
      <c r="HEA51" s="22"/>
      <c r="HEB51" s="22"/>
      <c r="HEC51" s="22"/>
      <c r="HED51" s="22"/>
      <c r="HEE51" s="22"/>
      <c r="HEF51" s="22"/>
      <c r="HEG51" s="22"/>
      <c r="HEH51" s="22"/>
      <c r="HEI51" s="22"/>
      <c r="HEJ51" s="22"/>
      <c r="HEK51" s="22"/>
      <c r="HEL51" s="22"/>
      <c r="HEM51" s="22"/>
      <c r="HEN51" s="22"/>
      <c r="HEO51" s="22"/>
      <c r="HEP51" s="22"/>
      <c r="HEQ51" s="22"/>
      <c r="HER51" s="22"/>
      <c r="HES51" s="22"/>
      <c r="HET51" s="22"/>
      <c r="HEU51" s="22"/>
      <c r="HEV51" s="22"/>
      <c r="HEW51" s="22"/>
      <c r="HEX51" s="22"/>
      <c r="HEY51" s="22"/>
      <c r="HEZ51" s="22"/>
      <c r="HFA51" s="22"/>
      <c r="HFB51" s="22"/>
      <c r="HFC51" s="22"/>
      <c r="HFD51" s="22"/>
      <c r="HFE51" s="22"/>
      <c r="HFF51" s="22"/>
      <c r="HFG51" s="22"/>
      <c r="HFH51" s="22"/>
      <c r="HFI51" s="22"/>
      <c r="HFJ51" s="22"/>
      <c r="HFK51" s="22"/>
      <c r="HFL51" s="22"/>
      <c r="HFM51" s="22"/>
      <c r="HFN51" s="22"/>
      <c r="HFO51" s="22"/>
      <c r="HFP51" s="22"/>
      <c r="HFQ51" s="22"/>
      <c r="HFR51" s="22"/>
      <c r="HFS51" s="22"/>
      <c r="HFT51" s="22"/>
      <c r="HFU51" s="22"/>
      <c r="HFV51" s="22"/>
      <c r="HFW51" s="22"/>
      <c r="HFX51" s="22"/>
      <c r="HFY51" s="22"/>
      <c r="HFZ51" s="22"/>
      <c r="HGA51" s="22"/>
      <c r="HGB51" s="22"/>
      <c r="HGC51" s="22"/>
      <c r="HGD51" s="22"/>
      <c r="HGE51" s="22"/>
      <c r="HGF51" s="22"/>
      <c r="HGG51" s="22"/>
      <c r="HGH51" s="22"/>
      <c r="HGI51" s="22"/>
      <c r="HGJ51" s="22"/>
      <c r="HGK51" s="22"/>
      <c r="HGL51" s="22"/>
      <c r="HGM51" s="22"/>
      <c r="HGN51" s="22"/>
      <c r="HGO51" s="22"/>
      <c r="HGP51" s="22"/>
      <c r="HGQ51" s="22"/>
      <c r="HGR51" s="22"/>
      <c r="HGS51" s="22"/>
      <c r="HGT51" s="22"/>
      <c r="HGU51" s="22"/>
      <c r="HGV51" s="22"/>
      <c r="HGW51" s="22"/>
      <c r="HGX51" s="22"/>
      <c r="HGY51" s="22"/>
      <c r="HGZ51" s="22"/>
      <c r="HHA51" s="22"/>
      <c r="HHB51" s="22"/>
      <c r="HHC51" s="22"/>
      <c r="HHD51" s="22"/>
      <c r="HHE51" s="22"/>
      <c r="HHF51" s="22"/>
      <c r="HHG51" s="22"/>
      <c r="HHH51" s="22"/>
      <c r="HHI51" s="22"/>
      <c r="HHJ51" s="22"/>
      <c r="HHK51" s="22"/>
      <c r="HHL51" s="22"/>
      <c r="HHM51" s="22"/>
      <c r="HHN51" s="22"/>
      <c r="HHO51" s="22"/>
      <c r="HHP51" s="22"/>
      <c r="HHQ51" s="22"/>
      <c r="HHR51" s="22"/>
      <c r="HHS51" s="22"/>
      <c r="HHT51" s="22"/>
      <c r="HHU51" s="22"/>
      <c r="HHV51" s="22"/>
      <c r="HHW51" s="22"/>
      <c r="HHX51" s="22"/>
      <c r="HHY51" s="22"/>
      <c r="HHZ51" s="22"/>
      <c r="HIA51" s="22"/>
      <c r="HIB51" s="22"/>
      <c r="HIC51" s="22"/>
      <c r="HID51" s="22"/>
      <c r="HIE51" s="22"/>
      <c r="HIF51" s="22"/>
      <c r="HIG51" s="22"/>
      <c r="HIH51" s="22"/>
      <c r="HII51" s="22"/>
      <c r="HIJ51" s="22"/>
      <c r="HIK51" s="22"/>
      <c r="HIL51" s="22"/>
      <c r="HIM51" s="22"/>
      <c r="HIN51" s="22"/>
      <c r="HIO51" s="22"/>
      <c r="HIP51" s="22"/>
      <c r="HIQ51" s="22"/>
      <c r="HIR51" s="22"/>
      <c r="HIS51" s="22"/>
      <c r="HIT51" s="22"/>
      <c r="HIU51" s="22"/>
      <c r="HIV51" s="22"/>
      <c r="HIW51" s="22"/>
      <c r="HIX51" s="22"/>
      <c r="HIY51" s="22"/>
      <c r="HIZ51" s="22"/>
      <c r="HJA51" s="22"/>
      <c r="HJB51" s="22"/>
      <c r="HJC51" s="22"/>
      <c r="HJD51" s="22"/>
      <c r="HJE51" s="22"/>
      <c r="HJF51" s="22"/>
      <c r="HJG51" s="22"/>
      <c r="HJH51" s="22"/>
      <c r="HJI51" s="22"/>
      <c r="HJJ51" s="22"/>
      <c r="HJK51" s="22"/>
      <c r="HJL51" s="22"/>
      <c r="HJM51" s="22"/>
      <c r="HJN51" s="22"/>
      <c r="HJO51" s="22"/>
      <c r="HJP51" s="22"/>
      <c r="HJQ51" s="22"/>
      <c r="HJR51" s="22"/>
      <c r="HJS51" s="22"/>
      <c r="HJT51" s="22"/>
      <c r="HJU51" s="22"/>
      <c r="HJV51" s="22"/>
      <c r="HJW51" s="22"/>
      <c r="HJX51" s="22"/>
      <c r="HJY51" s="22"/>
      <c r="HJZ51" s="22"/>
      <c r="HKA51" s="22"/>
      <c r="HKB51" s="22"/>
      <c r="HKC51" s="22"/>
      <c r="HKD51" s="22"/>
      <c r="HKE51" s="22"/>
      <c r="HKF51" s="22"/>
      <c r="HKG51" s="22"/>
      <c r="HKH51" s="22"/>
      <c r="HKI51" s="22"/>
      <c r="HKJ51" s="22"/>
      <c r="HKK51" s="22"/>
      <c r="HKL51" s="22"/>
      <c r="HKM51" s="22"/>
      <c r="HKN51" s="22"/>
      <c r="HKO51" s="22"/>
      <c r="HKP51" s="22"/>
      <c r="HKQ51" s="22"/>
      <c r="HKR51" s="22"/>
      <c r="HKS51" s="22"/>
      <c r="HKT51" s="22"/>
      <c r="HKU51" s="22"/>
      <c r="HKV51" s="22"/>
      <c r="HKW51" s="22"/>
      <c r="HKX51" s="22"/>
      <c r="HKY51" s="22"/>
      <c r="HKZ51" s="22"/>
      <c r="HLA51" s="22"/>
      <c r="HLB51" s="22"/>
      <c r="HLC51" s="22"/>
      <c r="HLD51" s="22"/>
      <c r="HLE51" s="22"/>
      <c r="HLF51" s="22"/>
      <c r="HLG51" s="22"/>
      <c r="HLH51" s="22"/>
      <c r="HLI51" s="22"/>
      <c r="HLJ51" s="22"/>
      <c r="HLK51" s="22"/>
      <c r="HLL51" s="22"/>
      <c r="HLM51" s="22"/>
      <c r="HLN51" s="22"/>
      <c r="HLO51" s="22"/>
      <c r="HLP51" s="22"/>
      <c r="HLQ51" s="22"/>
      <c r="HLR51" s="22"/>
      <c r="HLS51" s="22"/>
      <c r="HLT51" s="22"/>
      <c r="HLU51" s="22"/>
      <c r="HLV51" s="22"/>
      <c r="HLW51" s="22"/>
      <c r="HLX51" s="22"/>
      <c r="HLY51" s="22"/>
      <c r="HLZ51" s="22"/>
      <c r="HMA51" s="22"/>
      <c r="HMB51" s="22"/>
      <c r="HMC51" s="22"/>
      <c r="HMD51" s="22"/>
      <c r="HME51" s="22"/>
      <c r="HMF51" s="22"/>
      <c r="HMG51" s="22"/>
      <c r="HMH51" s="22"/>
      <c r="HMI51" s="22"/>
      <c r="HMJ51" s="22"/>
      <c r="HMK51" s="22"/>
      <c r="HML51" s="22"/>
      <c r="HMM51" s="22"/>
      <c r="HMN51" s="22"/>
      <c r="HMO51" s="22"/>
      <c r="HMP51" s="22"/>
      <c r="HMQ51" s="22"/>
      <c r="HMR51" s="22"/>
      <c r="HMS51" s="22"/>
      <c r="HMT51" s="22"/>
      <c r="HMU51" s="22"/>
      <c r="HMV51" s="22"/>
      <c r="HMW51" s="22"/>
      <c r="HMX51" s="22"/>
      <c r="HMY51" s="22"/>
      <c r="HMZ51" s="22"/>
      <c r="HNA51" s="22"/>
      <c r="HNB51" s="22"/>
      <c r="HNC51" s="22"/>
      <c r="HND51" s="22"/>
      <c r="HNE51" s="22"/>
      <c r="HNF51" s="22"/>
      <c r="HNG51" s="22"/>
      <c r="HNH51" s="22"/>
      <c r="HNI51" s="22"/>
      <c r="HNJ51" s="22"/>
      <c r="HNK51" s="22"/>
      <c r="HNL51" s="22"/>
      <c r="HNM51" s="22"/>
      <c r="HNN51" s="22"/>
      <c r="HNO51" s="22"/>
      <c r="HNP51" s="22"/>
      <c r="HNQ51" s="22"/>
      <c r="HNR51" s="22"/>
      <c r="HNS51" s="22"/>
      <c r="HNT51" s="22"/>
      <c r="HNU51" s="22"/>
      <c r="HNV51" s="22"/>
      <c r="HNW51" s="22"/>
      <c r="HNX51" s="22"/>
      <c r="HNY51" s="22"/>
      <c r="HNZ51" s="22"/>
      <c r="HOA51" s="22"/>
      <c r="HOB51" s="22"/>
      <c r="HOC51" s="22"/>
      <c r="HOD51" s="22"/>
      <c r="HOE51" s="22"/>
      <c r="HOF51" s="22"/>
      <c r="HOG51" s="22"/>
      <c r="HOH51" s="22"/>
      <c r="HOI51" s="22"/>
      <c r="HOJ51" s="22"/>
      <c r="HOK51" s="22"/>
      <c r="HOL51" s="22"/>
      <c r="HOM51" s="22"/>
      <c r="HON51" s="22"/>
      <c r="HOO51" s="22"/>
      <c r="HOP51" s="22"/>
      <c r="HOQ51" s="22"/>
      <c r="HOR51" s="22"/>
      <c r="HOS51" s="22"/>
      <c r="HOT51" s="22"/>
      <c r="HOU51" s="22"/>
      <c r="HOV51" s="22"/>
      <c r="HOW51" s="22"/>
      <c r="HOX51" s="22"/>
      <c r="HOY51" s="22"/>
      <c r="HOZ51" s="22"/>
      <c r="HPA51" s="22"/>
      <c r="HPB51" s="22"/>
      <c r="HPC51" s="22"/>
      <c r="HPD51" s="22"/>
      <c r="HPE51" s="22"/>
      <c r="HPF51" s="22"/>
      <c r="HPG51" s="22"/>
      <c r="HPH51" s="22"/>
      <c r="HPI51" s="22"/>
      <c r="HPJ51" s="22"/>
      <c r="HPK51" s="22"/>
      <c r="HPL51" s="22"/>
      <c r="HPM51" s="22"/>
      <c r="HPN51" s="22"/>
      <c r="HPO51" s="22"/>
      <c r="HPP51" s="22"/>
      <c r="HPQ51" s="22"/>
      <c r="HPR51" s="22"/>
      <c r="HPS51" s="22"/>
      <c r="HPT51" s="22"/>
      <c r="HPU51" s="22"/>
      <c r="HPV51" s="22"/>
      <c r="HPW51" s="22"/>
      <c r="HPX51" s="22"/>
      <c r="HPY51" s="22"/>
      <c r="HPZ51" s="22"/>
      <c r="HQA51" s="22"/>
      <c r="HQB51" s="22"/>
      <c r="HQC51" s="22"/>
      <c r="HQD51" s="22"/>
      <c r="HQE51" s="22"/>
      <c r="HQF51" s="22"/>
      <c r="HQG51" s="22"/>
      <c r="HQH51" s="22"/>
      <c r="HQI51" s="22"/>
      <c r="HQJ51" s="22"/>
      <c r="HQK51" s="22"/>
      <c r="HQL51" s="22"/>
      <c r="HQM51" s="22"/>
      <c r="HQN51" s="22"/>
      <c r="HQO51" s="22"/>
      <c r="HQP51" s="22"/>
      <c r="HQQ51" s="22"/>
      <c r="HQR51" s="22"/>
      <c r="HQS51" s="22"/>
      <c r="HQT51" s="22"/>
      <c r="HQU51" s="22"/>
      <c r="HQV51" s="22"/>
      <c r="HQW51" s="22"/>
      <c r="HQX51" s="22"/>
      <c r="HQY51" s="22"/>
      <c r="HQZ51" s="22"/>
      <c r="HRA51" s="22"/>
      <c r="HRB51" s="22"/>
      <c r="HRC51" s="22"/>
      <c r="HRD51" s="22"/>
      <c r="HRE51" s="22"/>
      <c r="HRF51" s="22"/>
      <c r="HRG51" s="22"/>
      <c r="HRH51" s="22"/>
      <c r="HRI51" s="22"/>
      <c r="HRJ51" s="22"/>
      <c r="HRK51" s="22"/>
      <c r="HRL51" s="22"/>
      <c r="HRM51" s="22"/>
      <c r="HRN51" s="22"/>
      <c r="HRO51" s="22"/>
      <c r="HRP51" s="22"/>
      <c r="HRQ51" s="22"/>
      <c r="HRR51" s="22"/>
      <c r="HRS51" s="22"/>
      <c r="HRT51" s="22"/>
      <c r="HRU51" s="22"/>
      <c r="HRV51" s="22"/>
      <c r="HRW51" s="22"/>
      <c r="HRX51" s="22"/>
      <c r="HRY51" s="22"/>
      <c r="HRZ51" s="22"/>
      <c r="HSA51" s="22"/>
      <c r="HSB51" s="22"/>
      <c r="HSC51" s="22"/>
      <c r="HSD51" s="22"/>
      <c r="HSE51" s="22"/>
      <c r="HSF51" s="22"/>
      <c r="HSG51" s="22"/>
      <c r="HSH51" s="22"/>
      <c r="HSI51" s="22"/>
      <c r="HSJ51" s="22"/>
      <c r="HSK51" s="22"/>
      <c r="HSL51" s="22"/>
      <c r="HSM51" s="22"/>
      <c r="HSN51" s="22"/>
      <c r="HSO51" s="22"/>
      <c r="HSP51" s="22"/>
      <c r="HSQ51" s="22"/>
      <c r="HSR51" s="22"/>
      <c r="HSS51" s="22"/>
      <c r="HST51" s="22"/>
      <c r="HSU51" s="22"/>
      <c r="HSV51" s="22"/>
      <c r="HSW51" s="22"/>
      <c r="HSX51" s="22"/>
      <c r="HSY51" s="22"/>
      <c r="HSZ51" s="22"/>
      <c r="HTA51" s="22"/>
      <c r="HTB51" s="22"/>
      <c r="HTC51" s="22"/>
      <c r="HTD51" s="22"/>
      <c r="HTE51" s="22"/>
      <c r="HTF51" s="22"/>
      <c r="HTG51" s="22"/>
      <c r="HTH51" s="22"/>
      <c r="HTI51" s="22"/>
      <c r="HTJ51" s="22"/>
      <c r="HTK51" s="22"/>
      <c r="HTL51" s="22"/>
      <c r="HTM51" s="22"/>
      <c r="HTN51" s="22"/>
      <c r="HTO51" s="22"/>
      <c r="HTP51" s="22"/>
      <c r="HTQ51" s="22"/>
      <c r="HTR51" s="22"/>
      <c r="HTS51" s="22"/>
      <c r="HTT51" s="22"/>
      <c r="HTU51" s="22"/>
      <c r="HTV51" s="22"/>
      <c r="HTW51" s="22"/>
      <c r="HTX51" s="22"/>
      <c r="HTY51" s="22"/>
      <c r="HTZ51" s="22"/>
      <c r="HUA51" s="22"/>
      <c r="HUB51" s="22"/>
      <c r="HUC51" s="22"/>
      <c r="HUD51" s="22"/>
      <c r="HUE51" s="22"/>
      <c r="HUF51" s="22"/>
      <c r="HUG51" s="22"/>
      <c r="HUH51" s="22"/>
      <c r="HUI51" s="22"/>
      <c r="HUJ51" s="22"/>
      <c r="HUK51" s="22"/>
      <c r="HUL51" s="22"/>
      <c r="HUM51" s="22"/>
      <c r="HUN51" s="22"/>
      <c r="HUO51" s="22"/>
      <c r="HUP51" s="22"/>
      <c r="HUQ51" s="22"/>
      <c r="HUR51" s="22"/>
      <c r="HUS51" s="22"/>
      <c r="HUT51" s="22"/>
      <c r="HUU51" s="22"/>
      <c r="HUV51" s="22"/>
      <c r="HUW51" s="22"/>
      <c r="HUX51" s="22"/>
      <c r="HUY51" s="22"/>
      <c r="HUZ51" s="22"/>
      <c r="HVA51" s="22"/>
      <c r="HVB51" s="22"/>
      <c r="HVC51" s="22"/>
      <c r="HVD51" s="22"/>
      <c r="HVE51" s="22"/>
      <c r="HVF51" s="22"/>
      <c r="HVG51" s="22"/>
      <c r="HVH51" s="22"/>
      <c r="HVI51" s="22"/>
      <c r="HVJ51" s="22"/>
      <c r="HVK51" s="22"/>
      <c r="HVL51" s="22"/>
      <c r="HVM51" s="22"/>
      <c r="HVN51" s="22"/>
      <c r="HVO51" s="22"/>
      <c r="HVP51" s="22"/>
      <c r="HVQ51" s="22"/>
      <c r="HVR51" s="22"/>
      <c r="HVS51" s="22"/>
      <c r="HVT51" s="22"/>
      <c r="HVU51" s="22"/>
      <c r="HVV51" s="22"/>
      <c r="HVW51" s="22"/>
      <c r="HVX51" s="22"/>
      <c r="HVY51" s="22"/>
      <c r="HVZ51" s="22"/>
      <c r="HWA51" s="22"/>
      <c r="HWB51" s="22"/>
      <c r="HWC51" s="22"/>
      <c r="HWD51" s="22"/>
      <c r="HWE51" s="22"/>
      <c r="HWF51" s="22"/>
      <c r="HWG51" s="22"/>
      <c r="HWH51" s="22"/>
      <c r="HWI51" s="22"/>
      <c r="HWJ51" s="22"/>
      <c r="HWK51" s="22"/>
      <c r="HWL51" s="22"/>
      <c r="HWM51" s="22"/>
      <c r="HWN51" s="22"/>
      <c r="HWO51" s="22"/>
      <c r="HWP51" s="22"/>
      <c r="HWQ51" s="22"/>
      <c r="HWR51" s="22"/>
      <c r="HWS51" s="22"/>
      <c r="HWT51" s="22"/>
      <c r="HWU51" s="22"/>
      <c r="HWV51" s="22"/>
      <c r="HWW51" s="22"/>
      <c r="HWX51" s="22"/>
      <c r="HWY51" s="22"/>
      <c r="HWZ51" s="22"/>
      <c r="HXA51" s="22"/>
      <c r="HXB51" s="22"/>
      <c r="HXC51" s="22"/>
      <c r="HXD51" s="22"/>
      <c r="HXE51" s="22"/>
      <c r="HXF51" s="22"/>
      <c r="HXG51" s="22"/>
      <c r="HXH51" s="22"/>
      <c r="HXI51" s="22"/>
      <c r="HXJ51" s="22"/>
      <c r="HXK51" s="22"/>
      <c r="HXL51" s="22"/>
      <c r="HXM51" s="22"/>
      <c r="HXN51" s="22"/>
      <c r="HXO51" s="22"/>
      <c r="HXP51" s="22"/>
      <c r="HXQ51" s="22"/>
      <c r="HXR51" s="22"/>
      <c r="HXS51" s="22"/>
      <c r="HXT51" s="22"/>
      <c r="HXU51" s="22"/>
      <c r="HXV51" s="22"/>
      <c r="HXW51" s="22"/>
      <c r="HXX51" s="22"/>
      <c r="HXY51" s="22"/>
      <c r="HXZ51" s="22"/>
      <c r="HYA51" s="22"/>
      <c r="HYB51" s="22"/>
      <c r="HYC51" s="22"/>
      <c r="HYD51" s="22"/>
      <c r="HYE51" s="22"/>
      <c r="HYF51" s="22"/>
      <c r="HYG51" s="22"/>
      <c r="HYH51" s="22"/>
      <c r="HYI51" s="22"/>
      <c r="HYJ51" s="22"/>
      <c r="HYK51" s="22"/>
      <c r="HYL51" s="22"/>
      <c r="HYM51" s="22"/>
      <c r="HYN51" s="22"/>
      <c r="HYO51" s="22"/>
      <c r="HYP51" s="22"/>
      <c r="HYQ51" s="22"/>
      <c r="HYR51" s="22"/>
      <c r="HYS51" s="22"/>
      <c r="HYT51" s="22"/>
      <c r="HYU51" s="22"/>
      <c r="HYV51" s="22"/>
      <c r="HYW51" s="22"/>
      <c r="HYX51" s="22"/>
      <c r="HYY51" s="22"/>
      <c r="HYZ51" s="22"/>
      <c r="HZA51" s="22"/>
      <c r="HZB51" s="22"/>
      <c r="HZC51" s="22"/>
      <c r="HZD51" s="22"/>
      <c r="HZE51" s="22"/>
      <c r="HZF51" s="22"/>
      <c r="HZG51" s="22"/>
      <c r="HZH51" s="22"/>
      <c r="HZI51" s="22"/>
      <c r="HZJ51" s="22"/>
      <c r="HZK51" s="22"/>
      <c r="HZL51" s="22"/>
      <c r="HZM51" s="22"/>
      <c r="HZN51" s="22"/>
      <c r="HZO51" s="22"/>
      <c r="HZP51" s="22"/>
      <c r="HZQ51" s="22"/>
      <c r="HZR51" s="22"/>
      <c r="HZS51" s="22"/>
      <c r="HZT51" s="22"/>
      <c r="HZU51" s="22"/>
      <c r="HZV51" s="22"/>
      <c r="HZW51" s="22"/>
      <c r="HZX51" s="22"/>
      <c r="HZY51" s="22"/>
      <c r="HZZ51" s="22"/>
      <c r="IAA51" s="22"/>
      <c r="IAB51" s="22"/>
      <c r="IAC51" s="22"/>
      <c r="IAD51" s="22"/>
      <c r="IAE51" s="22"/>
      <c r="IAF51" s="22"/>
      <c r="IAG51" s="22"/>
      <c r="IAH51" s="22"/>
      <c r="IAI51" s="22"/>
      <c r="IAJ51" s="22"/>
      <c r="IAK51" s="22"/>
      <c r="IAL51" s="22"/>
      <c r="IAM51" s="22"/>
      <c r="IAN51" s="22"/>
      <c r="IAO51" s="22"/>
      <c r="IAP51" s="22"/>
      <c r="IAQ51" s="22"/>
      <c r="IAR51" s="22"/>
      <c r="IAS51" s="22"/>
      <c r="IAT51" s="22"/>
      <c r="IAU51" s="22"/>
      <c r="IAV51" s="22"/>
      <c r="IAW51" s="22"/>
      <c r="IAX51" s="22"/>
      <c r="IAY51" s="22"/>
      <c r="IAZ51" s="22"/>
      <c r="IBA51" s="22"/>
      <c r="IBB51" s="22"/>
      <c r="IBC51" s="22"/>
      <c r="IBD51" s="22"/>
      <c r="IBE51" s="22"/>
      <c r="IBF51" s="22"/>
      <c r="IBG51" s="22"/>
      <c r="IBH51" s="22"/>
      <c r="IBI51" s="22"/>
      <c r="IBJ51" s="22"/>
      <c r="IBK51" s="22"/>
      <c r="IBL51" s="22"/>
      <c r="IBM51" s="22"/>
      <c r="IBN51" s="22"/>
      <c r="IBO51" s="22"/>
      <c r="IBP51" s="22"/>
      <c r="IBQ51" s="22"/>
      <c r="IBR51" s="22"/>
      <c r="IBS51" s="22"/>
      <c r="IBT51" s="22"/>
      <c r="IBU51" s="22"/>
      <c r="IBV51" s="22"/>
      <c r="IBW51" s="22"/>
      <c r="IBX51" s="22"/>
      <c r="IBY51" s="22"/>
      <c r="IBZ51" s="22"/>
      <c r="ICA51" s="22"/>
      <c r="ICB51" s="22"/>
      <c r="ICC51" s="22"/>
      <c r="ICD51" s="22"/>
      <c r="ICE51" s="22"/>
      <c r="ICF51" s="22"/>
      <c r="ICG51" s="22"/>
      <c r="ICH51" s="22"/>
      <c r="ICI51" s="22"/>
      <c r="ICJ51" s="22"/>
      <c r="ICK51" s="22"/>
      <c r="ICL51" s="22"/>
      <c r="ICM51" s="22"/>
      <c r="ICN51" s="22"/>
      <c r="ICO51" s="22"/>
      <c r="ICP51" s="22"/>
      <c r="ICQ51" s="22"/>
      <c r="ICR51" s="22"/>
      <c r="ICS51" s="22"/>
      <c r="ICT51" s="22"/>
      <c r="ICU51" s="22"/>
      <c r="ICV51" s="22"/>
      <c r="ICW51" s="22"/>
      <c r="ICX51" s="22"/>
      <c r="ICY51" s="22"/>
      <c r="ICZ51" s="22"/>
      <c r="IDA51" s="22"/>
      <c r="IDB51" s="22"/>
      <c r="IDC51" s="22"/>
      <c r="IDD51" s="22"/>
      <c r="IDE51" s="22"/>
      <c r="IDF51" s="22"/>
      <c r="IDG51" s="22"/>
      <c r="IDH51" s="22"/>
      <c r="IDI51" s="22"/>
      <c r="IDJ51" s="22"/>
      <c r="IDK51" s="22"/>
      <c r="IDL51" s="22"/>
      <c r="IDM51" s="22"/>
      <c r="IDN51" s="22"/>
      <c r="IDO51" s="22"/>
      <c r="IDP51" s="22"/>
      <c r="IDQ51" s="22"/>
      <c r="IDR51" s="22"/>
      <c r="IDS51" s="22"/>
      <c r="IDT51" s="22"/>
      <c r="IDU51" s="22"/>
      <c r="IDV51" s="22"/>
      <c r="IDW51" s="22"/>
      <c r="IDX51" s="22"/>
      <c r="IDY51" s="22"/>
      <c r="IDZ51" s="22"/>
      <c r="IEA51" s="22"/>
      <c r="IEB51" s="22"/>
      <c r="IEC51" s="22"/>
      <c r="IED51" s="22"/>
      <c r="IEE51" s="22"/>
      <c r="IEF51" s="22"/>
      <c r="IEG51" s="22"/>
      <c r="IEH51" s="22"/>
      <c r="IEI51" s="22"/>
      <c r="IEJ51" s="22"/>
      <c r="IEK51" s="22"/>
      <c r="IEL51" s="22"/>
      <c r="IEM51" s="22"/>
      <c r="IEN51" s="22"/>
      <c r="IEO51" s="22"/>
      <c r="IEP51" s="22"/>
      <c r="IEQ51" s="22"/>
      <c r="IER51" s="22"/>
      <c r="IES51" s="22"/>
      <c r="IET51" s="22"/>
      <c r="IEU51" s="22"/>
      <c r="IEV51" s="22"/>
      <c r="IEW51" s="22"/>
      <c r="IEX51" s="22"/>
      <c r="IEY51" s="22"/>
      <c r="IEZ51" s="22"/>
      <c r="IFA51" s="22"/>
      <c r="IFB51" s="22"/>
      <c r="IFC51" s="22"/>
      <c r="IFD51" s="22"/>
      <c r="IFE51" s="22"/>
      <c r="IFF51" s="22"/>
      <c r="IFG51" s="22"/>
      <c r="IFH51" s="22"/>
      <c r="IFI51" s="22"/>
      <c r="IFJ51" s="22"/>
      <c r="IFK51" s="22"/>
      <c r="IFL51" s="22"/>
      <c r="IFM51" s="22"/>
      <c r="IFN51" s="22"/>
      <c r="IFO51" s="22"/>
      <c r="IFP51" s="22"/>
      <c r="IFQ51" s="22"/>
      <c r="IFR51" s="22"/>
      <c r="IFS51" s="22"/>
      <c r="IFT51" s="22"/>
      <c r="IFU51" s="22"/>
      <c r="IFV51" s="22"/>
      <c r="IFW51" s="22"/>
      <c r="IFX51" s="22"/>
      <c r="IFY51" s="22"/>
      <c r="IFZ51" s="22"/>
      <c r="IGA51" s="22"/>
      <c r="IGB51" s="22"/>
      <c r="IGC51" s="22"/>
      <c r="IGD51" s="22"/>
      <c r="IGE51" s="22"/>
      <c r="IGF51" s="22"/>
      <c r="IGG51" s="22"/>
      <c r="IGH51" s="22"/>
      <c r="IGI51" s="22"/>
      <c r="IGJ51" s="22"/>
      <c r="IGK51" s="22"/>
      <c r="IGL51" s="22"/>
      <c r="IGM51" s="22"/>
      <c r="IGN51" s="22"/>
      <c r="IGO51" s="22"/>
      <c r="IGP51" s="22"/>
      <c r="IGQ51" s="22"/>
      <c r="IGR51" s="22"/>
      <c r="IGS51" s="22"/>
      <c r="IGT51" s="22"/>
      <c r="IGU51" s="22"/>
      <c r="IGV51" s="22"/>
      <c r="IGW51" s="22"/>
      <c r="IGX51" s="22"/>
      <c r="IGY51" s="22"/>
      <c r="IGZ51" s="22"/>
      <c r="IHA51" s="22"/>
      <c r="IHB51" s="22"/>
      <c r="IHC51" s="22"/>
      <c r="IHD51" s="22"/>
      <c r="IHE51" s="22"/>
      <c r="IHF51" s="22"/>
      <c r="IHG51" s="22"/>
      <c r="IHH51" s="22"/>
      <c r="IHI51" s="22"/>
      <c r="IHJ51" s="22"/>
      <c r="IHK51" s="22"/>
      <c r="IHL51" s="22"/>
      <c r="IHM51" s="22"/>
      <c r="IHN51" s="22"/>
      <c r="IHO51" s="22"/>
      <c r="IHP51" s="22"/>
      <c r="IHQ51" s="22"/>
      <c r="IHR51" s="22"/>
      <c r="IHS51" s="22"/>
      <c r="IHT51" s="22"/>
      <c r="IHU51" s="22"/>
      <c r="IHV51" s="22"/>
      <c r="IHW51" s="22"/>
      <c r="IHX51" s="22"/>
      <c r="IHY51" s="22"/>
      <c r="IHZ51" s="22"/>
      <c r="IIA51" s="22"/>
      <c r="IIB51" s="22"/>
      <c r="IIC51" s="22"/>
      <c r="IID51" s="22"/>
      <c r="IIE51" s="22"/>
      <c r="IIF51" s="22"/>
      <c r="IIG51" s="22"/>
      <c r="IIH51" s="22"/>
      <c r="III51" s="22"/>
      <c r="IIJ51" s="22"/>
      <c r="IIK51" s="22"/>
      <c r="IIL51" s="22"/>
      <c r="IIM51" s="22"/>
      <c r="IIN51" s="22"/>
      <c r="IIO51" s="22"/>
      <c r="IIP51" s="22"/>
      <c r="IIQ51" s="22"/>
      <c r="IIR51" s="22"/>
      <c r="IIS51" s="22"/>
      <c r="IIT51" s="22"/>
      <c r="IIU51" s="22"/>
      <c r="IIV51" s="22"/>
      <c r="IIW51" s="22"/>
      <c r="IIX51" s="22"/>
      <c r="IIY51" s="22"/>
      <c r="IIZ51" s="22"/>
      <c r="IJA51" s="22"/>
      <c r="IJB51" s="22"/>
      <c r="IJC51" s="22"/>
      <c r="IJD51" s="22"/>
      <c r="IJE51" s="22"/>
      <c r="IJF51" s="22"/>
      <c r="IJG51" s="22"/>
      <c r="IJH51" s="22"/>
      <c r="IJI51" s="22"/>
      <c r="IJJ51" s="22"/>
      <c r="IJK51" s="22"/>
      <c r="IJL51" s="22"/>
      <c r="IJM51" s="22"/>
      <c r="IJN51" s="22"/>
      <c r="IJO51" s="22"/>
      <c r="IJP51" s="22"/>
      <c r="IJQ51" s="22"/>
      <c r="IJR51" s="22"/>
      <c r="IJS51" s="22"/>
      <c r="IJT51" s="22"/>
      <c r="IJU51" s="22"/>
      <c r="IJV51" s="22"/>
      <c r="IJW51" s="22"/>
      <c r="IJX51" s="22"/>
      <c r="IJY51" s="22"/>
      <c r="IJZ51" s="22"/>
      <c r="IKA51" s="22"/>
      <c r="IKB51" s="22"/>
      <c r="IKC51" s="22"/>
      <c r="IKD51" s="22"/>
      <c r="IKE51" s="22"/>
      <c r="IKF51" s="22"/>
      <c r="IKG51" s="22"/>
      <c r="IKH51" s="22"/>
      <c r="IKI51" s="22"/>
      <c r="IKJ51" s="22"/>
      <c r="IKK51" s="22"/>
      <c r="IKL51" s="22"/>
      <c r="IKM51" s="22"/>
      <c r="IKN51" s="22"/>
      <c r="IKO51" s="22"/>
      <c r="IKP51" s="22"/>
      <c r="IKQ51" s="22"/>
      <c r="IKR51" s="22"/>
      <c r="IKS51" s="22"/>
      <c r="IKT51" s="22"/>
      <c r="IKU51" s="22"/>
      <c r="IKV51" s="22"/>
      <c r="IKW51" s="22"/>
      <c r="IKX51" s="22"/>
      <c r="IKY51" s="22"/>
      <c r="IKZ51" s="22"/>
      <c r="ILA51" s="22"/>
      <c r="ILB51" s="22"/>
      <c r="ILC51" s="22"/>
      <c r="ILD51" s="22"/>
      <c r="ILE51" s="22"/>
      <c r="ILF51" s="22"/>
      <c r="ILG51" s="22"/>
      <c r="ILH51" s="22"/>
      <c r="ILI51" s="22"/>
      <c r="ILJ51" s="22"/>
      <c r="ILK51" s="22"/>
      <c r="ILL51" s="22"/>
      <c r="ILM51" s="22"/>
      <c r="ILN51" s="22"/>
      <c r="ILO51" s="22"/>
      <c r="ILP51" s="22"/>
      <c r="ILQ51" s="22"/>
      <c r="ILR51" s="22"/>
      <c r="ILS51" s="22"/>
      <c r="ILT51" s="22"/>
      <c r="ILU51" s="22"/>
      <c r="ILV51" s="22"/>
      <c r="ILW51" s="22"/>
      <c r="ILX51" s="22"/>
      <c r="ILY51" s="22"/>
      <c r="ILZ51" s="22"/>
      <c r="IMA51" s="22"/>
      <c r="IMB51" s="22"/>
      <c r="IMC51" s="22"/>
      <c r="IMD51" s="22"/>
      <c r="IME51" s="22"/>
      <c r="IMF51" s="22"/>
      <c r="IMG51" s="22"/>
      <c r="IMH51" s="22"/>
      <c r="IMI51" s="22"/>
      <c r="IMJ51" s="22"/>
      <c r="IMK51" s="22"/>
      <c r="IML51" s="22"/>
      <c r="IMM51" s="22"/>
      <c r="IMN51" s="22"/>
      <c r="IMO51" s="22"/>
      <c r="IMP51" s="22"/>
      <c r="IMQ51" s="22"/>
      <c r="IMR51" s="22"/>
      <c r="IMS51" s="22"/>
      <c r="IMT51" s="22"/>
      <c r="IMU51" s="22"/>
      <c r="IMV51" s="22"/>
      <c r="IMW51" s="22"/>
      <c r="IMX51" s="22"/>
      <c r="IMY51" s="22"/>
      <c r="IMZ51" s="22"/>
      <c r="INA51" s="22"/>
      <c r="INB51" s="22"/>
      <c r="INC51" s="22"/>
      <c r="IND51" s="22"/>
      <c r="INE51" s="22"/>
      <c r="INF51" s="22"/>
      <c r="ING51" s="22"/>
      <c r="INH51" s="22"/>
      <c r="INI51" s="22"/>
      <c r="INJ51" s="22"/>
      <c r="INK51" s="22"/>
      <c r="INL51" s="22"/>
      <c r="INM51" s="22"/>
      <c r="INN51" s="22"/>
      <c r="INO51" s="22"/>
      <c r="INP51" s="22"/>
      <c r="INQ51" s="22"/>
      <c r="INR51" s="22"/>
      <c r="INS51" s="22"/>
      <c r="INT51" s="22"/>
      <c r="INU51" s="22"/>
      <c r="INV51" s="22"/>
      <c r="INW51" s="22"/>
      <c r="INX51" s="22"/>
      <c r="INY51" s="22"/>
      <c r="INZ51" s="22"/>
      <c r="IOA51" s="22"/>
      <c r="IOB51" s="22"/>
      <c r="IOC51" s="22"/>
      <c r="IOD51" s="22"/>
      <c r="IOE51" s="22"/>
      <c r="IOF51" s="22"/>
      <c r="IOG51" s="22"/>
      <c r="IOH51" s="22"/>
      <c r="IOI51" s="22"/>
      <c r="IOJ51" s="22"/>
      <c r="IOK51" s="22"/>
      <c r="IOL51" s="22"/>
      <c r="IOM51" s="22"/>
      <c r="ION51" s="22"/>
      <c r="IOO51" s="22"/>
      <c r="IOP51" s="22"/>
      <c r="IOQ51" s="22"/>
      <c r="IOR51" s="22"/>
      <c r="IOS51" s="22"/>
      <c r="IOT51" s="22"/>
      <c r="IOU51" s="22"/>
      <c r="IOV51" s="22"/>
      <c r="IOW51" s="22"/>
      <c r="IOX51" s="22"/>
      <c r="IOY51" s="22"/>
      <c r="IOZ51" s="22"/>
      <c r="IPA51" s="22"/>
      <c r="IPB51" s="22"/>
      <c r="IPC51" s="22"/>
      <c r="IPD51" s="22"/>
      <c r="IPE51" s="22"/>
      <c r="IPF51" s="22"/>
      <c r="IPG51" s="22"/>
      <c r="IPH51" s="22"/>
      <c r="IPI51" s="22"/>
      <c r="IPJ51" s="22"/>
      <c r="IPK51" s="22"/>
      <c r="IPL51" s="22"/>
      <c r="IPM51" s="22"/>
      <c r="IPN51" s="22"/>
      <c r="IPO51" s="22"/>
      <c r="IPP51" s="22"/>
      <c r="IPQ51" s="22"/>
      <c r="IPR51" s="22"/>
      <c r="IPS51" s="22"/>
      <c r="IPT51" s="22"/>
      <c r="IPU51" s="22"/>
      <c r="IPV51" s="22"/>
      <c r="IPW51" s="22"/>
      <c r="IPX51" s="22"/>
      <c r="IPY51" s="22"/>
      <c r="IPZ51" s="22"/>
      <c r="IQA51" s="22"/>
      <c r="IQB51" s="22"/>
      <c r="IQC51" s="22"/>
      <c r="IQD51" s="22"/>
      <c r="IQE51" s="22"/>
      <c r="IQF51" s="22"/>
      <c r="IQG51" s="22"/>
      <c r="IQH51" s="22"/>
      <c r="IQI51" s="22"/>
      <c r="IQJ51" s="22"/>
      <c r="IQK51" s="22"/>
      <c r="IQL51" s="22"/>
      <c r="IQM51" s="22"/>
      <c r="IQN51" s="22"/>
      <c r="IQO51" s="22"/>
      <c r="IQP51" s="22"/>
      <c r="IQQ51" s="22"/>
      <c r="IQR51" s="22"/>
      <c r="IQS51" s="22"/>
      <c r="IQT51" s="22"/>
      <c r="IQU51" s="22"/>
      <c r="IQV51" s="22"/>
      <c r="IQW51" s="22"/>
      <c r="IQX51" s="22"/>
      <c r="IQY51" s="22"/>
      <c r="IQZ51" s="22"/>
      <c r="IRA51" s="22"/>
      <c r="IRB51" s="22"/>
      <c r="IRC51" s="22"/>
      <c r="IRD51" s="22"/>
      <c r="IRE51" s="22"/>
      <c r="IRF51" s="22"/>
      <c r="IRG51" s="22"/>
      <c r="IRH51" s="22"/>
      <c r="IRI51" s="22"/>
      <c r="IRJ51" s="22"/>
      <c r="IRK51" s="22"/>
      <c r="IRL51" s="22"/>
      <c r="IRM51" s="22"/>
      <c r="IRN51" s="22"/>
      <c r="IRO51" s="22"/>
      <c r="IRP51" s="22"/>
      <c r="IRQ51" s="22"/>
      <c r="IRR51" s="22"/>
      <c r="IRS51" s="22"/>
      <c r="IRT51" s="22"/>
      <c r="IRU51" s="22"/>
      <c r="IRV51" s="22"/>
      <c r="IRW51" s="22"/>
      <c r="IRX51" s="22"/>
      <c r="IRY51" s="22"/>
      <c r="IRZ51" s="22"/>
      <c r="ISA51" s="22"/>
      <c r="ISB51" s="22"/>
      <c r="ISC51" s="22"/>
      <c r="ISD51" s="22"/>
      <c r="ISE51" s="22"/>
      <c r="ISF51" s="22"/>
      <c r="ISG51" s="22"/>
      <c r="ISH51" s="22"/>
      <c r="ISI51" s="22"/>
      <c r="ISJ51" s="22"/>
      <c r="ISK51" s="22"/>
      <c r="ISL51" s="22"/>
      <c r="ISM51" s="22"/>
      <c r="ISN51" s="22"/>
      <c r="ISO51" s="22"/>
      <c r="ISP51" s="22"/>
      <c r="ISQ51" s="22"/>
      <c r="ISR51" s="22"/>
      <c r="ISS51" s="22"/>
      <c r="IST51" s="22"/>
      <c r="ISU51" s="22"/>
      <c r="ISV51" s="22"/>
      <c r="ISW51" s="22"/>
      <c r="ISX51" s="22"/>
      <c r="ISY51" s="22"/>
      <c r="ISZ51" s="22"/>
      <c r="ITA51" s="22"/>
      <c r="ITB51" s="22"/>
      <c r="ITC51" s="22"/>
      <c r="ITD51" s="22"/>
      <c r="ITE51" s="22"/>
      <c r="ITF51" s="22"/>
      <c r="ITG51" s="22"/>
      <c r="ITH51" s="22"/>
      <c r="ITI51" s="22"/>
      <c r="ITJ51" s="22"/>
      <c r="ITK51" s="22"/>
      <c r="ITL51" s="22"/>
      <c r="ITM51" s="22"/>
      <c r="ITN51" s="22"/>
      <c r="ITO51" s="22"/>
      <c r="ITP51" s="22"/>
      <c r="ITQ51" s="22"/>
      <c r="ITR51" s="22"/>
      <c r="ITS51" s="22"/>
      <c r="ITT51" s="22"/>
      <c r="ITU51" s="22"/>
      <c r="ITV51" s="22"/>
      <c r="ITW51" s="22"/>
      <c r="ITX51" s="22"/>
      <c r="ITY51" s="22"/>
      <c r="ITZ51" s="22"/>
      <c r="IUA51" s="22"/>
      <c r="IUB51" s="22"/>
      <c r="IUC51" s="22"/>
      <c r="IUD51" s="22"/>
      <c r="IUE51" s="22"/>
      <c r="IUF51" s="22"/>
      <c r="IUG51" s="22"/>
      <c r="IUH51" s="22"/>
      <c r="IUI51" s="22"/>
      <c r="IUJ51" s="22"/>
      <c r="IUK51" s="22"/>
      <c r="IUL51" s="22"/>
      <c r="IUM51" s="22"/>
      <c r="IUN51" s="22"/>
      <c r="IUO51" s="22"/>
      <c r="IUP51" s="22"/>
      <c r="IUQ51" s="22"/>
      <c r="IUR51" s="22"/>
      <c r="IUS51" s="22"/>
      <c r="IUT51" s="22"/>
      <c r="IUU51" s="22"/>
      <c r="IUV51" s="22"/>
      <c r="IUW51" s="22"/>
      <c r="IUX51" s="22"/>
      <c r="IUY51" s="22"/>
      <c r="IUZ51" s="22"/>
      <c r="IVA51" s="22"/>
      <c r="IVB51" s="22"/>
      <c r="IVC51" s="22"/>
      <c r="IVD51" s="22"/>
      <c r="IVE51" s="22"/>
      <c r="IVF51" s="22"/>
      <c r="IVG51" s="22"/>
      <c r="IVH51" s="22"/>
      <c r="IVI51" s="22"/>
      <c r="IVJ51" s="22"/>
      <c r="IVK51" s="22"/>
      <c r="IVL51" s="22"/>
      <c r="IVM51" s="22"/>
      <c r="IVN51" s="22"/>
      <c r="IVO51" s="22"/>
      <c r="IVP51" s="22"/>
      <c r="IVQ51" s="22"/>
      <c r="IVR51" s="22"/>
      <c r="IVS51" s="22"/>
      <c r="IVT51" s="22"/>
      <c r="IVU51" s="22"/>
      <c r="IVV51" s="22"/>
      <c r="IVW51" s="22"/>
      <c r="IVX51" s="22"/>
      <c r="IVY51" s="22"/>
      <c r="IVZ51" s="22"/>
      <c r="IWA51" s="22"/>
      <c r="IWB51" s="22"/>
      <c r="IWC51" s="22"/>
      <c r="IWD51" s="22"/>
      <c r="IWE51" s="22"/>
      <c r="IWF51" s="22"/>
      <c r="IWG51" s="22"/>
      <c r="IWH51" s="22"/>
      <c r="IWI51" s="22"/>
      <c r="IWJ51" s="22"/>
      <c r="IWK51" s="22"/>
      <c r="IWL51" s="22"/>
      <c r="IWM51" s="22"/>
      <c r="IWN51" s="22"/>
      <c r="IWO51" s="22"/>
      <c r="IWP51" s="22"/>
      <c r="IWQ51" s="22"/>
      <c r="IWR51" s="22"/>
      <c r="IWS51" s="22"/>
      <c r="IWT51" s="22"/>
      <c r="IWU51" s="22"/>
      <c r="IWV51" s="22"/>
      <c r="IWW51" s="22"/>
      <c r="IWX51" s="22"/>
      <c r="IWY51" s="22"/>
      <c r="IWZ51" s="22"/>
      <c r="IXA51" s="22"/>
      <c r="IXB51" s="22"/>
      <c r="IXC51" s="22"/>
      <c r="IXD51" s="22"/>
      <c r="IXE51" s="22"/>
      <c r="IXF51" s="22"/>
      <c r="IXG51" s="22"/>
      <c r="IXH51" s="22"/>
      <c r="IXI51" s="22"/>
      <c r="IXJ51" s="22"/>
      <c r="IXK51" s="22"/>
      <c r="IXL51" s="22"/>
      <c r="IXM51" s="22"/>
      <c r="IXN51" s="22"/>
      <c r="IXO51" s="22"/>
      <c r="IXP51" s="22"/>
      <c r="IXQ51" s="22"/>
      <c r="IXR51" s="22"/>
      <c r="IXS51" s="22"/>
      <c r="IXT51" s="22"/>
      <c r="IXU51" s="22"/>
      <c r="IXV51" s="22"/>
      <c r="IXW51" s="22"/>
      <c r="IXX51" s="22"/>
      <c r="IXY51" s="22"/>
      <c r="IXZ51" s="22"/>
      <c r="IYA51" s="22"/>
      <c r="IYB51" s="22"/>
      <c r="IYC51" s="22"/>
      <c r="IYD51" s="22"/>
      <c r="IYE51" s="22"/>
      <c r="IYF51" s="22"/>
      <c r="IYG51" s="22"/>
      <c r="IYH51" s="22"/>
      <c r="IYI51" s="22"/>
      <c r="IYJ51" s="22"/>
      <c r="IYK51" s="22"/>
      <c r="IYL51" s="22"/>
      <c r="IYM51" s="22"/>
      <c r="IYN51" s="22"/>
      <c r="IYO51" s="22"/>
      <c r="IYP51" s="22"/>
      <c r="IYQ51" s="22"/>
      <c r="IYR51" s="22"/>
      <c r="IYS51" s="22"/>
      <c r="IYT51" s="22"/>
      <c r="IYU51" s="22"/>
      <c r="IYV51" s="22"/>
      <c r="IYW51" s="22"/>
      <c r="IYX51" s="22"/>
      <c r="IYY51" s="22"/>
      <c r="IYZ51" s="22"/>
      <c r="IZA51" s="22"/>
      <c r="IZB51" s="22"/>
      <c r="IZC51" s="22"/>
      <c r="IZD51" s="22"/>
      <c r="IZE51" s="22"/>
      <c r="IZF51" s="22"/>
      <c r="IZG51" s="22"/>
      <c r="IZH51" s="22"/>
      <c r="IZI51" s="22"/>
      <c r="IZJ51" s="22"/>
      <c r="IZK51" s="22"/>
      <c r="IZL51" s="22"/>
      <c r="IZM51" s="22"/>
      <c r="IZN51" s="22"/>
      <c r="IZO51" s="22"/>
      <c r="IZP51" s="22"/>
      <c r="IZQ51" s="22"/>
      <c r="IZR51" s="22"/>
      <c r="IZS51" s="22"/>
      <c r="IZT51" s="22"/>
      <c r="IZU51" s="22"/>
      <c r="IZV51" s="22"/>
      <c r="IZW51" s="22"/>
      <c r="IZX51" s="22"/>
      <c r="IZY51" s="22"/>
      <c r="IZZ51" s="22"/>
      <c r="JAA51" s="22"/>
      <c r="JAB51" s="22"/>
      <c r="JAC51" s="22"/>
      <c r="JAD51" s="22"/>
      <c r="JAE51" s="22"/>
      <c r="JAF51" s="22"/>
      <c r="JAG51" s="22"/>
      <c r="JAH51" s="22"/>
      <c r="JAI51" s="22"/>
      <c r="JAJ51" s="22"/>
      <c r="JAK51" s="22"/>
      <c r="JAL51" s="22"/>
      <c r="JAM51" s="22"/>
      <c r="JAN51" s="22"/>
      <c r="JAO51" s="22"/>
      <c r="JAP51" s="22"/>
      <c r="JAQ51" s="22"/>
      <c r="JAR51" s="22"/>
      <c r="JAS51" s="22"/>
      <c r="JAT51" s="22"/>
      <c r="JAU51" s="22"/>
      <c r="JAV51" s="22"/>
      <c r="JAW51" s="22"/>
      <c r="JAX51" s="22"/>
      <c r="JAY51" s="22"/>
      <c r="JAZ51" s="22"/>
      <c r="JBA51" s="22"/>
      <c r="JBB51" s="22"/>
      <c r="JBC51" s="22"/>
      <c r="JBD51" s="22"/>
      <c r="JBE51" s="22"/>
      <c r="JBF51" s="22"/>
      <c r="JBG51" s="22"/>
      <c r="JBH51" s="22"/>
      <c r="JBI51" s="22"/>
      <c r="JBJ51" s="22"/>
      <c r="JBK51" s="22"/>
      <c r="JBL51" s="22"/>
      <c r="JBM51" s="22"/>
      <c r="JBN51" s="22"/>
      <c r="JBO51" s="22"/>
      <c r="JBP51" s="22"/>
      <c r="JBQ51" s="22"/>
      <c r="JBR51" s="22"/>
      <c r="JBS51" s="22"/>
      <c r="JBT51" s="22"/>
      <c r="JBU51" s="22"/>
      <c r="JBV51" s="22"/>
      <c r="JBW51" s="22"/>
      <c r="JBX51" s="22"/>
      <c r="JBY51" s="22"/>
      <c r="JBZ51" s="22"/>
      <c r="JCA51" s="22"/>
      <c r="JCB51" s="22"/>
      <c r="JCC51" s="22"/>
      <c r="JCD51" s="22"/>
      <c r="JCE51" s="22"/>
      <c r="JCF51" s="22"/>
      <c r="JCG51" s="22"/>
      <c r="JCH51" s="22"/>
      <c r="JCI51" s="22"/>
      <c r="JCJ51" s="22"/>
      <c r="JCK51" s="22"/>
      <c r="JCL51" s="22"/>
      <c r="JCM51" s="22"/>
      <c r="JCN51" s="22"/>
      <c r="JCO51" s="22"/>
      <c r="JCP51" s="22"/>
      <c r="JCQ51" s="22"/>
      <c r="JCR51" s="22"/>
      <c r="JCS51" s="22"/>
      <c r="JCT51" s="22"/>
      <c r="JCU51" s="22"/>
      <c r="JCV51" s="22"/>
      <c r="JCW51" s="22"/>
      <c r="JCX51" s="22"/>
      <c r="JCY51" s="22"/>
      <c r="JCZ51" s="22"/>
      <c r="JDA51" s="22"/>
      <c r="JDB51" s="22"/>
      <c r="JDC51" s="22"/>
      <c r="JDD51" s="22"/>
      <c r="JDE51" s="22"/>
      <c r="JDF51" s="22"/>
      <c r="JDG51" s="22"/>
      <c r="JDH51" s="22"/>
      <c r="JDI51" s="22"/>
      <c r="JDJ51" s="22"/>
      <c r="JDK51" s="22"/>
      <c r="JDL51" s="22"/>
      <c r="JDM51" s="22"/>
      <c r="JDN51" s="22"/>
      <c r="JDO51" s="22"/>
      <c r="JDP51" s="22"/>
      <c r="JDQ51" s="22"/>
      <c r="JDR51" s="22"/>
      <c r="JDS51" s="22"/>
      <c r="JDT51" s="22"/>
      <c r="JDU51" s="22"/>
      <c r="JDV51" s="22"/>
      <c r="JDW51" s="22"/>
      <c r="JDX51" s="22"/>
      <c r="JDY51" s="22"/>
      <c r="JDZ51" s="22"/>
      <c r="JEA51" s="22"/>
      <c r="JEB51" s="22"/>
      <c r="JEC51" s="22"/>
      <c r="JED51" s="22"/>
      <c r="JEE51" s="22"/>
      <c r="JEF51" s="22"/>
      <c r="JEG51" s="22"/>
      <c r="JEH51" s="22"/>
      <c r="JEI51" s="22"/>
      <c r="JEJ51" s="22"/>
      <c r="JEK51" s="22"/>
      <c r="JEL51" s="22"/>
      <c r="JEM51" s="22"/>
      <c r="JEN51" s="22"/>
      <c r="JEO51" s="22"/>
      <c r="JEP51" s="22"/>
      <c r="JEQ51" s="22"/>
      <c r="JER51" s="22"/>
      <c r="JES51" s="22"/>
      <c r="JET51" s="22"/>
      <c r="JEU51" s="22"/>
      <c r="JEV51" s="22"/>
      <c r="JEW51" s="22"/>
      <c r="JEX51" s="22"/>
      <c r="JEY51" s="22"/>
      <c r="JEZ51" s="22"/>
      <c r="JFA51" s="22"/>
      <c r="JFB51" s="22"/>
      <c r="JFC51" s="22"/>
      <c r="JFD51" s="22"/>
      <c r="JFE51" s="22"/>
      <c r="JFF51" s="22"/>
      <c r="JFG51" s="22"/>
      <c r="JFH51" s="22"/>
      <c r="JFI51" s="22"/>
      <c r="JFJ51" s="22"/>
      <c r="JFK51" s="22"/>
      <c r="JFL51" s="22"/>
      <c r="JFM51" s="22"/>
      <c r="JFN51" s="22"/>
      <c r="JFO51" s="22"/>
      <c r="JFP51" s="22"/>
      <c r="JFQ51" s="22"/>
      <c r="JFR51" s="22"/>
      <c r="JFS51" s="22"/>
      <c r="JFT51" s="22"/>
      <c r="JFU51" s="22"/>
      <c r="JFV51" s="22"/>
      <c r="JFW51" s="22"/>
      <c r="JFX51" s="22"/>
      <c r="JFY51" s="22"/>
      <c r="JFZ51" s="22"/>
      <c r="JGA51" s="22"/>
      <c r="JGB51" s="22"/>
      <c r="JGC51" s="22"/>
      <c r="JGD51" s="22"/>
      <c r="JGE51" s="22"/>
      <c r="JGF51" s="22"/>
      <c r="JGG51" s="22"/>
      <c r="JGH51" s="22"/>
      <c r="JGI51" s="22"/>
      <c r="JGJ51" s="22"/>
      <c r="JGK51" s="22"/>
      <c r="JGL51" s="22"/>
      <c r="JGM51" s="22"/>
      <c r="JGN51" s="22"/>
      <c r="JGO51" s="22"/>
      <c r="JGP51" s="22"/>
      <c r="JGQ51" s="22"/>
      <c r="JGR51" s="22"/>
      <c r="JGS51" s="22"/>
      <c r="JGT51" s="22"/>
      <c r="JGU51" s="22"/>
      <c r="JGV51" s="22"/>
      <c r="JGW51" s="22"/>
      <c r="JGX51" s="22"/>
      <c r="JGY51" s="22"/>
      <c r="JGZ51" s="22"/>
      <c r="JHA51" s="22"/>
      <c r="JHB51" s="22"/>
      <c r="JHC51" s="22"/>
      <c r="JHD51" s="22"/>
      <c r="JHE51" s="22"/>
      <c r="JHF51" s="22"/>
      <c r="JHG51" s="22"/>
      <c r="JHH51" s="22"/>
      <c r="JHI51" s="22"/>
      <c r="JHJ51" s="22"/>
      <c r="JHK51" s="22"/>
      <c r="JHL51" s="22"/>
      <c r="JHM51" s="22"/>
      <c r="JHN51" s="22"/>
      <c r="JHO51" s="22"/>
      <c r="JHP51" s="22"/>
      <c r="JHQ51" s="22"/>
      <c r="JHR51" s="22"/>
      <c r="JHS51" s="22"/>
      <c r="JHT51" s="22"/>
      <c r="JHU51" s="22"/>
      <c r="JHV51" s="22"/>
      <c r="JHW51" s="22"/>
      <c r="JHX51" s="22"/>
      <c r="JHY51" s="22"/>
      <c r="JHZ51" s="22"/>
      <c r="JIA51" s="22"/>
      <c r="JIB51" s="22"/>
      <c r="JIC51" s="22"/>
      <c r="JID51" s="22"/>
      <c r="JIE51" s="22"/>
      <c r="JIF51" s="22"/>
      <c r="JIG51" s="22"/>
      <c r="JIH51" s="22"/>
      <c r="JII51" s="22"/>
      <c r="JIJ51" s="22"/>
      <c r="JIK51" s="22"/>
      <c r="JIL51" s="22"/>
      <c r="JIM51" s="22"/>
      <c r="JIN51" s="22"/>
      <c r="JIO51" s="22"/>
      <c r="JIP51" s="22"/>
      <c r="JIQ51" s="22"/>
      <c r="JIR51" s="22"/>
      <c r="JIS51" s="22"/>
      <c r="JIT51" s="22"/>
      <c r="JIU51" s="22"/>
      <c r="JIV51" s="22"/>
      <c r="JIW51" s="22"/>
      <c r="JIX51" s="22"/>
      <c r="JIY51" s="22"/>
      <c r="JIZ51" s="22"/>
      <c r="JJA51" s="22"/>
      <c r="JJB51" s="22"/>
      <c r="JJC51" s="22"/>
      <c r="JJD51" s="22"/>
      <c r="JJE51" s="22"/>
      <c r="JJF51" s="22"/>
      <c r="JJG51" s="22"/>
      <c r="JJH51" s="22"/>
      <c r="JJI51" s="22"/>
      <c r="JJJ51" s="22"/>
      <c r="JJK51" s="22"/>
      <c r="JJL51" s="22"/>
      <c r="JJM51" s="22"/>
      <c r="JJN51" s="22"/>
      <c r="JJO51" s="22"/>
      <c r="JJP51" s="22"/>
      <c r="JJQ51" s="22"/>
      <c r="JJR51" s="22"/>
      <c r="JJS51" s="22"/>
      <c r="JJT51" s="22"/>
      <c r="JJU51" s="22"/>
      <c r="JJV51" s="22"/>
      <c r="JJW51" s="22"/>
      <c r="JJX51" s="22"/>
      <c r="JJY51" s="22"/>
      <c r="JJZ51" s="22"/>
      <c r="JKA51" s="22"/>
      <c r="JKB51" s="22"/>
      <c r="JKC51" s="22"/>
      <c r="JKD51" s="22"/>
      <c r="JKE51" s="22"/>
      <c r="JKF51" s="22"/>
      <c r="JKG51" s="22"/>
      <c r="JKH51" s="22"/>
      <c r="JKI51" s="22"/>
      <c r="JKJ51" s="22"/>
      <c r="JKK51" s="22"/>
      <c r="JKL51" s="22"/>
      <c r="JKM51" s="22"/>
      <c r="JKN51" s="22"/>
      <c r="JKO51" s="22"/>
      <c r="JKP51" s="22"/>
      <c r="JKQ51" s="22"/>
      <c r="JKR51" s="22"/>
      <c r="JKS51" s="22"/>
      <c r="JKT51" s="22"/>
      <c r="JKU51" s="22"/>
      <c r="JKV51" s="22"/>
      <c r="JKW51" s="22"/>
      <c r="JKX51" s="22"/>
      <c r="JKY51" s="22"/>
      <c r="JKZ51" s="22"/>
      <c r="JLA51" s="22"/>
      <c r="JLB51" s="22"/>
      <c r="JLC51" s="22"/>
      <c r="JLD51" s="22"/>
      <c r="JLE51" s="22"/>
      <c r="JLF51" s="22"/>
      <c r="JLG51" s="22"/>
      <c r="JLH51" s="22"/>
      <c r="JLI51" s="22"/>
      <c r="JLJ51" s="22"/>
      <c r="JLK51" s="22"/>
      <c r="JLL51" s="22"/>
      <c r="JLM51" s="22"/>
      <c r="JLN51" s="22"/>
      <c r="JLO51" s="22"/>
      <c r="JLP51" s="22"/>
      <c r="JLQ51" s="22"/>
      <c r="JLR51" s="22"/>
      <c r="JLS51" s="22"/>
      <c r="JLT51" s="22"/>
      <c r="JLU51" s="22"/>
      <c r="JLV51" s="22"/>
      <c r="JLW51" s="22"/>
      <c r="JLX51" s="22"/>
      <c r="JLY51" s="22"/>
      <c r="JLZ51" s="22"/>
      <c r="JMA51" s="22"/>
      <c r="JMB51" s="22"/>
      <c r="JMC51" s="22"/>
      <c r="JMD51" s="22"/>
      <c r="JME51" s="22"/>
      <c r="JMF51" s="22"/>
      <c r="JMG51" s="22"/>
      <c r="JMH51" s="22"/>
      <c r="JMI51" s="22"/>
      <c r="JMJ51" s="22"/>
      <c r="JMK51" s="22"/>
      <c r="JML51" s="22"/>
      <c r="JMM51" s="22"/>
      <c r="JMN51" s="22"/>
      <c r="JMO51" s="22"/>
      <c r="JMP51" s="22"/>
      <c r="JMQ51" s="22"/>
      <c r="JMR51" s="22"/>
      <c r="JMS51" s="22"/>
      <c r="JMT51" s="22"/>
      <c r="JMU51" s="22"/>
      <c r="JMV51" s="22"/>
      <c r="JMW51" s="22"/>
      <c r="JMX51" s="22"/>
      <c r="JMY51" s="22"/>
      <c r="JMZ51" s="22"/>
      <c r="JNA51" s="22"/>
      <c r="JNB51" s="22"/>
      <c r="JNC51" s="22"/>
      <c r="JND51" s="22"/>
      <c r="JNE51" s="22"/>
      <c r="JNF51" s="22"/>
      <c r="JNG51" s="22"/>
      <c r="JNH51" s="22"/>
      <c r="JNI51" s="22"/>
      <c r="JNJ51" s="22"/>
      <c r="JNK51" s="22"/>
      <c r="JNL51" s="22"/>
      <c r="JNM51" s="22"/>
      <c r="JNN51" s="22"/>
      <c r="JNO51" s="22"/>
      <c r="JNP51" s="22"/>
      <c r="JNQ51" s="22"/>
      <c r="JNR51" s="22"/>
      <c r="JNS51" s="22"/>
      <c r="JNT51" s="22"/>
      <c r="JNU51" s="22"/>
      <c r="JNV51" s="22"/>
      <c r="JNW51" s="22"/>
      <c r="JNX51" s="22"/>
      <c r="JNY51" s="22"/>
      <c r="JNZ51" s="22"/>
      <c r="JOA51" s="22"/>
      <c r="JOB51" s="22"/>
      <c r="JOC51" s="22"/>
      <c r="JOD51" s="22"/>
      <c r="JOE51" s="22"/>
      <c r="JOF51" s="22"/>
      <c r="JOG51" s="22"/>
      <c r="JOH51" s="22"/>
      <c r="JOI51" s="22"/>
      <c r="JOJ51" s="22"/>
      <c r="JOK51" s="22"/>
      <c r="JOL51" s="22"/>
      <c r="JOM51" s="22"/>
      <c r="JON51" s="22"/>
      <c r="JOO51" s="22"/>
      <c r="JOP51" s="22"/>
      <c r="JOQ51" s="22"/>
      <c r="JOR51" s="22"/>
      <c r="JOS51" s="22"/>
      <c r="JOT51" s="22"/>
      <c r="JOU51" s="22"/>
      <c r="JOV51" s="22"/>
      <c r="JOW51" s="22"/>
      <c r="JOX51" s="22"/>
      <c r="JOY51" s="22"/>
      <c r="JOZ51" s="22"/>
      <c r="JPA51" s="22"/>
      <c r="JPB51" s="22"/>
      <c r="JPC51" s="22"/>
      <c r="JPD51" s="22"/>
      <c r="JPE51" s="22"/>
      <c r="JPF51" s="22"/>
      <c r="JPG51" s="22"/>
      <c r="JPH51" s="22"/>
      <c r="JPI51" s="22"/>
      <c r="JPJ51" s="22"/>
      <c r="JPK51" s="22"/>
      <c r="JPL51" s="22"/>
      <c r="JPM51" s="22"/>
      <c r="JPN51" s="22"/>
      <c r="JPO51" s="22"/>
      <c r="JPP51" s="22"/>
      <c r="JPQ51" s="22"/>
      <c r="JPR51" s="22"/>
      <c r="JPS51" s="22"/>
      <c r="JPT51" s="22"/>
      <c r="JPU51" s="22"/>
      <c r="JPV51" s="22"/>
      <c r="JPW51" s="22"/>
      <c r="JPX51" s="22"/>
      <c r="JPY51" s="22"/>
      <c r="JPZ51" s="22"/>
      <c r="JQA51" s="22"/>
      <c r="JQB51" s="22"/>
      <c r="JQC51" s="22"/>
      <c r="JQD51" s="22"/>
      <c r="JQE51" s="22"/>
      <c r="JQF51" s="22"/>
      <c r="JQG51" s="22"/>
      <c r="JQH51" s="22"/>
      <c r="JQI51" s="22"/>
      <c r="JQJ51" s="22"/>
      <c r="JQK51" s="22"/>
      <c r="JQL51" s="22"/>
      <c r="JQM51" s="22"/>
      <c r="JQN51" s="22"/>
      <c r="JQO51" s="22"/>
      <c r="JQP51" s="22"/>
      <c r="JQQ51" s="22"/>
      <c r="JQR51" s="22"/>
      <c r="JQS51" s="22"/>
      <c r="JQT51" s="22"/>
      <c r="JQU51" s="22"/>
      <c r="JQV51" s="22"/>
      <c r="JQW51" s="22"/>
      <c r="JQX51" s="22"/>
      <c r="JQY51" s="22"/>
      <c r="JQZ51" s="22"/>
      <c r="JRA51" s="22"/>
      <c r="JRB51" s="22"/>
      <c r="JRC51" s="22"/>
      <c r="JRD51" s="22"/>
      <c r="JRE51" s="22"/>
      <c r="JRF51" s="22"/>
      <c r="JRG51" s="22"/>
      <c r="JRH51" s="22"/>
      <c r="JRI51" s="22"/>
      <c r="JRJ51" s="22"/>
      <c r="JRK51" s="22"/>
      <c r="JRL51" s="22"/>
      <c r="JRM51" s="22"/>
      <c r="JRN51" s="22"/>
      <c r="JRO51" s="22"/>
      <c r="JRP51" s="22"/>
      <c r="JRQ51" s="22"/>
      <c r="JRR51" s="22"/>
      <c r="JRS51" s="22"/>
      <c r="JRT51" s="22"/>
      <c r="JRU51" s="22"/>
      <c r="JRV51" s="22"/>
      <c r="JRW51" s="22"/>
      <c r="JRX51" s="22"/>
      <c r="JRY51" s="22"/>
      <c r="JRZ51" s="22"/>
      <c r="JSA51" s="22"/>
      <c r="JSB51" s="22"/>
      <c r="JSC51" s="22"/>
      <c r="JSD51" s="22"/>
      <c r="JSE51" s="22"/>
      <c r="JSF51" s="22"/>
      <c r="JSG51" s="22"/>
      <c r="JSH51" s="22"/>
      <c r="JSI51" s="22"/>
      <c r="JSJ51" s="22"/>
      <c r="JSK51" s="22"/>
      <c r="JSL51" s="22"/>
      <c r="JSM51" s="22"/>
      <c r="JSN51" s="22"/>
      <c r="JSO51" s="22"/>
      <c r="JSP51" s="22"/>
      <c r="JSQ51" s="22"/>
      <c r="JSR51" s="22"/>
      <c r="JSS51" s="22"/>
      <c r="JST51" s="22"/>
      <c r="JSU51" s="22"/>
      <c r="JSV51" s="22"/>
      <c r="JSW51" s="22"/>
      <c r="JSX51" s="22"/>
      <c r="JSY51" s="22"/>
      <c r="JSZ51" s="22"/>
      <c r="JTA51" s="22"/>
      <c r="JTB51" s="22"/>
      <c r="JTC51" s="22"/>
      <c r="JTD51" s="22"/>
      <c r="JTE51" s="22"/>
      <c r="JTF51" s="22"/>
      <c r="JTG51" s="22"/>
      <c r="JTH51" s="22"/>
      <c r="JTI51" s="22"/>
      <c r="JTJ51" s="22"/>
      <c r="JTK51" s="22"/>
      <c r="JTL51" s="22"/>
      <c r="JTM51" s="22"/>
      <c r="JTN51" s="22"/>
      <c r="JTO51" s="22"/>
      <c r="JTP51" s="22"/>
      <c r="JTQ51" s="22"/>
      <c r="JTR51" s="22"/>
      <c r="JTS51" s="22"/>
      <c r="JTT51" s="22"/>
      <c r="JTU51" s="22"/>
      <c r="JTV51" s="22"/>
      <c r="JTW51" s="22"/>
      <c r="JTX51" s="22"/>
      <c r="JTY51" s="22"/>
      <c r="JTZ51" s="22"/>
      <c r="JUA51" s="22"/>
      <c r="JUB51" s="22"/>
      <c r="JUC51" s="22"/>
      <c r="JUD51" s="22"/>
      <c r="JUE51" s="22"/>
      <c r="JUF51" s="22"/>
      <c r="JUG51" s="22"/>
      <c r="JUH51" s="22"/>
      <c r="JUI51" s="22"/>
      <c r="JUJ51" s="22"/>
      <c r="JUK51" s="22"/>
      <c r="JUL51" s="22"/>
      <c r="JUM51" s="22"/>
      <c r="JUN51" s="22"/>
      <c r="JUO51" s="22"/>
      <c r="JUP51" s="22"/>
      <c r="JUQ51" s="22"/>
      <c r="JUR51" s="22"/>
      <c r="JUS51" s="22"/>
      <c r="JUT51" s="22"/>
      <c r="JUU51" s="22"/>
      <c r="JUV51" s="22"/>
      <c r="JUW51" s="22"/>
      <c r="JUX51" s="22"/>
      <c r="JUY51" s="22"/>
      <c r="JUZ51" s="22"/>
      <c r="JVA51" s="22"/>
      <c r="JVB51" s="22"/>
      <c r="JVC51" s="22"/>
      <c r="JVD51" s="22"/>
      <c r="JVE51" s="22"/>
      <c r="JVF51" s="22"/>
      <c r="JVG51" s="22"/>
      <c r="JVH51" s="22"/>
      <c r="JVI51" s="22"/>
      <c r="JVJ51" s="22"/>
      <c r="JVK51" s="22"/>
      <c r="JVL51" s="22"/>
      <c r="JVM51" s="22"/>
      <c r="JVN51" s="22"/>
      <c r="JVO51" s="22"/>
      <c r="JVP51" s="22"/>
      <c r="JVQ51" s="22"/>
      <c r="JVR51" s="22"/>
      <c r="JVS51" s="22"/>
      <c r="JVT51" s="22"/>
      <c r="JVU51" s="22"/>
      <c r="JVV51" s="22"/>
      <c r="JVW51" s="22"/>
      <c r="JVX51" s="22"/>
      <c r="JVY51" s="22"/>
      <c r="JVZ51" s="22"/>
      <c r="JWA51" s="22"/>
      <c r="JWB51" s="22"/>
      <c r="JWC51" s="22"/>
      <c r="JWD51" s="22"/>
      <c r="JWE51" s="22"/>
      <c r="JWF51" s="22"/>
      <c r="JWG51" s="22"/>
      <c r="JWH51" s="22"/>
      <c r="JWI51" s="22"/>
      <c r="JWJ51" s="22"/>
      <c r="JWK51" s="22"/>
      <c r="JWL51" s="22"/>
      <c r="JWM51" s="22"/>
      <c r="JWN51" s="22"/>
      <c r="JWO51" s="22"/>
      <c r="JWP51" s="22"/>
      <c r="JWQ51" s="22"/>
      <c r="JWR51" s="22"/>
      <c r="JWS51" s="22"/>
      <c r="JWT51" s="22"/>
      <c r="JWU51" s="22"/>
      <c r="JWV51" s="22"/>
      <c r="JWW51" s="22"/>
      <c r="JWX51" s="22"/>
      <c r="JWY51" s="22"/>
      <c r="JWZ51" s="22"/>
      <c r="JXA51" s="22"/>
      <c r="JXB51" s="22"/>
      <c r="JXC51" s="22"/>
      <c r="JXD51" s="22"/>
      <c r="JXE51" s="22"/>
      <c r="JXF51" s="22"/>
      <c r="JXG51" s="22"/>
      <c r="JXH51" s="22"/>
      <c r="JXI51" s="22"/>
      <c r="JXJ51" s="22"/>
      <c r="JXK51" s="22"/>
      <c r="JXL51" s="22"/>
      <c r="JXM51" s="22"/>
      <c r="JXN51" s="22"/>
      <c r="JXO51" s="22"/>
      <c r="JXP51" s="22"/>
      <c r="JXQ51" s="22"/>
      <c r="JXR51" s="22"/>
      <c r="JXS51" s="22"/>
      <c r="JXT51" s="22"/>
      <c r="JXU51" s="22"/>
      <c r="JXV51" s="22"/>
      <c r="JXW51" s="22"/>
      <c r="JXX51" s="22"/>
      <c r="JXY51" s="22"/>
      <c r="JXZ51" s="22"/>
      <c r="JYA51" s="22"/>
      <c r="JYB51" s="22"/>
      <c r="JYC51" s="22"/>
      <c r="JYD51" s="22"/>
      <c r="JYE51" s="22"/>
      <c r="JYF51" s="22"/>
      <c r="JYG51" s="22"/>
      <c r="JYH51" s="22"/>
      <c r="JYI51" s="22"/>
      <c r="JYJ51" s="22"/>
      <c r="JYK51" s="22"/>
      <c r="JYL51" s="22"/>
      <c r="JYM51" s="22"/>
      <c r="JYN51" s="22"/>
      <c r="JYO51" s="22"/>
      <c r="JYP51" s="22"/>
      <c r="JYQ51" s="22"/>
      <c r="JYR51" s="22"/>
      <c r="JYS51" s="22"/>
      <c r="JYT51" s="22"/>
      <c r="JYU51" s="22"/>
      <c r="JYV51" s="22"/>
      <c r="JYW51" s="22"/>
      <c r="JYX51" s="22"/>
      <c r="JYY51" s="22"/>
      <c r="JYZ51" s="22"/>
      <c r="JZA51" s="22"/>
      <c r="JZB51" s="22"/>
      <c r="JZC51" s="22"/>
      <c r="JZD51" s="22"/>
      <c r="JZE51" s="22"/>
      <c r="JZF51" s="22"/>
      <c r="JZG51" s="22"/>
      <c r="JZH51" s="22"/>
      <c r="JZI51" s="22"/>
      <c r="JZJ51" s="22"/>
      <c r="JZK51" s="22"/>
      <c r="JZL51" s="22"/>
      <c r="JZM51" s="22"/>
      <c r="JZN51" s="22"/>
      <c r="JZO51" s="22"/>
      <c r="JZP51" s="22"/>
      <c r="JZQ51" s="22"/>
      <c r="JZR51" s="22"/>
      <c r="JZS51" s="22"/>
      <c r="JZT51" s="22"/>
      <c r="JZU51" s="22"/>
      <c r="JZV51" s="22"/>
      <c r="JZW51" s="22"/>
      <c r="JZX51" s="22"/>
      <c r="JZY51" s="22"/>
      <c r="JZZ51" s="22"/>
      <c r="KAA51" s="22"/>
      <c r="KAB51" s="22"/>
      <c r="KAC51" s="22"/>
      <c r="KAD51" s="22"/>
      <c r="KAE51" s="22"/>
      <c r="KAF51" s="22"/>
      <c r="KAG51" s="22"/>
      <c r="KAH51" s="22"/>
      <c r="KAI51" s="22"/>
      <c r="KAJ51" s="22"/>
      <c r="KAK51" s="22"/>
      <c r="KAL51" s="22"/>
      <c r="KAM51" s="22"/>
      <c r="KAN51" s="22"/>
      <c r="KAO51" s="22"/>
      <c r="KAP51" s="22"/>
      <c r="KAQ51" s="22"/>
      <c r="KAR51" s="22"/>
      <c r="KAS51" s="22"/>
      <c r="KAT51" s="22"/>
      <c r="KAU51" s="22"/>
      <c r="KAV51" s="22"/>
      <c r="KAW51" s="22"/>
      <c r="KAX51" s="22"/>
      <c r="KAY51" s="22"/>
      <c r="KAZ51" s="22"/>
      <c r="KBA51" s="22"/>
      <c r="KBB51" s="22"/>
      <c r="KBC51" s="22"/>
      <c r="KBD51" s="22"/>
      <c r="KBE51" s="22"/>
      <c r="KBF51" s="22"/>
      <c r="KBG51" s="22"/>
      <c r="KBH51" s="22"/>
      <c r="KBI51" s="22"/>
      <c r="KBJ51" s="22"/>
      <c r="KBK51" s="22"/>
      <c r="KBL51" s="22"/>
      <c r="KBM51" s="22"/>
      <c r="KBN51" s="22"/>
      <c r="KBO51" s="22"/>
      <c r="KBP51" s="22"/>
      <c r="KBQ51" s="22"/>
      <c r="KBR51" s="22"/>
      <c r="KBS51" s="22"/>
      <c r="KBT51" s="22"/>
      <c r="KBU51" s="22"/>
      <c r="KBV51" s="22"/>
      <c r="KBW51" s="22"/>
      <c r="KBX51" s="22"/>
      <c r="KBY51" s="22"/>
      <c r="KBZ51" s="22"/>
      <c r="KCA51" s="22"/>
      <c r="KCB51" s="22"/>
      <c r="KCC51" s="22"/>
      <c r="KCD51" s="22"/>
      <c r="KCE51" s="22"/>
      <c r="KCF51" s="22"/>
      <c r="KCG51" s="22"/>
      <c r="KCH51" s="22"/>
      <c r="KCI51" s="22"/>
      <c r="KCJ51" s="22"/>
      <c r="KCK51" s="22"/>
      <c r="KCL51" s="22"/>
      <c r="KCM51" s="22"/>
      <c r="KCN51" s="22"/>
      <c r="KCO51" s="22"/>
      <c r="KCP51" s="22"/>
      <c r="KCQ51" s="22"/>
      <c r="KCR51" s="22"/>
      <c r="KCS51" s="22"/>
      <c r="KCT51" s="22"/>
      <c r="KCU51" s="22"/>
      <c r="KCV51" s="22"/>
      <c r="KCW51" s="22"/>
      <c r="KCX51" s="22"/>
      <c r="KCY51" s="22"/>
      <c r="KCZ51" s="22"/>
      <c r="KDA51" s="22"/>
      <c r="KDB51" s="22"/>
      <c r="KDC51" s="22"/>
      <c r="KDD51" s="22"/>
      <c r="KDE51" s="22"/>
      <c r="KDF51" s="22"/>
      <c r="KDG51" s="22"/>
      <c r="KDH51" s="22"/>
      <c r="KDI51" s="22"/>
      <c r="KDJ51" s="22"/>
      <c r="KDK51" s="22"/>
      <c r="KDL51" s="22"/>
      <c r="KDM51" s="22"/>
      <c r="KDN51" s="22"/>
      <c r="KDO51" s="22"/>
      <c r="KDP51" s="22"/>
      <c r="KDQ51" s="22"/>
      <c r="KDR51" s="22"/>
      <c r="KDS51" s="22"/>
      <c r="KDT51" s="22"/>
      <c r="KDU51" s="22"/>
      <c r="KDV51" s="22"/>
      <c r="KDW51" s="22"/>
      <c r="KDX51" s="22"/>
      <c r="KDY51" s="22"/>
      <c r="KDZ51" s="22"/>
      <c r="KEA51" s="22"/>
      <c r="KEB51" s="22"/>
      <c r="KEC51" s="22"/>
      <c r="KED51" s="22"/>
      <c r="KEE51" s="22"/>
      <c r="KEF51" s="22"/>
      <c r="KEG51" s="22"/>
      <c r="KEH51" s="22"/>
      <c r="KEI51" s="22"/>
      <c r="KEJ51" s="22"/>
      <c r="KEK51" s="22"/>
      <c r="KEL51" s="22"/>
      <c r="KEM51" s="22"/>
      <c r="KEN51" s="22"/>
      <c r="KEO51" s="22"/>
      <c r="KEP51" s="22"/>
      <c r="KEQ51" s="22"/>
      <c r="KER51" s="22"/>
      <c r="KES51" s="22"/>
      <c r="KET51" s="22"/>
      <c r="KEU51" s="22"/>
      <c r="KEV51" s="22"/>
      <c r="KEW51" s="22"/>
      <c r="KEX51" s="22"/>
      <c r="KEY51" s="22"/>
      <c r="KEZ51" s="22"/>
      <c r="KFA51" s="22"/>
      <c r="KFB51" s="22"/>
      <c r="KFC51" s="22"/>
      <c r="KFD51" s="22"/>
      <c r="KFE51" s="22"/>
      <c r="KFF51" s="22"/>
      <c r="KFG51" s="22"/>
      <c r="KFH51" s="22"/>
      <c r="KFI51" s="22"/>
      <c r="KFJ51" s="22"/>
      <c r="KFK51" s="22"/>
      <c r="KFL51" s="22"/>
      <c r="KFM51" s="22"/>
      <c r="KFN51" s="22"/>
      <c r="KFO51" s="22"/>
      <c r="KFP51" s="22"/>
      <c r="KFQ51" s="22"/>
      <c r="KFR51" s="22"/>
      <c r="KFS51" s="22"/>
      <c r="KFT51" s="22"/>
      <c r="KFU51" s="22"/>
      <c r="KFV51" s="22"/>
      <c r="KFW51" s="22"/>
      <c r="KFX51" s="22"/>
      <c r="KFY51" s="22"/>
      <c r="KFZ51" s="22"/>
      <c r="KGA51" s="22"/>
      <c r="KGB51" s="22"/>
      <c r="KGC51" s="22"/>
      <c r="KGD51" s="22"/>
      <c r="KGE51" s="22"/>
      <c r="KGF51" s="22"/>
      <c r="KGG51" s="22"/>
      <c r="KGH51" s="22"/>
      <c r="KGI51" s="22"/>
      <c r="KGJ51" s="22"/>
      <c r="KGK51" s="22"/>
      <c r="KGL51" s="22"/>
      <c r="KGM51" s="22"/>
      <c r="KGN51" s="22"/>
      <c r="KGO51" s="22"/>
      <c r="KGP51" s="22"/>
      <c r="KGQ51" s="22"/>
      <c r="KGR51" s="22"/>
      <c r="KGS51" s="22"/>
      <c r="KGT51" s="22"/>
      <c r="KGU51" s="22"/>
      <c r="KGV51" s="22"/>
      <c r="KGW51" s="22"/>
      <c r="KGX51" s="22"/>
      <c r="KGY51" s="22"/>
      <c r="KGZ51" s="22"/>
      <c r="KHA51" s="22"/>
      <c r="KHB51" s="22"/>
      <c r="KHC51" s="22"/>
      <c r="KHD51" s="22"/>
      <c r="KHE51" s="22"/>
      <c r="KHF51" s="22"/>
      <c r="KHG51" s="22"/>
      <c r="KHH51" s="22"/>
      <c r="KHI51" s="22"/>
      <c r="KHJ51" s="22"/>
      <c r="KHK51" s="22"/>
      <c r="KHL51" s="22"/>
      <c r="KHM51" s="22"/>
      <c r="KHN51" s="22"/>
      <c r="KHO51" s="22"/>
      <c r="KHP51" s="22"/>
      <c r="KHQ51" s="22"/>
      <c r="KHR51" s="22"/>
      <c r="KHS51" s="22"/>
      <c r="KHT51" s="22"/>
      <c r="KHU51" s="22"/>
      <c r="KHV51" s="22"/>
      <c r="KHW51" s="22"/>
      <c r="KHX51" s="22"/>
      <c r="KHY51" s="22"/>
      <c r="KHZ51" s="22"/>
      <c r="KIA51" s="22"/>
      <c r="KIB51" s="22"/>
      <c r="KIC51" s="22"/>
      <c r="KID51" s="22"/>
      <c r="KIE51" s="22"/>
      <c r="KIF51" s="22"/>
      <c r="KIG51" s="22"/>
      <c r="KIH51" s="22"/>
      <c r="KII51" s="22"/>
      <c r="KIJ51" s="22"/>
      <c r="KIK51" s="22"/>
      <c r="KIL51" s="22"/>
      <c r="KIM51" s="22"/>
      <c r="KIN51" s="22"/>
      <c r="KIO51" s="22"/>
      <c r="KIP51" s="22"/>
      <c r="KIQ51" s="22"/>
      <c r="KIR51" s="22"/>
      <c r="KIS51" s="22"/>
      <c r="KIT51" s="22"/>
      <c r="KIU51" s="22"/>
      <c r="KIV51" s="22"/>
      <c r="KIW51" s="22"/>
      <c r="KIX51" s="22"/>
      <c r="KIY51" s="22"/>
      <c r="KIZ51" s="22"/>
      <c r="KJA51" s="22"/>
      <c r="KJB51" s="22"/>
      <c r="KJC51" s="22"/>
      <c r="KJD51" s="22"/>
      <c r="KJE51" s="22"/>
      <c r="KJF51" s="22"/>
      <c r="KJG51" s="22"/>
      <c r="KJH51" s="22"/>
      <c r="KJI51" s="22"/>
      <c r="KJJ51" s="22"/>
      <c r="KJK51" s="22"/>
      <c r="KJL51" s="22"/>
      <c r="KJM51" s="22"/>
      <c r="KJN51" s="22"/>
      <c r="KJO51" s="22"/>
      <c r="KJP51" s="22"/>
      <c r="KJQ51" s="22"/>
      <c r="KJR51" s="22"/>
      <c r="KJS51" s="22"/>
      <c r="KJT51" s="22"/>
      <c r="KJU51" s="22"/>
      <c r="KJV51" s="22"/>
      <c r="KJW51" s="22"/>
      <c r="KJX51" s="22"/>
      <c r="KJY51" s="22"/>
      <c r="KJZ51" s="22"/>
      <c r="KKA51" s="22"/>
      <c r="KKB51" s="22"/>
      <c r="KKC51" s="22"/>
      <c r="KKD51" s="22"/>
      <c r="KKE51" s="22"/>
      <c r="KKF51" s="22"/>
      <c r="KKG51" s="22"/>
      <c r="KKH51" s="22"/>
      <c r="KKI51" s="22"/>
      <c r="KKJ51" s="22"/>
      <c r="KKK51" s="22"/>
      <c r="KKL51" s="22"/>
      <c r="KKM51" s="22"/>
      <c r="KKN51" s="22"/>
      <c r="KKO51" s="22"/>
      <c r="KKP51" s="22"/>
      <c r="KKQ51" s="22"/>
      <c r="KKR51" s="22"/>
      <c r="KKS51" s="22"/>
      <c r="KKT51" s="22"/>
      <c r="KKU51" s="22"/>
      <c r="KKV51" s="22"/>
      <c r="KKW51" s="22"/>
      <c r="KKX51" s="22"/>
      <c r="KKY51" s="22"/>
      <c r="KKZ51" s="22"/>
      <c r="KLA51" s="22"/>
      <c r="KLB51" s="22"/>
      <c r="KLC51" s="22"/>
      <c r="KLD51" s="22"/>
      <c r="KLE51" s="22"/>
      <c r="KLF51" s="22"/>
      <c r="KLG51" s="22"/>
      <c r="KLH51" s="22"/>
      <c r="KLI51" s="22"/>
      <c r="KLJ51" s="22"/>
      <c r="KLK51" s="22"/>
      <c r="KLL51" s="22"/>
      <c r="KLM51" s="22"/>
      <c r="KLN51" s="22"/>
      <c r="KLO51" s="22"/>
      <c r="KLP51" s="22"/>
      <c r="KLQ51" s="22"/>
      <c r="KLR51" s="22"/>
      <c r="KLS51" s="22"/>
      <c r="KLT51" s="22"/>
      <c r="KLU51" s="22"/>
      <c r="KLV51" s="22"/>
      <c r="KLW51" s="22"/>
      <c r="KLX51" s="22"/>
      <c r="KLY51" s="22"/>
      <c r="KLZ51" s="22"/>
      <c r="KMA51" s="22"/>
      <c r="KMB51" s="22"/>
      <c r="KMC51" s="22"/>
      <c r="KMD51" s="22"/>
      <c r="KME51" s="22"/>
      <c r="KMF51" s="22"/>
      <c r="KMG51" s="22"/>
      <c r="KMH51" s="22"/>
      <c r="KMI51" s="22"/>
      <c r="KMJ51" s="22"/>
      <c r="KMK51" s="22"/>
      <c r="KML51" s="22"/>
      <c r="KMM51" s="22"/>
      <c r="KMN51" s="22"/>
      <c r="KMO51" s="22"/>
      <c r="KMP51" s="22"/>
      <c r="KMQ51" s="22"/>
      <c r="KMR51" s="22"/>
      <c r="KMS51" s="22"/>
      <c r="KMT51" s="22"/>
      <c r="KMU51" s="22"/>
      <c r="KMV51" s="22"/>
      <c r="KMW51" s="22"/>
      <c r="KMX51" s="22"/>
      <c r="KMY51" s="22"/>
      <c r="KMZ51" s="22"/>
      <c r="KNA51" s="22"/>
      <c r="KNB51" s="22"/>
      <c r="KNC51" s="22"/>
      <c r="KND51" s="22"/>
      <c r="KNE51" s="22"/>
      <c r="KNF51" s="22"/>
      <c r="KNG51" s="22"/>
      <c r="KNH51" s="22"/>
      <c r="KNI51" s="22"/>
      <c r="KNJ51" s="22"/>
      <c r="KNK51" s="22"/>
      <c r="KNL51" s="22"/>
      <c r="KNM51" s="22"/>
      <c r="KNN51" s="22"/>
      <c r="KNO51" s="22"/>
      <c r="KNP51" s="22"/>
      <c r="KNQ51" s="22"/>
      <c r="KNR51" s="22"/>
      <c r="KNS51" s="22"/>
      <c r="KNT51" s="22"/>
      <c r="KNU51" s="22"/>
      <c r="KNV51" s="22"/>
      <c r="KNW51" s="22"/>
      <c r="KNX51" s="22"/>
      <c r="KNY51" s="22"/>
      <c r="KNZ51" s="22"/>
      <c r="KOA51" s="22"/>
      <c r="KOB51" s="22"/>
      <c r="KOC51" s="22"/>
      <c r="KOD51" s="22"/>
      <c r="KOE51" s="22"/>
      <c r="KOF51" s="22"/>
      <c r="KOG51" s="22"/>
      <c r="KOH51" s="22"/>
      <c r="KOI51" s="22"/>
      <c r="KOJ51" s="22"/>
      <c r="KOK51" s="22"/>
      <c r="KOL51" s="22"/>
      <c r="KOM51" s="22"/>
      <c r="KON51" s="22"/>
      <c r="KOO51" s="22"/>
      <c r="KOP51" s="22"/>
      <c r="KOQ51" s="22"/>
      <c r="KOR51" s="22"/>
      <c r="KOS51" s="22"/>
      <c r="KOT51" s="22"/>
      <c r="KOU51" s="22"/>
      <c r="KOV51" s="22"/>
      <c r="KOW51" s="22"/>
      <c r="KOX51" s="22"/>
      <c r="KOY51" s="22"/>
      <c r="KOZ51" s="22"/>
      <c r="KPA51" s="22"/>
      <c r="KPB51" s="22"/>
      <c r="KPC51" s="22"/>
      <c r="KPD51" s="22"/>
      <c r="KPE51" s="22"/>
      <c r="KPF51" s="22"/>
      <c r="KPG51" s="22"/>
      <c r="KPH51" s="22"/>
      <c r="KPI51" s="22"/>
      <c r="KPJ51" s="22"/>
      <c r="KPK51" s="22"/>
      <c r="KPL51" s="22"/>
      <c r="KPM51" s="22"/>
      <c r="KPN51" s="22"/>
      <c r="KPO51" s="22"/>
      <c r="KPP51" s="22"/>
      <c r="KPQ51" s="22"/>
      <c r="KPR51" s="22"/>
      <c r="KPS51" s="22"/>
      <c r="KPT51" s="22"/>
      <c r="KPU51" s="22"/>
      <c r="KPV51" s="22"/>
      <c r="KPW51" s="22"/>
      <c r="KPX51" s="22"/>
      <c r="KPY51" s="22"/>
      <c r="KPZ51" s="22"/>
      <c r="KQA51" s="22"/>
      <c r="KQB51" s="22"/>
      <c r="KQC51" s="22"/>
      <c r="KQD51" s="22"/>
      <c r="KQE51" s="22"/>
      <c r="KQF51" s="22"/>
      <c r="KQG51" s="22"/>
      <c r="KQH51" s="22"/>
      <c r="KQI51" s="22"/>
      <c r="KQJ51" s="22"/>
      <c r="KQK51" s="22"/>
      <c r="KQL51" s="22"/>
      <c r="KQM51" s="22"/>
      <c r="KQN51" s="22"/>
      <c r="KQO51" s="22"/>
      <c r="KQP51" s="22"/>
      <c r="KQQ51" s="22"/>
      <c r="KQR51" s="22"/>
      <c r="KQS51" s="22"/>
      <c r="KQT51" s="22"/>
      <c r="KQU51" s="22"/>
      <c r="KQV51" s="22"/>
      <c r="KQW51" s="22"/>
      <c r="KQX51" s="22"/>
      <c r="KQY51" s="22"/>
      <c r="KQZ51" s="22"/>
      <c r="KRA51" s="22"/>
      <c r="KRB51" s="22"/>
      <c r="KRC51" s="22"/>
      <c r="KRD51" s="22"/>
      <c r="KRE51" s="22"/>
      <c r="KRF51" s="22"/>
      <c r="KRG51" s="22"/>
      <c r="KRH51" s="22"/>
      <c r="KRI51" s="22"/>
      <c r="KRJ51" s="22"/>
      <c r="KRK51" s="22"/>
      <c r="KRL51" s="22"/>
      <c r="KRM51" s="22"/>
      <c r="KRN51" s="22"/>
      <c r="KRO51" s="22"/>
      <c r="KRP51" s="22"/>
      <c r="KRQ51" s="22"/>
      <c r="KRR51" s="22"/>
      <c r="KRS51" s="22"/>
      <c r="KRT51" s="22"/>
      <c r="KRU51" s="22"/>
      <c r="KRV51" s="22"/>
      <c r="KRW51" s="22"/>
      <c r="KRX51" s="22"/>
      <c r="KRY51" s="22"/>
      <c r="KRZ51" s="22"/>
      <c r="KSA51" s="22"/>
      <c r="KSB51" s="22"/>
      <c r="KSC51" s="22"/>
      <c r="KSD51" s="22"/>
      <c r="KSE51" s="22"/>
      <c r="KSF51" s="22"/>
      <c r="KSG51" s="22"/>
      <c r="KSH51" s="22"/>
      <c r="KSI51" s="22"/>
      <c r="KSJ51" s="22"/>
      <c r="KSK51" s="22"/>
      <c r="KSL51" s="22"/>
      <c r="KSM51" s="22"/>
      <c r="KSN51" s="22"/>
      <c r="KSO51" s="22"/>
      <c r="KSP51" s="22"/>
      <c r="KSQ51" s="22"/>
      <c r="KSR51" s="22"/>
      <c r="KSS51" s="22"/>
      <c r="KST51" s="22"/>
      <c r="KSU51" s="22"/>
      <c r="KSV51" s="22"/>
      <c r="KSW51" s="22"/>
      <c r="KSX51" s="22"/>
      <c r="KSY51" s="22"/>
      <c r="KSZ51" s="22"/>
      <c r="KTA51" s="22"/>
      <c r="KTB51" s="22"/>
      <c r="KTC51" s="22"/>
      <c r="KTD51" s="22"/>
      <c r="KTE51" s="22"/>
      <c r="KTF51" s="22"/>
      <c r="KTG51" s="22"/>
      <c r="KTH51" s="22"/>
      <c r="KTI51" s="22"/>
      <c r="KTJ51" s="22"/>
      <c r="KTK51" s="22"/>
      <c r="KTL51" s="22"/>
      <c r="KTM51" s="22"/>
      <c r="KTN51" s="22"/>
      <c r="KTO51" s="22"/>
      <c r="KTP51" s="22"/>
      <c r="KTQ51" s="22"/>
      <c r="KTR51" s="22"/>
      <c r="KTS51" s="22"/>
      <c r="KTT51" s="22"/>
      <c r="KTU51" s="22"/>
      <c r="KTV51" s="22"/>
      <c r="KTW51" s="22"/>
      <c r="KTX51" s="22"/>
      <c r="KTY51" s="22"/>
      <c r="KTZ51" s="22"/>
      <c r="KUA51" s="22"/>
      <c r="KUB51" s="22"/>
      <c r="KUC51" s="22"/>
      <c r="KUD51" s="22"/>
      <c r="KUE51" s="22"/>
      <c r="KUF51" s="22"/>
      <c r="KUG51" s="22"/>
      <c r="KUH51" s="22"/>
      <c r="KUI51" s="22"/>
      <c r="KUJ51" s="22"/>
      <c r="KUK51" s="22"/>
      <c r="KUL51" s="22"/>
      <c r="KUM51" s="22"/>
      <c r="KUN51" s="22"/>
      <c r="KUO51" s="22"/>
      <c r="KUP51" s="22"/>
      <c r="KUQ51" s="22"/>
      <c r="KUR51" s="22"/>
      <c r="KUS51" s="22"/>
      <c r="KUT51" s="22"/>
      <c r="KUU51" s="22"/>
      <c r="KUV51" s="22"/>
      <c r="KUW51" s="22"/>
      <c r="KUX51" s="22"/>
      <c r="KUY51" s="22"/>
      <c r="KUZ51" s="22"/>
      <c r="KVA51" s="22"/>
      <c r="KVB51" s="22"/>
      <c r="KVC51" s="22"/>
      <c r="KVD51" s="22"/>
      <c r="KVE51" s="22"/>
      <c r="KVF51" s="22"/>
      <c r="KVG51" s="22"/>
      <c r="KVH51" s="22"/>
      <c r="KVI51" s="22"/>
      <c r="KVJ51" s="22"/>
      <c r="KVK51" s="22"/>
      <c r="KVL51" s="22"/>
      <c r="KVM51" s="22"/>
      <c r="KVN51" s="22"/>
      <c r="KVO51" s="22"/>
      <c r="KVP51" s="22"/>
      <c r="KVQ51" s="22"/>
      <c r="KVR51" s="22"/>
      <c r="KVS51" s="22"/>
      <c r="KVT51" s="22"/>
      <c r="KVU51" s="22"/>
      <c r="KVV51" s="22"/>
      <c r="KVW51" s="22"/>
      <c r="KVX51" s="22"/>
      <c r="KVY51" s="22"/>
      <c r="KVZ51" s="22"/>
      <c r="KWA51" s="22"/>
      <c r="KWB51" s="22"/>
      <c r="KWC51" s="22"/>
      <c r="KWD51" s="22"/>
      <c r="KWE51" s="22"/>
      <c r="KWF51" s="22"/>
      <c r="KWG51" s="22"/>
      <c r="KWH51" s="22"/>
      <c r="KWI51" s="22"/>
      <c r="KWJ51" s="22"/>
      <c r="KWK51" s="22"/>
      <c r="KWL51" s="22"/>
      <c r="KWM51" s="22"/>
      <c r="KWN51" s="22"/>
      <c r="KWO51" s="22"/>
      <c r="KWP51" s="22"/>
      <c r="KWQ51" s="22"/>
      <c r="KWR51" s="22"/>
      <c r="KWS51" s="22"/>
      <c r="KWT51" s="22"/>
      <c r="KWU51" s="22"/>
      <c r="KWV51" s="22"/>
      <c r="KWW51" s="22"/>
      <c r="KWX51" s="22"/>
      <c r="KWY51" s="22"/>
      <c r="KWZ51" s="22"/>
      <c r="KXA51" s="22"/>
      <c r="KXB51" s="22"/>
      <c r="KXC51" s="22"/>
      <c r="KXD51" s="22"/>
      <c r="KXE51" s="22"/>
      <c r="KXF51" s="22"/>
      <c r="KXG51" s="22"/>
      <c r="KXH51" s="22"/>
      <c r="KXI51" s="22"/>
      <c r="KXJ51" s="22"/>
      <c r="KXK51" s="22"/>
      <c r="KXL51" s="22"/>
      <c r="KXM51" s="22"/>
      <c r="KXN51" s="22"/>
      <c r="KXO51" s="22"/>
      <c r="KXP51" s="22"/>
      <c r="KXQ51" s="22"/>
      <c r="KXR51" s="22"/>
      <c r="KXS51" s="22"/>
      <c r="KXT51" s="22"/>
      <c r="KXU51" s="22"/>
      <c r="KXV51" s="22"/>
      <c r="KXW51" s="22"/>
      <c r="KXX51" s="22"/>
      <c r="KXY51" s="22"/>
      <c r="KXZ51" s="22"/>
      <c r="KYA51" s="22"/>
      <c r="KYB51" s="22"/>
      <c r="KYC51" s="22"/>
      <c r="KYD51" s="22"/>
      <c r="KYE51" s="22"/>
      <c r="KYF51" s="22"/>
      <c r="KYG51" s="22"/>
      <c r="KYH51" s="22"/>
      <c r="KYI51" s="22"/>
      <c r="KYJ51" s="22"/>
      <c r="KYK51" s="22"/>
      <c r="KYL51" s="22"/>
      <c r="KYM51" s="22"/>
      <c r="KYN51" s="22"/>
      <c r="KYO51" s="22"/>
      <c r="KYP51" s="22"/>
      <c r="KYQ51" s="22"/>
      <c r="KYR51" s="22"/>
      <c r="KYS51" s="22"/>
      <c r="KYT51" s="22"/>
      <c r="KYU51" s="22"/>
      <c r="KYV51" s="22"/>
      <c r="KYW51" s="22"/>
      <c r="KYX51" s="22"/>
      <c r="KYY51" s="22"/>
      <c r="KYZ51" s="22"/>
      <c r="KZA51" s="22"/>
      <c r="KZB51" s="22"/>
      <c r="KZC51" s="22"/>
      <c r="KZD51" s="22"/>
      <c r="KZE51" s="22"/>
      <c r="KZF51" s="22"/>
      <c r="KZG51" s="22"/>
      <c r="KZH51" s="22"/>
      <c r="KZI51" s="22"/>
      <c r="KZJ51" s="22"/>
      <c r="KZK51" s="22"/>
      <c r="KZL51" s="22"/>
      <c r="KZM51" s="22"/>
      <c r="KZN51" s="22"/>
      <c r="KZO51" s="22"/>
      <c r="KZP51" s="22"/>
      <c r="KZQ51" s="22"/>
      <c r="KZR51" s="22"/>
      <c r="KZS51" s="22"/>
      <c r="KZT51" s="22"/>
      <c r="KZU51" s="22"/>
      <c r="KZV51" s="22"/>
      <c r="KZW51" s="22"/>
      <c r="KZX51" s="22"/>
      <c r="KZY51" s="22"/>
      <c r="KZZ51" s="22"/>
      <c r="LAA51" s="22"/>
      <c r="LAB51" s="22"/>
      <c r="LAC51" s="22"/>
      <c r="LAD51" s="22"/>
      <c r="LAE51" s="22"/>
      <c r="LAF51" s="22"/>
      <c r="LAG51" s="22"/>
      <c r="LAH51" s="22"/>
      <c r="LAI51" s="22"/>
      <c r="LAJ51" s="22"/>
      <c r="LAK51" s="22"/>
      <c r="LAL51" s="22"/>
      <c r="LAM51" s="22"/>
      <c r="LAN51" s="22"/>
      <c r="LAO51" s="22"/>
      <c r="LAP51" s="22"/>
      <c r="LAQ51" s="22"/>
      <c r="LAR51" s="22"/>
      <c r="LAS51" s="22"/>
      <c r="LAT51" s="22"/>
      <c r="LAU51" s="22"/>
      <c r="LAV51" s="22"/>
      <c r="LAW51" s="22"/>
      <c r="LAX51" s="22"/>
      <c r="LAY51" s="22"/>
      <c r="LAZ51" s="22"/>
      <c r="LBA51" s="22"/>
      <c r="LBB51" s="22"/>
      <c r="LBC51" s="22"/>
      <c r="LBD51" s="22"/>
      <c r="LBE51" s="22"/>
      <c r="LBF51" s="22"/>
      <c r="LBG51" s="22"/>
      <c r="LBH51" s="22"/>
      <c r="LBI51" s="22"/>
      <c r="LBJ51" s="22"/>
      <c r="LBK51" s="22"/>
      <c r="LBL51" s="22"/>
      <c r="LBM51" s="22"/>
      <c r="LBN51" s="22"/>
      <c r="LBO51" s="22"/>
      <c r="LBP51" s="22"/>
      <c r="LBQ51" s="22"/>
      <c r="LBR51" s="22"/>
      <c r="LBS51" s="22"/>
      <c r="LBT51" s="22"/>
      <c r="LBU51" s="22"/>
      <c r="LBV51" s="22"/>
      <c r="LBW51" s="22"/>
      <c r="LBX51" s="22"/>
      <c r="LBY51" s="22"/>
      <c r="LBZ51" s="22"/>
      <c r="LCA51" s="22"/>
      <c r="LCB51" s="22"/>
      <c r="LCC51" s="22"/>
      <c r="LCD51" s="22"/>
      <c r="LCE51" s="22"/>
      <c r="LCF51" s="22"/>
      <c r="LCG51" s="22"/>
      <c r="LCH51" s="22"/>
      <c r="LCI51" s="22"/>
      <c r="LCJ51" s="22"/>
      <c r="LCK51" s="22"/>
      <c r="LCL51" s="22"/>
      <c r="LCM51" s="22"/>
      <c r="LCN51" s="22"/>
      <c r="LCO51" s="22"/>
      <c r="LCP51" s="22"/>
      <c r="LCQ51" s="22"/>
      <c r="LCR51" s="22"/>
      <c r="LCS51" s="22"/>
      <c r="LCT51" s="22"/>
      <c r="LCU51" s="22"/>
      <c r="LCV51" s="22"/>
      <c r="LCW51" s="22"/>
      <c r="LCX51" s="22"/>
      <c r="LCY51" s="22"/>
      <c r="LCZ51" s="22"/>
      <c r="LDA51" s="22"/>
      <c r="LDB51" s="22"/>
      <c r="LDC51" s="22"/>
      <c r="LDD51" s="22"/>
      <c r="LDE51" s="22"/>
      <c r="LDF51" s="22"/>
      <c r="LDG51" s="22"/>
      <c r="LDH51" s="22"/>
      <c r="LDI51" s="22"/>
      <c r="LDJ51" s="22"/>
      <c r="LDK51" s="22"/>
      <c r="LDL51" s="22"/>
      <c r="LDM51" s="22"/>
      <c r="LDN51" s="22"/>
      <c r="LDO51" s="22"/>
      <c r="LDP51" s="22"/>
      <c r="LDQ51" s="22"/>
      <c r="LDR51" s="22"/>
      <c r="LDS51" s="22"/>
      <c r="LDT51" s="22"/>
      <c r="LDU51" s="22"/>
      <c r="LDV51" s="22"/>
      <c r="LDW51" s="22"/>
      <c r="LDX51" s="22"/>
      <c r="LDY51" s="22"/>
      <c r="LDZ51" s="22"/>
      <c r="LEA51" s="22"/>
      <c r="LEB51" s="22"/>
      <c r="LEC51" s="22"/>
      <c r="LED51" s="22"/>
      <c r="LEE51" s="22"/>
      <c r="LEF51" s="22"/>
      <c r="LEG51" s="22"/>
      <c r="LEH51" s="22"/>
      <c r="LEI51" s="22"/>
      <c r="LEJ51" s="22"/>
      <c r="LEK51" s="22"/>
      <c r="LEL51" s="22"/>
      <c r="LEM51" s="22"/>
      <c r="LEN51" s="22"/>
      <c r="LEO51" s="22"/>
      <c r="LEP51" s="22"/>
      <c r="LEQ51" s="22"/>
      <c r="LER51" s="22"/>
      <c r="LES51" s="22"/>
      <c r="LET51" s="22"/>
      <c r="LEU51" s="22"/>
      <c r="LEV51" s="22"/>
      <c r="LEW51" s="22"/>
      <c r="LEX51" s="22"/>
      <c r="LEY51" s="22"/>
      <c r="LEZ51" s="22"/>
      <c r="LFA51" s="22"/>
      <c r="LFB51" s="22"/>
      <c r="LFC51" s="22"/>
      <c r="LFD51" s="22"/>
      <c r="LFE51" s="22"/>
      <c r="LFF51" s="22"/>
      <c r="LFG51" s="22"/>
      <c r="LFH51" s="22"/>
      <c r="LFI51" s="22"/>
      <c r="LFJ51" s="22"/>
      <c r="LFK51" s="22"/>
      <c r="LFL51" s="22"/>
      <c r="LFM51" s="22"/>
      <c r="LFN51" s="22"/>
      <c r="LFO51" s="22"/>
      <c r="LFP51" s="22"/>
      <c r="LFQ51" s="22"/>
      <c r="LFR51" s="22"/>
      <c r="LFS51" s="22"/>
      <c r="LFT51" s="22"/>
      <c r="LFU51" s="22"/>
      <c r="LFV51" s="22"/>
      <c r="LFW51" s="22"/>
      <c r="LFX51" s="22"/>
      <c r="LFY51" s="22"/>
      <c r="LFZ51" s="22"/>
      <c r="LGA51" s="22"/>
      <c r="LGB51" s="22"/>
      <c r="LGC51" s="22"/>
      <c r="LGD51" s="22"/>
      <c r="LGE51" s="22"/>
      <c r="LGF51" s="22"/>
      <c r="LGG51" s="22"/>
      <c r="LGH51" s="22"/>
      <c r="LGI51" s="22"/>
      <c r="LGJ51" s="22"/>
      <c r="LGK51" s="22"/>
      <c r="LGL51" s="22"/>
      <c r="LGM51" s="22"/>
      <c r="LGN51" s="22"/>
      <c r="LGO51" s="22"/>
      <c r="LGP51" s="22"/>
      <c r="LGQ51" s="22"/>
      <c r="LGR51" s="22"/>
      <c r="LGS51" s="22"/>
      <c r="LGT51" s="22"/>
      <c r="LGU51" s="22"/>
      <c r="LGV51" s="22"/>
      <c r="LGW51" s="22"/>
      <c r="LGX51" s="22"/>
      <c r="LGY51" s="22"/>
      <c r="LGZ51" s="22"/>
      <c r="LHA51" s="22"/>
      <c r="LHB51" s="22"/>
      <c r="LHC51" s="22"/>
      <c r="LHD51" s="22"/>
      <c r="LHE51" s="22"/>
      <c r="LHF51" s="22"/>
      <c r="LHG51" s="22"/>
      <c r="LHH51" s="22"/>
      <c r="LHI51" s="22"/>
      <c r="LHJ51" s="22"/>
      <c r="LHK51" s="22"/>
      <c r="LHL51" s="22"/>
      <c r="LHM51" s="22"/>
      <c r="LHN51" s="22"/>
      <c r="LHO51" s="22"/>
      <c r="LHP51" s="22"/>
      <c r="LHQ51" s="22"/>
      <c r="LHR51" s="22"/>
      <c r="LHS51" s="22"/>
      <c r="LHT51" s="22"/>
      <c r="LHU51" s="22"/>
      <c r="LHV51" s="22"/>
      <c r="LHW51" s="22"/>
      <c r="LHX51" s="22"/>
      <c r="LHY51" s="22"/>
      <c r="LHZ51" s="22"/>
      <c r="LIA51" s="22"/>
      <c r="LIB51" s="22"/>
      <c r="LIC51" s="22"/>
      <c r="LID51" s="22"/>
      <c r="LIE51" s="22"/>
      <c r="LIF51" s="22"/>
      <c r="LIG51" s="22"/>
      <c r="LIH51" s="22"/>
      <c r="LII51" s="22"/>
      <c r="LIJ51" s="22"/>
      <c r="LIK51" s="22"/>
      <c r="LIL51" s="22"/>
      <c r="LIM51" s="22"/>
      <c r="LIN51" s="22"/>
      <c r="LIO51" s="22"/>
      <c r="LIP51" s="22"/>
      <c r="LIQ51" s="22"/>
      <c r="LIR51" s="22"/>
      <c r="LIS51" s="22"/>
      <c r="LIT51" s="22"/>
      <c r="LIU51" s="22"/>
      <c r="LIV51" s="22"/>
      <c r="LIW51" s="22"/>
      <c r="LIX51" s="22"/>
      <c r="LIY51" s="22"/>
      <c r="LIZ51" s="22"/>
      <c r="LJA51" s="22"/>
      <c r="LJB51" s="22"/>
      <c r="LJC51" s="22"/>
      <c r="LJD51" s="22"/>
      <c r="LJE51" s="22"/>
      <c r="LJF51" s="22"/>
      <c r="LJG51" s="22"/>
      <c r="LJH51" s="22"/>
      <c r="LJI51" s="22"/>
      <c r="LJJ51" s="22"/>
      <c r="LJK51" s="22"/>
      <c r="LJL51" s="22"/>
      <c r="LJM51" s="22"/>
      <c r="LJN51" s="22"/>
      <c r="LJO51" s="22"/>
      <c r="LJP51" s="22"/>
      <c r="LJQ51" s="22"/>
      <c r="LJR51" s="22"/>
      <c r="LJS51" s="22"/>
      <c r="LJT51" s="22"/>
      <c r="LJU51" s="22"/>
      <c r="LJV51" s="22"/>
      <c r="LJW51" s="22"/>
      <c r="LJX51" s="22"/>
      <c r="LJY51" s="22"/>
      <c r="LJZ51" s="22"/>
      <c r="LKA51" s="22"/>
      <c r="LKB51" s="22"/>
      <c r="LKC51" s="22"/>
      <c r="LKD51" s="22"/>
      <c r="LKE51" s="22"/>
      <c r="LKF51" s="22"/>
      <c r="LKG51" s="22"/>
      <c r="LKH51" s="22"/>
      <c r="LKI51" s="22"/>
      <c r="LKJ51" s="22"/>
      <c r="LKK51" s="22"/>
      <c r="LKL51" s="22"/>
      <c r="LKM51" s="22"/>
      <c r="LKN51" s="22"/>
      <c r="LKO51" s="22"/>
      <c r="LKP51" s="22"/>
      <c r="LKQ51" s="22"/>
      <c r="LKR51" s="22"/>
      <c r="LKS51" s="22"/>
      <c r="LKT51" s="22"/>
      <c r="LKU51" s="22"/>
      <c r="LKV51" s="22"/>
      <c r="LKW51" s="22"/>
      <c r="LKX51" s="22"/>
      <c r="LKY51" s="22"/>
      <c r="LKZ51" s="22"/>
      <c r="LLA51" s="22"/>
      <c r="LLB51" s="22"/>
      <c r="LLC51" s="22"/>
      <c r="LLD51" s="22"/>
      <c r="LLE51" s="22"/>
      <c r="LLF51" s="22"/>
      <c r="LLG51" s="22"/>
      <c r="LLH51" s="22"/>
      <c r="LLI51" s="22"/>
      <c r="LLJ51" s="22"/>
      <c r="LLK51" s="22"/>
      <c r="LLL51" s="22"/>
      <c r="LLM51" s="22"/>
      <c r="LLN51" s="22"/>
      <c r="LLO51" s="22"/>
      <c r="LLP51" s="22"/>
      <c r="LLQ51" s="22"/>
      <c r="LLR51" s="22"/>
      <c r="LLS51" s="22"/>
      <c r="LLT51" s="22"/>
      <c r="LLU51" s="22"/>
      <c r="LLV51" s="22"/>
      <c r="LLW51" s="22"/>
      <c r="LLX51" s="22"/>
      <c r="LLY51" s="22"/>
      <c r="LLZ51" s="22"/>
      <c r="LMA51" s="22"/>
      <c r="LMB51" s="22"/>
      <c r="LMC51" s="22"/>
      <c r="LMD51" s="22"/>
      <c r="LME51" s="22"/>
      <c r="LMF51" s="22"/>
      <c r="LMG51" s="22"/>
      <c r="LMH51" s="22"/>
      <c r="LMI51" s="22"/>
      <c r="LMJ51" s="22"/>
      <c r="LMK51" s="22"/>
      <c r="LML51" s="22"/>
      <c r="LMM51" s="22"/>
      <c r="LMN51" s="22"/>
      <c r="LMO51" s="22"/>
      <c r="LMP51" s="22"/>
      <c r="LMQ51" s="22"/>
      <c r="LMR51" s="22"/>
      <c r="LMS51" s="22"/>
      <c r="LMT51" s="22"/>
      <c r="LMU51" s="22"/>
      <c r="LMV51" s="22"/>
      <c r="LMW51" s="22"/>
      <c r="LMX51" s="22"/>
      <c r="LMY51" s="22"/>
      <c r="LMZ51" s="22"/>
      <c r="LNA51" s="22"/>
      <c r="LNB51" s="22"/>
      <c r="LNC51" s="22"/>
      <c r="LND51" s="22"/>
      <c r="LNE51" s="22"/>
      <c r="LNF51" s="22"/>
      <c r="LNG51" s="22"/>
      <c r="LNH51" s="22"/>
      <c r="LNI51" s="22"/>
      <c r="LNJ51" s="22"/>
      <c r="LNK51" s="22"/>
      <c r="LNL51" s="22"/>
      <c r="LNM51" s="22"/>
      <c r="LNN51" s="22"/>
      <c r="LNO51" s="22"/>
      <c r="LNP51" s="22"/>
      <c r="LNQ51" s="22"/>
      <c r="LNR51" s="22"/>
      <c r="LNS51" s="22"/>
      <c r="LNT51" s="22"/>
      <c r="LNU51" s="22"/>
      <c r="LNV51" s="22"/>
      <c r="LNW51" s="22"/>
      <c r="LNX51" s="22"/>
      <c r="LNY51" s="22"/>
      <c r="LNZ51" s="22"/>
      <c r="LOA51" s="22"/>
      <c r="LOB51" s="22"/>
      <c r="LOC51" s="22"/>
      <c r="LOD51" s="22"/>
      <c r="LOE51" s="22"/>
      <c r="LOF51" s="22"/>
      <c r="LOG51" s="22"/>
      <c r="LOH51" s="22"/>
      <c r="LOI51" s="22"/>
      <c r="LOJ51" s="22"/>
      <c r="LOK51" s="22"/>
      <c r="LOL51" s="22"/>
      <c r="LOM51" s="22"/>
      <c r="LON51" s="22"/>
      <c r="LOO51" s="22"/>
      <c r="LOP51" s="22"/>
      <c r="LOQ51" s="22"/>
      <c r="LOR51" s="22"/>
      <c r="LOS51" s="22"/>
      <c r="LOT51" s="22"/>
      <c r="LOU51" s="22"/>
      <c r="LOV51" s="22"/>
      <c r="LOW51" s="22"/>
      <c r="LOX51" s="22"/>
      <c r="LOY51" s="22"/>
      <c r="LOZ51" s="22"/>
      <c r="LPA51" s="22"/>
      <c r="LPB51" s="22"/>
      <c r="LPC51" s="22"/>
      <c r="LPD51" s="22"/>
      <c r="LPE51" s="22"/>
      <c r="LPF51" s="22"/>
      <c r="LPG51" s="22"/>
      <c r="LPH51" s="22"/>
      <c r="LPI51" s="22"/>
      <c r="LPJ51" s="22"/>
      <c r="LPK51" s="22"/>
      <c r="LPL51" s="22"/>
      <c r="LPM51" s="22"/>
      <c r="LPN51" s="22"/>
      <c r="LPO51" s="22"/>
      <c r="LPP51" s="22"/>
      <c r="LPQ51" s="22"/>
      <c r="LPR51" s="22"/>
      <c r="LPS51" s="22"/>
      <c r="LPT51" s="22"/>
      <c r="LPU51" s="22"/>
      <c r="LPV51" s="22"/>
      <c r="LPW51" s="22"/>
      <c r="LPX51" s="22"/>
      <c r="LPY51" s="22"/>
      <c r="LPZ51" s="22"/>
      <c r="LQA51" s="22"/>
      <c r="LQB51" s="22"/>
      <c r="LQC51" s="22"/>
      <c r="LQD51" s="22"/>
      <c r="LQE51" s="22"/>
      <c r="LQF51" s="22"/>
      <c r="LQG51" s="22"/>
      <c r="LQH51" s="22"/>
      <c r="LQI51" s="22"/>
      <c r="LQJ51" s="22"/>
      <c r="LQK51" s="22"/>
      <c r="LQL51" s="22"/>
      <c r="LQM51" s="22"/>
      <c r="LQN51" s="22"/>
      <c r="LQO51" s="22"/>
      <c r="LQP51" s="22"/>
      <c r="LQQ51" s="22"/>
      <c r="LQR51" s="22"/>
      <c r="LQS51" s="22"/>
      <c r="LQT51" s="22"/>
      <c r="LQU51" s="22"/>
      <c r="LQV51" s="22"/>
      <c r="LQW51" s="22"/>
      <c r="LQX51" s="22"/>
      <c r="LQY51" s="22"/>
      <c r="LQZ51" s="22"/>
      <c r="LRA51" s="22"/>
      <c r="LRB51" s="22"/>
      <c r="LRC51" s="22"/>
      <c r="LRD51" s="22"/>
      <c r="LRE51" s="22"/>
      <c r="LRF51" s="22"/>
      <c r="LRG51" s="22"/>
      <c r="LRH51" s="22"/>
      <c r="LRI51" s="22"/>
      <c r="LRJ51" s="22"/>
      <c r="LRK51" s="22"/>
      <c r="LRL51" s="22"/>
      <c r="LRM51" s="22"/>
      <c r="LRN51" s="22"/>
      <c r="LRO51" s="22"/>
      <c r="LRP51" s="22"/>
      <c r="LRQ51" s="22"/>
      <c r="LRR51" s="22"/>
      <c r="LRS51" s="22"/>
      <c r="LRT51" s="22"/>
      <c r="LRU51" s="22"/>
      <c r="LRV51" s="22"/>
      <c r="LRW51" s="22"/>
      <c r="LRX51" s="22"/>
      <c r="LRY51" s="22"/>
      <c r="LRZ51" s="22"/>
      <c r="LSA51" s="22"/>
      <c r="LSB51" s="22"/>
      <c r="LSC51" s="22"/>
      <c r="LSD51" s="22"/>
      <c r="LSE51" s="22"/>
      <c r="LSF51" s="22"/>
      <c r="LSG51" s="22"/>
      <c r="LSH51" s="22"/>
      <c r="LSI51" s="22"/>
      <c r="LSJ51" s="22"/>
      <c r="LSK51" s="22"/>
      <c r="LSL51" s="22"/>
      <c r="LSM51" s="22"/>
      <c r="LSN51" s="22"/>
      <c r="LSO51" s="22"/>
      <c r="LSP51" s="22"/>
      <c r="LSQ51" s="22"/>
      <c r="LSR51" s="22"/>
      <c r="LSS51" s="22"/>
      <c r="LST51" s="22"/>
      <c r="LSU51" s="22"/>
      <c r="LSV51" s="22"/>
      <c r="LSW51" s="22"/>
      <c r="LSX51" s="22"/>
      <c r="LSY51" s="22"/>
      <c r="LSZ51" s="22"/>
      <c r="LTA51" s="22"/>
      <c r="LTB51" s="22"/>
      <c r="LTC51" s="22"/>
      <c r="LTD51" s="22"/>
      <c r="LTE51" s="22"/>
      <c r="LTF51" s="22"/>
      <c r="LTG51" s="22"/>
      <c r="LTH51" s="22"/>
      <c r="LTI51" s="22"/>
      <c r="LTJ51" s="22"/>
      <c r="LTK51" s="22"/>
      <c r="LTL51" s="22"/>
      <c r="LTM51" s="22"/>
      <c r="LTN51" s="22"/>
      <c r="LTO51" s="22"/>
      <c r="LTP51" s="22"/>
      <c r="LTQ51" s="22"/>
      <c r="LTR51" s="22"/>
      <c r="LTS51" s="22"/>
      <c r="LTT51" s="22"/>
      <c r="LTU51" s="22"/>
      <c r="LTV51" s="22"/>
      <c r="LTW51" s="22"/>
      <c r="LTX51" s="22"/>
      <c r="LTY51" s="22"/>
      <c r="LTZ51" s="22"/>
      <c r="LUA51" s="22"/>
      <c r="LUB51" s="22"/>
      <c r="LUC51" s="22"/>
      <c r="LUD51" s="22"/>
      <c r="LUE51" s="22"/>
      <c r="LUF51" s="22"/>
      <c r="LUG51" s="22"/>
      <c r="LUH51" s="22"/>
      <c r="LUI51" s="22"/>
      <c r="LUJ51" s="22"/>
      <c r="LUK51" s="22"/>
      <c r="LUL51" s="22"/>
      <c r="LUM51" s="22"/>
      <c r="LUN51" s="22"/>
      <c r="LUO51" s="22"/>
      <c r="LUP51" s="22"/>
      <c r="LUQ51" s="22"/>
      <c r="LUR51" s="22"/>
      <c r="LUS51" s="22"/>
      <c r="LUT51" s="22"/>
      <c r="LUU51" s="22"/>
      <c r="LUV51" s="22"/>
      <c r="LUW51" s="22"/>
      <c r="LUX51" s="22"/>
      <c r="LUY51" s="22"/>
      <c r="LUZ51" s="22"/>
      <c r="LVA51" s="22"/>
      <c r="LVB51" s="22"/>
      <c r="LVC51" s="22"/>
      <c r="LVD51" s="22"/>
      <c r="LVE51" s="22"/>
      <c r="LVF51" s="22"/>
      <c r="LVG51" s="22"/>
      <c r="LVH51" s="22"/>
      <c r="LVI51" s="22"/>
      <c r="LVJ51" s="22"/>
      <c r="LVK51" s="22"/>
      <c r="LVL51" s="22"/>
      <c r="LVM51" s="22"/>
      <c r="LVN51" s="22"/>
      <c r="LVO51" s="22"/>
      <c r="LVP51" s="22"/>
      <c r="LVQ51" s="22"/>
      <c r="LVR51" s="22"/>
      <c r="LVS51" s="22"/>
      <c r="LVT51" s="22"/>
      <c r="LVU51" s="22"/>
      <c r="LVV51" s="22"/>
      <c r="LVW51" s="22"/>
      <c r="LVX51" s="22"/>
      <c r="LVY51" s="22"/>
      <c r="LVZ51" s="22"/>
      <c r="LWA51" s="22"/>
      <c r="LWB51" s="22"/>
      <c r="LWC51" s="22"/>
      <c r="LWD51" s="22"/>
      <c r="LWE51" s="22"/>
      <c r="LWF51" s="22"/>
      <c r="LWG51" s="22"/>
      <c r="LWH51" s="22"/>
      <c r="LWI51" s="22"/>
      <c r="LWJ51" s="22"/>
      <c r="LWK51" s="22"/>
      <c r="LWL51" s="22"/>
      <c r="LWM51" s="22"/>
      <c r="LWN51" s="22"/>
      <c r="LWO51" s="22"/>
      <c r="LWP51" s="22"/>
      <c r="LWQ51" s="22"/>
      <c r="LWR51" s="22"/>
      <c r="LWS51" s="22"/>
      <c r="LWT51" s="22"/>
      <c r="LWU51" s="22"/>
      <c r="LWV51" s="22"/>
      <c r="LWW51" s="22"/>
      <c r="LWX51" s="22"/>
      <c r="LWY51" s="22"/>
      <c r="LWZ51" s="22"/>
      <c r="LXA51" s="22"/>
      <c r="LXB51" s="22"/>
      <c r="LXC51" s="22"/>
      <c r="LXD51" s="22"/>
      <c r="LXE51" s="22"/>
      <c r="LXF51" s="22"/>
      <c r="LXG51" s="22"/>
      <c r="LXH51" s="22"/>
      <c r="LXI51" s="22"/>
      <c r="LXJ51" s="22"/>
      <c r="LXK51" s="22"/>
      <c r="LXL51" s="22"/>
      <c r="LXM51" s="22"/>
      <c r="LXN51" s="22"/>
      <c r="LXO51" s="22"/>
      <c r="LXP51" s="22"/>
      <c r="LXQ51" s="22"/>
      <c r="LXR51" s="22"/>
      <c r="LXS51" s="22"/>
      <c r="LXT51" s="22"/>
      <c r="LXU51" s="22"/>
      <c r="LXV51" s="22"/>
      <c r="LXW51" s="22"/>
      <c r="LXX51" s="22"/>
      <c r="LXY51" s="22"/>
      <c r="LXZ51" s="22"/>
      <c r="LYA51" s="22"/>
      <c r="LYB51" s="22"/>
      <c r="LYC51" s="22"/>
      <c r="LYD51" s="22"/>
      <c r="LYE51" s="22"/>
      <c r="LYF51" s="22"/>
      <c r="LYG51" s="22"/>
      <c r="LYH51" s="22"/>
      <c r="LYI51" s="22"/>
      <c r="LYJ51" s="22"/>
      <c r="LYK51" s="22"/>
      <c r="LYL51" s="22"/>
      <c r="LYM51" s="22"/>
      <c r="LYN51" s="22"/>
      <c r="LYO51" s="22"/>
      <c r="LYP51" s="22"/>
      <c r="LYQ51" s="22"/>
      <c r="LYR51" s="22"/>
      <c r="LYS51" s="22"/>
      <c r="LYT51" s="22"/>
      <c r="LYU51" s="22"/>
      <c r="LYV51" s="22"/>
      <c r="LYW51" s="22"/>
      <c r="LYX51" s="22"/>
      <c r="LYY51" s="22"/>
      <c r="LYZ51" s="22"/>
      <c r="LZA51" s="22"/>
      <c r="LZB51" s="22"/>
      <c r="LZC51" s="22"/>
      <c r="LZD51" s="22"/>
      <c r="LZE51" s="22"/>
      <c r="LZF51" s="22"/>
      <c r="LZG51" s="22"/>
      <c r="LZH51" s="22"/>
      <c r="LZI51" s="22"/>
      <c r="LZJ51" s="22"/>
      <c r="LZK51" s="22"/>
      <c r="LZL51" s="22"/>
      <c r="LZM51" s="22"/>
      <c r="LZN51" s="22"/>
      <c r="LZO51" s="22"/>
      <c r="LZP51" s="22"/>
      <c r="LZQ51" s="22"/>
      <c r="LZR51" s="22"/>
      <c r="LZS51" s="22"/>
      <c r="LZT51" s="22"/>
      <c r="LZU51" s="22"/>
      <c r="LZV51" s="22"/>
      <c r="LZW51" s="22"/>
      <c r="LZX51" s="22"/>
      <c r="LZY51" s="22"/>
      <c r="LZZ51" s="22"/>
      <c r="MAA51" s="22"/>
      <c r="MAB51" s="22"/>
      <c r="MAC51" s="22"/>
      <c r="MAD51" s="22"/>
      <c r="MAE51" s="22"/>
      <c r="MAF51" s="22"/>
      <c r="MAG51" s="22"/>
      <c r="MAH51" s="22"/>
      <c r="MAI51" s="22"/>
      <c r="MAJ51" s="22"/>
      <c r="MAK51" s="22"/>
      <c r="MAL51" s="22"/>
      <c r="MAM51" s="22"/>
      <c r="MAN51" s="22"/>
      <c r="MAO51" s="22"/>
      <c r="MAP51" s="22"/>
      <c r="MAQ51" s="22"/>
      <c r="MAR51" s="22"/>
      <c r="MAS51" s="22"/>
      <c r="MAT51" s="22"/>
      <c r="MAU51" s="22"/>
      <c r="MAV51" s="22"/>
      <c r="MAW51" s="22"/>
      <c r="MAX51" s="22"/>
      <c r="MAY51" s="22"/>
      <c r="MAZ51" s="22"/>
      <c r="MBA51" s="22"/>
      <c r="MBB51" s="22"/>
      <c r="MBC51" s="22"/>
      <c r="MBD51" s="22"/>
      <c r="MBE51" s="22"/>
      <c r="MBF51" s="22"/>
      <c r="MBG51" s="22"/>
      <c r="MBH51" s="22"/>
      <c r="MBI51" s="22"/>
      <c r="MBJ51" s="22"/>
      <c r="MBK51" s="22"/>
      <c r="MBL51" s="22"/>
      <c r="MBM51" s="22"/>
      <c r="MBN51" s="22"/>
      <c r="MBO51" s="22"/>
      <c r="MBP51" s="22"/>
      <c r="MBQ51" s="22"/>
      <c r="MBR51" s="22"/>
      <c r="MBS51" s="22"/>
      <c r="MBT51" s="22"/>
      <c r="MBU51" s="22"/>
      <c r="MBV51" s="22"/>
      <c r="MBW51" s="22"/>
      <c r="MBX51" s="22"/>
      <c r="MBY51" s="22"/>
      <c r="MBZ51" s="22"/>
      <c r="MCA51" s="22"/>
      <c r="MCB51" s="22"/>
      <c r="MCC51" s="22"/>
      <c r="MCD51" s="22"/>
      <c r="MCE51" s="22"/>
      <c r="MCF51" s="22"/>
      <c r="MCG51" s="22"/>
      <c r="MCH51" s="22"/>
      <c r="MCI51" s="22"/>
      <c r="MCJ51" s="22"/>
      <c r="MCK51" s="22"/>
      <c r="MCL51" s="22"/>
      <c r="MCM51" s="22"/>
      <c r="MCN51" s="22"/>
      <c r="MCO51" s="22"/>
      <c r="MCP51" s="22"/>
      <c r="MCQ51" s="22"/>
      <c r="MCR51" s="22"/>
      <c r="MCS51" s="22"/>
      <c r="MCT51" s="22"/>
      <c r="MCU51" s="22"/>
      <c r="MCV51" s="22"/>
      <c r="MCW51" s="22"/>
      <c r="MCX51" s="22"/>
      <c r="MCY51" s="22"/>
      <c r="MCZ51" s="22"/>
      <c r="MDA51" s="22"/>
      <c r="MDB51" s="22"/>
      <c r="MDC51" s="22"/>
      <c r="MDD51" s="22"/>
      <c r="MDE51" s="22"/>
      <c r="MDF51" s="22"/>
      <c r="MDG51" s="22"/>
      <c r="MDH51" s="22"/>
      <c r="MDI51" s="22"/>
      <c r="MDJ51" s="22"/>
      <c r="MDK51" s="22"/>
      <c r="MDL51" s="22"/>
      <c r="MDM51" s="22"/>
      <c r="MDN51" s="22"/>
      <c r="MDO51" s="22"/>
      <c r="MDP51" s="22"/>
      <c r="MDQ51" s="22"/>
      <c r="MDR51" s="22"/>
      <c r="MDS51" s="22"/>
      <c r="MDT51" s="22"/>
      <c r="MDU51" s="22"/>
      <c r="MDV51" s="22"/>
      <c r="MDW51" s="22"/>
      <c r="MDX51" s="22"/>
      <c r="MDY51" s="22"/>
      <c r="MDZ51" s="22"/>
      <c r="MEA51" s="22"/>
      <c r="MEB51" s="22"/>
      <c r="MEC51" s="22"/>
      <c r="MED51" s="22"/>
      <c r="MEE51" s="22"/>
      <c r="MEF51" s="22"/>
      <c r="MEG51" s="22"/>
      <c r="MEH51" s="22"/>
      <c r="MEI51" s="22"/>
      <c r="MEJ51" s="22"/>
      <c r="MEK51" s="22"/>
      <c r="MEL51" s="22"/>
      <c r="MEM51" s="22"/>
      <c r="MEN51" s="22"/>
      <c r="MEO51" s="22"/>
      <c r="MEP51" s="22"/>
      <c r="MEQ51" s="22"/>
      <c r="MER51" s="22"/>
      <c r="MES51" s="22"/>
      <c r="MET51" s="22"/>
      <c r="MEU51" s="22"/>
      <c r="MEV51" s="22"/>
      <c r="MEW51" s="22"/>
      <c r="MEX51" s="22"/>
      <c r="MEY51" s="22"/>
      <c r="MEZ51" s="22"/>
      <c r="MFA51" s="22"/>
      <c r="MFB51" s="22"/>
      <c r="MFC51" s="22"/>
      <c r="MFD51" s="22"/>
      <c r="MFE51" s="22"/>
      <c r="MFF51" s="22"/>
      <c r="MFG51" s="22"/>
      <c r="MFH51" s="22"/>
      <c r="MFI51" s="22"/>
      <c r="MFJ51" s="22"/>
      <c r="MFK51" s="22"/>
      <c r="MFL51" s="22"/>
      <c r="MFM51" s="22"/>
      <c r="MFN51" s="22"/>
      <c r="MFO51" s="22"/>
      <c r="MFP51" s="22"/>
      <c r="MFQ51" s="22"/>
      <c r="MFR51" s="22"/>
      <c r="MFS51" s="22"/>
      <c r="MFT51" s="22"/>
      <c r="MFU51" s="22"/>
      <c r="MFV51" s="22"/>
      <c r="MFW51" s="22"/>
      <c r="MFX51" s="22"/>
      <c r="MFY51" s="22"/>
      <c r="MFZ51" s="22"/>
      <c r="MGA51" s="22"/>
      <c r="MGB51" s="22"/>
      <c r="MGC51" s="22"/>
      <c r="MGD51" s="22"/>
      <c r="MGE51" s="22"/>
      <c r="MGF51" s="22"/>
      <c r="MGG51" s="22"/>
      <c r="MGH51" s="22"/>
      <c r="MGI51" s="22"/>
      <c r="MGJ51" s="22"/>
      <c r="MGK51" s="22"/>
      <c r="MGL51" s="22"/>
      <c r="MGM51" s="22"/>
      <c r="MGN51" s="22"/>
      <c r="MGO51" s="22"/>
      <c r="MGP51" s="22"/>
      <c r="MGQ51" s="22"/>
      <c r="MGR51" s="22"/>
      <c r="MGS51" s="22"/>
      <c r="MGT51" s="22"/>
      <c r="MGU51" s="22"/>
      <c r="MGV51" s="22"/>
      <c r="MGW51" s="22"/>
      <c r="MGX51" s="22"/>
      <c r="MGY51" s="22"/>
      <c r="MGZ51" s="22"/>
      <c r="MHA51" s="22"/>
      <c r="MHB51" s="22"/>
      <c r="MHC51" s="22"/>
      <c r="MHD51" s="22"/>
      <c r="MHE51" s="22"/>
      <c r="MHF51" s="22"/>
      <c r="MHG51" s="22"/>
      <c r="MHH51" s="22"/>
      <c r="MHI51" s="22"/>
      <c r="MHJ51" s="22"/>
      <c r="MHK51" s="22"/>
      <c r="MHL51" s="22"/>
      <c r="MHM51" s="22"/>
      <c r="MHN51" s="22"/>
      <c r="MHO51" s="22"/>
      <c r="MHP51" s="22"/>
      <c r="MHQ51" s="22"/>
      <c r="MHR51" s="22"/>
      <c r="MHS51" s="22"/>
      <c r="MHT51" s="22"/>
      <c r="MHU51" s="22"/>
      <c r="MHV51" s="22"/>
      <c r="MHW51" s="22"/>
      <c r="MHX51" s="22"/>
      <c r="MHY51" s="22"/>
      <c r="MHZ51" s="22"/>
      <c r="MIA51" s="22"/>
      <c r="MIB51" s="22"/>
      <c r="MIC51" s="22"/>
      <c r="MID51" s="22"/>
      <c r="MIE51" s="22"/>
      <c r="MIF51" s="22"/>
      <c r="MIG51" s="22"/>
      <c r="MIH51" s="22"/>
      <c r="MII51" s="22"/>
      <c r="MIJ51" s="22"/>
      <c r="MIK51" s="22"/>
      <c r="MIL51" s="22"/>
      <c r="MIM51" s="22"/>
      <c r="MIN51" s="22"/>
      <c r="MIO51" s="22"/>
      <c r="MIP51" s="22"/>
      <c r="MIQ51" s="22"/>
      <c r="MIR51" s="22"/>
      <c r="MIS51" s="22"/>
      <c r="MIT51" s="22"/>
      <c r="MIU51" s="22"/>
      <c r="MIV51" s="22"/>
      <c r="MIW51" s="22"/>
      <c r="MIX51" s="22"/>
      <c r="MIY51" s="22"/>
      <c r="MIZ51" s="22"/>
      <c r="MJA51" s="22"/>
      <c r="MJB51" s="22"/>
      <c r="MJC51" s="22"/>
      <c r="MJD51" s="22"/>
      <c r="MJE51" s="22"/>
      <c r="MJF51" s="22"/>
      <c r="MJG51" s="22"/>
      <c r="MJH51" s="22"/>
      <c r="MJI51" s="22"/>
      <c r="MJJ51" s="22"/>
      <c r="MJK51" s="22"/>
      <c r="MJL51" s="22"/>
      <c r="MJM51" s="22"/>
      <c r="MJN51" s="22"/>
      <c r="MJO51" s="22"/>
      <c r="MJP51" s="22"/>
      <c r="MJQ51" s="22"/>
      <c r="MJR51" s="22"/>
      <c r="MJS51" s="22"/>
      <c r="MJT51" s="22"/>
      <c r="MJU51" s="22"/>
      <c r="MJV51" s="22"/>
      <c r="MJW51" s="22"/>
      <c r="MJX51" s="22"/>
      <c r="MJY51" s="22"/>
      <c r="MJZ51" s="22"/>
      <c r="MKA51" s="22"/>
      <c r="MKB51" s="22"/>
      <c r="MKC51" s="22"/>
      <c r="MKD51" s="22"/>
      <c r="MKE51" s="22"/>
      <c r="MKF51" s="22"/>
      <c r="MKG51" s="22"/>
      <c r="MKH51" s="22"/>
      <c r="MKI51" s="22"/>
      <c r="MKJ51" s="22"/>
      <c r="MKK51" s="22"/>
      <c r="MKL51" s="22"/>
      <c r="MKM51" s="22"/>
      <c r="MKN51" s="22"/>
      <c r="MKO51" s="22"/>
      <c r="MKP51" s="22"/>
      <c r="MKQ51" s="22"/>
      <c r="MKR51" s="22"/>
      <c r="MKS51" s="22"/>
      <c r="MKT51" s="22"/>
      <c r="MKU51" s="22"/>
      <c r="MKV51" s="22"/>
      <c r="MKW51" s="22"/>
      <c r="MKX51" s="22"/>
      <c r="MKY51" s="22"/>
      <c r="MKZ51" s="22"/>
      <c r="MLA51" s="22"/>
      <c r="MLB51" s="22"/>
      <c r="MLC51" s="22"/>
      <c r="MLD51" s="22"/>
      <c r="MLE51" s="22"/>
      <c r="MLF51" s="22"/>
      <c r="MLG51" s="22"/>
      <c r="MLH51" s="22"/>
      <c r="MLI51" s="22"/>
      <c r="MLJ51" s="22"/>
      <c r="MLK51" s="22"/>
      <c r="MLL51" s="22"/>
      <c r="MLM51" s="22"/>
      <c r="MLN51" s="22"/>
      <c r="MLO51" s="22"/>
      <c r="MLP51" s="22"/>
      <c r="MLQ51" s="22"/>
      <c r="MLR51" s="22"/>
      <c r="MLS51" s="22"/>
      <c r="MLT51" s="22"/>
      <c r="MLU51" s="22"/>
      <c r="MLV51" s="22"/>
      <c r="MLW51" s="22"/>
      <c r="MLX51" s="22"/>
      <c r="MLY51" s="22"/>
      <c r="MLZ51" s="22"/>
      <c r="MMA51" s="22"/>
      <c r="MMB51" s="22"/>
      <c r="MMC51" s="22"/>
      <c r="MMD51" s="22"/>
      <c r="MME51" s="22"/>
      <c r="MMF51" s="22"/>
      <c r="MMG51" s="22"/>
      <c r="MMH51" s="22"/>
      <c r="MMI51" s="22"/>
      <c r="MMJ51" s="22"/>
      <c r="MMK51" s="22"/>
      <c r="MML51" s="22"/>
      <c r="MMM51" s="22"/>
      <c r="MMN51" s="22"/>
      <c r="MMO51" s="22"/>
      <c r="MMP51" s="22"/>
      <c r="MMQ51" s="22"/>
      <c r="MMR51" s="22"/>
      <c r="MMS51" s="22"/>
      <c r="MMT51" s="22"/>
      <c r="MMU51" s="22"/>
      <c r="MMV51" s="22"/>
      <c r="MMW51" s="22"/>
      <c r="MMX51" s="22"/>
      <c r="MMY51" s="22"/>
      <c r="MMZ51" s="22"/>
      <c r="MNA51" s="22"/>
      <c r="MNB51" s="22"/>
      <c r="MNC51" s="22"/>
      <c r="MND51" s="22"/>
      <c r="MNE51" s="22"/>
      <c r="MNF51" s="22"/>
      <c r="MNG51" s="22"/>
      <c r="MNH51" s="22"/>
      <c r="MNI51" s="22"/>
      <c r="MNJ51" s="22"/>
      <c r="MNK51" s="22"/>
      <c r="MNL51" s="22"/>
      <c r="MNM51" s="22"/>
      <c r="MNN51" s="22"/>
      <c r="MNO51" s="22"/>
      <c r="MNP51" s="22"/>
      <c r="MNQ51" s="22"/>
      <c r="MNR51" s="22"/>
      <c r="MNS51" s="22"/>
      <c r="MNT51" s="22"/>
      <c r="MNU51" s="22"/>
      <c r="MNV51" s="22"/>
      <c r="MNW51" s="22"/>
      <c r="MNX51" s="22"/>
      <c r="MNY51" s="22"/>
      <c r="MNZ51" s="22"/>
      <c r="MOA51" s="22"/>
      <c r="MOB51" s="22"/>
      <c r="MOC51" s="22"/>
      <c r="MOD51" s="22"/>
      <c r="MOE51" s="22"/>
      <c r="MOF51" s="22"/>
      <c r="MOG51" s="22"/>
      <c r="MOH51" s="22"/>
      <c r="MOI51" s="22"/>
      <c r="MOJ51" s="22"/>
      <c r="MOK51" s="22"/>
      <c r="MOL51" s="22"/>
      <c r="MOM51" s="22"/>
      <c r="MON51" s="22"/>
      <c r="MOO51" s="22"/>
      <c r="MOP51" s="22"/>
      <c r="MOQ51" s="22"/>
      <c r="MOR51" s="22"/>
      <c r="MOS51" s="22"/>
      <c r="MOT51" s="22"/>
      <c r="MOU51" s="22"/>
      <c r="MOV51" s="22"/>
      <c r="MOW51" s="22"/>
      <c r="MOX51" s="22"/>
      <c r="MOY51" s="22"/>
      <c r="MOZ51" s="22"/>
      <c r="MPA51" s="22"/>
      <c r="MPB51" s="22"/>
      <c r="MPC51" s="22"/>
      <c r="MPD51" s="22"/>
      <c r="MPE51" s="22"/>
      <c r="MPF51" s="22"/>
      <c r="MPG51" s="22"/>
      <c r="MPH51" s="22"/>
      <c r="MPI51" s="22"/>
      <c r="MPJ51" s="22"/>
      <c r="MPK51" s="22"/>
      <c r="MPL51" s="22"/>
      <c r="MPM51" s="22"/>
      <c r="MPN51" s="22"/>
      <c r="MPO51" s="22"/>
      <c r="MPP51" s="22"/>
      <c r="MPQ51" s="22"/>
      <c r="MPR51" s="22"/>
      <c r="MPS51" s="22"/>
      <c r="MPT51" s="22"/>
      <c r="MPU51" s="22"/>
      <c r="MPV51" s="22"/>
      <c r="MPW51" s="22"/>
      <c r="MPX51" s="22"/>
      <c r="MPY51" s="22"/>
      <c r="MPZ51" s="22"/>
      <c r="MQA51" s="22"/>
      <c r="MQB51" s="22"/>
      <c r="MQC51" s="22"/>
      <c r="MQD51" s="22"/>
      <c r="MQE51" s="22"/>
      <c r="MQF51" s="22"/>
      <c r="MQG51" s="22"/>
      <c r="MQH51" s="22"/>
      <c r="MQI51" s="22"/>
      <c r="MQJ51" s="22"/>
      <c r="MQK51" s="22"/>
      <c r="MQL51" s="22"/>
      <c r="MQM51" s="22"/>
      <c r="MQN51" s="22"/>
      <c r="MQO51" s="22"/>
      <c r="MQP51" s="22"/>
      <c r="MQQ51" s="22"/>
      <c r="MQR51" s="22"/>
      <c r="MQS51" s="22"/>
      <c r="MQT51" s="22"/>
      <c r="MQU51" s="22"/>
      <c r="MQV51" s="22"/>
      <c r="MQW51" s="22"/>
      <c r="MQX51" s="22"/>
      <c r="MQY51" s="22"/>
      <c r="MQZ51" s="22"/>
      <c r="MRA51" s="22"/>
      <c r="MRB51" s="22"/>
      <c r="MRC51" s="22"/>
      <c r="MRD51" s="22"/>
      <c r="MRE51" s="22"/>
      <c r="MRF51" s="22"/>
      <c r="MRG51" s="22"/>
      <c r="MRH51" s="22"/>
      <c r="MRI51" s="22"/>
      <c r="MRJ51" s="22"/>
      <c r="MRK51" s="22"/>
      <c r="MRL51" s="22"/>
      <c r="MRM51" s="22"/>
      <c r="MRN51" s="22"/>
      <c r="MRO51" s="22"/>
      <c r="MRP51" s="22"/>
      <c r="MRQ51" s="22"/>
      <c r="MRR51" s="22"/>
      <c r="MRS51" s="22"/>
      <c r="MRT51" s="22"/>
      <c r="MRU51" s="22"/>
      <c r="MRV51" s="22"/>
      <c r="MRW51" s="22"/>
      <c r="MRX51" s="22"/>
      <c r="MRY51" s="22"/>
      <c r="MRZ51" s="22"/>
      <c r="MSA51" s="22"/>
      <c r="MSB51" s="22"/>
      <c r="MSC51" s="22"/>
      <c r="MSD51" s="22"/>
      <c r="MSE51" s="22"/>
      <c r="MSF51" s="22"/>
      <c r="MSG51" s="22"/>
      <c r="MSH51" s="22"/>
      <c r="MSI51" s="22"/>
      <c r="MSJ51" s="22"/>
      <c r="MSK51" s="22"/>
      <c r="MSL51" s="22"/>
      <c r="MSM51" s="22"/>
      <c r="MSN51" s="22"/>
      <c r="MSO51" s="22"/>
      <c r="MSP51" s="22"/>
      <c r="MSQ51" s="22"/>
      <c r="MSR51" s="22"/>
      <c r="MSS51" s="22"/>
      <c r="MST51" s="22"/>
      <c r="MSU51" s="22"/>
      <c r="MSV51" s="22"/>
      <c r="MSW51" s="22"/>
      <c r="MSX51" s="22"/>
      <c r="MSY51" s="22"/>
      <c r="MSZ51" s="22"/>
      <c r="MTA51" s="22"/>
      <c r="MTB51" s="22"/>
      <c r="MTC51" s="22"/>
      <c r="MTD51" s="22"/>
      <c r="MTE51" s="22"/>
      <c r="MTF51" s="22"/>
      <c r="MTG51" s="22"/>
      <c r="MTH51" s="22"/>
      <c r="MTI51" s="22"/>
      <c r="MTJ51" s="22"/>
      <c r="MTK51" s="22"/>
      <c r="MTL51" s="22"/>
      <c r="MTM51" s="22"/>
      <c r="MTN51" s="22"/>
      <c r="MTO51" s="22"/>
      <c r="MTP51" s="22"/>
      <c r="MTQ51" s="22"/>
      <c r="MTR51" s="22"/>
      <c r="MTS51" s="22"/>
      <c r="MTT51" s="22"/>
      <c r="MTU51" s="22"/>
      <c r="MTV51" s="22"/>
      <c r="MTW51" s="22"/>
      <c r="MTX51" s="22"/>
      <c r="MTY51" s="22"/>
      <c r="MTZ51" s="22"/>
      <c r="MUA51" s="22"/>
      <c r="MUB51" s="22"/>
      <c r="MUC51" s="22"/>
      <c r="MUD51" s="22"/>
      <c r="MUE51" s="22"/>
      <c r="MUF51" s="22"/>
      <c r="MUG51" s="22"/>
      <c r="MUH51" s="22"/>
      <c r="MUI51" s="22"/>
      <c r="MUJ51" s="22"/>
      <c r="MUK51" s="22"/>
      <c r="MUL51" s="22"/>
      <c r="MUM51" s="22"/>
      <c r="MUN51" s="22"/>
      <c r="MUO51" s="22"/>
      <c r="MUP51" s="22"/>
      <c r="MUQ51" s="22"/>
      <c r="MUR51" s="22"/>
      <c r="MUS51" s="22"/>
      <c r="MUT51" s="22"/>
      <c r="MUU51" s="22"/>
      <c r="MUV51" s="22"/>
      <c r="MUW51" s="22"/>
      <c r="MUX51" s="22"/>
      <c r="MUY51" s="22"/>
      <c r="MUZ51" s="22"/>
      <c r="MVA51" s="22"/>
      <c r="MVB51" s="22"/>
      <c r="MVC51" s="22"/>
      <c r="MVD51" s="22"/>
      <c r="MVE51" s="22"/>
      <c r="MVF51" s="22"/>
      <c r="MVG51" s="22"/>
      <c r="MVH51" s="22"/>
      <c r="MVI51" s="22"/>
      <c r="MVJ51" s="22"/>
      <c r="MVK51" s="22"/>
      <c r="MVL51" s="22"/>
      <c r="MVM51" s="22"/>
      <c r="MVN51" s="22"/>
      <c r="MVO51" s="22"/>
      <c r="MVP51" s="22"/>
      <c r="MVQ51" s="22"/>
      <c r="MVR51" s="22"/>
      <c r="MVS51" s="22"/>
      <c r="MVT51" s="22"/>
      <c r="MVU51" s="22"/>
      <c r="MVV51" s="22"/>
      <c r="MVW51" s="22"/>
      <c r="MVX51" s="22"/>
      <c r="MVY51" s="22"/>
      <c r="MVZ51" s="22"/>
      <c r="MWA51" s="22"/>
      <c r="MWB51" s="22"/>
      <c r="MWC51" s="22"/>
      <c r="MWD51" s="22"/>
      <c r="MWE51" s="22"/>
      <c r="MWF51" s="22"/>
      <c r="MWG51" s="22"/>
      <c r="MWH51" s="22"/>
      <c r="MWI51" s="22"/>
      <c r="MWJ51" s="22"/>
      <c r="MWK51" s="22"/>
      <c r="MWL51" s="22"/>
      <c r="MWM51" s="22"/>
      <c r="MWN51" s="22"/>
      <c r="MWO51" s="22"/>
      <c r="MWP51" s="22"/>
      <c r="MWQ51" s="22"/>
      <c r="MWR51" s="22"/>
      <c r="MWS51" s="22"/>
      <c r="MWT51" s="22"/>
      <c r="MWU51" s="22"/>
      <c r="MWV51" s="22"/>
      <c r="MWW51" s="22"/>
      <c r="MWX51" s="22"/>
      <c r="MWY51" s="22"/>
      <c r="MWZ51" s="22"/>
      <c r="MXA51" s="22"/>
      <c r="MXB51" s="22"/>
      <c r="MXC51" s="22"/>
      <c r="MXD51" s="22"/>
      <c r="MXE51" s="22"/>
      <c r="MXF51" s="22"/>
      <c r="MXG51" s="22"/>
      <c r="MXH51" s="22"/>
      <c r="MXI51" s="22"/>
      <c r="MXJ51" s="22"/>
      <c r="MXK51" s="22"/>
      <c r="MXL51" s="22"/>
      <c r="MXM51" s="22"/>
      <c r="MXN51" s="22"/>
      <c r="MXO51" s="22"/>
      <c r="MXP51" s="22"/>
      <c r="MXQ51" s="22"/>
      <c r="MXR51" s="22"/>
      <c r="MXS51" s="22"/>
      <c r="MXT51" s="22"/>
      <c r="MXU51" s="22"/>
      <c r="MXV51" s="22"/>
      <c r="MXW51" s="22"/>
      <c r="MXX51" s="22"/>
      <c r="MXY51" s="22"/>
      <c r="MXZ51" s="22"/>
      <c r="MYA51" s="22"/>
      <c r="MYB51" s="22"/>
      <c r="MYC51" s="22"/>
      <c r="MYD51" s="22"/>
      <c r="MYE51" s="22"/>
      <c r="MYF51" s="22"/>
      <c r="MYG51" s="22"/>
      <c r="MYH51" s="22"/>
      <c r="MYI51" s="22"/>
      <c r="MYJ51" s="22"/>
      <c r="MYK51" s="22"/>
      <c r="MYL51" s="22"/>
      <c r="MYM51" s="22"/>
      <c r="MYN51" s="22"/>
      <c r="MYO51" s="22"/>
      <c r="MYP51" s="22"/>
      <c r="MYQ51" s="22"/>
      <c r="MYR51" s="22"/>
      <c r="MYS51" s="22"/>
      <c r="MYT51" s="22"/>
      <c r="MYU51" s="22"/>
      <c r="MYV51" s="22"/>
      <c r="MYW51" s="22"/>
      <c r="MYX51" s="22"/>
      <c r="MYY51" s="22"/>
      <c r="MYZ51" s="22"/>
      <c r="MZA51" s="22"/>
      <c r="MZB51" s="22"/>
      <c r="MZC51" s="22"/>
      <c r="MZD51" s="22"/>
      <c r="MZE51" s="22"/>
      <c r="MZF51" s="22"/>
      <c r="MZG51" s="22"/>
      <c r="MZH51" s="22"/>
      <c r="MZI51" s="22"/>
      <c r="MZJ51" s="22"/>
      <c r="MZK51" s="22"/>
      <c r="MZL51" s="22"/>
      <c r="MZM51" s="22"/>
      <c r="MZN51" s="22"/>
      <c r="MZO51" s="22"/>
      <c r="MZP51" s="22"/>
      <c r="MZQ51" s="22"/>
      <c r="MZR51" s="22"/>
      <c r="MZS51" s="22"/>
      <c r="MZT51" s="22"/>
      <c r="MZU51" s="22"/>
      <c r="MZV51" s="22"/>
      <c r="MZW51" s="22"/>
      <c r="MZX51" s="22"/>
      <c r="MZY51" s="22"/>
      <c r="MZZ51" s="22"/>
      <c r="NAA51" s="22"/>
      <c r="NAB51" s="22"/>
      <c r="NAC51" s="22"/>
      <c r="NAD51" s="22"/>
      <c r="NAE51" s="22"/>
      <c r="NAF51" s="22"/>
      <c r="NAG51" s="22"/>
      <c r="NAH51" s="22"/>
      <c r="NAI51" s="22"/>
      <c r="NAJ51" s="22"/>
      <c r="NAK51" s="22"/>
      <c r="NAL51" s="22"/>
      <c r="NAM51" s="22"/>
      <c r="NAN51" s="22"/>
      <c r="NAO51" s="22"/>
      <c r="NAP51" s="22"/>
      <c r="NAQ51" s="22"/>
      <c r="NAR51" s="22"/>
      <c r="NAS51" s="22"/>
      <c r="NAT51" s="22"/>
      <c r="NAU51" s="22"/>
      <c r="NAV51" s="22"/>
      <c r="NAW51" s="22"/>
      <c r="NAX51" s="22"/>
      <c r="NAY51" s="22"/>
      <c r="NAZ51" s="22"/>
      <c r="NBA51" s="22"/>
      <c r="NBB51" s="22"/>
      <c r="NBC51" s="22"/>
      <c r="NBD51" s="22"/>
      <c r="NBE51" s="22"/>
      <c r="NBF51" s="22"/>
      <c r="NBG51" s="22"/>
      <c r="NBH51" s="22"/>
      <c r="NBI51" s="22"/>
      <c r="NBJ51" s="22"/>
      <c r="NBK51" s="22"/>
      <c r="NBL51" s="22"/>
      <c r="NBM51" s="22"/>
      <c r="NBN51" s="22"/>
      <c r="NBO51" s="22"/>
      <c r="NBP51" s="22"/>
      <c r="NBQ51" s="22"/>
      <c r="NBR51" s="22"/>
      <c r="NBS51" s="22"/>
      <c r="NBT51" s="22"/>
      <c r="NBU51" s="22"/>
      <c r="NBV51" s="22"/>
      <c r="NBW51" s="22"/>
      <c r="NBX51" s="22"/>
      <c r="NBY51" s="22"/>
      <c r="NBZ51" s="22"/>
      <c r="NCA51" s="22"/>
      <c r="NCB51" s="22"/>
      <c r="NCC51" s="22"/>
      <c r="NCD51" s="22"/>
      <c r="NCE51" s="22"/>
      <c r="NCF51" s="22"/>
      <c r="NCG51" s="22"/>
      <c r="NCH51" s="22"/>
      <c r="NCI51" s="22"/>
      <c r="NCJ51" s="22"/>
      <c r="NCK51" s="22"/>
      <c r="NCL51" s="22"/>
      <c r="NCM51" s="22"/>
      <c r="NCN51" s="22"/>
      <c r="NCO51" s="22"/>
      <c r="NCP51" s="22"/>
      <c r="NCQ51" s="22"/>
      <c r="NCR51" s="22"/>
      <c r="NCS51" s="22"/>
      <c r="NCT51" s="22"/>
      <c r="NCU51" s="22"/>
      <c r="NCV51" s="22"/>
      <c r="NCW51" s="22"/>
      <c r="NCX51" s="22"/>
      <c r="NCY51" s="22"/>
      <c r="NCZ51" s="22"/>
      <c r="NDA51" s="22"/>
      <c r="NDB51" s="22"/>
      <c r="NDC51" s="22"/>
      <c r="NDD51" s="22"/>
      <c r="NDE51" s="22"/>
      <c r="NDF51" s="22"/>
      <c r="NDG51" s="22"/>
      <c r="NDH51" s="22"/>
      <c r="NDI51" s="22"/>
      <c r="NDJ51" s="22"/>
      <c r="NDK51" s="22"/>
      <c r="NDL51" s="22"/>
      <c r="NDM51" s="22"/>
      <c r="NDN51" s="22"/>
      <c r="NDO51" s="22"/>
      <c r="NDP51" s="22"/>
      <c r="NDQ51" s="22"/>
      <c r="NDR51" s="22"/>
      <c r="NDS51" s="22"/>
      <c r="NDT51" s="22"/>
      <c r="NDU51" s="22"/>
      <c r="NDV51" s="22"/>
      <c r="NDW51" s="22"/>
      <c r="NDX51" s="22"/>
      <c r="NDY51" s="22"/>
      <c r="NDZ51" s="22"/>
      <c r="NEA51" s="22"/>
      <c r="NEB51" s="22"/>
      <c r="NEC51" s="22"/>
      <c r="NED51" s="22"/>
      <c r="NEE51" s="22"/>
      <c r="NEF51" s="22"/>
      <c r="NEG51" s="22"/>
      <c r="NEH51" s="22"/>
      <c r="NEI51" s="22"/>
      <c r="NEJ51" s="22"/>
      <c r="NEK51" s="22"/>
      <c r="NEL51" s="22"/>
      <c r="NEM51" s="22"/>
      <c r="NEN51" s="22"/>
      <c r="NEO51" s="22"/>
      <c r="NEP51" s="22"/>
      <c r="NEQ51" s="22"/>
      <c r="NER51" s="22"/>
      <c r="NES51" s="22"/>
      <c r="NET51" s="22"/>
      <c r="NEU51" s="22"/>
      <c r="NEV51" s="22"/>
      <c r="NEW51" s="22"/>
      <c r="NEX51" s="22"/>
      <c r="NEY51" s="22"/>
      <c r="NEZ51" s="22"/>
      <c r="NFA51" s="22"/>
      <c r="NFB51" s="22"/>
      <c r="NFC51" s="22"/>
      <c r="NFD51" s="22"/>
      <c r="NFE51" s="22"/>
      <c r="NFF51" s="22"/>
      <c r="NFG51" s="22"/>
      <c r="NFH51" s="22"/>
      <c r="NFI51" s="22"/>
      <c r="NFJ51" s="22"/>
      <c r="NFK51" s="22"/>
      <c r="NFL51" s="22"/>
      <c r="NFM51" s="22"/>
      <c r="NFN51" s="22"/>
      <c r="NFO51" s="22"/>
      <c r="NFP51" s="22"/>
      <c r="NFQ51" s="22"/>
      <c r="NFR51" s="22"/>
      <c r="NFS51" s="22"/>
      <c r="NFT51" s="22"/>
      <c r="NFU51" s="22"/>
      <c r="NFV51" s="22"/>
      <c r="NFW51" s="22"/>
      <c r="NFX51" s="22"/>
      <c r="NFY51" s="22"/>
      <c r="NFZ51" s="22"/>
      <c r="NGA51" s="22"/>
      <c r="NGB51" s="22"/>
      <c r="NGC51" s="22"/>
      <c r="NGD51" s="22"/>
      <c r="NGE51" s="22"/>
      <c r="NGF51" s="22"/>
      <c r="NGG51" s="22"/>
      <c r="NGH51" s="22"/>
      <c r="NGI51" s="22"/>
      <c r="NGJ51" s="22"/>
      <c r="NGK51" s="22"/>
      <c r="NGL51" s="22"/>
      <c r="NGM51" s="22"/>
      <c r="NGN51" s="22"/>
      <c r="NGO51" s="22"/>
      <c r="NGP51" s="22"/>
      <c r="NGQ51" s="22"/>
      <c r="NGR51" s="22"/>
      <c r="NGS51" s="22"/>
      <c r="NGT51" s="22"/>
      <c r="NGU51" s="22"/>
      <c r="NGV51" s="22"/>
      <c r="NGW51" s="22"/>
      <c r="NGX51" s="22"/>
      <c r="NGY51" s="22"/>
      <c r="NGZ51" s="22"/>
      <c r="NHA51" s="22"/>
      <c r="NHB51" s="22"/>
      <c r="NHC51" s="22"/>
      <c r="NHD51" s="22"/>
      <c r="NHE51" s="22"/>
      <c r="NHF51" s="22"/>
      <c r="NHG51" s="22"/>
      <c r="NHH51" s="22"/>
      <c r="NHI51" s="22"/>
      <c r="NHJ51" s="22"/>
      <c r="NHK51" s="22"/>
      <c r="NHL51" s="22"/>
      <c r="NHM51" s="22"/>
      <c r="NHN51" s="22"/>
      <c r="NHO51" s="22"/>
      <c r="NHP51" s="22"/>
      <c r="NHQ51" s="22"/>
      <c r="NHR51" s="22"/>
      <c r="NHS51" s="22"/>
      <c r="NHT51" s="22"/>
      <c r="NHU51" s="22"/>
      <c r="NHV51" s="22"/>
      <c r="NHW51" s="22"/>
      <c r="NHX51" s="22"/>
      <c r="NHY51" s="22"/>
      <c r="NHZ51" s="22"/>
      <c r="NIA51" s="22"/>
      <c r="NIB51" s="22"/>
      <c r="NIC51" s="22"/>
      <c r="NID51" s="22"/>
      <c r="NIE51" s="22"/>
      <c r="NIF51" s="22"/>
      <c r="NIG51" s="22"/>
      <c r="NIH51" s="22"/>
      <c r="NII51" s="22"/>
      <c r="NIJ51" s="22"/>
      <c r="NIK51" s="22"/>
      <c r="NIL51" s="22"/>
      <c r="NIM51" s="22"/>
      <c r="NIN51" s="22"/>
      <c r="NIO51" s="22"/>
      <c r="NIP51" s="22"/>
      <c r="NIQ51" s="22"/>
      <c r="NIR51" s="22"/>
      <c r="NIS51" s="22"/>
      <c r="NIT51" s="22"/>
      <c r="NIU51" s="22"/>
      <c r="NIV51" s="22"/>
      <c r="NIW51" s="22"/>
      <c r="NIX51" s="22"/>
      <c r="NIY51" s="22"/>
      <c r="NIZ51" s="22"/>
      <c r="NJA51" s="22"/>
      <c r="NJB51" s="22"/>
      <c r="NJC51" s="22"/>
      <c r="NJD51" s="22"/>
      <c r="NJE51" s="22"/>
      <c r="NJF51" s="22"/>
      <c r="NJG51" s="22"/>
      <c r="NJH51" s="22"/>
      <c r="NJI51" s="22"/>
      <c r="NJJ51" s="22"/>
      <c r="NJK51" s="22"/>
      <c r="NJL51" s="22"/>
      <c r="NJM51" s="22"/>
      <c r="NJN51" s="22"/>
      <c r="NJO51" s="22"/>
      <c r="NJP51" s="22"/>
      <c r="NJQ51" s="22"/>
      <c r="NJR51" s="22"/>
      <c r="NJS51" s="22"/>
      <c r="NJT51" s="22"/>
      <c r="NJU51" s="22"/>
      <c r="NJV51" s="22"/>
      <c r="NJW51" s="22"/>
      <c r="NJX51" s="22"/>
      <c r="NJY51" s="22"/>
      <c r="NJZ51" s="22"/>
      <c r="NKA51" s="22"/>
      <c r="NKB51" s="22"/>
      <c r="NKC51" s="22"/>
      <c r="NKD51" s="22"/>
      <c r="NKE51" s="22"/>
      <c r="NKF51" s="22"/>
      <c r="NKG51" s="22"/>
      <c r="NKH51" s="22"/>
      <c r="NKI51" s="22"/>
      <c r="NKJ51" s="22"/>
      <c r="NKK51" s="22"/>
      <c r="NKL51" s="22"/>
      <c r="NKM51" s="22"/>
      <c r="NKN51" s="22"/>
      <c r="NKO51" s="22"/>
      <c r="NKP51" s="22"/>
      <c r="NKQ51" s="22"/>
      <c r="NKR51" s="22"/>
      <c r="NKS51" s="22"/>
      <c r="NKT51" s="22"/>
      <c r="NKU51" s="22"/>
      <c r="NKV51" s="22"/>
      <c r="NKW51" s="22"/>
      <c r="NKX51" s="22"/>
      <c r="NKY51" s="22"/>
      <c r="NKZ51" s="22"/>
      <c r="NLA51" s="22"/>
      <c r="NLB51" s="22"/>
      <c r="NLC51" s="22"/>
      <c r="NLD51" s="22"/>
      <c r="NLE51" s="22"/>
      <c r="NLF51" s="22"/>
      <c r="NLG51" s="22"/>
      <c r="NLH51" s="22"/>
      <c r="NLI51" s="22"/>
      <c r="NLJ51" s="22"/>
      <c r="NLK51" s="22"/>
      <c r="NLL51" s="22"/>
      <c r="NLM51" s="22"/>
      <c r="NLN51" s="22"/>
      <c r="NLO51" s="22"/>
      <c r="NLP51" s="22"/>
      <c r="NLQ51" s="22"/>
      <c r="NLR51" s="22"/>
      <c r="NLS51" s="22"/>
      <c r="NLT51" s="22"/>
      <c r="NLU51" s="22"/>
      <c r="NLV51" s="22"/>
      <c r="NLW51" s="22"/>
      <c r="NLX51" s="22"/>
      <c r="NLY51" s="22"/>
      <c r="NLZ51" s="22"/>
      <c r="NMA51" s="22"/>
      <c r="NMB51" s="22"/>
      <c r="NMC51" s="22"/>
      <c r="NMD51" s="22"/>
      <c r="NME51" s="22"/>
      <c r="NMF51" s="22"/>
      <c r="NMG51" s="22"/>
      <c r="NMH51" s="22"/>
      <c r="NMI51" s="22"/>
      <c r="NMJ51" s="22"/>
      <c r="NMK51" s="22"/>
      <c r="NML51" s="22"/>
      <c r="NMM51" s="22"/>
      <c r="NMN51" s="22"/>
      <c r="NMO51" s="22"/>
      <c r="NMP51" s="22"/>
      <c r="NMQ51" s="22"/>
      <c r="NMR51" s="22"/>
      <c r="NMS51" s="22"/>
      <c r="NMT51" s="22"/>
      <c r="NMU51" s="22"/>
      <c r="NMV51" s="22"/>
      <c r="NMW51" s="22"/>
      <c r="NMX51" s="22"/>
      <c r="NMY51" s="22"/>
      <c r="NMZ51" s="22"/>
      <c r="NNA51" s="22"/>
      <c r="NNB51" s="22"/>
      <c r="NNC51" s="22"/>
      <c r="NND51" s="22"/>
      <c r="NNE51" s="22"/>
      <c r="NNF51" s="22"/>
      <c r="NNG51" s="22"/>
      <c r="NNH51" s="22"/>
      <c r="NNI51" s="22"/>
      <c r="NNJ51" s="22"/>
      <c r="NNK51" s="22"/>
      <c r="NNL51" s="22"/>
      <c r="NNM51" s="22"/>
      <c r="NNN51" s="22"/>
      <c r="NNO51" s="22"/>
      <c r="NNP51" s="22"/>
      <c r="NNQ51" s="22"/>
      <c r="NNR51" s="22"/>
      <c r="NNS51" s="22"/>
      <c r="NNT51" s="22"/>
      <c r="NNU51" s="22"/>
      <c r="NNV51" s="22"/>
      <c r="NNW51" s="22"/>
      <c r="NNX51" s="22"/>
      <c r="NNY51" s="22"/>
      <c r="NNZ51" s="22"/>
      <c r="NOA51" s="22"/>
      <c r="NOB51" s="22"/>
      <c r="NOC51" s="22"/>
      <c r="NOD51" s="22"/>
      <c r="NOE51" s="22"/>
      <c r="NOF51" s="22"/>
      <c r="NOG51" s="22"/>
      <c r="NOH51" s="22"/>
      <c r="NOI51" s="22"/>
      <c r="NOJ51" s="22"/>
      <c r="NOK51" s="22"/>
      <c r="NOL51" s="22"/>
      <c r="NOM51" s="22"/>
      <c r="NON51" s="22"/>
      <c r="NOO51" s="22"/>
      <c r="NOP51" s="22"/>
      <c r="NOQ51" s="22"/>
      <c r="NOR51" s="22"/>
      <c r="NOS51" s="22"/>
      <c r="NOT51" s="22"/>
      <c r="NOU51" s="22"/>
      <c r="NOV51" s="22"/>
      <c r="NOW51" s="22"/>
      <c r="NOX51" s="22"/>
      <c r="NOY51" s="22"/>
      <c r="NOZ51" s="22"/>
      <c r="NPA51" s="22"/>
      <c r="NPB51" s="22"/>
      <c r="NPC51" s="22"/>
      <c r="NPD51" s="22"/>
      <c r="NPE51" s="22"/>
      <c r="NPF51" s="22"/>
      <c r="NPG51" s="22"/>
      <c r="NPH51" s="22"/>
      <c r="NPI51" s="22"/>
      <c r="NPJ51" s="22"/>
      <c r="NPK51" s="22"/>
      <c r="NPL51" s="22"/>
      <c r="NPM51" s="22"/>
      <c r="NPN51" s="22"/>
      <c r="NPO51" s="22"/>
      <c r="NPP51" s="22"/>
      <c r="NPQ51" s="22"/>
      <c r="NPR51" s="22"/>
      <c r="NPS51" s="22"/>
      <c r="NPT51" s="22"/>
      <c r="NPU51" s="22"/>
      <c r="NPV51" s="22"/>
      <c r="NPW51" s="22"/>
      <c r="NPX51" s="22"/>
      <c r="NPY51" s="22"/>
      <c r="NPZ51" s="22"/>
      <c r="NQA51" s="22"/>
      <c r="NQB51" s="22"/>
      <c r="NQC51" s="22"/>
      <c r="NQD51" s="22"/>
      <c r="NQE51" s="22"/>
      <c r="NQF51" s="22"/>
      <c r="NQG51" s="22"/>
      <c r="NQH51" s="22"/>
      <c r="NQI51" s="22"/>
      <c r="NQJ51" s="22"/>
      <c r="NQK51" s="22"/>
      <c r="NQL51" s="22"/>
      <c r="NQM51" s="22"/>
      <c r="NQN51" s="22"/>
      <c r="NQO51" s="22"/>
      <c r="NQP51" s="22"/>
      <c r="NQQ51" s="22"/>
      <c r="NQR51" s="22"/>
      <c r="NQS51" s="22"/>
      <c r="NQT51" s="22"/>
      <c r="NQU51" s="22"/>
      <c r="NQV51" s="22"/>
      <c r="NQW51" s="22"/>
      <c r="NQX51" s="22"/>
      <c r="NQY51" s="22"/>
      <c r="NQZ51" s="22"/>
      <c r="NRA51" s="22"/>
      <c r="NRB51" s="22"/>
      <c r="NRC51" s="22"/>
      <c r="NRD51" s="22"/>
      <c r="NRE51" s="22"/>
      <c r="NRF51" s="22"/>
      <c r="NRG51" s="22"/>
      <c r="NRH51" s="22"/>
      <c r="NRI51" s="22"/>
      <c r="NRJ51" s="22"/>
      <c r="NRK51" s="22"/>
      <c r="NRL51" s="22"/>
      <c r="NRM51" s="22"/>
      <c r="NRN51" s="22"/>
      <c r="NRO51" s="22"/>
      <c r="NRP51" s="22"/>
      <c r="NRQ51" s="22"/>
      <c r="NRR51" s="22"/>
      <c r="NRS51" s="22"/>
      <c r="NRT51" s="22"/>
      <c r="NRU51" s="22"/>
      <c r="NRV51" s="22"/>
      <c r="NRW51" s="22"/>
      <c r="NRX51" s="22"/>
      <c r="NRY51" s="22"/>
      <c r="NRZ51" s="22"/>
      <c r="NSA51" s="22"/>
      <c r="NSB51" s="22"/>
      <c r="NSC51" s="22"/>
      <c r="NSD51" s="22"/>
      <c r="NSE51" s="22"/>
      <c r="NSF51" s="22"/>
      <c r="NSG51" s="22"/>
      <c r="NSH51" s="22"/>
      <c r="NSI51" s="22"/>
      <c r="NSJ51" s="22"/>
      <c r="NSK51" s="22"/>
      <c r="NSL51" s="22"/>
      <c r="NSM51" s="22"/>
      <c r="NSN51" s="22"/>
      <c r="NSO51" s="22"/>
      <c r="NSP51" s="22"/>
      <c r="NSQ51" s="22"/>
      <c r="NSR51" s="22"/>
      <c r="NSS51" s="22"/>
      <c r="NST51" s="22"/>
      <c r="NSU51" s="22"/>
      <c r="NSV51" s="22"/>
      <c r="NSW51" s="22"/>
      <c r="NSX51" s="22"/>
      <c r="NSY51" s="22"/>
      <c r="NSZ51" s="22"/>
      <c r="NTA51" s="22"/>
      <c r="NTB51" s="22"/>
      <c r="NTC51" s="22"/>
      <c r="NTD51" s="22"/>
      <c r="NTE51" s="22"/>
      <c r="NTF51" s="22"/>
      <c r="NTG51" s="22"/>
      <c r="NTH51" s="22"/>
      <c r="NTI51" s="22"/>
      <c r="NTJ51" s="22"/>
      <c r="NTK51" s="22"/>
      <c r="NTL51" s="22"/>
      <c r="NTM51" s="22"/>
      <c r="NTN51" s="22"/>
      <c r="NTO51" s="22"/>
      <c r="NTP51" s="22"/>
      <c r="NTQ51" s="22"/>
      <c r="NTR51" s="22"/>
      <c r="NTS51" s="22"/>
      <c r="NTT51" s="22"/>
      <c r="NTU51" s="22"/>
      <c r="NTV51" s="22"/>
      <c r="NTW51" s="22"/>
      <c r="NTX51" s="22"/>
      <c r="NTY51" s="22"/>
      <c r="NTZ51" s="22"/>
      <c r="NUA51" s="22"/>
      <c r="NUB51" s="22"/>
      <c r="NUC51" s="22"/>
      <c r="NUD51" s="22"/>
      <c r="NUE51" s="22"/>
      <c r="NUF51" s="22"/>
      <c r="NUG51" s="22"/>
      <c r="NUH51" s="22"/>
      <c r="NUI51" s="22"/>
      <c r="NUJ51" s="22"/>
      <c r="NUK51" s="22"/>
      <c r="NUL51" s="22"/>
      <c r="NUM51" s="22"/>
      <c r="NUN51" s="22"/>
      <c r="NUO51" s="22"/>
      <c r="NUP51" s="22"/>
      <c r="NUQ51" s="22"/>
      <c r="NUR51" s="22"/>
      <c r="NUS51" s="22"/>
      <c r="NUT51" s="22"/>
      <c r="NUU51" s="22"/>
      <c r="NUV51" s="22"/>
      <c r="NUW51" s="22"/>
      <c r="NUX51" s="22"/>
      <c r="NUY51" s="22"/>
      <c r="NUZ51" s="22"/>
      <c r="NVA51" s="22"/>
      <c r="NVB51" s="22"/>
      <c r="NVC51" s="22"/>
      <c r="NVD51" s="22"/>
      <c r="NVE51" s="22"/>
      <c r="NVF51" s="22"/>
      <c r="NVG51" s="22"/>
      <c r="NVH51" s="22"/>
      <c r="NVI51" s="22"/>
      <c r="NVJ51" s="22"/>
      <c r="NVK51" s="22"/>
      <c r="NVL51" s="22"/>
      <c r="NVM51" s="22"/>
      <c r="NVN51" s="22"/>
      <c r="NVO51" s="22"/>
      <c r="NVP51" s="22"/>
      <c r="NVQ51" s="22"/>
      <c r="NVR51" s="22"/>
      <c r="NVS51" s="22"/>
      <c r="NVT51" s="22"/>
      <c r="NVU51" s="22"/>
      <c r="NVV51" s="22"/>
      <c r="NVW51" s="22"/>
      <c r="NVX51" s="22"/>
      <c r="NVY51" s="22"/>
      <c r="NVZ51" s="22"/>
      <c r="NWA51" s="22"/>
      <c r="NWB51" s="22"/>
      <c r="NWC51" s="22"/>
      <c r="NWD51" s="22"/>
      <c r="NWE51" s="22"/>
      <c r="NWF51" s="22"/>
      <c r="NWG51" s="22"/>
      <c r="NWH51" s="22"/>
      <c r="NWI51" s="22"/>
      <c r="NWJ51" s="22"/>
      <c r="NWK51" s="22"/>
      <c r="NWL51" s="22"/>
      <c r="NWM51" s="22"/>
      <c r="NWN51" s="22"/>
      <c r="NWO51" s="22"/>
      <c r="NWP51" s="22"/>
      <c r="NWQ51" s="22"/>
      <c r="NWR51" s="22"/>
      <c r="NWS51" s="22"/>
      <c r="NWT51" s="22"/>
      <c r="NWU51" s="22"/>
      <c r="NWV51" s="22"/>
      <c r="NWW51" s="22"/>
      <c r="NWX51" s="22"/>
      <c r="NWY51" s="22"/>
      <c r="NWZ51" s="22"/>
      <c r="NXA51" s="22"/>
      <c r="NXB51" s="22"/>
      <c r="NXC51" s="22"/>
      <c r="NXD51" s="22"/>
      <c r="NXE51" s="22"/>
      <c r="NXF51" s="22"/>
      <c r="NXG51" s="22"/>
      <c r="NXH51" s="22"/>
      <c r="NXI51" s="22"/>
      <c r="NXJ51" s="22"/>
      <c r="NXK51" s="22"/>
      <c r="NXL51" s="22"/>
      <c r="NXM51" s="22"/>
      <c r="NXN51" s="22"/>
      <c r="NXO51" s="22"/>
      <c r="NXP51" s="22"/>
      <c r="NXQ51" s="22"/>
      <c r="NXR51" s="22"/>
      <c r="NXS51" s="22"/>
      <c r="NXT51" s="22"/>
      <c r="NXU51" s="22"/>
      <c r="NXV51" s="22"/>
      <c r="NXW51" s="22"/>
      <c r="NXX51" s="22"/>
      <c r="NXY51" s="22"/>
      <c r="NXZ51" s="22"/>
      <c r="NYA51" s="22"/>
      <c r="NYB51" s="22"/>
      <c r="NYC51" s="22"/>
      <c r="NYD51" s="22"/>
      <c r="NYE51" s="22"/>
      <c r="NYF51" s="22"/>
      <c r="NYG51" s="22"/>
      <c r="NYH51" s="22"/>
      <c r="NYI51" s="22"/>
      <c r="NYJ51" s="22"/>
      <c r="NYK51" s="22"/>
      <c r="NYL51" s="22"/>
      <c r="NYM51" s="22"/>
      <c r="NYN51" s="22"/>
      <c r="NYO51" s="22"/>
      <c r="NYP51" s="22"/>
      <c r="NYQ51" s="22"/>
      <c r="NYR51" s="22"/>
      <c r="NYS51" s="22"/>
      <c r="NYT51" s="22"/>
      <c r="NYU51" s="22"/>
      <c r="NYV51" s="22"/>
      <c r="NYW51" s="22"/>
      <c r="NYX51" s="22"/>
      <c r="NYY51" s="22"/>
      <c r="NYZ51" s="22"/>
      <c r="NZA51" s="22"/>
      <c r="NZB51" s="22"/>
      <c r="NZC51" s="22"/>
      <c r="NZD51" s="22"/>
      <c r="NZE51" s="22"/>
      <c r="NZF51" s="22"/>
      <c r="NZG51" s="22"/>
      <c r="NZH51" s="22"/>
      <c r="NZI51" s="22"/>
      <c r="NZJ51" s="22"/>
      <c r="NZK51" s="22"/>
      <c r="NZL51" s="22"/>
      <c r="NZM51" s="22"/>
      <c r="NZN51" s="22"/>
      <c r="NZO51" s="22"/>
      <c r="NZP51" s="22"/>
      <c r="NZQ51" s="22"/>
      <c r="NZR51" s="22"/>
      <c r="NZS51" s="22"/>
      <c r="NZT51" s="22"/>
      <c r="NZU51" s="22"/>
      <c r="NZV51" s="22"/>
      <c r="NZW51" s="22"/>
      <c r="NZX51" s="22"/>
      <c r="NZY51" s="22"/>
      <c r="NZZ51" s="22"/>
      <c r="OAA51" s="22"/>
      <c r="OAB51" s="22"/>
      <c r="OAC51" s="22"/>
      <c r="OAD51" s="22"/>
      <c r="OAE51" s="22"/>
      <c r="OAF51" s="22"/>
      <c r="OAG51" s="22"/>
      <c r="OAH51" s="22"/>
      <c r="OAI51" s="22"/>
      <c r="OAJ51" s="22"/>
      <c r="OAK51" s="22"/>
      <c r="OAL51" s="22"/>
      <c r="OAM51" s="22"/>
      <c r="OAN51" s="22"/>
      <c r="OAO51" s="22"/>
      <c r="OAP51" s="22"/>
      <c r="OAQ51" s="22"/>
      <c r="OAR51" s="22"/>
      <c r="OAS51" s="22"/>
      <c r="OAT51" s="22"/>
      <c r="OAU51" s="22"/>
      <c r="OAV51" s="22"/>
      <c r="OAW51" s="22"/>
      <c r="OAX51" s="22"/>
      <c r="OAY51" s="22"/>
      <c r="OAZ51" s="22"/>
      <c r="OBA51" s="22"/>
      <c r="OBB51" s="22"/>
      <c r="OBC51" s="22"/>
      <c r="OBD51" s="22"/>
      <c r="OBE51" s="22"/>
      <c r="OBF51" s="22"/>
      <c r="OBG51" s="22"/>
      <c r="OBH51" s="22"/>
      <c r="OBI51" s="22"/>
      <c r="OBJ51" s="22"/>
      <c r="OBK51" s="22"/>
      <c r="OBL51" s="22"/>
      <c r="OBM51" s="22"/>
      <c r="OBN51" s="22"/>
      <c r="OBO51" s="22"/>
      <c r="OBP51" s="22"/>
      <c r="OBQ51" s="22"/>
      <c r="OBR51" s="22"/>
      <c r="OBS51" s="22"/>
      <c r="OBT51" s="22"/>
      <c r="OBU51" s="22"/>
      <c r="OBV51" s="22"/>
      <c r="OBW51" s="22"/>
      <c r="OBX51" s="22"/>
      <c r="OBY51" s="22"/>
      <c r="OBZ51" s="22"/>
      <c r="OCA51" s="22"/>
      <c r="OCB51" s="22"/>
      <c r="OCC51" s="22"/>
      <c r="OCD51" s="22"/>
      <c r="OCE51" s="22"/>
      <c r="OCF51" s="22"/>
      <c r="OCG51" s="22"/>
      <c r="OCH51" s="22"/>
      <c r="OCI51" s="22"/>
      <c r="OCJ51" s="22"/>
      <c r="OCK51" s="22"/>
      <c r="OCL51" s="22"/>
      <c r="OCM51" s="22"/>
      <c r="OCN51" s="22"/>
      <c r="OCO51" s="22"/>
      <c r="OCP51" s="22"/>
      <c r="OCQ51" s="22"/>
      <c r="OCR51" s="22"/>
      <c r="OCS51" s="22"/>
      <c r="OCT51" s="22"/>
      <c r="OCU51" s="22"/>
      <c r="OCV51" s="22"/>
      <c r="OCW51" s="22"/>
      <c r="OCX51" s="22"/>
      <c r="OCY51" s="22"/>
      <c r="OCZ51" s="22"/>
      <c r="ODA51" s="22"/>
      <c r="ODB51" s="22"/>
      <c r="ODC51" s="22"/>
      <c r="ODD51" s="22"/>
      <c r="ODE51" s="22"/>
      <c r="ODF51" s="22"/>
      <c r="ODG51" s="22"/>
      <c r="ODH51" s="22"/>
      <c r="ODI51" s="22"/>
      <c r="ODJ51" s="22"/>
      <c r="ODK51" s="22"/>
      <c r="ODL51" s="22"/>
      <c r="ODM51" s="22"/>
      <c r="ODN51" s="22"/>
      <c r="ODO51" s="22"/>
      <c r="ODP51" s="22"/>
      <c r="ODQ51" s="22"/>
      <c r="ODR51" s="22"/>
      <c r="ODS51" s="22"/>
      <c r="ODT51" s="22"/>
      <c r="ODU51" s="22"/>
      <c r="ODV51" s="22"/>
      <c r="ODW51" s="22"/>
      <c r="ODX51" s="22"/>
      <c r="ODY51" s="22"/>
      <c r="ODZ51" s="22"/>
      <c r="OEA51" s="22"/>
      <c r="OEB51" s="22"/>
      <c r="OEC51" s="22"/>
      <c r="OED51" s="22"/>
      <c r="OEE51" s="22"/>
      <c r="OEF51" s="22"/>
      <c r="OEG51" s="22"/>
      <c r="OEH51" s="22"/>
      <c r="OEI51" s="22"/>
      <c r="OEJ51" s="22"/>
      <c r="OEK51" s="22"/>
      <c r="OEL51" s="22"/>
      <c r="OEM51" s="22"/>
      <c r="OEN51" s="22"/>
      <c r="OEO51" s="22"/>
      <c r="OEP51" s="22"/>
      <c r="OEQ51" s="22"/>
      <c r="OER51" s="22"/>
      <c r="OES51" s="22"/>
      <c r="OET51" s="22"/>
      <c r="OEU51" s="22"/>
      <c r="OEV51" s="22"/>
      <c r="OEW51" s="22"/>
      <c r="OEX51" s="22"/>
      <c r="OEY51" s="22"/>
      <c r="OEZ51" s="22"/>
      <c r="OFA51" s="22"/>
      <c r="OFB51" s="22"/>
      <c r="OFC51" s="22"/>
      <c r="OFD51" s="22"/>
      <c r="OFE51" s="22"/>
      <c r="OFF51" s="22"/>
      <c r="OFG51" s="22"/>
      <c r="OFH51" s="22"/>
      <c r="OFI51" s="22"/>
      <c r="OFJ51" s="22"/>
      <c r="OFK51" s="22"/>
      <c r="OFL51" s="22"/>
      <c r="OFM51" s="22"/>
      <c r="OFN51" s="22"/>
      <c r="OFO51" s="22"/>
      <c r="OFP51" s="22"/>
      <c r="OFQ51" s="22"/>
      <c r="OFR51" s="22"/>
      <c r="OFS51" s="22"/>
      <c r="OFT51" s="22"/>
      <c r="OFU51" s="22"/>
      <c r="OFV51" s="22"/>
      <c r="OFW51" s="22"/>
      <c r="OFX51" s="22"/>
      <c r="OFY51" s="22"/>
      <c r="OFZ51" s="22"/>
      <c r="OGA51" s="22"/>
      <c r="OGB51" s="22"/>
      <c r="OGC51" s="22"/>
      <c r="OGD51" s="22"/>
      <c r="OGE51" s="22"/>
      <c r="OGF51" s="22"/>
      <c r="OGG51" s="22"/>
      <c r="OGH51" s="22"/>
      <c r="OGI51" s="22"/>
      <c r="OGJ51" s="22"/>
      <c r="OGK51" s="22"/>
      <c r="OGL51" s="22"/>
      <c r="OGM51" s="22"/>
      <c r="OGN51" s="22"/>
      <c r="OGO51" s="22"/>
      <c r="OGP51" s="22"/>
      <c r="OGQ51" s="22"/>
      <c r="OGR51" s="22"/>
      <c r="OGS51" s="22"/>
      <c r="OGT51" s="22"/>
      <c r="OGU51" s="22"/>
      <c r="OGV51" s="22"/>
      <c r="OGW51" s="22"/>
      <c r="OGX51" s="22"/>
      <c r="OGY51" s="22"/>
      <c r="OGZ51" s="22"/>
      <c r="OHA51" s="22"/>
      <c r="OHB51" s="22"/>
      <c r="OHC51" s="22"/>
      <c r="OHD51" s="22"/>
      <c r="OHE51" s="22"/>
      <c r="OHF51" s="22"/>
      <c r="OHG51" s="22"/>
      <c r="OHH51" s="22"/>
      <c r="OHI51" s="22"/>
      <c r="OHJ51" s="22"/>
      <c r="OHK51" s="22"/>
      <c r="OHL51" s="22"/>
      <c r="OHM51" s="22"/>
      <c r="OHN51" s="22"/>
      <c r="OHO51" s="22"/>
      <c r="OHP51" s="22"/>
      <c r="OHQ51" s="22"/>
      <c r="OHR51" s="22"/>
      <c r="OHS51" s="22"/>
      <c r="OHT51" s="22"/>
      <c r="OHU51" s="22"/>
      <c r="OHV51" s="22"/>
      <c r="OHW51" s="22"/>
      <c r="OHX51" s="22"/>
      <c r="OHY51" s="22"/>
      <c r="OHZ51" s="22"/>
      <c r="OIA51" s="22"/>
      <c r="OIB51" s="22"/>
      <c r="OIC51" s="22"/>
      <c r="OID51" s="22"/>
      <c r="OIE51" s="22"/>
      <c r="OIF51" s="22"/>
      <c r="OIG51" s="22"/>
      <c r="OIH51" s="22"/>
      <c r="OII51" s="22"/>
      <c r="OIJ51" s="22"/>
      <c r="OIK51" s="22"/>
      <c r="OIL51" s="22"/>
      <c r="OIM51" s="22"/>
      <c r="OIN51" s="22"/>
      <c r="OIO51" s="22"/>
      <c r="OIP51" s="22"/>
      <c r="OIQ51" s="22"/>
      <c r="OIR51" s="22"/>
      <c r="OIS51" s="22"/>
      <c r="OIT51" s="22"/>
      <c r="OIU51" s="22"/>
      <c r="OIV51" s="22"/>
      <c r="OIW51" s="22"/>
      <c r="OIX51" s="22"/>
      <c r="OIY51" s="22"/>
      <c r="OIZ51" s="22"/>
      <c r="OJA51" s="22"/>
      <c r="OJB51" s="22"/>
      <c r="OJC51" s="22"/>
      <c r="OJD51" s="22"/>
      <c r="OJE51" s="22"/>
      <c r="OJF51" s="22"/>
      <c r="OJG51" s="22"/>
      <c r="OJH51" s="22"/>
      <c r="OJI51" s="22"/>
      <c r="OJJ51" s="22"/>
      <c r="OJK51" s="22"/>
      <c r="OJL51" s="22"/>
      <c r="OJM51" s="22"/>
      <c r="OJN51" s="22"/>
      <c r="OJO51" s="22"/>
      <c r="OJP51" s="22"/>
      <c r="OJQ51" s="22"/>
      <c r="OJR51" s="22"/>
      <c r="OJS51" s="22"/>
      <c r="OJT51" s="22"/>
      <c r="OJU51" s="22"/>
      <c r="OJV51" s="22"/>
      <c r="OJW51" s="22"/>
      <c r="OJX51" s="22"/>
      <c r="OJY51" s="22"/>
      <c r="OJZ51" s="22"/>
      <c r="OKA51" s="22"/>
      <c r="OKB51" s="22"/>
      <c r="OKC51" s="22"/>
      <c r="OKD51" s="22"/>
      <c r="OKE51" s="22"/>
      <c r="OKF51" s="22"/>
      <c r="OKG51" s="22"/>
      <c r="OKH51" s="22"/>
      <c r="OKI51" s="22"/>
      <c r="OKJ51" s="22"/>
      <c r="OKK51" s="22"/>
      <c r="OKL51" s="22"/>
      <c r="OKM51" s="22"/>
      <c r="OKN51" s="22"/>
      <c r="OKO51" s="22"/>
      <c r="OKP51" s="22"/>
      <c r="OKQ51" s="22"/>
      <c r="OKR51" s="22"/>
      <c r="OKS51" s="22"/>
      <c r="OKT51" s="22"/>
      <c r="OKU51" s="22"/>
      <c r="OKV51" s="22"/>
      <c r="OKW51" s="22"/>
      <c r="OKX51" s="22"/>
      <c r="OKY51" s="22"/>
      <c r="OKZ51" s="22"/>
      <c r="OLA51" s="22"/>
      <c r="OLB51" s="22"/>
      <c r="OLC51" s="22"/>
      <c r="OLD51" s="22"/>
      <c r="OLE51" s="22"/>
      <c r="OLF51" s="22"/>
      <c r="OLG51" s="22"/>
      <c r="OLH51" s="22"/>
      <c r="OLI51" s="22"/>
      <c r="OLJ51" s="22"/>
      <c r="OLK51" s="22"/>
      <c r="OLL51" s="22"/>
      <c r="OLM51" s="22"/>
      <c r="OLN51" s="22"/>
      <c r="OLO51" s="22"/>
      <c r="OLP51" s="22"/>
      <c r="OLQ51" s="22"/>
      <c r="OLR51" s="22"/>
      <c r="OLS51" s="22"/>
      <c r="OLT51" s="22"/>
      <c r="OLU51" s="22"/>
      <c r="OLV51" s="22"/>
      <c r="OLW51" s="22"/>
      <c r="OLX51" s="22"/>
      <c r="OLY51" s="22"/>
      <c r="OLZ51" s="22"/>
      <c r="OMA51" s="22"/>
      <c r="OMB51" s="22"/>
      <c r="OMC51" s="22"/>
      <c r="OMD51" s="22"/>
      <c r="OME51" s="22"/>
      <c r="OMF51" s="22"/>
      <c r="OMG51" s="22"/>
      <c r="OMH51" s="22"/>
      <c r="OMI51" s="22"/>
      <c r="OMJ51" s="22"/>
      <c r="OMK51" s="22"/>
      <c r="OML51" s="22"/>
      <c r="OMM51" s="22"/>
      <c r="OMN51" s="22"/>
      <c r="OMO51" s="22"/>
      <c r="OMP51" s="22"/>
      <c r="OMQ51" s="22"/>
      <c r="OMR51" s="22"/>
      <c r="OMS51" s="22"/>
      <c r="OMT51" s="22"/>
      <c r="OMU51" s="22"/>
      <c r="OMV51" s="22"/>
      <c r="OMW51" s="22"/>
      <c r="OMX51" s="22"/>
      <c r="OMY51" s="22"/>
      <c r="OMZ51" s="22"/>
      <c r="ONA51" s="22"/>
      <c r="ONB51" s="22"/>
      <c r="ONC51" s="22"/>
      <c r="OND51" s="22"/>
      <c r="ONE51" s="22"/>
      <c r="ONF51" s="22"/>
      <c r="ONG51" s="22"/>
      <c r="ONH51" s="22"/>
      <c r="ONI51" s="22"/>
      <c r="ONJ51" s="22"/>
      <c r="ONK51" s="22"/>
      <c r="ONL51" s="22"/>
      <c r="ONM51" s="22"/>
      <c r="ONN51" s="22"/>
      <c r="ONO51" s="22"/>
      <c r="ONP51" s="22"/>
      <c r="ONQ51" s="22"/>
      <c r="ONR51" s="22"/>
      <c r="ONS51" s="22"/>
      <c r="ONT51" s="22"/>
      <c r="ONU51" s="22"/>
      <c r="ONV51" s="22"/>
      <c r="ONW51" s="22"/>
      <c r="ONX51" s="22"/>
      <c r="ONY51" s="22"/>
      <c r="ONZ51" s="22"/>
      <c r="OOA51" s="22"/>
      <c r="OOB51" s="22"/>
      <c r="OOC51" s="22"/>
      <c r="OOD51" s="22"/>
      <c r="OOE51" s="22"/>
      <c r="OOF51" s="22"/>
      <c r="OOG51" s="22"/>
      <c r="OOH51" s="22"/>
      <c r="OOI51" s="22"/>
      <c r="OOJ51" s="22"/>
      <c r="OOK51" s="22"/>
      <c r="OOL51" s="22"/>
      <c r="OOM51" s="22"/>
      <c r="OON51" s="22"/>
      <c r="OOO51" s="22"/>
      <c r="OOP51" s="22"/>
      <c r="OOQ51" s="22"/>
      <c r="OOR51" s="22"/>
      <c r="OOS51" s="22"/>
      <c r="OOT51" s="22"/>
      <c r="OOU51" s="22"/>
      <c r="OOV51" s="22"/>
      <c r="OOW51" s="22"/>
      <c r="OOX51" s="22"/>
      <c r="OOY51" s="22"/>
      <c r="OOZ51" s="22"/>
      <c r="OPA51" s="22"/>
      <c r="OPB51" s="22"/>
      <c r="OPC51" s="22"/>
      <c r="OPD51" s="22"/>
      <c r="OPE51" s="22"/>
      <c r="OPF51" s="22"/>
      <c r="OPG51" s="22"/>
      <c r="OPH51" s="22"/>
      <c r="OPI51" s="22"/>
      <c r="OPJ51" s="22"/>
      <c r="OPK51" s="22"/>
      <c r="OPL51" s="22"/>
      <c r="OPM51" s="22"/>
      <c r="OPN51" s="22"/>
      <c r="OPO51" s="22"/>
      <c r="OPP51" s="22"/>
      <c r="OPQ51" s="22"/>
      <c r="OPR51" s="22"/>
      <c r="OPS51" s="22"/>
      <c r="OPT51" s="22"/>
      <c r="OPU51" s="22"/>
      <c r="OPV51" s="22"/>
      <c r="OPW51" s="22"/>
      <c r="OPX51" s="22"/>
      <c r="OPY51" s="22"/>
      <c r="OPZ51" s="22"/>
      <c r="OQA51" s="22"/>
      <c r="OQB51" s="22"/>
      <c r="OQC51" s="22"/>
      <c r="OQD51" s="22"/>
      <c r="OQE51" s="22"/>
      <c r="OQF51" s="22"/>
      <c r="OQG51" s="22"/>
      <c r="OQH51" s="22"/>
      <c r="OQI51" s="22"/>
      <c r="OQJ51" s="22"/>
      <c r="OQK51" s="22"/>
      <c r="OQL51" s="22"/>
      <c r="OQM51" s="22"/>
      <c r="OQN51" s="22"/>
      <c r="OQO51" s="22"/>
      <c r="OQP51" s="22"/>
      <c r="OQQ51" s="22"/>
      <c r="OQR51" s="22"/>
      <c r="OQS51" s="22"/>
      <c r="OQT51" s="22"/>
      <c r="OQU51" s="22"/>
      <c r="OQV51" s="22"/>
      <c r="OQW51" s="22"/>
      <c r="OQX51" s="22"/>
      <c r="OQY51" s="22"/>
      <c r="OQZ51" s="22"/>
      <c r="ORA51" s="22"/>
      <c r="ORB51" s="22"/>
      <c r="ORC51" s="22"/>
      <c r="ORD51" s="22"/>
      <c r="ORE51" s="22"/>
      <c r="ORF51" s="22"/>
      <c r="ORG51" s="22"/>
      <c r="ORH51" s="22"/>
      <c r="ORI51" s="22"/>
      <c r="ORJ51" s="22"/>
      <c r="ORK51" s="22"/>
      <c r="ORL51" s="22"/>
      <c r="ORM51" s="22"/>
      <c r="ORN51" s="22"/>
      <c r="ORO51" s="22"/>
      <c r="ORP51" s="22"/>
      <c r="ORQ51" s="22"/>
      <c r="ORR51" s="22"/>
      <c r="ORS51" s="22"/>
      <c r="ORT51" s="22"/>
      <c r="ORU51" s="22"/>
      <c r="ORV51" s="22"/>
      <c r="ORW51" s="22"/>
      <c r="ORX51" s="22"/>
      <c r="ORY51" s="22"/>
      <c r="ORZ51" s="22"/>
      <c r="OSA51" s="22"/>
      <c r="OSB51" s="22"/>
      <c r="OSC51" s="22"/>
      <c r="OSD51" s="22"/>
      <c r="OSE51" s="22"/>
      <c r="OSF51" s="22"/>
      <c r="OSG51" s="22"/>
      <c r="OSH51" s="22"/>
      <c r="OSI51" s="22"/>
      <c r="OSJ51" s="22"/>
      <c r="OSK51" s="22"/>
      <c r="OSL51" s="22"/>
      <c r="OSM51" s="22"/>
      <c r="OSN51" s="22"/>
      <c r="OSO51" s="22"/>
      <c r="OSP51" s="22"/>
      <c r="OSQ51" s="22"/>
      <c r="OSR51" s="22"/>
      <c r="OSS51" s="22"/>
      <c r="OST51" s="22"/>
      <c r="OSU51" s="22"/>
      <c r="OSV51" s="22"/>
      <c r="OSW51" s="22"/>
      <c r="OSX51" s="22"/>
      <c r="OSY51" s="22"/>
      <c r="OSZ51" s="22"/>
      <c r="OTA51" s="22"/>
      <c r="OTB51" s="22"/>
      <c r="OTC51" s="22"/>
      <c r="OTD51" s="22"/>
      <c r="OTE51" s="22"/>
      <c r="OTF51" s="22"/>
      <c r="OTG51" s="22"/>
      <c r="OTH51" s="22"/>
      <c r="OTI51" s="22"/>
      <c r="OTJ51" s="22"/>
      <c r="OTK51" s="22"/>
      <c r="OTL51" s="22"/>
      <c r="OTM51" s="22"/>
      <c r="OTN51" s="22"/>
      <c r="OTO51" s="22"/>
      <c r="OTP51" s="22"/>
      <c r="OTQ51" s="22"/>
      <c r="OTR51" s="22"/>
      <c r="OTS51" s="22"/>
      <c r="OTT51" s="22"/>
      <c r="OTU51" s="22"/>
      <c r="OTV51" s="22"/>
      <c r="OTW51" s="22"/>
      <c r="OTX51" s="22"/>
      <c r="OTY51" s="22"/>
      <c r="OTZ51" s="22"/>
      <c r="OUA51" s="22"/>
      <c r="OUB51" s="22"/>
      <c r="OUC51" s="22"/>
      <c r="OUD51" s="22"/>
      <c r="OUE51" s="22"/>
      <c r="OUF51" s="22"/>
      <c r="OUG51" s="22"/>
      <c r="OUH51" s="22"/>
      <c r="OUI51" s="22"/>
      <c r="OUJ51" s="22"/>
      <c r="OUK51" s="22"/>
      <c r="OUL51" s="22"/>
      <c r="OUM51" s="22"/>
      <c r="OUN51" s="22"/>
      <c r="OUO51" s="22"/>
      <c r="OUP51" s="22"/>
      <c r="OUQ51" s="22"/>
      <c r="OUR51" s="22"/>
      <c r="OUS51" s="22"/>
      <c r="OUT51" s="22"/>
      <c r="OUU51" s="22"/>
      <c r="OUV51" s="22"/>
      <c r="OUW51" s="22"/>
      <c r="OUX51" s="22"/>
      <c r="OUY51" s="22"/>
      <c r="OUZ51" s="22"/>
      <c r="OVA51" s="22"/>
      <c r="OVB51" s="22"/>
      <c r="OVC51" s="22"/>
      <c r="OVD51" s="22"/>
      <c r="OVE51" s="22"/>
      <c r="OVF51" s="22"/>
      <c r="OVG51" s="22"/>
      <c r="OVH51" s="22"/>
      <c r="OVI51" s="22"/>
      <c r="OVJ51" s="22"/>
      <c r="OVK51" s="22"/>
      <c r="OVL51" s="22"/>
      <c r="OVM51" s="22"/>
      <c r="OVN51" s="22"/>
      <c r="OVO51" s="22"/>
      <c r="OVP51" s="22"/>
      <c r="OVQ51" s="22"/>
      <c r="OVR51" s="22"/>
      <c r="OVS51" s="22"/>
      <c r="OVT51" s="22"/>
      <c r="OVU51" s="22"/>
      <c r="OVV51" s="22"/>
      <c r="OVW51" s="22"/>
      <c r="OVX51" s="22"/>
      <c r="OVY51" s="22"/>
      <c r="OVZ51" s="22"/>
      <c r="OWA51" s="22"/>
      <c r="OWB51" s="22"/>
      <c r="OWC51" s="22"/>
      <c r="OWD51" s="22"/>
      <c r="OWE51" s="22"/>
      <c r="OWF51" s="22"/>
      <c r="OWG51" s="22"/>
      <c r="OWH51" s="22"/>
      <c r="OWI51" s="22"/>
      <c r="OWJ51" s="22"/>
      <c r="OWK51" s="22"/>
      <c r="OWL51" s="22"/>
      <c r="OWM51" s="22"/>
      <c r="OWN51" s="22"/>
      <c r="OWO51" s="22"/>
      <c r="OWP51" s="22"/>
      <c r="OWQ51" s="22"/>
      <c r="OWR51" s="22"/>
      <c r="OWS51" s="22"/>
      <c r="OWT51" s="22"/>
      <c r="OWU51" s="22"/>
      <c r="OWV51" s="22"/>
      <c r="OWW51" s="22"/>
      <c r="OWX51" s="22"/>
      <c r="OWY51" s="22"/>
      <c r="OWZ51" s="22"/>
      <c r="OXA51" s="22"/>
      <c r="OXB51" s="22"/>
      <c r="OXC51" s="22"/>
      <c r="OXD51" s="22"/>
      <c r="OXE51" s="22"/>
      <c r="OXF51" s="22"/>
      <c r="OXG51" s="22"/>
      <c r="OXH51" s="22"/>
      <c r="OXI51" s="22"/>
      <c r="OXJ51" s="22"/>
      <c r="OXK51" s="22"/>
      <c r="OXL51" s="22"/>
      <c r="OXM51" s="22"/>
      <c r="OXN51" s="22"/>
      <c r="OXO51" s="22"/>
      <c r="OXP51" s="22"/>
      <c r="OXQ51" s="22"/>
      <c r="OXR51" s="22"/>
      <c r="OXS51" s="22"/>
      <c r="OXT51" s="22"/>
      <c r="OXU51" s="22"/>
      <c r="OXV51" s="22"/>
      <c r="OXW51" s="22"/>
      <c r="OXX51" s="22"/>
      <c r="OXY51" s="22"/>
      <c r="OXZ51" s="22"/>
      <c r="OYA51" s="22"/>
      <c r="OYB51" s="22"/>
      <c r="OYC51" s="22"/>
      <c r="OYD51" s="22"/>
      <c r="OYE51" s="22"/>
      <c r="OYF51" s="22"/>
      <c r="OYG51" s="22"/>
      <c r="OYH51" s="22"/>
      <c r="OYI51" s="22"/>
      <c r="OYJ51" s="22"/>
      <c r="OYK51" s="22"/>
      <c r="OYL51" s="22"/>
      <c r="OYM51" s="22"/>
      <c r="OYN51" s="22"/>
      <c r="OYO51" s="22"/>
      <c r="OYP51" s="22"/>
      <c r="OYQ51" s="22"/>
      <c r="OYR51" s="22"/>
      <c r="OYS51" s="22"/>
      <c r="OYT51" s="22"/>
      <c r="OYU51" s="22"/>
      <c r="OYV51" s="22"/>
      <c r="OYW51" s="22"/>
      <c r="OYX51" s="22"/>
      <c r="OYY51" s="22"/>
      <c r="OYZ51" s="22"/>
      <c r="OZA51" s="22"/>
      <c r="OZB51" s="22"/>
      <c r="OZC51" s="22"/>
      <c r="OZD51" s="22"/>
      <c r="OZE51" s="22"/>
      <c r="OZF51" s="22"/>
      <c r="OZG51" s="22"/>
      <c r="OZH51" s="22"/>
      <c r="OZI51" s="22"/>
      <c r="OZJ51" s="22"/>
      <c r="OZK51" s="22"/>
      <c r="OZL51" s="22"/>
      <c r="OZM51" s="22"/>
      <c r="OZN51" s="22"/>
      <c r="OZO51" s="22"/>
      <c r="OZP51" s="22"/>
      <c r="OZQ51" s="22"/>
      <c r="OZR51" s="22"/>
      <c r="OZS51" s="22"/>
      <c r="OZT51" s="22"/>
      <c r="OZU51" s="22"/>
      <c r="OZV51" s="22"/>
      <c r="OZW51" s="22"/>
      <c r="OZX51" s="22"/>
      <c r="OZY51" s="22"/>
      <c r="OZZ51" s="22"/>
      <c r="PAA51" s="22"/>
      <c r="PAB51" s="22"/>
      <c r="PAC51" s="22"/>
      <c r="PAD51" s="22"/>
      <c r="PAE51" s="22"/>
      <c r="PAF51" s="22"/>
      <c r="PAG51" s="22"/>
      <c r="PAH51" s="22"/>
      <c r="PAI51" s="22"/>
      <c r="PAJ51" s="22"/>
      <c r="PAK51" s="22"/>
      <c r="PAL51" s="22"/>
      <c r="PAM51" s="22"/>
      <c r="PAN51" s="22"/>
      <c r="PAO51" s="22"/>
      <c r="PAP51" s="22"/>
      <c r="PAQ51" s="22"/>
      <c r="PAR51" s="22"/>
      <c r="PAS51" s="22"/>
      <c r="PAT51" s="22"/>
      <c r="PAU51" s="22"/>
      <c r="PAV51" s="22"/>
      <c r="PAW51" s="22"/>
      <c r="PAX51" s="22"/>
      <c r="PAY51" s="22"/>
      <c r="PAZ51" s="22"/>
      <c r="PBA51" s="22"/>
      <c r="PBB51" s="22"/>
      <c r="PBC51" s="22"/>
      <c r="PBD51" s="22"/>
      <c r="PBE51" s="22"/>
      <c r="PBF51" s="22"/>
      <c r="PBG51" s="22"/>
      <c r="PBH51" s="22"/>
      <c r="PBI51" s="22"/>
      <c r="PBJ51" s="22"/>
      <c r="PBK51" s="22"/>
      <c r="PBL51" s="22"/>
      <c r="PBM51" s="22"/>
      <c r="PBN51" s="22"/>
      <c r="PBO51" s="22"/>
      <c r="PBP51" s="22"/>
      <c r="PBQ51" s="22"/>
      <c r="PBR51" s="22"/>
      <c r="PBS51" s="22"/>
      <c r="PBT51" s="22"/>
      <c r="PBU51" s="22"/>
      <c r="PBV51" s="22"/>
      <c r="PBW51" s="22"/>
      <c r="PBX51" s="22"/>
      <c r="PBY51" s="22"/>
      <c r="PBZ51" s="22"/>
      <c r="PCA51" s="22"/>
      <c r="PCB51" s="22"/>
      <c r="PCC51" s="22"/>
      <c r="PCD51" s="22"/>
      <c r="PCE51" s="22"/>
      <c r="PCF51" s="22"/>
      <c r="PCG51" s="22"/>
      <c r="PCH51" s="22"/>
      <c r="PCI51" s="22"/>
      <c r="PCJ51" s="22"/>
      <c r="PCK51" s="22"/>
      <c r="PCL51" s="22"/>
      <c r="PCM51" s="22"/>
      <c r="PCN51" s="22"/>
      <c r="PCO51" s="22"/>
      <c r="PCP51" s="22"/>
      <c r="PCQ51" s="22"/>
      <c r="PCR51" s="22"/>
      <c r="PCS51" s="22"/>
      <c r="PCT51" s="22"/>
      <c r="PCU51" s="22"/>
      <c r="PCV51" s="22"/>
      <c r="PCW51" s="22"/>
      <c r="PCX51" s="22"/>
      <c r="PCY51" s="22"/>
      <c r="PCZ51" s="22"/>
      <c r="PDA51" s="22"/>
      <c r="PDB51" s="22"/>
      <c r="PDC51" s="22"/>
      <c r="PDD51" s="22"/>
      <c r="PDE51" s="22"/>
      <c r="PDF51" s="22"/>
      <c r="PDG51" s="22"/>
      <c r="PDH51" s="22"/>
      <c r="PDI51" s="22"/>
      <c r="PDJ51" s="22"/>
      <c r="PDK51" s="22"/>
      <c r="PDL51" s="22"/>
      <c r="PDM51" s="22"/>
      <c r="PDN51" s="22"/>
      <c r="PDO51" s="22"/>
      <c r="PDP51" s="22"/>
      <c r="PDQ51" s="22"/>
      <c r="PDR51" s="22"/>
      <c r="PDS51" s="22"/>
      <c r="PDT51" s="22"/>
      <c r="PDU51" s="22"/>
      <c r="PDV51" s="22"/>
      <c r="PDW51" s="22"/>
      <c r="PDX51" s="22"/>
      <c r="PDY51" s="22"/>
      <c r="PDZ51" s="22"/>
      <c r="PEA51" s="22"/>
      <c r="PEB51" s="22"/>
      <c r="PEC51" s="22"/>
      <c r="PED51" s="22"/>
      <c r="PEE51" s="22"/>
      <c r="PEF51" s="22"/>
      <c r="PEG51" s="22"/>
      <c r="PEH51" s="22"/>
      <c r="PEI51" s="22"/>
      <c r="PEJ51" s="22"/>
      <c r="PEK51" s="22"/>
      <c r="PEL51" s="22"/>
      <c r="PEM51" s="22"/>
      <c r="PEN51" s="22"/>
      <c r="PEO51" s="22"/>
      <c r="PEP51" s="22"/>
      <c r="PEQ51" s="22"/>
      <c r="PER51" s="22"/>
      <c r="PES51" s="22"/>
      <c r="PET51" s="22"/>
      <c r="PEU51" s="22"/>
      <c r="PEV51" s="22"/>
      <c r="PEW51" s="22"/>
      <c r="PEX51" s="22"/>
      <c r="PEY51" s="22"/>
      <c r="PEZ51" s="22"/>
      <c r="PFA51" s="22"/>
      <c r="PFB51" s="22"/>
      <c r="PFC51" s="22"/>
      <c r="PFD51" s="22"/>
      <c r="PFE51" s="22"/>
      <c r="PFF51" s="22"/>
      <c r="PFG51" s="22"/>
      <c r="PFH51" s="22"/>
      <c r="PFI51" s="22"/>
      <c r="PFJ51" s="22"/>
      <c r="PFK51" s="22"/>
      <c r="PFL51" s="22"/>
      <c r="PFM51" s="22"/>
      <c r="PFN51" s="22"/>
      <c r="PFO51" s="22"/>
      <c r="PFP51" s="22"/>
      <c r="PFQ51" s="22"/>
      <c r="PFR51" s="22"/>
      <c r="PFS51" s="22"/>
      <c r="PFT51" s="22"/>
      <c r="PFU51" s="22"/>
      <c r="PFV51" s="22"/>
      <c r="PFW51" s="22"/>
      <c r="PFX51" s="22"/>
      <c r="PFY51" s="22"/>
      <c r="PFZ51" s="22"/>
      <c r="PGA51" s="22"/>
      <c r="PGB51" s="22"/>
      <c r="PGC51" s="22"/>
      <c r="PGD51" s="22"/>
      <c r="PGE51" s="22"/>
      <c r="PGF51" s="22"/>
      <c r="PGG51" s="22"/>
      <c r="PGH51" s="22"/>
      <c r="PGI51" s="22"/>
      <c r="PGJ51" s="22"/>
      <c r="PGK51" s="22"/>
      <c r="PGL51" s="22"/>
      <c r="PGM51" s="22"/>
      <c r="PGN51" s="22"/>
      <c r="PGO51" s="22"/>
      <c r="PGP51" s="22"/>
      <c r="PGQ51" s="22"/>
      <c r="PGR51" s="22"/>
      <c r="PGS51" s="22"/>
      <c r="PGT51" s="22"/>
      <c r="PGU51" s="22"/>
      <c r="PGV51" s="22"/>
      <c r="PGW51" s="22"/>
      <c r="PGX51" s="22"/>
      <c r="PGY51" s="22"/>
      <c r="PGZ51" s="22"/>
      <c r="PHA51" s="22"/>
      <c r="PHB51" s="22"/>
      <c r="PHC51" s="22"/>
      <c r="PHD51" s="22"/>
      <c r="PHE51" s="22"/>
      <c r="PHF51" s="22"/>
      <c r="PHG51" s="22"/>
      <c r="PHH51" s="22"/>
      <c r="PHI51" s="22"/>
      <c r="PHJ51" s="22"/>
      <c r="PHK51" s="22"/>
      <c r="PHL51" s="22"/>
      <c r="PHM51" s="22"/>
      <c r="PHN51" s="22"/>
      <c r="PHO51" s="22"/>
      <c r="PHP51" s="22"/>
      <c r="PHQ51" s="22"/>
      <c r="PHR51" s="22"/>
      <c r="PHS51" s="22"/>
      <c r="PHT51" s="22"/>
      <c r="PHU51" s="22"/>
      <c r="PHV51" s="22"/>
      <c r="PHW51" s="22"/>
      <c r="PHX51" s="22"/>
      <c r="PHY51" s="22"/>
      <c r="PHZ51" s="22"/>
      <c r="PIA51" s="22"/>
      <c r="PIB51" s="22"/>
      <c r="PIC51" s="22"/>
      <c r="PID51" s="22"/>
      <c r="PIE51" s="22"/>
      <c r="PIF51" s="22"/>
      <c r="PIG51" s="22"/>
      <c r="PIH51" s="22"/>
      <c r="PII51" s="22"/>
      <c r="PIJ51" s="22"/>
      <c r="PIK51" s="22"/>
      <c r="PIL51" s="22"/>
      <c r="PIM51" s="22"/>
      <c r="PIN51" s="22"/>
      <c r="PIO51" s="22"/>
      <c r="PIP51" s="22"/>
      <c r="PIQ51" s="22"/>
      <c r="PIR51" s="22"/>
      <c r="PIS51" s="22"/>
      <c r="PIT51" s="22"/>
      <c r="PIU51" s="22"/>
      <c r="PIV51" s="22"/>
      <c r="PIW51" s="22"/>
      <c r="PIX51" s="22"/>
      <c r="PIY51" s="22"/>
      <c r="PIZ51" s="22"/>
      <c r="PJA51" s="22"/>
      <c r="PJB51" s="22"/>
      <c r="PJC51" s="22"/>
      <c r="PJD51" s="22"/>
      <c r="PJE51" s="22"/>
      <c r="PJF51" s="22"/>
      <c r="PJG51" s="22"/>
      <c r="PJH51" s="22"/>
      <c r="PJI51" s="22"/>
      <c r="PJJ51" s="22"/>
      <c r="PJK51" s="22"/>
      <c r="PJL51" s="22"/>
      <c r="PJM51" s="22"/>
      <c r="PJN51" s="22"/>
      <c r="PJO51" s="22"/>
      <c r="PJP51" s="22"/>
      <c r="PJQ51" s="22"/>
      <c r="PJR51" s="22"/>
      <c r="PJS51" s="22"/>
      <c r="PJT51" s="22"/>
      <c r="PJU51" s="22"/>
      <c r="PJV51" s="22"/>
      <c r="PJW51" s="22"/>
      <c r="PJX51" s="22"/>
      <c r="PJY51" s="22"/>
      <c r="PJZ51" s="22"/>
      <c r="PKA51" s="22"/>
      <c r="PKB51" s="22"/>
      <c r="PKC51" s="22"/>
      <c r="PKD51" s="22"/>
      <c r="PKE51" s="22"/>
      <c r="PKF51" s="22"/>
      <c r="PKG51" s="22"/>
      <c r="PKH51" s="22"/>
      <c r="PKI51" s="22"/>
      <c r="PKJ51" s="22"/>
      <c r="PKK51" s="22"/>
      <c r="PKL51" s="22"/>
      <c r="PKM51" s="22"/>
      <c r="PKN51" s="22"/>
      <c r="PKO51" s="22"/>
      <c r="PKP51" s="22"/>
      <c r="PKQ51" s="22"/>
      <c r="PKR51" s="22"/>
      <c r="PKS51" s="22"/>
      <c r="PKT51" s="22"/>
      <c r="PKU51" s="22"/>
      <c r="PKV51" s="22"/>
      <c r="PKW51" s="22"/>
      <c r="PKX51" s="22"/>
      <c r="PKY51" s="22"/>
      <c r="PKZ51" s="22"/>
      <c r="PLA51" s="22"/>
      <c r="PLB51" s="22"/>
      <c r="PLC51" s="22"/>
      <c r="PLD51" s="22"/>
      <c r="PLE51" s="22"/>
      <c r="PLF51" s="22"/>
      <c r="PLG51" s="22"/>
      <c r="PLH51" s="22"/>
      <c r="PLI51" s="22"/>
      <c r="PLJ51" s="22"/>
      <c r="PLK51" s="22"/>
      <c r="PLL51" s="22"/>
      <c r="PLM51" s="22"/>
      <c r="PLN51" s="22"/>
      <c r="PLO51" s="22"/>
      <c r="PLP51" s="22"/>
      <c r="PLQ51" s="22"/>
      <c r="PLR51" s="22"/>
      <c r="PLS51" s="22"/>
      <c r="PLT51" s="22"/>
      <c r="PLU51" s="22"/>
      <c r="PLV51" s="22"/>
      <c r="PLW51" s="22"/>
      <c r="PLX51" s="22"/>
      <c r="PLY51" s="22"/>
      <c r="PLZ51" s="22"/>
      <c r="PMA51" s="22"/>
      <c r="PMB51" s="22"/>
      <c r="PMC51" s="22"/>
      <c r="PMD51" s="22"/>
      <c r="PME51" s="22"/>
      <c r="PMF51" s="22"/>
      <c r="PMG51" s="22"/>
      <c r="PMH51" s="22"/>
      <c r="PMI51" s="22"/>
      <c r="PMJ51" s="22"/>
      <c r="PMK51" s="22"/>
      <c r="PML51" s="22"/>
      <c r="PMM51" s="22"/>
      <c r="PMN51" s="22"/>
      <c r="PMO51" s="22"/>
      <c r="PMP51" s="22"/>
      <c r="PMQ51" s="22"/>
      <c r="PMR51" s="22"/>
      <c r="PMS51" s="22"/>
      <c r="PMT51" s="22"/>
      <c r="PMU51" s="22"/>
      <c r="PMV51" s="22"/>
      <c r="PMW51" s="22"/>
      <c r="PMX51" s="22"/>
      <c r="PMY51" s="22"/>
      <c r="PMZ51" s="22"/>
      <c r="PNA51" s="22"/>
      <c r="PNB51" s="22"/>
      <c r="PNC51" s="22"/>
      <c r="PND51" s="22"/>
      <c r="PNE51" s="22"/>
      <c r="PNF51" s="22"/>
      <c r="PNG51" s="22"/>
      <c r="PNH51" s="22"/>
      <c r="PNI51" s="22"/>
      <c r="PNJ51" s="22"/>
      <c r="PNK51" s="22"/>
      <c r="PNL51" s="22"/>
      <c r="PNM51" s="22"/>
      <c r="PNN51" s="22"/>
      <c r="PNO51" s="22"/>
      <c r="PNP51" s="22"/>
      <c r="PNQ51" s="22"/>
      <c r="PNR51" s="22"/>
      <c r="PNS51" s="22"/>
      <c r="PNT51" s="22"/>
      <c r="PNU51" s="22"/>
      <c r="PNV51" s="22"/>
      <c r="PNW51" s="22"/>
      <c r="PNX51" s="22"/>
      <c r="PNY51" s="22"/>
      <c r="PNZ51" s="22"/>
      <c r="POA51" s="22"/>
      <c r="POB51" s="22"/>
      <c r="POC51" s="22"/>
      <c r="POD51" s="22"/>
      <c r="POE51" s="22"/>
      <c r="POF51" s="22"/>
      <c r="POG51" s="22"/>
      <c r="POH51" s="22"/>
      <c r="POI51" s="22"/>
      <c r="POJ51" s="22"/>
      <c r="POK51" s="22"/>
      <c r="POL51" s="22"/>
      <c r="POM51" s="22"/>
      <c r="PON51" s="22"/>
      <c r="POO51" s="22"/>
      <c r="POP51" s="22"/>
      <c r="POQ51" s="22"/>
      <c r="POR51" s="22"/>
      <c r="POS51" s="22"/>
      <c r="POT51" s="22"/>
      <c r="POU51" s="22"/>
      <c r="POV51" s="22"/>
      <c r="POW51" s="22"/>
      <c r="POX51" s="22"/>
      <c r="POY51" s="22"/>
      <c r="POZ51" s="22"/>
      <c r="PPA51" s="22"/>
      <c r="PPB51" s="22"/>
      <c r="PPC51" s="22"/>
      <c r="PPD51" s="22"/>
      <c r="PPE51" s="22"/>
      <c r="PPF51" s="22"/>
      <c r="PPG51" s="22"/>
      <c r="PPH51" s="22"/>
      <c r="PPI51" s="22"/>
      <c r="PPJ51" s="22"/>
      <c r="PPK51" s="22"/>
      <c r="PPL51" s="22"/>
      <c r="PPM51" s="22"/>
      <c r="PPN51" s="22"/>
      <c r="PPO51" s="22"/>
      <c r="PPP51" s="22"/>
      <c r="PPQ51" s="22"/>
      <c r="PPR51" s="22"/>
      <c r="PPS51" s="22"/>
      <c r="PPT51" s="22"/>
      <c r="PPU51" s="22"/>
      <c r="PPV51" s="22"/>
      <c r="PPW51" s="22"/>
      <c r="PPX51" s="22"/>
      <c r="PPY51" s="22"/>
      <c r="PPZ51" s="22"/>
      <c r="PQA51" s="22"/>
      <c r="PQB51" s="22"/>
      <c r="PQC51" s="22"/>
      <c r="PQD51" s="22"/>
      <c r="PQE51" s="22"/>
      <c r="PQF51" s="22"/>
      <c r="PQG51" s="22"/>
      <c r="PQH51" s="22"/>
      <c r="PQI51" s="22"/>
      <c r="PQJ51" s="22"/>
      <c r="PQK51" s="22"/>
      <c r="PQL51" s="22"/>
      <c r="PQM51" s="22"/>
      <c r="PQN51" s="22"/>
      <c r="PQO51" s="22"/>
      <c r="PQP51" s="22"/>
      <c r="PQQ51" s="22"/>
      <c r="PQR51" s="22"/>
      <c r="PQS51" s="22"/>
      <c r="PQT51" s="22"/>
      <c r="PQU51" s="22"/>
      <c r="PQV51" s="22"/>
      <c r="PQW51" s="22"/>
      <c r="PQX51" s="22"/>
      <c r="PQY51" s="22"/>
      <c r="PQZ51" s="22"/>
      <c r="PRA51" s="22"/>
      <c r="PRB51" s="22"/>
      <c r="PRC51" s="22"/>
      <c r="PRD51" s="22"/>
      <c r="PRE51" s="22"/>
      <c r="PRF51" s="22"/>
      <c r="PRG51" s="22"/>
      <c r="PRH51" s="22"/>
      <c r="PRI51" s="22"/>
      <c r="PRJ51" s="22"/>
      <c r="PRK51" s="22"/>
      <c r="PRL51" s="22"/>
      <c r="PRM51" s="22"/>
      <c r="PRN51" s="22"/>
      <c r="PRO51" s="22"/>
      <c r="PRP51" s="22"/>
      <c r="PRQ51" s="22"/>
      <c r="PRR51" s="22"/>
      <c r="PRS51" s="22"/>
      <c r="PRT51" s="22"/>
      <c r="PRU51" s="22"/>
      <c r="PRV51" s="22"/>
      <c r="PRW51" s="22"/>
      <c r="PRX51" s="22"/>
      <c r="PRY51" s="22"/>
      <c r="PRZ51" s="22"/>
      <c r="PSA51" s="22"/>
      <c r="PSB51" s="22"/>
      <c r="PSC51" s="22"/>
      <c r="PSD51" s="22"/>
      <c r="PSE51" s="22"/>
      <c r="PSF51" s="22"/>
      <c r="PSG51" s="22"/>
      <c r="PSH51" s="22"/>
      <c r="PSI51" s="22"/>
      <c r="PSJ51" s="22"/>
      <c r="PSK51" s="22"/>
      <c r="PSL51" s="22"/>
      <c r="PSM51" s="22"/>
      <c r="PSN51" s="22"/>
      <c r="PSO51" s="22"/>
      <c r="PSP51" s="22"/>
      <c r="PSQ51" s="22"/>
      <c r="PSR51" s="22"/>
      <c r="PSS51" s="22"/>
      <c r="PST51" s="22"/>
      <c r="PSU51" s="22"/>
      <c r="PSV51" s="22"/>
      <c r="PSW51" s="22"/>
      <c r="PSX51" s="22"/>
      <c r="PSY51" s="22"/>
      <c r="PSZ51" s="22"/>
      <c r="PTA51" s="22"/>
      <c r="PTB51" s="22"/>
      <c r="PTC51" s="22"/>
      <c r="PTD51" s="22"/>
      <c r="PTE51" s="22"/>
      <c r="PTF51" s="22"/>
      <c r="PTG51" s="22"/>
      <c r="PTH51" s="22"/>
      <c r="PTI51" s="22"/>
      <c r="PTJ51" s="22"/>
      <c r="PTK51" s="22"/>
      <c r="PTL51" s="22"/>
      <c r="PTM51" s="22"/>
      <c r="PTN51" s="22"/>
      <c r="PTO51" s="22"/>
      <c r="PTP51" s="22"/>
      <c r="PTQ51" s="22"/>
      <c r="PTR51" s="22"/>
      <c r="PTS51" s="22"/>
      <c r="PTT51" s="22"/>
      <c r="PTU51" s="22"/>
      <c r="PTV51" s="22"/>
      <c r="PTW51" s="22"/>
      <c r="PTX51" s="22"/>
      <c r="PTY51" s="22"/>
      <c r="PTZ51" s="22"/>
      <c r="PUA51" s="22"/>
      <c r="PUB51" s="22"/>
      <c r="PUC51" s="22"/>
      <c r="PUD51" s="22"/>
      <c r="PUE51" s="22"/>
      <c r="PUF51" s="22"/>
      <c r="PUG51" s="22"/>
      <c r="PUH51" s="22"/>
      <c r="PUI51" s="22"/>
      <c r="PUJ51" s="22"/>
      <c r="PUK51" s="22"/>
      <c r="PUL51" s="22"/>
      <c r="PUM51" s="22"/>
      <c r="PUN51" s="22"/>
      <c r="PUO51" s="22"/>
      <c r="PUP51" s="22"/>
      <c r="PUQ51" s="22"/>
      <c r="PUR51" s="22"/>
      <c r="PUS51" s="22"/>
      <c r="PUT51" s="22"/>
      <c r="PUU51" s="22"/>
      <c r="PUV51" s="22"/>
      <c r="PUW51" s="22"/>
      <c r="PUX51" s="22"/>
      <c r="PUY51" s="22"/>
      <c r="PUZ51" s="22"/>
      <c r="PVA51" s="22"/>
      <c r="PVB51" s="22"/>
      <c r="PVC51" s="22"/>
      <c r="PVD51" s="22"/>
      <c r="PVE51" s="22"/>
      <c r="PVF51" s="22"/>
      <c r="PVG51" s="22"/>
      <c r="PVH51" s="22"/>
      <c r="PVI51" s="22"/>
      <c r="PVJ51" s="22"/>
      <c r="PVK51" s="22"/>
      <c r="PVL51" s="22"/>
      <c r="PVM51" s="22"/>
      <c r="PVN51" s="22"/>
      <c r="PVO51" s="22"/>
      <c r="PVP51" s="22"/>
      <c r="PVQ51" s="22"/>
      <c r="PVR51" s="22"/>
      <c r="PVS51" s="22"/>
      <c r="PVT51" s="22"/>
      <c r="PVU51" s="22"/>
      <c r="PVV51" s="22"/>
      <c r="PVW51" s="22"/>
      <c r="PVX51" s="22"/>
      <c r="PVY51" s="22"/>
      <c r="PVZ51" s="22"/>
      <c r="PWA51" s="22"/>
      <c r="PWB51" s="22"/>
      <c r="PWC51" s="22"/>
      <c r="PWD51" s="22"/>
      <c r="PWE51" s="22"/>
      <c r="PWF51" s="22"/>
      <c r="PWG51" s="22"/>
      <c r="PWH51" s="22"/>
      <c r="PWI51" s="22"/>
      <c r="PWJ51" s="22"/>
      <c r="PWK51" s="22"/>
      <c r="PWL51" s="22"/>
      <c r="PWM51" s="22"/>
      <c r="PWN51" s="22"/>
      <c r="PWO51" s="22"/>
      <c r="PWP51" s="22"/>
      <c r="PWQ51" s="22"/>
      <c r="PWR51" s="22"/>
      <c r="PWS51" s="22"/>
      <c r="PWT51" s="22"/>
      <c r="PWU51" s="22"/>
      <c r="PWV51" s="22"/>
      <c r="PWW51" s="22"/>
      <c r="PWX51" s="22"/>
      <c r="PWY51" s="22"/>
      <c r="PWZ51" s="22"/>
      <c r="PXA51" s="22"/>
      <c r="PXB51" s="22"/>
      <c r="PXC51" s="22"/>
      <c r="PXD51" s="22"/>
      <c r="PXE51" s="22"/>
      <c r="PXF51" s="22"/>
      <c r="PXG51" s="22"/>
      <c r="PXH51" s="22"/>
      <c r="PXI51" s="22"/>
      <c r="PXJ51" s="22"/>
      <c r="PXK51" s="22"/>
      <c r="PXL51" s="22"/>
      <c r="PXM51" s="22"/>
      <c r="PXN51" s="22"/>
      <c r="PXO51" s="22"/>
      <c r="PXP51" s="22"/>
      <c r="PXQ51" s="22"/>
      <c r="PXR51" s="22"/>
      <c r="PXS51" s="22"/>
      <c r="PXT51" s="22"/>
      <c r="PXU51" s="22"/>
      <c r="PXV51" s="22"/>
      <c r="PXW51" s="22"/>
      <c r="PXX51" s="22"/>
      <c r="PXY51" s="22"/>
      <c r="PXZ51" s="22"/>
      <c r="PYA51" s="22"/>
      <c r="PYB51" s="22"/>
      <c r="PYC51" s="22"/>
      <c r="PYD51" s="22"/>
      <c r="PYE51" s="22"/>
      <c r="PYF51" s="22"/>
      <c r="PYG51" s="22"/>
      <c r="PYH51" s="22"/>
      <c r="PYI51" s="22"/>
      <c r="PYJ51" s="22"/>
      <c r="PYK51" s="22"/>
      <c r="PYL51" s="22"/>
      <c r="PYM51" s="22"/>
      <c r="PYN51" s="22"/>
      <c r="PYO51" s="22"/>
      <c r="PYP51" s="22"/>
      <c r="PYQ51" s="22"/>
      <c r="PYR51" s="22"/>
      <c r="PYS51" s="22"/>
      <c r="PYT51" s="22"/>
      <c r="PYU51" s="22"/>
      <c r="PYV51" s="22"/>
      <c r="PYW51" s="22"/>
      <c r="PYX51" s="22"/>
      <c r="PYY51" s="22"/>
      <c r="PYZ51" s="22"/>
      <c r="PZA51" s="22"/>
      <c r="PZB51" s="22"/>
      <c r="PZC51" s="22"/>
      <c r="PZD51" s="22"/>
      <c r="PZE51" s="22"/>
      <c r="PZF51" s="22"/>
      <c r="PZG51" s="22"/>
      <c r="PZH51" s="22"/>
      <c r="PZI51" s="22"/>
      <c r="PZJ51" s="22"/>
      <c r="PZK51" s="22"/>
      <c r="PZL51" s="22"/>
      <c r="PZM51" s="22"/>
      <c r="PZN51" s="22"/>
      <c r="PZO51" s="22"/>
      <c r="PZP51" s="22"/>
      <c r="PZQ51" s="22"/>
      <c r="PZR51" s="22"/>
      <c r="PZS51" s="22"/>
      <c r="PZT51" s="22"/>
      <c r="PZU51" s="22"/>
      <c r="PZV51" s="22"/>
      <c r="PZW51" s="22"/>
      <c r="PZX51" s="22"/>
      <c r="PZY51" s="22"/>
      <c r="PZZ51" s="22"/>
      <c r="QAA51" s="22"/>
      <c r="QAB51" s="22"/>
      <c r="QAC51" s="22"/>
      <c r="QAD51" s="22"/>
      <c r="QAE51" s="22"/>
      <c r="QAF51" s="22"/>
      <c r="QAG51" s="22"/>
      <c r="QAH51" s="22"/>
      <c r="QAI51" s="22"/>
      <c r="QAJ51" s="22"/>
      <c r="QAK51" s="22"/>
      <c r="QAL51" s="22"/>
      <c r="QAM51" s="22"/>
      <c r="QAN51" s="22"/>
      <c r="QAO51" s="22"/>
      <c r="QAP51" s="22"/>
      <c r="QAQ51" s="22"/>
      <c r="QAR51" s="22"/>
      <c r="QAS51" s="22"/>
      <c r="QAT51" s="22"/>
      <c r="QAU51" s="22"/>
      <c r="QAV51" s="22"/>
      <c r="QAW51" s="22"/>
      <c r="QAX51" s="22"/>
      <c r="QAY51" s="22"/>
      <c r="QAZ51" s="22"/>
      <c r="QBA51" s="22"/>
      <c r="QBB51" s="22"/>
      <c r="QBC51" s="22"/>
      <c r="QBD51" s="22"/>
      <c r="QBE51" s="22"/>
      <c r="QBF51" s="22"/>
      <c r="QBG51" s="22"/>
      <c r="QBH51" s="22"/>
      <c r="QBI51" s="22"/>
      <c r="QBJ51" s="22"/>
      <c r="QBK51" s="22"/>
      <c r="QBL51" s="22"/>
      <c r="QBM51" s="22"/>
      <c r="QBN51" s="22"/>
      <c r="QBO51" s="22"/>
      <c r="QBP51" s="22"/>
      <c r="QBQ51" s="22"/>
      <c r="QBR51" s="22"/>
      <c r="QBS51" s="22"/>
      <c r="QBT51" s="22"/>
      <c r="QBU51" s="22"/>
      <c r="QBV51" s="22"/>
      <c r="QBW51" s="22"/>
      <c r="QBX51" s="22"/>
      <c r="QBY51" s="22"/>
      <c r="QBZ51" s="22"/>
      <c r="QCA51" s="22"/>
      <c r="QCB51" s="22"/>
      <c r="QCC51" s="22"/>
      <c r="QCD51" s="22"/>
      <c r="QCE51" s="22"/>
      <c r="QCF51" s="22"/>
      <c r="QCG51" s="22"/>
      <c r="QCH51" s="22"/>
      <c r="QCI51" s="22"/>
      <c r="QCJ51" s="22"/>
      <c r="QCK51" s="22"/>
      <c r="QCL51" s="22"/>
      <c r="QCM51" s="22"/>
      <c r="QCN51" s="22"/>
      <c r="QCO51" s="22"/>
      <c r="QCP51" s="22"/>
      <c r="QCQ51" s="22"/>
      <c r="QCR51" s="22"/>
      <c r="QCS51" s="22"/>
      <c r="QCT51" s="22"/>
      <c r="QCU51" s="22"/>
      <c r="QCV51" s="22"/>
      <c r="QCW51" s="22"/>
      <c r="QCX51" s="22"/>
      <c r="QCY51" s="22"/>
      <c r="QCZ51" s="22"/>
      <c r="QDA51" s="22"/>
      <c r="QDB51" s="22"/>
      <c r="QDC51" s="22"/>
      <c r="QDD51" s="22"/>
      <c r="QDE51" s="22"/>
      <c r="QDF51" s="22"/>
      <c r="QDG51" s="22"/>
      <c r="QDH51" s="22"/>
      <c r="QDI51" s="22"/>
      <c r="QDJ51" s="22"/>
      <c r="QDK51" s="22"/>
      <c r="QDL51" s="22"/>
      <c r="QDM51" s="22"/>
      <c r="QDN51" s="22"/>
      <c r="QDO51" s="22"/>
      <c r="QDP51" s="22"/>
      <c r="QDQ51" s="22"/>
      <c r="QDR51" s="22"/>
      <c r="QDS51" s="22"/>
      <c r="QDT51" s="22"/>
      <c r="QDU51" s="22"/>
      <c r="QDV51" s="22"/>
      <c r="QDW51" s="22"/>
      <c r="QDX51" s="22"/>
      <c r="QDY51" s="22"/>
      <c r="QDZ51" s="22"/>
      <c r="QEA51" s="22"/>
      <c r="QEB51" s="22"/>
      <c r="QEC51" s="22"/>
      <c r="QED51" s="22"/>
      <c r="QEE51" s="22"/>
      <c r="QEF51" s="22"/>
      <c r="QEG51" s="22"/>
      <c r="QEH51" s="22"/>
      <c r="QEI51" s="22"/>
      <c r="QEJ51" s="22"/>
      <c r="QEK51" s="22"/>
      <c r="QEL51" s="22"/>
      <c r="QEM51" s="22"/>
      <c r="QEN51" s="22"/>
      <c r="QEO51" s="22"/>
      <c r="QEP51" s="22"/>
      <c r="QEQ51" s="22"/>
      <c r="QER51" s="22"/>
      <c r="QES51" s="22"/>
      <c r="QET51" s="22"/>
      <c r="QEU51" s="22"/>
      <c r="QEV51" s="22"/>
      <c r="QEW51" s="22"/>
      <c r="QEX51" s="22"/>
      <c r="QEY51" s="22"/>
      <c r="QEZ51" s="22"/>
      <c r="QFA51" s="22"/>
      <c r="QFB51" s="22"/>
      <c r="QFC51" s="22"/>
      <c r="QFD51" s="22"/>
      <c r="QFE51" s="22"/>
      <c r="QFF51" s="22"/>
      <c r="QFG51" s="22"/>
      <c r="QFH51" s="22"/>
      <c r="QFI51" s="22"/>
      <c r="QFJ51" s="22"/>
      <c r="QFK51" s="22"/>
      <c r="QFL51" s="22"/>
      <c r="QFM51" s="22"/>
      <c r="QFN51" s="22"/>
      <c r="QFO51" s="22"/>
      <c r="QFP51" s="22"/>
      <c r="QFQ51" s="22"/>
      <c r="QFR51" s="22"/>
      <c r="QFS51" s="22"/>
      <c r="QFT51" s="22"/>
      <c r="QFU51" s="22"/>
      <c r="QFV51" s="22"/>
      <c r="QFW51" s="22"/>
      <c r="QFX51" s="22"/>
      <c r="QFY51" s="22"/>
      <c r="QFZ51" s="22"/>
      <c r="QGA51" s="22"/>
      <c r="QGB51" s="22"/>
      <c r="QGC51" s="22"/>
      <c r="QGD51" s="22"/>
      <c r="QGE51" s="22"/>
      <c r="QGF51" s="22"/>
      <c r="QGG51" s="22"/>
      <c r="QGH51" s="22"/>
      <c r="QGI51" s="22"/>
      <c r="QGJ51" s="22"/>
      <c r="QGK51" s="22"/>
      <c r="QGL51" s="22"/>
      <c r="QGM51" s="22"/>
      <c r="QGN51" s="22"/>
      <c r="QGO51" s="22"/>
      <c r="QGP51" s="22"/>
      <c r="QGQ51" s="22"/>
      <c r="QGR51" s="22"/>
      <c r="QGS51" s="22"/>
      <c r="QGT51" s="22"/>
      <c r="QGU51" s="22"/>
      <c r="QGV51" s="22"/>
      <c r="QGW51" s="22"/>
      <c r="QGX51" s="22"/>
      <c r="QGY51" s="22"/>
      <c r="QGZ51" s="22"/>
      <c r="QHA51" s="22"/>
      <c r="QHB51" s="22"/>
      <c r="QHC51" s="22"/>
      <c r="QHD51" s="22"/>
      <c r="QHE51" s="22"/>
      <c r="QHF51" s="22"/>
      <c r="QHG51" s="22"/>
      <c r="QHH51" s="22"/>
      <c r="QHI51" s="22"/>
      <c r="QHJ51" s="22"/>
      <c r="QHK51" s="22"/>
      <c r="QHL51" s="22"/>
      <c r="QHM51" s="22"/>
      <c r="QHN51" s="22"/>
      <c r="QHO51" s="22"/>
      <c r="QHP51" s="22"/>
      <c r="QHQ51" s="22"/>
      <c r="QHR51" s="22"/>
      <c r="QHS51" s="22"/>
      <c r="QHT51" s="22"/>
      <c r="QHU51" s="22"/>
      <c r="QHV51" s="22"/>
      <c r="QHW51" s="22"/>
      <c r="QHX51" s="22"/>
      <c r="QHY51" s="22"/>
      <c r="QHZ51" s="22"/>
      <c r="QIA51" s="22"/>
      <c r="QIB51" s="22"/>
      <c r="QIC51" s="22"/>
      <c r="QID51" s="22"/>
      <c r="QIE51" s="22"/>
      <c r="QIF51" s="22"/>
      <c r="QIG51" s="22"/>
      <c r="QIH51" s="22"/>
      <c r="QII51" s="22"/>
      <c r="QIJ51" s="22"/>
      <c r="QIK51" s="22"/>
      <c r="QIL51" s="22"/>
      <c r="QIM51" s="22"/>
      <c r="QIN51" s="22"/>
      <c r="QIO51" s="22"/>
      <c r="QIP51" s="22"/>
      <c r="QIQ51" s="22"/>
      <c r="QIR51" s="22"/>
      <c r="QIS51" s="22"/>
      <c r="QIT51" s="22"/>
      <c r="QIU51" s="22"/>
      <c r="QIV51" s="22"/>
      <c r="QIW51" s="22"/>
      <c r="QIX51" s="22"/>
      <c r="QIY51" s="22"/>
      <c r="QIZ51" s="22"/>
      <c r="QJA51" s="22"/>
      <c r="QJB51" s="22"/>
      <c r="QJC51" s="22"/>
      <c r="QJD51" s="22"/>
      <c r="QJE51" s="22"/>
      <c r="QJF51" s="22"/>
      <c r="QJG51" s="22"/>
      <c r="QJH51" s="22"/>
      <c r="QJI51" s="22"/>
      <c r="QJJ51" s="22"/>
      <c r="QJK51" s="22"/>
      <c r="QJL51" s="22"/>
      <c r="QJM51" s="22"/>
      <c r="QJN51" s="22"/>
      <c r="QJO51" s="22"/>
      <c r="QJP51" s="22"/>
      <c r="QJQ51" s="22"/>
      <c r="QJR51" s="22"/>
      <c r="QJS51" s="22"/>
      <c r="QJT51" s="22"/>
      <c r="QJU51" s="22"/>
      <c r="QJV51" s="22"/>
      <c r="QJW51" s="22"/>
      <c r="QJX51" s="22"/>
      <c r="QJY51" s="22"/>
      <c r="QJZ51" s="22"/>
      <c r="QKA51" s="22"/>
      <c r="QKB51" s="22"/>
      <c r="QKC51" s="22"/>
      <c r="QKD51" s="22"/>
      <c r="QKE51" s="22"/>
      <c r="QKF51" s="22"/>
      <c r="QKG51" s="22"/>
      <c r="QKH51" s="22"/>
      <c r="QKI51" s="22"/>
      <c r="QKJ51" s="22"/>
      <c r="QKK51" s="22"/>
      <c r="QKL51" s="22"/>
      <c r="QKM51" s="22"/>
      <c r="QKN51" s="22"/>
      <c r="QKO51" s="22"/>
      <c r="QKP51" s="22"/>
      <c r="QKQ51" s="22"/>
      <c r="QKR51" s="22"/>
      <c r="QKS51" s="22"/>
      <c r="QKT51" s="22"/>
      <c r="QKU51" s="22"/>
      <c r="QKV51" s="22"/>
      <c r="QKW51" s="22"/>
      <c r="QKX51" s="22"/>
      <c r="QKY51" s="22"/>
      <c r="QKZ51" s="22"/>
      <c r="QLA51" s="22"/>
      <c r="QLB51" s="22"/>
      <c r="QLC51" s="22"/>
      <c r="QLD51" s="22"/>
      <c r="QLE51" s="22"/>
      <c r="QLF51" s="22"/>
      <c r="QLG51" s="22"/>
      <c r="QLH51" s="22"/>
      <c r="QLI51" s="22"/>
      <c r="QLJ51" s="22"/>
      <c r="QLK51" s="22"/>
      <c r="QLL51" s="22"/>
      <c r="QLM51" s="22"/>
      <c r="QLN51" s="22"/>
      <c r="QLO51" s="22"/>
      <c r="QLP51" s="22"/>
      <c r="QLQ51" s="22"/>
      <c r="QLR51" s="22"/>
      <c r="QLS51" s="22"/>
      <c r="QLT51" s="22"/>
      <c r="QLU51" s="22"/>
      <c r="QLV51" s="22"/>
      <c r="QLW51" s="22"/>
      <c r="QLX51" s="22"/>
      <c r="QLY51" s="22"/>
      <c r="QLZ51" s="22"/>
      <c r="QMA51" s="22"/>
      <c r="QMB51" s="22"/>
      <c r="QMC51" s="22"/>
      <c r="QMD51" s="22"/>
      <c r="QME51" s="22"/>
      <c r="QMF51" s="22"/>
      <c r="QMG51" s="22"/>
      <c r="QMH51" s="22"/>
      <c r="QMI51" s="22"/>
      <c r="QMJ51" s="22"/>
      <c r="QMK51" s="22"/>
      <c r="QML51" s="22"/>
      <c r="QMM51" s="22"/>
      <c r="QMN51" s="22"/>
      <c r="QMO51" s="22"/>
      <c r="QMP51" s="22"/>
      <c r="QMQ51" s="22"/>
      <c r="QMR51" s="22"/>
      <c r="QMS51" s="22"/>
      <c r="QMT51" s="22"/>
      <c r="QMU51" s="22"/>
      <c r="QMV51" s="22"/>
      <c r="QMW51" s="22"/>
      <c r="QMX51" s="22"/>
      <c r="QMY51" s="22"/>
      <c r="QMZ51" s="22"/>
      <c r="QNA51" s="22"/>
      <c r="QNB51" s="22"/>
      <c r="QNC51" s="22"/>
      <c r="QND51" s="22"/>
      <c r="QNE51" s="22"/>
      <c r="QNF51" s="22"/>
      <c r="QNG51" s="22"/>
      <c r="QNH51" s="22"/>
      <c r="QNI51" s="22"/>
      <c r="QNJ51" s="22"/>
      <c r="QNK51" s="22"/>
      <c r="QNL51" s="22"/>
      <c r="QNM51" s="22"/>
      <c r="QNN51" s="22"/>
      <c r="QNO51" s="22"/>
      <c r="QNP51" s="22"/>
      <c r="QNQ51" s="22"/>
      <c r="QNR51" s="22"/>
      <c r="QNS51" s="22"/>
      <c r="QNT51" s="22"/>
      <c r="QNU51" s="22"/>
      <c r="QNV51" s="22"/>
      <c r="QNW51" s="22"/>
      <c r="QNX51" s="22"/>
      <c r="QNY51" s="22"/>
      <c r="QNZ51" s="22"/>
      <c r="QOA51" s="22"/>
      <c r="QOB51" s="22"/>
      <c r="QOC51" s="22"/>
      <c r="QOD51" s="22"/>
      <c r="QOE51" s="22"/>
      <c r="QOF51" s="22"/>
      <c r="QOG51" s="22"/>
      <c r="QOH51" s="22"/>
      <c r="QOI51" s="22"/>
      <c r="QOJ51" s="22"/>
      <c r="QOK51" s="22"/>
      <c r="QOL51" s="22"/>
      <c r="QOM51" s="22"/>
      <c r="QON51" s="22"/>
      <c r="QOO51" s="22"/>
      <c r="QOP51" s="22"/>
      <c r="QOQ51" s="22"/>
      <c r="QOR51" s="22"/>
      <c r="QOS51" s="22"/>
      <c r="QOT51" s="22"/>
      <c r="QOU51" s="22"/>
      <c r="QOV51" s="22"/>
      <c r="QOW51" s="22"/>
      <c r="QOX51" s="22"/>
      <c r="QOY51" s="22"/>
      <c r="QOZ51" s="22"/>
      <c r="QPA51" s="22"/>
      <c r="QPB51" s="22"/>
      <c r="QPC51" s="22"/>
      <c r="QPD51" s="22"/>
      <c r="QPE51" s="22"/>
      <c r="QPF51" s="22"/>
      <c r="QPG51" s="22"/>
      <c r="QPH51" s="22"/>
      <c r="QPI51" s="22"/>
      <c r="QPJ51" s="22"/>
      <c r="QPK51" s="22"/>
      <c r="QPL51" s="22"/>
      <c r="QPM51" s="22"/>
      <c r="QPN51" s="22"/>
      <c r="QPO51" s="22"/>
      <c r="QPP51" s="22"/>
      <c r="QPQ51" s="22"/>
      <c r="QPR51" s="22"/>
      <c r="QPS51" s="22"/>
      <c r="QPT51" s="22"/>
      <c r="QPU51" s="22"/>
      <c r="QPV51" s="22"/>
      <c r="QPW51" s="22"/>
      <c r="QPX51" s="22"/>
      <c r="QPY51" s="22"/>
      <c r="QPZ51" s="22"/>
      <c r="QQA51" s="22"/>
      <c r="QQB51" s="22"/>
      <c r="QQC51" s="22"/>
      <c r="QQD51" s="22"/>
      <c r="QQE51" s="22"/>
      <c r="QQF51" s="22"/>
      <c r="QQG51" s="22"/>
      <c r="QQH51" s="22"/>
      <c r="QQI51" s="22"/>
      <c r="QQJ51" s="22"/>
      <c r="QQK51" s="22"/>
      <c r="QQL51" s="22"/>
      <c r="QQM51" s="22"/>
      <c r="QQN51" s="22"/>
      <c r="QQO51" s="22"/>
      <c r="QQP51" s="22"/>
      <c r="QQQ51" s="22"/>
      <c r="QQR51" s="22"/>
      <c r="QQS51" s="22"/>
      <c r="QQT51" s="22"/>
      <c r="QQU51" s="22"/>
      <c r="QQV51" s="22"/>
      <c r="QQW51" s="22"/>
      <c r="QQX51" s="22"/>
      <c r="QQY51" s="22"/>
      <c r="QQZ51" s="22"/>
      <c r="QRA51" s="22"/>
      <c r="QRB51" s="22"/>
      <c r="QRC51" s="22"/>
      <c r="QRD51" s="22"/>
      <c r="QRE51" s="22"/>
      <c r="QRF51" s="22"/>
      <c r="QRG51" s="22"/>
      <c r="QRH51" s="22"/>
      <c r="QRI51" s="22"/>
      <c r="QRJ51" s="22"/>
      <c r="QRK51" s="22"/>
      <c r="QRL51" s="22"/>
      <c r="QRM51" s="22"/>
      <c r="QRN51" s="22"/>
      <c r="QRO51" s="22"/>
      <c r="QRP51" s="22"/>
      <c r="QRQ51" s="22"/>
      <c r="QRR51" s="22"/>
      <c r="QRS51" s="22"/>
      <c r="QRT51" s="22"/>
      <c r="QRU51" s="22"/>
      <c r="QRV51" s="22"/>
      <c r="QRW51" s="22"/>
      <c r="QRX51" s="22"/>
      <c r="QRY51" s="22"/>
      <c r="QRZ51" s="22"/>
      <c r="QSA51" s="22"/>
      <c r="QSB51" s="22"/>
      <c r="QSC51" s="22"/>
      <c r="QSD51" s="22"/>
      <c r="QSE51" s="22"/>
      <c r="QSF51" s="22"/>
      <c r="QSG51" s="22"/>
      <c r="QSH51" s="22"/>
      <c r="QSI51" s="22"/>
      <c r="QSJ51" s="22"/>
      <c r="QSK51" s="22"/>
      <c r="QSL51" s="22"/>
      <c r="QSM51" s="22"/>
      <c r="QSN51" s="22"/>
      <c r="QSO51" s="22"/>
      <c r="QSP51" s="22"/>
      <c r="QSQ51" s="22"/>
      <c r="QSR51" s="22"/>
      <c r="QSS51" s="22"/>
      <c r="QST51" s="22"/>
      <c r="QSU51" s="22"/>
      <c r="QSV51" s="22"/>
      <c r="QSW51" s="22"/>
      <c r="QSX51" s="22"/>
      <c r="QSY51" s="22"/>
      <c r="QSZ51" s="22"/>
      <c r="QTA51" s="22"/>
      <c r="QTB51" s="22"/>
      <c r="QTC51" s="22"/>
      <c r="QTD51" s="22"/>
      <c r="QTE51" s="22"/>
      <c r="QTF51" s="22"/>
      <c r="QTG51" s="22"/>
      <c r="QTH51" s="22"/>
      <c r="QTI51" s="22"/>
      <c r="QTJ51" s="22"/>
      <c r="QTK51" s="22"/>
      <c r="QTL51" s="22"/>
      <c r="QTM51" s="22"/>
      <c r="QTN51" s="22"/>
      <c r="QTO51" s="22"/>
      <c r="QTP51" s="22"/>
      <c r="QTQ51" s="22"/>
      <c r="QTR51" s="22"/>
      <c r="QTS51" s="22"/>
      <c r="QTT51" s="22"/>
      <c r="QTU51" s="22"/>
      <c r="QTV51" s="22"/>
      <c r="QTW51" s="22"/>
      <c r="QTX51" s="22"/>
      <c r="QTY51" s="22"/>
      <c r="QTZ51" s="22"/>
      <c r="QUA51" s="22"/>
      <c r="QUB51" s="22"/>
      <c r="QUC51" s="22"/>
      <c r="QUD51" s="22"/>
      <c r="QUE51" s="22"/>
      <c r="QUF51" s="22"/>
      <c r="QUG51" s="22"/>
      <c r="QUH51" s="22"/>
      <c r="QUI51" s="22"/>
      <c r="QUJ51" s="22"/>
      <c r="QUK51" s="22"/>
      <c r="QUL51" s="22"/>
      <c r="QUM51" s="22"/>
      <c r="QUN51" s="22"/>
      <c r="QUO51" s="22"/>
      <c r="QUP51" s="22"/>
      <c r="QUQ51" s="22"/>
      <c r="QUR51" s="22"/>
      <c r="QUS51" s="22"/>
      <c r="QUT51" s="22"/>
      <c r="QUU51" s="22"/>
      <c r="QUV51" s="22"/>
      <c r="QUW51" s="22"/>
      <c r="QUX51" s="22"/>
      <c r="QUY51" s="22"/>
      <c r="QUZ51" s="22"/>
      <c r="QVA51" s="22"/>
      <c r="QVB51" s="22"/>
      <c r="QVC51" s="22"/>
      <c r="QVD51" s="22"/>
      <c r="QVE51" s="22"/>
      <c r="QVF51" s="22"/>
      <c r="QVG51" s="22"/>
      <c r="QVH51" s="22"/>
      <c r="QVI51" s="22"/>
      <c r="QVJ51" s="22"/>
      <c r="QVK51" s="22"/>
      <c r="QVL51" s="22"/>
      <c r="QVM51" s="22"/>
      <c r="QVN51" s="22"/>
      <c r="QVO51" s="22"/>
      <c r="QVP51" s="22"/>
      <c r="QVQ51" s="22"/>
      <c r="QVR51" s="22"/>
      <c r="QVS51" s="22"/>
      <c r="QVT51" s="22"/>
      <c r="QVU51" s="22"/>
      <c r="QVV51" s="22"/>
      <c r="QVW51" s="22"/>
      <c r="QVX51" s="22"/>
      <c r="QVY51" s="22"/>
      <c r="QVZ51" s="22"/>
      <c r="QWA51" s="22"/>
      <c r="QWB51" s="22"/>
      <c r="QWC51" s="22"/>
      <c r="QWD51" s="22"/>
      <c r="QWE51" s="22"/>
      <c r="QWF51" s="22"/>
      <c r="QWG51" s="22"/>
      <c r="QWH51" s="22"/>
      <c r="QWI51" s="22"/>
      <c r="QWJ51" s="22"/>
      <c r="QWK51" s="22"/>
      <c r="QWL51" s="22"/>
      <c r="QWM51" s="22"/>
      <c r="QWN51" s="22"/>
      <c r="QWO51" s="22"/>
      <c r="QWP51" s="22"/>
      <c r="QWQ51" s="22"/>
      <c r="QWR51" s="22"/>
      <c r="QWS51" s="22"/>
      <c r="QWT51" s="22"/>
      <c r="QWU51" s="22"/>
      <c r="QWV51" s="22"/>
      <c r="QWW51" s="22"/>
      <c r="QWX51" s="22"/>
      <c r="QWY51" s="22"/>
      <c r="QWZ51" s="22"/>
      <c r="QXA51" s="22"/>
      <c r="QXB51" s="22"/>
      <c r="QXC51" s="22"/>
      <c r="QXD51" s="22"/>
      <c r="QXE51" s="22"/>
      <c r="QXF51" s="22"/>
      <c r="QXG51" s="22"/>
      <c r="QXH51" s="22"/>
      <c r="QXI51" s="22"/>
      <c r="QXJ51" s="22"/>
      <c r="QXK51" s="22"/>
      <c r="QXL51" s="22"/>
      <c r="QXM51" s="22"/>
      <c r="QXN51" s="22"/>
      <c r="QXO51" s="22"/>
      <c r="QXP51" s="22"/>
      <c r="QXQ51" s="22"/>
      <c r="QXR51" s="22"/>
      <c r="QXS51" s="22"/>
      <c r="QXT51" s="22"/>
      <c r="QXU51" s="22"/>
      <c r="QXV51" s="22"/>
      <c r="QXW51" s="22"/>
      <c r="QXX51" s="22"/>
      <c r="QXY51" s="22"/>
      <c r="QXZ51" s="22"/>
      <c r="QYA51" s="22"/>
      <c r="QYB51" s="22"/>
      <c r="QYC51" s="22"/>
      <c r="QYD51" s="22"/>
      <c r="QYE51" s="22"/>
      <c r="QYF51" s="22"/>
      <c r="QYG51" s="22"/>
      <c r="QYH51" s="22"/>
      <c r="QYI51" s="22"/>
      <c r="QYJ51" s="22"/>
      <c r="QYK51" s="22"/>
      <c r="QYL51" s="22"/>
      <c r="QYM51" s="22"/>
      <c r="QYN51" s="22"/>
      <c r="QYO51" s="22"/>
      <c r="QYP51" s="22"/>
      <c r="QYQ51" s="22"/>
      <c r="QYR51" s="22"/>
      <c r="QYS51" s="22"/>
      <c r="QYT51" s="22"/>
      <c r="QYU51" s="22"/>
      <c r="QYV51" s="22"/>
      <c r="QYW51" s="22"/>
      <c r="QYX51" s="22"/>
      <c r="QYY51" s="22"/>
      <c r="QYZ51" s="22"/>
      <c r="QZA51" s="22"/>
      <c r="QZB51" s="22"/>
      <c r="QZC51" s="22"/>
      <c r="QZD51" s="22"/>
      <c r="QZE51" s="22"/>
      <c r="QZF51" s="22"/>
      <c r="QZG51" s="22"/>
      <c r="QZH51" s="22"/>
      <c r="QZI51" s="22"/>
      <c r="QZJ51" s="22"/>
      <c r="QZK51" s="22"/>
      <c r="QZL51" s="22"/>
      <c r="QZM51" s="22"/>
      <c r="QZN51" s="22"/>
      <c r="QZO51" s="22"/>
      <c r="QZP51" s="22"/>
      <c r="QZQ51" s="22"/>
      <c r="QZR51" s="22"/>
      <c r="QZS51" s="22"/>
      <c r="QZT51" s="22"/>
      <c r="QZU51" s="22"/>
      <c r="QZV51" s="22"/>
      <c r="QZW51" s="22"/>
      <c r="QZX51" s="22"/>
      <c r="QZY51" s="22"/>
      <c r="QZZ51" s="22"/>
      <c r="RAA51" s="22"/>
      <c r="RAB51" s="22"/>
      <c r="RAC51" s="22"/>
      <c r="RAD51" s="22"/>
      <c r="RAE51" s="22"/>
      <c r="RAF51" s="22"/>
      <c r="RAG51" s="22"/>
      <c r="RAH51" s="22"/>
      <c r="RAI51" s="22"/>
      <c r="RAJ51" s="22"/>
      <c r="RAK51" s="22"/>
      <c r="RAL51" s="22"/>
      <c r="RAM51" s="22"/>
      <c r="RAN51" s="22"/>
      <c r="RAO51" s="22"/>
      <c r="RAP51" s="22"/>
      <c r="RAQ51" s="22"/>
      <c r="RAR51" s="22"/>
      <c r="RAS51" s="22"/>
      <c r="RAT51" s="22"/>
      <c r="RAU51" s="22"/>
      <c r="RAV51" s="22"/>
      <c r="RAW51" s="22"/>
      <c r="RAX51" s="22"/>
      <c r="RAY51" s="22"/>
      <c r="RAZ51" s="22"/>
      <c r="RBA51" s="22"/>
      <c r="RBB51" s="22"/>
      <c r="RBC51" s="22"/>
      <c r="RBD51" s="22"/>
      <c r="RBE51" s="22"/>
      <c r="RBF51" s="22"/>
      <c r="RBG51" s="22"/>
      <c r="RBH51" s="22"/>
      <c r="RBI51" s="22"/>
      <c r="RBJ51" s="22"/>
      <c r="RBK51" s="22"/>
      <c r="RBL51" s="22"/>
      <c r="RBM51" s="22"/>
      <c r="RBN51" s="22"/>
      <c r="RBO51" s="22"/>
      <c r="RBP51" s="22"/>
      <c r="RBQ51" s="22"/>
      <c r="RBR51" s="22"/>
      <c r="RBS51" s="22"/>
      <c r="RBT51" s="22"/>
      <c r="RBU51" s="22"/>
      <c r="RBV51" s="22"/>
      <c r="RBW51" s="22"/>
      <c r="RBX51" s="22"/>
      <c r="RBY51" s="22"/>
      <c r="RBZ51" s="22"/>
      <c r="RCA51" s="22"/>
      <c r="RCB51" s="22"/>
      <c r="RCC51" s="22"/>
      <c r="RCD51" s="22"/>
      <c r="RCE51" s="22"/>
      <c r="RCF51" s="22"/>
      <c r="RCG51" s="22"/>
      <c r="RCH51" s="22"/>
      <c r="RCI51" s="22"/>
      <c r="RCJ51" s="22"/>
      <c r="RCK51" s="22"/>
      <c r="RCL51" s="22"/>
      <c r="RCM51" s="22"/>
      <c r="RCN51" s="22"/>
      <c r="RCO51" s="22"/>
      <c r="RCP51" s="22"/>
      <c r="RCQ51" s="22"/>
      <c r="RCR51" s="22"/>
      <c r="RCS51" s="22"/>
      <c r="RCT51" s="22"/>
      <c r="RCU51" s="22"/>
      <c r="RCV51" s="22"/>
      <c r="RCW51" s="22"/>
      <c r="RCX51" s="22"/>
      <c r="RCY51" s="22"/>
      <c r="RCZ51" s="22"/>
      <c r="RDA51" s="22"/>
      <c r="RDB51" s="22"/>
      <c r="RDC51" s="22"/>
      <c r="RDD51" s="22"/>
      <c r="RDE51" s="22"/>
      <c r="RDF51" s="22"/>
      <c r="RDG51" s="22"/>
      <c r="RDH51" s="22"/>
      <c r="RDI51" s="22"/>
      <c r="RDJ51" s="22"/>
      <c r="RDK51" s="22"/>
      <c r="RDL51" s="22"/>
      <c r="RDM51" s="22"/>
      <c r="RDN51" s="22"/>
      <c r="RDO51" s="22"/>
      <c r="RDP51" s="22"/>
      <c r="RDQ51" s="22"/>
      <c r="RDR51" s="22"/>
      <c r="RDS51" s="22"/>
      <c r="RDT51" s="22"/>
      <c r="RDU51" s="22"/>
      <c r="RDV51" s="22"/>
      <c r="RDW51" s="22"/>
      <c r="RDX51" s="22"/>
      <c r="RDY51" s="22"/>
      <c r="RDZ51" s="22"/>
      <c r="REA51" s="22"/>
      <c r="REB51" s="22"/>
      <c r="REC51" s="22"/>
      <c r="RED51" s="22"/>
      <c r="REE51" s="22"/>
      <c r="REF51" s="22"/>
      <c r="REG51" s="22"/>
      <c r="REH51" s="22"/>
      <c r="REI51" s="22"/>
      <c r="REJ51" s="22"/>
      <c r="REK51" s="22"/>
      <c r="REL51" s="22"/>
      <c r="REM51" s="22"/>
      <c r="REN51" s="22"/>
      <c r="REO51" s="22"/>
      <c r="REP51" s="22"/>
      <c r="REQ51" s="22"/>
      <c r="RER51" s="22"/>
      <c r="RES51" s="22"/>
      <c r="RET51" s="22"/>
      <c r="REU51" s="22"/>
      <c r="REV51" s="22"/>
      <c r="REW51" s="22"/>
      <c r="REX51" s="22"/>
      <c r="REY51" s="22"/>
      <c r="REZ51" s="22"/>
      <c r="RFA51" s="22"/>
      <c r="RFB51" s="22"/>
      <c r="RFC51" s="22"/>
      <c r="RFD51" s="22"/>
      <c r="RFE51" s="22"/>
      <c r="RFF51" s="22"/>
      <c r="RFG51" s="22"/>
      <c r="RFH51" s="22"/>
      <c r="RFI51" s="22"/>
      <c r="RFJ51" s="22"/>
      <c r="RFK51" s="22"/>
      <c r="RFL51" s="22"/>
      <c r="RFM51" s="22"/>
      <c r="RFN51" s="22"/>
      <c r="RFO51" s="22"/>
      <c r="RFP51" s="22"/>
      <c r="RFQ51" s="22"/>
      <c r="RFR51" s="22"/>
      <c r="RFS51" s="22"/>
      <c r="RFT51" s="22"/>
      <c r="RFU51" s="22"/>
      <c r="RFV51" s="22"/>
      <c r="RFW51" s="22"/>
      <c r="RFX51" s="22"/>
      <c r="RFY51" s="22"/>
      <c r="RFZ51" s="22"/>
      <c r="RGA51" s="22"/>
      <c r="RGB51" s="22"/>
      <c r="RGC51" s="22"/>
      <c r="RGD51" s="22"/>
      <c r="RGE51" s="22"/>
      <c r="RGF51" s="22"/>
      <c r="RGG51" s="22"/>
      <c r="RGH51" s="22"/>
      <c r="RGI51" s="22"/>
      <c r="RGJ51" s="22"/>
      <c r="RGK51" s="22"/>
      <c r="RGL51" s="22"/>
      <c r="RGM51" s="22"/>
      <c r="RGN51" s="22"/>
      <c r="RGO51" s="22"/>
      <c r="RGP51" s="22"/>
      <c r="RGQ51" s="22"/>
      <c r="RGR51" s="22"/>
      <c r="RGS51" s="22"/>
      <c r="RGT51" s="22"/>
      <c r="RGU51" s="22"/>
      <c r="RGV51" s="22"/>
      <c r="RGW51" s="22"/>
      <c r="RGX51" s="22"/>
      <c r="RGY51" s="22"/>
      <c r="RGZ51" s="22"/>
      <c r="RHA51" s="22"/>
      <c r="RHB51" s="22"/>
      <c r="RHC51" s="22"/>
      <c r="RHD51" s="22"/>
      <c r="RHE51" s="22"/>
      <c r="RHF51" s="22"/>
      <c r="RHG51" s="22"/>
      <c r="RHH51" s="22"/>
      <c r="RHI51" s="22"/>
      <c r="RHJ51" s="22"/>
      <c r="RHK51" s="22"/>
      <c r="RHL51" s="22"/>
      <c r="RHM51" s="22"/>
      <c r="RHN51" s="22"/>
      <c r="RHO51" s="22"/>
      <c r="RHP51" s="22"/>
      <c r="RHQ51" s="22"/>
      <c r="RHR51" s="22"/>
      <c r="RHS51" s="22"/>
      <c r="RHT51" s="22"/>
      <c r="RHU51" s="22"/>
      <c r="RHV51" s="22"/>
      <c r="RHW51" s="22"/>
      <c r="RHX51" s="22"/>
      <c r="RHY51" s="22"/>
      <c r="RHZ51" s="22"/>
      <c r="RIA51" s="22"/>
      <c r="RIB51" s="22"/>
      <c r="RIC51" s="22"/>
      <c r="RID51" s="22"/>
      <c r="RIE51" s="22"/>
      <c r="RIF51" s="22"/>
      <c r="RIG51" s="22"/>
      <c r="RIH51" s="22"/>
      <c r="RII51" s="22"/>
      <c r="RIJ51" s="22"/>
      <c r="RIK51" s="22"/>
      <c r="RIL51" s="22"/>
      <c r="RIM51" s="22"/>
      <c r="RIN51" s="22"/>
      <c r="RIO51" s="22"/>
      <c r="RIP51" s="22"/>
      <c r="RIQ51" s="22"/>
      <c r="RIR51" s="22"/>
      <c r="RIS51" s="22"/>
      <c r="RIT51" s="22"/>
      <c r="RIU51" s="22"/>
      <c r="RIV51" s="22"/>
      <c r="RIW51" s="22"/>
      <c r="RIX51" s="22"/>
      <c r="RIY51" s="22"/>
      <c r="RIZ51" s="22"/>
      <c r="RJA51" s="22"/>
      <c r="RJB51" s="22"/>
      <c r="RJC51" s="22"/>
      <c r="RJD51" s="22"/>
      <c r="RJE51" s="22"/>
      <c r="RJF51" s="22"/>
      <c r="RJG51" s="22"/>
      <c r="RJH51" s="22"/>
      <c r="RJI51" s="22"/>
      <c r="RJJ51" s="22"/>
      <c r="RJK51" s="22"/>
      <c r="RJL51" s="22"/>
      <c r="RJM51" s="22"/>
      <c r="RJN51" s="22"/>
      <c r="RJO51" s="22"/>
      <c r="RJP51" s="22"/>
      <c r="RJQ51" s="22"/>
      <c r="RJR51" s="22"/>
      <c r="RJS51" s="22"/>
      <c r="RJT51" s="22"/>
      <c r="RJU51" s="22"/>
      <c r="RJV51" s="22"/>
      <c r="RJW51" s="22"/>
      <c r="RJX51" s="22"/>
      <c r="RJY51" s="22"/>
      <c r="RJZ51" s="22"/>
      <c r="RKA51" s="22"/>
      <c r="RKB51" s="22"/>
      <c r="RKC51" s="22"/>
      <c r="RKD51" s="22"/>
      <c r="RKE51" s="22"/>
      <c r="RKF51" s="22"/>
      <c r="RKG51" s="22"/>
      <c r="RKH51" s="22"/>
      <c r="RKI51" s="22"/>
      <c r="RKJ51" s="22"/>
      <c r="RKK51" s="22"/>
      <c r="RKL51" s="22"/>
      <c r="RKM51" s="22"/>
      <c r="RKN51" s="22"/>
      <c r="RKO51" s="22"/>
      <c r="RKP51" s="22"/>
      <c r="RKQ51" s="22"/>
      <c r="RKR51" s="22"/>
      <c r="RKS51" s="22"/>
      <c r="RKT51" s="22"/>
      <c r="RKU51" s="22"/>
      <c r="RKV51" s="22"/>
      <c r="RKW51" s="22"/>
      <c r="RKX51" s="22"/>
      <c r="RKY51" s="22"/>
      <c r="RKZ51" s="22"/>
      <c r="RLA51" s="22"/>
      <c r="RLB51" s="22"/>
      <c r="RLC51" s="22"/>
      <c r="RLD51" s="22"/>
      <c r="RLE51" s="22"/>
      <c r="RLF51" s="22"/>
      <c r="RLG51" s="22"/>
      <c r="RLH51" s="22"/>
      <c r="RLI51" s="22"/>
      <c r="RLJ51" s="22"/>
      <c r="RLK51" s="22"/>
      <c r="RLL51" s="22"/>
      <c r="RLM51" s="22"/>
      <c r="RLN51" s="22"/>
      <c r="RLO51" s="22"/>
      <c r="RLP51" s="22"/>
      <c r="RLQ51" s="22"/>
      <c r="RLR51" s="22"/>
      <c r="RLS51" s="22"/>
      <c r="RLT51" s="22"/>
      <c r="RLU51" s="22"/>
      <c r="RLV51" s="22"/>
      <c r="RLW51" s="22"/>
      <c r="RLX51" s="22"/>
      <c r="RLY51" s="22"/>
      <c r="RLZ51" s="22"/>
      <c r="RMA51" s="22"/>
      <c r="RMB51" s="22"/>
      <c r="RMC51" s="22"/>
      <c r="RMD51" s="22"/>
      <c r="RME51" s="22"/>
      <c r="RMF51" s="22"/>
      <c r="RMG51" s="22"/>
      <c r="RMH51" s="22"/>
      <c r="RMI51" s="22"/>
      <c r="RMJ51" s="22"/>
      <c r="RMK51" s="22"/>
      <c r="RML51" s="22"/>
      <c r="RMM51" s="22"/>
      <c r="RMN51" s="22"/>
      <c r="RMO51" s="22"/>
      <c r="RMP51" s="22"/>
      <c r="RMQ51" s="22"/>
      <c r="RMR51" s="22"/>
      <c r="RMS51" s="22"/>
      <c r="RMT51" s="22"/>
      <c r="RMU51" s="22"/>
      <c r="RMV51" s="22"/>
      <c r="RMW51" s="22"/>
      <c r="RMX51" s="22"/>
      <c r="RMY51" s="22"/>
      <c r="RMZ51" s="22"/>
      <c r="RNA51" s="22"/>
      <c r="RNB51" s="22"/>
      <c r="RNC51" s="22"/>
      <c r="RND51" s="22"/>
      <c r="RNE51" s="22"/>
      <c r="RNF51" s="22"/>
      <c r="RNG51" s="22"/>
      <c r="RNH51" s="22"/>
      <c r="RNI51" s="22"/>
      <c r="RNJ51" s="22"/>
      <c r="RNK51" s="22"/>
      <c r="RNL51" s="22"/>
      <c r="RNM51" s="22"/>
      <c r="RNN51" s="22"/>
      <c r="RNO51" s="22"/>
      <c r="RNP51" s="22"/>
      <c r="RNQ51" s="22"/>
      <c r="RNR51" s="22"/>
      <c r="RNS51" s="22"/>
      <c r="RNT51" s="22"/>
      <c r="RNU51" s="22"/>
      <c r="RNV51" s="22"/>
      <c r="RNW51" s="22"/>
      <c r="RNX51" s="22"/>
      <c r="RNY51" s="22"/>
      <c r="RNZ51" s="22"/>
      <c r="ROA51" s="22"/>
      <c r="ROB51" s="22"/>
      <c r="ROC51" s="22"/>
      <c r="ROD51" s="22"/>
      <c r="ROE51" s="22"/>
      <c r="ROF51" s="22"/>
      <c r="ROG51" s="22"/>
      <c r="ROH51" s="22"/>
      <c r="ROI51" s="22"/>
      <c r="ROJ51" s="22"/>
      <c r="ROK51" s="22"/>
      <c r="ROL51" s="22"/>
      <c r="ROM51" s="22"/>
      <c r="RON51" s="22"/>
      <c r="ROO51" s="22"/>
      <c r="ROP51" s="22"/>
      <c r="ROQ51" s="22"/>
      <c r="ROR51" s="22"/>
      <c r="ROS51" s="22"/>
      <c r="ROT51" s="22"/>
      <c r="ROU51" s="22"/>
      <c r="ROV51" s="22"/>
      <c r="ROW51" s="22"/>
      <c r="ROX51" s="22"/>
      <c r="ROY51" s="22"/>
      <c r="ROZ51" s="22"/>
      <c r="RPA51" s="22"/>
      <c r="RPB51" s="22"/>
      <c r="RPC51" s="22"/>
      <c r="RPD51" s="22"/>
      <c r="RPE51" s="22"/>
      <c r="RPF51" s="22"/>
      <c r="RPG51" s="22"/>
      <c r="RPH51" s="22"/>
      <c r="RPI51" s="22"/>
      <c r="RPJ51" s="22"/>
      <c r="RPK51" s="22"/>
      <c r="RPL51" s="22"/>
      <c r="RPM51" s="22"/>
      <c r="RPN51" s="22"/>
      <c r="RPO51" s="22"/>
      <c r="RPP51" s="22"/>
      <c r="RPQ51" s="22"/>
      <c r="RPR51" s="22"/>
      <c r="RPS51" s="22"/>
      <c r="RPT51" s="22"/>
      <c r="RPU51" s="22"/>
      <c r="RPV51" s="22"/>
      <c r="RPW51" s="22"/>
      <c r="RPX51" s="22"/>
      <c r="RPY51" s="22"/>
      <c r="RPZ51" s="22"/>
      <c r="RQA51" s="22"/>
      <c r="RQB51" s="22"/>
      <c r="RQC51" s="22"/>
      <c r="RQD51" s="22"/>
      <c r="RQE51" s="22"/>
      <c r="RQF51" s="22"/>
      <c r="RQG51" s="22"/>
      <c r="RQH51" s="22"/>
      <c r="RQI51" s="22"/>
      <c r="RQJ51" s="22"/>
      <c r="RQK51" s="22"/>
      <c r="RQL51" s="22"/>
      <c r="RQM51" s="22"/>
      <c r="RQN51" s="22"/>
      <c r="RQO51" s="22"/>
      <c r="RQP51" s="22"/>
      <c r="RQQ51" s="22"/>
      <c r="RQR51" s="22"/>
      <c r="RQS51" s="22"/>
      <c r="RQT51" s="22"/>
      <c r="RQU51" s="22"/>
      <c r="RQV51" s="22"/>
      <c r="RQW51" s="22"/>
      <c r="RQX51" s="22"/>
      <c r="RQY51" s="22"/>
      <c r="RQZ51" s="22"/>
      <c r="RRA51" s="22"/>
      <c r="RRB51" s="22"/>
      <c r="RRC51" s="22"/>
      <c r="RRD51" s="22"/>
      <c r="RRE51" s="22"/>
      <c r="RRF51" s="22"/>
      <c r="RRG51" s="22"/>
      <c r="RRH51" s="22"/>
      <c r="RRI51" s="22"/>
      <c r="RRJ51" s="22"/>
      <c r="RRK51" s="22"/>
      <c r="RRL51" s="22"/>
      <c r="RRM51" s="22"/>
      <c r="RRN51" s="22"/>
      <c r="RRO51" s="22"/>
      <c r="RRP51" s="22"/>
      <c r="RRQ51" s="22"/>
      <c r="RRR51" s="22"/>
      <c r="RRS51" s="22"/>
      <c r="RRT51" s="22"/>
      <c r="RRU51" s="22"/>
      <c r="RRV51" s="22"/>
      <c r="RRW51" s="22"/>
      <c r="RRX51" s="22"/>
      <c r="RRY51" s="22"/>
      <c r="RRZ51" s="22"/>
      <c r="RSA51" s="22"/>
      <c r="RSB51" s="22"/>
      <c r="RSC51" s="22"/>
      <c r="RSD51" s="22"/>
      <c r="RSE51" s="22"/>
      <c r="RSF51" s="22"/>
      <c r="RSG51" s="22"/>
      <c r="RSH51" s="22"/>
      <c r="RSI51" s="22"/>
      <c r="RSJ51" s="22"/>
      <c r="RSK51" s="22"/>
      <c r="RSL51" s="22"/>
      <c r="RSM51" s="22"/>
      <c r="RSN51" s="22"/>
      <c r="RSO51" s="22"/>
      <c r="RSP51" s="22"/>
      <c r="RSQ51" s="22"/>
      <c r="RSR51" s="22"/>
      <c r="RSS51" s="22"/>
      <c r="RST51" s="22"/>
      <c r="RSU51" s="22"/>
      <c r="RSV51" s="22"/>
      <c r="RSW51" s="22"/>
      <c r="RSX51" s="22"/>
      <c r="RSY51" s="22"/>
      <c r="RSZ51" s="22"/>
      <c r="RTA51" s="22"/>
      <c r="RTB51" s="22"/>
      <c r="RTC51" s="22"/>
      <c r="RTD51" s="22"/>
      <c r="RTE51" s="22"/>
      <c r="RTF51" s="22"/>
      <c r="RTG51" s="22"/>
      <c r="RTH51" s="22"/>
      <c r="RTI51" s="22"/>
      <c r="RTJ51" s="22"/>
      <c r="RTK51" s="22"/>
      <c r="RTL51" s="22"/>
      <c r="RTM51" s="22"/>
      <c r="RTN51" s="22"/>
      <c r="RTO51" s="22"/>
      <c r="RTP51" s="22"/>
      <c r="RTQ51" s="22"/>
      <c r="RTR51" s="22"/>
      <c r="RTS51" s="22"/>
      <c r="RTT51" s="22"/>
      <c r="RTU51" s="22"/>
      <c r="RTV51" s="22"/>
      <c r="RTW51" s="22"/>
      <c r="RTX51" s="22"/>
      <c r="RTY51" s="22"/>
      <c r="RTZ51" s="22"/>
      <c r="RUA51" s="22"/>
      <c r="RUB51" s="22"/>
      <c r="RUC51" s="22"/>
      <c r="RUD51" s="22"/>
      <c r="RUE51" s="22"/>
      <c r="RUF51" s="22"/>
      <c r="RUG51" s="22"/>
      <c r="RUH51" s="22"/>
      <c r="RUI51" s="22"/>
      <c r="RUJ51" s="22"/>
      <c r="RUK51" s="22"/>
      <c r="RUL51" s="22"/>
      <c r="RUM51" s="22"/>
      <c r="RUN51" s="22"/>
      <c r="RUO51" s="22"/>
      <c r="RUP51" s="22"/>
      <c r="RUQ51" s="22"/>
      <c r="RUR51" s="22"/>
      <c r="RUS51" s="22"/>
      <c r="RUT51" s="22"/>
      <c r="RUU51" s="22"/>
      <c r="RUV51" s="22"/>
      <c r="RUW51" s="22"/>
      <c r="RUX51" s="22"/>
      <c r="RUY51" s="22"/>
      <c r="RUZ51" s="22"/>
      <c r="RVA51" s="22"/>
      <c r="RVB51" s="22"/>
      <c r="RVC51" s="22"/>
      <c r="RVD51" s="22"/>
      <c r="RVE51" s="22"/>
      <c r="RVF51" s="22"/>
      <c r="RVG51" s="22"/>
      <c r="RVH51" s="22"/>
      <c r="RVI51" s="22"/>
      <c r="RVJ51" s="22"/>
      <c r="RVK51" s="22"/>
      <c r="RVL51" s="22"/>
      <c r="RVM51" s="22"/>
      <c r="RVN51" s="22"/>
      <c r="RVO51" s="22"/>
      <c r="RVP51" s="22"/>
      <c r="RVQ51" s="22"/>
      <c r="RVR51" s="22"/>
      <c r="RVS51" s="22"/>
      <c r="RVT51" s="22"/>
      <c r="RVU51" s="22"/>
      <c r="RVV51" s="22"/>
      <c r="RVW51" s="22"/>
      <c r="RVX51" s="22"/>
      <c r="RVY51" s="22"/>
      <c r="RVZ51" s="22"/>
      <c r="RWA51" s="22"/>
      <c r="RWB51" s="22"/>
      <c r="RWC51" s="22"/>
      <c r="RWD51" s="22"/>
      <c r="RWE51" s="22"/>
      <c r="RWF51" s="22"/>
      <c r="RWG51" s="22"/>
      <c r="RWH51" s="22"/>
      <c r="RWI51" s="22"/>
      <c r="RWJ51" s="22"/>
      <c r="RWK51" s="22"/>
      <c r="RWL51" s="22"/>
      <c r="RWM51" s="22"/>
      <c r="RWN51" s="22"/>
      <c r="RWO51" s="22"/>
      <c r="RWP51" s="22"/>
      <c r="RWQ51" s="22"/>
      <c r="RWR51" s="22"/>
      <c r="RWS51" s="22"/>
      <c r="RWT51" s="22"/>
      <c r="RWU51" s="22"/>
      <c r="RWV51" s="22"/>
      <c r="RWW51" s="22"/>
      <c r="RWX51" s="22"/>
      <c r="RWY51" s="22"/>
      <c r="RWZ51" s="22"/>
      <c r="RXA51" s="22"/>
      <c r="RXB51" s="22"/>
      <c r="RXC51" s="22"/>
      <c r="RXD51" s="22"/>
      <c r="RXE51" s="22"/>
      <c r="RXF51" s="22"/>
      <c r="RXG51" s="22"/>
      <c r="RXH51" s="22"/>
      <c r="RXI51" s="22"/>
      <c r="RXJ51" s="22"/>
      <c r="RXK51" s="22"/>
      <c r="RXL51" s="22"/>
      <c r="RXM51" s="22"/>
      <c r="RXN51" s="22"/>
      <c r="RXO51" s="22"/>
      <c r="RXP51" s="22"/>
      <c r="RXQ51" s="22"/>
      <c r="RXR51" s="22"/>
      <c r="RXS51" s="22"/>
      <c r="RXT51" s="22"/>
      <c r="RXU51" s="22"/>
      <c r="RXV51" s="22"/>
      <c r="RXW51" s="22"/>
      <c r="RXX51" s="22"/>
      <c r="RXY51" s="22"/>
      <c r="RXZ51" s="22"/>
      <c r="RYA51" s="22"/>
      <c r="RYB51" s="22"/>
      <c r="RYC51" s="22"/>
      <c r="RYD51" s="22"/>
      <c r="RYE51" s="22"/>
      <c r="RYF51" s="22"/>
      <c r="RYG51" s="22"/>
      <c r="RYH51" s="22"/>
      <c r="RYI51" s="22"/>
      <c r="RYJ51" s="22"/>
      <c r="RYK51" s="22"/>
      <c r="RYL51" s="22"/>
      <c r="RYM51" s="22"/>
      <c r="RYN51" s="22"/>
      <c r="RYO51" s="22"/>
      <c r="RYP51" s="22"/>
      <c r="RYQ51" s="22"/>
      <c r="RYR51" s="22"/>
      <c r="RYS51" s="22"/>
      <c r="RYT51" s="22"/>
      <c r="RYU51" s="22"/>
      <c r="RYV51" s="22"/>
      <c r="RYW51" s="22"/>
      <c r="RYX51" s="22"/>
      <c r="RYY51" s="22"/>
      <c r="RYZ51" s="22"/>
      <c r="RZA51" s="22"/>
      <c r="RZB51" s="22"/>
      <c r="RZC51" s="22"/>
      <c r="RZD51" s="22"/>
      <c r="RZE51" s="22"/>
      <c r="RZF51" s="22"/>
      <c r="RZG51" s="22"/>
      <c r="RZH51" s="22"/>
      <c r="RZI51" s="22"/>
      <c r="RZJ51" s="22"/>
      <c r="RZK51" s="22"/>
      <c r="RZL51" s="22"/>
      <c r="RZM51" s="22"/>
      <c r="RZN51" s="22"/>
      <c r="RZO51" s="22"/>
      <c r="RZP51" s="22"/>
      <c r="RZQ51" s="22"/>
      <c r="RZR51" s="22"/>
      <c r="RZS51" s="22"/>
      <c r="RZT51" s="22"/>
      <c r="RZU51" s="22"/>
      <c r="RZV51" s="22"/>
      <c r="RZW51" s="22"/>
      <c r="RZX51" s="22"/>
      <c r="RZY51" s="22"/>
      <c r="RZZ51" s="22"/>
      <c r="SAA51" s="22"/>
      <c r="SAB51" s="22"/>
      <c r="SAC51" s="22"/>
      <c r="SAD51" s="22"/>
      <c r="SAE51" s="22"/>
      <c r="SAF51" s="22"/>
      <c r="SAG51" s="22"/>
      <c r="SAH51" s="22"/>
      <c r="SAI51" s="22"/>
      <c r="SAJ51" s="22"/>
      <c r="SAK51" s="22"/>
      <c r="SAL51" s="22"/>
      <c r="SAM51" s="22"/>
      <c r="SAN51" s="22"/>
      <c r="SAO51" s="22"/>
      <c r="SAP51" s="22"/>
      <c r="SAQ51" s="22"/>
      <c r="SAR51" s="22"/>
      <c r="SAS51" s="22"/>
      <c r="SAT51" s="22"/>
      <c r="SAU51" s="22"/>
      <c r="SAV51" s="22"/>
      <c r="SAW51" s="22"/>
      <c r="SAX51" s="22"/>
      <c r="SAY51" s="22"/>
      <c r="SAZ51" s="22"/>
      <c r="SBA51" s="22"/>
      <c r="SBB51" s="22"/>
      <c r="SBC51" s="22"/>
      <c r="SBD51" s="22"/>
      <c r="SBE51" s="22"/>
      <c r="SBF51" s="22"/>
      <c r="SBG51" s="22"/>
      <c r="SBH51" s="22"/>
      <c r="SBI51" s="22"/>
      <c r="SBJ51" s="22"/>
      <c r="SBK51" s="22"/>
      <c r="SBL51" s="22"/>
      <c r="SBM51" s="22"/>
      <c r="SBN51" s="22"/>
      <c r="SBO51" s="22"/>
      <c r="SBP51" s="22"/>
      <c r="SBQ51" s="22"/>
      <c r="SBR51" s="22"/>
      <c r="SBS51" s="22"/>
      <c r="SBT51" s="22"/>
      <c r="SBU51" s="22"/>
      <c r="SBV51" s="22"/>
      <c r="SBW51" s="22"/>
      <c r="SBX51" s="22"/>
      <c r="SBY51" s="22"/>
      <c r="SBZ51" s="22"/>
      <c r="SCA51" s="22"/>
      <c r="SCB51" s="22"/>
      <c r="SCC51" s="22"/>
      <c r="SCD51" s="22"/>
      <c r="SCE51" s="22"/>
      <c r="SCF51" s="22"/>
      <c r="SCG51" s="22"/>
      <c r="SCH51" s="22"/>
      <c r="SCI51" s="22"/>
      <c r="SCJ51" s="22"/>
      <c r="SCK51" s="22"/>
      <c r="SCL51" s="22"/>
      <c r="SCM51" s="22"/>
      <c r="SCN51" s="22"/>
      <c r="SCO51" s="22"/>
      <c r="SCP51" s="22"/>
      <c r="SCQ51" s="22"/>
      <c r="SCR51" s="22"/>
      <c r="SCS51" s="22"/>
      <c r="SCT51" s="22"/>
      <c r="SCU51" s="22"/>
      <c r="SCV51" s="22"/>
      <c r="SCW51" s="22"/>
      <c r="SCX51" s="22"/>
      <c r="SCY51" s="22"/>
      <c r="SCZ51" s="22"/>
      <c r="SDA51" s="22"/>
      <c r="SDB51" s="22"/>
      <c r="SDC51" s="22"/>
      <c r="SDD51" s="22"/>
      <c r="SDE51" s="22"/>
      <c r="SDF51" s="22"/>
      <c r="SDG51" s="22"/>
      <c r="SDH51" s="22"/>
      <c r="SDI51" s="22"/>
      <c r="SDJ51" s="22"/>
      <c r="SDK51" s="22"/>
      <c r="SDL51" s="22"/>
      <c r="SDM51" s="22"/>
      <c r="SDN51" s="22"/>
      <c r="SDO51" s="22"/>
      <c r="SDP51" s="22"/>
      <c r="SDQ51" s="22"/>
      <c r="SDR51" s="22"/>
      <c r="SDS51" s="22"/>
      <c r="SDT51" s="22"/>
      <c r="SDU51" s="22"/>
      <c r="SDV51" s="22"/>
      <c r="SDW51" s="22"/>
      <c r="SDX51" s="22"/>
      <c r="SDY51" s="22"/>
      <c r="SDZ51" s="22"/>
      <c r="SEA51" s="22"/>
      <c r="SEB51" s="22"/>
      <c r="SEC51" s="22"/>
      <c r="SED51" s="22"/>
      <c r="SEE51" s="22"/>
      <c r="SEF51" s="22"/>
      <c r="SEG51" s="22"/>
      <c r="SEH51" s="22"/>
      <c r="SEI51" s="22"/>
      <c r="SEJ51" s="22"/>
      <c r="SEK51" s="22"/>
      <c r="SEL51" s="22"/>
      <c r="SEM51" s="22"/>
      <c r="SEN51" s="22"/>
      <c r="SEO51" s="22"/>
      <c r="SEP51" s="22"/>
      <c r="SEQ51" s="22"/>
      <c r="SER51" s="22"/>
      <c r="SES51" s="22"/>
      <c r="SET51" s="22"/>
      <c r="SEU51" s="22"/>
      <c r="SEV51" s="22"/>
      <c r="SEW51" s="22"/>
      <c r="SEX51" s="22"/>
      <c r="SEY51" s="22"/>
      <c r="SEZ51" s="22"/>
      <c r="SFA51" s="22"/>
      <c r="SFB51" s="22"/>
      <c r="SFC51" s="22"/>
      <c r="SFD51" s="22"/>
      <c r="SFE51" s="22"/>
      <c r="SFF51" s="22"/>
      <c r="SFG51" s="22"/>
      <c r="SFH51" s="22"/>
      <c r="SFI51" s="22"/>
      <c r="SFJ51" s="22"/>
      <c r="SFK51" s="22"/>
      <c r="SFL51" s="22"/>
      <c r="SFM51" s="22"/>
      <c r="SFN51" s="22"/>
      <c r="SFO51" s="22"/>
      <c r="SFP51" s="22"/>
      <c r="SFQ51" s="22"/>
      <c r="SFR51" s="22"/>
      <c r="SFS51" s="22"/>
      <c r="SFT51" s="22"/>
      <c r="SFU51" s="22"/>
      <c r="SFV51" s="22"/>
      <c r="SFW51" s="22"/>
      <c r="SFX51" s="22"/>
      <c r="SFY51" s="22"/>
      <c r="SFZ51" s="22"/>
      <c r="SGA51" s="22"/>
      <c r="SGB51" s="22"/>
      <c r="SGC51" s="22"/>
      <c r="SGD51" s="22"/>
      <c r="SGE51" s="22"/>
      <c r="SGF51" s="22"/>
      <c r="SGG51" s="22"/>
      <c r="SGH51" s="22"/>
      <c r="SGI51" s="22"/>
      <c r="SGJ51" s="22"/>
      <c r="SGK51" s="22"/>
      <c r="SGL51" s="22"/>
      <c r="SGM51" s="22"/>
      <c r="SGN51" s="22"/>
      <c r="SGO51" s="22"/>
      <c r="SGP51" s="22"/>
      <c r="SGQ51" s="22"/>
      <c r="SGR51" s="22"/>
      <c r="SGS51" s="22"/>
      <c r="SGT51" s="22"/>
      <c r="SGU51" s="22"/>
      <c r="SGV51" s="22"/>
      <c r="SGW51" s="22"/>
      <c r="SGX51" s="22"/>
      <c r="SGY51" s="22"/>
      <c r="SGZ51" s="22"/>
      <c r="SHA51" s="22"/>
      <c r="SHB51" s="22"/>
      <c r="SHC51" s="22"/>
      <c r="SHD51" s="22"/>
      <c r="SHE51" s="22"/>
      <c r="SHF51" s="22"/>
      <c r="SHG51" s="22"/>
      <c r="SHH51" s="22"/>
      <c r="SHI51" s="22"/>
      <c r="SHJ51" s="22"/>
      <c r="SHK51" s="22"/>
      <c r="SHL51" s="22"/>
      <c r="SHM51" s="22"/>
      <c r="SHN51" s="22"/>
      <c r="SHO51" s="22"/>
      <c r="SHP51" s="22"/>
      <c r="SHQ51" s="22"/>
      <c r="SHR51" s="22"/>
      <c r="SHS51" s="22"/>
      <c r="SHT51" s="22"/>
      <c r="SHU51" s="22"/>
      <c r="SHV51" s="22"/>
      <c r="SHW51" s="22"/>
      <c r="SHX51" s="22"/>
      <c r="SHY51" s="22"/>
      <c r="SHZ51" s="22"/>
      <c r="SIA51" s="22"/>
      <c r="SIB51" s="22"/>
      <c r="SIC51" s="22"/>
      <c r="SID51" s="22"/>
      <c r="SIE51" s="22"/>
      <c r="SIF51" s="22"/>
      <c r="SIG51" s="22"/>
      <c r="SIH51" s="22"/>
      <c r="SII51" s="22"/>
      <c r="SIJ51" s="22"/>
      <c r="SIK51" s="22"/>
      <c r="SIL51" s="22"/>
      <c r="SIM51" s="22"/>
      <c r="SIN51" s="22"/>
      <c r="SIO51" s="22"/>
      <c r="SIP51" s="22"/>
      <c r="SIQ51" s="22"/>
      <c r="SIR51" s="22"/>
      <c r="SIS51" s="22"/>
      <c r="SIT51" s="22"/>
      <c r="SIU51" s="22"/>
      <c r="SIV51" s="22"/>
      <c r="SIW51" s="22"/>
      <c r="SIX51" s="22"/>
      <c r="SIY51" s="22"/>
      <c r="SIZ51" s="22"/>
      <c r="SJA51" s="22"/>
      <c r="SJB51" s="22"/>
      <c r="SJC51" s="22"/>
      <c r="SJD51" s="22"/>
      <c r="SJE51" s="22"/>
      <c r="SJF51" s="22"/>
      <c r="SJG51" s="22"/>
      <c r="SJH51" s="22"/>
      <c r="SJI51" s="22"/>
      <c r="SJJ51" s="22"/>
      <c r="SJK51" s="22"/>
      <c r="SJL51" s="22"/>
      <c r="SJM51" s="22"/>
      <c r="SJN51" s="22"/>
      <c r="SJO51" s="22"/>
      <c r="SJP51" s="22"/>
      <c r="SJQ51" s="22"/>
      <c r="SJR51" s="22"/>
      <c r="SJS51" s="22"/>
      <c r="SJT51" s="22"/>
      <c r="SJU51" s="22"/>
      <c r="SJV51" s="22"/>
      <c r="SJW51" s="22"/>
      <c r="SJX51" s="22"/>
      <c r="SJY51" s="22"/>
      <c r="SJZ51" s="22"/>
      <c r="SKA51" s="22"/>
      <c r="SKB51" s="22"/>
      <c r="SKC51" s="22"/>
      <c r="SKD51" s="22"/>
      <c r="SKE51" s="22"/>
      <c r="SKF51" s="22"/>
      <c r="SKG51" s="22"/>
      <c r="SKH51" s="22"/>
      <c r="SKI51" s="22"/>
      <c r="SKJ51" s="22"/>
      <c r="SKK51" s="22"/>
      <c r="SKL51" s="22"/>
      <c r="SKM51" s="22"/>
      <c r="SKN51" s="22"/>
      <c r="SKO51" s="22"/>
      <c r="SKP51" s="22"/>
      <c r="SKQ51" s="22"/>
      <c r="SKR51" s="22"/>
      <c r="SKS51" s="22"/>
      <c r="SKT51" s="22"/>
      <c r="SKU51" s="22"/>
      <c r="SKV51" s="22"/>
      <c r="SKW51" s="22"/>
      <c r="SKX51" s="22"/>
      <c r="SKY51" s="22"/>
      <c r="SKZ51" s="22"/>
      <c r="SLA51" s="22"/>
      <c r="SLB51" s="22"/>
      <c r="SLC51" s="22"/>
      <c r="SLD51" s="22"/>
      <c r="SLE51" s="22"/>
      <c r="SLF51" s="22"/>
      <c r="SLG51" s="22"/>
      <c r="SLH51" s="22"/>
      <c r="SLI51" s="22"/>
      <c r="SLJ51" s="22"/>
      <c r="SLK51" s="22"/>
      <c r="SLL51" s="22"/>
      <c r="SLM51" s="22"/>
      <c r="SLN51" s="22"/>
      <c r="SLO51" s="22"/>
      <c r="SLP51" s="22"/>
      <c r="SLQ51" s="22"/>
      <c r="SLR51" s="22"/>
      <c r="SLS51" s="22"/>
      <c r="SLT51" s="22"/>
      <c r="SLU51" s="22"/>
      <c r="SLV51" s="22"/>
      <c r="SLW51" s="22"/>
      <c r="SLX51" s="22"/>
      <c r="SLY51" s="22"/>
      <c r="SLZ51" s="22"/>
      <c r="SMA51" s="22"/>
      <c r="SMB51" s="22"/>
      <c r="SMC51" s="22"/>
      <c r="SMD51" s="22"/>
      <c r="SME51" s="22"/>
      <c r="SMF51" s="22"/>
      <c r="SMG51" s="22"/>
      <c r="SMH51" s="22"/>
      <c r="SMI51" s="22"/>
      <c r="SMJ51" s="22"/>
      <c r="SMK51" s="22"/>
      <c r="SML51" s="22"/>
      <c r="SMM51" s="22"/>
      <c r="SMN51" s="22"/>
      <c r="SMO51" s="22"/>
      <c r="SMP51" s="22"/>
      <c r="SMQ51" s="22"/>
      <c r="SMR51" s="22"/>
      <c r="SMS51" s="22"/>
      <c r="SMT51" s="22"/>
      <c r="SMU51" s="22"/>
      <c r="SMV51" s="22"/>
      <c r="SMW51" s="22"/>
      <c r="SMX51" s="22"/>
      <c r="SMY51" s="22"/>
      <c r="SMZ51" s="22"/>
      <c r="SNA51" s="22"/>
      <c r="SNB51" s="22"/>
      <c r="SNC51" s="22"/>
      <c r="SND51" s="22"/>
      <c r="SNE51" s="22"/>
      <c r="SNF51" s="22"/>
      <c r="SNG51" s="22"/>
      <c r="SNH51" s="22"/>
      <c r="SNI51" s="22"/>
      <c r="SNJ51" s="22"/>
      <c r="SNK51" s="22"/>
      <c r="SNL51" s="22"/>
      <c r="SNM51" s="22"/>
      <c r="SNN51" s="22"/>
      <c r="SNO51" s="22"/>
      <c r="SNP51" s="22"/>
      <c r="SNQ51" s="22"/>
      <c r="SNR51" s="22"/>
      <c r="SNS51" s="22"/>
      <c r="SNT51" s="22"/>
      <c r="SNU51" s="22"/>
      <c r="SNV51" s="22"/>
      <c r="SNW51" s="22"/>
      <c r="SNX51" s="22"/>
      <c r="SNY51" s="22"/>
      <c r="SNZ51" s="22"/>
      <c r="SOA51" s="22"/>
      <c r="SOB51" s="22"/>
      <c r="SOC51" s="22"/>
      <c r="SOD51" s="22"/>
      <c r="SOE51" s="22"/>
      <c r="SOF51" s="22"/>
      <c r="SOG51" s="22"/>
      <c r="SOH51" s="22"/>
      <c r="SOI51" s="22"/>
      <c r="SOJ51" s="22"/>
      <c r="SOK51" s="22"/>
      <c r="SOL51" s="22"/>
      <c r="SOM51" s="22"/>
      <c r="SON51" s="22"/>
      <c r="SOO51" s="22"/>
      <c r="SOP51" s="22"/>
      <c r="SOQ51" s="22"/>
      <c r="SOR51" s="22"/>
      <c r="SOS51" s="22"/>
      <c r="SOT51" s="22"/>
      <c r="SOU51" s="22"/>
      <c r="SOV51" s="22"/>
      <c r="SOW51" s="22"/>
      <c r="SOX51" s="22"/>
      <c r="SOY51" s="22"/>
      <c r="SOZ51" s="22"/>
      <c r="SPA51" s="22"/>
      <c r="SPB51" s="22"/>
      <c r="SPC51" s="22"/>
      <c r="SPD51" s="22"/>
      <c r="SPE51" s="22"/>
      <c r="SPF51" s="22"/>
      <c r="SPG51" s="22"/>
      <c r="SPH51" s="22"/>
      <c r="SPI51" s="22"/>
      <c r="SPJ51" s="22"/>
      <c r="SPK51" s="22"/>
      <c r="SPL51" s="22"/>
      <c r="SPM51" s="22"/>
      <c r="SPN51" s="22"/>
      <c r="SPO51" s="22"/>
      <c r="SPP51" s="22"/>
      <c r="SPQ51" s="22"/>
      <c r="SPR51" s="22"/>
      <c r="SPS51" s="22"/>
      <c r="SPT51" s="22"/>
      <c r="SPU51" s="22"/>
      <c r="SPV51" s="22"/>
      <c r="SPW51" s="22"/>
      <c r="SPX51" s="22"/>
      <c r="SPY51" s="22"/>
      <c r="SPZ51" s="22"/>
      <c r="SQA51" s="22"/>
      <c r="SQB51" s="22"/>
      <c r="SQC51" s="22"/>
      <c r="SQD51" s="22"/>
      <c r="SQE51" s="22"/>
      <c r="SQF51" s="22"/>
      <c r="SQG51" s="22"/>
      <c r="SQH51" s="22"/>
      <c r="SQI51" s="22"/>
      <c r="SQJ51" s="22"/>
      <c r="SQK51" s="22"/>
      <c r="SQL51" s="22"/>
      <c r="SQM51" s="22"/>
      <c r="SQN51" s="22"/>
      <c r="SQO51" s="22"/>
      <c r="SQP51" s="22"/>
      <c r="SQQ51" s="22"/>
      <c r="SQR51" s="22"/>
      <c r="SQS51" s="22"/>
      <c r="SQT51" s="22"/>
      <c r="SQU51" s="22"/>
      <c r="SQV51" s="22"/>
      <c r="SQW51" s="22"/>
      <c r="SQX51" s="22"/>
      <c r="SQY51" s="22"/>
      <c r="SQZ51" s="22"/>
      <c r="SRA51" s="22"/>
      <c r="SRB51" s="22"/>
      <c r="SRC51" s="22"/>
      <c r="SRD51" s="22"/>
      <c r="SRE51" s="22"/>
      <c r="SRF51" s="22"/>
      <c r="SRG51" s="22"/>
      <c r="SRH51" s="22"/>
      <c r="SRI51" s="22"/>
      <c r="SRJ51" s="22"/>
      <c r="SRK51" s="22"/>
      <c r="SRL51" s="22"/>
      <c r="SRM51" s="22"/>
      <c r="SRN51" s="22"/>
      <c r="SRO51" s="22"/>
      <c r="SRP51" s="22"/>
      <c r="SRQ51" s="22"/>
      <c r="SRR51" s="22"/>
      <c r="SRS51" s="22"/>
      <c r="SRT51" s="22"/>
      <c r="SRU51" s="22"/>
      <c r="SRV51" s="22"/>
      <c r="SRW51" s="22"/>
      <c r="SRX51" s="22"/>
      <c r="SRY51" s="22"/>
      <c r="SRZ51" s="22"/>
      <c r="SSA51" s="22"/>
      <c r="SSB51" s="22"/>
      <c r="SSC51" s="22"/>
      <c r="SSD51" s="22"/>
      <c r="SSE51" s="22"/>
      <c r="SSF51" s="22"/>
      <c r="SSG51" s="22"/>
      <c r="SSH51" s="22"/>
      <c r="SSI51" s="22"/>
      <c r="SSJ51" s="22"/>
      <c r="SSK51" s="22"/>
      <c r="SSL51" s="22"/>
      <c r="SSM51" s="22"/>
      <c r="SSN51" s="22"/>
      <c r="SSO51" s="22"/>
      <c r="SSP51" s="22"/>
      <c r="SSQ51" s="22"/>
      <c r="SSR51" s="22"/>
      <c r="SSS51" s="22"/>
      <c r="SST51" s="22"/>
      <c r="SSU51" s="22"/>
      <c r="SSV51" s="22"/>
      <c r="SSW51" s="22"/>
      <c r="SSX51" s="22"/>
      <c r="SSY51" s="22"/>
      <c r="SSZ51" s="22"/>
      <c r="STA51" s="22"/>
      <c r="STB51" s="22"/>
      <c r="STC51" s="22"/>
      <c r="STD51" s="22"/>
      <c r="STE51" s="22"/>
      <c r="STF51" s="22"/>
      <c r="STG51" s="22"/>
      <c r="STH51" s="22"/>
      <c r="STI51" s="22"/>
      <c r="STJ51" s="22"/>
      <c r="STK51" s="22"/>
      <c r="STL51" s="22"/>
      <c r="STM51" s="22"/>
      <c r="STN51" s="22"/>
      <c r="STO51" s="22"/>
      <c r="STP51" s="22"/>
      <c r="STQ51" s="22"/>
      <c r="STR51" s="22"/>
      <c r="STS51" s="22"/>
      <c r="STT51" s="22"/>
      <c r="STU51" s="22"/>
      <c r="STV51" s="22"/>
      <c r="STW51" s="22"/>
      <c r="STX51" s="22"/>
      <c r="STY51" s="22"/>
      <c r="STZ51" s="22"/>
      <c r="SUA51" s="22"/>
      <c r="SUB51" s="22"/>
      <c r="SUC51" s="22"/>
      <c r="SUD51" s="22"/>
      <c r="SUE51" s="22"/>
      <c r="SUF51" s="22"/>
      <c r="SUG51" s="22"/>
      <c r="SUH51" s="22"/>
      <c r="SUI51" s="22"/>
      <c r="SUJ51" s="22"/>
      <c r="SUK51" s="22"/>
      <c r="SUL51" s="22"/>
      <c r="SUM51" s="22"/>
      <c r="SUN51" s="22"/>
      <c r="SUO51" s="22"/>
      <c r="SUP51" s="22"/>
      <c r="SUQ51" s="22"/>
      <c r="SUR51" s="22"/>
      <c r="SUS51" s="22"/>
      <c r="SUT51" s="22"/>
      <c r="SUU51" s="22"/>
      <c r="SUV51" s="22"/>
      <c r="SUW51" s="22"/>
      <c r="SUX51" s="22"/>
      <c r="SUY51" s="22"/>
      <c r="SUZ51" s="22"/>
      <c r="SVA51" s="22"/>
      <c r="SVB51" s="22"/>
      <c r="SVC51" s="22"/>
      <c r="SVD51" s="22"/>
      <c r="SVE51" s="22"/>
      <c r="SVF51" s="22"/>
      <c r="SVG51" s="22"/>
      <c r="SVH51" s="22"/>
      <c r="SVI51" s="22"/>
      <c r="SVJ51" s="22"/>
      <c r="SVK51" s="22"/>
      <c r="SVL51" s="22"/>
      <c r="SVM51" s="22"/>
      <c r="SVN51" s="22"/>
      <c r="SVO51" s="22"/>
      <c r="SVP51" s="22"/>
      <c r="SVQ51" s="22"/>
      <c r="SVR51" s="22"/>
      <c r="SVS51" s="22"/>
      <c r="SVT51" s="22"/>
      <c r="SVU51" s="22"/>
      <c r="SVV51" s="22"/>
      <c r="SVW51" s="22"/>
      <c r="SVX51" s="22"/>
      <c r="SVY51" s="22"/>
      <c r="SVZ51" s="22"/>
      <c r="SWA51" s="22"/>
      <c r="SWB51" s="22"/>
      <c r="SWC51" s="22"/>
      <c r="SWD51" s="22"/>
      <c r="SWE51" s="22"/>
      <c r="SWF51" s="22"/>
      <c r="SWG51" s="22"/>
      <c r="SWH51" s="22"/>
      <c r="SWI51" s="22"/>
      <c r="SWJ51" s="22"/>
      <c r="SWK51" s="22"/>
      <c r="SWL51" s="22"/>
      <c r="SWM51" s="22"/>
      <c r="SWN51" s="22"/>
      <c r="SWO51" s="22"/>
      <c r="SWP51" s="22"/>
      <c r="SWQ51" s="22"/>
      <c r="SWR51" s="22"/>
      <c r="SWS51" s="22"/>
      <c r="SWT51" s="22"/>
      <c r="SWU51" s="22"/>
      <c r="SWV51" s="22"/>
      <c r="SWW51" s="22"/>
      <c r="SWX51" s="22"/>
      <c r="SWY51" s="22"/>
      <c r="SWZ51" s="22"/>
      <c r="SXA51" s="22"/>
      <c r="SXB51" s="22"/>
      <c r="SXC51" s="22"/>
      <c r="SXD51" s="22"/>
      <c r="SXE51" s="22"/>
      <c r="SXF51" s="22"/>
      <c r="SXG51" s="22"/>
      <c r="SXH51" s="22"/>
      <c r="SXI51" s="22"/>
      <c r="SXJ51" s="22"/>
      <c r="SXK51" s="22"/>
      <c r="SXL51" s="22"/>
      <c r="SXM51" s="22"/>
      <c r="SXN51" s="22"/>
      <c r="SXO51" s="22"/>
      <c r="SXP51" s="22"/>
      <c r="SXQ51" s="22"/>
      <c r="SXR51" s="22"/>
      <c r="SXS51" s="22"/>
      <c r="SXT51" s="22"/>
      <c r="SXU51" s="22"/>
      <c r="SXV51" s="22"/>
      <c r="SXW51" s="22"/>
      <c r="SXX51" s="22"/>
      <c r="SXY51" s="22"/>
      <c r="SXZ51" s="22"/>
      <c r="SYA51" s="22"/>
      <c r="SYB51" s="22"/>
      <c r="SYC51" s="22"/>
      <c r="SYD51" s="22"/>
      <c r="SYE51" s="22"/>
      <c r="SYF51" s="22"/>
      <c r="SYG51" s="22"/>
      <c r="SYH51" s="22"/>
      <c r="SYI51" s="22"/>
      <c r="SYJ51" s="22"/>
      <c r="SYK51" s="22"/>
      <c r="SYL51" s="22"/>
      <c r="SYM51" s="22"/>
      <c r="SYN51" s="22"/>
      <c r="SYO51" s="22"/>
      <c r="SYP51" s="22"/>
      <c r="SYQ51" s="22"/>
      <c r="SYR51" s="22"/>
      <c r="SYS51" s="22"/>
      <c r="SYT51" s="22"/>
      <c r="SYU51" s="22"/>
      <c r="SYV51" s="22"/>
      <c r="SYW51" s="22"/>
      <c r="SYX51" s="22"/>
      <c r="SYY51" s="22"/>
      <c r="SYZ51" s="22"/>
      <c r="SZA51" s="22"/>
      <c r="SZB51" s="22"/>
      <c r="SZC51" s="22"/>
      <c r="SZD51" s="22"/>
      <c r="SZE51" s="22"/>
      <c r="SZF51" s="22"/>
      <c r="SZG51" s="22"/>
      <c r="SZH51" s="22"/>
      <c r="SZI51" s="22"/>
      <c r="SZJ51" s="22"/>
      <c r="SZK51" s="22"/>
      <c r="SZL51" s="22"/>
      <c r="SZM51" s="22"/>
      <c r="SZN51" s="22"/>
      <c r="SZO51" s="22"/>
      <c r="SZP51" s="22"/>
      <c r="SZQ51" s="22"/>
      <c r="SZR51" s="22"/>
      <c r="SZS51" s="22"/>
      <c r="SZT51" s="22"/>
      <c r="SZU51" s="22"/>
      <c r="SZV51" s="22"/>
      <c r="SZW51" s="22"/>
      <c r="SZX51" s="22"/>
      <c r="SZY51" s="22"/>
      <c r="SZZ51" s="22"/>
      <c r="TAA51" s="22"/>
      <c r="TAB51" s="22"/>
      <c r="TAC51" s="22"/>
      <c r="TAD51" s="22"/>
      <c r="TAE51" s="22"/>
      <c r="TAF51" s="22"/>
      <c r="TAG51" s="22"/>
      <c r="TAH51" s="22"/>
      <c r="TAI51" s="22"/>
      <c r="TAJ51" s="22"/>
      <c r="TAK51" s="22"/>
      <c r="TAL51" s="22"/>
      <c r="TAM51" s="22"/>
      <c r="TAN51" s="22"/>
      <c r="TAO51" s="22"/>
      <c r="TAP51" s="22"/>
      <c r="TAQ51" s="22"/>
      <c r="TAR51" s="22"/>
      <c r="TAS51" s="22"/>
      <c r="TAT51" s="22"/>
      <c r="TAU51" s="22"/>
      <c r="TAV51" s="22"/>
      <c r="TAW51" s="22"/>
      <c r="TAX51" s="22"/>
      <c r="TAY51" s="22"/>
      <c r="TAZ51" s="22"/>
      <c r="TBA51" s="22"/>
      <c r="TBB51" s="22"/>
      <c r="TBC51" s="22"/>
      <c r="TBD51" s="22"/>
      <c r="TBE51" s="22"/>
      <c r="TBF51" s="22"/>
      <c r="TBG51" s="22"/>
      <c r="TBH51" s="22"/>
      <c r="TBI51" s="22"/>
      <c r="TBJ51" s="22"/>
      <c r="TBK51" s="22"/>
      <c r="TBL51" s="22"/>
      <c r="TBM51" s="22"/>
      <c r="TBN51" s="22"/>
      <c r="TBO51" s="22"/>
      <c r="TBP51" s="22"/>
      <c r="TBQ51" s="22"/>
      <c r="TBR51" s="22"/>
      <c r="TBS51" s="22"/>
      <c r="TBT51" s="22"/>
      <c r="TBU51" s="22"/>
      <c r="TBV51" s="22"/>
      <c r="TBW51" s="22"/>
      <c r="TBX51" s="22"/>
      <c r="TBY51" s="22"/>
      <c r="TBZ51" s="22"/>
      <c r="TCA51" s="22"/>
      <c r="TCB51" s="22"/>
      <c r="TCC51" s="22"/>
      <c r="TCD51" s="22"/>
      <c r="TCE51" s="22"/>
      <c r="TCF51" s="22"/>
      <c r="TCG51" s="22"/>
      <c r="TCH51" s="22"/>
      <c r="TCI51" s="22"/>
      <c r="TCJ51" s="22"/>
      <c r="TCK51" s="22"/>
      <c r="TCL51" s="22"/>
      <c r="TCM51" s="22"/>
      <c r="TCN51" s="22"/>
      <c r="TCO51" s="22"/>
      <c r="TCP51" s="22"/>
      <c r="TCQ51" s="22"/>
      <c r="TCR51" s="22"/>
      <c r="TCS51" s="22"/>
      <c r="TCT51" s="22"/>
      <c r="TCU51" s="22"/>
      <c r="TCV51" s="22"/>
      <c r="TCW51" s="22"/>
      <c r="TCX51" s="22"/>
      <c r="TCY51" s="22"/>
      <c r="TCZ51" s="22"/>
      <c r="TDA51" s="22"/>
      <c r="TDB51" s="22"/>
      <c r="TDC51" s="22"/>
      <c r="TDD51" s="22"/>
      <c r="TDE51" s="22"/>
      <c r="TDF51" s="22"/>
      <c r="TDG51" s="22"/>
      <c r="TDH51" s="22"/>
      <c r="TDI51" s="22"/>
      <c r="TDJ51" s="22"/>
      <c r="TDK51" s="22"/>
      <c r="TDL51" s="22"/>
      <c r="TDM51" s="22"/>
      <c r="TDN51" s="22"/>
      <c r="TDO51" s="22"/>
      <c r="TDP51" s="22"/>
      <c r="TDQ51" s="22"/>
      <c r="TDR51" s="22"/>
      <c r="TDS51" s="22"/>
      <c r="TDT51" s="22"/>
      <c r="TDU51" s="22"/>
      <c r="TDV51" s="22"/>
      <c r="TDW51" s="22"/>
      <c r="TDX51" s="22"/>
      <c r="TDY51" s="22"/>
      <c r="TDZ51" s="22"/>
      <c r="TEA51" s="22"/>
      <c r="TEB51" s="22"/>
      <c r="TEC51" s="22"/>
      <c r="TED51" s="22"/>
      <c r="TEE51" s="22"/>
      <c r="TEF51" s="22"/>
      <c r="TEG51" s="22"/>
      <c r="TEH51" s="22"/>
      <c r="TEI51" s="22"/>
      <c r="TEJ51" s="22"/>
      <c r="TEK51" s="22"/>
      <c r="TEL51" s="22"/>
      <c r="TEM51" s="22"/>
      <c r="TEN51" s="22"/>
      <c r="TEO51" s="22"/>
      <c r="TEP51" s="22"/>
      <c r="TEQ51" s="22"/>
      <c r="TER51" s="22"/>
      <c r="TES51" s="22"/>
      <c r="TET51" s="22"/>
      <c r="TEU51" s="22"/>
      <c r="TEV51" s="22"/>
      <c r="TEW51" s="22"/>
      <c r="TEX51" s="22"/>
      <c r="TEY51" s="22"/>
      <c r="TEZ51" s="22"/>
      <c r="TFA51" s="22"/>
      <c r="TFB51" s="22"/>
      <c r="TFC51" s="22"/>
      <c r="TFD51" s="22"/>
      <c r="TFE51" s="22"/>
      <c r="TFF51" s="22"/>
      <c r="TFG51" s="22"/>
      <c r="TFH51" s="22"/>
      <c r="TFI51" s="22"/>
      <c r="TFJ51" s="22"/>
      <c r="TFK51" s="22"/>
      <c r="TFL51" s="22"/>
      <c r="TFM51" s="22"/>
      <c r="TFN51" s="22"/>
      <c r="TFO51" s="22"/>
      <c r="TFP51" s="22"/>
      <c r="TFQ51" s="22"/>
      <c r="TFR51" s="22"/>
      <c r="TFS51" s="22"/>
      <c r="TFT51" s="22"/>
      <c r="TFU51" s="22"/>
      <c r="TFV51" s="22"/>
      <c r="TFW51" s="22"/>
      <c r="TFX51" s="22"/>
      <c r="TFY51" s="22"/>
      <c r="TFZ51" s="22"/>
      <c r="TGA51" s="22"/>
      <c r="TGB51" s="22"/>
      <c r="TGC51" s="22"/>
      <c r="TGD51" s="22"/>
      <c r="TGE51" s="22"/>
      <c r="TGF51" s="22"/>
      <c r="TGG51" s="22"/>
      <c r="TGH51" s="22"/>
      <c r="TGI51" s="22"/>
      <c r="TGJ51" s="22"/>
      <c r="TGK51" s="22"/>
      <c r="TGL51" s="22"/>
      <c r="TGM51" s="22"/>
      <c r="TGN51" s="22"/>
      <c r="TGO51" s="22"/>
      <c r="TGP51" s="22"/>
      <c r="TGQ51" s="22"/>
      <c r="TGR51" s="22"/>
      <c r="TGS51" s="22"/>
      <c r="TGT51" s="22"/>
      <c r="TGU51" s="22"/>
      <c r="TGV51" s="22"/>
      <c r="TGW51" s="22"/>
      <c r="TGX51" s="22"/>
      <c r="TGY51" s="22"/>
      <c r="TGZ51" s="22"/>
      <c r="THA51" s="22"/>
      <c r="THB51" s="22"/>
      <c r="THC51" s="22"/>
      <c r="THD51" s="22"/>
      <c r="THE51" s="22"/>
      <c r="THF51" s="22"/>
      <c r="THG51" s="22"/>
      <c r="THH51" s="22"/>
      <c r="THI51" s="22"/>
      <c r="THJ51" s="22"/>
      <c r="THK51" s="22"/>
      <c r="THL51" s="22"/>
      <c r="THM51" s="22"/>
      <c r="THN51" s="22"/>
      <c r="THO51" s="22"/>
      <c r="THP51" s="22"/>
      <c r="THQ51" s="22"/>
      <c r="THR51" s="22"/>
      <c r="THS51" s="22"/>
      <c r="THT51" s="22"/>
      <c r="THU51" s="22"/>
      <c r="THV51" s="22"/>
      <c r="THW51" s="22"/>
      <c r="THX51" s="22"/>
      <c r="THY51" s="22"/>
      <c r="THZ51" s="22"/>
      <c r="TIA51" s="22"/>
      <c r="TIB51" s="22"/>
      <c r="TIC51" s="22"/>
      <c r="TID51" s="22"/>
      <c r="TIE51" s="22"/>
      <c r="TIF51" s="22"/>
      <c r="TIG51" s="22"/>
      <c r="TIH51" s="22"/>
      <c r="TII51" s="22"/>
      <c r="TIJ51" s="22"/>
      <c r="TIK51" s="22"/>
      <c r="TIL51" s="22"/>
      <c r="TIM51" s="22"/>
      <c r="TIN51" s="22"/>
      <c r="TIO51" s="22"/>
      <c r="TIP51" s="22"/>
      <c r="TIQ51" s="22"/>
      <c r="TIR51" s="22"/>
      <c r="TIS51" s="22"/>
      <c r="TIT51" s="22"/>
      <c r="TIU51" s="22"/>
      <c r="TIV51" s="22"/>
      <c r="TIW51" s="22"/>
      <c r="TIX51" s="22"/>
      <c r="TIY51" s="22"/>
      <c r="TIZ51" s="22"/>
      <c r="TJA51" s="22"/>
      <c r="TJB51" s="22"/>
      <c r="TJC51" s="22"/>
      <c r="TJD51" s="22"/>
      <c r="TJE51" s="22"/>
      <c r="TJF51" s="22"/>
      <c r="TJG51" s="22"/>
      <c r="TJH51" s="22"/>
      <c r="TJI51" s="22"/>
      <c r="TJJ51" s="22"/>
      <c r="TJK51" s="22"/>
      <c r="TJL51" s="22"/>
      <c r="TJM51" s="22"/>
      <c r="TJN51" s="22"/>
      <c r="TJO51" s="22"/>
      <c r="TJP51" s="22"/>
      <c r="TJQ51" s="22"/>
      <c r="TJR51" s="22"/>
      <c r="TJS51" s="22"/>
      <c r="TJT51" s="22"/>
      <c r="TJU51" s="22"/>
      <c r="TJV51" s="22"/>
      <c r="TJW51" s="22"/>
      <c r="TJX51" s="22"/>
      <c r="TJY51" s="22"/>
      <c r="TJZ51" s="22"/>
      <c r="TKA51" s="22"/>
      <c r="TKB51" s="22"/>
      <c r="TKC51" s="22"/>
      <c r="TKD51" s="22"/>
      <c r="TKE51" s="22"/>
      <c r="TKF51" s="22"/>
      <c r="TKG51" s="22"/>
      <c r="TKH51" s="22"/>
      <c r="TKI51" s="22"/>
      <c r="TKJ51" s="22"/>
      <c r="TKK51" s="22"/>
      <c r="TKL51" s="22"/>
      <c r="TKM51" s="22"/>
      <c r="TKN51" s="22"/>
      <c r="TKO51" s="22"/>
      <c r="TKP51" s="22"/>
      <c r="TKQ51" s="22"/>
      <c r="TKR51" s="22"/>
      <c r="TKS51" s="22"/>
      <c r="TKT51" s="22"/>
      <c r="TKU51" s="22"/>
      <c r="TKV51" s="22"/>
      <c r="TKW51" s="22"/>
      <c r="TKX51" s="22"/>
      <c r="TKY51" s="22"/>
      <c r="TKZ51" s="22"/>
      <c r="TLA51" s="22"/>
      <c r="TLB51" s="22"/>
      <c r="TLC51" s="22"/>
      <c r="TLD51" s="22"/>
      <c r="TLE51" s="22"/>
      <c r="TLF51" s="22"/>
      <c r="TLG51" s="22"/>
      <c r="TLH51" s="22"/>
      <c r="TLI51" s="22"/>
      <c r="TLJ51" s="22"/>
      <c r="TLK51" s="22"/>
      <c r="TLL51" s="22"/>
      <c r="TLM51" s="22"/>
      <c r="TLN51" s="22"/>
      <c r="TLO51" s="22"/>
      <c r="TLP51" s="22"/>
      <c r="TLQ51" s="22"/>
      <c r="TLR51" s="22"/>
      <c r="TLS51" s="22"/>
      <c r="TLT51" s="22"/>
      <c r="TLU51" s="22"/>
      <c r="TLV51" s="22"/>
      <c r="TLW51" s="22"/>
      <c r="TLX51" s="22"/>
      <c r="TLY51" s="22"/>
      <c r="TLZ51" s="22"/>
      <c r="TMA51" s="22"/>
      <c r="TMB51" s="22"/>
      <c r="TMC51" s="22"/>
      <c r="TMD51" s="22"/>
      <c r="TME51" s="22"/>
      <c r="TMF51" s="22"/>
      <c r="TMG51" s="22"/>
      <c r="TMH51" s="22"/>
      <c r="TMI51" s="22"/>
      <c r="TMJ51" s="22"/>
      <c r="TMK51" s="22"/>
      <c r="TML51" s="22"/>
      <c r="TMM51" s="22"/>
      <c r="TMN51" s="22"/>
      <c r="TMO51" s="22"/>
      <c r="TMP51" s="22"/>
      <c r="TMQ51" s="22"/>
      <c r="TMR51" s="22"/>
      <c r="TMS51" s="22"/>
      <c r="TMT51" s="22"/>
      <c r="TMU51" s="22"/>
      <c r="TMV51" s="22"/>
      <c r="TMW51" s="22"/>
      <c r="TMX51" s="22"/>
      <c r="TMY51" s="22"/>
      <c r="TMZ51" s="22"/>
      <c r="TNA51" s="22"/>
      <c r="TNB51" s="22"/>
      <c r="TNC51" s="22"/>
      <c r="TND51" s="22"/>
      <c r="TNE51" s="22"/>
      <c r="TNF51" s="22"/>
      <c r="TNG51" s="22"/>
      <c r="TNH51" s="22"/>
      <c r="TNI51" s="22"/>
      <c r="TNJ51" s="22"/>
      <c r="TNK51" s="22"/>
      <c r="TNL51" s="22"/>
      <c r="TNM51" s="22"/>
      <c r="TNN51" s="22"/>
      <c r="TNO51" s="22"/>
      <c r="TNP51" s="22"/>
      <c r="TNQ51" s="22"/>
      <c r="TNR51" s="22"/>
      <c r="TNS51" s="22"/>
      <c r="TNT51" s="22"/>
      <c r="TNU51" s="22"/>
      <c r="TNV51" s="22"/>
      <c r="TNW51" s="22"/>
      <c r="TNX51" s="22"/>
      <c r="TNY51" s="22"/>
      <c r="TNZ51" s="22"/>
      <c r="TOA51" s="22"/>
      <c r="TOB51" s="22"/>
      <c r="TOC51" s="22"/>
      <c r="TOD51" s="22"/>
      <c r="TOE51" s="22"/>
      <c r="TOF51" s="22"/>
      <c r="TOG51" s="22"/>
      <c r="TOH51" s="22"/>
      <c r="TOI51" s="22"/>
      <c r="TOJ51" s="22"/>
      <c r="TOK51" s="22"/>
      <c r="TOL51" s="22"/>
      <c r="TOM51" s="22"/>
      <c r="TON51" s="22"/>
      <c r="TOO51" s="22"/>
      <c r="TOP51" s="22"/>
      <c r="TOQ51" s="22"/>
      <c r="TOR51" s="22"/>
      <c r="TOS51" s="22"/>
      <c r="TOT51" s="22"/>
      <c r="TOU51" s="22"/>
      <c r="TOV51" s="22"/>
      <c r="TOW51" s="22"/>
      <c r="TOX51" s="22"/>
      <c r="TOY51" s="22"/>
      <c r="TOZ51" s="22"/>
      <c r="TPA51" s="22"/>
      <c r="TPB51" s="22"/>
      <c r="TPC51" s="22"/>
      <c r="TPD51" s="22"/>
      <c r="TPE51" s="22"/>
      <c r="TPF51" s="22"/>
      <c r="TPG51" s="22"/>
      <c r="TPH51" s="22"/>
      <c r="TPI51" s="22"/>
      <c r="TPJ51" s="22"/>
      <c r="TPK51" s="22"/>
      <c r="TPL51" s="22"/>
      <c r="TPM51" s="22"/>
      <c r="TPN51" s="22"/>
      <c r="TPO51" s="22"/>
      <c r="TPP51" s="22"/>
      <c r="TPQ51" s="22"/>
      <c r="TPR51" s="22"/>
      <c r="TPS51" s="22"/>
      <c r="TPT51" s="22"/>
      <c r="TPU51" s="22"/>
      <c r="TPV51" s="22"/>
      <c r="TPW51" s="22"/>
      <c r="TPX51" s="22"/>
      <c r="TPY51" s="22"/>
      <c r="TPZ51" s="22"/>
      <c r="TQA51" s="22"/>
      <c r="TQB51" s="22"/>
      <c r="TQC51" s="22"/>
      <c r="TQD51" s="22"/>
      <c r="TQE51" s="22"/>
      <c r="TQF51" s="22"/>
      <c r="TQG51" s="22"/>
      <c r="TQH51" s="22"/>
      <c r="TQI51" s="22"/>
      <c r="TQJ51" s="22"/>
      <c r="TQK51" s="22"/>
      <c r="TQL51" s="22"/>
      <c r="TQM51" s="22"/>
      <c r="TQN51" s="22"/>
      <c r="TQO51" s="22"/>
      <c r="TQP51" s="22"/>
      <c r="TQQ51" s="22"/>
      <c r="TQR51" s="22"/>
      <c r="TQS51" s="22"/>
      <c r="TQT51" s="22"/>
      <c r="TQU51" s="22"/>
      <c r="TQV51" s="22"/>
      <c r="TQW51" s="22"/>
      <c r="TQX51" s="22"/>
      <c r="TQY51" s="22"/>
      <c r="TQZ51" s="22"/>
      <c r="TRA51" s="22"/>
      <c r="TRB51" s="22"/>
      <c r="TRC51" s="22"/>
      <c r="TRD51" s="22"/>
      <c r="TRE51" s="22"/>
      <c r="TRF51" s="22"/>
      <c r="TRG51" s="22"/>
      <c r="TRH51" s="22"/>
      <c r="TRI51" s="22"/>
      <c r="TRJ51" s="22"/>
      <c r="TRK51" s="22"/>
      <c r="TRL51" s="22"/>
      <c r="TRM51" s="22"/>
      <c r="TRN51" s="22"/>
      <c r="TRO51" s="22"/>
      <c r="TRP51" s="22"/>
      <c r="TRQ51" s="22"/>
      <c r="TRR51" s="22"/>
      <c r="TRS51" s="22"/>
      <c r="TRT51" s="22"/>
      <c r="TRU51" s="22"/>
      <c r="TRV51" s="22"/>
      <c r="TRW51" s="22"/>
      <c r="TRX51" s="22"/>
      <c r="TRY51" s="22"/>
      <c r="TRZ51" s="22"/>
      <c r="TSA51" s="22"/>
      <c r="TSB51" s="22"/>
      <c r="TSC51" s="22"/>
      <c r="TSD51" s="22"/>
      <c r="TSE51" s="22"/>
      <c r="TSF51" s="22"/>
      <c r="TSG51" s="22"/>
      <c r="TSH51" s="22"/>
      <c r="TSI51" s="22"/>
      <c r="TSJ51" s="22"/>
      <c r="TSK51" s="22"/>
      <c r="TSL51" s="22"/>
      <c r="TSM51" s="22"/>
      <c r="TSN51" s="22"/>
      <c r="TSO51" s="22"/>
      <c r="TSP51" s="22"/>
      <c r="TSQ51" s="22"/>
      <c r="TSR51" s="22"/>
      <c r="TSS51" s="22"/>
      <c r="TST51" s="22"/>
      <c r="TSU51" s="22"/>
      <c r="TSV51" s="22"/>
      <c r="TSW51" s="22"/>
      <c r="TSX51" s="22"/>
      <c r="TSY51" s="22"/>
      <c r="TSZ51" s="22"/>
      <c r="TTA51" s="22"/>
      <c r="TTB51" s="22"/>
      <c r="TTC51" s="22"/>
      <c r="TTD51" s="22"/>
      <c r="TTE51" s="22"/>
      <c r="TTF51" s="22"/>
      <c r="TTG51" s="22"/>
      <c r="TTH51" s="22"/>
      <c r="TTI51" s="22"/>
      <c r="TTJ51" s="22"/>
      <c r="TTK51" s="22"/>
      <c r="TTL51" s="22"/>
      <c r="TTM51" s="22"/>
      <c r="TTN51" s="22"/>
      <c r="TTO51" s="22"/>
      <c r="TTP51" s="22"/>
      <c r="TTQ51" s="22"/>
      <c r="TTR51" s="22"/>
      <c r="TTS51" s="22"/>
      <c r="TTT51" s="22"/>
      <c r="TTU51" s="22"/>
      <c r="TTV51" s="22"/>
      <c r="TTW51" s="22"/>
      <c r="TTX51" s="22"/>
      <c r="TTY51" s="22"/>
      <c r="TTZ51" s="22"/>
      <c r="TUA51" s="22"/>
      <c r="TUB51" s="22"/>
      <c r="TUC51" s="22"/>
      <c r="TUD51" s="22"/>
      <c r="TUE51" s="22"/>
      <c r="TUF51" s="22"/>
      <c r="TUG51" s="22"/>
      <c r="TUH51" s="22"/>
      <c r="TUI51" s="22"/>
      <c r="TUJ51" s="22"/>
      <c r="TUK51" s="22"/>
      <c r="TUL51" s="22"/>
      <c r="TUM51" s="22"/>
      <c r="TUN51" s="22"/>
      <c r="TUO51" s="22"/>
      <c r="TUP51" s="22"/>
      <c r="TUQ51" s="22"/>
      <c r="TUR51" s="22"/>
      <c r="TUS51" s="22"/>
      <c r="TUT51" s="22"/>
      <c r="TUU51" s="22"/>
      <c r="TUV51" s="22"/>
      <c r="TUW51" s="22"/>
      <c r="TUX51" s="22"/>
      <c r="TUY51" s="22"/>
      <c r="TUZ51" s="22"/>
      <c r="TVA51" s="22"/>
      <c r="TVB51" s="22"/>
      <c r="TVC51" s="22"/>
      <c r="TVD51" s="22"/>
      <c r="TVE51" s="22"/>
      <c r="TVF51" s="22"/>
      <c r="TVG51" s="22"/>
      <c r="TVH51" s="22"/>
      <c r="TVI51" s="22"/>
      <c r="TVJ51" s="22"/>
      <c r="TVK51" s="22"/>
      <c r="TVL51" s="22"/>
      <c r="TVM51" s="22"/>
      <c r="TVN51" s="22"/>
      <c r="TVO51" s="22"/>
      <c r="TVP51" s="22"/>
      <c r="TVQ51" s="22"/>
      <c r="TVR51" s="22"/>
      <c r="TVS51" s="22"/>
      <c r="TVT51" s="22"/>
      <c r="TVU51" s="22"/>
      <c r="TVV51" s="22"/>
      <c r="TVW51" s="22"/>
      <c r="TVX51" s="22"/>
      <c r="TVY51" s="22"/>
      <c r="TVZ51" s="22"/>
      <c r="TWA51" s="22"/>
      <c r="TWB51" s="22"/>
      <c r="TWC51" s="22"/>
      <c r="TWD51" s="22"/>
      <c r="TWE51" s="22"/>
      <c r="TWF51" s="22"/>
      <c r="TWG51" s="22"/>
      <c r="TWH51" s="22"/>
      <c r="TWI51" s="22"/>
      <c r="TWJ51" s="22"/>
      <c r="TWK51" s="22"/>
      <c r="TWL51" s="22"/>
      <c r="TWM51" s="22"/>
      <c r="TWN51" s="22"/>
      <c r="TWO51" s="22"/>
      <c r="TWP51" s="22"/>
      <c r="TWQ51" s="22"/>
      <c r="TWR51" s="22"/>
      <c r="TWS51" s="22"/>
      <c r="TWT51" s="22"/>
      <c r="TWU51" s="22"/>
      <c r="TWV51" s="22"/>
      <c r="TWW51" s="22"/>
      <c r="TWX51" s="22"/>
      <c r="TWY51" s="22"/>
      <c r="TWZ51" s="22"/>
      <c r="TXA51" s="22"/>
      <c r="TXB51" s="22"/>
      <c r="TXC51" s="22"/>
      <c r="TXD51" s="22"/>
      <c r="TXE51" s="22"/>
      <c r="TXF51" s="22"/>
      <c r="TXG51" s="22"/>
      <c r="TXH51" s="22"/>
      <c r="TXI51" s="22"/>
      <c r="TXJ51" s="22"/>
      <c r="TXK51" s="22"/>
      <c r="TXL51" s="22"/>
      <c r="TXM51" s="22"/>
      <c r="TXN51" s="22"/>
      <c r="TXO51" s="22"/>
      <c r="TXP51" s="22"/>
      <c r="TXQ51" s="22"/>
      <c r="TXR51" s="22"/>
      <c r="TXS51" s="22"/>
      <c r="TXT51" s="22"/>
      <c r="TXU51" s="22"/>
      <c r="TXV51" s="22"/>
      <c r="TXW51" s="22"/>
      <c r="TXX51" s="22"/>
      <c r="TXY51" s="22"/>
      <c r="TXZ51" s="22"/>
      <c r="TYA51" s="22"/>
      <c r="TYB51" s="22"/>
      <c r="TYC51" s="22"/>
      <c r="TYD51" s="22"/>
      <c r="TYE51" s="22"/>
      <c r="TYF51" s="22"/>
      <c r="TYG51" s="22"/>
      <c r="TYH51" s="22"/>
      <c r="TYI51" s="22"/>
      <c r="TYJ51" s="22"/>
      <c r="TYK51" s="22"/>
      <c r="TYL51" s="22"/>
      <c r="TYM51" s="22"/>
      <c r="TYN51" s="22"/>
      <c r="TYO51" s="22"/>
      <c r="TYP51" s="22"/>
      <c r="TYQ51" s="22"/>
      <c r="TYR51" s="22"/>
      <c r="TYS51" s="22"/>
      <c r="TYT51" s="22"/>
      <c r="TYU51" s="22"/>
      <c r="TYV51" s="22"/>
      <c r="TYW51" s="22"/>
      <c r="TYX51" s="22"/>
      <c r="TYY51" s="22"/>
      <c r="TYZ51" s="22"/>
      <c r="TZA51" s="22"/>
      <c r="TZB51" s="22"/>
      <c r="TZC51" s="22"/>
      <c r="TZD51" s="22"/>
      <c r="TZE51" s="22"/>
      <c r="TZF51" s="22"/>
      <c r="TZG51" s="22"/>
      <c r="TZH51" s="22"/>
      <c r="TZI51" s="22"/>
      <c r="TZJ51" s="22"/>
      <c r="TZK51" s="22"/>
      <c r="TZL51" s="22"/>
      <c r="TZM51" s="22"/>
      <c r="TZN51" s="22"/>
      <c r="TZO51" s="22"/>
      <c r="TZP51" s="22"/>
      <c r="TZQ51" s="22"/>
      <c r="TZR51" s="22"/>
      <c r="TZS51" s="22"/>
      <c r="TZT51" s="22"/>
      <c r="TZU51" s="22"/>
      <c r="TZV51" s="22"/>
      <c r="TZW51" s="22"/>
      <c r="TZX51" s="22"/>
      <c r="TZY51" s="22"/>
      <c r="TZZ51" s="22"/>
      <c r="UAA51" s="22"/>
      <c r="UAB51" s="22"/>
      <c r="UAC51" s="22"/>
      <c r="UAD51" s="22"/>
      <c r="UAE51" s="22"/>
      <c r="UAF51" s="22"/>
      <c r="UAG51" s="22"/>
      <c r="UAH51" s="22"/>
      <c r="UAI51" s="22"/>
      <c r="UAJ51" s="22"/>
      <c r="UAK51" s="22"/>
      <c r="UAL51" s="22"/>
      <c r="UAM51" s="22"/>
      <c r="UAN51" s="22"/>
      <c r="UAO51" s="22"/>
      <c r="UAP51" s="22"/>
      <c r="UAQ51" s="22"/>
      <c r="UAR51" s="22"/>
      <c r="UAS51" s="22"/>
      <c r="UAT51" s="22"/>
      <c r="UAU51" s="22"/>
      <c r="UAV51" s="22"/>
      <c r="UAW51" s="22"/>
      <c r="UAX51" s="22"/>
      <c r="UAY51" s="22"/>
      <c r="UAZ51" s="22"/>
      <c r="UBA51" s="22"/>
      <c r="UBB51" s="22"/>
      <c r="UBC51" s="22"/>
      <c r="UBD51" s="22"/>
      <c r="UBE51" s="22"/>
      <c r="UBF51" s="22"/>
      <c r="UBG51" s="22"/>
      <c r="UBH51" s="22"/>
      <c r="UBI51" s="22"/>
      <c r="UBJ51" s="22"/>
      <c r="UBK51" s="22"/>
      <c r="UBL51" s="22"/>
      <c r="UBM51" s="22"/>
      <c r="UBN51" s="22"/>
      <c r="UBO51" s="22"/>
      <c r="UBP51" s="22"/>
      <c r="UBQ51" s="22"/>
      <c r="UBR51" s="22"/>
      <c r="UBS51" s="22"/>
      <c r="UBT51" s="22"/>
      <c r="UBU51" s="22"/>
      <c r="UBV51" s="22"/>
      <c r="UBW51" s="22"/>
      <c r="UBX51" s="22"/>
      <c r="UBY51" s="22"/>
      <c r="UBZ51" s="22"/>
      <c r="UCA51" s="22"/>
      <c r="UCB51" s="22"/>
      <c r="UCC51" s="22"/>
      <c r="UCD51" s="22"/>
      <c r="UCE51" s="22"/>
      <c r="UCF51" s="22"/>
      <c r="UCG51" s="22"/>
      <c r="UCH51" s="22"/>
      <c r="UCI51" s="22"/>
      <c r="UCJ51" s="22"/>
      <c r="UCK51" s="22"/>
      <c r="UCL51" s="22"/>
      <c r="UCM51" s="22"/>
      <c r="UCN51" s="22"/>
      <c r="UCO51" s="22"/>
      <c r="UCP51" s="22"/>
      <c r="UCQ51" s="22"/>
      <c r="UCR51" s="22"/>
      <c r="UCS51" s="22"/>
      <c r="UCT51" s="22"/>
      <c r="UCU51" s="22"/>
      <c r="UCV51" s="22"/>
      <c r="UCW51" s="22"/>
      <c r="UCX51" s="22"/>
      <c r="UCY51" s="22"/>
      <c r="UCZ51" s="22"/>
      <c r="UDA51" s="22"/>
      <c r="UDB51" s="22"/>
      <c r="UDC51" s="22"/>
      <c r="UDD51" s="22"/>
      <c r="UDE51" s="22"/>
      <c r="UDF51" s="22"/>
      <c r="UDG51" s="22"/>
      <c r="UDH51" s="22"/>
      <c r="UDI51" s="22"/>
      <c r="UDJ51" s="22"/>
      <c r="UDK51" s="22"/>
      <c r="UDL51" s="22"/>
      <c r="UDM51" s="22"/>
      <c r="UDN51" s="22"/>
      <c r="UDO51" s="22"/>
      <c r="UDP51" s="22"/>
      <c r="UDQ51" s="22"/>
      <c r="UDR51" s="22"/>
      <c r="UDS51" s="22"/>
      <c r="UDT51" s="22"/>
      <c r="UDU51" s="22"/>
      <c r="UDV51" s="22"/>
      <c r="UDW51" s="22"/>
      <c r="UDX51" s="22"/>
      <c r="UDY51" s="22"/>
      <c r="UDZ51" s="22"/>
      <c r="UEA51" s="22"/>
      <c r="UEB51" s="22"/>
      <c r="UEC51" s="22"/>
      <c r="UED51" s="22"/>
      <c r="UEE51" s="22"/>
      <c r="UEF51" s="22"/>
      <c r="UEG51" s="22"/>
      <c r="UEH51" s="22"/>
      <c r="UEI51" s="22"/>
      <c r="UEJ51" s="22"/>
      <c r="UEK51" s="22"/>
      <c r="UEL51" s="22"/>
      <c r="UEM51" s="22"/>
      <c r="UEN51" s="22"/>
      <c r="UEO51" s="22"/>
      <c r="UEP51" s="22"/>
      <c r="UEQ51" s="22"/>
      <c r="UER51" s="22"/>
      <c r="UES51" s="22"/>
      <c r="UET51" s="22"/>
      <c r="UEU51" s="22"/>
      <c r="UEV51" s="22"/>
      <c r="UEW51" s="22"/>
      <c r="UEX51" s="22"/>
      <c r="UEY51" s="22"/>
      <c r="UEZ51" s="22"/>
      <c r="UFA51" s="22"/>
      <c r="UFB51" s="22"/>
      <c r="UFC51" s="22"/>
      <c r="UFD51" s="22"/>
      <c r="UFE51" s="22"/>
      <c r="UFF51" s="22"/>
      <c r="UFG51" s="22"/>
      <c r="UFH51" s="22"/>
      <c r="UFI51" s="22"/>
      <c r="UFJ51" s="22"/>
      <c r="UFK51" s="22"/>
      <c r="UFL51" s="22"/>
      <c r="UFM51" s="22"/>
      <c r="UFN51" s="22"/>
      <c r="UFO51" s="22"/>
      <c r="UFP51" s="22"/>
      <c r="UFQ51" s="22"/>
      <c r="UFR51" s="22"/>
      <c r="UFS51" s="22"/>
      <c r="UFT51" s="22"/>
      <c r="UFU51" s="22"/>
      <c r="UFV51" s="22"/>
      <c r="UFW51" s="22"/>
      <c r="UFX51" s="22"/>
      <c r="UFY51" s="22"/>
      <c r="UFZ51" s="22"/>
      <c r="UGA51" s="22"/>
      <c r="UGB51" s="22"/>
      <c r="UGC51" s="22"/>
      <c r="UGD51" s="22"/>
      <c r="UGE51" s="22"/>
      <c r="UGF51" s="22"/>
      <c r="UGG51" s="22"/>
      <c r="UGH51" s="22"/>
      <c r="UGI51" s="22"/>
      <c r="UGJ51" s="22"/>
      <c r="UGK51" s="22"/>
      <c r="UGL51" s="22"/>
      <c r="UGM51" s="22"/>
      <c r="UGN51" s="22"/>
      <c r="UGO51" s="22"/>
      <c r="UGP51" s="22"/>
      <c r="UGQ51" s="22"/>
      <c r="UGR51" s="22"/>
      <c r="UGS51" s="22"/>
      <c r="UGT51" s="22"/>
      <c r="UGU51" s="22"/>
      <c r="UGV51" s="22"/>
      <c r="UGW51" s="22"/>
      <c r="UGX51" s="22"/>
      <c r="UGY51" s="22"/>
      <c r="UGZ51" s="22"/>
      <c r="UHA51" s="22"/>
      <c r="UHB51" s="22"/>
      <c r="UHC51" s="22"/>
      <c r="UHD51" s="22"/>
      <c r="UHE51" s="22"/>
      <c r="UHF51" s="22"/>
      <c r="UHG51" s="22"/>
      <c r="UHH51" s="22"/>
      <c r="UHI51" s="22"/>
      <c r="UHJ51" s="22"/>
      <c r="UHK51" s="22"/>
      <c r="UHL51" s="22"/>
      <c r="UHM51" s="22"/>
      <c r="UHN51" s="22"/>
      <c r="UHO51" s="22"/>
      <c r="UHP51" s="22"/>
      <c r="UHQ51" s="22"/>
      <c r="UHR51" s="22"/>
      <c r="UHS51" s="22"/>
      <c r="UHT51" s="22"/>
      <c r="UHU51" s="22"/>
      <c r="UHV51" s="22"/>
      <c r="UHW51" s="22"/>
      <c r="UHX51" s="22"/>
      <c r="UHY51" s="22"/>
      <c r="UHZ51" s="22"/>
      <c r="UIA51" s="22"/>
      <c r="UIB51" s="22"/>
      <c r="UIC51" s="22"/>
      <c r="UID51" s="22"/>
      <c r="UIE51" s="22"/>
      <c r="UIF51" s="22"/>
      <c r="UIG51" s="22"/>
      <c r="UIH51" s="22"/>
      <c r="UII51" s="22"/>
      <c r="UIJ51" s="22"/>
      <c r="UIK51" s="22"/>
      <c r="UIL51" s="22"/>
      <c r="UIM51" s="22"/>
      <c r="UIN51" s="22"/>
      <c r="UIO51" s="22"/>
      <c r="UIP51" s="22"/>
      <c r="UIQ51" s="22"/>
      <c r="UIR51" s="22"/>
      <c r="UIS51" s="22"/>
      <c r="UIT51" s="22"/>
      <c r="UIU51" s="22"/>
      <c r="UIV51" s="22"/>
      <c r="UIW51" s="22"/>
      <c r="UIX51" s="22"/>
      <c r="UIY51" s="22"/>
      <c r="UIZ51" s="22"/>
      <c r="UJA51" s="22"/>
      <c r="UJB51" s="22"/>
      <c r="UJC51" s="22"/>
      <c r="UJD51" s="22"/>
      <c r="UJE51" s="22"/>
      <c r="UJF51" s="22"/>
      <c r="UJG51" s="22"/>
      <c r="UJH51" s="22"/>
      <c r="UJI51" s="22"/>
      <c r="UJJ51" s="22"/>
      <c r="UJK51" s="22"/>
      <c r="UJL51" s="22"/>
      <c r="UJM51" s="22"/>
      <c r="UJN51" s="22"/>
      <c r="UJO51" s="22"/>
      <c r="UJP51" s="22"/>
      <c r="UJQ51" s="22"/>
      <c r="UJR51" s="22"/>
      <c r="UJS51" s="22"/>
      <c r="UJT51" s="22"/>
      <c r="UJU51" s="22"/>
      <c r="UJV51" s="22"/>
      <c r="UJW51" s="22"/>
      <c r="UJX51" s="22"/>
      <c r="UJY51" s="22"/>
      <c r="UJZ51" s="22"/>
      <c r="UKA51" s="22"/>
      <c r="UKB51" s="22"/>
      <c r="UKC51" s="22"/>
      <c r="UKD51" s="22"/>
      <c r="UKE51" s="22"/>
      <c r="UKF51" s="22"/>
      <c r="UKG51" s="22"/>
      <c r="UKH51" s="22"/>
      <c r="UKI51" s="22"/>
      <c r="UKJ51" s="22"/>
      <c r="UKK51" s="22"/>
      <c r="UKL51" s="22"/>
      <c r="UKM51" s="22"/>
      <c r="UKN51" s="22"/>
      <c r="UKO51" s="22"/>
      <c r="UKP51" s="22"/>
      <c r="UKQ51" s="22"/>
      <c r="UKR51" s="22"/>
      <c r="UKS51" s="22"/>
      <c r="UKT51" s="22"/>
      <c r="UKU51" s="22"/>
      <c r="UKV51" s="22"/>
      <c r="UKW51" s="22"/>
      <c r="UKX51" s="22"/>
      <c r="UKY51" s="22"/>
      <c r="UKZ51" s="22"/>
      <c r="ULA51" s="22"/>
      <c r="ULB51" s="22"/>
      <c r="ULC51" s="22"/>
      <c r="ULD51" s="22"/>
      <c r="ULE51" s="22"/>
      <c r="ULF51" s="22"/>
      <c r="ULG51" s="22"/>
      <c r="ULH51" s="22"/>
      <c r="ULI51" s="22"/>
      <c r="ULJ51" s="22"/>
      <c r="ULK51" s="22"/>
      <c r="ULL51" s="22"/>
      <c r="ULM51" s="22"/>
      <c r="ULN51" s="22"/>
      <c r="ULO51" s="22"/>
      <c r="ULP51" s="22"/>
      <c r="ULQ51" s="22"/>
      <c r="ULR51" s="22"/>
      <c r="ULS51" s="22"/>
      <c r="ULT51" s="22"/>
      <c r="ULU51" s="22"/>
      <c r="ULV51" s="22"/>
      <c r="ULW51" s="22"/>
      <c r="ULX51" s="22"/>
      <c r="ULY51" s="22"/>
      <c r="ULZ51" s="22"/>
      <c r="UMA51" s="22"/>
      <c r="UMB51" s="22"/>
      <c r="UMC51" s="22"/>
      <c r="UMD51" s="22"/>
      <c r="UME51" s="22"/>
      <c r="UMF51" s="22"/>
      <c r="UMG51" s="22"/>
      <c r="UMH51" s="22"/>
      <c r="UMI51" s="22"/>
      <c r="UMJ51" s="22"/>
      <c r="UMK51" s="22"/>
      <c r="UML51" s="22"/>
      <c r="UMM51" s="22"/>
      <c r="UMN51" s="22"/>
      <c r="UMO51" s="22"/>
      <c r="UMP51" s="22"/>
      <c r="UMQ51" s="22"/>
      <c r="UMR51" s="22"/>
      <c r="UMS51" s="22"/>
      <c r="UMT51" s="22"/>
      <c r="UMU51" s="22"/>
      <c r="UMV51" s="22"/>
      <c r="UMW51" s="22"/>
      <c r="UMX51" s="22"/>
      <c r="UMY51" s="22"/>
      <c r="UMZ51" s="22"/>
      <c r="UNA51" s="22"/>
      <c r="UNB51" s="22"/>
      <c r="UNC51" s="22"/>
      <c r="UND51" s="22"/>
      <c r="UNE51" s="22"/>
      <c r="UNF51" s="22"/>
      <c r="UNG51" s="22"/>
      <c r="UNH51" s="22"/>
      <c r="UNI51" s="22"/>
      <c r="UNJ51" s="22"/>
      <c r="UNK51" s="22"/>
      <c r="UNL51" s="22"/>
      <c r="UNM51" s="22"/>
      <c r="UNN51" s="22"/>
      <c r="UNO51" s="22"/>
      <c r="UNP51" s="22"/>
      <c r="UNQ51" s="22"/>
      <c r="UNR51" s="22"/>
      <c r="UNS51" s="22"/>
      <c r="UNT51" s="22"/>
      <c r="UNU51" s="22"/>
      <c r="UNV51" s="22"/>
      <c r="UNW51" s="22"/>
      <c r="UNX51" s="22"/>
      <c r="UNY51" s="22"/>
      <c r="UNZ51" s="22"/>
      <c r="UOA51" s="22"/>
      <c r="UOB51" s="22"/>
      <c r="UOC51" s="22"/>
      <c r="UOD51" s="22"/>
      <c r="UOE51" s="22"/>
      <c r="UOF51" s="22"/>
      <c r="UOG51" s="22"/>
      <c r="UOH51" s="22"/>
      <c r="UOI51" s="22"/>
      <c r="UOJ51" s="22"/>
      <c r="UOK51" s="22"/>
      <c r="UOL51" s="22"/>
      <c r="UOM51" s="22"/>
      <c r="UON51" s="22"/>
      <c r="UOO51" s="22"/>
      <c r="UOP51" s="22"/>
      <c r="UOQ51" s="22"/>
      <c r="UOR51" s="22"/>
      <c r="UOS51" s="22"/>
      <c r="UOT51" s="22"/>
      <c r="UOU51" s="22"/>
      <c r="UOV51" s="22"/>
      <c r="UOW51" s="22"/>
      <c r="UOX51" s="22"/>
      <c r="UOY51" s="22"/>
      <c r="UOZ51" s="22"/>
      <c r="UPA51" s="22"/>
      <c r="UPB51" s="22"/>
      <c r="UPC51" s="22"/>
      <c r="UPD51" s="22"/>
      <c r="UPE51" s="22"/>
      <c r="UPF51" s="22"/>
      <c r="UPG51" s="22"/>
      <c r="UPH51" s="22"/>
      <c r="UPI51" s="22"/>
      <c r="UPJ51" s="22"/>
      <c r="UPK51" s="22"/>
      <c r="UPL51" s="22"/>
      <c r="UPM51" s="22"/>
      <c r="UPN51" s="22"/>
      <c r="UPO51" s="22"/>
      <c r="UPP51" s="22"/>
      <c r="UPQ51" s="22"/>
      <c r="UPR51" s="22"/>
      <c r="UPS51" s="22"/>
      <c r="UPT51" s="22"/>
      <c r="UPU51" s="22"/>
      <c r="UPV51" s="22"/>
      <c r="UPW51" s="22"/>
      <c r="UPX51" s="22"/>
      <c r="UPY51" s="22"/>
      <c r="UPZ51" s="22"/>
      <c r="UQA51" s="22"/>
      <c r="UQB51" s="22"/>
      <c r="UQC51" s="22"/>
      <c r="UQD51" s="22"/>
      <c r="UQE51" s="22"/>
      <c r="UQF51" s="22"/>
      <c r="UQG51" s="22"/>
      <c r="UQH51" s="22"/>
      <c r="UQI51" s="22"/>
      <c r="UQJ51" s="22"/>
      <c r="UQK51" s="22"/>
      <c r="UQL51" s="22"/>
      <c r="UQM51" s="22"/>
      <c r="UQN51" s="22"/>
      <c r="UQO51" s="22"/>
      <c r="UQP51" s="22"/>
      <c r="UQQ51" s="22"/>
      <c r="UQR51" s="22"/>
      <c r="UQS51" s="22"/>
      <c r="UQT51" s="22"/>
      <c r="UQU51" s="22"/>
      <c r="UQV51" s="22"/>
      <c r="UQW51" s="22"/>
      <c r="UQX51" s="22"/>
      <c r="UQY51" s="22"/>
      <c r="UQZ51" s="22"/>
      <c r="URA51" s="22"/>
      <c r="URB51" s="22"/>
      <c r="URC51" s="22"/>
      <c r="URD51" s="22"/>
      <c r="URE51" s="22"/>
      <c r="URF51" s="22"/>
      <c r="URG51" s="22"/>
      <c r="URH51" s="22"/>
      <c r="URI51" s="22"/>
      <c r="URJ51" s="22"/>
      <c r="URK51" s="22"/>
      <c r="URL51" s="22"/>
      <c r="URM51" s="22"/>
      <c r="URN51" s="22"/>
      <c r="URO51" s="22"/>
      <c r="URP51" s="22"/>
      <c r="URQ51" s="22"/>
      <c r="URR51" s="22"/>
      <c r="URS51" s="22"/>
      <c r="URT51" s="22"/>
      <c r="URU51" s="22"/>
      <c r="URV51" s="22"/>
      <c r="URW51" s="22"/>
      <c r="URX51" s="22"/>
      <c r="URY51" s="22"/>
      <c r="URZ51" s="22"/>
      <c r="USA51" s="22"/>
      <c r="USB51" s="22"/>
      <c r="USC51" s="22"/>
      <c r="USD51" s="22"/>
      <c r="USE51" s="22"/>
      <c r="USF51" s="22"/>
      <c r="USG51" s="22"/>
      <c r="USH51" s="22"/>
      <c r="USI51" s="22"/>
      <c r="USJ51" s="22"/>
      <c r="USK51" s="22"/>
      <c r="USL51" s="22"/>
      <c r="USM51" s="22"/>
      <c r="USN51" s="22"/>
      <c r="USO51" s="22"/>
      <c r="USP51" s="22"/>
      <c r="USQ51" s="22"/>
      <c r="USR51" s="22"/>
      <c r="USS51" s="22"/>
      <c r="UST51" s="22"/>
      <c r="USU51" s="22"/>
      <c r="USV51" s="22"/>
      <c r="USW51" s="22"/>
      <c r="USX51" s="22"/>
      <c r="USY51" s="22"/>
      <c r="USZ51" s="22"/>
      <c r="UTA51" s="22"/>
      <c r="UTB51" s="22"/>
      <c r="UTC51" s="22"/>
      <c r="UTD51" s="22"/>
      <c r="UTE51" s="22"/>
      <c r="UTF51" s="22"/>
      <c r="UTG51" s="22"/>
      <c r="UTH51" s="22"/>
      <c r="UTI51" s="22"/>
      <c r="UTJ51" s="22"/>
      <c r="UTK51" s="22"/>
      <c r="UTL51" s="22"/>
      <c r="UTM51" s="22"/>
      <c r="UTN51" s="22"/>
      <c r="UTO51" s="22"/>
      <c r="UTP51" s="22"/>
      <c r="UTQ51" s="22"/>
      <c r="UTR51" s="22"/>
      <c r="UTS51" s="22"/>
      <c r="UTT51" s="22"/>
      <c r="UTU51" s="22"/>
      <c r="UTV51" s="22"/>
      <c r="UTW51" s="22"/>
      <c r="UTX51" s="22"/>
      <c r="UTY51" s="22"/>
      <c r="UTZ51" s="22"/>
      <c r="UUA51" s="22"/>
      <c r="UUB51" s="22"/>
      <c r="UUC51" s="22"/>
      <c r="UUD51" s="22"/>
      <c r="UUE51" s="22"/>
      <c r="UUF51" s="22"/>
      <c r="UUG51" s="22"/>
      <c r="UUH51" s="22"/>
      <c r="UUI51" s="22"/>
      <c r="UUJ51" s="22"/>
      <c r="UUK51" s="22"/>
      <c r="UUL51" s="22"/>
      <c r="UUM51" s="22"/>
      <c r="UUN51" s="22"/>
      <c r="UUO51" s="22"/>
      <c r="UUP51" s="22"/>
      <c r="UUQ51" s="22"/>
      <c r="UUR51" s="22"/>
      <c r="UUS51" s="22"/>
      <c r="UUT51" s="22"/>
      <c r="UUU51" s="22"/>
      <c r="UUV51" s="22"/>
      <c r="UUW51" s="22"/>
      <c r="UUX51" s="22"/>
      <c r="UUY51" s="22"/>
      <c r="UUZ51" s="22"/>
      <c r="UVA51" s="22"/>
      <c r="UVB51" s="22"/>
      <c r="UVC51" s="22"/>
      <c r="UVD51" s="22"/>
      <c r="UVE51" s="22"/>
      <c r="UVF51" s="22"/>
      <c r="UVG51" s="22"/>
      <c r="UVH51" s="22"/>
      <c r="UVI51" s="22"/>
      <c r="UVJ51" s="22"/>
      <c r="UVK51" s="22"/>
      <c r="UVL51" s="22"/>
      <c r="UVM51" s="22"/>
      <c r="UVN51" s="22"/>
      <c r="UVO51" s="22"/>
      <c r="UVP51" s="22"/>
      <c r="UVQ51" s="22"/>
      <c r="UVR51" s="22"/>
      <c r="UVS51" s="22"/>
      <c r="UVT51" s="22"/>
      <c r="UVU51" s="22"/>
      <c r="UVV51" s="22"/>
      <c r="UVW51" s="22"/>
      <c r="UVX51" s="22"/>
      <c r="UVY51" s="22"/>
      <c r="UVZ51" s="22"/>
      <c r="UWA51" s="22"/>
      <c r="UWB51" s="22"/>
      <c r="UWC51" s="22"/>
      <c r="UWD51" s="22"/>
      <c r="UWE51" s="22"/>
      <c r="UWF51" s="22"/>
      <c r="UWG51" s="22"/>
      <c r="UWH51" s="22"/>
      <c r="UWI51" s="22"/>
      <c r="UWJ51" s="22"/>
      <c r="UWK51" s="22"/>
      <c r="UWL51" s="22"/>
      <c r="UWM51" s="22"/>
      <c r="UWN51" s="22"/>
      <c r="UWO51" s="22"/>
      <c r="UWP51" s="22"/>
      <c r="UWQ51" s="22"/>
      <c r="UWR51" s="22"/>
      <c r="UWS51" s="22"/>
      <c r="UWT51" s="22"/>
      <c r="UWU51" s="22"/>
      <c r="UWV51" s="22"/>
      <c r="UWW51" s="22"/>
      <c r="UWX51" s="22"/>
      <c r="UWY51" s="22"/>
      <c r="UWZ51" s="22"/>
      <c r="UXA51" s="22"/>
      <c r="UXB51" s="22"/>
      <c r="UXC51" s="22"/>
      <c r="UXD51" s="22"/>
      <c r="UXE51" s="22"/>
      <c r="UXF51" s="22"/>
      <c r="UXG51" s="22"/>
      <c r="UXH51" s="22"/>
      <c r="UXI51" s="22"/>
      <c r="UXJ51" s="22"/>
      <c r="UXK51" s="22"/>
      <c r="UXL51" s="22"/>
      <c r="UXM51" s="22"/>
      <c r="UXN51" s="22"/>
      <c r="UXO51" s="22"/>
      <c r="UXP51" s="22"/>
      <c r="UXQ51" s="22"/>
      <c r="UXR51" s="22"/>
      <c r="UXS51" s="22"/>
      <c r="UXT51" s="22"/>
      <c r="UXU51" s="22"/>
      <c r="UXV51" s="22"/>
      <c r="UXW51" s="22"/>
      <c r="UXX51" s="22"/>
      <c r="UXY51" s="22"/>
      <c r="UXZ51" s="22"/>
      <c r="UYA51" s="22"/>
      <c r="UYB51" s="22"/>
      <c r="UYC51" s="22"/>
      <c r="UYD51" s="22"/>
      <c r="UYE51" s="22"/>
      <c r="UYF51" s="22"/>
      <c r="UYG51" s="22"/>
      <c r="UYH51" s="22"/>
      <c r="UYI51" s="22"/>
      <c r="UYJ51" s="22"/>
      <c r="UYK51" s="22"/>
      <c r="UYL51" s="22"/>
      <c r="UYM51" s="22"/>
      <c r="UYN51" s="22"/>
      <c r="UYO51" s="22"/>
      <c r="UYP51" s="22"/>
      <c r="UYQ51" s="22"/>
      <c r="UYR51" s="22"/>
      <c r="UYS51" s="22"/>
      <c r="UYT51" s="22"/>
      <c r="UYU51" s="22"/>
      <c r="UYV51" s="22"/>
      <c r="UYW51" s="22"/>
      <c r="UYX51" s="22"/>
      <c r="UYY51" s="22"/>
      <c r="UYZ51" s="22"/>
      <c r="UZA51" s="22"/>
      <c r="UZB51" s="22"/>
      <c r="UZC51" s="22"/>
      <c r="UZD51" s="22"/>
      <c r="UZE51" s="22"/>
      <c r="UZF51" s="22"/>
      <c r="UZG51" s="22"/>
      <c r="UZH51" s="22"/>
      <c r="UZI51" s="22"/>
      <c r="UZJ51" s="22"/>
      <c r="UZK51" s="22"/>
      <c r="UZL51" s="22"/>
      <c r="UZM51" s="22"/>
      <c r="UZN51" s="22"/>
      <c r="UZO51" s="22"/>
      <c r="UZP51" s="22"/>
      <c r="UZQ51" s="22"/>
      <c r="UZR51" s="22"/>
      <c r="UZS51" s="22"/>
      <c r="UZT51" s="22"/>
      <c r="UZU51" s="22"/>
      <c r="UZV51" s="22"/>
      <c r="UZW51" s="22"/>
      <c r="UZX51" s="22"/>
      <c r="UZY51" s="22"/>
      <c r="UZZ51" s="22"/>
      <c r="VAA51" s="22"/>
      <c r="VAB51" s="22"/>
      <c r="VAC51" s="22"/>
      <c r="VAD51" s="22"/>
      <c r="VAE51" s="22"/>
      <c r="VAF51" s="22"/>
      <c r="VAG51" s="22"/>
      <c r="VAH51" s="22"/>
      <c r="VAI51" s="22"/>
      <c r="VAJ51" s="22"/>
      <c r="VAK51" s="22"/>
      <c r="VAL51" s="22"/>
      <c r="VAM51" s="22"/>
      <c r="VAN51" s="22"/>
      <c r="VAO51" s="22"/>
      <c r="VAP51" s="22"/>
      <c r="VAQ51" s="22"/>
      <c r="VAR51" s="22"/>
      <c r="VAS51" s="22"/>
      <c r="VAT51" s="22"/>
      <c r="VAU51" s="22"/>
      <c r="VAV51" s="22"/>
      <c r="VAW51" s="22"/>
      <c r="VAX51" s="22"/>
      <c r="VAY51" s="22"/>
      <c r="VAZ51" s="22"/>
      <c r="VBA51" s="22"/>
      <c r="VBB51" s="22"/>
      <c r="VBC51" s="22"/>
      <c r="VBD51" s="22"/>
      <c r="VBE51" s="22"/>
      <c r="VBF51" s="22"/>
      <c r="VBG51" s="22"/>
      <c r="VBH51" s="22"/>
      <c r="VBI51" s="22"/>
      <c r="VBJ51" s="22"/>
      <c r="VBK51" s="22"/>
      <c r="VBL51" s="22"/>
      <c r="VBM51" s="22"/>
      <c r="VBN51" s="22"/>
      <c r="VBO51" s="22"/>
      <c r="VBP51" s="22"/>
      <c r="VBQ51" s="22"/>
      <c r="VBR51" s="22"/>
      <c r="VBS51" s="22"/>
      <c r="VBT51" s="22"/>
      <c r="VBU51" s="22"/>
      <c r="VBV51" s="22"/>
      <c r="VBW51" s="22"/>
      <c r="VBX51" s="22"/>
      <c r="VBY51" s="22"/>
      <c r="VBZ51" s="22"/>
      <c r="VCA51" s="22"/>
      <c r="VCB51" s="22"/>
      <c r="VCC51" s="22"/>
      <c r="VCD51" s="22"/>
      <c r="VCE51" s="22"/>
      <c r="VCF51" s="22"/>
      <c r="VCG51" s="22"/>
      <c r="VCH51" s="22"/>
      <c r="VCI51" s="22"/>
      <c r="VCJ51" s="22"/>
      <c r="VCK51" s="22"/>
      <c r="VCL51" s="22"/>
      <c r="VCM51" s="22"/>
      <c r="VCN51" s="22"/>
      <c r="VCO51" s="22"/>
      <c r="VCP51" s="22"/>
      <c r="VCQ51" s="22"/>
      <c r="VCR51" s="22"/>
      <c r="VCS51" s="22"/>
      <c r="VCT51" s="22"/>
      <c r="VCU51" s="22"/>
      <c r="VCV51" s="22"/>
      <c r="VCW51" s="22"/>
      <c r="VCX51" s="22"/>
      <c r="VCY51" s="22"/>
      <c r="VCZ51" s="22"/>
      <c r="VDA51" s="22"/>
      <c r="VDB51" s="22"/>
      <c r="VDC51" s="22"/>
      <c r="VDD51" s="22"/>
      <c r="VDE51" s="22"/>
      <c r="VDF51" s="22"/>
      <c r="VDG51" s="22"/>
      <c r="VDH51" s="22"/>
      <c r="VDI51" s="22"/>
      <c r="VDJ51" s="22"/>
      <c r="VDK51" s="22"/>
      <c r="VDL51" s="22"/>
      <c r="VDM51" s="22"/>
      <c r="VDN51" s="22"/>
      <c r="VDO51" s="22"/>
      <c r="VDP51" s="22"/>
      <c r="VDQ51" s="22"/>
      <c r="VDR51" s="22"/>
      <c r="VDS51" s="22"/>
      <c r="VDT51" s="22"/>
      <c r="VDU51" s="22"/>
      <c r="VDV51" s="22"/>
      <c r="VDW51" s="22"/>
      <c r="VDX51" s="22"/>
      <c r="VDY51" s="22"/>
      <c r="VDZ51" s="22"/>
      <c r="VEA51" s="22"/>
      <c r="VEB51" s="22"/>
      <c r="VEC51" s="22"/>
      <c r="VED51" s="22"/>
      <c r="VEE51" s="22"/>
      <c r="VEF51" s="22"/>
      <c r="VEG51" s="22"/>
      <c r="VEH51" s="22"/>
      <c r="VEI51" s="22"/>
      <c r="VEJ51" s="22"/>
      <c r="VEK51" s="22"/>
      <c r="VEL51" s="22"/>
      <c r="VEM51" s="22"/>
      <c r="VEN51" s="22"/>
      <c r="VEO51" s="22"/>
      <c r="VEP51" s="22"/>
      <c r="VEQ51" s="22"/>
      <c r="VER51" s="22"/>
      <c r="VES51" s="22"/>
      <c r="VET51" s="22"/>
      <c r="VEU51" s="22"/>
      <c r="VEV51" s="22"/>
      <c r="VEW51" s="22"/>
      <c r="VEX51" s="22"/>
      <c r="VEY51" s="22"/>
      <c r="VEZ51" s="22"/>
      <c r="VFA51" s="22"/>
      <c r="VFB51" s="22"/>
      <c r="VFC51" s="22"/>
      <c r="VFD51" s="22"/>
      <c r="VFE51" s="22"/>
      <c r="VFF51" s="22"/>
      <c r="VFG51" s="22"/>
      <c r="VFH51" s="22"/>
      <c r="VFI51" s="22"/>
      <c r="VFJ51" s="22"/>
      <c r="VFK51" s="22"/>
      <c r="VFL51" s="22"/>
      <c r="VFM51" s="22"/>
      <c r="VFN51" s="22"/>
      <c r="VFO51" s="22"/>
      <c r="VFP51" s="22"/>
      <c r="VFQ51" s="22"/>
      <c r="VFR51" s="22"/>
      <c r="VFS51" s="22"/>
      <c r="VFT51" s="22"/>
      <c r="VFU51" s="22"/>
      <c r="VFV51" s="22"/>
      <c r="VFW51" s="22"/>
      <c r="VFX51" s="22"/>
      <c r="VFY51" s="22"/>
      <c r="VFZ51" s="22"/>
      <c r="VGA51" s="22"/>
      <c r="VGB51" s="22"/>
      <c r="VGC51" s="22"/>
      <c r="VGD51" s="22"/>
      <c r="VGE51" s="22"/>
      <c r="VGF51" s="22"/>
      <c r="VGG51" s="22"/>
      <c r="VGH51" s="22"/>
      <c r="VGI51" s="22"/>
      <c r="VGJ51" s="22"/>
      <c r="VGK51" s="22"/>
      <c r="VGL51" s="22"/>
      <c r="VGM51" s="22"/>
      <c r="VGN51" s="22"/>
      <c r="VGO51" s="22"/>
      <c r="VGP51" s="22"/>
      <c r="VGQ51" s="22"/>
      <c r="VGR51" s="22"/>
      <c r="VGS51" s="22"/>
      <c r="VGT51" s="22"/>
      <c r="VGU51" s="22"/>
      <c r="VGV51" s="22"/>
      <c r="VGW51" s="22"/>
      <c r="VGX51" s="22"/>
      <c r="VGY51" s="22"/>
      <c r="VGZ51" s="22"/>
      <c r="VHA51" s="22"/>
      <c r="VHB51" s="22"/>
      <c r="VHC51" s="22"/>
      <c r="VHD51" s="22"/>
      <c r="VHE51" s="22"/>
      <c r="VHF51" s="22"/>
      <c r="VHG51" s="22"/>
      <c r="VHH51" s="22"/>
      <c r="VHI51" s="22"/>
      <c r="VHJ51" s="22"/>
      <c r="VHK51" s="22"/>
      <c r="VHL51" s="22"/>
      <c r="VHM51" s="22"/>
      <c r="VHN51" s="22"/>
      <c r="VHO51" s="22"/>
      <c r="VHP51" s="22"/>
      <c r="VHQ51" s="22"/>
      <c r="VHR51" s="22"/>
      <c r="VHS51" s="22"/>
      <c r="VHT51" s="22"/>
      <c r="VHU51" s="22"/>
      <c r="VHV51" s="22"/>
      <c r="VHW51" s="22"/>
      <c r="VHX51" s="22"/>
      <c r="VHY51" s="22"/>
      <c r="VHZ51" s="22"/>
      <c r="VIA51" s="22"/>
      <c r="VIB51" s="22"/>
      <c r="VIC51" s="22"/>
      <c r="VID51" s="22"/>
      <c r="VIE51" s="22"/>
      <c r="VIF51" s="22"/>
      <c r="VIG51" s="22"/>
      <c r="VIH51" s="22"/>
      <c r="VII51" s="22"/>
      <c r="VIJ51" s="22"/>
      <c r="VIK51" s="22"/>
      <c r="VIL51" s="22"/>
      <c r="VIM51" s="22"/>
      <c r="VIN51" s="22"/>
      <c r="VIO51" s="22"/>
      <c r="VIP51" s="22"/>
      <c r="VIQ51" s="22"/>
      <c r="VIR51" s="22"/>
      <c r="VIS51" s="22"/>
      <c r="VIT51" s="22"/>
      <c r="VIU51" s="22"/>
      <c r="VIV51" s="22"/>
      <c r="VIW51" s="22"/>
      <c r="VIX51" s="22"/>
      <c r="VIY51" s="22"/>
      <c r="VIZ51" s="22"/>
      <c r="VJA51" s="22"/>
      <c r="VJB51" s="22"/>
      <c r="VJC51" s="22"/>
      <c r="VJD51" s="22"/>
      <c r="VJE51" s="22"/>
      <c r="VJF51" s="22"/>
      <c r="VJG51" s="22"/>
      <c r="VJH51" s="22"/>
      <c r="VJI51" s="22"/>
      <c r="VJJ51" s="22"/>
      <c r="VJK51" s="22"/>
      <c r="VJL51" s="22"/>
      <c r="VJM51" s="22"/>
      <c r="VJN51" s="22"/>
      <c r="VJO51" s="22"/>
      <c r="VJP51" s="22"/>
      <c r="VJQ51" s="22"/>
      <c r="VJR51" s="22"/>
      <c r="VJS51" s="22"/>
      <c r="VJT51" s="22"/>
      <c r="VJU51" s="22"/>
      <c r="VJV51" s="22"/>
      <c r="VJW51" s="22"/>
      <c r="VJX51" s="22"/>
      <c r="VJY51" s="22"/>
      <c r="VJZ51" s="22"/>
      <c r="VKA51" s="22"/>
      <c r="VKB51" s="22"/>
      <c r="VKC51" s="22"/>
      <c r="VKD51" s="22"/>
      <c r="VKE51" s="22"/>
      <c r="VKF51" s="22"/>
      <c r="VKG51" s="22"/>
      <c r="VKH51" s="22"/>
      <c r="VKI51" s="22"/>
      <c r="VKJ51" s="22"/>
      <c r="VKK51" s="22"/>
      <c r="VKL51" s="22"/>
      <c r="VKM51" s="22"/>
      <c r="VKN51" s="22"/>
      <c r="VKO51" s="22"/>
      <c r="VKP51" s="22"/>
      <c r="VKQ51" s="22"/>
      <c r="VKR51" s="22"/>
      <c r="VKS51" s="22"/>
      <c r="VKT51" s="22"/>
      <c r="VKU51" s="22"/>
      <c r="VKV51" s="22"/>
      <c r="VKW51" s="22"/>
      <c r="VKX51" s="22"/>
      <c r="VKY51" s="22"/>
      <c r="VKZ51" s="22"/>
      <c r="VLA51" s="22"/>
      <c r="VLB51" s="22"/>
      <c r="VLC51" s="22"/>
      <c r="VLD51" s="22"/>
      <c r="VLE51" s="22"/>
      <c r="VLF51" s="22"/>
      <c r="VLG51" s="22"/>
      <c r="VLH51" s="22"/>
      <c r="VLI51" s="22"/>
      <c r="VLJ51" s="22"/>
      <c r="VLK51" s="22"/>
      <c r="VLL51" s="22"/>
      <c r="VLM51" s="22"/>
      <c r="VLN51" s="22"/>
      <c r="VLO51" s="22"/>
      <c r="VLP51" s="22"/>
      <c r="VLQ51" s="22"/>
      <c r="VLR51" s="22"/>
      <c r="VLS51" s="22"/>
      <c r="VLT51" s="22"/>
      <c r="VLU51" s="22"/>
      <c r="VLV51" s="22"/>
      <c r="VLW51" s="22"/>
      <c r="VLX51" s="22"/>
      <c r="VLY51" s="22"/>
      <c r="VLZ51" s="22"/>
      <c r="VMA51" s="22"/>
      <c r="VMB51" s="22"/>
      <c r="VMC51" s="22"/>
      <c r="VMD51" s="22"/>
      <c r="VME51" s="22"/>
      <c r="VMF51" s="22"/>
      <c r="VMG51" s="22"/>
      <c r="VMH51" s="22"/>
      <c r="VMI51" s="22"/>
      <c r="VMJ51" s="22"/>
      <c r="VMK51" s="22"/>
      <c r="VML51" s="22"/>
      <c r="VMM51" s="22"/>
      <c r="VMN51" s="22"/>
      <c r="VMO51" s="22"/>
      <c r="VMP51" s="22"/>
      <c r="VMQ51" s="22"/>
      <c r="VMR51" s="22"/>
      <c r="VMS51" s="22"/>
      <c r="VMT51" s="22"/>
      <c r="VMU51" s="22"/>
      <c r="VMV51" s="22"/>
      <c r="VMW51" s="22"/>
      <c r="VMX51" s="22"/>
      <c r="VMY51" s="22"/>
      <c r="VMZ51" s="22"/>
      <c r="VNA51" s="22"/>
      <c r="VNB51" s="22"/>
      <c r="VNC51" s="22"/>
      <c r="VND51" s="22"/>
      <c r="VNE51" s="22"/>
      <c r="VNF51" s="22"/>
      <c r="VNG51" s="22"/>
      <c r="VNH51" s="22"/>
      <c r="VNI51" s="22"/>
      <c r="VNJ51" s="22"/>
      <c r="VNK51" s="22"/>
      <c r="VNL51" s="22"/>
      <c r="VNM51" s="22"/>
      <c r="VNN51" s="22"/>
      <c r="VNO51" s="22"/>
      <c r="VNP51" s="22"/>
      <c r="VNQ51" s="22"/>
      <c r="VNR51" s="22"/>
      <c r="VNS51" s="22"/>
      <c r="VNT51" s="22"/>
      <c r="VNU51" s="22"/>
      <c r="VNV51" s="22"/>
      <c r="VNW51" s="22"/>
      <c r="VNX51" s="22"/>
      <c r="VNY51" s="22"/>
      <c r="VNZ51" s="22"/>
      <c r="VOA51" s="22"/>
      <c r="VOB51" s="22"/>
      <c r="VOC51" s="22"/>
      <c r="VOD51" s="22"/>
      <c r="VOE51" s="22"/>
      <c r="VOF51" s="22"/>
      <c r="VOG51" s="22"/>
      <c r="VOH51" s="22"/>
      <c r="VOI51" s="22"/>
      <c r="VOJ51" s="22"/>
      <c r="VOK51" s="22"/>
      <c r="VOL51" s="22"/>
      <c r="VOM51" s="22"/>
      <c r="VON51" s="22"/>
      <c r="VOO51" s="22"/>
      <c r="VOP51" s="22"/>
      <c r="VOQ51" s="22"/>
      <c r="VOR51" s="22"/>
      <c r="VOS51" s="22"/>
      <c r="VOT51" s="22"/>
      <c r="VOU51" s="22"/>
      <c r="VOV51" s="22"/>
      <c r="VOW51" s="22"/>
      <c r="VOX51" s="22"/>
      <c r="VOY51" s="22"/>
      <c r="VOZ51" s="22"/>
      <c r="VPA51" s="22"/>
      <c r="VPB51" s="22"/>
      <c r="VPC51" s="22"/>
      <c r="VPD51" s="22"/>
      <c r="VPE51" s="22"/>
      <c r="VPF51" s="22"/>
      <c r="VPG51" s="22"/>
      <c r="VPH51" s="22"/>
      <c r="VPI51" s="22"/>
      <c r="VPJ51" s="22"/>
      <c r="VPK51" s="22"/>
      <c r="VPL51" s="22"/>
      <c r="VPM51" s="22"/>
      <c r="VPN51" s="22"/>
      <c r="VPO51" s="22"/>
      <c r="VPP51" s="22"/>
      <c r="VPQ51" s="22"/>
      <c r="VPR51" s="22"/>
      <c r="VPS51" s="22"/>
      <c r="VPT51" s="22"/>
      <c r="VPU51" s="22"/>
      <c r="VPV51" s="22"/>
      <c r="VPW51" s="22"/>
      <c r="VPX51" s="22"/>
      <c r="VPY51" s="22"/>
      <c r="VPZ51" s="22"/>
      <c r="VQA51" s="22"/>
      <c r="VQB51" s="22"/>
      <c r="VQC51" s="22"/>
      <c r="VQD51" s="22"/>
      <c r="VQE51" s="22"/>
      <c r="VQF51" s="22"/>
      <c r="VQG51" s="22"/>
      <c r="VQH51" s="22"/>
      <c r="VQI51" s="22"/>
      <c r="VQJ51" s="22"/>
      <c r="VQK51" s="22"/>
      <c r="VQL51" s="22"/>
      <c r="VQM51" s="22"/>
      <c r="VQN51" s="22"/>
      <c r="VQO51" s="22"/>
      <c r="VQP51" s="22"/>
      <c r="VQQ51" s="22"/>
      <c r="VQR51" s="22"/>
      <c r="VQS51" s="22"/>
      <c r="VQT51" s="22"/>
      <c r="VQU51" s="22"/>
      <c r="VQV51" s="22"/>
      <c r="VQW51" s="22"/>
      <c r="VQX51" s="22"/>
      <c r="VQY51" s="22"/>
      <c r="VQZ51" s="22"/>
      <c r="VRA51" s="22"/>
      <c r="VRB51" s="22"/>
      <c r="VRC51" s="22"/>
      <c r="VRD51" s="22"/>
      <c r="VRE51" s="22"/>
      <c r="VRF51" s="22"/>
      <c r="VRG51" s="22"/>
      <c r="VRH51" s="22"/>
      <c r="VRI51" s="22"/>
      <c r="VRJ51" s="22"/>
      <c r="VRK51" s="22"/>
      <c r="VRL51" s="22"/>
      <c r="VRM51" s="22"/>
      <c r="VRN51" s="22"/>
      <c r="VRO51" s="22"/>
      <c r="VRP51" s="22"/>
      <c r="VRQ51" s="22"/>
      <c r="VRR51" s="22"/>
      <c r="VRS51" s="22"/>
      <c r="VRT51" s="22"/>
      <c r="VRU51" s="22"/>
      <c r="VRV51" s="22"/>
      <c r="VRW51" s="22"/>
      <c r="VRX51" s="22"/>
      <c r="VRY51" s="22"/>
      <c r="VRZ51" s="22"/>
      <c r="VSA51" s="22"/>
      <c r="VSB51" s="22"/>
      <c r="VSC51" s="22"/>
      <c r="VSD51" s="22"/>
      <c r="VSE51" s="22"/>
      <c r="VSF51" s="22"/>
      <c r="VSG51" s="22"/>
      <c r="VSH51" s="22"/>
      <c r="VSI51" s="22"/>
      <c r="VSJ51" s="22"/>
      <c r="VSK51" s="22"/>
      <c r="VSL51" s="22"/>
      <c r="VSM51" s="22"/>
      <c r="VSN51" s="22"/>
      <c r="VSO51" s="22"/>
      <c r="VSP51" s="22"/>
      <c r="VSQ51" s="22"/>
      <c r="VSR51" s="22"/>
      <c r="VSS51" s="22"/>
      <c r="VST51" s="22"/>
      <c r="VSU51" s="22"/>
      <c r="VSV51" s="22"/>
      <c r="VSW51" s="22"/>
      <c r="VSX51" s="22"/>
      <c r="VSY51" s="22"/>
      <c r="VSZ51" s="22"/>
      <c r="VTA51" s="22"/>
      <c r="VTB51" s="22"/>
      <c r="VTC51" s="22"/>
      <c r="VTD51" s="22"/>
      <c r="VTE51" s="22"/>
      <c r="VTF51" s="22"/>
      <c r="VTG51" s="22"/>
      <c r="VTH51" s="22"/>
      <c r="VTI51" s="22"/>
      <c r="VTJ51" s="22"/>
      <c r="VTK51" s="22"/>
      <c r="VTL51" s="22"/>
      <c r="VTM51" s="22"/>
      <c r="VTN51" s="22"/>
      <c r="VTO51" s="22"/>
      <c r="VTP51" s="22"/>
      <c r="VTQ51" s="22"/>
      <c r="VTR51" s="22"/>
      <c r="VTS51" s="22"/>
      <c r="VTT51" s="22"/>
      <c r="VTU51" s="22"/>
      <c r="VTV51" s="22"/>
      <c r="VTW51" s="22"/>
      <c r="VTX51" s="22"/>
      <c r="VTY51" s="22"/>
      <c r="VTZ51" s="22"/>
      <c r="VUA51" s="22"/>
      <c r="VUB51" s="22"/>
      <c r="VUC51" s="22"/>
      <c r="VUD51" s="22"/>
      <c r="VUE51" s="22"/>
      <c r="VUF51" s="22"/>
      <c r="VUG51" s="22"/>
      <c r="VUH51" s="22"/>
      <c r="VUI51" s="22"/>
      <c r="VUJ51" s="22"/>
      <c r="VUK51" s="22"/>
      <c r="VUL51" s="22"/>
      <c r="VUM51" s="22"/>
      <c r="VUN51" s="22"/>
      <c r="VUO51" s="22"/>
      <c r="VUP51" s="22"/>
      <c r="VUQ51" s="22"/>
      <c r="VUR51" s="22"/>
      <c r="VUS51" s="22"/>
      <c r="VUT51" s="22"/>
      <c r="VUU51" s="22"/>
      <c r="VUV51" s="22"/>
      <c r="VUW51" s="22"/>
      <c r="VUX51" s="22"/>
      <c r="VUY51" s="22"/>
      <c r="VUZ51" s="22"/>
      <c r="VVA51" s="22"/>
      <c r="VVB51" s="22"/>
      <c r="VVC51" s="22"/>
      <c r="VVD51" s="22"/>
      <c r="VVE51" s="22"/>
      <c r="VVF51" s="22"/>
      <c r="VVG51" s="22"/>
      <c r="VVH51" s="22"/>
      <c r="VVI51" s="22"/>
      <c r="VVJ51" s="22"/>
      <c r="VVK51" s="22"/>
      <c r="VVL51" s="22"/>
      <c r="VVM51" s="22"/>
      <c r="VVN51" s="22"/>
      <c r="VVO51" s="22"/>
      <c r="VVP51" s="22"/>
      <c r="VVQ51" s="22"/>
      <c r="VVR51" s="22"/>
      <c r="VVS51" s="22"/>
      <c r="VVT51" s="22"/>
      <c r="VVU51" s="22"/>
      <c r="VVV51" s="22"/>
      <c r="VVW51" s="22"/>
      <c r="VVX51" s="22"/>
      <c r="VVY51" s="22"/>
      <c r="VVZ51" s="22"/>
      <c r="VWA51" s="22"/>
      <c r="VWB51" s="22"/>
      <c r="VWC51" s="22"/>
      <c r="VWD51" s="22"/>
      <c r="VWE51" s="22"/>
      <c r="VWF51" s="22"/>
      <c r="VWG51" s="22"/>
      <c r="VWH51" s="22"/>
      <c r="VWI51" s="22"/>
      <c r="VWJ51" s="22"/>
      <c r="VWK51" s="22"/>
      <c r="VWL51" s="22"/>
      <c r="VWM51" s="22"/>
      <c r="VWN51" s="22"/>
      <c r="VWO51" s="22"/>
      <c r="VWP51" s="22"/>
      <c r="VWQ51" s="22"/>
      <c r="VWR51" s="22"/>
      <c r="VWS51" s="22"/>
      <c r="VWT51" s="22"/>
      <c r="VWU51" s="22"/>
      <c r="VWV51" s="22"/>
      <c r="VWW51" s="22"/>
      <c r="VWX51" s="22"/>
      <c r="VWY51" s="22"/>
      <c r="VWZ51" s="22"/>
      <c r="VXA51" s="22"/>
      <c r="VXB51" s="22"/>
      <c r="VXC51" s="22"/>
      <c r="VXD51" s="22"/>
      <c r="VXE51" s="22"/>
      <c r="VXF51" s="22"/>
      <c r="VXG51" s="22"/>
      <c r="VXH51" s="22"/>
      <c r="VXI51" s="22"/>
      <c r="VXJ51" s="22"/>
      <c r="VXK51" s="22"/>
      <c r="VXL51" s="22"/>
      <c r="VXM51" s="22"/>
      <c r="VXN51" s="22"/>
      <c r="VXO51" s="22"/>
      <c r="VXP51" s="22"/>
      <c r="VXQ51" s="22"/>
      <c r="VXR51" s="22"/>
      <c r="VXS51" s="22"/>
      <c r="VXT51" s="22"/>
      <c r="VXU51" s="22"/>
      <c r="VXV51" s="22"/>
      <c r="VXW51" s="22"/>
      <c r="VXX51" s="22"/>
      <c r="VXY51" s="22"/>
      <c r="VXZ51" s="22"/>
      <c r="VYA51" s="22"/>
      <c r="VYB51" s="22"/>
      <c r="VYC51" s="22"/>
      <c r="VYD51" s="22"/>
      <c r="VYE51" s="22"/>
      <c r="VYF51" s="22"/>
      <c r="VYG51" s="22"/>
      <c r="VYH51" s="22"/>
      <c r="VYI51" s="22"/>
      <c r="VYJ51" s="22"/>
      <c r="VYK51" s="22"/>
      <c r="VYL51" s="22"/>
      <c r="VYM51" s="22"/>
      <c r="VYN51" s="22"/>
      <c r="VYO51" s="22"/>
      <c r="VYP51" s="22"/>
      <c r="VYQ51" s="22"/>
      <c r="VYR51" s="22"/>
      <c r="VYS51" s="22"/>
      <c r="VYT51" s="22"/>
      <c r="VYU51" s="22"/>
      <c r="VYV51" s="22"/>
      <c r="VYW51" s="22"/>
      <c r="VYX51" s="22"/>
      <c r="VYY51" s="22"/>
      <c r="VYZ51" s="22"/>
      <c r="VZA51" s="22"/>
      <c r="VZB51" s="22"/>
      <c r="VZC51" s="22"/>
      <c r="VZD51" s="22"/>
      <c r="VZE51" s="22"/>
      <c r="VZF51" s="22"/>
      <c r="VZG51" s="22"/>
      <c r="VZH51" s="22"/>
      <c r="VZI51" s="22"/>
      <c r="VZJ51" s="22"/>
      <c r="VZK51" s="22"/>
      <c r="VZL51" s="22"/>
      <c r="VZM51" s="22"/>
      <c r="VZN51" s="22"/>
      <c r="VZO51" s="22"/>
      <c r="VZP51" s="22"/>
      <c r="VZQ51" s="22"/>
      <c r="VZR51" s="22"/>
      <c r="VZS51" s="22"/>
      <c r="VZT51" s="22"/>
      <c r="VZU51" s="22"/>
      <c r="VZV51" s="22"/>
      <c r="VZW51" s="22"/>
      <c r="VZX51" s="22"/>
      <c r="VZY51" s="22"/>
      <c r="VZZ51" s="22"/>
      <c r="WAA51" s="22"/>
      <c r="WAB51" s="22"/>
      <c r="WAC51" s="22"/>
      <c r="WAD51" s="22"/>
      <c r="WAE51" s="22"/>
      <c r="WAF51" s="22"/>
      <c r="WAG51" s="22"/>
      <c r="WAH51" s="22"/>
      <c r="WAI51" s="22"/>
      <c r="WAJ51" s="22"/>
      <c r="WAK51" s="22"/>
      <c r="WAL51" s="22"/>
      <c r="WAM51" s="22"/>
      <c r="WAN51" s="22"/>
      <c r="WAO51" s="22"/>
      <c r="WAP51" s="22"/>
      <c r="WAQ51" s="22"/>
      <c r="WAR51" s="22"/>
      <c r="WAS51" s="22"/>
      <c r="WAT51" s="22"/>
      <c r="WAU51" s="22"/>
      <c r="WAV51" s="22"/>
      <c r="WAW51" s="22"/>
      <c r="WAX51" s="22"/>
      <c r="WAY51" s="22"/>
      <c r="WAZ51" s="22"/>
      <c r="WBA51" s="22"/>
      <c r="WBB51" s="22"/>
      <c r="WBC51" s="22"/>
      <c r="WBD51" s="22"/>
      <c r="WBE51" s="22"/>
      <c r="WBF51" s="22"/>
      <c r="WBG51" s="22"/>
      <c r="WBH51" s="22"/>
      <c r="WBI51" s="22"/>
      <c r="WBJ51" s="22"/>
      <c r="WBK51" s="22"/>
      <c r="WBL51" s="22"/>
      <c r="WBM51" s="22"/>
      <c r="WBN51" s="22"/>
      <c r="WBO51" s="22"/>
      <c r="WBP51" s="22"/>
      <c r="WBQ51" s="22"/>
      <c r="WBR51" s="22"/>
      <c r="WBS51" s="22"/>
      <c r="WBT51" s="22"/>
      <c r="WBU51" s="22"/>
      <c r="WBV51" s="22"/>
      <c r="WBW51" s="22"/>
      <c r="WBX51" s="22"/>
      <c r="WBY51" s="22"/>
      <c r="WBZ51" s="22"/>
      <c r="WCA51" s="22"/>
      <c r="WCB51" s="22"/>
      <c r="WCC51" s="22"/>
      <c r="WCD51" s="22"/>
      <c r="WCE51" s="22"/>
      <c r="WCF51" s="22"/>
      <c r="WCG51" s="22"/>
      <c r="WCH51" s="22"/>
      <c r="WCI51" s="22"/>
      <c r="WCJ51" s="22"/>
      <c r="WCK51" s="22"/>
      <c r="WCL51" s="22"/>
      <c r="WCM51" s="22"/>
      <c r="WCN51" s="22"/>
      <c r="WCO51" s="22"/>
      <c r="WCP51" s="22"/>
      <c r="WCQ51" s="22"/>
      <c r="WCR51" s="22"/>
      <c r="WCS51" s="22"/>
      <c r="WCT51" s="22"/>
      <c r="WCU51" s="22"/>
      <c r="WCV51" s="22"/>
      <c r="WCW51" s="22"/>
      <c r="WCX51" s="22"/>
      <c r="WCY51" s="22"/>
      <c r="WCZ51" s="22"/>
      <c r="WDA51" s="22"/>
      <c r="WDB51" s="22"/>
      <c r="WDC51" s="22"/>
      <c r="WDD51" s="22"/>
      <c r="WDE51" s="22"/>
      <c r="WDF51" s="22"/>
      <c r="WDG51" s="22"/>
      <c r="WDH51" s="22"/>
      <c r="WDI51" s="22"/>
      <c r="WDJ51" s="22"/>
      <c r="WDK51" s="22"/>
      <c r="WDL51" s="22"/>
      <c r="WDM51" s="22"/>
      <c r="WDN51" s="22"/>
      <c r="WDO51" s="22"/>
      <c r="WDP51" s="22"/>
      <c r="WDQ51" s="22"/>
      <c r="WDR51" s="22"/>
      <c r="WDS51" s="22"/>
      <c r="WDT51" s="22"/>
      <c r="WDU51" s="22"/>
      <c r="WDV51" s="22"/>
      <c r="WDW51" s="22"/>
      <c r="WDX51" s="22"/>
      <c r="WDY51" s="22"/>
      <c r="WDZ51" s="22"/>
      <c r="WEA51" s="22"/>
      <c r="WEB51" s="22"/>
      <c r="WEC51" s="22"/>
      <c r="WED51" s="22"/>
      <c r="WEE51" s="22"/>
      <c r="WEF51" s="22"/>
      <c r="WEG51" s="22"/>
      <c r="WEH51" s="22"/>
      <c r="WEI51" s="22"/>
      <c r="WEJ51" s="22"/>
      <c r="WEK51" s="22"/>
      <c r="WEL51" s="22"/>
      <c r="WEM51" s="22"/>
      <c r="WEN51" s="22"/>
      <c r="WEO51" s="22"/>
      <c r="WEP51" s="22"/>
      <c r="WEQ51" s="22"/>
      <c r="WER51" s="22"/>
      <c r="WES51" s="22"/>
      <c r="WET51" s="22"/>
      <c r="WEU51" s="22"/>
      <c r="WEV51" s="22"/>
      <c r="WEW51" s="22"/>
      <c r="WEX51" s="22"/>
      <c r="WEY51" s="22"/>
      <c r="WEZ51" s="22"/>
      <c r="WFA51" s="22"/>
      <c r="WFB51" s="22"/>
      <c r="WFC51" s="22"/>
      <c r="WFD51" s="22"/>
      <c r="WFE51" s="22"/>
      <c r="WFF51" s="22"/>
      <c r="WFG51" s="22"/>
      <c r="WFH51" s="22"/>
      <c r="WFI51" s="22"/>
      <c r="WFJ51" s="22"/>
      <c r="WFK51" s="22"/>
      <c r="WFL51" s="22"/>
      <c r="WFM51" s="22"/>
      <c r="WFN51" s="22"/>
      <c r="WFO51" s="22"/>
      <c r="WFP51" s="22"/>
      <c r="WFQ51" s="22"/>
      <c r="WFR51" s="22"/>
      <c r="WFS51" s="22"/>
      <c r="WFT51" s="22"/>
      <c r="WFU51" s="22"/>
      <c r="WFV51" s="22"/>
      <c r="WFW51" s="22"/>
      <c r="WFX51" s="22"/>
      <c r="WFY51" s="22"/>
      <c r="WFZ51" s="22"/>
      <c r="WGA51" s="22"/>
      <c r="WGB51" s="22"/>
      <c r="WGC51" s="22"/>
      <c r="WGD51" s="22"/>
      <c r="WGE51" s="22"/>
      <c r="WGF51" s="22"/>
      <c r="WGG51" s="22"/>
      <c r="WGH51" s="22"/>
      <c r="WGI51" s="22"/>
      <c r="WGJ51" s="22"/>
      <c r="WGK51" s="22"/>
      <c r="WGL51" s="22"/>
      <c r="WGM51" s="22"/>
      <c r="WGN51" s="22"/>
      <c r="WGO51" s="22"/>
      <c r="WGP51" s="22"/>
      <c r="WGQ51" s="22"/>
      <c r="WGR51" s="22"/>
      <c r="WGS51" s="22"/>
      <c r="WGT51" s="22"/>
      <c r="WGU51" s="22"/>
      <c r="WGV51" s="22"/>
      <c r="WGW51" s="22"/>
      <c r="WGX51" s="22"/>
      <c r="WGY51" s="22"/>
      <c r="WGZ51" s="22"/>
      <c r="WHA51" s="22"/>
      <c r="WHB51" s="22"/>
      <c r="WHC51" s="22"/>
      <c r="WHD51" s="22"/>
      <c r="WHE51" s="22"/>
      <c r="WHF51" s="22"/>
      <c r="WHG51" s="22"/>
      <c r="WHH51" s="22"/>
      <c r="WHI51" s="22"/>
      <c r="WHJ51" s="22"/>
      <c r="WHK51" s="22"/>
      <c r="WHL51" s="22"/>
      <c r="WHM51" s="22"/>
      <c r="WHN51" s="22"/>
      <c r="WHO51" s="22"/>
      <c r="WHP51" s="22"/>
      <c r="WHQ51" s="22"/>
      <c r="WHR51" s="22"/>
      <c r="WHS51" s="22"/>
      <c r="WHT51" s="22"/>
      <c r="WHU51" s="22"/>
      <c r="WHV51" s="22"/>
      <c r="WHW51" s="22"/>
      <c r="WHX51" s="22"/>
      <c r="WHY51" s="22"/>
      <c r="WHZ51" s="22"/>
      <c r="WIA51" s="22"/>
      <c r="WIB51" s="22"/>
      <c r="WIC51" s="22"/>
      <c r="WID51" s="22"/>
      <c r="WIE51" s="22"/>
      <c r="WIF51" s="22"/>
      <c r="WIG51" s="22"/>
      <c r="WIH51" s="22"/>
      <c r="WII51" s="22"/>
      <c r="WIJ51" s="22"/>
      <c r="WIK51" s="22"/>
      <c r="WIL51" s="22"/>
      <c r="WIM51" s="22"/>
      <c r="WIN51" s="22"/>
      <c r="WIO51" s="22"/>
      <c r="WIP51" s="22"/>
      <c r="WIQ51" s="22"/>
      <c r="WIR51" s="22"/>
      <c r="WIS51" s="22"/>
      <c r="WIT51" s="22"/>
      <c r="WIU51" s="22"/>
      <c r="WIV51" s="22"/>
      <c r="WIW51" s="22"/>
      <c r="WIX51" s="22"/>
      <c r="WIY51" s="22"/>
      <c r="WIZ51" s="22"/>
      <c r="WJA51" s="22"/>
      <c r="WJB51" s="22"/>
      <c r="WJC51" s="22"/>
      <c r="WJD51" s="22"/>
      <c r="WJE51" s="22"/>
      <c r="WJF51" s="22"/>
      <c r="WJG51" s="22"/>
      <c r="WJH51" s="22"/>
      <c r="WJI51" s="22"/>
      <c r="WJJ51" s="22"/>
      <c r="WJK51" s="22"/>
      <c r="WJL51" s="22"/>
      <c r="WJM51" s="22"/>
      <c r="WJN51" s="22"/>
      <c r="WJO51" s="22"/>
      <c r="WJP51" s="22"/>
      <c r="WJQ51" s="22"/>
      <c r="WJR51" s="22"/>
      <c r="WJS51" s="22"/>
      <c r="WJT51" s="22"/>
      <c r="WJU51" s="22"/>
      <c r="WJV51" s="22"/>
      <c r="WJW51" s="22"/>
      <c r="WJX51" s="22"/>
      <c r="WJY51" s="22"/>
      <c r="WJZ51" s="22"/>
      <c r="WKA51" s="22"/>
      <c r="WKB51" s="22"/>
      <c r="WKC51" s="22"/>
      <c r="WKD51" s="22"/>
      <c r="WKE51" s="22"/>
      <c r="WKF51" s="22"/>
      <c r="WKG51" s="22"/>
      <c r="WKH51" s="22"/>
      <c r="WKI51" s="22"/>
      <c r="WKJ51" s="22"/>
      <c r="WKK51" s="22"/>
      <c r="WKL51" s="22"/>
      <c r="WKM51" s="22"/>
      <c r="WKN51" s="22"/>
      <c r="WKO51" s="22"/>
      <c r="WKP51" s="22"/>
      <c r="WKQ51" s="22"/>
      <c r="WKR51" s="22"/>
      <c r="WKS51" s="22"/>
      <c r="WKT51" s="22"/>
      <c r="WKU51" s="22"/>
      <c r="WKV51" s="22"/>
      <c r="WKW51" s="22"/>
      <c r="WKX51" s="22"/>
      <c r="WKY51" s="22"/>
      <c r="WKZ51" s="22"/>
      <c r="WLA51" s="22"/>
      <c r="WLB51" s="22"/>
      <c r="WLC51" s="22"/>
      <c r="WLD51" s="22"/>
      <c r="WLE51" s="22"/>
      <c r="WLF51" s="22"/>
      <c r="WLG51" s="22"/>
      <c r="WLH51" s="22"/>
      <c r="WLI51" s="22"/>
      <c r="WLJ51" s="22"/>
      <c r="WLK51" s="22"/>
      <c r="WLL51" s="22"/>
      <c r="WLM51" s="22"/>
      <c r="WLN51" s="22"/>
      <c r="WLO51" s="22"/>
      <c r="WLP51" s="22"/>
      <c r="WLQ51" s="22"/>
      <c r="WLR51" s="22"/>
      <c r="WLS51" s="22"/>
      <c r="WLT51" s="22"/>
      <c r="WLU51" s="22"/>
      <c r="WLV51" s="22"/>
      <c r="WLW51" s="22"/>
      <c r="WLX51" s="22"/>
      <c r="WLY51" s="22"/>
      <c r="WLZ51" s="22"/>
      <c r="WMA51" s="22"/>
      <c r="WMB51" s="22"/>
      <c r="WMC51" s="22"/>
      <c r="WMD51" s="22"/>
      <c r="WME51" s="22"/>
      <c r="WMF51" s="22"/>
      <c r="WMG51" s="22"/>
      <c r="WMH51" s="22"/>
      <c r="WMI51" s="22"/>
      <c r="WMJ51" s="22"/>
      <c r="WMK51" s="22"/>
      <c r="WML51" s="22"/>
      <c r="WMM51" s="22"/>
      <c r="WMN51" s="22"/>
      <c r="WMO51" s="22"/>
      <c r="WMP51" s="22"/>
      <c r="WMQ51" s="22"/>
      <c r="WMR51" s="22"/>
      <c r="WMS51" s="22"/>
      <c r="WMT51" s="22"/>
      <c r="WMU51" s="22"/>
      <c r="WMV51" s="22"/>
      <c r="WMW51" s="22"/>
      <c r="WMX51" s="22"/>
      <c r="WMY51" s="22"/>
      <c r="WMZ51" s="22"/>
      <c r="WNA51" s="22"/>
      <c r="WNB51" s="22"/>
      <c r="WNC51" s="22"/>
      <c r="WND51" s="22"/>
      <c r="WNE51" s="22"/>
      <c r="WNF51" s="22"/>
      <c r="WNG51" s="22"/>
      <c r="WNH51" s="22"/>
      <c r="WNI51" s="22"/>
      <c r="WNJ51" s="22"/>
      <c r="WNK51" s="22"/>
      <c r="WNL51" s="22"/>
      <c r="WNM51" s="22"/>
      <c r="WNN51" s="22"/>
      <c r="WNO51" s="22"/>
      <c r="WNP51" s="22"/>
      <c r="WNQ51" s="22"/>
      <c r="WNR51" s="22"/>
      <c r="WNS51" s="22"/>
      <c r="WNT51" s="22"/>
      <c r="WNU51" s="22"/>
      <c r="WNV51" s="22"/>
      <c r="WNW51" s="22"/>
      <c r="WNX51" s="22"/>
      <c r="WNY51" s="22"/>
      <c r="WNZ51" s="22"/>
      <c r="WOA51" s="22"/>
      <c r="WOB51" s="22"/>
      <c r="WOC51" s="22"/>
      <c r="WOD51" s="22"/>
      <c r="WOE51" s="22"/>
      <c r="WOF51" s="22"/>
      <c r="WOG51" s="22"/>
      <c r="WOH51" s="22"/>
      <c r="WOI51" s="22"/>
      <c r="WOJ51" s="22"/>
      <c r="WOK51" s="22"/>
      <c r="WOL51" s="22"/>
      <c r="WOM51" s="22"/>
      <c r="WON51" s="22"/>
      <c r="WOO51" s="22"/>
      <c r="WOP51" s="22"/>
      <c r="WOQ51" s="22"/>
      <c r="WOR51" s="22"/>
      <c r="WOS51" s="22"/>
      <c r="WOT51" s="22"/>
      <c r="WOU51" s="22"/>
      <c r="WOV51" s="22"/>
      <c r="WOW51" s="22"/>
      <c r="WOX51" s="22"/>
      <c r="WOY51" s="22"/>
      <c r="WOZ51" s="22"/>
      <c r="WPA51" s="22"/>
      <c r="WPB51" s="22"/>
      <c r="WPC51" s="22"/>
      <c r="WPD51" s="22"/>
      <c r="WPE51" s="22"/>
      <c r="WPF51" s="22"/>
      <c r="WPG51" s="22"/>
      <c r="WPH51" s="22"/>
      <c r="WPI51" s="22"/>
      <c r="WPJ51" s="22"/>
      <c r="WPK51" s="22"/>
      <c r="WPL51" s="22"/>
      <c r="WPM51" s="22"/>
      <c r="WPN51" s="22"/>
      <c r="WPO51" s="22"/>
      <c r="WPP51" s="22"/>
      <c r="WPQ51" s="22"/>
      <c r="WPR51" s="22"/>
      <c r="WPS51" s="22"/>
      <c r="WPT51" s="22"/>
      <c r="WPU51" s="22"/>
      <c r="WPV51" s="22"/>
      <c r="WPW51" s="22"/>
      <c r="WPX51" s="22"/>
      <c r="WPY51" s="22"/>
      <c r="WPZ51" s="22"/>
      <c r="WQA51" s="22"/>
      <c r="WQB51" s="22"/>
      <c r="WQC51" s="22"/>
      <c r="WQD51" s="22"/>
      <c r="WQE51" s="22"/>
      <c r="WQF51" s="22"/>
      <c r="WQG51" s="22"/>
      <c r="WQH51" s="22"/>
      <c r="WQI51" s="22"/>
      <c r="WQJ51" s="22"/>
      <c r="WQK51" s="22"/>
      <c r="WQL51" s="22"/>
      <c r="WQM51" s="22"/>
      <c r="WQN51" s="22"/>
      <c r="WQO51" s="22"/>
      <c r="WQP51" s="22"/>
      <c r="WQQ51" s="22"/>
      <c r="WQR51" s="22"/>
      <c r="WQS51" s="22"/>
      <c r="WQT51" s="22"/>
      <c r="WQU51" s="22"/>
      <c r="WQV51" s="22"/>
      <c r="WQW51" s="22"/>
      <c r="WQX51" s="22"/>
      <c r="WQY51" s="22"/>
      <c r="WQZ51" s="22"/>
      <c r="WRA51" s="22"/>
      <c r="WRB51" s="22"/>
      <c r="WRC51" s="22"/>
      <c r="WRD51" s="22"/>
      <c r="WRE51" s="22"/>
      <c r="WRF51" s="22"/>
      <c r="WRG51" s="22"/>
      <c r="WRH51" s="22"/>
      <c r="WRI51" s="22"/>
      <c r="WRJ51" s="22"/>
      <c r="WRK51" s="22"/>
      <c r="WRL51" s="22"/>
      <c r="WRM51" s="22"/>
      <c r="WRN51" s="22"/>
      <c r="WRO51" s="22"/>
      <c r="WRP51" s="22"/>
      <c r="WRQ51" s="22"/>
      <c r="WRR51" s="22"/>
      <c r="WRS51" s="22"/>
      <c r="WRT51" s="22"/>
      <c r="WRU51" s="22"/>
      <c r="WRV51" s="22"/>
      <c r="WRW51" s="22"/>
      <c r="WRX51" s="22"/>
      <c r="WRY51" s="22"/>
      <c r="WRZ51" s="22"/>
      <c r="WSA51" s="22"/>
      <c r="WSB51" s="22"/>
      <c r="WSC51" s="22"/>
      <c r="WSD51" s="22"/>
      <c r="WSE51" s="22"/>
      <c r="WSF51" s="22"/>
      <c r="WSG51" s="22"/>
      <c r="WSH51" s="22"/>
      <c r="WSI51" s="22"/>
      <c r="WSJ51" s="22"/>
      <c r="WSK51" s="22"/>
      <c r="WSL51" s="22"/>
      <c r="WSM51" s="22"/>
      <c r="WSN51" s="22"/>
      <c r="WSO51" s="22"/>
      <c r="WSP51" s="22"/>
      <c r="WSQ51" s="22"/>
      <c r="WSR51" s="22"/>
      <c r="WSS51" s="22"/>
      <c r="WST51" s="22"/>
      <c r="WSU51" s="22"/>
      <c r="WSV51" s="22"/>
      <c r="WSW51" s="22"/>
      <c r="WSX51" s="22"/>
      <c r="WSY51" s="22"/>
      <c r="WSZ51" s="22"/>
      <c r="WTA51" s="22"/>
      <c r="WTB51" s="22"/>
      <c r="WTC51" s="22"/>
      <c r="WTD51" s="22"/>
      <c r="WTE51" s="22"/>
      <c r="WTF51" s="22"/>
      <c r="WTG51" s="22"/>
      <c r="WTH51" s="22"/>
      <c r="WTI51" s="22"/>
      <c r="WTJ51" s="22"/>
      <c r="WTK51" s="22"/>
      <c r="WTL51" s="22"/>
      <c r="WTM51" s="22"/>
      <c r="WTN51" s="22"/>
      <c r="WTO51" s="22"/>
      <c r="WTP51" s="22"/>
      <c r="WTQ51" s="22"/>
      <c r="WTR51" s="22"/>
      <c r="WTS51" s="22"/>
      <c r="WTT51" s="22"/>
      <c r="WTU51" s="22"/>
      <c r="WTV51" s="22"/>
      <c r="WTW51" s="22"/>
      <c r="WTX51" s="22"/>
      <c r="WTY51" s="22"/>
      <c r="WTZ51" s="22"/>
      <c r="WUA51" s="22"/>
      <c r="WUB51" s="22"/>
      <c r="WUC51" s="22"/>
      <c r="WUD51" s="22"/>
      <c r="WUE51" s="22"/>
      <c r="WUF51" s="22"/>
      <c r="WUG51" s="22"/>
      <c r="WUH51" s="22"/>
      <c r="WUI51" s="22"/>
      <c r="WUJ51" s="22"/>
      <c r="WUK51" s="22"/>
      <c r="WUL51" s="22"/>
      <c r="WUM51" s="22"/>
      <c r="WUN51" s="22"/>
      <c r="WUO51" s="22"/>
      <c r="WUP51" s="22"/>
      <c r="WUQ51" s="22"/>
      <c r="WUR51" s="22"/>
      <c r="WUS51" s="22"/>
      <c r="WUT51" s="22"/>
      <c r="WUU51" s="22"/>
      <c r="WUV51" s="22"/>
      <c r="WUW51" s="22"/>
      <c r="WUX51" s="22"/>
      <c r="WUY51" s="22"/>
      <c r="WUZ51" s="22"/>
      <c r="WVA51" s="22"/>
      <c r="WVB51" s="22"/>
      <c r="WVC51" s="22"/>
      <c r="WVD51" s="22"/>
      <c r="WVE51" s="22"/>
      <c r="WVF51" s="22"/>
      <c r="WVG51" s="22"/>
      <c r="WVH51" s="22"/>
      <c r="WVI51" s="22"/>
      <c r="WVJ51" s="22"/>
      <c r="WVK51" s="22"/>
      <c r="WVL51" s="22"/>
      <c r="WVM51" s="22"/>
      <c r="WVN51" s="22"/>
      <c r="WVO51" s="22"/>
      <c r="WVP51" s="22"/>
      <c r="WVQ51" s="22"/>
      <c r="WVR51" s="22"/>
      <c r="WVS51" s="22"/>
      <c r="WVT51" s="22"/>
      <c r="WVU51" s="22"/>
      <c r="WVV51" s="22"/>
      <c r="WVW51" s="22"/>
      <c r="WVX51" s="22"/>
      <c r="WVY51" s="22"/>
      <c r="WVZ51" s="22"/>
      <c r="WWA51" s="22"/>
      <c r="WWB51" s="22"/>
      <c r="WWC51" s="22"/>
      <c r="WWD51" s="22"/>
      <c r="WWE51" s="22"/>
      <c r="WWF51" s="22"/>
      <c r="WWG51" s="22"/>
      <c r="WWH51" s="22"/>
      <c r="WWI51" s="22"/>
      <c r="WWJ51" s="22"/>
      <c r="WWK51" s="22"/>
      <c r="WWL51" s="22"/>
      <c r="WWM51" s="22"/>
      <c r="WWN51" s="22"/>
      <c r="WWO51" s="22"/>
      <c r="WWP51" s="22"/>
      <c r="WWQ51" s="22"/>
      <c r="WWR51" s="22"/>
      <c r="WWS51" s="22"/>
      <c r="WWT51" s="22"/>
      <c r="WWU51" s="22"/>
      <c r="WWV51" s="22"/>
      <c r="WWW51" s="22"/>
      <c r="WWX51" s="22"/>
      <c r="WWY51" s="22"/>
      <c r="WWZ51" s="22"/>
      <c r="WXA51" s="22"/>
      <c r="WXB51" s="22"/>
      <c r="WXC51" s="22"/>
      <c r="WXD51" s="22"/>
      <c r="WXE51" s="22"/>
      <c r="WXF51" s="22"/>
      <c r="WXG51" s="22"/>
      <c r="WXH51" s="22"/>
      <c r="WXI51" s="22"/>
      <c r="WXJ51" s="22"/>
      <c r="WXK51" s="22"/>
      <c r="WXL51" s="22"/>
      <c r="WXM51" s="22"/>
      <c r="WXN51" s="22"/>
      <c r="WXO51" s="22"/>
      <c r="WXP51" s="22"/>
      <c r="WXQ51" s="22"/>
      <c r="WXR51" s="22"/>
      <c r="WXS51" s="22"/>
      <c r="WXT51" s="22"/>
      <c r="WXU51" s="22"/>
      <c r="WXV51" s="22"/>
      <c r="WXW51" s="22"/>
      <c r="WXX51" s="22"/>
      <c r="WXY51" s="22"/>
      <c r="WXZ51" s="22"/>
      <c r="WYA51" s="22"/>
      <c r="WYB51" s="22"/>
      <c r="WYC51" s="22"/>
      <c r="WYD51" s="22"/>
      <c r="WYE51" s="22"/>
      <c r="WYF51" s="22"/>
      <c r="WYG51" s="22"/>
      <c r="WYH51" s="22"/>
      <c r="WYI51" s="22"/>
      <c r="WYJ51" s="22"/>
      <c r="WYK51" s="22"/>
      <c r="WYL51" s="22"/>
      <c r="WYM51" s="22"/>
      <c r="WYN51" s="22"/>
      <c r="WYO51" s="22"/>
      <c r="WYP51" s="22"/>
      <c r="WYQ51" s="22"/>
      <c r="WYR51" s="22"/>
      <c r="WYS51" s="22"/>
      <c r="WYT51" s="22"/>
      <c r="WYU51" s="22"/>
      <c r="WYV51" s="22"/>
      <c r="WYW51" s="22"/>
      <c r="WYX51" s="22"/>
      <c r="WYY51" s="22"/>
      <c r="WYZ51" s="22"/>
      <c r="WZA51" s="22"/>
      <c r="WZB51" s="22"/>
      <c r="WZC51" s="22"/>
      <c r="WZD51" s="22"/>
      <c r="WZE51" s="22"/>
      <c r="WZF51" s="22"/>
      <c r="WZG51" s="22"/>
      <c r="WZH51" s="22"/>
      <c r="WZI51" s="22"/>
      <c r="WZJ51" s="22"/>
      <c r="WZK51" s="22"/>
      <c r="WZL51" s="22"/>
      <c r="WZM51" s="22"/>
      <c r="WZN51" s="22"/>
      <c r="WZO51" s="22"/>
      <c r="WZP51" s="22"/>
      <c r="WZQ51" s="22"/>
      <c r="WZR51" s="22"/>
      <c r="WZS51" s="22"/>
      <c r="WZT51" s="22"/>
      <c r="WZU51" s="22"/>
      <c r="WZV51" s="22"/>
      <c r="WZW51" s="22"/>
      <c r="WZX51" s="22"/>
      <c r="WZY51" s="22"/>
      <c r="WZZ51" s="22"/>
      <c r="XAA51" s="22"/>
      <c r="XAB51" s="22"/>
      <c r="XAC51" s="22"/>
      <c r="XAD51" s="22"/>
      <c r="XAE51" s="22"/>
      <c r="XAF51" s="22"/>
      <c r="XAG51" s="22"/>
      <c r="XAH51" s="22"/>
      <c r="XAI51" s="22"/>
      <c r="XAJ51" s="22"/>
      <c r="XAK51" s="22"/>
      <c r="XAL51" s="22"/>
      <c r="XAM51" s="22"/>
      <c r="XAN51" s="22"/>
      <c r="XAO51" s="22"/>
      <c r="XAP51" s="22"/>
      <c r="XAQ51" s="22"/>
      <c r="XAR51" s="22"/>
      <c r="XAS51" s="22"/>
      <c r="XAT51" s="22"/>
      <c r="XAU51" s="22"/>
      <c r="XAV51" s="22"/>
      <c r="XAW51" s="22"/>
      <c r="XAX51" s="22"/>
      <c r="XAY51" s="22"/>
      <c r="XAZ51" s="22"/>
      <c r="XBA51" s="22"/>
      <c r="XBB51" s="22"/>
      <c r="XBC51" s="22"/>
      <c r="XBD51" s="22"/>
      <c r="XBE51" s="22"/>
      <c r="XBF51" s="22"/>
      <c r="XBG51" s="22"/>
      <c r="XBH51" s="22"/>
      <c r="XBI51" s="22"/>
      <c r="XBJ51" s="22"/>
      <c r="XBK51" s="22"/>
      <c r="XBL51" s="22"/>
      <c r="XBM51" s="22"/>
      <c r="XBN51" s="22"/>
      <c r="XBO51" s="22"/>
      <c r="XBP51" s="22"/>
      <c r="XBQ51" s="22"/>
      <c r="XBR51" s="22"/>
      <c r="XBS51" s="22"/>
      <c r="XBT51" s="22"/>
      <c r="XBU51" s="22"/>
      <c r="XBV51" s="22"/>
      <c r="XBW51" s="22"/>
      <c r="XBX51" s="22"/>
      <c r="XBY51" s="22"/>
      <c r="XBZ51" s="22"/>
      <c r="XCA51" s="22"/>
      <c r="XCB51" s="22"/>
      <c r="XCC51" s="22"/>
      <c r="XCD51" s="22"/>
      <c r="XCE51" s="22"/>
      <c r="XCF51" s="22"/>
      <c r="XCG51" s="22"/>
      <c r="XCH51" s="22"/>
      <c r="XCI51" s="22"/>
      <c r="XCJ51" s="22"/>
      <c r="XCK51" s="22"/>
      <c r="XCL51" s="22"/>
      <c r="XCM51" s="22"/>
      <c r="XCN51" s="22"/>
      <c r="XCO51" s="22"/>
      <c r="XCP51" s="22"/>
      <c r="XCQ51" s="22"/>
      <c r="XCR51" s="22"/>
      <c r="XCS51" s="22"/>
      <c r="XCT51" s="22"/>
      <c r="XCU51" s="22"/>
      <c r="XCV51" s="22"/>
      <c r="XCW51" s="22"/>
      <c r="XCX51" s="22"/>
      <c r="XCY51" s="22"/>
      <c r="XCZ51" s="22"/>
      <c r="XDA51" s="22"/>
      <c r="XDB51" s="22"/>
      <c r="XDC51" s="22"/>
      <c r="XDD51" s="22"/>
      <c r="XDE51" s="22"/>
      <c r="XDF51" s="22"/>
      <c r="XDG51" s="22"/>
      <c r="XDH51" s="22"/>
      <c r="XDI51" s="22"/>
      <c r="XDJ51" s="22"/>
      <c r="XDK51" s="22"/>
      <c r="XDL51" s="22"/>
      <c r="XDM51" s="22"/>
      <c r="XDN51" s="22"/>
      <c r="XDO51" s="22"/>
      <c r="XDP51" s="22"/>
      <c r="XDQ51" s="22"/>
      <c r="XDR51" s="22"/>
      <c r="XDS51" s="22"/>
      <c r="XDT51" s="22"/>
      <c r="XDU51" s="22"/>
      <c r="XDV51" s="22"/>
      <c r="XDW51" s="22"/>
      <c r="XDX51" s="22"/>
      <c r="XDY51" s="22"/>
      <c r="XDZ51" s="22"/>
      <c r="XEA51" s="22"/>
      <c r="XEB51" s="22"/>
      <c r="XEC51" s="22"/>
      <c r="XED51" s="22"/>
      <c r="XEE51" s="22"/>
      <c r="XEF51" s="22"/>
      <c r="XEG51" s="22"/>
      <c r="XEH51" s="22"/>
      <c r="XEI51" s="22"/>
      <c r="XEJ51" s="22"/>
      <c r="XEK51" s="22"/>
      <c r="XEL51" s="22"/>
      <c r="XEM51" s="22"/>
      <c r="XEN51" s="22"/>
      <c r="XEO51" s="22"/>
      <c r="XEP51" s="22"/>
      <c r="XEQ51" s="22"/>
      <c r="XER51" s="22"/>
      <c r="XES51" s="22"/>
      <c r="XET51" s="22"/>
      <c r="XEU51" s="22"/>
      <c r="XEV51" s="22"/>
    </row>
    <row r="52" spans="1:16376" outlineLevel="2" x14ac:dyDescent="0.15">
      <c r="B52" s="17" t="s">
        <v>207</v>
      </c>
      <c r="C52" s="108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16376" ht="14" outlineLevel="2" x14ac:dyDescent="0.15">
      <c r="B53" s="53" t="s">
        <v>208</v>
      </c>
      <c r="C53" s="23" t="s">
        <v>3</v>
      </c>
      <c r="D53"/>
      <c r="E53"/>
      <c r="F53" s="14" t="s">
        <v>233</v>
      </c>
      <c r="G53"/>
      <c r="H53"/>
      <c r="I53"/>
      <c r="J53"/>
      <c r="K53"/>
      <c r="L53"/>
      <c r="M53"/>
      <c r="N53"/>
      <c r="O53" s="69">
        <v>2.9000000000000001E-2</v>
      </c>
      <c r="P53" s="134">
        <f>O53</f>
        <v>2.9000000000000001E-2</v>
      </c>
      <c r="Q53" s="134">
        <f t="shared" ref="Q53:T53" si="10">P53</f>
        <v>2.9000000000000001E-2</v>
      </c>
      <c r="R53" s="134">
        <f t="shared" si="10"/>
        <v>2.9000000000000001E-2</v>
      </c>
      <c r="S53" s="134">
        <f t="shared" si="10"/>
        <v>2.9000000000000001E-2</v>
      </c>
      <c r="T53" s="134">
        <f t="shared" si="10"/>
        <v>2.9000000000000001E-2</v>
      </c>
    </row>
    <row r="54" spans="1:16376" ht="14" outlineLevel="2" x14ac:dyDescent="0.15">
      <c r="B54" s="53" t="s">
        <v>209</v>
      </c>
      <c r="C54" s="20" t="s">
        <v>3</v>
      </c>
      <c r="D54"/>
      <c r="E54"/>
      <c r="F54" s="14" t="s">
        <v>234</v>
      </c>
      <c r="G54"/>
      <c r="H54"/>
      <c r="I54"/>
      <c r="J54"/>
      <c r="K54"/>
      <c r="L54"/>
      <c r="M54"/>
      <c r="N54"/>
      <c r="O54" s="69">
        <v>0</v>
      </c>
      <c r="P54" s="134">
        <f t="shared" ref="P54:T54" si="11">O54</f>
        <v>0</v>
      </c>
      <c r="Q54" s="134">
        <f t="shared" si="11"/>
        <v>0</v>
      </c>
      <c r="R54" s="134">
        <f t="shared" si="11"/>
        <v>0</v>
      </c>
      <c r="S54" s="134">
        <f t="shared" si="11"/>
        <v>0</v>
      </c>
      <c r="T54" s="134">
        <f t="shared" si="11"/>
        <v>0</v>
      </c>
    </row>
    <row r="55" spans="1:16376" ht="14" outlineLevel="2" x14ac:dyDescent="0.15">
      <c r="B55" s="50" t="s">
        <v>211</v>
      </c>
      <c r="C55" s="59" t="s">
        <v>259</v>
      </c>
      <c r="D55" t="s">
        <v>341</v>
      </c>
      <c r="E55"/>
      <c r="F55" s="14" t="s">
        <v>235</v>
      </c>
      <c r="G55" s="47"/>
      <c r="H55" s="47"/>
      <c r="I55" s="47"/>
      <c r="J55" s="47"/>
      <c r="K55" s="47"/>
      <c r="L55" s="47" t="str">
        <f ca="1">_xlfn.FORMULATEXT(P55)</f>
        <v>=O55*(1+@CPI)</v>
      </c>
      <c r="M55" s="47"/>
      <c r="N55" s="47"/>
      <c r="O55" s="70">
        <v>815</v>
      </c>
      <c r="P55" s="51">
        <f>O55*(1+CPI)</f>
        <v>855.1186052619662</v>
      </c>
      <c r="Q55" s="51">
        <f>P55*(1+CPI)</f>
        <v>895.69176850379222</v>
      </c>
      <c r="R55" s="51">
        <f>Q55*(1+CPI)</f>
        <v>932.92690500361664</v>
      </c>
      <c r="S55" s="51">
        <f>R55*(1+CPI)</f>
        <v>971.16166805919136</v>
      </c>
      <c r="T55" s="51">
        <f>S55*(1+CPI)</f>
        <v>1013.9434630856774</v>
      </c>
    </row>
    <row r="56" spans="1:16376" outlineLevel="2" x14ac:dyDescent="0.15">
      <c r="B56" s="17" t="s">
        <v>212</v>
      </c>
      <c r="C56" s="108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spans="1:16376" outlineLevel="2" x14ac:dyDescent="0.15">
      <c r="B57" s="52" t="s">
        <v>208</v>
      </c>
      <c r="C57" s="20" t="s">
        <v>3</v>
      </c>
      <c r="D57"/>
      <c r="E57"/>
      <c r="F57" s="14" t="s">
        <v>236</v>
      </c>
      <c r="G57"/>
      <c r="H57"/>
      <c r="I57"/>
      <c r="J57"/>
      <c r="K57"/>
      <c r="L57"/>
      <c r="M57"/>
      <c r="N57"/>
      <c r="O57" s="69">
        <v>0.22</v>
      </c>
      <c r="P57" s="69">
        <v>0.22</v>
      </c>
      <c r="Q57" s="69">
        <v>0.22</v>
      </c>
      <c r="R57" s="69">
        <v>0.22</v>
      </c>
      <c r="S57" s="134">
        <f t="shared" ref="S57:T57" si="12">R57</f>
        <v>0.22</v>
      </c>
      <c r="T57" s="134">
        <f t="shared" si="12"/>
        <v>0.22</v>
      </c>
    </row>
    <row r="58" spans="1:16376" outlineLevel="2" x14ac:dyDescent="0.15">
      <c r="B58" s="52" t="s">
        <v>209</v>
      </c>
      <c r="C58" s="20" t="s">
        <v>3</v>
      </c>
      <c r="D58"/>
      <c r="E58"/>
      <c r="F58" s="14" t="s">
        <v>237</v>
      </c>
      <c r="G58"/>
      <c r="H58"/>
      <c r="I58"/>
      <c r="J58"/>
      <c r="K58"/>
      <c r="L58"/>
      <c r="M58"/>
      <c r="N58"/>
      <c r="O58" s="69">
        <v>0.1</v>
      </c>
      <c r="P58" s="69">
        <v>0.1</v>
      </c>
      <c r="Q58" s="69">
        <v>0.1</v>
      </c>
      <c r="R58" s="69">
        <v>0</v>
      </c>
      <c r="S58" s="134">
        <f t="shared" ref="S58:T58" si="13">R58</f>
        <v>0</v>
      </c>
      <c r="T58" s="134">
        <f t="shared" si="13"/>
        <v>0</v>
      </c>
    </row>
    <row r="59" spans="1:16376" ht="14" outlineLevel="2" x14ac:dyDescent="0.15">
      <c r="B59" s="50" t="s">
        <v>211</v>
      </c>
      <c r="C59" s="33" t="str">
        <f>CurrUnit</f>
        <v>ths RUB</v>
      </c>
      <c r="D59"/>
      <c r="E59"/>
      <c r="F59" s="14" t="s">
        <v>238</v>
      </c>
      <c r="G59"/>
      <c r="H59"/>
      <c r="I59"/>
      <c r="J59"/>
      <c r="K59"/>
      <c r="L59" s="47" t="str">
        <f ca="1">_xlfn.FORMULATEXT(P59)</f>
        <v>=O59*(1+@CPI)*P60/O60</v>
      </c>
      <c r="M59"/>
      <c r="N59"/>
      <c r="O59" s="70">
        <v>1021</v>
      </c>
      <c r="P59" s="51">
        <f>O59*(1+CPI)*P60/O60</f>
        <v>1124.8219641363078</v>
      </c>
      <c r="Q59" s="51">
        <f>P59*(1+CPI)*Q60/P60</f>
        <v>1234.2962272473733</v>
      </c>
      <c r="R59" s="51">
        <f>Q59*(1+CPI)*R60/Q60</f>
        <v>1344.0443257791367</v>
      </c>
      <c r="S59" s="51">
        <f>R59*(1+CPI)*S60/R60</f>
        <v>1459.9598474921729</v>
      </c>
      <c r="T59" s="51">
        <f>S59*(1+CPI)*T60/S60</f>
        <v>1587.7856990958223</v>
      </c>
    </row>
    <row r="60" spans="1:16376" ht="14" outlineLevel="2" x14ac:dyDescent="0.15">
      <c r="B60" s="50" t="s">
        <v>213</v>
      </c>
      <c r="C60" s="20" t="s">
        <v>11</v>
      </c>
      <c r="D60"/>
      <c r="E60"/>
      <c r="F60" s="14" t="s">
        <v>239</v>
      </c>
      <c r="G60"/>
      <c r="H60"/>
      <c r="I60"/>
      <c r="J60"/>
      <c r="K60"/>
      <c r="L60"/>
      <c r="M60"/>
      <c r="N60"/>
      <c r="O60" s="71">
        <v>2</v>
      </c>
      <c r="P60" s="71">
        <v>2.1</v>
      </c>
      <c r="Q60" s="71">
        <v>2.2000000000000002</v>
      </c>
      <c r="R60" s="71">
        <v>2.2999999999999998</v>
      </c>
      <c r="S60" s="135">
        <f>R60-Q60+R60</f>
        <v>2.3999999999999995</v>
      </c>
      <c r="T60" s="135">
        <f>S60-R60+S60</f>
        <v>2.4999999999999991</v>
      </c>
    </row>
    <row r="61" spans="1:16376" outlineLevel="2" x14ac:dyDescent="0.15">
      <c r="B61" s="17" t="s">
        <v>214</v>
      </c>
      <c r="C61" s="108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6376" ht="14" outlineLevel="2" x14ac:dyDescent="0.15">
      <c r="B62" s="53" t="s">
        <v>214</v>
      </c>
      <c r="C62" s="20" t="s">
        <v>3</v>
      </c>
      <c r="D62"/>
      <c r="E62"/>
      <c r="F62" s="14" t="s">
        <v>232</v>
      </c>
      <c r="G62"/>
      <c r="H62"/>
      <c r="I62"/>
      <c r="J62"/>
      <c r="K62"/>
      <c r="L62"/>
      <c r="M62"/>
      <c r="N62"/>
      <c r="O62" s="68">
        <v>2E-3</v>
      </c>
      <c r="P62" s="134">
        <f t="shared" ref="P62:T62" si="14">O62</f>
        <v>2E-3</v>
      </c>
      <c r="Q62" s="134">
        <f t="shared" si="14"/>
        <v>2E-3</v>
      </c>
      <c r="R62" s="134">
        <f t="shared" si="14"/>
        <v>2E-3</v>
      </c>
      <c r="S62" s="134">
        <f t="shared" si="14"/>
        <v>2E-3</v>
      </c>
      <c r="T62" s="134">
        <f t="shared" si="14"/>
        <v>2E-3</v>
      </c>
    </row>
    <row r="63" spans="1:16376" outlineLevel="2" x14ac:dyDescent="0.15">
      <c r="B63" s="17" t="s">
        <v>210</v>
      </c>
      <c r="C63" s="108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6376" outlineLevel="2" x14ac:dyDescent="0.15">
      <c r="B64" s="17" t="s">
        <v>215</v>
      </c>
      <c r="C64" s="108" t="s">
        <v>3</v>
      </c>
      <c r="D64" s="17"/>
      <c r="E64" s="17"/>
      <c r="F64" s="14" t="s">
        <v>231</v>
      </c>
      <c r="G64" s="17"/>
      <c r="H64" s="17"/>
      <c r="I64" s="17"/>
      <c r="J64" s="17"/>
      <c r="K64" s="17"/>
      <c r="L64" s="17"/>
      <c r="M64" s="17"/>
      <c r="N64"/>
      <c r="O64" s="68">
        <v>5.0999999999999997E-2</v>
      </c>
      <c r="P64" s="134">
        <f t="shared" ref="P64:T64" si="15">O64</f>
        <v>5.0999999999999997E-2</v>
      </c>
      <c r="Q64" s="134">
        <f t="shared" si="15"/>
        <v>5.0999999999999997E-2</v>
      </c>
      <c r="R64" s="134">
        <f t="shared" si="15"/>
        <v>5.0999999999999997E-2</v>
      </c>
      <c r="S64" s="134">
        <f t="shared" si="15"/>
        <v>5.0999999999999997E-2</v>
      </c>
      <c r="T64" s="134">
        <f t="shared" si="15"/>
        <v>5.0999999999999997E-2</v>
      </c>
    </row>
    <row r="65" spans="1:16376" outlineLevel="2" x14ac:dyDescent="0.15">
      <c r="B65" s="100"/>
      <c r="C65" s="109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AB65" s="22"/>
    </row>
    <row r="66" spans="1:16376" outlineLevel="2" x14ac:dyDescent="0.15">
      <c r="B66" s="22" t="s">
        <v>83</v>
      </c>
      <c r="C66" s="54" t="s">
        <v>3</v>
      </c>
      <c r="D66" s="22"/>
      <c r="F66" s="14" t="s">
        <v>441</v>
      </c>
      <c r="L66" s="72"/>
      <c r="M66" s="69">
        <v>0.18</v>
      </c>
      <c r="N66" s="69">
        <v>0.18</v>
      </c>
      <c r="O66" s="69">
        <v>0.18</v>
      </c>
      <c r="P66" s="69">
        <v>0.2</v>
      </c>
      <c r="Q66" s="134">
        <f t="shared" ref="Q66:T66" si="16">P66</f>
        <v>0.2</v>
      </c>
      <c r="R66" s="134">
        <f t="shared" si="16"/>
        <v>0.2</v>
      </c>
      <c r="S66" s="134">
        <f t="shared" si="16"/>
        <v>0.2</v>
      </c>
      <c r="T66" s="134">
        <f t="shared" si="16"/>
        <v>0.2</v>
      </c>
      <c r="U66" s="7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2"/>
      <c r="IC66" s="22"/>
      <c r="ID66" s="22"/>
      <c r="IE66" s="22"/>
      <c r="IF66" s="22"/>
      <c r="IG66" s="22"/>
      <c r="IH66" s="22"/>
      <c r="II66" s="22"/>
      <c r="IJ66" s="22"/>
      <c r="IK66" s="22"/>
      <c r="IL66" s="22"/>
      <c r="IM66" s="22"/>
      <c r="IN66" s="22"/>
      <c r="IO66" s="22"/>
      <c r="IP66" s="22"/>
      <c r="IQ66" s="22"/>
      <c r="IR66" s="22"/>
      <c r="IS66" s="22"/>
      <c r="IT66" s="22"/>
      <c r="IU66" s="22"/>
      <c r="IV66" s="22"/>
      <c r="IW66" s="22"/>
      <c r="IX66" s="22"/>
      <c r="IY66" s="22"/>
      <c r="IZ66" s="22"/>
      <c r="JA66" s="22"/>
      <c r="JB66" s="22"/>
      <c r="JC66" s="22"/>
      <c r="JD66" s="22"/>
      <c r="JE66" s="22"/>
      <c r="JF66" s="22"/>
      <c r="JG66" s="22"/>
      <c r="JH66" s="22"/>
      <c r="JI66" s="22"/>
      <c r="JJ66" s="22"/>
      <c r="JK66" s="22"/>
      <c r="JL66" s="22"/>
      <c r="JM66" s="22"/>
      <c r="JN66" s="22"/>
      <c r="JO66" s="22"/>
      <c r="JP66" s="22"/>
      <c r="JQ66" s="22"/>
      <c r="JR66" s="22"/>
      <c r="JS66" s="22"/>
      <c r="JT66" s="22"/>
      <c r="JU66" s="22"/>
      <c r="JV66" s="22"/>
      <c r="JW66" s="22"/>
      <c r="JX66" s="22"/>
      <c r="JY66" s="22"/>
      <c r="JZ66" s="22"/>
      <c r="KA66" s="22"/>
      <c r="KB66" s="22"/>
      <c r="KC66" s="22"/>
      <c r="KD66" s="22"/>
      <c r="KE66" s="22"/>
      <c r="KF66" s="22"/>
      <c r="KG66" s="22"/>
      <c r="KH66" s="22"/>
      <c r="KI66" s="22"/>
      <c r="KJ66" s="22"/>
      <c r="KK66" s="22"/>
      <c r="KL66" s="22"/>
      <c r="KM66" s="22"/>
      <c r="KN66" s="22"/>
      <c r="KO66" s="22"/>
      <c r="KP66" s="22"/>
      <c r="KQ66" s="22"/>
      <c r="KR66" s="22"/>
      <c r="KS66" s="22"/>
      <c r="KT66" s="22"/>
      <c r="KU66" s="22"/>
      <c r="KV66" s="22"/>
      <c r="KW66" s="22"/>
      <c r="KX66" s="22"/>
      <c r="KY66" s="22"/>
      <c r="KZ66" s="22"/>
      <c r="LA66" s="22"/>
      <c r="LB66" s="22"/>
      <c r="LC66" s="22"/>
      <c r="LD66" s="22"/>
      <c r="LE66" s="22"/>
      <c r="LF66" s="22"/>
      <c r="LG66" s="22"/>
      <c r="LH66" s="22"/>
      <c r="LI66" s="22"/>
      <c r="LJ66" s="22"/>
      <c r="LK66" s="22"/>
      <c r="LL66" s="22"/>
      <c r="LM66" s="22"/>
      <c r="LN66" s="22"/>
      <c r="LO66" s="22"/>
      <c r="LP66" s="22"/>
      <c r="LQ66" s="22"/>
      <c r="LR66" s="22"/>
      <c r="LS66" s="22"/>
      <c r="LT66" s="22"/>
      <c r="LU66" s="22"/>
      <c r="LV66" s="22"/>
      <c r="LW66" s="22"/>
      <c r="LX66" s="22"/>
      <c r="LY66" s="22"/>
      <c r="LZ66" s="22"/>
      <c r="MA66" s="22"/>
      <c r="MB66" s="22"/>
      <c r="MC66" s="22"/>
      <c r="MD66" s="22"/>
      <c r="ME66" s="22"/>
      <c r="MF66" s="22"/>
      <c r="MG66" s="22"/>
      <c r="MH66" s="22"/>
      <c r="MI66" s="22"/>
      <c r="MJ66" s="22"/>
      <c r="MK66" s="22"/>
      <c r="ML66" s="22"/>
      <c r="MM66" s="22"/>
      <c r="MN66" s="22"/>
      <c r="MO66" s="22"/>
      <c r="MP66" s="22"/>
      <c r="MQ66" s="22"/>
      <c r="MR66" s="22"/>
      <c r="MS66" s="22"/>
      <c r="MT66" s="22"/>
      <c r="MU66" s="22"/>
      <c r="MV66" s="22"/>
      <c r="MW66" s="22"/>
      <c r="MX66" s="22"/>
      <c r="MY66" s="22"/>
      <c r="MZ66" s="22"/>
      <c r="NA66" s="22"/>
      <c r="NB66" s="22"/>
      <c r="NC66" s="22"/>
      <c r="ND66" s="22"/>
      <c r="NE66" s="22"/>
      <c r="NF66" s="22"/>
      <c r="NG66" s="22"/>
      <c r="NH66" s="22"/>
      <c r="NI66" s="22"/>
      <c r="NJ66" s="22"/>
      <c r="NK66" s="22"/>
      <c r="NL66" s="22"/>
      <c r="NM66" s="22"/>
      <c r="NN66" s="22"/>
      <c r="NO66" s="22"/>
      <c r="NP66" s="22"/>
      <c r="NQ66" s="22"/>
      <c r="NR66" s="22"/>
      <c r="NS66" s="22"/>
      <c r="NT66" s="22"/>
      <c r="NU66" s="22"/>
      <c r="NV66" s="22"/>
      <c r="NW66" s="22"/>
      <c r="NX66" s="22"/>
      <c r="NY66" s="22"/>
      <c r="NZ66" s="22"/>
      <c r="OA66" s="22"/>
      <c r="OB66" s="22"/>
      <c r="OC66" s="22"/>
      <c r="OD66" s="22"/>
      <c r="OE66" s="22"/>
      <c r="OF66" s="22"/>
      <c r="OG66" s="22"/>
      <c r="OH66" s="22"/>
      <c r="OI66" s="22"/>
      <c r="OJ66" s="22"/>
      <c r="OK66" s="22"/>
      <c r="OL66" s="22"/>
      <c r="OM66" s="22"/>
      <c r="ON66" s="22"/>
      <c r="OO66" s="22"/>
      <c r="OP66" s="22"/>
      <c r="OQ66" s="22"/>
      <c r="OR66" s="22"/>
      <c r="OS66" s="22"/>
      <c r="OT66" s="22"/>
      <c r="OU66" s="22"/>
      <c r="OV66" s="22"/>
      <c r="OW66" s="22"/>
      <c r="OX66" s="22"/>
      <c r="OY66" s="22"/>
      <c r="OZ66" s="22"/>
      <c r="PA66" s="22"/>
      <c r="PB66" s="22"/>
      <c r="PC66" s="22"/>
      <c r="PD66" s="22"/>
      <c r="PE66" s="22"/>
      <c r="PF66" s="22"/>
      <c r="PG66" s="22"/>
      <c r="PH66" s="22"/>
      <c r="PI66" s="22"/>
      <c r="PJ66" s="22"/>
      <c r="PK66" s="22"/>
      <c r="PL66" s="22"/>
      <c r="PM66" s="22"/>
      <c r="PN66" s="22"/>
      <c r="PO66" s="22"/>
      <c r="PP66" s="22"/>
      <c r="PQ66" s="22"/>
      <c r="PR66" s="22"/>
      <c r="PS66" s="22"/>
      <c r="PT66" s="22"/>
      <c r="PU66" s="22"/>
      <c r="PV66" s="22"/>
      <c r="PW66" s="22"/>
      <c r="PX66" s="22"/>
      <c r="PY66" s="22"/>
      <c r="PZ66" s="22"/>
      <c r="QA66" s="22"/>
      <c r="QB66" s="22"/>
      <c r="QC66" s="22"/>
      <c r="QD66" s="22"/>
      <c r="QE66" s="22"/>
      <c r="QF66" s="22"/>
      <c r="QG66" s="22"/>
      <c r="QH66" s="22"/>
      <c r="QI66" s="22"/>
      <c r="QJ66" s="22"/>
      <c r="QK66" s="22"/>
      <c r="QL66" s="22"/>
      <c r="QM66" s="22"/>
      <c r="QN66" s="22"/>
      <c r="QO66" s="22"/>
      <c r="QP66" s="22"/>
      <c r="QQ66" s="22"/>
      <c r="QR66" s="22"/>
      <c r="QS66" s="22"/>
      <c r="QT66" s="22"/>
      <c r="QU66" s="22"/>
      <c r="QV66" s="22"/>
      <c r="QW66" s="22"/>
      <c r="QX66" s="22"/>
      <c r="QY66" s="22"/>
      <c r="QZ66" s="22"/>
      <c r="RA66" s="22"/>
      <c r="RB66" s="22"/>
      <c r="RC66" s="22"/>
      <c r="RD66" s="22"/>
      <c r="RE66" s="22"/>
      <c r="RF66" s="22"/>
      <c r="RG66" s="22"/>
      <c r="RH66" s="22"/>
      <c r="RI66" s="22"/>
      <c r="RJ66" s="22"/>
      <c r="RK66" s="22"/>
      <c r="RL66" s="22"/>
      <c r="RM66" s="22"/>
      <c r="RN66" s="22"/>
      <c r="RO66" s="22"/>
      <c r="RP66" s="22"/>
      <c r="RQ66" s="22"/>
      <c r="RR66" s="22"/>
      <c r="RS66" s="22"/>
      <c r="RT66" s="22"/>
      <c r="RU66" s="22"/>
      <c r="RV66" s="22"/>
      <c r="RW66" s="22"/>
      <c r="RX66" s="22"/>
      <c r="RY66" s="22"/>
      <c r="RZ66" s="22"/>
      <c r="SA66" s="22"/>
      <c r="SB66" s="22"/>
      <c r="SC66" s="22"/>
      <c r="SD66" s="22"/>
      <c r="SE66" s="22"/>
      <c r="SF66" s="22"/>
      <c r="SG66" s="22"/>
      <c r="SH66" s="22"/>
      <c r="SI66" s="22"/>
      <c r="SJ66" s="22"/>
      <c r="SK66" s="22"/>
      <c r="SL66" s="22"/>
      <c r="SM66" s="22"/>
      <c r="SN66" s="22"/>
      <c r="SO66" s="22"/>
      <c r="SP66" s="22"/>
      <c r="SQ66" s="22"/>
      <c r="SR66" s="22"/>
      <c r="SS66" s="22"/>
      <c r="ST66" s="22"/>
      <c r="SU66" s="22"/>
      <c r="SV66" s="22"/>
      <c r="SW66" s="22"/>
      <c r="SX66" s="22"/>
      <c r="SY66" s="22"/>
      <c r="SZ66" s="22"/>
      <c r="TA66" s="22"/>
      <c r="TB66" s="22"/>
      <c r="TC66" s="22"/>
      <c r="TD66" s="22"/>
      <c r="TE66" s="22"/>
      <c r="TF66" s="22"/>
      <c r="TG66" s="22"/>
      <c r="TH66" s="22"/>
      <c r="TI66" s="22"/>
      <c r="TJ66" s="22"/>
      <c r="TK66" s="22"/>
      <c r="TL66" s="22"/>
      <c r="TM66" s="22"/>
      <c r="TN66" s="22"/>
      <c r="TO66" s="22"/>
      <c r="TP66" s="22"/>
      <c r="TQ66" s="22"/>
      <c r="TR66" s="22"/>
      <c r="TS66" s="22"/>
      <c r="TT66" s="22"/>
      <c r="TU66" s="22"/>
      <c r="TV66" s="22"/>
      <c r="TW66" s="22"/>
      <c r="TX66" s="22"/>
      <c r="TY66" s="22"/>
      <c r="TZ66" s="22"/>
      <c r="UA66" s="22"/>
      <c r="UB66" s="22"/>
      <c r="UC66" s="22"/>
      <c r="UD66" s="22"/>
      <c r="UE66" s="22"/>
      <c r="UF66" s="22"/>
      <c r="UG66" s="22"/>
      <c r="UH66" s="22"/>
      <c r="UI66" s="22"/>
      <c r="UJ66" s="22"/>
      <c r="UK66" s="22"/>
      <c r="UL66" s="22"/>
      <c r="UM66" s="22"/>
      <c r="UN66" s="22"/>
      <c r="UO66" s="22"/>
      <c r="UP66" s="22"/>
      <c r="UQ66" s="22"/>
      <c r="UR66" s="22"/>
      <c r="US66" s="22"/>
      <c r="UT66" s="22"/>
      <c r="UU66" s="22"/>
      <c r="UV66" s="22"/>
      <c r="UW66" s="22"/>
      <c r="UX66" s="22"/>
      <c r="UY66" s="22"/>
      <c r="UZ66" s="22"/>
      <c r="VA66" s="22"/>
      <c r="VB66" s="22"/>
      <c r="VC66" s="22"/>
      <c r="VD66" s="22"/>
      <c r="VE66" s="22"/>
      <c r="VF66" s="22"/>
      <c r="VG66" s="22"/>
      <c r="VH66" s="22"/>
      <c r="VI66" s="22"/>
      <c r="VJ66" s="22"/>
      <c r="VK66" s="22"/>
      <c r="VL66" s="22"/>
      <c r="VM66" s="22"/>
      <c r="VN66" s="22"/>
      <c r="VO66" s="22"/>
      <c r="VP66" s="22"/>
      <c r="VQ66" s="22"/>
      <c r="VR66" s="22"/>
      <c r="VS66" s="22"/>
      <c r="VT66" s="22"/>
      <c r="VU66" s="22"/>
      <c r="VV66" s="22"/>
      <c r="VW66" s="22"/>
      <c r="VX66" s="22"/>
      <c r="VY66" s="22"/>
      <c r="VZ66" s="22"/>
      <c r="WA66" s="22"/>
      <c r="WB66" s="22"/>
      <c r="WC66" s="22"/>
      <c r="WD66" s="22"/>
      <c r="WE66" s="22"/>
      <c r="WF66" s="22"/>
      <c r="WG66" s="22"/>
      <c r="WH66" s="22"/>
      <c r="WI66" s="22"/>
      <c r="WJ66" s="22"/>
      <c r="WK66" s="22"/>
      <c r="WL66" s="22"/>
      <c r="WM66" s="22"/>
      <c r="WN66" s="22"/>
      <c r="WO66" s="22"/>
      <c r="WP66" s="22"/>
      <c r="WQ66" s="22"/>
      <c r="WR66" s="22"/>
      <c r="WS66" s="22"/>
      <c r="WT66" s="22"/>
      <c r="WU66" s="22"/>
      <c r="WV66" s="22"/>
      <c r="WW66" s="22"/>
      <c r="WX66" s="22"/>
      <c r="WY66" s="22"/>
      <c r="WZ66" s="22"/>
      <c r="XA66" s="22"/>
      <c r="XB66" s="22"/>
      <c r="XC66" s="22"/>
      <c r="XD66" s="22"/>
      <c r="XE66" s="22"/>
      <c r="XF66" s="22"/>
      <c r="XG66" s="22"/>
      <c r="XH66" s="22"/>
      <c r="XI66" s="22"/>
      <c r="XJ66" s="22"/>
      <c r="XK66" s="22"/>
      <c r="XL66" s="22"/>
      <c r="XM66" s="22"/>
      <c r="XN66" s="22"/>
      <c r="XO66" s="22"/>
      <c r="XP66" s="22"/>
      <c r="XQ66" s="22"/>
      <c r="XR66" s="22"/>
      <c r="XS66" s="22"/>
      <c r="XT66" s="22"/>
      <c r="XU66" s="22"/>
      <c r="XV66" s="22"/>
      <c r="XW66" s="22"/>
      <c r="XX66" s="22"/>
      <c r="XY66" s="22"/>
      <c r="XZ66" s="22"/>
      <c r="YA66" s="22"/>
      <c r="YB66" s="22"/>
      <c r="YC66" s="22"/>
      <c r="YD66" s="22"/>
      <c r="YE66" s="22"/>
      <c r="YF66" s="22"/>
      <c r="YG66" s="22"/>
      <c r="YH66" s="22"/>
      <c r="YI66" s="22"/>
      <c r="YJ66" s="22"/>
      <c r="YK66" s="22"/>
      <c r="YL66" s="22"/>
      <c r="YM66" s="22"/>
      <c r="YN66" s="22"/>
      <c r="YO66" s="22"/>
      <c r="YP66" s="22"/>
      <c r="YQ66" s="22"/>
      <c r="YR66" s="22"/>
      <c r="YS66" s="22"/>
      <c r="YT66" s="22"/>
      <c r="YU66" s="22"/>
      <c r="YV66" s="22"/>
      <c r="YW66" s="22"/>
      <c r="YX66" s="22"/>
      <c r="YY66" s="22"/>
      <c r="YZ66" s="22"/>
      <c r="ZA66" s="22"/>
      <c r="ZB66" s="22"/>
      <c r="ZC66" s="22"/>
      <c r="ZD66" s="22"/>
      <c r="ZE66" s="22"/>
      <c r="ZF66" s="22"/>
      <c r="ZG66" s="22"/>
      <c r="ZH66" s="22"/>
      <c r="ZI66" s="22"/>
      <c r="ZJ66" s="22"/>
      <c r="ZK66" s="22"/>
      <c r="ZL66" s="22"/>
      <c r="ZM66" s="22"/>
      <c r="ZN66" s="22"/>
      <c r="ZO66" s="22"/>
      <c r="ZP66" s="22"/>
      <c r="ZQ66" s="22"/>
      <c r="ZR66" s="22"/>
      <c r="ZS66" s="22"/>
      <c r="ZT66" s="22"/>
      <c r="ZU66" s="22"/>
      <c r="ZV66" s="22"/>
      <c r="ZW66" s="22"/>
      <c r="ZX66" s="22"/>
      <c r="ZY66" s="22"/>
      <c r="ZZ66" s="22"/>
      <c r="AAA66" s="22"/>
      <c r="AAB66" s="22"/>
      <c r="AAC66" s="22"/>
      <c r="AAD66" s="22"/>
      <c r="AAE66" s="22"/>
      <c r="AAF66" s="22"/>
      <c r="AAG66" s="22"/>
      <c r="AAH66" s="22"/>
      <c r="AAI66" s="22"/>
      <c r="AAJ66" s="22"/>
      <c r="AAK66" s="22"/>
      <c r="AAL66" s="22"/>
      <c r="AAM66" s="22"/>
      <c r="AAN66" s="22"/>
      <c r="AAO66" s="22"/>
      <c r="AAP66" s="22"/>
      <c r="AAQ66" s="22"/>
      <c r="AAR66" s="22"/>
      <c r="AAS66" s="22"/>
      <c r="AAT66" s="22"/>
      <c r="AAU66" s="22"/>
      <c r="AAV66" s="22"/>
      <c r="AAW66" s="22"/>
      <c r="AAX66" s="22"/>
      <c r="AAY66" s="22"/>
      <c r="AAZ66" s="22"/>
      <c r="ABA66" s="22"/>
      <c r="ABB66" s="22"/>
      <c r="ABC66" s="22"/>
      <c r="ABD66" s="22"/>
      <c r="ABE66" s="22"/>
      <c r="ABF66" s="22"/>
      <c r="ABG66" s="22"/>
      <c r="ABH66" s="22"/>
      <c r="ABI66" s="22"/>
      <c r="ABJ66" s="22"/>
      <c r="ABK66" s="22"/>
      <c r="ABL66" s="22"/>
      <c r="ABM66" s="22"/>
      <c r="ABN66" s="22"/>
      <c r="ABO66" s="22"/>
      <c r="ABP66" s="22"/>
      <c r="ABQ66" s="22"/>
      <c r="ABR66" s="22"/>
      <c r="ABS66" s="22"/>
      <c r="ABT66" s="22"/>
      <c r="ABU66" s="22"/>
      <c r="ABV66" s="22"/>
      <c r="ABW66" s="22"/>
      <c r="ABX66" s="22"/>
      <c r="ABY66" s="22"/>
      <c r="ABZ66" s="22"/>
      <c r="ACA66" s="22"/>
      <c r="ACB66" s="22"/>
      <c r="ACC66" s="22"/>
      <c r="ACD66" s="22"/>
      <c r="ACE66" s="22"/>
      <c r="ACF66" s="22"/>
      <c r="ACG66" s="22"/>
      <c r="ACH66" s="22"/>
      <c r="ACI66" s="22"/>
      <c r="ACJ66" s="22"/>
      <c r="ACK66" s="22"/>
      <c r="ACL66" s="22"/>
      <c r="ACM66" s="22"/>
      <c r="ACN66" s="22"/>
      <c r="ACO66" s="22"/>
      <c r="ACP66" s="22"/>
      <c r="ACQ66" s="22"/>
      <c r="ACR66" s="22"/>
      <c r="ACS66" s="22"/>
      <c r="ACT66" s="22"/>
      <c r="ACU66" s="22"/>
      <c r="ACV66" s="22"/>
      <c r="ACW66" s="22"/>
      <c r="ACX66" s="22"/>
      <c r="ACY66" s="22"/>
      <c r="ACZ66" s="22"/>
      <c r="ADA66" s="22"/>
      <c r="ADB66" s="22"/>
      <c r="ADC66" s="22"/>
      <c r="ADD66" s="22"/>
      <c r="ADE66" s="22"/>
      <c r="ADF66" s="22"/>
      <c r="ADG66" s="22"/>
      <c r="ADH66" s="22"/>
      <c r="ADI66" s="22"/>
      <c r="ADJ66" s="22"/>
      <c r="ADK66" s="22"/>
      <c r="ADL66" s="22"/>
      <c r="ADM66" s="22"/>
      <c r="ADN66" s="22"/>
      <c r="ADO66" s="22"/>
      <c r="ADP66" s="22"/>
      <c r="ADQ66" s="22"/>
      <c r="ADR66" s="22"/>
      <c r="ADS66" s="22"/>
      <c r="ADT66" s="22"/>
      <c r="ADU66" s="22"/>
      <c r="ADV66" s="22"/>
      <c r="ADW66" s="22"/>
      <c r="ADX66" s="22"/>
      <c r="ADY66" s="22"/>
      <c r="ADZ66" s="22"/>
      <c r="AEA66" s="22"/>
      <c r="AEB66" s="22"/>
      <c r="AEC66" s="22"/>
      <c r="AED66" s="22"/>
      <c r="AEE66" s="22"/>
      <c r="AEF66" s="22"/>
      <c r="AEG66" s="22"/>
      <c r="AEH66" s="22"/>
      <c r="AEI66" s="22"/>
      <c r="AEJ66" s="22"/>
      <c r="AEK66" s="22"/>
      <c r="AEL66" s="22"/>
      <c r="AEM66" s="22"/>
      <c r="AEN66" s="22"/>
      <c r="AEO66" s="22"/>
      <c r="AEP66" s="22"/>
      <c r="AEQ66" s="22"/>
      <c r="AER66" s="22"/>
      <c r="AES66" s="22"/>
      <c r="AET66" s="22"/>
      <c r="AEU66" s="22"/>
      <c r="AEV66" s="22"/>
      <c r="AEW66" s="22"/>
      <c r="AEX66" s="22"/>
      <c r="AEY66" s="22"/>
      <c r="AEZ66" s="22"/>
      <c r="AFA66" s="22"/>
      <c r="AFB66" s="22"/>
      <c r="AFC66" s="22"/>
      <c r="AFD66" s="22"/>
      <c r="AFE66" s="22"/>
      <c r="AFF66" s="22"/>
      <c r="AFG66" s="22"/>
      <c r="AFH66" s="22"/>
      <c r="AFI66" s="22"/>
      <c r="AFJ66" s="22"/>
      <c r="AFK66" s="22"/>
      <c r="AFL66" s="22"/>
      <c r="AFM66" s="22"/>
      <c r="AFN66" s="22"/>
      <c r="AFO66" s="22"/>
      <c r="AFP66" s="22"/>
      <c r="AFQ66" s="22"/>
      <c r="AFR66" s="22"/>
      <c r="AFS66" s="22"/>
      <c r="AFT66" s="22"/>
      <c r="AFU66" s="22"/>
      <c r="AFV66" s="22"/>
      <c r="AFW66" s="22"/>
      <c r="AFX66" s="22"/>
      <c r="AFY66" s="22"/>
      <c r="AFZ66" s="22"/>
      <c r="AGA66" s="22"/>
      <c r="AGB66" s="22"/>
      <c r="AGC66" s="22"/>
      <c r="AGD66" s="22"/>
      <c r="AGE66" s="22"/>
      <c r="AGF66" s="22"/>
      <c r="AGG66" s="22"/>
      <c r="AGH66" s="22"/>
      <c r="AGI66" s="22"/>
      <c r="AGJ66" s="22"/>
      <c r="AGK66" s="22"/>
      <c r="AGL66" s="22"/>
      <c r="AGM66" s="22"/>
      <c r="AGN66" s="22"/>
      <c r="AGO66" s="22"/>
      <c r="AGP66" s="22"/>
      <c r="AGQ66" s="22"/>
      <c r="AGR66" s="22"/>
      <c r="AGS66" s="22"/>
      <c r="AGT66" s="22"/>
      <c r="AGU66" s="22"/>
      <c r="AGV66" s="22"/>
      <c r="AGW66" s="22"/>
      <c r="AGX66" s="22"/>
      <c r="AGY66" s="22"/>
      <c r="AGZ66" s="22"/>
      <c r="AHA66" s="22"/>
      <c r="AHB66" s="22"/>
      <c r="AHC66" s="22"/>
      <c r="AHD66" s="22"/>
      <c r="AHE66" s="22"/>
      <c r="AHF66" s="22"/>
      <c r="AHG66" s="22"/>
      <c r="AHH66" s="22"/>
      <c r="AHI66" s="22"/>
      <c r="AHJ66" s="22"/>
      <c r="AHK66" s="22"/>
      <c r="AHL66" s="22"/>
      <c r="AHM66" s="22"/>
      <c r="AHN66" s="22"/>
      <c r="AHO66" s="22"/>
      <c r="AHP66" s="22"/>
      <c r="AHQ66" s="22"/>
      <c r="AHR66" s="22"/>
      <c r="AHS66" s="22"/>
      <c r="AHT66" s="22"/>
      <c r="AHU66" s="22"/>
      <c r="AHV66" s="22"/>
      <c r="AHW66" s="22"/>
      <c r="AHX66" s="22"/>
      <c r="AHY66" s="22"/>
      <c r="AHZ66" s="22"/>
      <c r="AIA66" s="22"/>
      <c r="AIB66" s="22"/>
      <c r="AIC66" s="22"/>
      <c r="AID66" s="22"/>
      <c r="AIE66" s="22"/>
      <c r="AIF66" s="22"/>
      <c r="AIG66" s="22"/>
      <c r="AIH66" s="22"/>
      <c r="AII66" s="22"/>
      <c r="AIJ66" s="22"/>
      <c r="AIK66" s="22"/>
      <c r="AIL66" s="22"/>
      <c r="AIM66" s="22"/>
      <c r="AIN66" s="22"/>
      <c r="AIO66" s="22"/>
      <c r="AIP66" s="22"/>
      <c r="AIQ66" s="22"/>
      <c r="AIR66" s="22"/>
      <c r="AIS66" s="22"/>
      <c r="AIT66" s="22"/>
      <c r="AIU66" s="22"/>
      <c r="AIV66" s="22"/>
      <c r="AIW66" s="22"/>
      <c r="AIX66" s="22"/>
      <c r="AIY66" s="22"/>
      <c r="AIZ66" s="22"/>
      <c r="AJA66" s="22"/>
      <c r="AJB66" s="22"/>
      <c r="AJC66" s="22"/>
      <c r="AJD66" s="22"/>
      <c r="AJE66" s="22"/>
      <c r="AJF66" s="22"/>
      <c r="AJG66" s="22"/>
      <c r="AJH66" s="22"/>
      <c r="AJI66" s="22"/>
      <c r="AJJ66" s="22"/>
      <c r="AJK66" s="22"/>
      <c r="AJL66" s="22"/>
      <c r="AJM66" s="22"/>
      <c r="AJN66" s="22"/>
      <c r="AJO66" s="22"/>
      <c r="AJP66" s="22"/>
      <c r="AJQ66" s="22"/>
      <c r="AJR66" s="22"/>
      <c r="AJS66" s="22"/>
      <c r="AJT66" s="22"/>
      <c r="AJU66" s="22"/>
      <c r="AJV66" s="22"/>
      <c r="AJW66" s="22"/>
      <c r="AJX66" s="22"/>
      <c r="AJY66" s="22"/>
      <c r="AJZ66" s="22"/>
      <c r="AKA66" s="22"/>
      <c r="AKB66" s="22"/>
      <c r="AKC66" s="22"/>
      <c r="AKD66" s="22"/>
      <c r="AKE66" s="22"/>
      <c r="AKF66" s="22"/>
      <c r="AKG66" s="22"/>
      <c r="AKH66" s="22"/>
      <c r="AKI66" s="22"/>
      <c r="AKJ66" s="22"/>
      <c r="AKK66" s="22"/>
      <c r="AKL66" s="22"/>
      <c r="AKM66" s="22"/>
      <c r="AKN66" s="22"/>
      <c r="AKO66" s="22"/>
      <c r="AKP66" s="22"/>
      <c r="AKQ66" s="22"/>
      <c r="AKR66" s="22"/>
      <c r="AKS66" s="22"/>
      <c r="AKT66" s="22"/>
      <c r="AKU66" s="22"/>
      <c r="AKV66" s="22"/>
      <c r="AKW66" s="22"/>
      <c r="AKX66" s="22"/>
      <c r="AKY66" s="22"/>
      <c r="AKZ66" s="22"/>
      <c r="ALA66" s="22"/>
      <c r="ALB66" s="22"/>
      <c r="ALC66" s="22"/>
      <c r="ALD66" s="22"/>
      <c r="ALE66" s="22"/>
      <c r="ALF66" s="22"/>
      <c r="ALG66" s="22"/>
      <c r="ALH66" s="22"/>
      <c r="ALI66" s="22"/>
      <c r="ALJ66" s="22"/>
      <c r="ALK66" s="22"/>
      <c r="ALL66" s="22"/>
      <c r="ALM66" s="22"/>
      <c r="ALN66" s="22"/>
      <c r="ALO66" s="22"/>
      <c r="ALP66" s="22"/>
      <c r="ALQ66" s="22"/>
      <c r="ALR66" s="22"/>
      <c r="ALS66" s="22"/>
      <c r="ALT66" s="22"/>
      <c r="ALU66" s="22"/>
      <c r="ALV66" s="22"/>
      <c r="ALW66" s="22"/>
      <c r="ALX66" s="22"/>
      <c r="ALY66" s="22"/>
      <c r="ALZ66" s="22"/>
      <c r="AMA66" s="22"/>
      <c r="AMB66" s="22"/>
      <c r="AMC66" s="22"/>
      <c r="AMD66" s="22"/>
      <c r="AME66" s="22"/>
      <c r="AMF66" s="22"/>
      <c r="AMG66" s="22"/>
      <c r="AMH66" s="22"/>
      <c r="AMI66" s="22"/>
      <c r="AMJ66" s="22"/>
      <c r="AMK66" s="22"/>
      <c r="AML66" s="22"/>
      <c r="AMM66" s="22"/>
      <c r="AMN66" s="22"/>
      <c r="AMO66" s="22"/>
      <c r="AMP66" s="22"/>
      <c r="AMQ66" s="22"/>
      <c r="AMR66" s="22"/>
      <c r="AMS66" s="22"/>
      <c r="AMT66" s="22"/>
      <c r="AMU66" s="22"/>
      <c r="AMV66" s="22"/>
      <c r="AMW66" s="22"/>
      <c r="AMX66" s="22"/>
      <c r="AMY66" s="22"/>
      <c r="AMZ66" s="22"/>
      <c r="ANA66" s="22"/>
      <c r="ANB66" s="22"/>
      <c r="ANC66" s="22"/>
      <c r="AND66" s="22"/>
      <c r="ANE66" s="22"/>
      <c r="ANF66" s="22"/>
      <c r="ANG66" s="22"/>
      <c r="ANH66" s="22"/>
      <c r="ANI66" s="22"/>
      <c r="ANJ66" s="22"/>
      <c r="ANK66" s="22"/>
      <c r="ANL66" s="22"/>
      <c r="ANM66" s="22"/>
      <c r="ANN66" s="22"/>
      <c r="ANO66" s="22"/>
      <c r="ANP66" s="22"/>
      <c r="ANQ66" s="22"/>
      <c r="ANR66" s="22"/>
      <c r="ANS66" s="22"/>
      <c r="ANT66" s="22"/>
      <c r="ANU66" s="22"/>
      <c r="ANV66" s="22"/>
      <c r="ANW66" s="22"/>
      <c r="ANX66" s="22"/>
      <c r="ANY66" s="22"/>
      <c r="ANZ66" s="22"/>
      <c r="AOA66" s="22"/>
      <c r="AOB66" s="22"/>
      <c r="AOC66" s="22"/>
      <c r="AOD66" s="22"/>
      <c r="AOE66" s="22"/>
      <c r="AOF66" s="22"/>
      <c r="AOG66" s="22"/>
      <c r="AOH66" s="22"/>
      <c r="AOI66" s="22"/>
      <c r="AOJ66" s="22"/>
      <c r="AOK66" s="22"/>
      <c r="AOL66" s="22"/>
      <c r="AOM66" s="22"/>
      <c r="AON66" s="22"/>
      <c r="AOO66" s="22"/>
      <c r="AOP66" s="22"/>
      <c r="AOQ66" s="22"/>
      <c r="AOR66" s="22"/>
      <c r="AOS66" s="22"/>
      <c r="AOT66" s="22"/>
      <c r="AOU66" s="22"/>
      <c r="AOV66" s="22"/>
      <c r="AOW66" s="22"/>
      <c r="AOX66" s="22"/>
      <c r="AOY66" s="22"/>
      <c r="AOZ66" s="22"/>
      <c r="APA66" s="22"/>
      <c r="APB66" s="22"/>
      <c r="APC66" s="22"/>
      <c r="APD66" s="22"/>
      <c r="APE66" s="22"/>
      <c r="APF66" s="22"/>
      <c r="APG66" s="22"/>
      <c r="APH66" s="22"/>
      <c r="API66" s="22"/>
      <c r="APJ66" s="22"/>
      <c r="APK66" s="22"/>
      <c r="APL66" s="22"/>
      <c r="APM66" s="22"/>
      <c r="APN66" s="22"/>
      <c r="APO66" s="22"/>
      <c r="APP66" s="22"/>
      <c r="APQ66" s="22"/>
      <c r="APR66" s="22"/>
      <c r="APS66" s="22"/>
      <c r="APT66" s="22"/>
      <c r="APU66" s="22"/>
      <c r="APV66" s="22"/>
      <c r="APW66" s="22"/>
      <c r="APX66" s="22"/>
      <c r="APY66" s="22"/>
      <c r="APZ66" s="22"/>
      <c r="AQA66" s="22"/>
      <c r="AQB66" s="22"/>
      <c r="AQC66" s="22"/>
      <c r="AQD66" s="22"/>
      <c r="AQE66" s="22"/>
      <c r="AQF66" s="22"/>
      <c r="AQG66" s="22"/>
      <c r="AQH66" s="22"/>
      <c r="AQI66" s="22"/>
      <c r="AQJ66" s="22"/>
      <c r="AQK66" s="22"/>
      <c r="AQL66" s="22"/>
      <c r="AQM66" s="22"/>
      <c r="AQN66" s="22"/>
      <c r="AQO66" s="22"/>
      <c r="AQP66" s="22"/>
      <c r="AQQ66" s="22"/>
      <c r="AQR66" s="22"/>
      <c r="AQS66" s="22"/>
      <c r="AQT66" s="22"/>
      <c r="AQU66" s="22"/>
      <c r="AQV66" s="22"/>
      <c r="AQW66" s="22"/>
      <c r="AQX66" s="22"/>
      <c r="AQY66" s="22"/>
      <c r="AQZ66" s="22"/>
      <c r="ARA66" s="22"/>
      <c r="ARB66" s="22"/>
      <c r="ARC66" s="22"/>
      <c r="ARD66" s="22"/>
      <c r="ARE66" s="22"/>
      <c r="ARF66" s="22"/>
      <c r="ARG66" s="22"/>
      <c r="ARH66" s="22"/>
      <c r="ARI66" s="22"/>
      <c r="ARJ66" s="22"/>
      <c r="ARK66" s="22"/>
      <c r="ARL66" s="22"/>
      <c r="ARM66" s="22"/>
      <c r="ARN66" s="22"/>
      <c r="ARO66" s="22"/>
      <c r="ARP66" s="22"/>
      <c r="ARQ66" s="22"/>
      <c r="ARR66" s="22"/>
      <c r="ARS66" s="22"/>
      <c r="ART66" s="22"/>
      <c r="ARU66" s="22"/>
      <c r="ARV66" s="22"/>
      <c r="ARW66" s="22"/>
      <c r="ARX66" s="22"/>
      <c r="ARY66" s="22"/>
      <c r="ARZ66" s="22"/>
      <c r="ASA66" s="22"/>
      <c r="ASB66" s="22"/>
      <c r="ASC66" s="22"/>
      <c r="ASD66" s="22"/>
      <c r="ASE66" s="22"/>
      <c r="ASF66" s="22"/>
      <c r="ASG66" s="22"/>
      <c r="ASH66" s="22"/>
      <c r="ASI66" s="22"/>
      <c r="ASJ66" s="22"/>
      <c r="ASK66" s="22"/>
      <c r="ASL66" s="22"/>
      <c r="ASM66" s="22"/>
      <c r="ASN66" s="22"/>
      <c r="ASO66" s="22"/>
      <c r="ASP66" s="22"/>
      <c r="ASQ66" s="22"/>
      <c r="ASR66" s="22"/>
      <c r="ASS66" s="22"/>
      <c r="AST66" s="22"/>
      <c r="ASU66" s="22"/>
      <c r="ASV66" s="22"/>
      <c r="ASW66" s="22"/>
      <c r="ASX66" s="22"/>
      <c r="ASY66" s="22"/>
      <c r="ASZ66" s="22"/>
      <c r="ATA66" s="22"/>
      <c r="ATB66" s="22"/>
      <c r="ATC66" s="22"/>
      <c r="ATD66" s="22"/>
      <c r="ATE66" s="22"/>
      <c r="ATF66" s="22"/>
      <c r="ATG66" s="22"/>
      <c r="ATH66" s="22"/>
      <c r="ATI66" s="22"/>
      <c r="ATJ66" s="22"/>
      <c r="ATK66" s="22"/>
      <c r="ATL66" s="22"/>
      <c r="ATM66" s="22"/>
      <c r="ATN66" s="22"/>
      <c r="ATO66" s="22"/>
      <c r="ATP66" s="22"/>
      <c r="ATQ66" s="22"/>
      <c r="ATR66" s="22"/>
      <c r="ATS66" s="22"/>
      <c r="ATT66" s="22"/>
      <c r="ATU66" s="22"/>
      <c r="ATV66" s="22"/>
      <c r="ATW66" s="22"/>
      <c r="ATX66" s="22"/>
      <c r="ATY66" s="22"/>
      <c r="ATZ66" s="22"/>
      <c r="AUA66" s="22"/>
      <c r="AUB66" s="22"/>
      <c r="AUC66" s="22"/>
      <c r="AUD66" s="22"/>
      <c r="AUE66" s="22"/>
      <c r="AUF66" s="22"/>
      <c r="AUG66" s="22"/>
      <c r="AUH66" s="22"/>
      <c r="AUI66" s="22"/>
      <c r="AUJ66" s="22"/>
      <c r="AUK66" s="22"/>
      <c r="AUL66" s="22"/>
      <c r="AUM66" s="22"/>
      <c r="AUN66" s="22"/>
      <c r="AUO66" s="22"/>
      <c r="AUP66" s="22"/>
      <c r="AUQ66" s="22"/>
      <c r="AUR66" s="22"/>
      <c r="AUS66" s="22"/>
      <c r="AUT66" s="22"/>
      <c r="AUU66" s="22"/>
      <c r="AUV66" s="22"/>
      <c r="AUW66" s="22"/>
      <c r="AUX66" s="22"/>
      <c r="AUY66" s="22"/>
      <c r="AUZ66" s="22"/>
      <c r="AVA66" s="22"/>
      <c r="AVB66" s="22"/>
      <c r="AVC66" s="22"/>
      <c r="AVD66" s="22"/>
      <c r="AVE66" s="22"/>
      <c r="AVF66" s="22"/>
      <c r="AVG66" s="22"/>
      <c r="AVH66" s="22"/>
      <c r="AVI66" s="22"/>
      <c r="AVJ66" s="22"/>
      <c r="AVK66" s="22"/>
      <c r="AVL66" s="22"/>
      <c r="AVM66" s="22"/>
      <c r="AVN66" s="22"/>
      <c r="AVO66" s="22"/>
      <c r="AVP66" s="22"/>
      <c r="AVQ66" s="22"/>
      <c r="AVR66" s="22"/>
      <c r="AVS66" s="22"/>
      <c r="AVT66" s="22"/>
      <c r="AVU66" s="22"/>
      <c r="AVV66" s="22"/>
      <c r="AVW66" s="22"/>
      <c r="AVX66" s="22"/>
      <c r="AVY66" s="22"/>
      <c r="AVZ66" s="22"/>
      <c r="AWA66" s="22"/>
      <c r="AWB66" s="22"/>
      <c r="AWC66" s="22"/>
      <c r="AWD66" s="22"/>
      <c r="AWE66" s="22"/>
      <c r="AWF66" s="22"/>
      <c r="AWG66" s="22"/>
      <c r="AWH66" s="22"/>
      <c r="AWI66" s="22"/>
      <c r="AWJ66" s="22"/>
      <c r="AWK66" s="22"/>
      <c r="AWL66" s="22"/>
      <c r="AWM66" s="22"/>
      <c r="AWN66" s="22"/>
      <c r="AWO66" s="22"/>
      <c r="AWP66" s="22"/>
      <c r="AWQ66" s="22"/>
      <c r="AWR66" s="22"/>
      <c r="AWS66" s="22"/>
      <c r="AWT66" s="22"/>
      <c r="AWU66" s="22"/>
      <c r="AWV66" s="22"/>
      <c r="AWW66" s="22"/>
      <c r="AWX66" s="22"/>
      <c r="AWY66" s="22"/>
      <c r="AWZ66" s="22"/>
      <c r="AXA66" s="22"/>
      <c r="AXB66" s="22"/>
      <c r="AXC66" s="22"/>
      <c r="AXD66" s="22"/>
      <c r="AXE66" s="22"/>
      <c r="AXF66" s="22"/>
      <c r="AXG66" s="22"/>
      <c r="AXH66" s="22"/>
      <c r="AXI66" s="22"/>
      <c r="AXJ66" s="22"/>
      <c r="AXK66" s="22"/>
      <c r="AXL66" s="22"/>
      <c r="AXM66" s="22"/>
      <c r="AXN66" s="22"/>
      <c r="AXO66" s="22"/>
      <c r="AXP66" s="22"/>
      <c r="AXQ66" s="22"/>
      <c r="AXR66" s="22"/>
      <c r="AXS66" s="22"/>
      <c r="AXT66" s="22"/>
      <c r="AXU66" s="22"/>
      <c r="AXV66" s="22"/>
      <c r="AXW66" s="22"/>
      <c r="AXX66" s="22"/>
      <c r="AXY66" s="22"/>
      <c r="AXZ66" s="22"/>
      <c r="AYA66" s="22"/>
      <c r="AYB66" s="22"/>
      <c r="AYC66" s="22"/>
      <c r="AYD66" s="22"/>
      <c r="AYE66" s="22"/>
      <c r="AYF66" s="22"/>
      <c r="AYG66" s="22"/>
      <c r="AYH66" s="22"/>
      <c r="AYI66" s="22"/>
      <c r="AYJ66" s="22"/>
      <c r="AYK66" s="22"/>
      <c r="AYL66" s="22"/>
      <c r="AYM66" s="22"/>
      <c r="AYN66" s="22"/>
      <c r="AYO66" s="22"/>
      <c r="AYP66" s="22"/>
      <c r="AYQ66" s="22"/>
      <c r="AYR66" s="22"/>
      <c r="AYS66" s="22"/>
      <c r="AYT66" s="22"/>
      <c r="AYU66" s="22"/>
      <c r="AYV66" s="22"/>
      <c r="AYW66" s="22"/>
      <c r="AYX66" s="22"/>
      <c r="AYY66" s="22"/>
      <c r="AYZ66" s="22"/>
      <c r="AZA66" s="22"/>
      <c r="AZB66" s="22"/>
      <c r="AZC66" s="22"/>
      <c r="AZD66" s="22"/>
      <c r="AZE66" s="22"/>
      <c r="AZF66" s="22"/>
      <c r="AZG66" s="22"/>
      <c r="AZH66" s="22"/>
      <c r="AZI66" s="22"/>
      <c r="AZJ66" s="22"/>
      <c r="AZK66" s="22"/>
      <c r="AZL66" s="22"/>
      <c r="AZM66" s="22"/>
      <c r="AZN66" s="22"/>
      <c r="AZO66" s="22"/>
      <c r="AZP66" s="22"/>
      <c r="AZQ66" s="22"/>
      <c r="AZR66" s="22"/>
      <c r="AZS66" s="22"/>
      <c r="AZT66" s="22"/>
      <c r="AZU66" s="22"/>
      <c r="AZV66" s="22"/>
      <c r="AZW66" s="22"/>
      <c r="AZX66" s="22"/>
      <c r="AZY66" s="22"/>
      <c r="AZZ66" s="22"/>
      <c r="BAA66" s="22"/>
      <c r="BAB66" s="22"/>
      <c r="BAC66" s="22"/>
      <c r="BAD66" s="22"/>
      <c r="BAE66" s="22"/>
      <c r="BAF66" s="22"/>
      <c r="BAG66" s="22"/>
      <c r="BAH66" s="22"/>
      <c r="BAI66" s="22"/>
      <c r="BAJ66" s="22"/>
      <c r="BAK66" s="22"/>
      <c r="BAL66" s="22"/>
      <c r="BAM66" s="22"/>
      <c r="BAN66" s="22"/>
      <c r="BAO66" s="22"/>
      <c r="BAP66" s="22"/>
      <c r="BAQ66" s="22"/>
      <c r="BAR66" s="22"/>
      <c r="BAS66" s="22"/>
      <c r="BAT66" s="22"/>
      <c r="BAU66" s="22"/>
      <c r="BAV66" s="22"/>
      <c r="BAW66" s="22"/>
      <c r="BAX66" s="22"/>
      <c r="BAY66" s="22"/>
      <c r="BAZ66" s="22"/>
      <c r="BBA66" s="22"/>
      <c r="BBB66" s="22"/>
      <c r="BBC66" s="22"/>
      <c r="BBD66" s="22"/>
      <c r="BBE66" s="22"/>
      <c r="BBF66" s="22"/>
      <c r="BBG66" s="22"/>
      <c r="BBH66" s="22"/>
      <c r="BBI66" s="22"/>
      <c r="BBJ66" s="22"/>
      <c r="BBK66" s="22"/>
      <c r="BBL66" s="22"/>
      <c r="BBM66" s="22"/>
      <c r="BBN66" s="22"/>
      <c r="BBO66" s="22"/>
      <c r="BBP66" s="22"/>
      <c r="BBQ66" s="22"/>
      <c r="BBR66" s="22"/>
      <c r="BBS66" s="22"/>
      <c r="BBT66" s="22"/>
      <c r="BBU66" s="22"/>
      <c r="BBV66" s="22"/>
      <c r="BBW66" s="22"/>
      <c r="BBX66" s="22"/>
      <c r="BBY66" s="22"/>
      <c r="BBZ66" s="22"/>
      <c r="BCA66" s="22"/>
      <c r="BCB66" s="22"/>
      <c r="BCC66" s="22"/>
      <c r="BCD66" s="22"/>
      <c r="BCE66" s="22"/>
      <c r="BCF66" s="22"/>
      <c r="BCG66" s="22"/>
      <c r="BCH66" s="22"/>
      <c r="BCI66" s="22"/>
      <c r="BCJ66" s="22"/>
      <c r="BCK66" s="22"/>
      <c r="BCL66" s="22"/>
      <c r="BCM66" s="22"/>
      <c r="BCN66" s="22"/>
      <c r="BCO66" s="22"/>
      <c r="BCP66" s="22"/>
      <c r="BCQ66" s="22"/>
      <c r="BCR66" s="22"/>
      <c r="BCS66" s="22"/>
      <c r="BCT66" s="22"/>
      <c r="BCU66" s="22"/>
      <c r="BCV66" s="22"/>
      <c r="BCW66" s="22"/>
      <c r="BCX66" s="22"/>
      <c r="BCY66" s="22"/>
      <c r="BCZ66" s="22"/>
      <c r="BDA66" s="22"/>
      <c r="BDB66" s="22"/>
      <c r="BDC66" s="22"/>
      <c r="BDD66" s="22"/>
      <c r="BDE66" s="22"/>
      <c r="BDF66" s="22"/>
      <c r="BDG66" s="22"/>
      <c r="BDH66" s="22"/>
      <c r="BDI66" s="22"/>
      <c r="BDJ66" s="22"/>
      <c r="BDK66" s="22"/>
      <c r="BDL66" s="22"/>
      <c r="BDM66" s="22"/>
      <c r="BDN66" s="22"/>
      <c r="BDO66" s="22"/>
      <c r="BDP66" s="22"/>
      <c r="BDQ66" s="22"/>
      <c r="BDR66" s="22"/>
      <c r="BDS66" s="22"/>
      <c r="BDT66" s="22"/>
      <c r="BDU66" s="22"/>
      <c r="BDV66" s="22"/>
      <c r="BDW66" s="22"/>
      <c r="BDX66" s="22"/>
      <c r="BDY66" s="22"/>
      <c r="BDZ66" s="22"/>
      <c r="BEA66" s="22"/>
      <c r="BEB66" s="22"/>
      <c r="BEC66" s="22"/>
      <c r="BED66" s="22"/>
      <c r="BEE66" s="22"/>
      <c r="BEF66" s="22"/>
      <c r="BEG66" s="22"/>
      <c r="BEH66" s="22"/>
      <c r="BEI66" s="22"/>
      <c r="BEJ66" s="22"/>
      <c r="BEK66" s="22"/>
      <c r="BEL66" s="22"/>
      <c r="BEM66" s="22"/>
      <c r="BEN66" s="22"/>
      <c r="BEO66" s="22"/>
      <c r="BEP66" s="22"/>
      <c r="BEQ66" s="22"/>
      <c r="BER66" s="22"/>
      <c r="BES66" s="22"/>
      <c r="BET66" s="22"/>
      <c r="BEU66" s="22"/>
      <c r="BEV66" s="22"/>
      <c r="BEW66" s="22"/>
      <c r="BEX66" s="22"/>
      <c r="BEY66" s="22"/>
      <c r="BEZ66" s="22"/>
      <c r="BFA66" s="22"/>
      <c r="BFB66" s="22"/>
      <c r="BFC66" s="22"/>
      <c r="BFD66" s="22"/>
      <c r="BFE66" s="22"/>
      <c r="BFF66" s="22"/>
      <c r="BFG66" s="22"/>
      <c r="BFH66" s="22"/>
      <c r="BFI66" s="22"/>
      <c r="BFJ66" s="22"/>
      <c r="BFK66" s="22"/>
      <c r="BFL66" s="22"/>
      <c r="BFM66" s="22"/>
      <c r="BFN66" s="22"/>
      <c r="BFO66" s="22"/>
      <c r="BFP66" s="22"/>
      <c r="BFQ66" s="22"/>
      <c r="BFR66" s="22"/>
      <c r="BFS66" s="22"/>
      <c r="BFT66" s="22"/>
      <c r="BFU66" s="22"/>
      <c r="BFV66" s="22"/>
      <c r="BFW66" s="22"/>
      <c r="BFX66" s="22"/>
      <c r="BFY66" s="22"/>
      <c r="BFZ66" s="22"/>
      <c r="BGA66" s="22"/>
      <c r="BGB66" s="22"/>
      <c r="BGC66" s="22"/>
      <c r="BGD66" s="22"/>
      <c r="BGE66" s="22"/>
      <c r="BGF66" s="22"/>
      <c r="BGG66" s="22"/>
      <c r="BGH66" s="22"/>
      <c r="BGI66" s="22"/>
      <c r="BGJ66" s="22"/>
      <c r="BGK66" s="22"/>
      <c r="BGL66" s="22"/>
      <c r="BGM66" s="22"/>
      <c r="BGN66" s="22"/>
      <c r="BGO66" s="22"/>
      <c r="BGP66" s="22"/>
      <c r="BGQ66" s="22"/>
      <c r="BGR66" s="22"/>
      <c r="BGS66" s="22"/>
      <c r="BGT66" s="22"/>
      <c r="BGU66" s="22"/>
      <c r="BGV66" s="22"/>
      <c r="BGW66" s="22"/>
      <c r="BGX66" s="22"/>
      <c r="BGY66" s="22"/>
      <c r="BGZ66" s="22"/>
      <c r="BHA66" s="22"/>
      <c r="BHB66" s="22"/>
      <c r="BHC66" s="22"/>
      <c r="BHD66" s="22"/>
      <c r="BHE66" s="22"/>
      <c r="BHF66" s="22"/>
      <c r="BHG66" s="22"/>
      <c r="BHH66" s="22"/>
      <c r="BHI66" s="22"/>
      <c r="BHJ66" s="22"/>
      <c r="BHK66" s="22"/>
      <c r="BHL66" s="22"/>
      <c r="BHM66" s="22"/>
      <c r="BHN66" s="22"/>
      <c r="BHO66" s="22"/>
      <c r="BHP66" s="22"/>
      <c r="BHQ66" s="22"/>
      <c r="BHR66" s="22"/>
      <c r="BHS66" s="22"/>
      <c r="BHT66" s="22"/>
      <c r="BHU66" s="22"/>
      <c r="BHV66" s="22"/>
      <c r="BHW66" s="22"/>
      <c r="BHX66" s="22"/>
      <c r="BHY66" s="22"/>
      <c r="BHZ66" s="22"/>
      <c r="BIA66" s="22"/>
      <c r="BIB66" s="22"/>
      <c r="BIC66" s="22"/>
      <c r="BID66" s="22"/>
      <c r="BIE66" s="22"/>
      <c r="BIF66" s="22"/>
      <c r="BIG66" s="22"/>
      <c r="BIH66" s="22"/>
      <c r="BII66" s="22"/>
      <c r="BIJ66" s="22"/>
      <c r="BIK66" s="22"/>
      <c r="BIL66" s="22"/>
      <c r="BIM66" s="22"/>
      <c r="BIN66" s="22"/>
      <c r="BIO66" s="22"/>
      <c r="BIP66" s="22"/>
      <c r="BIQ66" s="22"/>
      <c r="BIR66" s="22"/>
      <c r="BIS66" s="22"/>
      <c r="BIT66" s="22"/>
      <c r="BIU66" s="22"/>
      <c r="BIV66" s="22"/>
      <c r="BIW66" s="22"/>
      <c r="BIX66" s="22"/>
      <c r="BIY66" s="22"/>
      <c r="BIZ66" s="22"/>
      <c r="BJA66" s="22"/>
      <c r="BJB66" s="22"/>
      <c r="BJC66" s="22"/>
      <c r="BJD66" s="22"/>
      <c r="BJE66" s="22"/>
      <c r="BJF66" s="22"/>
      <c r="BJG66" s="22"/>
      <c r="BJH66" s="22"/>
      <c r="BJI66" s="22"/>
      <c r="BJJ66" s="22"/>
      <c r="BJK66" s="22"/>
      <c r="BJL66" s="22"/>
      <c r="BJM66" s="22"/>
      <c r="BJN66" s="22"/>
      <c r="BJO66" s="22"/>
      <c r="BJP66" s="22"/>
      <c r="BJQ66" s="22"/>
      <c r="BJR66" s="22"/>
      <c r="BJS66" s="22"/>
      <c r="BJT66" s="22"/>
      <c r="BJU66" s="22"/>
      <c r="BJV66" s="22"/>
      <c r="BJW66" s="22"/>
      <c r="BJX66" s="22"/>
      <c r="BJY66" s="22"/>
      <c r="BJZ66" s="22"/>
      <c r="BKA66" s="22"/>
      <c r="BKB66" s="22"/>
      <c r="BKC66" s="22"/>
      <c r="BKD66" s="22"/>
      <c r="BKE66" s="22"/>
      <c r="BKF66" s="22"/>
      <c r="BKG66" s="22"/>
      <c r="BKH66" s="22"/>
      <c r="BKI66" s="22"/>
      <c r="BKJ66" s="22"/>
      <c r="BKK66" s="22"/>
      <c r="BKL66" s="22"/>
      <c r="BKM66" s="22"/>
      <c r="BKN66" s="22"/>
      <c r="BKO66" s="22"/>
      <c r="BKP66" s="22"/>
      <c r="BKQ66" s="22"/>
      <c r="BKR66" s="22"/>
      <c r="BKS66" s="22"/>
      <c r="BKT66" s="22"/>
      <c r="BKU66" s="22"/>
      <c r="BKV66" s="22"/>
      <c r="BKW66" s="22"/>
      <c r="BKX66" s="22"/>
      <c r="BKY66" s="22"/>
      <c r="BKZ66" s="22"/>
      <c r="BLA66" s="22"/>
      <c r="BLB66" s="22"/>
      <c r="BLC66" s="22"/>
      <c r="BLD66" s="22"/>
      <c r="BLE66" s="22"/>
      <c r="BLF66" s="22"/>
      <c r="BLG66" s="22"/>
      <c r="BLH66" s="22"/>
      <c r="BLI66" s="22"/>
      <c r="BLJ66" s="22"/>
      <c r="BLK66" s="22"/>
      <c r="BLL66" s="22"/>
      <c r="BLM66" s="22"/>
      <c r="BLN66" s="22"/>
      <c r="BLO66" s="22"/>
      <c r="BLP66" s="22"/>
      <c r="BLQ66" s="22"/>
      <c r="BLR66" s="22"/>
      <c r="BLS66" s="22"/>
      <c r="BLT66" s="22"/>
      <c r="BLU66" s="22"/>
      <c r="BLV66" s="22"/>
      <c r="BLW66" s="22"/>
      <c r="BLX66" s="22"/>
      <c r="BLY66" s="22"/>
      <c r="BLZ66" s="22"/>
      <c r="BMA66" s="22"/>
      <c r="BMB66" s="22"/>
      <c r="BMC66" s="22"/>
      <c r="BMD66" s="22"/>
      <c r="BME66" s="22"/>
      <c r="BMF66" s="22"/>
      <c r="BMG66" s="22"/>
      <c r="BMH66" s="22"/>
      <c r="BMI66" s="22"/>
      <c r="BMJ66" s="22"/>
      <c r="BMK66" s="22"/>
      <c r="BML66" s="22"/>
      <c r="BMM66" s="22"/>
      <c r="BMN66" s="22"/>
      <c r="BMO66" s="22"/>
      <c r="BMP66" s="22"/>
      <c r="BMQ66" s="22"/>
      <c r="BMR66" s="22"/>
      <c r="BMS66" s="22"/>
      <c r="BMT66" s="22"/>
      <c r="BMU66" s="22"/>
      <c r="BMV66" s="22"/>
      <c r="BMW66" s="22"/>
      <c r="BMX66" s="22"/>
      <c r="BMY66" s="22"/>
      <c r="BMZ66" s="22"/>
      <c r="BNA66" s="22"/>
      <c r="BNB66" s="22"/>
      <c r="BNC66" s="22"/>
      <c r="BND66" s="22"/>
      <c r="BNE66" s="22"/>
      <c r="BNF66" s="22"/>
      <c r="BNG66" s="22"/>
      <c r="BNH66" s="22"/>
      <c r="BNI66" s="22"/>
      <c r="BNJ66" s="22"/>
      <c r="BNK66" s="22"/>
      <c r="BNL66" s="22"/>
      <c r="BNM66" s="22"/>
      <c r="BNN66" s="22"/>
      <c r="BNO66" s="22"/>
      <c r="BNP66" s="22"/>
      <c r="BNQ66" s="22"/>
      <c r="BNR66" s="22"/>
      <c r="BNS66" s="22"/>
      <c r="BNT66" s="22"/>
      <c r="BNU66" s="22"/>
      <c r="BNV66" s="22"/>
      <c r="BNW66" s="22"/>
      <c r="BNX66" s="22"/>
      <c r="BNY66" s="22"/>
      <c r="BNZ66" s="22"/>
      <c r="BOA66" s="22"/>
      <c r="BOB66" s="22"/>
      <c r="BOC66" s="22"/>
      <c r="BOD66" s="22"/>
      <c r="BOE66" s="22"/>
      <c r="BOF66" s="22"/>
      <c r="BOG66" s="22"/>
      <c r="BOH66" s="22"/>
      <c r="BOI66" s="22"/>
      <c r="BOJ66" s="22"/>
      <c r="BOK66" s="22"/>
      <c r="BOL66" s="22"/>
      <c r="BOM66" s="22"/>
      <c r="BON66" s="22"/>
      <c r="BOO66" s="22"/>
      <c r="BOP66" s="22"/>
      <c r="BOQ66" s="22"/>
      <c r="BOR66" s="22"/>
      <c r="BOS66" s="22"/>
      <c r="BOT66" s="22"/>
      <c r="BOU66" s="22"/>
      <c r="BOV66" s="22"/>
      <c r="BOW66" s="22"/>
      <c r="BOX66" s="22"/>
      <c r="BOY66" s="22"/>
      <c r="BOZ66" s="22"/>
      <c r="BPA66" s="22"/>
      <c r="BPB66" s="22"/>
      <c r="BPC66" s="22"/>
      <c r="BPD66" s="22"/>
      <c r="BPE66" s="22"/>
      <c r="BPF66" s="22"/>
      <c r="BPG66" s="22"/>
      <c r="BPH66" s="22"/>
      <c r="BPI66" s="22"/>
      <c r="BPJ66" s="22"/>
      <c r="BPK66" s="22"/>
      <c r="BPL66" s="22"/>
      <c r="BPM66" s="22"/>
      <c r="BPN66" s="22"/>
      <c r="BPO66" s="22"/>
      <c r="BPP66" s="22"/>
      <c r="BPQ66" s="22"/>
      <c r="BPR66" s="22"/>
      <c r="BPS66" s="22"/>
      <c r="BPT66" s="22"/>
      <c r="BPU66" s="22"/>
      <c r="BPV66" s="22"/>
      <c r="BPW66" s="22"/>
      <c r="BPX66" s="22"/>
      <c r="BPY66" s="22"/>
      <c r="BPZ66" s="22"/>
      <c r="BQA66" s="22"/>
      <c r="BQB66" s="22"/>
      <c r="BQC66" s="22"/>
      <c r="BQD66" s="22"/>
      <c r="BQE66" s="22"/>
      <c r="BQF66" s="22"/>
      <c r="BQG66" s="22"/>
      <c r="BQH66" s="22"/>
      <c r="BQI66" s="22"/>
      <c r="BQJ66" s="22"/>
      <c r="BQK66" s="22"/>
      <c r="BQL66" s="22"/>
      <c r="BQM66" s="22"/>
      <c r="BQN66" s="22"/>
      <c r="BQO66" s="22"/>
      <c r="BQP66" s="22"/>
      <c r="BQQ66" s="22"/>
      <c r="BQR66" s="22"/>
      <c r="BQS66" s="22"/>
      <c r="BQT66" s="22"/>
      <c r="BQU66" s="22"/>
      <c r="BQV66" s="22"/>
      <c r="BQW66" s="22"/>
      <c r="BQX66" s="22"/>
      <c r="BQY66" s="22"/>
      <c r="BQZ66" s="22"/>
      <c r="BRA66" s="22"/>
      <c r="BRB66" s="22"/>
      <c r="BRC66" s="22"/>
      <c r="BRD66" s="22"/>
      <c r="BRE66" s="22"/>
      <c r="BRF66" s="22"/>
      <c r="BRG66" s="22"/>
      <c r="BRH66" s="22"/>
      <c r="BRI66" s="22"/>
      <c r="BRJ66" s="22"/>
      <c r="BRK66" s="22"/>
      <c r="BRL66" s="22"/>
      <c r="BRM66" s="22"/>
      <c r="BRN66" s="22"/>
      <c r="BRO66" s="22"/>
      <c r="BRP66" s="22"/>
      <c r="BRQ66" s="22"/>
      <c r="BRR66" s="22"/>
      <c r="BRS66" s="22"/>
      <c r="BRT66" s="22"/>
      <c r="BRU66" s="22"/>
      <c r="BRV66" s="22"/>
      <c r="BRW66" s="22"/>
      <c r="BRX66" s="22"/>
      <c r="BRY66" s="22"/>
      <c r="BRZ66" s="22"/>
      <c r="BSA66" s="22"/>
      <c r="BSB66" s="22"/>
      <c r="BSC66" s="22"/>
      <c r="BSD66" s="22"/>
      <c r="BSE66" s="22"/>
      <c r="BSF66" s="22"/>
      <c r="BSG66" s="22"/>
      <c r="BSH66" s="22"/>
      <c r="BSI66" s="22"/>
      <c r="BSJ66" s="22"/>
      <c r="BSK66" s="22"/>
      <c r="BSL66" s="22"/>
      <c r="BSM66" s="22"/>
      <c r="BSN66" s="22"/>
      <c r="BSO66" s="22"/>
      <c r="BSP66" s="22"/>
      <c r="BSQ66" s="22"/>
      <c r="BSR66" s="22"/>
      <c r="BSS66" s="22"/>
      <c r="BST66" s="22"/>
      <c r="BSU66" s="22"/>
      <c r="BSV66" s="22"/>
      <c r="BSW66" s="22"/>
      <c r="BSX66" s="22"/>
      <c r="BSY66" s="22"/>
      <c r="BSZ66" s="22"/>
      <c r="BTA66" s="22"/>
      <c r="BTB66" s="22"/>
      <c r="BTC66" s="22"/>
      <c r="BTD66" s="22"/>
      <c r="BTE66" s="22"/>
      <c r="BTF66" s="22"/>
      <c r="BTG66" s="22"/>
      <c r="BTH66" s="22"/>
      <c r="BTI66" s="22"/>
      <c r="BTJ66" s="22"/>
      <c r="BTK66" s="22"/>
      <c r="BTL66" s="22"/>
      <c r="BTM66" s="22"/>
      <c r="BTN66" s="22"/>
      <c r="BTO66" s="22"/>
      <c r="BTP66" s="22"/>
      <c r="BTQ66" s="22"/>
      <c r="BTR66" s="22"/>
      <c r="BTS66" s="22"/>
      <c r="BTT66" s="22"/>
      <c r="BTU66" s="22"/>
      <c r="BTV66" s="22"/>
      <c r="BTW66" s="22"/>
      <c r="BTX66" s="22"/>
      <c r="BTY66" s="22"/>
      <c r="BTZ66" s="22"/>
      <c r="BUA66" s="22"/>
      <c r="BUB66" s="22"/>
      <c r="BUC66" s="22"/>
      <c r="BUD66" s="22"/>
      <c r="BUE66" s="22"/>
      <c r="BUF66" s="22"/>
      <c r="BUG66" s="22"/>
      <c r="BUH66" s="22"/>
      <c r="BUI66" s="22"/>
      <c r="BUJ66" s="22"/>
      <c r="BUK66" s="22"/>
      <c r="BUL66" s="22"/>
      <c r="BUM66" s="22"/>
      <c r="BUN66" s="22"/>
      <c r="BUO66" s="22"/>
      <c r="BUP66" s="22"/>
      <c r="BUQ66" s="22"/>
      <c r="BUR66" s="22"/>
      <c r="BUS66" s="22"/>
      <c r="BUT66" s="22"/>
      <c r="BUU66" s="22"/>
      <c r="BUV66" s="22"/>
      <c r="BUW66" s="22"/>
      <c r="BUX66" s="22"/>
      <c r="BUY66" s="22"/>
      <c r="BUZ66" s="22"/>
      <c r="BVA66" s="22"/>
      <c r="BVB66" s="22"/>
      <c r="BVC66" s="22"/>
      <c r="BVD66" s="22"/>
      <c r="BVE66" s="22"/>
      <c r="BVF66" s="22"/>
      <c r="BVG66" s="22"/>
      <c r="BVH66" s="22"/>
      <c r="BVI66" s="22"/>
      <c r="BVJ66" s="22"/>
      <c r="BVK66" s="22"/>
      <c r="BVL66" s="22"/>
      <c r="BVM66" s="22"/>
      <c r="BVN66" s="22"/>
      <c r="BVO66" s="22"/>
      <c r="BVP66" s="22"/>
      <c r="BVQ66" s="22"/>
      <c r="BVR66" s="22"/>
      <c r="BVS66" s="22"/>
      <c r="BVT66" s="22"/>
      <c r="BVU66" s="22"/>
      <c r="BVV66" s="22"/>
      <c r="BVW66" s="22"/>
      <c r="BVX66" s="22"/>
      <c r="BVY66" s="22"/>
      <c r="BVZ66" s="22"/>
      <c r="BWA66" s="22"/>
      <c r="BWB66" s="22"/>
      <c r="BWC66" s="22"/>
      <c r="BWD66" s="22"/>
      <c r="BWE66" s="22"/>
      <c r="BWF66" s="22"/>
      <c r="BWG66" s="22"/>
      <c r="BWH66" s="22"/>
      <c r="BWI66" s="22"/>
      <c r="BWJ66" s="22"/>
      <c r="BWK66" s="22"/>
      <c r="BWL66" s="22"/>
      <c r="BWM66" s="22"/>
      <c r="BWN66" s="22"/>
      <c r="BWO66" s="22"/>
      <c r="BWP66" s="22"/>
      <c r="BWQ66" s="22"/>
      <c r="BWR66" s="22"/>
      <c r="BWS66" s="22"/>
      <c r="BWT66" s="22"/>
      <c r="BWU66" s="22"/>
      <c r="BWV66" s="22"/>
      <c r="BWW66" s="22"/>
      <c r="BWX66" s="22"/>
      <c r="BWY66" s="22"/>
      <c r="BWZ66" s="22"/>
      <c r="BXA66" s="22"/>
      <c r="BXB66" s="22"/>
      <c r="BXC66" s="22"/>
      <c r="BXD66" s="22"/>
      <c r="BXE66" s="22"/>
      <c r="BXF66" s="22"/>
      <c r="BXG66" s="22"/>
      <c r="BXH66" s="22"/>
      <c r="BXI66" s="22"/>
      <c r="BXJ66" s="22"/>
      <c r="BXK66" s="22"/>
      <c r="BXL66" s="22"/>
      <c r="BXM66" s="22"/>
      <c r="BXN66" s="22"/>
      <c r="BXO66" s="22"/>
      <c r="BXP66" s="22"/>
      <c r="BXQ66" s="22"/>
      <c r="BXR66" s="22"/>
      <c r="BXS66" s="22"/>
      <c r="BXT66" s="22"/>
      <c r="BXU66" s="22"/>
      <c r="BXV66" s="22"/>
      <c r="BXW66" s="22"/>
      <c r="BXX66" s="22"/>
      <c r="BXY66" s="22"/>
      <c r="BXZ66" s="22"/>
      <c r="BYA66" s="22"/>
      <c r="BYB66" s="22"/>
      <c r="BYC66" s="22"/>
      <c r="BYD66" s="22"/>
      <c r="BYE66" s="22"/>
      <c r="BYF66" s="22"/>
      <c r="BYG66" s="22"/>
      <c r="BYH66" s="22"/>
      <c r="BYI66" s="22"/>
      <c r="BYJ66" s="22"/>
      <c r="BYK66" s="22"/>
      <c r="BYL66" s="22"/>
      <c r="BYM66" s="22"/>
      <c r="BYN66" s="22"/>
      <c r="BYO66" s="22"/>
      <c r="BYP66" s="22"/>
      <c r="BYQ66" s="22"/>
      <c r="BYR66" s="22"/>
      <c r="BYS66" s="22"/>
      <c r="BYT66" s="22"/>
      <c r="BYU66" s="22"/>
      <c r="BYV66" s="22"/>
      <c r="BYW66" s="22"/>
      <c r="BYX66" s="22"/>
      <c r="BYY66" s="22"/>
      <c r="BYZ66" s="22"/>
      <c r="BZA66" s="22"/>
      <c r="BZB66" s="22"/>
      <c r="BZC66" s="22"/>
      <c r="BZD66" s="22"/>
      <c r="BZE66" s="22"/>
      <c r="BZF66" s="22"/>
      <c r="BZG66" s="22"/>
      <c r="BZH66" s="22"/>
      <c r="BZI66" s="22"/>
      <c r="BZJ66" s="22"/>
      <c r="BZK66" s="22"/>
      <c r="BZL66" s="22"/>
      <c r="BZM66" s="22"/>
      <c r="BZN66" s="22"/>
      <c r="BZO66" s="22"/>
      <c r="BZP66" s="22"/>
      <c r="BZQ66" s="22"/>
      <c r="BZR66" s="22"/>
      <c r="BZS66" s="22"/>
      <c r="BZT66" s="22"/>
      <c r="BZU66" s="22"/>
      <c r="BZV66" s="22"/>
      <c r="BZW66" s="22"/>
      <c r="BZX66" s="22"/>
      <c r="BZY66" s="22"/>
      <c r="BZZ66" s="22"/>
      <c r="CAA66" s="22"/>
      <c r="CAB66" s="22"/>
      <c r="CAC66" s="22"/>
      <c r="CAD66" s="22"/>
      <c r="CAE66" s="22"/>
      <c r="CAF66" s="22"/>
      <c r="CAG66" s="22"/>
      <c r="CAH66" s="22"/>
      <c r="CAI66" s="22"/>
      <c r="CAJ66" s="22"/>
      <c r="CAK66" s="22"/>
      <c r="CAL66" s="22"/>
      <c r="CAM66" s="22"/>
      <c r="CAN66" s="22"/>
      <c r="CAO66" s="22"/>
      <c r="CAP66" s="22"/>
      <c r="CAQ66" s="22"/>
      <c r="CAR66" s="22"/>
      <c r="CAS66" s="22"/>
      <c r="CAT66" s="22"/>
      <c r="CAU66" s="22"/>
      <c r="CAV66" s="22"/>
      <c r="CAW66" s="22"/>
      <c r="CAX66" s="22"/>
      <c r="CAY66" s="22"/>
      <c r="CAZ66" s="22"/>
      <c r="CBA66" s="22"/>
      <c r="CBB66" s="22"/>
      <c r="CBC66" s="22"/>
      <c r="CBD66" s="22"/>
      <c r="CBE66" s="22"/>
      <c r="CBF66" s="22"/>
      <c r="CBG66" s="22"/>
      <c r="CBH66" s="22"/>
      <c r="CBI66" s="22"/>
      <c r="CBJ66" s="22"/>
      <c r="CBK66" s="22"/>
      <c r="CBL66" s="22"/>
      <c r="CBM66" s="22"/>
      <c r="CBN66" s="22"/>
      <c r="CBO66" s="22"/>
      <c r="CBP66" s="22"/>
      <c r="CBQ66" s="22"/>
      <c r="CBR66" s="22"/>
      <c r="CBS66" s="22"/>
      <c r="CBT66" s="22"/>
      <c r="CBU66" s="22"/>
      <c r="CBV66" s="22"/>
      <c r="CBW66" s="22"/>
      <c r="CBX66" s="22"/>
      <c r="CBY66" s="22"/>
      <c r="CBZ66" s="22"/>
      <c r="CCA66" s="22"/>
      <c r="CCB66" s="22"/>
      <c r="CCC66" s="22"/>
      <c r="CCD66" s="22"/>
      <c r="CCE66" s="22"/>
      <c r="CCF66" s="22"/>
      <c r="CCG66" s="22"/>
      <c r="CCH66" s="22"/>
      <c r="CCI66" s="22"/>
      <c r="CCJ66" s="22"/>
      <c r="CCK66" s="22"/>
      <c r="CCL66" s="22"/>
      <c r="CCM66" s="22"/>
      <c r="CCN66" s="22"/>
      <c r="CCO66" s="22"/>
      <c r="CCP66" s="22"/>
      <c r="CCQ66" s="22"/>
      <c r="CCR66" s="22"/>
      <c r="CCS66" s="22"/>
      <c r="CCT66" s="22"/>
      <c r="CCU66" s="22"/>
      <c r="CCV66" s="22"/>
      <c r="CCW66" s="22"/>
      <c r="CCX66" s="22"/>
      <c r="CCY66" s="22"/>
      <c r="CCZ66" s="22"/>
      <c r="CDA66" s="22"/>
      <c r="CDB66" s="22"/>
      <c r="CDC66" s="22"/>
      <c r="CDD66" s="22"/>
      <c r="CDE66" s="22"/>
      <c r="CDF66" s="22"/>
      <c r="CDG66" s="22"/>
      <c r="CDH66" s="22"/>
      <c r="CDI66" s="22"/>
      <c r="CDJ66" s="22"/>
      <c r="CDK66" s="22"/>
      <c r="CDL66" s="22"/>
      <c r="CDM66" s="22"/>
      <c r="CDN66" s="22"/>
      <c r="CDO66" s="22"/>
      <c r="CDP66" s="22"/>
      <c r="CDQ66" s="22"/>
      <c r="CDR66" s="22"/>
      <c r="CDS66" s="22"/>
      <c r="CDT66" s="22"/>
      <c r="CDU66" s="22"/>
      <c r="CDV66" s="22"/>
      <c r="CDW66" s="22"/>
      <c r="CDX66" s="22"/>
      <c r="CDY66" s="22"/>
      <c r="CDZ66" s="22"/>
      <c r="CEA66" s="22"/>
      <c r="CEB66" s="22"/>
      <c r="CEC66" s="22"/>
      <c r="CED66" s="22"/>
      <c r="CEE66" s="22"/>
      <c r="CEF66" s="22"/>
      <c r="CEG66" s="22"/>
      <c r="CEH66" s="22"/>
      <c r="CEI66" s="22"/>
      <c r="CEJ66" s="22"/>
      <c r="CEK66" s="22"/>
      <c r="CEL66" s="22"/>
      <c r="CEM66" s="22"/>
      <c r="CEN66" s="22"/>
      <c r="CEO66" s="22"/>
      <c r="CEP66" s="22"/>
      <c r="CEQ66" s="22"/>
      <c r="CER66" s="22"/>
      <c r="CES66" s="22"/>
      <c r="CET66" s="22"/>
      <c r="CEU66" s="22"/>
      <c r="CEV66" s="22"/>
      <c r="CEW66" s="22"/>
      <c r="CEX66" s="22"/>
      <c r="CEY66" s="22"/>
      <c r="CEZ66" s="22"/>
      <c r="CFA66" s="22"/>
      <c r="CFB66" s="22"/>
      <c r="CFC66" s="22"/>
      <c r="CFD66" s="22"/>
      <c r="CFE66" s="22"/>
      <c r="CFF66" s="22"/>
      <c r="CFG66" s="22"/>
      <c r="CFH66" s="22"/>
      <c r="CFI66" s="22"/>
      <c r="CFJ66" s="22"/>
      <c r="CFK66" s="22"/>
      <c r="CFL66" s="22"/>
      <c r="CFM66" s="22"/>
      <c r="CFN66" s="22"/>
      <c r="CFO66" s="22"/>
      <c r="CFP66" s="22"/>
      <c r="CFQ66" s="22"/>
      <c r="CFR66" s="22"/>
      <c r="CFS66" s="22"/>
      <c r="CFT66" s="22"/>
      <c r="CFU66" s="22"/>
      <c r="CFV66" s="22"/>
      <c r="CFW66" s="22"/>
      <c r="CFX66" s="22"/>
      <c r="CFY66" s="22"/>
      <c r="CFZ66" s="22"/>
      <c r="CGA66" s="22"/>
      <c r="CGB66" s="22"/>
      <c r="CGC66" s="22"/>
      <c r="CGD66" s="22"/>
      <c r="CGE66" s="22"/>
      <c r="CGF66" s="22"/>
      <c r="CGG66" s="22"/>
      <c r="CGH66" s="22"/>
      <c r="CGI66" s="22"/>
      <c r="CGJ66" s="22"/>
      <c r="CGK66" s="22"/>
      <c r="CGL66" s="22"/>
      <c r="CGM66" s="22"/>
      <c r="CGN66" s="22"/>
      <c r="CGO66" s="22"/>
      <c r="CGP66" s="22"/>
      <c r="CGQ66" s="22"/>
      <c r="CGR66" s="22"/>
      <c r="CGS66" s="22"/>
      <c r="CGT66" s="22"/>
      <c r="CGU66" s="22"/>
      <c r="CGV66" s="22"/>
      <c r="CGW66" s="22"/>
      <c r="CGX66" s="22"/>
      <c r="CGY66" s="22"/>
      <c r="CGZ66" s="22"/>
      <c r="CHA66" s="22"/>
      <c r="CHB66" s="22"/>
      <c r="CHC66" s="22"/>
      <c r="CHD66" s="22"/>
      <c r="CHE66" s="22"/>
      <c r="CHF66" s="22"/>
      <c r="CHG66" s="22"/>
      <c r="CHH66" s="22"/>
      <c r="CHI66" s="22"/>
      <c r="CHJ66" s="22"/>
      <c r="CHK66" s="22"/>
      <c r="CHL66" s="22"/>
      <c r="CHM66" s="22"/>
      <c r="CHN66" s="22"/>
      <c r="CHO66" s="22"/>
      <c r="CHP66" s="22"/>
      <c r="CHQ66" s="22"/>
      <c r="CHR66" s="22"/>
      <c r="CHS66" s="22"/>
      <c r="CHT66" s="22"/>
      <c r="CHU66" s="22"/>
      <c r="CHV66" s="22"/>
      <c r="CHW66" s="22"/>
      <c r="CHX66" s="22"/>
      <c r="CHY66" s="22"/>
      <c r="CHZ66" s="22"/>
      <c r="CIA66" s="22"/>
      <c r="CIB66" s="22"/>
      <c r="CIC66" s="22"/>
      <c r="CID66" s="22"/>
      <c r="CIE66" s="22"/>
      <c r="CIF66" s="22"/>
      <c r="CIG66" s="22"/>
      <c r="CIH66" s="22"/>
      <c r="CII66" s="22"/>
      <c r="CIJ66" s="22"/>
      <c r="CIK66" s="22"/>
      <c r="CIL66" s="22"/>
      <c r="CIM66" s="22"/>
      <c r="CIN66" s="22"/>
      <c r="CIO66" s="22"/>
      <c r="CIP66" s="22"/>
      <c r="CIQ66" s="22"/>
      <c r="CIR66" s="22"/>
      <c r="CIS66" s="22"/>
      <c r="CIT66" s="22"/>
      <c r="CIU66" s="22"/>
      <c r="CIV66" s="22"/>
      <c r="CIW66" s="22"/>
      <c r="CIX66" s="22"/>
      <c r="CIY66" s="22"/>
      <c r="CIZ66" s="22"/>
      <c r="CJA66" s="22"/>
      <c r="CJB66" s="22"/>
      <c r="CJC66" s="22"/>
      <c r="CJD66" s="22"/>
      <c r="CJE66" s="22"/>
      <c r="CJF66" s="22"/>
      <c r="CJG66" s="22"/>
      <c r="CJH66" s="22"/>
      <c r="CJI66" s="22"/>
      <c r="CJJ66" s="22"/>
      <c r="CJK66" s="22"/>
      <c r="CJL66" s="22"/>
      <c r="CJM66" s="22"/>
      <c r="CJN66" s="22"/>
      <c r="CJO66" s="22"/>
      <c r="CJP66" s="22"/>
      <c r="CJQ66" s="22"/>
      <c r="CJR66" s="22"/>
      <c r="CJS66" s="22"/>
      <c r="CJT66" s="22"/>
      <c r="CJU66" s="22"/>
      <c r="CJV66" s="22"/>
      <c r="CJW66" s="22"/>
      <c r="CJX66" s="22"/>
      <c r="CJY66" s="22"/>
      <c r="CJZ66" s="22"/>
      <c r="CKA66" s="22"/>
      <c r="CKB66" s="22"/>
      <c r="CKC66" s="22"/>
      <c r="CKD66" s="22"/>
      <c r="CKE66" s="22"/>
      <c r="CKF66" s="22"/>
      <c r="CKG66" s="22"/>
      <c r="CKH66" s="22"/>
      <c r="CKI66" s="22"/>
      <c r="CKJ66" s="22"/>
      <c r="CKK66" s="22"/>
      <c r="CKL66" s="22"/>
      <c r="CKM66" s="22"/>
      <c r="CKN66" s="22"/>
      <c r="CKO66" s="22"/>
      <c r="CKP66" s="22"/>
      <c r="CKQ66" s="22"/>
      <c r="CKR66" s="22"/>
      <c r="CKS66" s="22"/>
      <c r="CKT66" s="22"/>
      <c r="CKU66" s="22"/>
      <c r="CKV66" s="22"/>
      <c r="CKW66" s="22"/>
      <c r="CKX66" s="22"/>
      <c r="CKY66" s="22"/>
      <c r="CKZ66" s="22"/>
      <c r="CLA66" s="22"/>
      <c r="CLB66" s="22"/>
      <c r="CLC66" s="22"/>
      <c r="CLD66" s="22"/>
      <c r="CLE66" s="22"/>
      <c r="CLF66" s="22"/>
      <c r="CLG66" s="22"/>
      <c r="CLH66" s="22"/>
      <c r="CLI66" s="22"/>
      <c r="CLJ66" s="22"/>
      <c r="CLK66" s="22"/>
      <c r="CLL66" s="22"/>
      <c r="CLM66" s="22"/>
      <c r="CLN66" s="22"/>
      <c r="CLO66" s="22"/>
      <c r="CLP66" s="22"/>
      <c r="CLQ66" s="22"/>
      <c r="CLR66" s="22"/>
      <c r="CLS66" s="22"/>
      <c r="CLT66" s="22"/>
      <c r="CLU66" s="22"/>
      <c r="CLV66" s="22"/>
      <c r="CLW66" s="22"/>
      <c r="CLX66" s="22"/>
      <c r="CLY66" s="22"/>
      <c r="CLZ66" s="22"/>
      <c r="CMA66" s="22"/>
      <c r="CMB66" s="22"/>
      <c r="CMC66" s="22"/>
      <c r="CMD66" s="22"/>
      <c r="CME66" s="22"/>
      <c r="CMF66" s="22"/>
      <c r="CMG66" s="22"/>
      <c r="CMH66" s="22"/>
      <c r="CMI66" s="22"/>
      <c r="CMJ66" s="22"/>
      <c r="CMK66" s="22"/>
      <c r="CML66" s="22"/>
      <c r="CMM66" s="22"/>
      <c r="CMN66" s="22"/>
      <c r="CMO66" s="22"/>
      <c r="CMP66" s="22"/>
      <c r="CMQ66" s="22"/>
      <c r="CMR66" s="22"/>
      <c r="CMS66" s="22"/>
      <c r="CMT66" s="22"/>
      <c r="CMU66" s="22"/>
      <c r="CMV66" s="22"/>
      <c r="CMW66" s="22"/>
      <c r="CMX66" s="22"/>
      <c r="CMY66" s="22"/>
      <c r="CMZ66" s="22"/>
      <c r="CNA66" s="22"/>
      <c r="CNB66" s="22"/>
      <c r="CNC66" s="22"/>
      <c r="CND66" s="22"/>
      <c r="CNE66" s="22"/>
      <c r="CNF66" s="22"/>
      <c r="CNG66" s="22"/>
      <c r="CNH66" s="22"/>
      <c r="CNI66" s="22"/>
      <c r="CNJ66" s="22"/>
      <c r="CNK66" s="22"/>
      <c r="CNL66" s="22"/>
      <c r="CNM66" s="22"/>
      <c r="CNN66" s="22"/>
      <c r="CNO66" s="22"/>
      <c r="CNP66" s="22"/>
      <c r="CNQ66" s="22"/>
      <c r="CNR66" s="22"/>
      <c r="CNS66" s="22"/>
      <c r="CNT66" s="22"/>
      <c r="CNU66" s="22"/>
      <c r="CNV66" s="22"/>
      <c r="CNW66" s="22"/>
      <c r="CNX66" s="22"/>
      <c r="CNY66" s="22"/>
      <c r="CNZ66" s="22"/>
      <c r="COA66" s="22"/>
      <c r="COB66" s="22"/>
      <c r="COC66" s="22"/>
      <c r="COD66" s="22"/>
      <c r="COE66" s="22"/>
      <c r="COF66" s="22"/>
      <c r="COG66" s="22"/>
      <c r="COH66" s="22"/>
      <c r="COI66" s="22"/>
      <c r="COJ66" s="22"/>
      <c r="COK66" s="22"/>
      <c r="COL66" s="22"/>
      <c r="COM66" s="22"/>
      <c r="CON66" s="22"/>
      <c r="COO66" s="22"/>
      <c r="COP66" s="22"/>
      <c r="COQ66" s="22"/>
      <c r="COR66" s="22"/>
      <c r="COS66" s="22"/>
      <c r="COT66" s="22"/>
      <c r="COU66" s="22"/>
      <c r="COV66" s="22"/>
      <c r="COW66" s="22"/>
      <c r="COX66" s="22"/>
      <c r="COY66" s="22"/>
      <c r="COZ66" s="22"/>
      <c r="CPA66" s="22"/>
      <c r="CPB66" s="22"/>
      <c r="CPC66" s="22"/>
      <c r="CPD66" s="22"/>
      <c r="CPE66" s="22"/>
      <c r="CPF66" s="22"/>
      <c r="CPG66" s="22"/>
      <c r="CPH66" s="22"/>
      <c r="CPI66" s="22"/>
      <c r="CPJ66" s="22"/>
      <c r="CPK66" s="22"/>
      <c r="CPL66" s="22"/>
      <c r="CPM66" s="22"/>
      <c r="CPN66" s="22"/>
      <c r="CPO66" s="22"/>
      <c r="CPP66" s="22"/>
      <c r="CPQ66" s="22"/>
      <c r="CPR66" s="22"/>
      <c r="CPS66" s="22"/>
      <c r="CPT66" s="22"/>
      <c r="CPU66" s="22"/>
      <c r="CPV66" s="22"/>
      <c r="CPW66" s="22"/>
      <c r="CPX66" s="22"/>
      <c r="CPY66" s="22"/>
      <c r="CPZ66" s="22"/>
      <c r="CQA66" s="22"/>
      <c r="CQB66" s="22"/>
      <c r="CQC66" s="22"/>
      <c r="CQD66" s="22"/>
      <c r="CQE66" s="22"/>
      <c r="CQF66" s="22"/>
      <c r="CQG66" s="22"/>
      <c r="CQH66" s="22"/>
      <c r="CQI66" s="22"/>
      <c r="CQJ66" s="22"/>
      <c r="CQK66" s="22"/>
      <c r="CQL66" s="22"/>
      <c r="CQM66" s="22"/>
      <c r="CQN66" s="22"/>
      <c r="CQO66" s="22"/>
      <c r="CQP66" s="22"/>
      <c r="CQQ66" s="22"/>
      <c r="CQR66" s="22"/>
      <c r="CQS66" s="22"/>
      <c r="CQT66" s="22"/>
      <c r="CQU66" s="22"/>
      <c r="CQV66" s="22"/>
      <c r="CQW66" s="22"/>
      <c r="CQX66" s="22"/>
      <c r="CQY66" s="22"/>
      <c r="CQZ66" s="22"/>
      <c r="CRA66" s="22"/>
      <c r="CRB66" s="22"/>
      <c r="CRC66" s="22"/>
      <c r="CRD66" s="22"/>
      <c r="CRE66" s="22"/>
      <c r="CRF66" s="22"/>
      <c r="CRG66" s="22"/>
      <c r="CRH66" s="22"/>
      <c r="CRI66" s="22"/>
      <c r="CRJ66" s="22"/>
      <c r="CRK66" s="22"/>
      <c r="CRL66" s="22"/>
      <c r="CRM66" s="22"/>
      <c r="CRN66" s="22"/>
      <c r="CRO66" s="22"/>
      <c r="CRP66" s="22"/>
      <c r="CRQ66" s="22"/>
      <c r="CRR66" s="22"/>
      <c r="CRS66" s="22"/>
      <c r="CRT66" s="22"/>
      <c r="CRU66" s="22"/>
      <c r="CRV66" s="22"/>
      <c r="CRW66" s="22"/>
      <c r="CRX66" s="22"/>
      <c r="CRY66" s="22"/>
      <c r="CRZ66" s="22"/>
      <c r="CSA66" s="22"/>
      <c r="CSB66" s="22"/>
      <c r="CSC66" s="22"/>
      <c r="CSD66" s="22"/>
      <c r="CSE66" s="22"/>
      <c r="CSF66" s="22"/>
      <c r="CSG66" s="22"/>
      <c r="CSH66" s="22"/>
      <c r="CSI66" s="22"/>
      <c r="CSJ66" s="22"/>
      <c r="CSK66" s="22"/>
      <c r="CSL66" s="22"/>
      <c r="CSM66" s="22"/>
      <c r="CSN66" s="22"/>
      <c r="CSO66" s="22"/>
      <c r="CSP66" s="22"/>
      <c r="CSQ66" s="22"/>
      <c r="CSR66" s="22"/>
      <c r="CSS66" s="22"/>
      <c r="CST66" s="22"/>
      <c r="CSU66" s="22"/>
      <c r="CSV66" s="22"/>
      <c r="CSW66" s="22"/>
      <c r="CSX66" s="22"/>
      <c r="CSY66" s="22"/>
      <c r="CSZ66" s="22"/>
      <c r="CTA66" s="22"/>
      <c r="CTB66" s="22"/>
      <c r="CTC66" s="22"/>
      <c r="CTD66" s="22"/>
      <c r="CTE66" s="22"/>
      <c r="CTF66" s="22"/>
      <c r="CTG66" s="22"/>
      <c r="CTH66" s="22"/>
      <c r="CTI66" s="22"/>
      <c r="CTJ66" s="22"/>
      <c r="CTK66" s="22"/>
      <c r="CTL66" s="22"/>
      <c r="CTM66" s="22"/>
      <c r="CTN66" s="22"/>
      <c r="CTO66" s="22"/>
      <c r="CTP66" s="22"/>
      <c r="CTQ66" s="22"/>
      <c r="CTR66" s="22"/>
      <c r="CTS66" s="22"/>
      <c r="CTT66" s="22"/>
      <c r="CTU66" s="22"/>
      <c r="CTV66" s="22"/>
      <c r="CTW66" s="22"/>
      <c r="CTX66" s="22"/>
      <c r="CTY66" s="22"/>
      <c r="CTZ66" s="22"/>
      <c r="CUA66" s="22"/>
      <c r="CUB66" s="22"/>
      <c r="CUC66" s="22"/>
      <c r="CUD66" s="22"/>
      <c r="CUE66" s="22"/>
      <c r="CUF66" s="22"/>
      <c r="CUG66" s="22"/>
      <c r="CUH66" s="22"/>
      <c r="CUI66" s="22"/>
      <c r="CUJ66" s="22"/>
      <c r="CUK66" s="22"/>
      <c r="CUL66" s="22"/>
      <c r="CUM66" s="22"/>
      <c r="CUN66" s="22"/>
      <c r="CUO66" s="22"/>
      <c r="CUP66" s="22"/>
      <c r="CUQ66" s="22"/>
      <c r="CUR66" s="22"/>
      <c r="CUS66" s="22"/>
      <c r="CUT66" s="22"/>
      <c r="CUU66" s="22"/>
      <c r="CUV66" s="22"/>
      <c r="CUW66" s="22"/>
      <c r="CUX66" s="22"/>
      <c r="CUY66" s="22"/>
      <c r="CUZ66" s="22"/>
      <c r="CVA66" s="22"/>
      <c r="CVB66" s="22"/>
      <c r="CVC66" s="22"/>
      <c r="CVD66" s="22"/>
      <c r="CVE66" s="22"/>
      <c r="CVF66" s="22"/>
      <c r="CVG66" s="22"/>
      <c r="CVH66" s="22"/>
      <c r="CVI66" s="22"/>
      <c r="CVJ66" s="22"/>
      <c r="CVK66" s="22"/>
      <c r="CVL66" s="22"/>
      <c r="CVM66" s="22"/>
      <c r="CVN66" s="22"/>
      <c r="CVO66" s="22"/>
      <c r="CVP66" s="22"/>
      <c r="CVQ66" s="22"/>
      <c r="CVR66" s="22"/>
      <c r="CVS66" s="22"/>
      <c r="CVT66" s="22"/>
      <c r="CVU66" s="22"/>
      <c r="CVV66" s="22"/>
      <c r="CVW66" s="22"/>
      <c r="CVX66" s="22"/>
      <c r="CVY66" s="22"/>
      <c r="CVZ66" s="22"/>
      <c r="CWA66" s="22"/>
      <c r="CWB66" s="22"/>
      <c r="CWC66" s="22"/>
      <c r="CWD66" s="22"/>
      <c r="CWE66" s="22"/>
      <c r="CWF66" s="22"/>
      <c r="CWG66" s="22"/>
      <c r="CWH66" s="22"/>
      <c r="CWI66" s="22"/>
      <c r="CWJ66" s="22"/>
      <c r="CWK66" s="22"/>
      <c r="CWL66" s="22"/>
      <c r="CWM66" s="22"/>
      <c r="CWN66" s="22"/>
      <c r="CWO66" s="22"/>
      <c r="CWP66" s="22"/>
      <c r="CWQ66" s="22"/>
      <c r="CWR66" s="22"/>
      <c r="CWS66" s="22"/>
      <c r="CWT66" s="22"/>
      <c r="CWU66" s="22"/>
      <c r="CWV66" s="22"/>
      <c r="CWW66" s="22"/>
      <c r="CWX66" s="22"/>
      <c r="CWY66" s="22"/>
      <c r="CWZ66" s="22"/>
      <c r="CXA66" s="22"/>
      <c r="CXB66" s="22"/>
      <c r="CXC66" s="22"/>
      <c r="CXD66" s="22"/>
      <c r="CXE66" s="22"/>
      <c r="CXF66" s="22"/>
      <c r="CXG66" s="22"/>
      <c r="CXH66" s="22"/>
      <c r="CXI66" s="22"/>
      <c r="CXJ66" s="22"/>
      <c r="CXK66" s="22"/>
      <c r="CXL66" s="22"/>
      <c r="CXM66" s="22"/>
      <c r="CXN66" s="22"/>
      <c r="CXO66" s="22"/>
      <c r="CXP66" s="22"/>
      <c r="CXQ66" s="22"/>
      <c r="CXR66" s="22"/>
      <c r="CXS66" s="22"/>
      <c r="CXT66" s="22"/>
      <c r="CXU66" s="22"/>
      <c r="CXV66" s="22"/>
      <c r="CXW66" s="22"/>
      <c r="CXX66" s="22"/>
      <c r="CXY66" s="22"/>
      <c r="CXZ66" s="22"/>
      <c r="CYA66" s="22"/>
      <c r="CYB66" s="22"/>
      <c r="CYC66" s="22"/>
      <c r="CYD66" s="22"/>
      <c r="CYE66" s="22"/>
      <c r="CYF66" s="22"/>
      <c r="CYG66" s="22"/>
      <c r="CYH66" s="22"/>
      <c r="CYI66" s="22"/>
      <c r="CYJ66" s="22"/>
      <c r="CYK66" s="22"/>
      <c r="CYL66" s="22"/>
      <c r="CYM66" s="22"/>
      <c r="CYN66" s="22"/>
      <c r="CYO66" s="22"/>
      <c r="CYP66" s="22"/>
      <c r="CYQ66" s="22"/>
      <c r="CYR66" s="22"/>
      <c r="CYS66" s="22"/>
      <c r="CYT66" s="22"/>
      <c r="CYU66" s="22"/>
      <c r="CYV66" s="22"/>
      <c r="CYW66" s="22"/>
      <c r="CYX66" s="22"/>
      <c r="CYY66" s="22"/>
      <c r="CYZ66" s="22"/>
      <c r="CZA66" s="22"/>
      <c r="CZB66" s="22"/>
      <c r="CZC66" s="22"/>
      <c r="CZD66" s="22"/>
      <c r="CZE66" s="22"/>
      <c r="CZF66" s="22"/>
      <c r="CZG66" s="22"/>
      <c r="CZH66" s="22"/>
      <c r="CZI66" s="22"/>
      <c r="CZJ66" s="22"/>
      <c r="CZK66" s="22"/>
      <c r="CZL66" s="22"/>
      <c r="CZM66" s="22"/>
      <c r="CZN66" s="22"/>
      <c r="CZO66" s="22"/>
      <c r="CZP66" s="22"/>
      <c r="CZQ66" s="22"/>
      <c r="CZR66" s="22"/>
      <c r="CZS66" s="22"/>
      <c r="CZT66" s="22"/>
      <c r="CZU66" s="22"/>
      <c r="CZV66" s="22"/>
      <c r="CZW66" s="22"/>
      <c r="CZX66" s="22"/>
      <c r="CZY66" s="22"/>
      <c r="CZZ66" s="22"/>
      <c r="DAA66" s="22"/>
      <c r="DAB66" s="22"/>
      <c r="DAC66" s="22"/>
      <c r="DAD66" s="22"/>
      <c r="DAE66" s="22"/>
      <c r="DAF66" s="22"/>
      <c r="DAG66" s="22"/>
      <c r="DAH66" s="22"/>
      <c r="DAI66" s="22"/>
      <c r="DAJ66" s="22"/>
      <c r="DAK66" s="22"/>
      <c r="DAL66" s="22"/>
      <c r="DAM66" s="22"/>
      <c r="DAN66" s="22"/>
      <c r="DAO66" s="22"/>
      <c r="DAP66" s="22"/>
      <c r="DAQ66" s="22"/>
      <c r="DAR66" s="22"/>
      <c r="DAS66" s="22"/>
      <c r="DAT66" s="22"/>
      <c r="DAU66" s="22"/>
      <c r="DAV66" s="22"/>
      <c r="DAW66" s="22"/>
      <c r="DAX66" s="22"/>
      <c r="DAY66" s="22"/>
      <c r="DAZ66" s="22"/>
      <c r="DBA66" s="22"/>
      <c r="DBB66" s="22"/>
      <c r="DBC66" s="22"/>
      <c r="DBD66" s="22"/>
      <c r="DBE66" s="22"/>
      <c r="DBF66" s="22"/>
      <c r="DBG66" s="22"/>
      <c r="DBH66" s="22"/>
      <c r="DBI66" s="22"/>
      <c r="DBJ66" s="22"/>
      <c r="DBK66" s="22"/>
      <c r="DBL66" s="22"/>
      <c r="DBM66" s="22"/>
      <c r="DBN66" s="22"/>
      <c r="DBO66" s="22"/>
      <c r="DBP66" s="22"/>
      <c r="DBQ66" s="22"/>
      <c r="DBR66" s="22"/>
      <c r="DBS66" s="22"/>
      <c r="DBT66" s="22"/>
      <c r="DBU66" s="22"/>
      <c r="DBV66" s="22"/>
      <c r="DBW66" s="22"/>
      <c r="DBX66" s="22"/>
      <c r="DBY66" s="22"/>
      <c r="DBZ66" s="22"/>
      <c r="DCA66" s="22"/>
      <c r="DCB66" s="22"/>
      <c r="DCC66" s="22"/>
      <c r="DCD66" s="22"/>
      <c r="DCE66" s="22"/>
      <c r="DCF66" s="22"/>
      <c r="DCG66" s="22"/>
      <c r="DCH66" s="22"/>
      <c r="DCI66" s="22"/>
      <c r="DCJ66" s="22"/>
      <c r="DCK66" s="22"/>
      <c r="DCL66" s="22"/>
      <c r="DCM66" s="22"/>
      <c r="DCN66" s="22"/>
      <c r="DCO66" s="22"/>
      <c r="DCP66" s="22"/>
      <c r="DCQ66" s="22"/>
      <c r="DCR66" s="22"/>
      <c r="DCS66" s="22"/>
      <c r="DCT66" s="22"/>
      <c r="DCU66" s="22"/>
      <c r="DCV66" s="22"/>
      <c r="DCW66" s="22"/>
      <c r="DCX66" s="22"/>
      <c r="DCY66" s="22"/>
      <c r="DCZ66" s="22"/>
      <c r="DDA66" s="22"/>
      <c r="DDB66" s="22"/>
      <c r="DDC66" s="22"/>
      <c r="DDD66" s="22"/>
      <c r="DDE66" s="22"/>
      <c r="DDF66" s="22"/>
      <c r="DDG66" s="22"/>
      <c r="DDH66" s="22"/>
      <c r="DDI66" s="22"/>
      <c r="DDJ66" s="22"/>
      <c r="DDK66" s="22"/>
      <c r="DDL66" s="22"/>
      <c r="DDM66" s="22"/>
      <c r="DDN66" s="22"/>
      <c r="DDO66" s="22"/>
      <c r="DDP66" s="22"/>
      <c r="DDQ66" s="22"/>
      <c r="DDR66" s="22"/>
      <c r="DDS66" s="22"/>
      <c r="DDT66" s="22"/>
      <c r="DDU66" s="22"/>
      <c r="DDV66" s="22"/>
      <c r="DDW66" s="22"/>
      <c r="DDX66" s="22"/>
      <c r="DDY66" s="22"/>
      <c r="DDZ66" s="22"/>
      <c r="DEA66" s="22"/>
      <c r="DEB66" s="22"/>
      <c r="DEC66" s="22"/>
      <c r="DED66" s="22"/>
      <c r="DEE66" s="22"/>
      <c r="DEF66" s="22"/>
      <c r="DEG66" s="22"/>
      <c r="DEH66" s="22"/>
      <c r="DEI66" s="22"/>
      <c r="DEJ66" s="22"/>
      <c r="DEK66" s="22"/>
      <c r="DEL66" s="22"/>
      <c r="DEM66" s="22"/>
      <c r="DEN66" s="22"/>
      <c r="DEO66" s="22"/>
      <c r="DEP66" s="22"/>
      <c r="DEQ66" s="22"/>
      <c r="DER66" s="22"/>
      <c r="DES66" s="22"/>
      <c r="DET66" s="22"/>
      <c r="DEU66" s="22"/>
      <c r="DEV66" s="22"/>
      <c r="DEW66" s="22"/>
      <c r="DEX66" s="22"/>
      <c r="DEY66" s="22"/>
      <c r="DEZ66" s="22"/>
      <c r="DFA66" s="22"/>
      <c r="DFB66" s="22"/>
      <c r="DFC66" s="22"/>
      <c r="DFD66" s="22"/>
      <c r="DFE66" s="22"/>
      <c r="DFF66" s="22"/>
      <c r="DFG66" s="22"/>
      <c r="DFH66" s="22"/>
      <c r="DFI66" s="22"/>
      <c r="DFJ66" s="22"/>
      <c r="DFK66" s="22"/>
      <c r="DFL66" s="22"/>
      <c r="DFM66" s="22"/>
      <c r="DFN66" s="22"/>
      <c r="DFO66" s="22"/>
      <c r="DFP66" s="22"/>
      <c r="DFQ66" s="22"/>
      <c r="DFR66" s="22"/>
      <c r="DFS66" s="22"/>
      <c r="DFT66" s="22"/>
      <c r="DFU66" s="22"/>
      <c r="DFV66" s="22"/>
      <c r="DFW66" s="22"/>
      <c r="DFX66" s="22"/>
      <c r="DFY66" s="22"/>
      <c r="DFZ66" s="22"/>
      <c r="DGA66" s="22"/>
      <c r="DGB66" s="22"/>
      <c r="DGC66" s="22"/>
      <c r="DGD66" s="22"/>
      <c r="DGE66" s="22"/>
      <c r="DGF66" s="22"/>
      <c r="DGG66" s="22"/>
      <c r="DGH66" s="22"/>
      <c r="DGI66" s="22"/>
      <c r="DGJ66" s="22"/>
      <c r="DGK66" s="22"/>
      <c r="DGL66" s="22"/>
      <c r="DGM66" s="22"/>
      <c r="DGN66" s="22"/>
      <c r="DGO66" s="22"/>
      <c r="DGP66" s="22"/>
      <c r="DGQ66" s="22"/>
      <c r="DGR66" s="22"/>
      <c r="DGS66" s="22"/>
      <c r="DGT66" s="22"/>
      <c r="DGU66" s="22"/>
      <c r="DGV66" s="22"/>
      <c r="DGW66" s="22"/>
      <c r="DGX66" s="22"/>
      <c r="DGY66" s="22"/>
      <c r="DGZ66" s="22"/>
      <c r="DHA66" s="22"/>
      <c r="DHB66" s="22"/>
      <c r="DHC66" s="22"/>
      <c r="DHD66" s="22"/>
      <c r="DHE66" s="22"/>
      <c r="DHF66" s="22"/>
      <c r="DHG66" s="22"/>
      <c r="DHH66" s="22"/>
      <c r="DHI66" s="22"/>
      <c r="DHJ66" s="22"/>
      <c r="DHK66" s="22"/>
      <c r="DHL66" s="22"/>
      <c r="DHM66" s="22"/>
      <c r="DHN66" s="22"/>
      <c r="DHO66" s="22"/>
      <c r="DHP66" s="22"/>
      <c r="DHQ66" s="22"/>
      <c r="DHR66" s="22"/>
      <c r="DHS66" s="22"/>
      <c r="DHT66" s="22"/>
      <c r="DHU66" s="22"/>
      <c r="DHV66" s="22"/>
      <c r="DHW66" s="22"/>
      <c r="DHX66" s="22"/>
      <c r="DHY66" s="22"/>
      <c r="DHZ66" s="22"/>
      <c r="DIA66" s="22"/>
      <c r="DIB66" s="22"/>
      <c r="DIC66" s="22"/>
      <c r="DID66" s="22"/>
      <c r="DIE66" s="22"/>
      <c r="DIF66" s="22"/>
      <c r="DIG66" s="22"/>
      <c r="DIH66" s="22"/>
      <c r="DII66" s="22"/>
      <c r="DIJ66" s="22"/>
      <c r="DIK66" s="22"/>
      <c r="DIL66" s="22"/>
      <c r="DIM66" s="22"/>
      <c r="DIN66" s="22"/>
      <c r="DIO66" s="22"/>
      <c r="DIP66" s="22"/>
      <c r="DIQ66" s="22"/>
      <c r="DIR66" s="22"/>
      <c r="DIS66" s="22"/>
      <c r="DIT66" s="22"/>
      <c r="DIU66" s="22"/>
      <c r="DIV66" s="22"/>
      <c r="DIW66" s="22"/>
      <c r="DIX66" s="22"/>
      <c r="DIY66" s="22"/>
      <c r="DIZ66" s="22"/>
      <c r="DJA66" s="22"/>
      <c r="DJB66" s="22"/>
      <c r="DJC66" s="22"/>
      <c r="DJD66" s="22"/>
      <c r="DJE66" s="22"/>
      <c r="DJF66" s="22"/>
      <c r="DJG66" s="22"/>
      <c r="DJH66" s="22"/>
      <c r="DJI66" s="22"/>
      <c r="DJJ66" s="22"/>
      <c r="DJK66" s="22"/>
      <c r="DJL66" s="22"/>
      <c r="DJM66" s="22"/>
      <c r="DJN66" s="22"/>
      <c r="DJO66" s="22"/>
      <c r="DJP66" s="22"/>
      <c r="DJQ66" s="22"/>
      <c r="DJR66" s="22"/>
      <c r="DJS66" s="22"/>
      <c r="DJT66" s="22"/>
      <c r="DJU66" s="22"/>
      <c r="DJV66" s="22"/>
      <c r="DJW66" s="22"/>
      <c r="DJX66" s="22"/>
      <c r="DJY66" s="22"/>
      <c r="DJZ66" s="22"/>
      <c r="DKA66" s="22"/>
      <c r="DKB66" s="22"/>
      <c r="DKC66" s="22"/>
      <c r="DKD66" s="22"/>
      <c r="DKE66" s="22"/>
      <c r="DKF66" s="22"/>
      <c r="DKG66" s="22"/>
      <c r="DKH66" s="22"/>
      <c r="DKI66" s="22"/>
      <c r="DKJ66" s="22"/>
      <c r="DKK66" s="22"/>
      <c r="DKL66" s="22"/>
      <c r="DKM66" s="22"/>
      <c r="DKN66" s="22"/>
      <c r="DKO66" s="22"/>
      <c r="DKP66" s="22"/>
      <c r="DKQ66" s="22"/>
      <c r="DKR66" s="22"/>
      <c r="DKS66" s="22"/>
      <c r="DKT66" s="22"/>
      <c r="DKU66" s="22"/>
      <c r="DKV66" s="22"/>
      <c r="DKW66" s="22"/>
      <c r="DKX66" s="22"/>
      <c r="DKY66" s="22"/>
      <c r="DKZ66" s="22"/>
      <c r="DLA66" s="22"/>
      <c r="DLB66" s="22"/>
      <c r="DLC66" s="22"/>
      <c r="DLD66" s="22"/>
      <c r="DLE66" s="22"/>
      <c r="DLF66" s="22"/>
      <c r="DLG66" s="22"/>
      <c r="DLH66" s="22"/>
      <c r="DLI66" s="22"/>
      <c r="DLJ66" s="22"/>
      <c r="DLK66" s="22"/>
      <c r="DLL66" s="22"/>
      <c r="DLM66" s="22"/>
      <c r="DLN66" s="22"/>
      <c r="DLO66" s="22"/>
      <c r="DLP66" s="22"/>
      <c r="DLQ66" s="22"/>
      <c r="DLR66" s="22"/>
      <c r="DLS66" s="22"/>
      <c r="DLT66" s="22"/>
      <c r="DLU66" s="22"/>
      <c r="DLV66" s="22"/>
      <c r="DLW66" s="22"/>
      <c r="DLX66" s="22"/>
      <c r="DLY66" s="22"/>
      <c r="DLZ66" s="22"/>
      <c r="DMA66" s="22"/>
      <c r="DMB66" s="22"/>
      <c r="DMC66" s="22"/>
      <c r="DMD66" s="22"/>
      <c r="DME66" s="22"/>
      <c r="DMF66" s="22"/>
      <c r="DMG66" s="22"/>
      <c r="DMH66" s="22"/>
      <c r="DMI66" s="22"/>
      <c r="DMJ66" s="22"/>
      <c r="DMK66" s="22"/>
      <c r="DML66" s="22"/>
      <c r="DMM66" s="22"/>
      <c r="DMN66" s="22"/>
      <c r="DMO66" s="22"/>
      <c r="DMP66" s="22"/>
      <c r="DMQ66" s="22"/>
      <c r="DMR66" s="22"/>
      <c r="DMS66" s="22"/>
      <c r="DMT66" s="22"/>
      <c r="DMU66" s="22"/>
      <c r="DMV66" s="22"/>
      <c r="DMW66" s="22"/>
      <c r="DMX66" s="22"/>
      <c r="DMY66" s="22"/>
      <c r="DMZ66" s="22"/>
      <c r="DNA66" s="22"/>
      <c r="DNB66" s="22"/>
      <c r="DNC66" s="22"/>
      <c r="DND66" s="22"/>
      <c r="DNE66" s="22"/>
      <c r="DNF66" s="22"/>
      <c r="DNG66" s="22"/>
      <c r="DNH66" s="22"/>
      <c r="DNI66" s="22"/>
      <c r="DNJ66" s="22"/>
      <c r="DNK66" s="22"/>
      <c r="DNL66" s="22"/>
      <c r="DNM66" s="22"/>
      <c r="DNN66" s="22"/>
      <c r="DNO66" s="22"/>
      <c r="DNP66" s="22"/>
      <c r="DNQ66" s="22"/>
      <c r="DNR66" s="22"/>
      <c r="DNS66" s="22"/>
      <c r="DNT66" s="22"/>
      <c r="DNU66" s="22"/>
      <c r="DNV66" s="22"/>
      <c r="DNW66" s="22"/>
      <c r="DNX66" s="22"/>
      <c r="DNY66" s="22"/>
      <c r="DNZ66" s="22"/>
      <c r="DOA66" s="22"/>
      <c r="DOB66" s="22"/>
      <c r="DOC66" s="22"/>
      <c r="DOD66" s="22"/>
      <c r="DOE66" s="22"/>
      <c r="DOF66" s="22"/>
      <c r="DOG66" s="22"/>
      <c r="DOH66" s="22"/>
      <c r="DOI66" s="22"/>
      <c r="DOJ66" s="22"/>
      <c r="DOK66" s="22"/>
      <c r="DOL66" s="22"/>
      <c r="DOM66" s="22"/>
      <c r="DON66" s="22"/>
      <c r="DOO66" s="22"/>
      <c r="DOP66" s="22"/>
      <c r="DOQ66" s="22"/>
      <c r="DOR66" s="22"/>
      <c r="DOS66" s="22"/>
      <c r="DOT66" s="22"/>
      <c r="DOU66" s="22"/>
      <c r="DOV66" s="22"/>
      <c r="DOW66" s="22"/>
      <c r="DOX66" s="22"/>
      <c r="DOY66" s="22"/>
      <c r="DOZ66" s="22"/>
      <c r="DPA66" s="22"/>
      <c r="DPB66" s="22"/>
      <c r="DPC66" s="22"/>
      <c r="DPD66" s="22"/>
      <c r="DPE66" s="22"/>
      <c r="DPF66" s="22"/>
      <c r="DPG66" s="22"/>
      <c r="DPH66" s="22"/>
      <c r="DPI66" s="22"/>
      <c r="DPJ66" s="22"/>
      <c r="DPK66" s="22"/>
      <c r="DPL66" s="22"/>
      <c r="DPM66" s="22"/>
      <c r="DPN66" s="22"/>
      <c r="DPO66" s="22"/>
      <c r="DPP66" s="22"/>
      <c r="DPQ66" s="22"/>
      <c r="DPR66" s="22"/>
      <c r="DPS66" s="22"/>
      <c r="DPT66" s="22"/>
      <c r="DPU66" s="22"/>
      <c r="DPV66" s="22"/>
      <c r="DPW66" s="22"/>
      <c r="DPX66" s="22"/>
      <c r="DPY66" s="22"/>
      <c r="DPZ66" s="22"/>
      <c r="DQA66" s="22"/>
      <c r="DQB66" s="22"/>
      <c r="DQC66" s="22"/>
      <c r="DQD66" s="22"/>
      <c r="DQE66" s="22"/>
      <c r="DQF66" s="22"/>
      <c r="DQG66" s="22"/>
      <c r="DQH66" s="22"/>
      <c r="DQI66" s="22"/>
      <c r="DQJ66" s="22"/>
      <c r="DQK66" s="22"/>
      <c r="DQL66" s="22"/>
      <c r="DQM66" s="22"/>
      <c r="DQN66" s="22"/>
      <c r="DQO66" s="22"/>
      <c r="DQP66" s="22"/>
      <c r="DQQ66" s="22"/>
      <c r="DQR66" s="22"/>
      <c r="DQS66" s="22"/>
      <c r="DQT66" s="22"/>
      <c r="DQU66" s="22"/>
      <c r="DQV66" s="22"/>
      <c r="DQW66" s="22"/>
      <c r="DQX66" s="22"/>
      <c r="DQY66" s="22"/>
      <c r="DQZ66" s="22"/>
      <c r="DRA66" s="22"/>
      <c r="DRB66" s="22"/>
      <c r="DRC66" s="22"/>
      <c r="DRD66" s="22"/>
      <c r="DRE66" s="22"/>
      <c r="DRF66" s="22"/>
      <c r="DRG66" s="22"/>
      <c r="DRH66" s="22"/>
      <c r="DRI66" s="22"/>
      <c r="DRJ66" s="22"/>
      <c r="DRK66" s="22"/>
      <c r="DRL66" s="22"/>
      <c r="DRM66" s="22"/>
      <c r="DRN66" s="22"/>
      <c r="DRO66" s="22"/>
      <c r="DRP66" s="22"/>
      <c r="DRQ66" s="22"/>
      <c r="DRR66" s="22"/>
      <c r="DRS66" s="22"/>
      <c r="DRT66" s="22"/>
      <c r="DRU66" s="22"/>
      <c r="DRV66" s="22"/>
      <c r="DRW66" s="22"/>
      <c r="DRX66" s="22"/>
      <c r="DRY66" s="22"/>
      <c r="DRZ66" s="22"/>
      <c r="DSA66" s="22"/>
      <c r="DSB66" s="22"/>
      <c r="DSC66" s="22"/>
      <c r="DSD66" s="22"/>
      <c r="DSE66" s="22"/>
      <c r="DSF66" s="22"/>
      <c r="DSG66" s="22"/>
      <c r="DSH66" s="22"/>
      <c r="DSI66" s="22"/>
      <c r="DSJ66" s="22"/>
      <c r="DSK66" s="22"/>
      <c r="DSL66" s="22"/>
      <c r="DSM66" s="22"/>
      <c r="DSN66" s="22"/>
      <c r="DSO66" s="22"/>
      <c r="DSP66" s="22"/>
      <c r="DSQ66" s="22"/>
      <c r="DSR66" s="22"/>
      <c r="DSS66" s="22"/>
      <c r="DST66" s="22"/>
      <c r="DSU66" s="22"/>
      <c r="DSV66" s="22"/>
      <c r="DSW66" s="22"/>
      <c r="DSX66" s="22"/>
      <c r="DSY66" s="22"/>
      <c r="DSZ66" s="22"/>
      <c r="DTA66" s="22"/>
      <c r="DTB66" s="22"/>
      <c r="DTC66" s="22"/>
      <c r="DTD66" s="22"/>
      <c r="DTE66" s="22"/>
      <c r="DTF66" s="22"/>
      <c r="DTG66" s="22"/>
      <c r="DTH66" s="22"/>
      <c r="DTI66" s="22"/>
      <c r="DTJ66" s="22"/>
      <c r="DTK66" s="22"/>
      <c r="DTL66" s="22"/>
      <c r="DTM66" s="22"/>
      <c r="DTN66" s="22"/>
      <c r="DTO66" s="22"/>
      <c r="DTP66" s="22"/>
      <c r="DTQ66" s="22"/>
      <c r="DTR66" s="22"/>
      <c r="DTS66" s="22"/>
      <c r="DTT66" s="22"/>
      <c r="DTU66" s="22"/>
      <c r="DTV66" s="22"/>
      <c r="DTW66" s="22"/>
      <c r="DTX66" s="22"/>
      <c r="DTY66" s="22"/>
      <c r="DTZ66" s="22"/>
      <c r="DUA66" s="22"/>
      <c r="DUB66" s="22"/>
      <c r="DUC66" s="22"/>
      <c r="DUD66" s="22"/>
      <c r="DUE66" s="22"/>
      <c r="DUF66" s="22"/>
      <c r="DUG66" s="22"/>
      <c r="DUH66" s="22"/>
      <c r="DUI66" s="22"/>
      <c r="DUJ66" s="22"/>
      <c r="DUK66" s="22"/>
      <c r="DUL66" s="22"/>
      <c r="DUM66" s="22"/>
      <c r="DUN66" s="22"/>
      <c r="DUO66" s="22"/>
      <c r="DUP66" s="22"/>
      <c r="DUQ66" s="22"/>
      <c r="DUR66" s="22"/>
      <c r="DUS66" s="22"/>
      <c r="DUT66" s="22"/>
      <c r="DUU66" s="22"/>
      <c r="DUV66" s="22"/>
      <c r="DUW66" s="22"/>
      <c r="DUX66" s="22"/>
      <c r="DUY66" s="22"/>
      <c r="DUZ66" s="22"/>
      <c r="DVA66" s="22"/>
      <c r="DVB66" s="22"/>
      <c r="DVC66" s="22"/>
      <c r="DVD66" s="22"/>
      <c r="DVE66" s="22"/>
      <c r="DVF66" s="22"/>
      <c r="DVG66" s="22"/>
      <c r="DVH66" s="22"/>
      <c r="DVI66" s="22"/>
      <c r="DVJ66" s="22"/>
      <c r="DVK66" s="22"/>
      <c r="DVL66" s="22"/>
      <c r="DVM66" s="22"/>
      <c r="DVN66" s="22"/>
      <c r="DVO66" s="22"/>
      <c r="DVP66" s="22"/>
      <c r="DVQ66" s="22"/>
      <c r="DVR66" s="22"/>
      <c r="DVS66" s="22"/>
      <c r="DVT66" s="22"/>
      <c r="DVU66" s="22"/>
      <c r="DVV66" s="22"/>
      <c r="DVW66" s="22"/>
      <c r="DVX66" s="22"/>
      <c r="DVY66" s="22"/>
      <c r="DVZ66" s="22"/>
      <c r="DWA66" s="22"/>
      <c r="DWB66" s="22"/>
      <c r="DWC66" s="22"/>
      <c r="DWD66" s="22"/>
      <c r="DWE66" s="22"/>
      <c r="DWF66" s="22"/>
      <c r="DWG66" s="22"/>
      <c r="DWH66" s="22"/>
      <c r="DWI66" s="22"/>
      <c r="DWJ66" s="22"/>
      <c r="DWK66" s="22"/>
      <c r="DWL66" s="22"/>
      <c r="DWM66" s="22"/>
      <c r="DWN66" s="22"/>
      <c r="DWO66" s="22"/>
      <c r="DWP66" s="22"/>
      <c r="DWQ66" s="22"/>
      <c r="DWR66" s="22"/>
      <c r="DWS66" s="22"/>
      <c r="DWT66" s="22"/>
      <c r="DWU66" s="22"/>
      <c r="DWV66" s="22"/>
      <c r="DWW66" s="22"/>
      <c r="DWX66" s="22"/>
      <c r="DWY66" s="22"/>
      <c r="DWZ66" s="22"/>
      <c r="DXA66" s="22"/>
      <c r="DXB66" s="22"/>
      <c r="DXC66" s="22"/>
      <c r="DXD66" s="22"/>
      <c r="DXE66" s="22"/>
      <c r="DXF66" s="22"/>
      <c r="DXG66" s="22"/>
      <c r="DXH66" s="22"/>
      <c r="DXI66" s="22"/>
      <c r="DXJ66" s="22"/>
      <c r="DXK66" s="22"/>
      <c r="DXL66" s="22"/>
      <c r="DXM66" s="22"/>
      <c r="DXN66" s="22"/>
      <c r="DXO66" s="22"/>
      <c r="DXP66" s="22"/>
      <c r="DXQ66" s="22"/>
      <c r="DXR66" s="22"/>
      <c r="DXS66" s="22"/>
      <c r="DXT66" s="22"/>
      <c r="DXU66" s="22"/>
      <c r="DXV66" s="22"/>
      <c r="DXW66" s="22"/>
      <c r="DXX66" s="22"/>
      <c r="DXY66" s="22"/>
      <c r="DXZ66" s="22"/>
      <c r="DYA66" s="22"/>
      <c r="DYB66" s="22"/>
      <c r="DYC66" s="22"/>
      <c r="DYD66" s="22"/>
      <c r="DYE66" s="22"/>
      <c r="DYF66" s="22"/>
      <c r="DYG66" s="22"/>
      <c r="DYH66" s="22"/>
      <c r="DYI66" s="22"/>
      <c r="DYJ66" s="22"/>
      <c r="DYK66" s="22"/>
      <c r="DYL66" s="22"/>
      <c r="DYM66" s="22"/>
      <c r="DYN66" s="22"/>
      <c r="DYO66" s="22"/>
      <c r="DYP66" s="22"/>
      <c r="DYQ66" s="22"/>
      <c r="DYR66" s="22"/>
      <c r="DYS66" s="22"/>
      <c r="DYT66" s="22"/>
      <c r="DYU66" s="22"/>
      <c r="DYV66" s="22"/>
      <c r="DYW66" s="22"/>
      <c r="DYX66" s="22"/>
      <c r="DYY66" s="22"/>
      <c r="DYZ66" s="22"/>
      <c r="DZA66" s="22"/>
      <c r="DZB66" s="22"/>
      <c r="DZC66" s="22"/>
      <c r="DZD66" s="22"/>
      <c r="DZE66" s="22"/>
      <c r="DZF66" s="22"/>
      <c r="DZG66" s="22"/>
      <c r="DZH66" s="22"/>
      <c r="DZI66" s="22"/>
      <c r="DZJ66" s="22"/>
      <c r="DZK66" s="22"/>
      <c r="DZL66" s="22"/>
      <c r="DZM66" s="22"/>
      <c r="DZN66" s="22"/>
      <c r="DZO66" s="22"/>
      <c r="DZP66" s="22"/>
      <c r="DZQ66" s="22"/>
      <c r="DZR66" s="22"/>
      <c r="DZS66" s="22"/>
      <c r="DZT66" s="22"/>
      <c r="DZU66" s="22"/>
      <c r="DZV66" s="22"/>
      <c r="DZW66" s="22"/>
      <c r="DZX66" s="22"/>
      <c r="DZY66" s="22"/>
      <c r="DZZ66" s="22"/>
      <c r="EAA66" s="22"/>
      <c r="EAB66" s="22"/>
      <c r="EAC66" s="22"/>
      <c r="EAD66" s="22"/>
      <c r="EAE66" s="22"/>
      <c r="EAF66" s="22"/>
      <c r="EAG66" s="22"/>
      <c r="EAH66" s="22"/>
      <c r="EAI66" s="22"/>
      <c r="EAJ66" s="22"/>
      <c r="EAK66" s="22"/>
      <c r="EAL66" s="22"/>
      <c r="EAM66" s="22"/>
      <c r="EAN66" s="22"/>
      <c r="EAO66" s="22"/>
      <c r="EAP66" s="22"/>
      <c r="EAQ66" s="22"/>
      <c r="EAR66" s="22"/>
      <c r="EAS66" s="22"/>
      <c r="EAT66" s="22"/>
      <c r="EAU66" s="22"/>
      <c r="EAV66" s="22"/>
      <c r="EAW66" s="22"/>
      <c r="EAX66" s="22"/>
      <c r="EAY66" s="22"/>
      <c r="EAZ66" s="22"/>
      <c r="EBA66" s="22"/>
      <c r="EBB66" s="22"/>
      <c r="EBC66" s="22"/>
      <c r="EBD66" s="22"/>
      <c r="EBE66" s="22"/>
      <c r="EBF66" s="22"/>
      <c r="EBG66" s="22"/>
      <c r="EBH66" s="22"/>
      <c r="EBI66" s="22"/>
      <c r="EBJ66" s="22"/>
      <c r="EBK66" s="22"/>
      <c r="EBL66" s="22"/>
      <c r="EBM66" s="22"/>
      <c r="EBN66" s="22"/>
      <c r="EBO66" s="22"/>
      <c r="EBP66" s="22"/>
      <c r="EBQ66" s="22"/>
      <c r="EBR66" s="22"/>
      <c r="EBS66" s="22"/>
      <c r="EBT66" s="22"/>
      <c r="EBU66" s="22"/>
      <c r="EBV66" s="22"/>
      <c r="EBW66" s="22"/>
      <c r="EBX66" s="22"/>
      <c r="EBY66" s="22"/>
      <c r="EBZ66" s="22"/>
      <c r="ECA66" s="22"/>
      <c r="ECB66" s="22"/>
      <c r="ECC66" s="22"/>
      <c r="ECD66" s="22"/>
      <c r="ECE66" s="22"/>
      <c r="ECF66" s="22"/>
      <c r="ECG66" s="22"/>
      <c r="ECH66" s="22"/>
      <c r="ECI66" s="22"/>
      <c r="ECJ66" s="22"/>
      <c r="ECK66" s="22"/>
      <c r="ECL66" s="22"/>
      <c r="ECM66" s="22"/>
      <c r="ECN66" s="22"/>
      <c r="ECO66" s="22"/>
      <c r="ECP66" s="22"/>
      <c r="ECQ66" s="22"/>
      <c r="ECR66" s="22"/>
      <c r="ECS66" s="22"/>
      <c r="ECT66" s="22"/>
      <c r="ECU66" s="22"/>
      <c r="ECV66" s="22"/>
      <c r="ECW66" s="22"/>
      <c r="ECX66" s="22"/>
      <c r="ECY66" s="22"/>
      <c r="ECZ66" s="22"/>
      <c r="EDA66" s="22"/>
      <c r="EDB66" s="22"/>
      <c r="EDC66" s="22"/>
      <c r="EDD66" s="22"/>
      <c r="EDE66" s="22"/>
      <c r="EDF66" s="22"/>
      <c r="EDG66" s="22"/>
      <c r="EDH66" s="22"/>
      <c r="EDI66" s="22"/>
      <c r="EDJ66" s="22"/>
      <c r="EDK66" s="22"/>
      <c r="EDL66" s="22"/>
      <c r="EDM66" s="22"/>
      <c r="EDN66" s="22"/>
      <c r="EDO66" s="22"/>
      <c r="EDP66" s="22"/>
      <c r="EDQ66" s="22"/>
      <c r="EDR66" s="22"/>
      <c r="EDS66" s="22"/>
      <c r="EDT66" s="22"/>
      <c r="EDU66" s="22"/>
      <c r="EDV66" s="22"/>
      <c r="EDW66" s="22"/>
      <c r="EDX66" s="22"/>
      <c r="EDY66" s="22"/>
      <c r="EDZ66" s="22"/>
      <c r="EEA66" s="22"/>
      <c r="EEB66" s="22"/>
      <c r="EEC66" s="22"/>
      <c r="EED66" s="22"/>
      <c r="EEE66" s="22"/>
      <c r="EEF66" s="22"/>
      <c r="EEG66" s="22"/>
      <c r="EEH66" s="22"/>
      <c r="EEI66" s="22"/>
      <c r="EEJ66" s="22"/>
      <c r="EEK66" s="22"/>
      <c r="EEL66" s="22"/>
      <c r="EEM66" s="22"/>
      <c r="EEN66" s="22"/>
      <c r="EEO66" s="22"/>
      <c r="EEP66" s="22"/>
      <c r="EEQ66" s="22"/>
      <c r="EER66" s="22"/>
      <c r="EES66" s="22"/>
      <c r="EET66" s="22"/>
      <c r="EEU66" s="22"/>
      <c r="EEV66" s="22"/>
      <c r="EEW66" s="22"/>
      <c r="EEX66" s="22"/>
      <c r="EEY66" s="22"/>
      <c r="EEZ66" s="22"/>
      <c r="EFA66" s="22"/>
      <c r="EFB66" s="22"/>
      <c r="EFC66" s="22"/>
      <c r="EFD66" s="22"/>
      <c r="EFE66" s="22"/>
      <c r="EFF66" s="22"/>
      <c r="EFG66" s="22"/>
      <c r="EFH66" s="22"/>
      <c r="EFI66" s="22"/>
      <c r="EFJ66" s="22"/>
      <c r="EFK66" s="22"/>
      <c r="EFL66" s="22"/>
      <c r="EFM66" s="22"/>
      <c r="EFN66" s="22"/>
      <c r="EFO66" s="22"/>
      <c r="EFP66" s="22"/>
      <c r="EFQ66" s="22"/>
      <c r="EFR66" s="22"/>
      <c r="EFS66" s="22"/>
      <c r="EFT66" s="22"/>
      <c r="EFU66" s="22"/>
      <c r="EFV66" s="22"/>
      <c r="EFW66" s="22"/>
      <c r="EFX66" s="22"/>
      <c r="EFY66" s="22"/>
      <c r="EFZ66" s="22"/>
      <c r="EGA66" s="22"/>
      <c r="EGB66" s="22"/>
      <c r="EGC66" s="22"/>
      <c r="EGD66" s="22"/>
      <c r="EGE66" s="22"/>
      <c r="EGF66" s="22"/>
      <c r="EGG66" s="22"/>
      <c r="EGH66" s="22"/>
      <c r="EGI66" s="22"/>
      <c r="EGJ66" s="22"/>
      <c r="EGK66" s="22"/>
      <c r="EGL66" s="22"/>
      <c r="EGM66" s="22"/>
      <c r="EGN66" s="22"/>
      <c r="EGO66" s="22"/>
      <c r="EGP66" s="22"/>
      <c r="EGQ66" s="22"/>
      <c r="EGR66" s="22"/>
      <c r="EGS66" s="22"/>
      <c r="EGT66" s="22"/>
      <c r="EGU66" s="22"/>
      <c r="EGV66" s="22"/>
      <c r="EGW66" s="22"/>
      <c r="EGX66" s="22"/>
      <c r="EGY66" s="22"/>
      <c r="EGZ66" s="22"/>
      <c r="EHA66" s="22"/>
      <c r="EHB66" s="22"/>
      <c r="EHC66" s="22"/>
      <c r="EHD66" s="22"/>
      <c r="EHE66" s="22"/>
      <c r="EHF66" s="22"/>
      <c r="EHG66" s="22"/>
      <c r="EHH66" s="22"/>
      <c r="EHI66" s="22"/>
      <c r="EHJ66" s="22"/>
      <c r="EHK66" s="22"/>
      <c r="EHL66" s="22"/>
      <c r="EHM66" s="22"/>
      <c r="EHN66" s="22"/>
      <c r="EHO66" s="22"/>
      <c r="EHP66" s="22"/>
      <c r="EHQ66" s="22"/>
      <c r="EHR66" s="22"/>
      <c r="EHS66" s="22"/>
      <c r="EHT66" s="22"/>
      <c r="EHU66" s="22"/>
      <c r="EHV66" s="22"/>
      <c r="EHW66" s="22"/>
      <c r="EHX66" s="22"/>
      <c r="EHY66" s="22"/>
      <c r="EHZ66" s="22"/>
      <c r="EIA66" s="22"/>
      <c r="EIB66" s="22"/>
      <c r="EIC66" s="22"/>
      <c r="EID66" s="22"/>
      <c r="EIE66" s="22"/>
      <c r="EIF66" s="22"/>
      <c r="EIG66" s="22"/>
      <c r="EIH66" s="22"/>
      <c r="EII66" s="22"/>
      <c r="EIJ66" s="22"/>
      <c r="EIK66" s="22"/>
      <c r="EIL66" s="22"/>
      <c r="EIM66" s="22"/>
      <c r="EIN66" s="22"/>
      <c r="EIO66" s="22"/>
      <c r="EIP66" s="22"/>
      <c r="EIQ66" s="22"/>
      <c r="EIR66" s="22"/>
      <c r="EIS66" s="22"/>
      <c r="EIT66" s="22"/>
      <c r="EIU66" s="22"/>
      <c r="EIV66" s="22"/>
      <c r="EIW66" s="22"/>
      <c r="EIX66" s="22"/>
      <c r="EIY66" s="22"/>
      <c r="EIZ66" s="22"/>
      <c r="EJA66" s="22"/>
      <c r="EJB66" s="22"/>
      <c r="EJC66" s="22"/>
      <c r="EJD66" s="22"/>
      <c r="EJE66" s="22"/>
      <c r="EJF66" s="22"/>
      <c r="EJG66" s="22"/>
      <c r="EJH66" s="22"/>
      <c r="EJI66" s="22"/>
      <c r="EJJ66" s="22"/>
      <c r="EJK66" s="22"/>
      <c r="EJL66" s="22"/>
      <c r="EJM66" s="22"/>
      <c r="EJN66" s="22"/>
      <c r="EJO66" s="22"/>
      <c r="EJP66" s="22"/>
      <c r="EJQ66" s="22"/>
      <c r="EJR66" s="22"/>
      <c r="EJS66" s="22"/>
      <c r="EJT66" s="22"/>
      <c r="EJU66" s="22"/>
      <c r="EJV66" s="22"/>
      <c r="EJW66" s="22"/>
      <c r="EJX66" s="22"/>
      <c r="EJY66" s="22"/>
      <c r="EJZ66" s="22"/>
      <c r="EKA66" s="22"/>
      <c r="EKB66" s="22"/>
      <c r="EKC66" s="22"/>
      <c r="EKD66" s="22"/>
      <c r="EKE66" s="22"/>
      <c r="EKF66" s="22"/>
      <c r="EKG66" s="22"/>
      <c r="EKH66" s="22"/>
      <c r="EKI66" s="22"/>
      <c r="EKJ66" s="22"/>
      <c r="EKK66" s="22"/>
      <c r="EKL66" s="22"/>
      <c r="EKM66" s="22"/>
      <c r="EKN66" s="22"/>
      <c r="EKO66" s="22"/>
      <c r="EKP66" s="22"/>
      <c r="EKQ66" s="22"/>
      <c r="EKR66" s="22"/>
      <c r="EKS66" s="22"/>
      <c r="EKT66" s="22"/>
      <c r="EKU66" s="22"/>
      <c r="EKV66" s="22"/>
      <c r="EKW66" s="22"/>
      <c r="EKX66" s="22"/>
      <c r="EKY66" s="22"/>
      <c r="EKZ66" s="22"/>
      <c r="ELA66" s="22"/>
      <c r="ELB66" s="22"/>
      <c r="ELC66" s="22"/>
      <c r="ELD66" s="22"/>
      <c r="ELE66" s="22"/>
      <c r="ELF66" s="22"/>
      <c r="ELG66" s="22"/>
      <c r="ELH66" s="22"/>
      <c r="ELI66" s="22"/>
      <c r="ELJ66" s="22"/>
      <c r="ELK66" s="22"/>
      <c r="ELL66" s="22"/>
      <c r="ELM66" s="22"/>
      <c r="ELN66" s="22"/>
      <c r="ELO66" s="22"/>
      <c r="ELP66" s="22"/>
      <c r="ELQ66" s="22"/>
      <c r="ELR66" s="22"/>
      <c r="ELS66" s="22"/>
      <c r="ELT66" s="22"/>
      <c r="ELU66" s="22"/>
      <c r="ELV66" s="22"/>
      <c r="ELW66" s="22"/>
      <c r="ELX66" s="22"/>
      <c r="ELY66" s="22"/>
      <c r="ELZ66" s="22"/>
      <c r="EMA66" s="22"/>
      <c r="EMB66" s="22"/>
      <c r="EMC66" s="22"/>
      <c r="EMD66" s="22"/>
      <c r="EME66" s="22"/>
      <c r="EMF66" s="22"/>
      <c r="EMG66" s="22"/>
      <c r="EMH66" s="22"/>
      <c r="EMI66" s="22"/>
      <c r="EMJ66" s="22"/>
      <c r="EMK66" s="22"/>
      <c r="EML66" s="22"/>
      <c r="EMM66" s="22"/>
      <c r="EMN66" s="22"/>
      <c r="EMO66" s="22"/>
      <c r="EMP66" s="22"/>
      <c r="EMQ66" s="22"/>
      <c r="EMR66" s="22"/>
      <c r="EMS66" s="22"/>
      <c r="EMT66" s="22"/>
      <c r="EMU66" s="22"/>
      <c r="EMV66" s="22"/>
      <c r="EMW66" s="22"/>
      <c r="EMX66" s="22"/>
      <c r="EMY66" s="22"/>
      <c r="EMZ66" s="22"/>
      <c r="ENA66" s="22"/>
      <c r="ENB66" s="22"/>
      <c r="ENC66" s="22"/>
      <c r="END66" s="22"/>
      <c r="ENE66" s="22"/>
      <c r="ENF66" s="22"/>
      <c r="ENG66" s="22"/>
      <c r="ENH66" s="22"/>
      <c r="ENI66" s="22"/>
      <c r="ENJ66" s="22"/>
      <c r="ENK66" s="22"/>
      <c r="ENL66" s="22"/>
      <c r="ENM66" s="22"/>
      <c r="ENN66" s="22"/>
      <c r="ENO66" s="22"/>
      <c r="ENP66" s="22"/>
      <c r="ENQ66" s="22"/>
      <c r="ENR66" s="22"/>
      <c r="ENS66" s="22"/>
      <c r="ENT66" s="22"/>
      <c r="ENU66" s="22"/>
      <c r="ENV66" s="22"/>
      <c r="ENW66" s="22"/>
      <c r="ENX66" s="22"/>
      <c r="ENY66" s="22"/>
      <c r="ENZ66" s="22"/>
      <c r="EOA66" s="22"/>
      <c r="EOB66" s="22"/>
      <c r="EOC66" s="22"/>
      <c r="EOD66" s="22"/>
      <c r="EOE66" s="22"/>
      <c r="EOF66" s="22"/>
      <c r="EOG66" s="22"/>
      <c r="EOH66" s="22"/>
      <c r="EOI66" s="22"/>
      <c r="EOJ66" s="22"/>
      <c r="EOK66" s="22"/>
      <c r="EOL66" s="22"/>
      <c r="EOM66" s="22"/>
      <c r="EON66" s="22"/>
      <c r="EOO66" s="22"/>
      <c r="EOP66" s="22"/>
      <c r="EOQ66" s="22"/>
      <c r="EOR66" s="22"/>
      <c r="EOS66" s="22"/>
      <c r="EOT66" s="22"/>
      <c r="EOU66" s="22"/>
      <c r="EOV66" s="22"/>
      <c r="EOW66" s="22"/>
      <c r="EOX66" s="22"/>
      <c r="EOY66" s="22"/>
      <c r="EOZ66" s="22"/>
      <c r="EPA66" s="22"/>
      <c r="EPB66" s="22"/>
      <c r="EPC66" s="22"/>
      <c r="EPD66" s="22"/>
      <c r="EPE66" s="22"/>
      <c r="EPF66" s="22"/>
      <c r="EPG66" s="22"/>
      <c r="EPH66" s="22"/>
      <c r="EPI66" s="22"/>
      <c r="EPJ66" s="22"/>
      <c r="EPK66" s="22"/>
      <c r="EPL66" s="22"/>
      <c r="EPM66" s="22"/>
      <c r="EPN66" s="22"/>
      <c r="EPO66" s="22"/>
      <c r="EPP66" s="22"/>
      <c r="EPQ66" s="22"/>
      <c r="EPR66" s="22"/>
      <c r="EPS66" s="22"/>
      <c r="EPT66" s="22"/>
      <c r="EPU66" s="22"/>
      <c r="EPV66" s="22"/>
      <c r="EPW66" s="22"/>
      <c r="EPX66" s="22"/>
      <c r="EPY66" s="22"/>
      <c r="EPZ66" s="22"/>
      <c r="EQA66" s="22"/>
      <c r="EQB66" s="22"/>
      <c r="EQC66" s="22"/>
      <c r="EQD66" s="22"/>
      <c r="EQE66" s="22"/>
      <c r="EQF66" s="22"/>
      <c r="EQG66" s="22"/>
      <c r="EQH66" s="22"/>
      <c r="EQI66" s="22"/>
      <c r="EQJ66" s="22"/>
      <c r="EQK66" s="22"/>
      <c r="EQL66" s="22"/>
      <c r="EQM66" s="22"/>
      <c r="EQN66" s="22"/>
      <c r="EQO66" s="22"/>
      <c r="EQP66" s="22"/>
      <c r="EQQ66" s="22"/>
      <c r="EQR66" s="22"/>
      <c r="EQS66" s="22"/>
      <c r="EQT66" s="22"/>
      <c r="EQU66" s="22"/>
      <c r="EQV66" s="22"/>
      <c r="EQW66" s="22"/>
      <c r="EQX66" s="22"/>
      <c r="EQY66" s="22"/>
      <c r="EQZ66" s="22"/>
      <c r="ERA66" s="22"/>
      <c r="ERB66" s="22"/>
      <c r="ERC66" s="22"/>
      <c r="ERD66" s="22"/>
      <c r="ERE66" s="22"/>
      <c r="ERF66" s="22"/>
      <c r="ERG66" s="22"/>
      <c r="ERH66" s="22"/>
      <c r="ERI66" s="22"/>
      <c r="ERJ66" s="22"/>
      <c r="ERK66" s="22"/>
      <c r="ERL66" s="22"/>
      <c r="ERM66" s="22"/>
      <c r="ERN66" s="22"/>
      <c r="ERO66" s="22"/>
      <c r="ERP66" s="22"/>
      <c r="ERQ66" s="22"/>
      <c r="ERR66" s="22"/>
      <c r="ERS66" s="22"/>
      <c r="ERT66" s="22"/>
      <c r="ERU66" s="22"/>
      <c r="ERV66" s="22"/>
      <c r="ERW66" s="22"/>
      <c r="ERX66" s="22"/>
      <c r="ERY66" s="22"/>
      <c r="ERZ66" s="22"/>
      <c r="ESA66" s="22"/>
      <c r="ESB66" s="22"/>
      <c r="ESC66" s="22"/>
      <c r="ESD66" s="22"/>
      <c r="ESE66" s="22"/>
      <c r="ESF66" s="22"/>
      <c r="ESG66" s="22"/>
      <c r="ESH66" s="22"/>
      <c r="ESI66" s="22"/>
      <c r="ESJ66" s="22"/>
      <c r="ESK66" s="22"/>
      <c r="ESL66" s="22"/>
      <c r="ESM66" s="22"/>
      <c r="ESN66" s="22"/>
      <c r="ESO66" s="22"/>
      <c r="ESP66" s="22"/>
      <c r="ESQ66" s="22"/>
      <c r="ESR66" s="22"/>
      <c r="ESS66" s="22"/>
      <c r="EST66" s="22"/>
      <c r="ESU66" s="22"/>
      <c r="ESV66" s="22"/>
      <c r="ESW66" s="22"/>
      <c r="ESX66" s="22"/>
      <c r="ESY66" s="22"/>
      <c r="ESZ66" s="22"/>
      <c r="ETA66" s="22"/>
      <c r="ETB66" s="22"/>
      <c r="ETC66" s="22"/>
      <c r="ETD66" s="22"/>
      <c r="ETE66" s="22"/>
      <c r="ETF66" s="22"/>
      <c r="ETG66" s="22"/>
      <c r="ETH66" s="22"/>
      <c r="ETI66" s="22"/>
      <c r="ETJ66" s="22"/>
      <c r="ETK66" s="22"/>
      <c r="ETL66" s="22"/>
      <c r="ETM66" s="22"/>
      <c r="ETN66" s="22"/>
      <c r="ETO66" s="22"/>
      <c r="ETP66" s="22"/>
      <c r="ETQ66" s="22"/>
      <c r="ETR66" s="22"/>
      <c r="ETS66" s="22"/>
      <c r="ETT66" s="22"/>
      <c r="ETU66" s="22"/>
      <c r="ETV66" s="22"/>
      <c r="ETW66" s="22"/>
      <c r="ETX66" s="22"/>
      <c r="ETY66" s="22"/>
      <c r="ETZ66" s="22"/>
      <c r="EUA66" s="22"/>
      <c r="EUB66" s="22"/>
      <c r="EUC66" s="22"/>
      <c r="EUD66" s="22"/>
      <c r="EUE66" s="22"/>
      <c r="EUF66" s="22"/>
      <c r="EUG66" s="22"/>
      <c r="EUH66" s="22"/>
      <c r="EUI66" s="22"/>
      <c r="EUJ66" s="22"/>
      <c r="EUK66" s="22"/>
      <c r="EUL66" s="22"/>
      <c r="EUM66" s="22"/>
      <c r="EUN66" s="22"/>
      <c r="EUO66" s="22"/>
      <c r="EUP66" s="22"/>
      <c r="EUQ66" s="22"/>
      <c r="EUR66" s="22"/>
      <c r="EUS66" s="22"/>
      <c r="EUT66" s="22"/>
      <c r="EUU66" s="22"/>
      <c r="EUV66" s="22"/>
      <c r="EUW66" s="22"/>
      <c r="EUX66" s="22"/>
      <c r="EUY66" s="22"/>
      <c r="EUZ66" s="22"/>
      <c r="EVA66" s="22"/>
      <c r="EVB66" s="22"/>
      <c r="EVC66" s="22"/>
      <c r="EVD66" s="22"/>
      <c r="EVE66" s="22"/>
      <c r="EVF66" s="22"/>
      <c r="EVG66" s="22"/>
      <c r="EVH66" s="22"/>
      <c r="EVI66" s="22"/>
      <c r="EVJ66" s="22"/>
      <c r="EVK66" s="22"/>
      <c r="EVL66" s="22"/>
      <c r="EVM66" s="22"/>
      <c r="EVN66" s="22"/>
      <c r="EVO66" s="22"/>
      <c r="EVP66" s="22"/>
      <c r="EVQ66" s="22"/>
      <c r="EVR66" s="22"/>
      <c r="EVS66" s="22"/>
      <c r="EVT66" s="22"/>
      <c r="EVU66" s="22"/>
      <c r="EVV66" s="22"/>
      <c r="EVW66" s="22"/>
      <c r="EVX66" s="22"/>
      <c r="EVY66" s="22"/>
      <c r="EVZ66" s="22"/>
      <c r="EWA66" s="22"/>
      <c r="EWB66" s="22"/>
      <c r="EWC66" s="22"/>
      <c r="EWD66" s="22"/>
      <c r="EWE66" s="22"/>
      <c r="EWF66" s="22"/>
      <c r="EWG66" s="22"/>
      <c r="EWH66" s="22"/>
      <c r="EWI66" s="22"/>
      <c r="EWJ66" s="22"/>
      <c r="EWK66" s="22"/>
      <c r="EWL66" s="22"/>
      <c r="EWM66" s="22"/>
      <c r="EWN66" s="22"/>
      <c r="EWO66" s="22"/>
      <c r="EWP66" s="22"/>
      <c r="EWQ66" s="22"/>
      <c r="EWR66" s="22"/>
      <c r="EWS66" s="22"/>
      <c r="EWT66" s="22"/>
      <c r="EWU66" s="22"/>
      <c r="EWV66" s="22"/>
      <c r="EWW66" s="22"/>
      <c r="EWX66" s="22"/>
      <c r="EWY66" s="22"/>
      <c r="EWZ66" s="22"/>
      <c r="EXA66" s="22"/>
      <c r="EXB66" s="22"/>
      <c r="EXC66" s="22"/>
      <c r="EXD66" s="22"/>
      <c r="EXE66" s="22"/>
      <c r="EXF66" s="22"/>
      <c r="EXG66" s="22"/>
      <c r="EXH66" s="22"/>
      <c r="EXI66" s="22"/>
      <c r="EXJ66" s="22"/>
      <c r="EXK66" s="22"/>
      <c r="EXL66" s="22"/>
      <c r="EXM66" s="22"/>
      <c r="EXN66" s="22"/>
      <c r="EXO66" s="22"/>
      <c r="EXP66" s="22"/>
      <c r="EXQ66" s="22"/>
      <c r="EXR66" s="22"/>
      <c r="EXS66" s="22"/>
      <c r="EXT66" s="22"/>
      <c r="EXU66" s="22"/>
      <c r="EXV66" s="22"/>
      <c r="EXW66" s="22"/>
      <c r="EXX66" s="22"/>
      <c r="EXY66" s="22"/>
      <c r="EXZ66" s="22"/>
      <c r="EYA66" s="22"/>
      <c r="EYB66" s="22"/>
      <c r="EYC66" s="22"/>
      <c r="EYD66" s="22"/>
      <c r="EYE66" s="22"/>
      <c r="EYF66" s="22"/>
      <c r="EYG66" s="22"/>
      <c r="EYH66" s="22"/>
      <c r="EYI66" s="22"/>
      <c r="EYJ66" s="22"/>
      <c r="EYK66" s="22"/>
      <c r="EYL66" s="22"/>
      <c r="EYM66" s="22"/>
      <c r="EYN66" s="22"/>
      <c r="EYO66" s="22"/>
      <c r="EYP66" s="22"/>
      <c r="EYQ66" s="22"/>
      <c r="EYR66" s="22"/>
      <c r="EYS66" s="22"/>
      <c r="EYT66" s="22"/>
      <c r="EYU66" s="22"/>
      <c r="EYV66" s="22"/>
      <c r="EYW66" s="22"/>
      <c r="EYX66" s="22"/>
      <c r="EYY66" s="22"/>
      <c r="EYZ66" s="22"/>
      <c r="EZA66" s="22"/>
      <c r="EZB66" s="22"/>
      <c r="EZC66" s="22"/>
      <c r="EZD66" s="22"/>
      <c r="EZE66" s="22"/>
      <c r="EZF66" s="22"/>
      <c r="EZG66" s="22"/>
      <c r="EZH66" s="22"/>
      <c r="EZI66" s="22"/>
      <c r="EZJ66" s="22"/>
      <c r="EZK66" s="22"/>
      <c r="EZL66" s="22"/>
      <c r="EZM66" s="22"/>
      <c r="EZN66" s="22"/>
      <c r="EZO66" s="22"/>
      <c r="EZP66" s="22"/>
      <c r="EZQ66" s="22"/>
      <c r="EZR66" s="22"/>
      <c r="EZS66" s="22"/>
      <c r="EZT66" s="22"/>
      <c r="EZU66" s="22"/>
      <c r="EZV66" s="22"/>
      <c r="EZW66" s="22"/>
      <c r="EZX66" s="22"/>
      <c r="EZY66" s="22"/>
      <c r="EZZ66" s="22"/>
      <c r="FAA66" s="22"/>
      <c r="FAB66" s="22"/>
      <c r="FAC66" s="22"/>
      <c r="FAD66" s="22"/>
      <c r="FAE66" s="22"/>
      <c r="FAF66" s="22"/>
      <c r="FAG66" s="22"/>
      <c r="FAH66" s="22"/>
      <c r="FAI66" s="22"/>
      <c r="FAJ66" s="22"/>
      <c r="FAK66" s="22"/>
      <c r="FAL66" s="22"/>
      <c r="FAM66" s="22"/>
      <c r="FAN66" s="22"/>
      <c r="FAO66" s="22"/>
      <c r="FAP66" s="22"/>
      <c r="FAQ66" s="22"/>
      <c r="FAR66" s="22"/>
      <c r="FAS66" s="22"/>
      <c r="FAT66" s="22"/>
      <c r="FAU66" s="22"/>
      <c r="FAV66" s="22"/>
      <c r="FAW66" s="22"/>
      <c r="FAX66" s="22"/>
      <c r="FAY66" s="22"/>
      <c r="FAZ66" s="22"/>
      <c r="FBA66" s="22"/>
      <c r="FBB66" s="22"/>
      <c r="FBC66" s="22"/>
      <c r="FBD66" s="22"/>
      <c r="FBE66" s="22"/>
      <c r="FBF66" s="22"/>
      <c r="FBG66" s="22"/>
      <c r="FBH66" s="22"/>
      <c r="FBI66" s="22"/>
      <c r="FBJ66" s="22"/>
      <c r="FBK66" s="22"/>
      <c r="FBL66" s="22"/>
      <c r="FBM66" s="22"/>
      <c r="FBN66" s="22"/>
      <c r="FBO66" s="22"/>
      <c r="FBP66" s="22"/>
      <c r="FBQ66" s="22"/>
      <c r="FBR66" s="22"/>
      <c r="FBS66" s="22"/>
      <c r="FBT66" s="22"/>
      <c r="FBU66" s="22"/>
      <c r="FBV66" s="22"/>
      <c r="FBW66" s="22"/>
      <c r="FBX66" s="22"/>
      <c r="FBY66" s="22"/>
      <c r="FBZ66" s="22"/>
      <c r="FCA66" s="22"/>
      <c r="FCB66" s="22"/>
      <c r="FCC66" s="22"/>
      <c r="FCD66" s="22"/>
      <c r="FCE66" s="22"/>
      <c r="FCF66" s="22"/>
      <c r="FCG66" s="22"/>
      <c r="FCH66" s="22"/>
      <c r="FCI66" s="22"/>
      <c r="FCJ66" s="22"/>
      <c r="FCK66" s="22"/>
      <c r="FCL66" s="22"/>
      <c r="FCM66" s="22"/>
      <c r="FCN66" s="22"/>
      <c r="FCO66" s="22"/>
      <c r="FCP66" s="22"/>
      <c r="FCQ66" s="22"/>
      <c r="FCR66" s="22"/>
      <c r="FCS66" s="22"/>
      <c r="FCT66" s="22"/>
      <c r="FCU66" s="22"/>
      <c r="FCV66" s="22"/>
      <c r="FCW66" s="22"/>
      <c r="FCX66" s="22"/>
      <c r="FCY66" s="22"/>
      <c r="FCZ66" s="22"/>
      <c r="FDA66" s="22"/>
      <c r="FDB66" s="22"/>
      <c r="FDC66" s="22"/>
      <c r="FDD66" s="22"/>
      <c r="FDE66" s="22"/>
      <c r="FDF66" s="22"/>
      <c r="FDG66" s="22"/>
      <c r="FDH66" s="22"/>
      <c r="FDI66" s="22"/>
      <c r="FDJ66" s="22"/>
      <c r="FDK66" s="22"/>
      <c r="FDL66" s="22"/>
      <c r="FDM66" s="22"/>
      <c r="FDN66" s="22"/>
      <c r="FDO66" s="22"/>
      <c r="FDP66" s="22"/>
      <c r="FDQ66" s="22"/>
      <c r="FDR66" s="22"/>
      <c r="FDS66" s="22"/>
      <c r="FDT66" s="22"/>
      <c r="FDU66" s="22"/>
      <c r="FDV66" s="22"/>
      <c r="FDW66" s="22"/>
      <c r="FDX66" s="22"/>
      <c r="FDY66" s="22"/>
      <c r="FDZ66" s="22"/>
      <c r="FEA66" s="22"/>
      <c r="FEB66" s="22"/>
      <c r="FEC66" s="22"/>
      <c r="FED66" s="22"/>
      <c r="FEE66" s="22"/>
      <c r="FEF66" s="22"/>
      <c r="FEG66" s="22"/>
      <c r="FEH66" s="22"/>
      <c r="FEI66" s="22"/>
      <c r="FEJ66" s="22"/>
      <c r="FEK66" s="22"/>
      <c r="FEL66" s="22"/>
      <c r="FEM66" s="22"/>
      <c r="FEN66" s="22"/>
      <c r="FEO66" s="22"/>
      <c r="FEP66" s="22"/>
      <c r="FEQ66" s="22"/>
      <c r="FER66" s="22"/>
      <c r="FES66" s="22"/>
      <c r="FET66" s="22"/>
      <c r="FEU66" s="22"/>
      <c r="FEV66" s="22"/>
      <c r="FEW66" s="22"/>
      <c r="FEX66" s="22"/>
      <c r="FEY66" s="22"/>
      <c r="FEZ66" s="22"/>
      <c r="FFA66" s="22"/>
      <c r="FFB66" s="22"/>
      <c r="FFC66" s="22"/>
      <c r="FFD66" s="22"/>
      <c r="FFE66" s="22"/>
      <c r="FFF66" s="22"/>
      <c r="FFG66" s="22"/>
      <c r="FFH66" s="22"/>
      <c r="FFI66" s="22"/>
      <c r="FFJ66" s="22"/>
      <c r="FFK66" s="22"/>
      <c r="FFL66" s="22"/>
      <c r="FFM66" s="22"/>
      <c r="FFN66" s="22"/>
      <c r="FFO66" s="22"/>
      <c r="FFP66" s="22"/>
      <c r="FFQ66" s="22"/>
      <c r="FFR66" s="22"/>
      <c r="FFS66" s="22"/>
      <c r="FFT66" s="22"/>
      <c r="FFU66" s="22"/>
      <c r="FFV66" s="22"/>
      <c r="FFW66" s="22"/>
      <c r="FFX66" s="22"/>
      <c r="FFY66" s="22"/>
      <c r="FFZ66" s="22"/>
      <c r="FGA66" s="22"/>
      <c r="FGB66" s="22"/>
      <c r="FGC66" s="22"/>
      <c r="FGD66" s="22"/>
      <c r="FGE66" s="22"/>
      <c r="FGF66" s="22"/>
      <c r="FGG66" s="22"/>
      <c r="FGH66" s="22"/>
      <c r="FGI66" s="22"/>
      <c r="FGJ66" s="22"/>
      <c r="FGK66" s="22"/>
      <c r="FGL66" s="22"/>
      <c r="FGM66" s="22"/>
      <c r="FGN66" s="22"/>
      <c r="FGO66" s="22"/>
      <c r="FGP66" s="22"/>
      <c r="FGQ66" s="22"/>
      <c r="FGR66" s="22"/>
      <c r="FGS66" s="22"/>
      <c r="FGT66" s="22"/>
      <c r="FGU66" s="22"/>
      <c r="FGV66" s="22"/>
      <c r="FGW66" s="22"/>
      <c r="FGX66" s="22"/>
      <c r="FGY66" s="22"/>
      <c r="FGZ66" s="22"/>
      <c r="FHA66" s="22"/>
      <c r="FHB66" s="22"/>
      <c r="FHC66" s="22"/>
      <c r="FHD66" s="22"/>
      <c r="FHE66" s="22"/>
      <c r="FHF66" s="22"/>
      <c r="FHG66" s="22"/>
      <c r="FHH66" s="22"/>
      <c r="FHI66" s="22"/>
      <c r="FHJ66" s="22"/>
      <c r="FHK66" s="22"/>
      <c r="FHL66" s="22"/>
      <c r="FHM66" s="22"/>
      <c r="FHN66" s="22"/>
      <c r="FHO66" s="22"/>
      <c r="FHP66" s="22"/>
      <c r="FHQ66" s="22"/>
      <c r="FHR66" s="22"/>
      <c r="FHS66" s="22"/>
      <c r="FHT66" s="22"/>
      <c r="FHU66" s="22"/>
      <c r="FHV66" s="22"/>
      <c r="FHW66" s="22"/>
      <c r="FHX66" s="22"/>
      <c r="FHY66" s="22"/>
      <c r="FHZ66" s="22"/>
      <c r="FIA66" s="22"/>
      <c r="FIB66" s="22"/>
      <c r="FIC66" s="22"/>
      <c r="FID66" s="22"/>
      <c r="FIE66" s="22"/>
      <c r="FIF66" s="22"/>
      <c r="FIG66" s="22"/>
      <c r="FIH66" s="22"/>
      <c r="FII66" s="22"/>
      <c r="FIJ66" s="22"/>
      <c r="FIK66" s="22"/>
      <c r="FIL66" s="22"/>
      <c r="FIM66" s="22"/>
      <c r="FIN66" s="22"/>
      <c r="FIO66" s="22"/>
      <c r="FIP66" s="22"/>
      <c r="FIQ66" s="22"/>
      <c r="FIR66" s="22"/>
      <c r="FIS66" s="22"/>
      <c r="FIT66" s="22"/>
      <c r="FIU66" s="22"/>
      <c r="FIV66" s="22"/>
      <c r="FIW66" s="22"/>
      <c r="FIX66" s="22"/>
      <c r="FIY66" s="22"/>
      <c r="FIZ66" s="22"/>
      <c r="FJA66" s="22"/>
      <c r="FJB66" s="22"/>
      <c r="FJC66" s="22"/>
      <c r="FJD66" s="22"/>
      <c r="FJE66" s="22"/>
      <c r="FJF66" s="22"/>
      <c r="FJG66" s="22"/>
      <c r="FJH66" s="22"/>
      <c r="FJI66" s="22"/>
      <c r="FJJ66" s="22"/>
      <c r="FJK66" s="22"/>
      <c r="FJL66" s="22"/>
      <c r="FJM66" s="22"/>
      <c r="FJN66" s="22"/>
      <c r="FJO66" s="22"/>
      <c r="FJP66" s="22"/>
      <c r="FJQ66" s="22"/>
      <c r="FJR66" s="22"/>
      <c r="FJS66" s="22"/>
      <c r="FJT66" s="22"/>
      <c r="FJU66" s="22"/>
      <c r="FJV66" s="22"/>
      <c r="FJW66" s="22"/>
      <c r="FJX66" s="22"/>
      <c r="FJY66" s="22"/>
      <c r="FJZ66" s="22"/>
      <c r="FKA66" s="22"/>
      <c r="FKB66" s="22"/>
      <c r="FKC66" s="22"/>
      <c r="FKD66" s="22"/>
      <c r="FKE66" s="22"/>
      <c r="FKF66" s="22"/>
      <c r="FKG66" s="22"/>
      <c r="FKH66" s="22"/>
      <c r="FKI66" s="22"/>
      <c r="FKJ66" s="22"/>
      <c r="FKK66" s="22"/>
      <c r="FKL66" s="22"/>
      <c r="FKM66" s="22"/>
      <c r="FKN66" s="22"/>
      <c r="FKO66" s="22"/>
      <c r="FKP66" s="22"/>
      <c r="FKQ66" s="22"/>
      <c r="FKR66" s="22"/>
      <c r="FKS66" s="22"/>
      <c r="FKT66" s="22"/>
      <c r="FKU66" s="22"/>
      <c r="FKV66" s="22"/>
      <c r="FKW66" s="22"/>
      <c r="FKX66" s="22"/>
      <c r="FKY66" s="22"/>
      <c r="FKZ66" s="22"/>
      <c r="FLA66" s="22"/>
      <c r="FLB66" s="22"/>
      <c r="FLC66" s="22"/>
      <c r="FLD66" s="22"/>
      <c r="FLE66" s="22"/>
      <c r="FLF66" s="22"/>
      <c r="FLG66" s="22"/>
      <c r="FLH66" s="22"/>
      <c r="FLI66" s="22"/>
      <c r="FLJ66" s="22"/>
      <c r="FLK66" s="22"/>
      <c r="FLL66" s="22"/>
      <c r="FLM66" s="22"/>
      <c r="FLN66" s="22"/>
      <c r="FLO66" s="22"/>
      <c r="FLP66" s="22"/>
      <c r="FLQ66" s="22"/>
      <c r="FLR66" s="22"/>
      <c r="FLS66" s="22"/>
      <c r="FLT66" s="22"/>
      <c r="FLU66" s="22"/>
      <c r="FLV66" s="22"/>
      <c r="FLW66" s="22"/>
      <c r="FLX66" s="22"/>
      <c r="FLY66" s="22"/>
      <c r="FLZ66" s="22"/>
      <c r="FMA66" s="22"/>
      <c r="FMB66" s="22"/>
      <c r="FMC66" s="22"/>
      <c r="FMD66" s="22"/>
      <c r="FME66" s="22"/>
      <c r="FMF66" s="22"/>
      <c r="FMG66" s="22"/>
      <c r="FMH66" s="22"/>
      <c r="FMI66" s="22"/>
      <c r="FMJ66" s="22"/>
      <c r="FMK66" s="22"/>
      <c r="FML66" s="22"/>
      <c r="FMM66" s="22"/>
      <c r="FMN66" s="22"/>
      <c r="FMO66" s="22"/>
      <c r="FMP66" s="22"/>
      <c r="FMQ66" s="22"/>
      <c r="FMR66" s="22"/>
      <c r="FMS66" s="22"/>
      <c r="FMT66" s="22"/>
      <c r="FMU66" s="22"/>
      <c r="FMV66" s="22"/>
      <c r="FMW66" s="22"/>
      <c r="FMX66" s="22"/>
      <c r="FMY66" s="22"/>
      <c r="FMZ66" s="22"/>
      <c r="FNA66" s="22"/>
      <c r="FNB66" s="22"/>
      <c r="FNC66" s="22"/>
      <c r="FND66" s="22"/>
      <c r="FNE66" s="22"/>
      <c r="FNF66" s="22"/>
      <c r="FNG66" s="22"/>
      <c r="FNH66" s="22"/>
      <c r="FNI66" s="22"/>
      <c r="FNJ66" s="22"/>
      <c r="FNK66" s="22"/>
      <c r="FNL66" s="22"/>
      <c r="FNM66" s="22"/>
      <c r="FNN66" s="22"/>
      <c r="FNO66" s="22"/>
      <c r="FNP66" s="22"/>
      <c r="FNQ66" s="22"/>
      <c r="FNR66" s="22"/>
      <c r="FNS66" s="22"/>
      <c r="FNT66" s="22"/>
      <c r="FNU66" s="22"/>
      <c r="FNV66" s="22"/>
      <c r="FNW66" s="22"/>
      <c r="FNX66" s="22"/>
      <c r="FNY66" s="22"/>
      <c r="FNZ66" s="22"/>
      <c r="FOA66" s="22"/>
      <c r="FOB66" s="22"/>
      <c r="FOC66" s="22"/>
      <c r="FOD66" s="22"/>
      <c r="FOE66" s="22"/>
      <c r="FOF66" s="22"/>
      <c r="FOG66" s="22"/>
      <c r="FOH66" s="22"/>
      <c r="FOI66" s="22"/>
      <c r="FOJ66" s="22"/>
      <c r="FOK66" s="22"/>
      <c r="FOL66" s="22"/>
      <c r="FOM66" s="22"/>
      <c r="FON66" s="22"/>
      <c r="FOO66" s="22"/>
      <c r="FOP66" s="22"/>
      <c r="FOQ66" s="22"/>
      <c r="FOR66" s="22"/>
      <c r="FOS66" s="22"/>
      <c r="FOT66" s="22"/>
      <c r="FOU66" s="22"/>
      <c r="FOV66" s="22"/>
      <c r="FOW66" s="22"/>
      <c r="FOX66" s="22"/>
      <c r="FOY66" s="22"/>
      <c r="FOZ66" s="22"/>
      <c r="FPA66" s="22"/>
      <c r="FPB66" s="22"/>
      <c r="FPC66" s="22"/>
      <c r="FPD66" s="22"/>
      <c r="FPE66" s="22"/>
      <c r="FPF66" s="22"/>
      <c r="FPG66" s="22"/>
      <c r="FPH66" s="22"/>
      <c r="FPI66" s="22"/>
      <c r="FPJ66" s="22"/>
      <c r="FPK66" s="22"/>
      <c r="FPL66" s="22"/>
      <c r="FPM66" s="22"/>
      <c r="FPN66" s="22"/>
      <c r="FPO66" s="22"/>
      <c r="FPP66" s="22"/>
      <c r="FPQ66" s="22"/>
      <c r="FPR66" s="22"/>
      <c r="FPS66" s="22"/>
      <c r="FPT66" s="22"/>
      <c r="FPU66" s="22"/>
      <c r="FPV66" s="22"/>
      <c r="FPW66" s="22"/>
      <c r="FPX66" s="22"/>
      <c r="FPY66" s="22"/>
      <c r="FPZ66" s="22"/>
      <c r="FQA66" s="22"/>
      <c r="FQB66" s="22"/>
      <c r="FQC66" s="22"/>
      <c r="FQD66" s="22"/>
      <c r="FQE66" s="22"/>
      <c r="FQF66" s="22"/>
      <c r="FQG66" s="22"/>
      <c r="FQH66" s="22"/>
      <c r="FQI66" s="22"/>
      <c r="FQJ66" s="22"/>
      <c r="FQK66" s="22"/>
      <c r="FQL66" s="22"/>
      <c r="FQM66" s="22"/>
      <c r="FQN66" s="22"/>
      <c r="FQO66" s="22"/>
      <c r="FQP66" s="22"/>
      <c r="FQQ66" s="22"/>
      <c r="FQR66" s="22"/>
      <c r="FQS66" s="22"/>
      <c r="FQT66" s="22"/>
      <c r="FQU66" s="22"/>
      <c r="FQV66" s="22"/>
      <c r="FQW66" s="22"/>
      <c r="FQX66" s="22"/>
      <c r="FQY66" s="22"/>
      <c r="FQZ66" s="22"/>
      <c r="FRA66" s="22"/>
      <c r="FRB66" s="22"/>
      <c r="FRC66" s="22"/>
      <c r="FRD66" s="22"/>
      <c r="FRE66" s="22"/>
      <c r="FRF66" s="22"/>
      <c r="FRG66" s="22"/>
      <c r="FRH66" s="22"/>
      <c r="FRI66" s="22"/>
      <c r="FRJ66" s="22"/>
      <c r="FRK66" s="22"/>
      <c r="FRL66" s="22"/>
      <c r="FRM66" s="22"/>
      <c r="FRN66" s="22"/>
      <c r="FRO66" s="22"/>
      <c r="FRP66" s="22"/>
      <c r="FRQ66" s="22"/>
      <c r="FRR66" s="22"/>
      <c r="FRS66" s="22"/>
      <c r="FRT66" s="22"/>
      <c r="FRU66" s="22"/>
      <c r="FRV66" s="22"/>
      <c r="FRW66" s="22"/>
      <c r="FRX66" s="22"/>
      <c r="FRY66" s="22"/>
      <c r="FRZ66" s="22"/>
      <c r="FSA66" s="22"/>
      <c r="FSB66" s="22"/>
      <c r="FSC66" s="22"/>
      <c r="FSD66" s="22"/>
      <c r="FSE66" s="22"/>
      <c r="FSF66" s="22"/>
      <c r="FSG66" s="22"/>
      <c r="FSH66" s="22"/>
      <c r="FSI66" s="22"/>
      <c r="FSJ66" s="22"/>
      <c r="FSK66" s="22"/>
      <c r="FSL66" s="22"/>
      <c r="FSM66" s="22"/>
      <c r="FSN66" s="22"/>
      <c r="FSO66" s="22"/>
      <c r="FSP66" s="22"/>
      <c r="FSQ66" s="22"/>
      <c r="FSR66" s="22"/>
      <c r="FSS66" s="22"/>
      <c r="FST66" s="22"/>
      <c r="FSU66" s="22"/>
      <c r="FSV66" s="22"/>
      <c r="FSW66" s="22"/>
      <c r="FSX66" s="22"/>
      <c r="FSY66" s="22"/>
      <c r="FSZ66" s="22"/>
      <c r="FTA66" s="22"/>
      <c r="FTB66" s="22"/>
      <c r="FTC66" s="22"/>
      <c r="FTD66" s="22"/>
      <c r="FTE66" s="22"/>
      <c r="FTF66" s="22"/>
      <c r="FTG66" s="22"/>
      <c r="FTH66" s="22"/>
      <c r="FTI66" s="22"/>
      <c r="FTJ66" s="22"/>
      <c r="FTK66" s="22"/>
      <c r="FTL66" s="22"/>
      <c r="FTM66" s="22"/>
      <c r="FTN66" s="22"/>
      <c r="FTO66" s="22"/>
      <c r="FTP66" s="22"/>
      <c r="FTQ66" s="22"/>
      <c r="FTR66" s="22"/>
      <c r="FTS66" s="22"/>
      <c r="FTT66" s="22"/>
      <c r="FTU66" s="22"/>
      <c r="FTV66" s="22"/>
      <c r="FTW66" s="22"/>
      <c r="FTX66" s="22"/>
      <c r="FTY66" s="22"/>
      <c r="FTZ66" s="22"/>
      <c r="FUA66" s="22"/>
      <c r="FUB66" s="22"/>
      <c r="FUC66" s="22"/>
      <c r="FUD66" s="22"/>
      <c r="FUE66" s="22"/>
      <c r="FUF66" s="22"/>
      <c r="FUG66" s="22"/>
      <c r="FUH66" s="22"/>
      <c r="FUI66" s="22"/>
      <c r="FUJ66" s="22"/>
      <c r="FUK66" s="22"/>
      <c r="FUL66" s="22"/>
      <c r="FUM66" s="22"/>
      <c r="FUN66" s="22"/>
      <c r="FUO66" s="22"/>
      <c r="FUP66" s="22"/>
      <c r="FUQ66" s="22"/>
      <c r="FUR66" s="22"/>
      <c r="FUS66" s="22"/>
      <c r="FUT66" s="22"/>
      <c r="FUU66" s="22"/>
      <c r="FUV66" s="22"/>
      <c r="FUW66" s="22"/>
      <c r="FUX66" s="22"/>
      <c r="FUY66" s="22"/>
      <c r="FUZ66" s="22"/>
      <c r="FVA66" s="22"/>
      <c r="FVB66" s="22"/>
      <c r="FVC66" s="22"/>
      <c r="FVD66" s="22"/>
      <c r="FVE66" s="22"/>
      <c r="FVF66" s="22"/>
      <c r="FVG66" s="22"/>
      <c r="FVH66" s="22"/>
      <c r="FVI66" s="22"/>
      <c r="FVJ66" s="22"/>
      <c r="FVK66" s="22"/>
      <c r="FVL66" s="22"/>
      <c r="FVM66" s="22"/>
      <c r="FVN66" s="22"/>
      <c r="FVO66" s="22"/>
      <c r="FVP66" s="22"/>
      <c r="FVQ66" s="22"/>
      <c r="FVR66" s="22"/>
      <c r="FVS66" s="22"/>
      <c r="FVT66" s="22"/>
      <c r="FVU66" s="22"/>
      <c r="FVV66" s="22"/>
      <c r="FVW66" s="22"/>
      <c r="FVX66" s="22"/>
      <c r="FVY66" s="22"/>
      <c r="FVZ66" s="22"/>
      <c r="FWA66" s="22"/>
      <c r="FWB66" s="22"/>
      <c r="FWC66" s="22"/>
      <c r="FWD66" s="22"/>
      <c r="FWE66" s="22"/>
      <c r="FWF66" s="22"/>
      <c r="FWG66" s="22"/>
      <c r="FWH66" s="22"/>
      <c r="FWI66" s="22"/>
      <c r="FWJ66" s="22"/>
      <c r="FWK66" s="22"/>
      <c r="FWL66" s="22"/>
      <c r="FWM66" s="22"/>
      <c r="FWN66" s="22"/>
      <c r="FWO66" s="22"/>
      <c r="FWP66" s="22"/>
      <c r="FWQ66" s="22"/>
      <c r="FWR66" s="22"/>
      <c r="FWS66" s="22"/>
      <c r="FWT66" s="22"/>
      <c r="FWU66" s="22"/>
      <c r="FWV66" s="22"/>
      <c r="FWW66" s="22"/>
      <c r="FWX66" s="22"/>
      <c r="FWY66" s="22"/>
      <c r="FWZ66" s="22"/>
      <c r="FXA66" s="22"/>
      <c r="FXB66" s="22"/>
      <c r="FXC66" s="22"/>
      <c r="FXD66" s="22"/>
      <c r="FXE66" s="22"/>
      <c r="FXF66" s="22"/>
      <c r="FXG66" s="22"/>
      <c r="FXH66" s="22"/>
      <c r="FXI66" s="22"/>
      <c r="FXJ66" s="22"/>
      <c r="FXK66" s="22"/>
      <c r="FXL66" s="22"/>
      <c r="FXM66" s="22"/>
      <c r="FXN66" s="22"/>
      <c r="FXO66" s="22"/>
      <c r="FXP66" s="22"/>
      <c r="FXQ66" s="22"/>
      <c r="FXR66" s="22"/>
      <c r="FXS66" s="22"/>
      <c r="FXT66" s="22"/>
      <c r="FXU66" s="22"/>
      <c r="FXV66" s="22"/>
      <c r="FXW66" s="22"/>
      <c r="FXX66" s="22"/>
      <c r="FXY66" s="22"/>
      <c r="FXZ66" s="22"/>
      <c r="FYA66" s="22"/>
      <c r="FYB66" s="22"/>
      <c r="FYC66" s="22"/>
      <c r="FYD66" s="22"/>
      <c r="FYE66" s="22"/>
      <c r="FYF66" s="22"/>
      <c r="FYG66" s="22"/>
      <c r="FYH66" s="22"/>
      <c r="FYI66" s="22"/>
      <c r="FYJ66" s="22"/>
      <c r="FYK66" s="22"/>
      <c r="FYL66" s="22"/>
      <c r="FYM66" s="22"/>
      <c r="FYN66" s="22"/>
      <c r="FYO66" s="22"/>
      <c r="FYP66" s="22"/>
      <c r="FYQ66" s="22"/>
      <c r="FYR66" s="22"/>
      <c r="FYS66" s="22"/>
      <c r="FYT66" s="22"/>
      <c r="FYU66" s="22"/>
      <c r="FYV66" s="22"/>
      <c r="FYW66" s="22"/>
      <c r="FYX66" s="22"/>
      <c r="FYY66" s="22"/>
      <c r="FYZ66" s="22"/>
      <c r="FZA66" s="22"/>
      <c r="FZB66" s="22"/>
      <c r="FZC66" s="22"/>
      <c r="FZD66" s="22"/>
      <c r="FZE66" s="22"/>
      <c r="FZF66" s="22"/>
      <c r="FZG66" s="22"/>
      <c r="FZH66" s="22"/>
      <c r="FZI66" s="22"/>
      <c r="FZJ66" s="22"/>
      <c r="FZK66" s="22"/>
      <c r="FZL66" s="22"/>
      <c r="FZM66" s="22"/>
      <c r="FZN66" s="22"/>
      <c r="FZO66" s="22"/>
      <c r="FZP66" s="22"/>
      <c r="FZQ66" s="22"/>
      <c r="FZR66" s="22"/>
      <c r="FZS66" s="22"/>
      <c r="FZT66" s="22"/>
      <c r="FZU66" s="22"/>
      <c r="FZV66" s="22"/>
      <c r="FZW66" s="22"/>
      <c r="FZX66" s="22"/>
      <c r="FZY66" s="22"/>
      <c r="FZZ66" s="22"/>
      <c r="GAA66" s="22"/>
      <c r="GAB66" s="22"/>
      <c r="GAC66" s="22"/>
      <c r="GAD66" s="22"/>
      <c r="GAE66" s="22"/>
      <c r="GAF66" s="22"/>
      <c r="GAG66" s="22"/>
      <c r="GAH66" s="22"/>
      <c r="GAI66" s="22"/>
      <c r="GAJ66" s="22"/>
      <c r="GAK66" s="22"/>
      <c r="GAL66" s="22"/>
      <c r="GAM66" s="22"/>
      <c r="GAN66" s="22"/>
      <c r="GAO66" s="22"/>
      <c r="GAP66" s="22"/>
      <c r="GAQ66" s="22"/>
      <c r="GAR66" s="22"/>
      <c r="GAS66" s="22"/>
      <c r="GAT66" s="22"/>
      <c r="GAU66" s="22"/>
      <c r="GAV66" s="22"/>
      <c r="GAW66" s="22"/>
      <c r="GAX66" s="22"/>
      <c r="GAY66" s="22"/>
      <c r="GAZ66" s="22"/>
      <c r="GBA66" s="22"/>
      <c r="GBB66" s="22"/>
      <c r="GBC66" s="22"/>
      <c r="GBD66" s="22"/>
      <c r="GBE66" s="22"/>
      <c r="GBF66" s="22"/>
      <c r="GBG66" s="22"/>
      <c r="GBH66" s="22"/>
      <c r="GBI66" s="22"/>
      <c r="GBJ66" s="22"/>
      <c r="GBK66" s="22"/>
      <c r="GBL66" s="22"/>
      <c r="GBM66" s="22"/>
      <c r="GBN66" s="22"/>
      <c r="GBO66" s="22"/>
      <c r="GBP66" s="22"/>
      <c r="GBQ66" s="22"/>
      <c r="GBR66" s="22"/>
      <c r="GBS66" s="22"/>
      <c r="GBT66" s="22"/>
      <c r="GBU66" s="22"/>
      <c r="GBV66" s="22"/>
      <c r="GBW66" s="22"/>
      <c r="GBX66" s="22"/>
      <c r="GBY66" s="22"/>
      <c r="GBZ66" s="22"/>
      <c r="GCA66" s="22"/>
      <c r="GCB66" s="22"/>
      <c r="GCC66" s="22"/>
      <c r="GCD66" s="22"/>
      <c r="GCE66" s="22"/>
      <c r="GCF66" s="22"/>
      <c r="GCG66" s="22"/>
      <c r="GCH66" s="22"/>
      <c r="GCI66" s="22"/>
      <c r="GCJ66" s="22"/>
      <c r="GCK66" s="22"/>
      <c r="GCL66" s="22"/>
      <c r="GCM66" s="22"/>
      <c r="GCN66" s="22"/>
      <c r="GCO66" s="22"/>
      <c r="GCP66" s="22"/>
      <c r="GCQ66" s="22"/>
      <c r="GCR66" s="22"/>
      <c r="GCS66" s="22"/>
      <c r="GCT66" s="22"/>
      <c r="GCU66" s="22"/>
      <c r="GCV66" s="22"/>
      <c r="GCW66" s="22"/>
      <c r="GCX66" s="22"/>
      <c r="GCY66" s="22"/>
      <c r="GCZ66" s="22"/>
      <c r="GDA66" s="22"/>
      <c r="GDB66" s="22"/>
      <c r="GDC66" s="22"/>
      <c r="GDD66" s="22"/>
      <c r="GDE66" s="22"/>
      <c r="GDF66" s="22"/>
      <c r="GDG66" s="22"/>
      <c r="GDH66" s="22"/>
      <c r="GDI66" s="22"/>
      <c r="GDJ66" s="22"/>
      <c r="GDK66" s="22"/>
      <c r="GDL66" s="22"/>
      <c r="GDM66" s="22"/>
      <c r="GDN66" s="22"/>
      <c r="GDO66" s="22"/>
      <c r="GDP66" s="22"/>
      <c r="GDQ66" s="22"/>
      <c r="GDR66" s="22"/>
      <c r="GDS66" s="22"/>
      <c r="GDT66" s="22"/>
      <c r="GDU66" s="22"/>
      <c r="GDV66" s="22"/>
      <c r="GDW66" s="22"/>
      <c r="GDX66" s="22"/>
      <c r="GDY66" s="22"/>
      <c r="GDZ66" s="22"/>
      <c r="GEA66" s="22"/>
      <c r="GEB66" s="22"/>
      <c r="GEC66" s="22"/>
      <c r="GED66" s="22"/>
      <c r="GEE66" s="22"/>
      <c r="GEF66" s="22"/>
      <c r="GEG66" s="22"/>
      <c r="GEH66" s="22"/>
      <c r="GEI66" s="22"/>
      <c r="GEJ66" s="22"/>
      <c r="GEK66" s="22"/>
      <c r="GEL66" s="22"/>
      <c r="GEM66" s="22"/>
      <c r="GEN66" s="22"/>
      <c r="GEO66" s="22"/>
      <c r="GEP66" s="22"/>
      <c r="GEQ66" s="22"/>
      <c r="GER66" s="22"/>
      <c r="GES66" s="22"/>
      <c r="GET66" s="22"/>
      <c r="GEU66" s="22"/>
      <c r="GEV66" s="22"/>
      <c r="GEW66" s="22"/>
      <c r="GEX66" s="22"/>
      <c r="GEY66" s="22"/>
      <c r="GEZ66" s="22"/>
      <c r="GFA66" s="22"/>
      <c r="GFB66" s="22"/>
      <c r="GFC66" s="22"/>
      <c r="GFD66" s="22"/>
      <c r="GFE66" s="22"/>
      <c r="GFF66" s="22"/>
      <c r="GFG66" s="22"/>
      <c r="GFH66" s="22"/>
      <c r="GFI66" s="22"/>
      <c r="GFJ66" s="22"/>
      <c r="GFK66" s="22"/>
      <c r="GFL66" s="22"/>
      <c r="GFM66" s="22"/>
      <c r="GFN66" s="22"/>
      <c r="GFO66" s="22"/>
      <c r="GFP66" s="22"/>
      <c r="GFQ66" s="22"/>
      <c r="GFR66" s="22"/>
      <c r="GFS66" s="22"/>
      <c r="GFT66" s="22"/>
      <c r="GFU66" s="22"/>
      <c r="GFV66" s="22"/>
      <c r="GFW66" s="22"/>
      <c r="GFX66" s="22"/>
      <c r="GFY66" s="22"/>
      <c r="GFZ66" s="22"/>
      <c r="GGA66" s="22"/>
      <c r="GGB66" s="22"/>
      <c r="GGC66" s="22"/>
      <c r="GGD66" s="22"/>
      <c r="GGE66" s="22"/>
      <c r="GGF66" s="22"/>
      <c r="GGG66" s="22"/>
      <c r="GGH66" s="22"/>
      <c r="GGI66" s="22"/>
      <c r="GGJ66" s="22"/>
      <c r="GGK66" s="22"/>
      <c r="GGL66" s="22"/>
      <c r="GGM66" s="22"/>
      <c r="GGN66" s="22"/>
      <c r="GGO66" s="22"/>
      <c r="GGP66" s="22"/>
      <c r="GGQ66" s="22"/>
      <c r="GGR66" s="22"/>
      <c r="GGS66" s="22"/>
      <c r="GGT66" s="22"/>
      <c r="GGU66" s="22"/>
      <c r="GGV66" s="22"/>
      <c r="GGW66" s="22"/>
      <c r="GGX66" s="22"/>
      <c r="GGY66" s="22"/>
      <c r="GGZ66" s="22"/>
      <c r="GHA66" s="22"/>
      <c r="GHB66" s="22"/>
      <c r="GHC66" s="22"/>
      <c r="GHD66" s="22"/>
      <c r="GHE66" s="22"/>
      <c r="GHF66" s="22"/>
      <c r="GHG66" s="22"/>
      <c r="GHH66" s="22"/>
      <c r="GHI66" s="22"/>
      <c r="GHJ66" s="22"/>
      <c r="GHK66" s="22"/>
      <c r="GHL66" s="22"/>
      <c r="GHM66" s="22"/>
      <c r="GHN66" s="22"/>
      <c r="GHO66" s="22"/>
      <c r="GHP66" s="22"/>
      <c r="GHQ66" s="22"/>
      <c r="GHR66" s="22"/>
      <c r="GHS66" s="22"/>
      <c r="GHT66" s="22"/>
      <c r="GHU66" s="22"/>
      <c r="GHV66" s="22"/>
      <c r="GHW66" s="22"/>
      <c r="GHX66" s="22"/>
      <c r="GHY66" s="22"/>
      <c r="GHZ66" s="22"/>
      <c r="GIA66" s="22"/>
      <c r="GIB66" s="22"/>
      <c r="GIC66" s="22"/>
      <c r="GID66" s="22"/>
      <c r="GIE66" s="22"/>
      <c r="GIF66" s="22"/>
      <c r="GIG66" s="22"/>
      <c r="GIH66" s="22"/>
      <c r="GII66" s="22"/>
      <c r="GIJ66" s="22"/>
      <c r="GIK66" s="22"/>
      <c r="GIL66" s="22"/>
      <c r="GIM66" s="22"/>
      <c r="GIN66" s="22"/>
      <c r="GIO66" s="22"/>
      <c r="GIP66" s="22"/>
      <c r="GIQ66" s="22"/>
      <c r="GIR66" s="22"/>
      <c r="GIS66" s="22"/>
      <c r="GIT66" s="22"/>
      <c r="GIU66" s="22"/>
      <c r="GIV66" s="22"/>
      <c r="GIW66" s="22"/>
      <c r="GIX66" s="22"/>
      <c r="GIY66" s="22"/>
      <c r="GIZ66" s="22"/>
      <c r="GJA66" s="22"/>
      <c r="GJB66" s="22"/>
      <c r="GJC66" s="22"/>
      <c r="GJD66" s="22"/>
      <c r="GJE66" s="22"/>
      <c r="GJF66" s="22"/>
      <c r="GJG66" s="22"/>
      <c r="GJH66" s="22"/>
      <c r="GJI66" s="22"/>
      <c r="GJJ66" s="22"/>
      <c r="GJK66" s="22"/>
      <c r="GJL66" s="22"/>
      <c r="GJM66" s="22"/>
      <c r="GJN66" s="22"/>
      <c r="GJO66" s="22"/>
      <c r="GJP66" s="22"/>
      <c r="GJQ66" s="22"/>
      <c r="GJR66" s="22"/>
      <c r="GJS66" s="22"/>
      <c r="GJT66" s="22"/>
      <c r="GJU66" s="22"/>
      <c r="GJV66" s="22"/>
      <c r="GJW66" s="22"/>
      <c r="GJX66" s="22"/>
      <c r="GJY66" s="22"/>
      <c r="GJZ66" s="22"/>
      <c r="GKA66" s="22"/>
      <c r="GKB66" s="22"/>
      <c r="GKC66" s="22"/>
      <c r="GKD66" s="22"/>
      <c r="GKE66" s="22"/>
      <c r="GKF66" s="22"/>
      <c r="GKG66" s="22"/>
      <c r="GKH66" s="22"/>
      <c r="GKI66" s="22"/>
      <c r="GKJ66" s="22"/>
      <c r="GKK66" s="22"/>
      <c r="GKL66" s="22"/>
      <c r="GKM66" s="22"/>
      <c r="GKN66" s="22"/>
      <c r="GKO66" s="22"/>
      <c r="GKP66" s="22"/>
      <c r="GKQ66" s="22"/>
      <c r="GKR66" s="22"/>
      <c r="GKS66" s="22"/>
      <c r="GKT66" s="22"/>
      <c r="GKU66" s="22"/>
      <c r="GKV66" s="22"/>
      <c r="GKW66" s="22"/>
      <c r="GKX66" s="22"/>
      <c r="GKY66" s="22"/>
      <c r="GKZ66" s="22"/>
      <c r="GLA66" s="22"/>
      <c r="GLB66" s="22"/>
      <c r="GLC66" s="22"/>
      <c r="GLD66" s="22"/>
      <c r="GLE66" s="22"/>
      <c r="GLF66" s="22"/>
      <c r="GLG66" s="22"/>
      <c r="GLH66" s="22"/>
      <c r="GLI66" s="22"/>
      <c r="GLJ66" s="22"/>
      <c r="GLK66" s="22"/>
      <c r="GLL66" s="22"/>
      <c r="GLM66" s="22"/>
      <c r="GLN66" s="22"/>
      <c r="GLO66" s="22"/>
      <c r="GLP66" s="22"/>
      <c r="GLQ66" s="22"/>
      <c r="GLR66" s="22"/>
      <c r="GLS66" s="22"/>
      <c r="GLT66" s="22"/>
      <c r="GLU66" s="22"/>
      <c r="GLV66" s="22"/>
      <c r="GLW66" s="22"/>
      <c r="GLX66" s="22"/>
      <c r="GLY66" s="22"/>
      <c r="GLZ66" s="22"/>
      <c r="GMA66" s="22"/>
      <c r="GMB66" s="22"/>
      <c r="GMC66" s="22"/>
      <c r="GMD66" s="22"/>
      <c r="GME66" s="22"/>
      <c r="GMF66" s="22"/>
      <c r="GMG66" s="22"/>
      <c r="GMH66" s="22"/>
      <c r="GMI66" s="22"/>
      <c r="GMJ66" s="22"/>
      <c r="GMK66" s="22"/>
      <c r="GML66" s="22"/>
      <c r="GMM66" s="22"/>
      <c r="GMN66" s="22"/>
      <c r="GMO66" s="22"/>
      <c r="GMP66" s="22"/>
      <c r="GMQ66" s="22"/>
      <c r="GMR66" s="22"/>
      <c r="GMS66" s="22"/>
      <c r="GMT66" s="22"/>
      <c r="GMU66" s="22"/>
      <c r="GMV66" s="22"/>
      <c r="GMW66" s="22"/>
      <c r="GMX66" s="22"/>
      <c r="GMY66" s="22"/>
      <c r="GMZ66" s="22"/>
      <c r="GNA66" s="22"/>
      <c r="GNB66" s="22"/>
      <c r="GNC66" s="22"/>
      <c r="GND66" s="22"/>
      <c r="GNE66" s="22"/>
      <c r="GNF66" s="22"/>
      <c r="GNG66" s="22"/>
      <c r="GNH66" s="22"/>
      <c r="GNI66" s="22"/>
      <c r="GNJ66" s="22"/>
      <c r="GNK66" s="22"/>
      <c r="GNL66" s="22"/>
      <c r="GNM66" s="22"/>
      <c r="GNN66" s="22"/>
      <c r="GNO66" s="22"/>
      <c r="GNP66" s="22"/>
      <c r="GNQ66" s="22"/>
      <c r="GNR66" s="22"/>
      <c r="GNS66" s="22"/>
      <c r="GNT66" s="22"/>
      <c r="GNU66" s="22"/>
      <c r="GNV66" s="22"/>
      <c r="GNW66" s="22"/>
      <c r="GNX66" s="22"/>
      <c r="GNY66" s="22"/>
      <c r="GNZ66" s="22"/>
      <c r="GOA66" s="22"/>
      <c r="GOB66" s="22"/>
      <c r="GOC66" s="22"/>
      <c r="GOD66" s="22"/>
      <c r="GOE66" s="22"/>
      <c r="GOF66" s="22"/>
      <c r="GOG66" s="22"/>
      <c r="GOH66" s="22"/>
      <c r="GOI66" s="22"/>
      <c r="GOJ66" s="22"/>
      <c r="GOK66" s="22"/>
      <c r="GOL66" s="22"/>
      <c r="GOM66" s="22"/>
      <c r="GON66" s="22"/>
      <c r="GOO66" s="22"/>
      <c r="GOP66" s="22"/>
      <c r="GOQ66" s="22"/>
      <c r="GOR66" s="22"/>
      <c r="GOS66" s="22"/>
      <c r="GOT66" s="22"/>
      <c r="GOU66" s="22"/>
      <c r="GOV66" s="22"/>
      <c r="GOW66" s="22"/>
      <c r="GOX66" s="22"/>
      <c r="GOY66" s="22"/>
      <c r="GOZ66" s="22"/>
      <c r="GPA66" s="22"/>
      <c r="GPB66" s="22"/>
      <c r="GPC66" s="22"/>
      <c r="GPD66" s="22"/>
      <c r="GPE66" s="22"/>
      <c r="GPF66" s="22"/>
      <c r="GPG66" s="22"/>
      <c r="GPH66" s="22"/>
      <c r="GPI66" s="22"/>
      <c r="GPJ66" s="22"/>
      <c r="GPK66" s="22"/>
      <c r="GPL66" s="22"/>
      <c r="GPM66" s="22"/>
      <c r="GPN66" s="22"/>
      <c r="GPO66" s="22"/>
      <c r="GPP66" s="22"/>
      <c r="GPQ66" s="22"/>
      <c r="GPR66" s="22"/>
      <c r="GPS66" s="22"/>
      <c r="GPT66" s="22"/>
      <c r="GPU66" s="22"/>
      <c r="GPV66" s="22"/>
      <c r="GPW66" s="22"/>
      <c r="GPX66" s="22"/>
      <c r="GPY66" s="22"/>
      <c r="GPZ66" s="22"/>
      <c r="GQA66" s="22"/>
      <c r="GQB66" s="22"/>
      <c r="GQC66" s="22"/>
      <c r="GQD66" s="22"/>
      <c r="GQE66" s="22"/>
      <c r="GQF66" s="22"/>
      <c r="GQG66" s="22"/>
      <c r="GQH66" s="22"/>
      <c r="GQI66" s="22"/>
      <c r="GQJ66" s="22"/>
      <c r="GQK66" s="22"/>
      <c r="GQL66" s="22"/>
      <c r="GQM66" s="22"/>
      <c r="GQN66" s="22"/>
      <c r="GQO66" s="22"/>
      <c r="GQP66" s="22"/>
      <c r="GQQ66" s="22"/>
      <c r="GQR66" s="22"/>
      <c r="GQS66" s="22"/>
      <c r="GQT66" s="22"/>
      <c r="GQU66" s="22"/>
      <c r="GQV66" s="22"/>
      <c r="GQW66" s="22"/>
      <c r="GQX66" s="22"/>
      <c r="GQY66" s="22"/>
      <c r="GQZ66" s="22"/>
      <c r="GRA66" s="22"/>
      <c r="GRB66" s="22"/>
      <c r="GRC66" s="22"/>
      <c r="GRD66" s="22"/>
      <c r="GRE66" s="22"/>
      <c r="GRF66" s="22"/>
      <c r="GRG66" s="22"/>
      <c r="GRH66" s="22"/>
      <c r="GRI66" s="22"/>
      <c r="GRJ66" s="22"/>
      <c r="GRK66" s="22"/>
      <c r="GRL66" s="22"/>
      <c r="GRM66" s="22"/>
      <c r="GRN66" s="22"/>
      <c r="GRO66" s="22"/>
      <c r="GRP66" s="22"/>
      <c r="GRQ66" s="22"/>
      <c r="GRR66" s="22"/>
      <c r="GRS66" s="22"/>
      <c r="GRT66" s="22"/>
      <c r="GRU66" s="22"/>
      <c r="GRV66" s="22"/>
      <c r="GRW66" s="22"/>
      <c r="GRX66" s="22"/>
      <c r="GRY66" s="22"/>
      <c r="GRZ66" s="22"/>
      <c r="GSA66" s="22"/>
      <c r="GSB66" s="22"/>
      <c r="GSC66" s="22"/>
      <c r="GSD66" s="22"/>
      <c r="GSE66" s="22"/>
      <c r="GSF66" s="22"/>
      <c r="GSG66" s="22"/>
      <c r="GSH66" s="22"/>
      <c r="GSI66" s="22"/>
      <c r="GSJ66" s="22"/>
      <c r="GSK66" s="22"/>
      <c r="GSL66" s="22"/>
      <c r="GSM66" s="22"/>
      <c r="GSN66" s="22"/>
      <c r="GSO66" s="22"/>
      <c r="GSP66" s="22"/>
      <c r="GSQ66" s="22"/>
      <c r="GSR66" s="22"/>
      <c r="GSS66" s="22"/>
      <c r="GST66" s="22"/>
      <c r="GSU66" s="22"/>
      <c r="GSV66" s="22"/>
      <c r="GSW66" s="22"/>
      <c r="GSX66" s="22"/>
      <c r="GSY66" s="22"/>
      <c r="GSZ66" s="22"/>
      <c r="GTA66" s="22"/>
      <c r="GTB66" s="22"/>
      <c r="GTC66" s="22"/>
      <c r="GTD66" s="22"/>
      <c r="GTE66" s="22"/>
      <c r="GTF66" s="22"/>
      <c r="GTG66" s="22"/>
      <c r="GTH66" s="22"/>
      <c r="GTI66" s="22"/>
      <c r="GTJ66" s="22"/>
      <c r="GTK66" s="22"/>
      <c r="GTL66" s="22"/>
      <c r="GTM66" s="22"/>
      <c r="GTN66" s="22"/>
      <c r="GTO66" s="22"/>
      <c r="GTP66" s="22"/>
      <c r="GTQ66" s="22"/>
      <c r="GTR66" s="22"/>
      <c r="GTS66" s="22"/>
      <c r="GTT66" s="22"/>
      <c r="GTU66" s="22"/>
      <c r="GTV66" s="22"/>
      <c r="GTW66" s="22"/>
      <c r="GTX66" s="22"/>
      <c r="GTY66" s="22"/>
      <c r="GTZ66" s="22"/>
      <c r="GUA66" s="22"/>
      <c r="GUB66" s="22"/>
      <c r="GUC66" s="22"/>
      <c r="GUD66" s="22"/>
      <c r="GUE66" s="22"/>
      <c r="GUF66" s="22"/>
      <c r="GUG66" s="22"/>
      <c r="GUH66" s="22"/>
      <c r="GUI66" s="22"/>
      <c r="GUJ66" s="22"/>
      <c r="GUK66" s="22"/>
      <c r="GUL66" s="22"/>
      <c r="GUM66" s="22"/>
      <c r="GUN66" s="22"/>
      <c r="GUO66" s="22"/>
      <c r="GUP66" s="22"/>
      <c r="GUQ66" s="22"/>
      <c r="GUR66" s="22"/>
      <c r="GUS66" s="22"/>
      <c r="GUT66" s="22"/>
      <c r="GUU66" s="22"/>
      <c r="GUV66" s="22"/>
      <c r="GUW66" s="22"/>
      <c r="GUX66" s="22"/>
      <c r="GUY66" s="22"/>
      <c r="GUZ66" s="22"/>
      <c r="GVA66" s="22"/>
      <c r="GVB66" s="22"/>
      <c r="GVC66" s="22"/>
      <c r="GVD66" s="22"/>
      <c r="GVE66" s="22"/>
      <c r="GVF66" s="22"/>
      <c r="GVG66" s="22"/>
      <c r="GVH66" s="22"/>
      <c r="GVI66" s="22"/>
      <c r="GVJ66" s="22"/>
      <c r="GVK66" s="22"/>
      <c r="GVL66" s="22"/>
      <c r="GVM66" s="22"/>
      <c r="GVN66" s="22"/>
      <c r="GVO66" s="22"/>
      <c r="GVP66" s="22"/>
      <c r="GVQ66" s="22"/>
      <c r="GVR66" s="22"/>
      <c r="GVS66" s="22"/>
      <c r="GVT66" s="22"/>
      <c r="GVU66" s="22"/>
      <c r="GVV66" s="22"/>
      <c r="GVW66" s="22"/>
      <c r="GVX66" s="22"/>
      <c r="GVY66" s="22"/>
      <c r="GVZ66" s="22"/>
      <c r="GWA66" s="22"/>
      <c r="GWB66" s="22"/>
      <c r="GWC66" s="22"/>
      <c r="GWD66" s="22"/>
      <c r="GWE66" s="22"/>
      <c r="GWF66" s="22"/>
      <c r="GWG66" s="22"/>
      <c r="GWH66" s="22"/>
      <c r="GWI66" s="22"/>
      <c r="GWJ66" s="22"/>
      <c r="GWK66" s="22"/>
      <c r="GWL66" s="22"/>
      <c r="GWM66" s="22"/>
      <c r="GWN66" s="22"/>
      <c r="GWO66" s="22"/>
      <c r="GWP66" s="22"/>
      <c r="GWQ66" s="22"/>
      <c r="GWR66" s="22"/>
      <c r="GWS66" s="22"/>
      <c r="GWT66" s="22"/>
      <c r="GWU66" s="22"/>
      <c r="GWV66" s="22"/>
      <c r="GWW66" s="22"/>
      <c r="GWX66" s="22"/>
      <c r="GWY66" s="22"/>
      <c r="GWZ66" s="22"/>
      <c r="GXA66" s="22"/>
      <c r="GXB66" s="22"/>
      <c r="GXC66" s="22"/>
      <c r="GXD66" s="22"/>
      <c r="GXE66" s="22"/>
      <c r="GXF66" s="22"/>
      <c r="GXG66" s="22"/>
      <c r="GXH66" s="22"/>
      <c r="GXI66" s="22"/>
      <c r="GXJ66" s="22"/>
      <c r="GXK66" s="22"/>
      <c r="GXL66" s="22"/>
      <c r="GXM66" s="22"/>
      <c r="GXN66" s="22"/>
      <c r="GXO66" s="22"/>
      <c r="GXP66" s="22"/>
      <c r="GXQ66" s="22"/>
      <c r="GXR66" s="22"/>
      <c r="GXS66" s="22"/>
      <c r="GXT66" s="22"/>
      <c r="GXU66" s="22"/>
      <c r="GXV66" s="22"/>
      <c r="GXW66" s="22"/>
      <c r="GXX66" s="22"/>
      <c r="GXY66" s="22"/>
      <c r="GXZ66" s="22"/>
      <c r="GYA66" s="22"/>
      <c r="GYB66" s="22"/>
      <c r="GYC66" s="22"/>
      <c r="GYD66" s="22"/>
      <c r="GYE66" s="22"/>
      <c r="GYF66" s="22"/>
      <c r="GYG66" s="22"/>
      <c r="GYH66" s="22"/>
      <c r="GYI66" s="22"/>
      <c r="GYJ66" s="22"/>
      <c r="GYK66" s="22"/>
      <c r="GYL66" s="22"/>
      <c r="GYM66" s="22"/>
      <c r="GYN66" s="22"/>
      <c r="GYO66" s="22"/>
      <c r="GYP66" s="22"/>
      <c r="GYQ66" s="22"/>
      <c r="GYR66" s="22"/>
      <c r="GYS66" s="22"/>
      <c r="GYT66" s="22"/>
      <c r="GYU66" s="22"/>
      <c r="GYV66" s="22"/>
      <c r="GYW66" s="22"/>
      <c r="GYX66" s="22"/>
      <c r="GYY66" s="22"/>
      <c r="GYZ66" s="22"/>
      <c r="GZA66" s="22"/>
      <c r="GZB66" s="22"/>
      <c r="GZC66" s="22"/>
      <c r="GZD66" s="22"/>
      <c r="GZE66" s="22"/>
      <c r="GZF66" s="22"/>
      <c r="GZG66" s="22"/>
      <c r="GZH66" s="22"/>
      <c r="GZI66" s="22"/>
      <c r="GZJ66" s="22"/>
      <c r="GZK66" s="22"/>
      <c r="GZL66" s="22"/>
      <c r="GZM66" s="22"/>
      <c r="GZN66" s="22"/>
      <c r="GZO66" s="22"/>
      <c r="GZP66" s="22"/>
      <c r="GZQ66" s="22"/>
      <c r="GZR66" s="22"/>
      <c r="GZS66" s="22"/>
      <c r="GZT66" s="22"/>
      <c r="GZU66" s="22"/>
      <c r="GZV66" s="22"/>
      <c r="GZW66" s="22"/>
      <c r="GZX66" s="22"/>
      <c r="GZY66" s="22"/>
      <c r="GZZ66" s="22"/>
      <c r="HAA66" s="22"/>
      <c r="HAB66" s="22"/>
      <c r="HAC66" s="22"/>
      <c r="HAD66" s="22"/>
      <c r="HAE66" s="22"/>
      <c r="HAF66" s="22"/>
      <c r="HAG66" s="22"/>
      <c r="HAH66" s="22"/>
      <c r="HAI66" s="22"/>
      <c r="HAJ66" s="22"/>
      <c r="HAK66" s="22"/>
      <c r="HAL66" s="22"/>
      <c r="HAM66" s="22"/>
      <c r="HAN66" s="22"/>
      <c r="HAO66" s="22"/>
      <c r="HAP66" s="22"/>
      <c r="HAQ66" s="22"/>
      <c r="HAR66" s="22"/>
      <c r="HAS66" s="22"/>
      <c r="HAT66" s="22"/>
      <c r="HAU66" s="22"/>
      <c r="HAV66" s="22"/>
      <c r="HAW66" s="22"/>
      <c r="HAX66" s="22"/>
      <c r="HAY66" s="22"/>
      <c r="HAZ66" s="22"/>
      <c r="HBA66" s="22"/>
      <c r="HBB66" s="22"/>
      <c r="HBC66" s="22"/>
      <c r="HBD66" s="22"/>
      <c r="HBE66" s="22"/>
      <c r="HBF66" s="22"/>
      <c r="HBG66" s="22"/>
      <c r="HBH66" s="22"/>
      <c r="HBI66" s="22"/>
      <c r="HBJ66" s="22"/>
      <c r="HBK66" s="22"/>
      <c r="HBL66" s="22"/>
      <c r="HBM66" s="22"/>
      <c r="HBN66" s="22"/>
      <c r="HBO66" s="22"/>
      <c r="HBP66" s="22"/>
      <c r="HBQ66" s="22"/>
      <c r="HBR66" s="22"/>
      <c r="HBS66" s="22"/>
      <c r="HBT66" s="22"/>
      <c r="HBU66" s="22"/>
      <c r="HBV66" s="22"/>
      <c r="HBW66" s="22"/>
      <c r="HBX66" s="22"/>
      <c r="HBY66" s="22"/>
      <c r="HBZ66" s="22"/>
      <c r="HCA66" s="22"/>
      <c r="HCB66" s="22"/>
      <c r="HCC66" s="22"/>
      <c r="HCD66" s="22"/>
      <c r="HCE66" s="22"/>
      <c r="HCF66" s="22"/>
      <c r="HCG66" s="22"/>
      <c r="HCH66" s="22"/>
      <c r="HCI66" s="22"/>
      <c r="HCJ66" s="22"/>
      <c r="HCK66" s="22"/>
      <c r="HCL66" s="22"/>
      <c r="HCM66" s="22"/>
      <c r="HCN66" s="22"/>
      <c r="HCO66" s="22"/>
      <c r="HCP66" s="22"/>
      <c r="HCQ66" s="22"/>
      <c r="HCR66" s="22"/>
      <c r="HCS66" s="22"/>
      <c r="HCT66" s="22"/>
      <c r="HCU66" s="22"/>
      <c r="HCV66" s="22"/>
      <c r="HCW66" s="22"/>
      <c r="HCX66" s="22"/>
      <c r="HCY66" s="22"/>
      <c r="HCZ66" s="22"/>
      <c r="HDA66" s="22"/>
      <c r="HDB66" s="22"/>
      <c r="HDC66" s="22"/>
      <c r="HDD66" s="22"/>
      <c r="HDE66" s="22"/>
      <c r="HDF66" s="22"/>
      <c r="HDG66" s="22"/>
      <c r="HDH66" s="22"/>
      <c r="HDI66" s="22"/>
      <c r="HDJ66" s="22"/>
      <c r="HDK66" s="22"/>
      <c r="HDL66" s="22"/>
      <c r="HDM66" s="22"/>
      <c r="HDN66" s="22"/>
      <c r="HDO66" s="22"/>
      <c r="HDP66" s="22"/>
      <c r="HDQ66" s="22"/>
      <c r="HDR66" s="22"/>
      <c r="HDS66" s="22"/>
      <c r="HDT66" s="22"/>
      <c r="HDU66" s="22"/>
      <c r="HDV66" s="22"/>
      <c r="HDW66" s="22"/>
      <c r="HDX66" s="22"/>
      <c r="HDY66" s="22"/>
      <c r="HDZ66" s="22"/>
      <c r="HEA66" s="22"/>
      <c r="HEB66" s="22"/>
      <c r="HEC66" s="22"/>
      <c r="HED66" s="22"/>
      <c r="HEE66" s="22"/>
      <c r="HEF66" s="22"/>
      <c r="HEG66" s="22"/>
      <c r="HEH66" s="22"/>
      <c r="HEI66" s="22"/>
      <c r="HEJ66" s="22"/>
      <c r="HEK66" s="22"/>
      <c r="HEL66" s="22"/>
      <c r="HEM66" s="22"/>
      <c r="HEN66" s="22"/>
      <c r="HEO66" s="22"/>
      <c r="HEP66" s="22"/>
      <c r="HEQ66" s="22"/>
      <c r="HER66" s="22"/>
      <c r="HES66" s="22"/>
      <c r="HET66" s="22"/>
      <c r="HEU66" s="22"/>
      <c r="HEV66" s="22"/>
      <c r="HEW66" s="22"/>
      <c r="HEX66" s="22"/>
      <c r="HEY66" s="22"/>
      <c r="HEZ66" s="22"/>
      <c r="HFA66" s="22"/>
      <c r="HFB66" s="22"/>
      <c r="HFC66" s="22"/>
      <c r="HFD66" s="22"/>
      <c r="HFE66" s="22"/>
      <c r="HFF66" s="22"/>
      <c r="HFG66" s="22"/>
      <c r="HFH66" s="22"/>
      <c r="HFI66" s="22"/>
      <c r="HFJ66" s="22"/>
      <c r="HFK66" s="22"/>
      <c r="HFL66" s="22"/>
      <c r="HFM66" s="22"/>
      <c r="HFN66" s="22"/>
      <c r="HFO66" s="22"/>
      <c r="HFP66" s="22"/>
      <c r="HFQ66" s="22"/>
      <c r="HFR66" s="22"/>
      <c r="HFS66" s="22"/>
      <c r="HFT66" s="22"/>
      <c r="HFU66" s="22"/>
      <c r="HFV66" s="22"/>
      <c r="HFW66" s="22"/>
      <c r="HFX66" s="22"/>
      <c r="HFY66" s="22"/>
      <c r="HFZ66" s="22"/>
      <c r="HGA66" s="22"/>
      <c r="HGB66" s="22"/>
      <c r="HGC66" s="22"/>
      <c r="HGD66" s="22"/>
      <c r="HGE66" s="22"/>
      <c r="HGF66" s="22"/>
      <c r="HGG66" s="22"/>
      <c r="HGH66" s="22"/>
      <c r="HGI66" s="22"/>
      <c r="HGJ66" s="22"/>
      <c r="HGK66" s="22"/>
      <c r="HGL66" s="22"/>
      <c r="HGM66" s="22"/>
      <c r="HGN66" s="22"/>
      <c r="HGO66" s="22"/>
      <c r="HGP66" s="22"/>
      <c r="HGQ66" s="22"/>
      <c r="HGR66" s="22"/>
      <c r="HGS66" s="22"/>
      <c r="HGT66" s="22"/>
      <c r="HGU66" s="22"/>
      <c r="HGV66" s="22"/>
      <c r="HGW66" s="22"/>
      <c r="HGX66" s="22"/>
      <c r="HGY66" s="22"/>
      <c r="HGZ66" s="22"/>
      <c r="HHA66" s="22"/>
      <c r="HHB66" s="22"/>
      <c r="HHC66" s="22"/>
      <c r="HHD66" s="22"/>
      <c r="HHE66" s="22"/>
      <c r="HHF66" s="22"/>
      <c r="HHG66" s="22"/>
      <c r="HHH66" s="22"/>
      <c r="HHI66" s="22"/>
      <c r="HHJ66" s="22"/>
      <c r="HHK66" s="22"/>
      <c r="HHL66" s="22"/>
      <c r="HHM66" s="22"/>
      <c r="HHN66" s="22"/>
      <c r="HHO66" s="22"/>
      <c r="HHP66" s="22"/>
      <c r="HHQ66" s="22"/>
      <c r="HHR66" s="22"/>
      <c r="HHS66" s="22"/>
      <c r="HHT66" s="22"/>
      <c r="HHU66" s="22"/>
      <c r="HHV66" s="22"/>
      <c r="HHW66" s="22"/>
      <c r="HHX66" s="22"/>
      <c r="HHY66" s="22"/>
      <c r="HHZ66" s="22"/>
      <c r="HIA66" s="22"/>
      <c r="HIB66" s="22"/>
      <c r="HIC66" s="22"/>
      <c r="HID66" s="22"/>
      <c r="HIE66" s="22"/>
      <c r="HIF66" s="22"/>
      <c r="HIG66" s="22"/>
      <c r="HIH66" s="22"/>
      <c r="HII66" s="22"/>
      <c r="HIJ66" s="22"/>
      <c r="HIK66" s="22"/>
      <c r="HIL66" s="22"/>
      <c r="HIM66" s="22"/>
      <c r="HIN66" s="22"/>
      <c r="HIO66" s="22"/>
      <c r="HIP66" s="22"/>
      <c r="HIQ66" s="22"/>
      <c r="HIR66" s="22"/>
      <c r="HIS66" s="22"/>
      <c r="HIT66" s="22"/>
      <c r="HIU66" s="22"/>
      <c r="HIV66" s="22"/>
      <c r="HIW66" s="22"/>
      <c r="HIX66" s="22"/>
      <c r="HIY66" s="22"/>
      <c r="HIZ66" s="22"/>
      <c r="HJA66" s="22"/>
      <c r="HJB66" s="22"/>
      <c r="HJC66" s="22"/>
      <c r="HJD66" s="22"/>
      <c r="HJE66" s="22"/>
      <c r="HJF66" s="22"/>
      <c r="HJG66" s="22"/>
      <c r="HJH66" s="22"/>
      <c r="HJI66" s="22"/>
      <c r="HJJ66" s="22"/>
      <c r="HJK66" s="22"/>
      <c r="HJL66" s="22"/>
      <c r="HJM66" s="22"/>
      <c r="HJN66" s="22"/>
      <c r="HJO66" s="22"/>
      <c r="HJP66" s="22"/>
      <c r="HJQ66" s="22"/>
      <c r="HJR66" s="22"/>
      <c r="HJS66" s="22"/>
      <c r="HJT66" s="22"/>
      <c r="HJU66" s="22"/>
      <c r="HJV66" s="22"/>
      <c r="HJW66" s="22"/>
      <c r="HJX66" s="22"/>
      <c r="HJY66" s="22"/>
      <c r="HJZ66" s="22"/>
      <c r="HKA66" s="22"/>
      <c r="HKB66" s="22"/>
      <c r="HKC66" s="22"/>
      <c r="HKD66" s="22"/>
      <c r="HKE66" s="22"/>
      <c r="HKF66" s="22"/>
      <c r="HKG66" s="22"/>
      <c r="HKH66" s="22"/>
      <c r="HKI66" s="22"/>
      <c r="HKJ66" s="22"/>
      <c r="HKK66" s="22"/>
      <c r="HKL66" s="22"/>
      <c r="HKM66" s="22"/>
      <c r="HKN66" s="22"/>
      <c r="HKO66" s="22"/>
      <c r="HKP66" s="22"/>
      <c r="HKQ66" s="22"/>
      <c r="HKR66" s="22"/>
      <c r="HKS66" s="22"/>
      <c r="HKT66" s="22"/>
      <c r="HKU66" s="22"/>
      <c r="HKV66" s="22"/>
      <c r="HKW66" s="22"/>
      <c r="HKX66" s="22"/>
      <c r="HKY66" s="22"/>
      <c r="HKZ66" s="22"/>
      <c r="HLA66" s="22"/>
      <c r="HLB66" s="22"/>
      <c r="HLC66" s="22"/>
      <c r="HLD66" s="22"/>
      <c r="HLE66" s="22"/>
      <c r="HLF66" s="22"/>
      <c r="HLG66" s="22"/>
      <c r="HLH66" s="22"/>
      <c r="HLI66" s="22"/>
      <c r="HLJ66" s="22"/>
      <c r="HLK66" s="22"/>
      <c r="HLL66" s="22"/>
      <c r="HLM66" s="22"/>
      <c r="HLN66" s="22"/>
      <c r="HLO66" s="22"/>
      <c r="HLP66" s="22"/>
      <c r="HLQ66" s="22"/>
      <c r="HLR66" s="22"/>
      <c r="HLS66" s="22"/>
      <c r="HLT66" s="22"/>
      <c r="HLU66" s="22"/>
      <c r="HLV66" s="22"/>
      <c r="HLW66" s="22"/>
      <c r="HLX66" s="22"/>
      <c r="HLY66" s="22"/>
      <c r="HLZ66" s="22"/>
      <c r="HMA66" s="22"/>
      <c r="HMB66" s="22"/>
      <c r="HMC66" s="22"/>
      <c r="HMD66" s="22"/>
      <c r="HME66" s="22"/>
      <c r="HMF66" s="22"/>
      <c r="HMG66" s="22"/>
      <c r="HMH66" s="22"/>
      <c r="HMI66" s="22"/>
      <c r="HMJ66" s="22"/>
      <c r="HMK66" s="22"/>
      <c r="HML66" s="22"/>
      <c r="HMM66" s="22"/>
      <c r="HMN66" s="22"/>
      <c r="HMO66" s="22"/>
      <c r="HMP66" s="22"/>
      <c r="HMQ66" s="22"/>
      <c r="HMR66" s="22"/>
      <c r="HMS66" s="22"/>
      <c r="HMT66" s="22"/>
      <c r="HMU66" s="22"/>
      <c r="HMV66" s="22"/>
      <c r="HMW66" s="22"/>
      <c r="HMX66" s="22"/>
      <c r="HMY66" s="22"/>
      <c r="HMZ66" s="22"/>
      <c r="HNA66" s="22"/>
      <c r="HNB66" s="22"/>
      <c r="HNC66" s="22"/>
      <c r="HND66" s="22"/>
      <c r="HNE66" s="22"/>
      <c r="HNF66" s="22"/>
      <c r="HNG66" s="22"/>
      <c r="HNH66" s="22"/>
      <c r="HNI66" s="22"/>
      <c r="HNJ66" s="22"/>
      <c r="HNK66" s="22"/>
      <c r="HNL66" s="22"/>
      <c r="HNM66" s="22"/>
      <c r="HNN66" s="22"/>
      <c r="HNO66" s="22"/>
      <c r="HNP66" s="22"/>
      <c r="HNQ66" s="22"/>
      <c r="HNR66" s="22"/>
      <c r="HNS66" s="22"/>
      <c r="HNT66" s="22"/>
      <c r="HNU66" s="22"/>
      <c r="HNV66" s="22"/>
      <c r="HNW66" s="22"/>
      <c r="HNX66" s="22"/>
      <c r="HNY66" s="22"/>
      <c r="HNZ66" s="22"/>
      <c r="HOA66" s="22"/>
      <c r="HOB66" s="22"/>
      <c r="HOC66" s="22"/>
      <c r="HOD66" s="22"/>
      <c r="HOE66" s="22"/>
      <c r="HOF66" s="22"/>
      <c r="HOG66" s="22"/>
      <c r="HOH66" s="22"/>
      <c r="HOI66" s="22"/>
      <c r="HOJ66" s="22"/>
      <c r="HOK66" s="22"/>
      <c r="HOL66" s="22"/>
      <c r="HOM66" s="22"/>
      <c r="HON66" s="22"/>
      <c r="HOO66" s="22"/>
      <c r="HOP66" s="22"/>
      <c r="HOQ66" s="22"/>
      <c r="HOR66" s="22"/>
      <c r="HOS66" s="22"/>
      <c r="HOT66" s="22"/>
      <c r="HOU66" s="22"/>
      <c r="HOV66" s="22"/>
      <c r="HOW66" s="22"/>
      <c r="HOX66" s="22"/>
      <c r="HOY66" s="22"/>
      <c r="HOZ66" s="22"/>
      <c r="HPA66" s="22"/>
      <c r="HPB66" s="22"/>
      <c r="HPC66" s="22"/>
      <c r="HPD66" s="22"/>
      <c r="HPE66" s="22"/>
      <c r="HPF66" s="22"/>
      <c r="HPG66" s="22"/>
      <c r="HPH66" s="22"/>
      <c r="HPI66" s="22"/>
      <c r="HPJ66" s="22"/>
      <c r="HPK66" s="22"/>
      <c r="HPL66" s="22"/>
      <c r="HPM66" s="22"/>
      <c r="HPN66" s="22"/>
      <c r="HPO66" s="22"/>
      <c r="HPP66" s="22"/>
      <c r="HPQ66" s="22"/>
      <c r="HPR66" s="22"/>
      <c r="HPS66" s="22"/>
      <c r="HPT66" s="22"/>
      <c r="HPU66" s="22"/>
      <c r="HPV66" s="22"/>
      <c r="HPW66" s="22"/>
      <c r="HPX66" s="22"/>
      <c r="HPY66" s="22"/>
      <c r="HPZ66" s="22"/>
      <c r="HQA66" s="22"/>
      <c r="HQB66" s="22"/>
      <c r="HQC66" s="22"/>
      <c r="HQD66" s="22"/>
      <c r="HQE66" s="22"/>
      <c r="HQF66" s="22"/>
      <c r="HQG66" s="22"/>
      <c r="HQH66" s="22"/>
      <c r="HQI66" s="22"/>
      <c r="HQJ66" s="22"/>
      <c r="HQK66" s="22"/>
      <c r="HQL66" s="22"/>
      <c r="HQM66" s="22"/>
      <c r="HQN66" s="22"/>
      <c r="HQO66" s="22"/>
      <c r="HQP66" s="22"/>
      <c r="HQQ66" s="22"/>
      <c r="HQR66" s="22"/>
      <c r="HQS66" s="22"/>
      <c r="HQT66" s="22"/>
      <c r="HQU66" s="22"/>
      <c r="HQV66" s="22"/>
      <c r="HQW66" s="22"/>
      <c r="HQX66" s="22"/>
      <c r="HQY66" s="22"/>
      <c r="HQZ66" s="22"/>
      <c r="HRA66" s="22"/>
      <c r="HRB66" s="22"/>
      <c r="HRC66" s="22"/>
      <c r="HRD66" s="22"/>
      <c r="HRE66" s="22"/>
      <c r="HRF66" s="22"/>
      <c r="HRG66" s="22"/>
      <c r="HRH66" s="22"/>
      <c r="HRI66" s="22"/>
      <c r="HRJ66" s="22"/>
      <c r="HRK66" s="22"/>
      <c r="HRL66" s="22"/>
      <c r="HRM66" s="22"/>
      <c r="HRN66" s="22"/>
      <c r="HRO66" s="22"/>
      <c r="HRP66" s="22"/>
      <c r="HRQ66" s="22"/>
      <c r="HRR66" s="22"/>
      <c r="HRS66" s="22"/>
      <c r="HRT66" s="22"/>
      <c r="HRU66" s="22"/>
      <c r="HRV66" s="22"/>
      <c r="HRW66" s="22"/>
      <c r="HRX66" s="22"/>
      <c r="HRY66" s="22"/>
      <c r="HRZ66" s="22"/>
      <c r="HSA66" s="22"/>
      <c r="HSB66" s="22"/>
      <c r="HSC66" s="22"/>
      <c r="HSD66" s="22"/>
      <c r="HSE66" s="22"/>
      <c r="HSF66" s="22"/>
      <c r="HSG66" s="22"/>
      <c r="HSH66" s="22"/>
      <c r="HSI66" s="22"/>
      <c r="HSJ66" s="22"/>
      <c r="HSK66" s="22"/>
      <c r="HSL66" s="22"/>
      <c r="HSM66" s="22"/>
      <c r="HSN66" s="22"/>
      <c r="HSO66" s="22"/>
      <c r="HSP66" s="22"/>
      <c r="HSQ66" s="22"/>
      <c r="HSR66" s="22"/>
      <c r="HSS66" s="22"/>
      <c r="HST66" s="22"/>
      <c r="HSU66" s="22"/>
      <c r="HSV66" s="22"/>
      <c r="HSW66" s="22"/>
      <c r="HSX66" s="22"/>
      <c r="HSY66" s="22"/>
      <c r="HSZ66" s="22"/>
      <c r="HTA66" s="22"/>
      <c r="HTB66" s="22"/>
      <c r="HTC66" s="22"/>
      <c r="HTD66" s="22"/>
      <c r="HTE66" s="22"/>
      <c r="HTF66" s="22"/>
      <c r="HTG66" s="22"/>
      <c r="HTH66" s="22"/>
      <c r="HTI66" s="22"/>
      <c r="HTJ66" s="22"/>
      <c r="HTK66" s="22"/>
      <c r="HTL66" s="22"/>
      <c r="HTM66" s="22"/>
      <c r="HTN66" s="22"/>
      <c r="HTO66" s="22"/>
      <c r="HTP66" s="22"/>
      <c r="HTQ66" s="22"/>
      <c r="HTR66" s="22"/>
      <c r="HTS66" s="22"/>
      <c r="HTT66" s="22"/>
      <c r="HTU66" s="22"/>
      <c r="HTV66" s="22"/>
      <c r="HTW66" s="22"/>
      <c r="HTX66" s="22"/>
      <c r="HTY66" s="22"/>
      <c r="HTZ66" s="22"/>
      <c r="HUA66" s="22"/>
      <c r="HUB66" s="22"/>
      <c r="HUC66" s="22"/>
      <c r="HUD66" s="22"/>
      <c r="HUE66" s="22"/>
      <c r="HUF66" s="22"/>
      <c r="HUG66" s="22"/>
      <c r="HUH66" s="22"/>
      <c r="HUI66" s="22"/>
      <c r="HUJ66" s="22"/>
      <c r="HUK66" s="22"/>
      <c r="HUL66" s="22"/>
      <c r="HUM66" s="22"/>
      <c r="HUN66" s="22"/>
      <c r="HUO66" s="22"/>
      <c r="HUP66" s="22"/>
      <c r="HUQ66" s="22"/>
      <c r="HUR66" s="22"/>
      <c r="HUS66" s="22"/>
      <c r="HUT66" s="22"/>
      <c r="HUU66" s="22"/>
      <c r="HUV66" s="22"/>
      <c r="HUW66" s="22"/>
      <c r="HUX66" s="22"/>
      <c r="HUY66" s="22"/>
      <c r="HUZ66" s="22"/>
      <c r="HVA66" s="22"/>
      <c r="HVB66" s="22"/>
      <c r="HVC66" s="22"/>
      <c r="HVD66" s="22"/>
      <c r="HVE66" s="22"/>
      <c r="HVF66" s="22"/>
      <c r="HVG66" s="22"/>
      <c r="HVH66" s="22"/>
      <c r="HVI66" s="22"/>
      <c r="HVJ66" s="22"/>
      <c r="HVK66" s="22"/>
      <c r="HVL66" s="22"/>
      <c r="HVM66" s="22"/>
      <c r="HVN66" s="22"/>
      <c r="HVO66" s="22"/>
      <c r="HVP66" s="22"/>
      <c r="HVQ66" s="22"/>
      <c r="HVR66" s="22"/>
      <c r="HVS66" s="22"/>
      <c r="HVT66" s="22"/>
      <c r="HVU66" s="22"/>
      <c r="HVV66" s="22"/>
      <c r="HVW66" s="22"/>
      <c r="HVX66" s="22"/>
      <c r="HVY66" s="22"/>
      <c r="HVZ66" s="22"/>
      <c r="HWA66" s="22"/>
      <c r="HWB66" s="22"/>
      <c r="HWC66" s="22"/>
      <c r="HWD66" s="22"/>
      <c r="HWE66" s="22"/>
      <c r="HWF66" s="22"/>
      <c r="HWG66" s="22"/>
      <c r="HWH66" s="22"/>
      <c r="HWI66" s="22"/>
      <c r="HWJ66" s="22"/>
      <c r="HWK66" s="22"/>
      <c r="HWL66" s="22"/>
      <c r="HWM66" s="22"/>
      <c r="HWN66" s="22"/>
      <c r="HWO66" s="22"/>
      <c r="HWP66" s="22"/>
      <c r="HWQ66" s="22"/>
      <c r="HWR66" s="22"/>
      <c r="HWS66" s="22"/>
      <c r="HWT66" s="22"/>
      <c r="HWU66" s="22"/>
      <c r="HWV66" s="22"/>
      <c r="HWW66" s="22"/>
      <c r="HWX66" s="22"/>
      <c r="HWY66" s="22"/>
      <c r="HWZ66" s="22"/>
      <c r="HXA66" s="22"/>
      <c r="HXB66" s="22"/>
      <c r="HXC66" s="22"/>
      <c r="HXD66" s="22"/>
      <c r="HXE66" s="22"/>
      <c r="HXF66" s="22"/>
      <c r="HXG66" s="22"/>
      <c r="HXH66" s="22"/>
      <c r="HXI66" s="22"/>
      <c r="HXJ66" s="22"/>
      <c r="HXK66" s="22"/>
      <c r="HXL66" s="22"/>
      <c r="HXM66" s="22"/>
      <c r="HXN66" s="22"/>
      <c r="HXO66" s="22"/>
      <c r="HXP66" s="22"/>
      <c r="HXQ66" s="22"/>
      <c r="HXR66" s="22"/>
      <c r="HXS66" s="22"/>
      <c r="HXT66" s="22"/>
      <c r="HXU66" s="22"/>
      <c r="HXV66" s="22"/>
      <c r="HXW66" s="22"/>
      <c r="HXX66" s="22"/>
      <c r="HXY66" s="22"/>
      <c r="HXZ66" s="22"/>
      <c r="HYA66" s="22"/>
      <c r="HYB66" s="22"/>
      <c r="HYC66" s="22"/>
      <c r="HYD66" s="22"/>
      <c r="HYE66" s="22"/>
      <c r="HYF66" s="22"/>
      <c r="HYG66" s="22"/>
      <c r="HYH66" s="22"/>
      <c r="HYI66" s="22"/>
      <c r="HYJ66" s="22"/>
      <c r="HYK66" s="22"/>
      <c r="HYL66" s="22"/>
      <c r="HYM66" s="22"/>
      <c r="HYN66" s="22"/>
      <c r="HYO66" s="22"/>
      <c r="HYP66" s="22"/>
      <c r="HYQ66" s="22"/>
      <c r="HYR66" s="22"/>
      <c r="HYS66" s="22"/>
      <c r="HYT66" s="22"/>
      <c r="HYU66" s="22"/>
      <c r="HYV66" s="22"/>
      <c r="HYW66" s="22"/>
      <c r="HYX66" s="22"/>
      <c r="HYY66" s="22"/>
      <c r="HYZ66" s="22"/>
      <c r="HZA66" s="22"/>
      <c r="HZB66" s="22"/>
      <c r="HZC66" s="22"/>
      <c r="HZD66" s="22"/>
      <c r="HZE66" s="22"/>
      <c r="HZF66" s="22"/>
      <c r="HZG66" s="22"/>
      <c r="HZH66" s="22"/>
      <c r="HZI66" s="22"/>
      <c r="HZJ66" s="22"/>
      <c r="HZK66" s="22"/>
      <c r="HZL66" s="22"/>
      <c r="HZM66" s="22"/>
      <c r="HZN66" s="22"/>
      <c r="HZO66" s="22"/>
      <c r="HZP66" s="22"/>
      <c r="HZQ66" s="22"/>
      <c r="HZR66" s="22"/>
      <c r="HZS66" s="22"/>
      <c r="HZT66" s="22"/>
      <c r="HZU66" s="22"/>
      <c r="HZV66" s="22"/>
      <c r="HZW66" s="22"/>
      <c r="HZX66" s="22"/>
      <c r="HZY66" s="22"/>
      <c r="HZZ66" s="22"/>
      <c r="IAA66" s="22"/>
      <c r="IAB66" s="22"/>
      <c r="IAC66" s="22"/>
      <c r="IAD66" s="22"/>
      <c r="IAE66" s="22"/>
      <c r="IAF66" s="22"/>
      <c r="IAG66" s="22"/>
      <c r="IAH66" s="22"/>
      <c r="IAI66" s="22"/>
      <c r="IAJ66" s="22"/>
      <c r="IAK66" s="22"/>
      <c r="IAL66" s="22"/>
      <c r="IAM66" s="22"/>
      <c r="IAN66" s="22"/>
      <c r="IAO66" s="22"/>
      <c r="IAP66" s="22"/>
      <c r="IAQ66" s="22"/>
      <c r="IAR66" s="22"/>
      <c r="IAS66" s="22"/>
      <c r="IAT66" s="22"/>
      <c r="IAU66" s="22"/>
      <c r="IAV66" s="22"/>
      <c r="IAW66" s="22"/>
      <c r="IAX66" s="22"/>
      <c r="IAY66" s="22"/>
      <c r="IAZ66" s="22"/>
      <c r="IBA66" s="22"/>
      <c r="IBB66" s="22"/>
      <c r="IBC66" s="22"/>
      <c r="IBD66" s="22"/>
      <c r="IBE66" s="22"/>
      <c r="IBF66" s="22"/>
      <c r="IBG66" s="22"/>
      <c r="IBH66" s="22"/>
      <c r="IBI66" s="22"/>
      <c r="IBJ66" s="22"/>
      <c r="IBK66" s="22"/>
      <c r="IBL66" s="22"/>
      <c r="IBM66" s="22"/>
      <c r="IBN66" s="22"/>
      <c r="IBO66" s="22"/>
      <c r="IBP66" s="22"/>
      <c r="IBQ66" s="22"/>
      <c r="IBR66" s="22"/>
      <c r="IBS66" s="22"/>
      <c r="IBT66" s="22"/>
      <c r="IBU66" s="22"/>
      <c r="IBV66" s="22"/>
      <c r="IBW66" s="22"/>
      <c r="IBX66" s="22"/>
      <c r="IBY66" s="22"/>
      <c r="IBZ66" s="22"/>
      <c r="ICA66" s="22"/>
      <c r="ICB66" s="22"/>
      <c r="ICC66" s="22"/>
      <c r="ICD66" s="22"/>
      <c r="ICE66" s="22"/>
      <c r="ICF66" s="22"/>
      <c r="ICG66" s="22"/>
      <c r="ICH66" s="22"/>
      <c r="ICI66" s="22"/>
      <c r="ICJ66" s="22"/>
      <c r="ICK66" s="22"/>
      <c r="ICL66" s="22"/>
      <c r="ICM66" s="22"/>
      <c r="ICN66" s="22"/>
      <c r="ICO66" s="22"/>
      <c r="ICP66" s="22"/>
      <c r="ICQ66" s="22"/>
      <c r="ICR66" s="22"/>
      <c r="ICS66" s="22"/>
      <c r="ICT66" s="22"/>
      <c r="ICU66" s="22"/>
      <c r="ICV66" s="22"/>
      <c r="ICW66" s="22"/>
      <c r="ICX66" s="22"/>
      <c r="ICY66" s="22"/>
      <c r="ICZ66" s="22"/>
      <c r="IDA66" s="22"/>
      <c r="IDB66" s="22"/>
      <c r="IDC66" s="22"/>
      <c r="IDD66" s="22"/>
      <c r="IDE66" s="22"/>
      <c r="IDF66" s="22"/>
      <c r="IDG66" s="22"/>
      <c r="IDH66" s="22"/>
      <c r="IDI66" s="22"/>
      <c r="IDJ66" s="22"/>
      <c r="IDK66" s="22"/>
      <c r="IDL66" s="22"/>
      <c r="IDM66" s="22"/>
      <c r="IDN66" s="22"/>
      <c r="IDO66" s="22"/>
      <c r="IDP66" s="22"/>
      <c r="IDQ66" s="22"/>
      <c r="IDR66" s="22"/>
      <c r="IDS66" s="22"/>
      <c r="IDT66" s="22"/>
      <c r="IDU66" s="22"/>
      <c r="IDV66" s="22"/>
      <c r="IDW66" s="22"/>
      <c r="IDX66" s="22"/>
      <c r="IDY66" s="22"/>
      <c r="IDZ66" s="22"/>
      <c r="IEA66" s="22"/>
      <c r="IEB66" s="22"/>
      <c r="IEC66" s="22"/>
      <c r="IED66" s="22"/>
      <c r="IEE66" s="22"/>
      <c r="IEF66" s="22"/>
      <c r="IEG66" s="22"/>
      <c r="IEH66" s="22"/>
      <c r="IEI66" s="22"/>
      <c r="IEJ66" s="22"/>
      <c r="IEK66" s="22"/>
      <c r="IEL66" s="22"/>
      <c r="IEM66" s="22"/>
      <c r="IEN66" s="22"/>
      <c r="IEO66" s="22"/>
      <c r="IEP66" s="22"/>
      <c r="IEQ66" s="22"/>
      <c r="IER66" s="22"/>
      <c r="IES66" s="22"/>
      <c r="IET66" s="22"/>
      <c r="IEU66" s="22"/>
      <c r="IEV66" s="22"/>
      <c r="IEW66" s="22"/>
      <c r="IEX66" s="22"/>
      <c r="IEY66" s="22"/>
      <c r="IEZ66" s="22"/>
      <c r="IFA66" s="22"/>
      <c r="IFB66" s="22"/>
      <c r="IFC66" s="22"/>
      <c r="IFD66" s="22"/>
      <c r="IFE66" s="22"/>
      <c r="IFF66" s="22"/>
      <c r="IFG66" s="22"/>
      <c r="IFH66" s="22"/>
      <c r="IFI66" s="22"/>
      <c r="IFJ66" s="22"/>
      <c r="IFK66" s="22"/>
      <c r="IFL66" s="22"/>
      <c r="IFM66" s="22"/>
      <c r="IFN66" s="22"/>
      <c r="IFO66" s="22"/>
      <c r="IFP66" s="22"/>
      <c r="IFQ66" s="22"/>
      <c r="IFR66" s="22"/>
      <c r="IFS66" s="22"/>
      <c r="IFT66" s="22"/>
      <c r="IFU66" s="22"/>
      <c r="IFV66" s="22"/>
      <c r="IFW66" s="22"/>
      <c r="IFX66" s="22"/>
      <c r="IFY66" s="22"/>
      <c r="IFZ66" s="22"/>
      <c r="IGA66" s="22"/>
      <c r="IGB66" s="22"/>
      <c r="IGC66" s="22"/>
      <c r="IGD66" s="22"/>
      <c r="IGE66" s="22"/>
      <c r="IGF66" s="22"/>
      <c r="IGG66" s="22"/>
      <c r="IGH66" s="22"/>
      <c r="IGI66" s="22"/>
      <c r="IGJ66" s="22"/>
      <c r="IGK66" s="22"/>
      <c r="IGL66" s="22"/>
      <c r="IGM66" s="22"/>
      <c r="IGN66" s="22"/>
      <c r="IGO66" s="22"/>
      <c r="IGP66" s="22"/>
      <c r="IGQ66" s="22"/>
      <c r="IGR66" s="22"/>
      <c r="IGS66" s="22"/>
      <c r="IGT66" s="22"/>
      <c r="IGU66" s="22"/>
      <c r="IGV66" s="22"/>
      <c r="IGW66" s="22"/>
      <c r="IGX66" s="22"/>
      <c r="IGY66" s="22"/>
      <c r="IGZ66" s="22"/>
      <c r="IHA66" s="22"/>
      <c r="IHB66" s="22"/>
      <c r="IHC66" s="22"/>
      <c r="IHD66" s="22"/>
      <c r="IHE66" s="22"/>
      <c r="IHF66" s="22"/>
      <c r="IHG66" s="22"/>
      <c r="IHH66" s="22"/>
      <c r="IHI66" s="22"/>
      <c r="IHJ66" s="22"/>
      <c r="IHK66" s="22"/>
      <c r="IHL66" s="22"/>
      <c r="IHM66" s="22"/>
      <c r="IHN66" s="22"/>
      <c r="IHO66" s="22"/>
      <c r="IHP66" s="22"/>
      <c r="IHQ66" s="22"/>
      <c r="IHR66" s="22"/>
      <c r="IHS66" s="22"/>
      <c r="IHT66" s="22"/>
      <c r="IHU66" s="22"/>
      <c r="IHV66" s="22"/>
      <c r="IHW66" s="22"/>
      <c r="IHX66" s="22"/>
      <c r="IHY66" s="22"/>
      <c r="IHZ66" s="22"/>
      <c r="IIA66" s="22"/>
      <c r="IIB66" s="22"/>
      <c r="IIC66" s="22"/>
      <c r="IID66" s="22"/>
      <c r="IIE66" s="22"/>
      <c r="IIF66" s="22"/>
      <c r="IIG66" s="22"/>
      <c r="IIH66" s="22"/>
      <c r="III66" s="22"/>
      <c r="IIJ66" s="22"/>
      <c r="IIK66" s="22"/>
      <c r="IIL66" s="22"/>
      <c r="IIM66" s="22"/>
      <c r="IIN66" s="22"/>
      <c r="IIO66" s="22"/>
      <c r="IIP66" s="22"/>
      <c r="IIQ66" s="22"/>
      <c r="IIR66" s="22"/>
      <c r="IIS66" s="22"/>
      <c r="IIT66" s="22"/>
      <c r="IIU66" s="22"/>
      <c r="IIV66" s="22"/>
      <c r="IIW66" s="22"/>
      <c r="IIX66" s="22"/>
      <c r="IIY66" s="22"/>
      <c r="IIZ66" s="22"/>
      <c r="IJA66" s="22"/>
      <c r="IJB66" s="22"/>
      <c r="IJC66" s="22"/>
      <c r="IJD66" s="22"/>
      <c r="IJE66" s="22"/>
      <c r="IJF66" s="22"/>
      <c r="IJG66" s="22"/>
      <c r="IJH66" s="22"/>
      <c r="IJI66" s="22"/>
      <c r="IJJ66" s="22"/>
      <c r="IJK66" s="22"/>
      <c r="IJL66" s="22"/>
      <c r="IJM66" s="22"/>
      <c r="IJN66" s="22"/>
      <c r="IJO66" s="22"/>
      <c r="IJP66" s="22"/>
      <c r="IJQ66" s="22"/>
      <c r="IJR66" s="22"/>
      <c r="IJS66" s="22"/>
      <c r="IJT66" s="22"/>
      <c r="IJU66" s="22"/>
      <c r="IJV66" s="22"/>
      <c r="IJW66" s="22"/>
      <c r="IJX66" s="22"/>
      <c r="IJY66" s="22"/>
      <c r="IJZ66" s="22"/>
      <c r="IKA66" s="22"/>
      <c r="IKB66" s="22"/>
      <c r="IKC66" s="22"/>
      <c r="IKD66" s="22"/>
      <c r="IKE66" s="22"/>
      <c r="IKF66" s="22"/>
      <c r="IKG66" s="22"/>
      <c r="IKH66" s="22"/>
      <c r="IKI66" s="22"/>
      <c r="IKJ66" s="22"/>
      <c r="IKK66" s="22"/>
      <c r="IKL66" s="22"/>
      <c r="IKM66" s="22"/>
      <c r="IKN66" s="22"/>
      <c r="IKO66" s="22"/>
      <c r="IKP66" s="22"/>
      <c r="IKQ66" s="22"/>
      <c r="IKR66" s="22"/>
      <c r="IKS66" s="22"/>
      <c r="IKT66" s="22"/>
      <c r="IKU66" s="22"/>
      <c r="IKV66" s="22"/>
      <c r="IKW66" s="22"/>
      <c r="IKX66" s="22"/>
      <c r="IKY66" s="22"/>
      <c r="IKZ66" s="22"/>
      <c r="ILA66" s="22"/>
      <c r="ILB66" s="22"/>
      <c r="ILC66" s="22"/>
      <c r="ILD66" s="22"/>
      <c r="ILE66" s="22"/>
      <c r="ILF66" s="22"/>
      <c r="ILG66" s="22"/>
      <c r="ILH66" s="22"/>
      <c r="ILI66" s="22"/>
      <c r="ILJ66" s="22"/>
      <c r="ILK66" s="22"/>
      <c r="ILL66" s="22"/>
      <c r="ILM66" s="22"/>
      <c r="ILN66" s="22"/>
      <c r="ILO66" s="22"/>
      <c r="ILP66" s="22"/>
      <c r="ILQ66" s="22"/>
      <c r="ILR66" s="22"/>
      <c r="ILS66" s="22"/>
      <c r="ILT66" s="22"/>
      <c r="ILU66" s="22"/>
      <c r="ILV66" s="22"/>
      <c r="ILW66" s="22"/>
      <c r="ILX66" s="22"/>
      <c r="ILY66" s="22"/>
      <c r="ILZ66" s="22"/>
      <c r="IMA66" s="22"/>
      <c r="IMB66" s="22"/>
      <c r="IMC66" s="22"/>
      <c r="IMD66" s="22"/>
      <c r="IME66" s="22"/>
      <c r="IMF66" s="22"/>
      <c r="IMG66" s="22"/>
      <c r="IMH66" s="22"/>
      <c r="IMI66" s="22"/>
      <c r="IMJ66" s="22"/>
      <c r="IMK66" s="22"/>
      <c r="IML66" s="22"/>
      <c r="IMM66" s="22"/>
      <c r="IMN66" s="22"/>
      <c r="IMO66" s="22"/>
      <c r="IMP66" s="22"/>
      <c r="IMQ66" s="22"/>
      <c r="IMR66" s="22"/>
      <c r="IMS66" s="22"/>
      <c r="IMT66" s="22"/>
      <c r="IMU66" s="22"/>
      <c r="IMV66" s="22"/>
      <c r="IMW66" s="22"/>
      <c r="IMX66" s="22"/>
      <c r="IMY66" s="22"/>
      <c r="IMZ66" s="22"/>
      <c r="INA66" s="22"/>
      <c r="INB66" s="22"/>
      <c r="INC66" s="22"/>
      <c r="IND66" s="22"/>
      <c r="INE66" s="22"/>
      <c r="INF66" s="22"/>
      <c r="ING66" s="22"/>
      <c r="INH66" s="22"/>
      <c r="INI66" s="22"/>
      <c r="INJ66" s="22"/>
      <c r="INK66" s="22"/>
      <c r="INL66" s="22"/>
      <c r="INM66" s="22"/>
      <c r="INN66" s="22"/>
      <c r="INO66" s="22"/>
      <c r="INP66" s="22"/>
      <c r="INQ66" s="22"/>
      <c r="INR66" s="22"/>
      <c r="INS66" s="22"/>
      <c r="INT66" s="22"/>
      <c r="INU66" s="22"/>
      <c r="INV66" s="22"/>
      <c r="INW66" s="22"/>
      <c r="INX66" s="22"/>
      <c r="INY66" s="22"/>
      <c r="INZ66" s="22"/>
      <c r="IOA66" s="22"/>
      <c r="IOB66" s="22"/>
      <c r="IOC66" s="22"/>
      <c r="IOD66" s="22"/>
      <c r="IOE66" s="22"/>
      <c r="IOF66" s="22"/>
      <c r="IOG66" s="22"/>
      <c r="IOH66" s="22"/>
      <c r="IOI66" s="22"/>
      <c r="IOJ66" s="22"/>
      <c r="IOK66" s="22"/>
      <c r="IOL66" s="22"/>
      <c r="IOM66" s="22"/>
      <c r="ION66" s="22"/>
      <c r="IOO66" s="22"/>
      <c r="IOP66" s="22"/>
      <c r="IOQ66" s="22"/>
      <c r="IOR66" s="22"/>
      <c r="IOS66" s="22"/>
      <c r="IOT66" s="22"/>
      <c r="IOU66" s="22"/>
      <c r="IOV66" s="22"/>
      <c r="IOW66" s="22"/>
      <c r="IOX66" s="22"/>
      <c r="IOY66" s="22"/>
      <c r="IOZ66" s="22"/>
      <c r="IPA66" s="22"/>
      <c r="IPB66" s="22"/>
      <c r="IPC66" s="22"/>
      <c r="IPD66" s="22"/>
      <c r="IPE66" s="22"/>
      <c r="IPF66" s="22"/>
      <c r="IPG66" s="22"/>
      <c r="IPH66" s="22"/>
      <c r="IPI66" s="22"/>
      <c r="IPJ66" s="22"/>
      <c r="IPK66" s="22"/>
      <c r="IPL66" s="22"/>
      <c r="IPM66" s="22"/>
      <c r="IPN66" s="22"/>
      <c r="IPO66" s="22"/>
      <c r="IPP66" s="22"/>
      <c r="IPQ66" s="22"/>
      <c r="IPR66" s="22"/>
      <c r="IPS66" s="22"/>
      <c r="IPT66" s="22"/>
      <c r="IPU66" s="22"/>
      <c r="IPV66" s="22"/>
      <c r="IPW66" s="22"/>
      <c r="IPX66" s="22"/>
      <c r="IPY66" s="22"/>
      <c r="IPZ66" s="22"/>
      <c r="IQA66" s="22"/>
      <c r="IQB66" s="22"/>
      <c r="IQC66" s="22"/>
      <c r="IQD66" s="22"/>
      <c r="IQE66" s="22"/>
      <c r="IQF66" s="22"/>
      <c r="IQG66" s="22"/>
      <c r="IQH66" s="22"/>
      <c r="IQI66" s="22"/>
      <c r="IQJ66" s="22"/>
      <c r="IQK66" s="22"/>
      <c r="IQL66" s="22"/>
      <c r="IQM66" s="22"/>
      <c r="IQN66" s="22"/>
      <c r="IQO66" s="22"/>
      <c r="IQP66" s="22"/>
      <c r="IQQ66" s="22"/>
      <c r="IQR66" s="22"/>
      <c r="IQS66" s="22"/>
      <c r="IQT66" s="22"/>
      <c r="IQU66" s="22"/>
      <c r="IQV66" s="22"/>
      <c r="IQW66" s="22"/>
      <c r="IQX66" s="22"/>
      <c r="IQY66" s="22"/>
      <c r="IQZ66" s="22"/>
      <c r="IRA66" s="22"/>
      <c r="IRB66" s="22"/>
      <c r="IRC66" s="22"/>
      <c r="IRD66" s="22"/>
      <c r="IRE66" s="22"/>
      <c r="IRF66" s="22"/>
      <c r="IRG66" s="22"/>
      <c r="IRH66" s="22"/>
      <c r="IRI66" s="22"/>
      <c r="IRJ66" s="22"/>
      <c r="IRK66" s="22"/>
      <c r="IRL66" s="22"/>
      <c r="IRM66" s="22"/>
      <c r="IRN66" s="22"/>
      <c r="IRO66" s="22"/>
      <c r="IRP66" s="22"/>
      <c r="IRQ66" s="22"/>
      <c r="IRR66" s="22"/>
      <c r="IRS66" s="22"/>
      <c r="IRT66" s="22"/>
      <c r="IRU66" s="22"/>
      <c r="IRV66" s="22"/>
      <c r="IRW66" s="22"/>
      <c r="IRX66" s="22"/>
      <c r="IRY66" s="22"/>
      <c r="IRZ66" s="22"/>
      <c r="ISA66" s="22"/>
      <c r="ISB66" s="22"/>
      <c r="ISC66" s="22"/>
      <c r="ISD66" s="22"/>
      <c r="ISE66" s="22"/>
      <c r="ISF66" s="22"/>
      <c r="ISG66" s="22"/>
      <c r="ISH66" s="22"/>
      <c r="ISI66" s="22"/>
      <c r="ISJ66" s="22"/>
      <c r="ISK66" s="22"/>
      <c r="ISL66" s="22"/>
      <c r="ISM66" s="22"/>
      <c r="ISN66" s="22"/>
      <c r="ISO66" s="22"/>
      <c r="ISP66" s="22"/>
      <c r="ISQ66" s="22"/>
      <c r="ISR66" s="22"/>
      <c r="ISS66" s="22"/>
      <c r="IST66" s="22"/>
      <c r="ISU66" s="22"/>
      <c r="ISV66" s="22"/>
      <c r="ISW66" s="22"/>
      <c r="ISX66" s="22"/>
      <c r="ISY66" s="22"/>
      <c r="ISZ66" s="22"/>
      <c r="ITA66" s="22"/>
      <c r="ITB66" s="22"/>
      <c r="ITC66" s="22"/>
      <c r="ITD66" s="22"/>
      <c r="ITE66" s="22"/>
      <c r="ITF66" s="22"/>
      <c r="ITG66" s="22"/>
      <c r="ITH66" s="22"/>
      <c r="ITI66" s="22"/>
      <c r="ITJ66" s="22"/>
      <c r="ITK66" s="22"/>
      <c r="ITL66" s="22"/>
      <c r="ITM66" s="22"/>
      <c r="ITN66" s="22"/>
      <c r="ITO66" s="22"/>
      <c r="ITP66" s="22"/>
      <c r="ITQ66" s="22"/>
      <c r="ITR66" s="22"/>
      <c r="ITS66" s="22"/>
      <c r="ITT66" s="22"/>
      <c r="ITU66" s="22"/>
      <c r="ITV66" s="22"/>
      <c r="ITW66" s="22"/>
      <c r="ITX66" s="22"/>
      <c r="ITY66" s="22"/>
      <c r="ITZ66" s="22"/>
      <c r="IUA66" s="22"/>
      <c r="IUB66" s="22"/>
      <c r="IUC66" s="22"/>
      <c r="IUD66" s="22"/>
      <c r="IUE66" s="22"/>
      <c r="IUF66" s="22"/>
      <c r="IUG66" s="22"/>
      <c r="IUH66" s="22"/>
      <c r="IUI66" s="22"/>
      <c r="IUJ66" s="22"/>
      <c r="IUK66" s="22"/>
      <c r="IUL66" s="22"/>
      <c r="IUM66" s="22"/>
      <c r="IUN66" s="22"/>
      <c r="IUO66" s="22"/>
      <c r="IUP66" s="22"/>
      <c r="IUQ66" s="22"/>
      <c r="IUR66" s="22"/>
      <c r="IUS66" s="22"/>
      <c r="IUT66" s="22"/>
      <c r="IUU66" s="22"/>
      <c r="IUV66" s="22"/>
      <c r="IUW66" s="22"/>
      <c r="IUX66" s="22"/>
      <c r="IUY66" s="22"/>
      <c r="IUZ66" s="22"/>
      <c r="IVA66" s="22"/>
      <c r="IVB66" s="22"/>
      <c r="IVC66" s="22"/>
      <c r="IVD66" s="22"/>
      <c r="IVE66" s="22"/>
      <c r="IVF66" s="22"/>
      <c r="IVG66" s="22"/>
      <c r="IVH66" s="22"/>
      <c r="IVI66" s="22"/>
      <c r="IVJ66" s="22"/>
      <c r="IVK66" s="22"/>
      <c r="IVL66" s="22"/>
      <c r="IVM66" s="22"/>
      <c r="IVN66" s="22"/>
      <c r="IVO66" s="22"/>
      <c r="IVP66" s="22"/>
      <c r="IVQ66" s="22"/>
      <c r="IVR66" s="22"/>
      <c r="IVS66" s="22"/>
      <c r="IVT66" s="22"/>
      <c r="IVU66" s="22"/>
      <c r="IVV66" s="22"/>
      <c r="IVW66" s="22"/>
      <c r="IVX66" s="22"/>
      <c r="IVY66" s="22"/>
      <c r="IVZ66" s="22"/>
      <c r="IWA66" s="22"/>
      <c r="IWB66" s="22"/>
      <c r="IWC66" s="22"/>
      <c r="IWD66" s="22"/>
      <c r="IWE66" s="22"/>
      <c r="IWF66" s="22"/>
      <c r="IWG66" s="22"/>
      <c r="IWH66" s="22"/>
      <c r="IWI66" s="22"/>
      <c r="IWJ66" s="22"/>
      <c r="IWK66" s="22"/>
      <c r="IWL66" s="22"/>
      <c r="IWM66" s="22"/>
      <c r="IWN66" s="22"/>
      <c r="IWO66" s="22"/>
      <c r="IWP66" s="22"/>
      <c r="IWQ66" s="22"/>
      <c r="IWR66" s="22"/>
      <c r="IWS66" s="22"/>
      <c r="IWT66" s="22"/>
      <c r="IWU66" s="22"/>
      <c r="IWV66" s="22"/>
      <c r="IWW66" s="22"/>
      <c r="IWX66" s="22"/>
      <c r="IWY66" s="22"/>
      <c r="IWZ66" s="22"/>
      <c r="IXA66" s="22"/>
      <c r="IXB66" s="22"/>
      <c r="IXC66" s="22"/>
      <c r="IXD66" s="22"/>
      <c r="IXE66" s="22"/>
      <c r="IXF66" s="22"/>
      <c r="IXG66" s="22"/>
      <c r="IXH66" s="22"/>
      <c r="IXI66" s="22"/>
      <c r="IXJ66" s="22"/>
      <c r="IXK66" s="22"/>
      <c r="IXL66" s="22"/>
      <c r="IXM66" s="22"/>
      <c r="IXN66" s="22"/>
      <c r="IXO66" s="22"/>
      <c r="IXP66" s="22"/>
      <c r="IXQ66" s="22"/>
      <c r="IXR66" s="22"/>
      <c r="IXS66" s="22"/>
      <c r="IXT66" s="22"/>
      <c r="IXU66" s="22"/>
      <c r="IXV66" s="22"/>
      <c r="IXW66" s="22"/>
      <c r="IXX66" s="22"/>
      <c r="IXY66" s="22"/>
      <c r="IXZ66" s="22"/>
      <c r="IYA66" s="22"/>
      <c r="IYB66" s="22"/>
      <c r="IYC66" s="22"/>
      <c r="IYD66" s="22"/>
      <c r="IYE66" s="22"/>
      <c r="IYF66" s="22"/>
      <c r="IYG66" s="22"/>
      <c r="IYH66" s="22"/>
      <c r="IYI66" s="22"/>
      <c r="IYJ66" s="22"/>
      <c r="IYK66" s="22"/>
      <c r="IYL66" s="22"/>
      <c r="IYM66" s="22"/>
      <c r="IYN66" s="22"/>
      <c r="IYO66" s="22"/>
      <c r="IYP66" s="22"/>
      <c r="IYQ66" s="22"/>
      <c r="IYR66" s="22"/>
      <c r="IYS66" s="22"/>
      <c r="IYT66" s="22"/>
      <c r="IYU66" s="22"/>
      <c r="IYV66" s="22"/>
      <c r="IYW66" s="22"/>
      <c r="IYX66" s="22"/>
      <c r="IYY66" s="22"/>
      <c r="IYZ66" s="22"/>
      <c r="IZA66" s="22"/>
      <c r="IZB66" s="22"/>
      <c r="IZC66" s="22"/>
      <c r="IZD66" s="22"/>
      <c r="IZE66" s="22"/>
      <c r="IZF66" s="22"/>
      <c r="IZG66" s="22"/>
      <c r="IZH66" s="22"/>
      <c r="IZI66" s="22"/>
      <c r="IZJ66" s="22"/>
      <c r="IZK66" s="22"/>
      <c r="IZL66" s="22"/>
      <c r="IZM66" s="22"/>
      <c r="IZN66" s="22"/>
      <c r="IZO66" s="22"/>
      <c r="IZP66" s="22"/>
      <c r="IZQ66" s="22"/>
      <c r="IZR66" s="22"/>
      <c r="IZS66" s="22"/>
      <c r="IZT66" s="22"/>
      <c r="IZU66" s="22"/>
      <c r="IZV66" s="22"/>
      <c r="IZW66" s="22"/>
      <c r="IZX66" s="22"/>
      <c r="IZY66" s="22"/>
      <c r="IZZ66" s="22"/>
      <c r="JAA66" s="22"/>
      <c r="JAB66" s="22"/>
      <c r="JAC66" s="22"/>
      <c r="JAD66" s="22"/>
      <c r="JAE66" s="22"/>
      <c r="JAF66" s="22"/>
      <c r="JAG66" s="22"/>
      <c r="JAH66" s="22"/>
      <c r="JAI66" s="22"/>
      <c r="JAJ66" s="22"/>
      <c r="JAK66" s="22"/>
      <c r="JAL66" s="22"/>
      <c r="JAM66" s="22"/>
      <c r="JAN66" s="22"/>
      <c r="JAO66" s="22"/>
      <c r="JAP66" s="22"/>
      <c r="JAQ66" s="22"/>
      <c r="JAR66" s="22"/>
      <c r="JAS66" s="22"/>
      <c r="JAT66" s="22"/>
      <c r="JAU66" s="22"/>
      <c r="JAV66" s="22"/>
      <c r="JAW66" s="22"/>
      <c r="JAX66" s="22"/>
      <c r="JAY66" s="22"/>
      <c r="JAZ66" s="22"/>
      <c r="JBA66" s="22"/>
      <c r="JBB66" s="22"/>
      <c r="JBC66" s="22"/>
      <c r="JBD66" s="22"/>
      <c r="JBE66" s="22"/>
      <c r="JBF66" s="22"/>
      <c r="JBG66" s="22"/>
      <c r="JBH66" s="22"/>
      <c r="JBI66" s="22"/>
      <c r="JBJ66" s="22"/>
      <c r="JBK66" s="22"/>
      <c r="JBL66" s="22"/>
      <c r="JBM66" s="22"/>
      <c r="JBN66" s="22"/>
      <c r="JBO66" s="22"/>
      <c r="JBP66" s="22"/>
      <c r="JBQ66" s="22"/>
      <c r="JBR66" s="22"/>
      <c r="JBS66" s="22"/>
      <c r="JBT66" s="22"/>
      <c r="JBU66" s="22"/>
      <c r="JBV66" s="22"/>
      <c r="JBW66" s="22"/>
      <c r="JBX66" s="22"/>
      <c r="JBY66" s="22"/>
      <c r="JBZ66" s="22"/>
      <c r="JCA66" s="22"/>
      <c r="JCB66" s="22"/>
      <c r="JCC66" s="22"/>
      <c r="JCD66" s="22"/>
      <c r="JCE66" s="22"/>
      <c r="JCF66" s="22"/>
      <c r="JCG66" s="22"/>
      <c r="JCH66" s="22"/>
      <c r="JCI66" s="22"/>
      <c r="JCJ66" s="22"/>
      <c r="JCK66" s="22"/>
      <c r="JCL66" s="22"/>
      <c r="JCM66" s="22"/>
      <c r="JCN66" s="22"/>
      <c r="JCO66" s="22"/>
      <c r="JCP66" s="22"/>
      <c r="JCQ66" s="22"/>
      <c r="JCR66" s="22"/>
      <c r="JCS66" s="22"/>
      <c r="JCT66" s="22"/>
      <c r="JCU66" s="22"/>
      <c r="JCV66" s="22"/>
      <c r="JCW66" s="22"/>
      <c r="JCX66" s="22"/>
      <c r="JCY66" s="22"/>
      <c r="JCZ66" s="22"/>
      <c r="JDA66" s="22"/>
      <c r="JDB66" s="22"/>
      <c r="JDC66" s="22"/>
      <c r="JDD66" s="22"/>
      <c r="JDE66" s="22"/>
      <c r="JDF66" s="22"/>
      <c r="JDG66" s="22"/>
      <c r="JDH66" s="22"/>
      <c r="JDI66" s="22"/>
      <c r="JDJ66" s="22"/>
      <c r="JDK66" s="22"/>
      <c r="JDL66" s="22"/>
      <c r="JDM66" s="22"/>
      <c r="JDN66" s="22"/>
      <c r="JDO66" s="22"/>
      <c r="JDP66" s="22"/>
      <c r="JDQ66" s="22"/>
      <c r="JDR66" s="22"/>
      <c r="JDS66" s="22"/>
      <c r="JDT66" s="22"/>
      <c r="JDU66" s="22"/>
      <c r="JDV66" s="22"/>
      <c r="JDW66" s="22"/>
      <c r="JDX66" s="22"/>
      <c r="JDY66" s="22"/>
      <c r="JDZ66" s="22"/>
      <c r="JEA66" s="22"/>
      <c r="JEB66" s="22"/>
      <c r="JEC66" s="22"/>
      <c r="JED66" s="22"/>
      <c r="JEE66" s="22"/>
      <c r="JEF66" s="22"/>
      <c r="JEG66" s="22"/>
      <c r="JEH66" s="22"/>
      <c r="JEI66" s="22"/>
      <c r="JEJ66" s="22"/>
      <c r="JEK66" s="22"/>
      <c r="JEL66" s="22"/>
      <c r="JEM66" s="22"/>
      <c r="JEN66" s="22"/>
      <c r="JEO66" s="22"/>
      <c r="JEP66" s="22"/>
      <c r="JEQ66" s="22"/>
      <c r="JER66" s="22"/>
      <c r="JES66" s="22"/>
      <c r="JET66" s="22"/>
      <c r="JEU66" s="22"/>
      <c r="JEV66" s="22"/>
      <c r="JEW66" s="22"/>
      <c r="JEX66" s="22"/>
      <c r="JEY66" s="22"/>
      <c r="JEZ66" s="22"/>
      <c r="JFA66" s="22"/>
      <c r="JFB66" s="22"/>
      <c r="JFC66" s="22"/>
      <c r="JFD66" s="22"/>
      <c r="JFE66" s="22"/>
      <c r="JFF66" s="22"/>
      <c r="JFG66" s="22"/>
      <c r="JFH66" s="22"/>
      <c r="JFI66" s="22"/>
      <c r="JFJ66" s="22"/>
      <c r="JFK66" s="22"/>
      <c r="JFL66" s="22"/>
      <c r="JFM66" s="22"/>
      <c r="JFN66" s="22"/>
      <c r="JFO66" s="22"/>
      <c r="JFP66" s="22"/>
      <c r="JFQ66" s="22"/>
      <c r="JFR66" s="22"/>
      <c r="JFS66" s="22"/>
      <c r="JFT66" s="22"/>
      <c r="JFU66" s="22"/>
      <c r="JFV66" s="22"/>
      <c r="JFW66" s="22"/>
      <c r="JFX66" s="22"/>
      <c r="JFY66" s="22"/>
      <c r="JFZ66" s="22"/>
      <c r="JGA66" s="22"/>
      <c r="JGB66" s="22"/>
      <c r="JGC66" s="22"/>
      <c r="JGD66" s="22"/>
      <c r="JGE66" s="22"/>
      <c r="JGF66" s="22"/>
      <c r="JGG66" s="22"/>
      <c r="JGH66" s="22"/>
      <c r="JGI66" s="22"/>
      <c r="JGJ66" s="22"/>
      <c r="JGK66" s="22"/>
      <c r="JGL66" s="22"/>
      <c r="JGM66" s="22"/>
      <c r="JGN66" s="22"/>
      <c r="JGO66" s="22"/>
      <c r="JGP66" s="22"/>
      <c r="JGQ66" s="22"/>
      <c r="JGR66" s="22"/>
      <c r="JGS66" s="22"/>
      <c r="JGT66" s="22"/>
      <c r="JGU66" s="22"/>
      <c r="JGV66" s="22"/>
      <c r="JGW66" s="22"/>
      <c r="JGX66" s="22"/>
      <c r="JGY66" s="22"/>
      <c r="JGZ66" s="22"/>
      <c r="JHA66" s="22"/>
      <c r="JHB66" s="22"/>
      <c r="JHC66" s="22"/>
      <c r="JHD66" s="22"/>
      <c r="JHE66" s="22"/>
      <c r="JHF66" s="22"/>
      <c r="JHG66" s="22"/>
      <c r="JHH66" s="22"/>
      <c r="JHI66" s="22"/>
      <c r="JHJ66" s="22"/>
      <c r="JHK66" s="22"/>
      <c r="JHL66" s="22"/>
      <c r="JHM66" s="22"/>
      <c r="JHN66" s="22"/>
      <c r="JHO66" s="22"/>
      <c r="JHP66" s="22"/>
      <c r="JHQ66" s="22"/>
      <c r="JHR66" s="22"/>
      <c r="JHS66" s="22"/>
      <c r="JHT66" s="22"/>
      <c r="JHU66" s="22"/>
      <c r="JHV66" s="22"/>
      <c r="JHW66" s="22"/>
      <c r="JHX66" s="22"/>
      <c r="JHY66" s="22"/>
      <c r="JHZ66" s="22"/>
      <c r="JIA66" s="22"/>
      <c r="JIB66" s="22"/>
      <c r="JIC66" s="22"/>
      <c r="JID66" s="22"/>
      <c r="JIE66" s="22"/>
      <c r="JIF66" s="22"/>
      <c r="JIG66" s="22"/>
      <c r="JIH66" s="22"/>
      <c r="JII66" s="22"/>
      <c r="JIJ66" s="22"/>
      <c r="JIK66" s="22"/>
      <c r="JIL66" s="22"/>
      <c r="JIM66" s="22"/>
      <c r="JIN66" s="22"/>
      <c r="JIO66" s="22"/>
      <c r="JIP66" s="22"/>
      <c r="JIQ66" s="22"/>
      <c r="JIR66" s="22"/>
      <c r="JIS66" s="22"/>
      <c r="JIT66" s="22"/>
      <c r="JIU66" s="22"/>
      <c r="JIV66" s="22"/>
      <c r="JIW66" s="22"/>
      <c r="JIX66" s="22"/>
      <c r="JIY66" s="22"/>
      <c r="JIZ66" s="22"/>
      <c r="JJA66" s="22"/>
      <c r="JJB66" s="22"/>
      <c r="JJC66" s="22"/>
      <c r="JJD66" s="22"/>
      <c r="JJE66" s="22"/>
      <c r="JJF66" s="22"/>
      <c r="JJG66" s="22"/>
      <c r="JJH66" s="22"/>
      <c r="JJI66" s="22"/>
      <c r="JJJ66" s="22"/>
      <c r="JJK66" s="22"/>
      <c r="JJL66" s="22"/>
      <c r="JJM66" s="22"/>
      <c r="JJN66" s="22"/>
      <c r="JJO66" s="22"/>
      <c r="JJP66" s="22"/>
      <c r="JJQ66" s="22"/>
      <c r="JJR66" s="22"/>
      <c r="JJS66" s="22"/>
      <c r="JJT66" s="22"/>
      <c r="JJU66" s="22"/>
      <c r="JJV66" s="22"/>
      <c r="JJW66" s="22"/>
      <c r="JJX66" s="22"/>
      <c r="JJY66" s="22"/>
      <c r="JJZ66" s="22"/>
      <c r="JKA66" s="22"/>
      <c r="JKB66" s="22"/>
      <c r="JKC66" s="22"/>
      <c r="JKD66" s="22"/>
      <c r="JKE66" s="22"/>
      <c r="JKF66" s="22"/>
      <c r="JKG66" s="22"/>
      <c r="JKH66" s="22"/>
      <c r="JKI66" s="22"/>
      <c r="JKJ66" s="22"/>
      <c r="JKK66" s="22"/>
      <c r="JKL66" s="22"/>
      <c r="JKM66" s="22"/>
      <c r="JKN66" s="22"/>
      <c r="JKO66" s="22"/>
      <c r="JKP66" s="22"/>
      <c r="JKQ66" s="22"/>
      <c r="JKR66" s="22"/>
      <c r="JKS66" s="22"/>
      <c r="JKT66" s="22"/>
      <c r="JKU66" s="22"/>
      <c r="JKV66" s="22"/>
      <c r="JKW66" s="22"/>
      <c r="JKX66" s="22"/>
      <c r="JKY66" s="22"/>
      <c r="JKZ66" s="22"/>
      <c r="JLA66" s="22"/>
      <c r="JLB66" s="22"/>
      <c r="JLC66" s="22"/>
      <c r="JLD66" s="22"/>
      <c r="JLE66" s="22"/>
      <c r="JLF66" s="22"/>
      <c r="JLG66" s="22"/>
      <c r="JLH66" s="22"/>
      <c r="JLI66" s="22"/>
      <c r="JLJ66" s="22"/>
      <c r="JLK66" s="22"/>
      <c r="JLL66" s="22"/>
      <c r="JLM66" s="22"/>
      <c r="JLN66" s="22"/>
      <c r="JLO66" s="22"/>
      <c r="JLP66" s="22"/>
      <c r="JLQ66" s="22"/>
      <c r="JLR66" s="22"/>
      <c r="JLS66" s="22"/>
      <c r="JLT66" s="22"/>
      <c r="JLU66" s="22"/>
      <c r="JLV66" s="22"/>
      <c r="JLW66" s="22"/>
      <c r="JLX66" s="22"/>
      <c r="JLY66" s="22"/>
      <c r="JLZ66" s="22"/>
      <c r="JMA66" s="22"/>
      <c r="JMB66" s="22"/>
      <c r="JMC66" s="22"/>
      <c r="JMD66" s="22"/>
      <c r="JME66" s="22"/>
      <c r="JMF66" s="22"/>
      <c r="JMG66" s="22"/>
      <c r="JMH66" s="22"/>
      <c r="JMI66" s="22"/>
      <c r="JMJ66" s="22"/>
      <c r="JMK66" s="22"/>
      <c r="JML66" s="22"/>
      <c r="JMM66" s="22"/>
      <c r="JMN66" s="22"/>
      <c r="JMO66" s="22"/>
      <c r="JMP66" s="22"/>
      <c r="JMQ66" s="22"/>
      <c r="JMR66" s="22"/>
      <c r="JMS66" s="22"/>
      <c r="JMT66" s="22"/>
      <c r="JMU66" s="22"/>
      <c r="JMV66" s="22"/>
      <c r="JMW66" s="22"/>
      <c r="JMX66" s="22"/>
      <c r="JMY66" s="22"/>
      <c r="JMZ66" s="22"/>
      <c r="JNA66" s="22"/>
      <c r="JNB66" s="22"/>
      <c r="JNC66" s="22"/>
      <c r="JND66" s="22"/>
      <c r="JNE66" s="22"/>
      <c r="JNF66" s="22"/>
      <c r="JNG66" s="22"/>
      <c r="JNH66" s="22"/>
      <c r="JNI66" s="22"/>
      <c r="JNJ66" s="22"/>
      <c r="JNK66" s="22"/>
      <c r="JNL66" s="22"/>
      <c r="JNM66" s="22"/>
      <c r="JNN66" s="22"/>
      <c r="JNO66" s="22"/>
      <c r="JNP66" s="22"/>
      <c r="JNQ66" s="22"/>
      <c r="JNR66" s="22"/>
      <c r="JNS66" s="22"/>
      <c r="JNT66" s="22"/>
      <c r="JNU66" s="22"/>
      <c r="JNV66" s="22"/>
      <c r="JNW66" s="22"/>
      <c r="JNX66" s="22"/>
      <c r="JNY66" s="22"/>
      <c r="JNZ66" s="22"/>
      <c r="JOA66" s="22"/>
      <c r="JOB66" s="22"/>
      <c r="JOC66" s="22"/>
      <c r="JOD66" s="22"/>
      <c r="JOE66" s="22"/>
      <c r="JOF66" s="22"/>
      <c r="JOG66" s="22"/>
      <c r="JOH66" s="22"/>
      <c r="JOI66" s="22"/>
      <c r="JOJ66" s="22"/>
      <c r="JOK66" s="22"/>
      <c r="JOL66" s="22"/>
      <c r="JOM66" s="22"/>
      <c r="JON66" s="22"/>
      <c r="JOO66" s="22"/>
      <c r="JOP66" s="22"/>
      <c r="JOQ66" s="22"/>
      <c r="JOR66" s="22"/>
      <c r="JOS66" s="22"/>
      <c r="JOT66" s="22"/>
      <c r="JOU66" s="22"/>
      <c r="JOV66" s="22"/>
      <c r="JOW66" s="22"/>
      <c r="JOX66" s="22"/>
      <c r="JOY66" s="22"/>
      <c r="JOZ66" s="22"/>
      <c r="JPA66" s="22"/>
      <c r="JPB66" s="22"/>
      <c r="JPC66" s="22"/>
      <c r="JPD66" s="22"/>
      <c r="JPE66" s="22"/>
      <c r="JPF66" s="22"/>
      <c r="JPG66" s="22"/>
      <c r="JPH66" s="22"/>
      <c r="JPI66" s="22"/>
      <c r="JPJ66" s="22"/>
      <c r="JPK66" s="22"/>
      <c r="JPL66" s="22"/>
      <c r="JPM66" s="22"/>
      <c r="JPN66" s="22"/>
      <c r="JPO66" s="22"/>
      <c r="JPP66" s="22"/>
      <c r="JPQ66" s="22"/>
      <c r="JPR66" s="22"/>
      <c r="JPS66" s="22"/>
      <c r="JPT66" s="22"/>
      <c r="JPU66" s="22"/>
      <c r="JPV66" s="22"/>
      <c r="JPW66" s="22"/>
      <c r="JPX66" s="22"/>
      <c r="JPY66" s="22"/>
      <c r="JPZ66" s="22"/>
      <c r="JQA66" s="22"/>
      <c r="JQB66" s="22"/>
      <c r="JQC66" s="22"/>
      <c r="JQD66" s="22"/>
      <c r="JQE66" s="22"/>
      <c r="JQF66" s="22"/>
      <c r="JQG66" s="22"/>
      <c r="JQH66" s="22"/>
      <c r="JQI66" s="22"/>
      <c r="JQJ66" s="22"/>
      <c r="JQK66" s="22"/>
      <c r="JQL66" s="22"/>
      <c r="JQM66" s="22"/>
      <c r="JQN66" s="22"/>
      <c r="JQO66" s="22"/>
      <c r="JQP66" s="22"/>
      <c r="JQQ66" s="22"/>
      <c r="JQR66" s="22"/>
      <c r="JQS66" s="22"/>
      <c r="JQT66" s="22"/>
      <c r="JQU66" s="22"/>
      <c r="JQV66" s="22"/>
      <c r="JQW66" s="22"/>
      <c r="JQX66" s="22"/>
      <c r="JQY66" s="22"/>
      <c r="JQZ66" s="22"/>
      <c r="JRA66" s="22"/>
      <c r="JRB66" s="22"/>
      <c r="JRC66" s="22"/>
      <c r="JRD66" s="22"/>
      <c r="JRE66" s="22"/>
      <c r="JRF66" s="22"/>
      <c r="JRG66" s="22"/>
      <c r="JRH66" s="22"/>
      <c r="JRI66" s="22"/>
      <c r="JRJ66" s="22"/>
      <c r="JRK66" s="22"/>
      <c r="JRL66" s="22"/>
      <c r="JRM66" s="22"/>
      <c r="JRN66" s="22"/>
      <c r="JRO66" s="22"/>
      <c r="JRP66" s="22"/>
      <c r="JRQ66" s="22"/>
      <c r="JRR66" s="22"/>
      <c r="JRS66" s="22"/>
      <c r="JRT66" s="22"/>
      <c r="JRU66" s="22"/>
      <c r="JRV66" s="22"/>
      <c r="JRW66" s="22"/>
      <c r="JRX66" s="22"/>
      <c r="JRY66" s="22"/>
      <c r="JRZ66" s="22"/>
      <c r="JSA66" s="22"/>
      <c r="JSB66" s="22"/>
      <c r="JSC66" s="22"/>
      <c r="JSD66" s="22"/>
      <c r="JSE66" s="22"/>
      <c r="JSF66" s="22"/>
      <c r="JSG66" s="22"/>
      <c r="JSH66" s="22"/>
      <c r="JSI66" s="22"/>
      <c r="JSJ66" s="22"/>
      <c r="JSK66" s="22"/>
      <c r="JSL66" s="22"/>
      <c r="JSM66" s="22"/>
      <c r="JSN66" s="22"/>
      <c r="JSO66" s="22"/>
      <c r="JSP66" s="22"/>
      <c r="JSQ66" s="22"/>
      <c r="JSR66" s="22"/>
      <c r="JSS66" s="22"/>
      <c r="JST66" s="22"/>
      <c r="JSU66" s="22"/>
      <c r="JSV66" s="22"/>
      <c r="JSW66" s="22"/>
      <c r="JSX66" s="22"/>
      <c r="JSY66" s="22"/>
      <c r="JSZ66" s="22"/>
      <c r="JTA66" s="22"/>
      <c r="JTB66" s="22"/>
      <c r="JTC66" s="22"/>
      <c r="JTD66" s="22"/>
      <c r="JTE66" s="22"/>
      <c r="JTF66" s="22"/>
      <c r="JTG66" s="22"/>
      <c r="JTH66" s="22"/>
      <c r="JTI66" s="22"/>
      <c r="JTJ66" s="22"/>
      <c r="JTK66" s="22"/>
      <c r="JTL66" s="22"/>
      <c r="JTM66" s="22"/>
      <c r="JTN66" s="22"/>
      <c r="JTO66" s="22"/>
      <c r="JTP66" s="22"/>
      <c r="JTQ66" s="22"/>
      <c r="JTR66" s="22"/>
      <c r="JTS66" s="22"/>
      <c r="JTT66" s="22"/>
      <c r="JTU66" s="22"/>
      <c r="JTV66" s="22"/>
      <c r="JTW66" s="22"/>
      <c r="JTX66" s="22"/>
      <c r="JTY66" s="22"/>
      <c r="JTZ66" s="22"/>
      <c r="JUA66" s="22"/>
      <c r="JUB66" s="22"/>
      <c r="JUC66" s="22"/>
      <c r="JUD66" s="22"/>
      <c r="JUE66" s="22"/>
      <c r="JUF66" s="22"/>
      <c r="JUG66" s="22"/>
      <c r="JUH66" s="22"/>
      <c r="JUI66" s="22"/>
      <c r="JUJ66" s="22"/>
      <c r="JUK66" s="22"/>
      <c r="JUL66" s="22"/>
      <c r="JUM66" s="22"/>
      <c r="JUN66" s="22"/>
      <c r="JUO66" s="22"/>
      <c r="JUP66" s="22"/>
      <c r="JUQ66" s="22"/>
      <c r="JUR66" s="22"/>
      <c r="JUS66" s="22"/>
      <c r="JUT66" s="22"/>
      <c r="JUU66" s="22"/>
      <c r="JUV66" s="22"/>
      <c r="JUW66" s="22"/>
      <c r="JUX66" s="22"/>
      <c r="JUY66" s="22"/>
      <c r="JUZ66" s="22"/>
      <c r="JVA66" s="22"/>
      <c r="JVB66" s="22"/>
      <c r="JVC66" s="22"/>
      <c r="JVD66" s="22"/>
      <c r="JVE66" s="22"/>
      <c r="JVF66" s="22"/>
      <c r="JVG66" s="22"/>
      <c r="JVH66" s="22"/>
      <c r="JVI66" s="22"/>
      <c r="JVJ66" s="22"/>
      <c r="JVK66" s="22"/>
      <c r="JVL66" s="22"/>
      <c r="JVM66" s="22"/>
      <c r="JVN66" s="22"/>
      <c r="JVO66" s="22"/>
      <c r="JVP66" s="22"/>
      <c r="JVQ66" s="22"/>
      <c r="JVR66" s="22"/>
      <c r="JVS66" s="22"/>
      <c r="JVT66" s="22"/>
      <c r="JVU66" s="22"/>
      <c r="JVV66" s="22"/>
      <c r="JVW66" s="22"/>
      <c r="JVX66" s="22"/>
      <c r="JVY66" s="22"/>
      <c r="JVZ66" s="22"/>
      <c r="JWA66" s="22"/>
      <c r="JWB66" s="22"/>
      <c r="JWC66" s="22"/>
      <c r="JWD66" s="22"/>
      <c r="JWE66" s="22"/>
      <c r="JWF66" s="22"/>
      <c r="JWG66" s="22"/>
      <c r="JWH66" s="22"/>
      <c r="JWI66" s="22"/>
      <c r="JWJ66" s="22"/>
      <c r="JWK66" s="22"/>
      <c r="JWL66" s="22"/>
      <c r="JWM66" s="22"/>
      <c r="JWN66" s="22"/>
      <c r="JWO66" s="22"/>
      <c r="JWP66" s="22"/>
      <c r="JWQ66" s="22"/>
      <c r="JWR66" s="22"/>
      <c r="JWS66" s="22"/>
      <c r="JWT66" s="22"/>
      <c r="JWU66" s="22"/>
      <c r="JWV66" s="22"/>
      <c r="JWW66" s="22"/>
      <c r="JWX66" s="22"/>
      <c r="JWY66" s="22"/>
      <c r="JWZ66" s="22"/>
      <c r="JXA66" s="22"/>
      <c r="JXB66" s="22"/>
      <c r="JXC66" s="22"/>
      <c r="JXD66" s="22"/>
      <c r="JXE66" s="22"/>
      <c r="JXF66" s="22"/>
      <c r="JXG66" s="22"/>
      <c r="JXH66" s="22"/>
      <c r="JXI66" s="22"/>
      <c r="JXJ66" s="22"/>
      <c r="JXK66" s="22"/>
      <c r="JXL66" s="22"/>
      <c r="JXM66" s="22"/>
      <c r="JXN66" s="22"/>
      <c r="JXO66" s="22"/>
      <c r="JXP66" s="22"/>
      <c r="JXQ66" s="22"/>
      <c r="JXR66" s="22"/>
      <c r="JXS66" s="22"/>
      <c r="JXT66" s="22"/>
      <c r="JXU66" s="22"/>
      <c r="JXV66" s="22"/>
      <c r="JXW66" s="22"/>
      <c r="JXX66" s="22"/>
      <c r="JXY66" s="22"/>
      <c r="JXZ66" s="22"/>
      <c r="JYA66" s="22"/>
      <c r="JYB66" s="22"/>
      <c r="JYC66" s="22"/>
      <c r="JYD66" s="22"/>
      <c r="JYE66" s="22"/>
      <c r="JYF66" s="22"/>
      <c r="JYG66" s="22"/>
      <c r="JYH66" s="22"/>
      <c r="JYI66" s="22"/>
      <c r="JYJ66" s="22"/>
      <c r="JYK66" s="22"/>
      <c r="JYL66" s="22"/>
      <c r="JYM66" s="22"/>
      <c r="JYN66" s="22"/>
      <c r="JYO66" s="22"/>
      <c r="JYP66" s="22"/>
      <c r="JYQ66" s="22"/>
      <c r="JYR66" s="22"/>
      <c r="JYS66" s="22"/>
      <c r="JYT66" s="22"/>
      <c r="JYU66" s="22"/>
      <c r="JYV66" s="22"/>
      <c r="JYW66" s="22"/>
      <c r="JYX66" s="22"/>
      <c r="JYY66" s="22"/>
      <c r="JYZ66" s="22"/>
      <c r="JZA66" s="22"/>
      <c r="JZB66" s="22"/>
      <c r="JZC66" s="22"/>
      <c r="JZD66" s="22"/>
      <c r="JZE66" s="22"/>
      <c r="JZF66" s="22"/>
      <c r="JZG66" s="22"/>
      <c r="JZH66" s="22"/>
      <c r="JZI66" s="22"/>
      <c r="JZJ66" s="22"/>
      <c r="JZK66" s="22"/>
      <c r="JZL66" s="22"/>
      <c r="JZM66" s="22"/>
      <c r="JZN66" s="22"/>
      <c r="JZO66" s="22"/>
      <c r="JZP66" s="22"/>
      <c r="JZQ66" s="22"/>
      <c r="JZR66" s="22"/>
      <c r="JZS66" s="22"/>
      <c r="JZT66" s="22"/>
      <c r="JZU66" s="22"/>
      <c r="JZV66" s="22"/>
      <c r="JZW66" s="22"/>
      <c r="JZX66" s="22"/>
      <c r="JZY66" s="22"/>
      <c r="JZZ66" s="22"/>
      <c r="KAA66" s="22"/>
      <c r="KAB66" s="22"/>
      <c r="KAC66" s="22"/>
      <c r="KAD66" s="22"/>
      <c r="KAE66" s="22"/>
      <c r="KAF66" s="22"/>
      <c r="KAG66" s="22"/>
      <c r="KAH66" s="22"/>
      <c r="KAI66" s="22"/>
      <c r="KAJ66" s="22"/>
      <c r="KAK66" s="22"/>
      <c r="KAL66" s="22"/>
      <c r="KAM66" s="22"/>
      <c r="KAN66" s="22"/>
      <c r="KAO66" s="22"/>
      <c r="KAP66" s="22"/>
      <c r="KAQ66" s="22"/>
      <c r="KAR66" s="22"/>
      <c r="KAS66" s="22"/>
      <c r="KAT66" s="22"/>
      <c r="KAU66" s="22"/>
      <c r="KAV66" s="22"/>
      <c r="KAW66" s="22"/>
      <c r="KAX66" s="22"/>
      <c r="KAY66" s="22"/>
      <c r="KAZ66" s="22"/>
      <c r="KBA66" s="22"/>
      <c r="KBB66" s="22"/>
      <c r="KBC66" s="22"/>
      <c r="KBD66" s="22"/>
      <c r="KBE66" s="22"/>
      <c r="KBF66" s="22"/>
      <c r="KBG66" s="22"/>
      <c r="KBH66" s="22"/>
      <c r="KBI66" s="22"/>
      <c r="KBJ66" s="22"/>
      <c r="KBK66" s="22"/>
      <c r="KBL66" s="22"/>
      <c r="KBM66" s="22"/>
      <c r="KBN66" s="22"/>
      <c r="KBO66" s="22"/>
      <c r="KBP66" s="22"/>
      <c r="KBQ66" s="22"/>
      <c r="KBR66" s="22"/>
      <c r="KBS66" s="22"/>
      <c r="KBT66" s="22"/>
      <c r="KBU66" s="22"/>
      <c r="KBV66" s="22"/>
      <c r="KBW66" s="22"/>
      <c r="KBX66" s="22"/>
      <c r="KBY66" s="22"/>
      <c r="KBZ66" s="22"/>
      <c r="KCA66" s="22"/>
      <c r="KCB66" s="22"/>
      <c r="KCC66" s="22"/>
      <c r="KCD66" s="22"/>
      <c r="KCE66" s="22"/>
      <c r="KCF66" s="22"/>
      <c r="KCG66" s="22"/>
      <c r="KCH66" s="22"/>
      <c r="KCI66" s="22"/>
      <c r="KCJ66" s="22"/>
      <c r="KCK66" s="22"/>
      <c r="KCL66" s="22"/>
      <c r="KCM66" s="22"/>
      <c r="KCN66" s="22"/>
      <c r="KCO66" s="22"/>
      <c r="KCP66" s="22"/>
      <c r="KCQ66" s="22"/>
      <c r="KCR66" s="22"/>
      <c r="KCS66" s="22"/>
      <c r="KCT66" s="22"/>
      <c r="KCU66" s="22"/>
      <c r="KCV66" s="22"/>
      <c r="KCW66" s="22"/>
      <c r="KCX66" s="22"/>
      <c r="KCY66" s="22"/>
      <c r="KCZ66" s="22"/>
      <c r="KDA66" s="22"/>
      <c r="KDB66" s="22"/>
      <c r="KDC66" s="22"/>
      <c r="KDD66" s="22"/>
      <c r="KDE66" s="22"/>
      <c r="KDF66" s="22"/>
      <c r="KDG66" s="22"/>
      <c r="KDH66" s="22"/>
      <c r="KDI66" s="22"/>
      <c r="KDJ66" s="22"/>
      <c r="KDK66" s="22"/>
      <c r="KDL66" s="22"/>
      <c r="KDM66" s="22"/>
      <c r="KDN66" s="22"/>
      <c r="KDO66" s="22"/>
      <c r="KDP66" s="22"/>
      <c r="KDQ66" s="22"/>
      <c r="KDR66" s="22"/>
      <c r="KDS66" s="22"/>
      <c r="KDT66" s="22"/>
      <c r="KDU66" s="22"/>
      <c r="KDV66" s="22"/>
      <c r="KDW66" s="22"/>
      <c r="KDX66" s="22"/>
      <c r="KDY66" s="22"/>
      <c r="KDZ66" s="22"/>
      <c r="KEA66" s="22"/>
      <c r="KEB66" s="22"/>
      <c r="KEC66" s="22"/>
      <c r="KED66" s="22"/>
      <c r="KEE66" s="22"/>
      <c r="KEF66" s="22"/>
      <c r="KEG66" s="22"/>
      <c r="KEH66" s="22"/>
      <c r="KEI66" s="22"/>
      <c r="KEJ66" s="22"/>
      <c r="KEK66" s="22"/>
      <c r="KEL66" s="22"/>
      <c r="KEM66" s="22"/>
      <c r="KEN66" s="22"/>
      <c r="KEO66" s="22"/>
      <c r="KEP66" s="22"/>
      <c r="KEQ66" s="22"/>
      <c r="KER66" s="22"/>
      <c r="KES66" s="22"/>
      <c r="KET66" s="22"/>
      <c r="KEU66" s="22"/>
      <c r="KEV66" s="22"/>
      <c r="KEW66" s="22"/>
      <c r="KEX66" s="22"/>
      <c r="KEY66" s="22"/>
      <c r="KEZ66" s="22"/>
      <c r="KFA66" s="22"/>
      <c r="KFB66" s="22"/>
      <c r="KFC66" s="22"/>
      <c r="KFD66" s="22"/>
      <c r="KFE66" s="22"/>
      <c r="KFF66" s="22"/>
      <c r="KFG66" s="22"/>
      <c r="KFH66" s="22"/>
      <c r="KFI66" s="22"/>
      <c r="KFJ66" s="22"/>
      <c r="KFK66" s="22"/>
      <c r="KFL66" s="22"/>
      <c r="KFM66" s="22"/>
      <c r="KFN66" s="22"/>
      <c r="KFO66" s="22"/>
      <c r="KFP66" s="22"/>
      <c r="KFQ66" s="22"/>
      <c r="KFR66" s="22"/>
      <c r="KFS66" s="22"/>
      <c r="KFT66" s="22"/>
      <c r="KFU66" s="22"/>
      <c r="KFV66" s="22"/>
      <c r="KFW66" s="22"/>
      <c r="KFX66" s="22"/>
      <c r="KFY66" s="22"/>
      <c r="KFZ66" s="22"/>
      <c r="KGA66" s="22"/>
      <c r="KGB66" s="22"/>
      <c r="KGC66" s="22"/>
      <c r="KGD66" s="22"/>
      <c r="KGE66" s="22"/>
      <c r="KGF66" s="22"/>
      <c r="KGG66" s="22"/>
      <c r="KGH66" s="22"/>
      <c r="KGI66" s="22"/>
      <c r="KGJ66" s="22"/>
      <c r="KGK66" s="22"/>
      <c r="KGL66" s="22"/>
      <c r="KGM66" s="22"/>
      <c r="KGN66" s="22"/>
      <c r="KGO66" s="22"/>
      <c r="KGP66" s="22"/>
      <c r="KGQ66" s="22"/>
      <c r="KGR66" s="22"/>
      <c r="KGS66" s="22"/>
      <c r="KGT66" s="22"/>
      <c r="KGU66" s="22"/>
      <c r="KGV66" s="22"/>
      <c r="KGW66" s="22"/>
      <c r="KGX66" s="22"/>
      <c r="KGY66" s="22"/>
      <c r="KGZ66" s="22"/>
      <c r="KHA66" s="22"/>
      <c r="KHB66" s="22"/>
      <c r="KHC66" s="22"/>
      <c r="KHD66" s="22"/>
      <c r="KHE66" s="22"/>
      <c r="KHF66" s="22"/>
      <c r="KHG66" s="22"/>
      <c r="KHH66" s="22"/>
      <c r="KHI66" s="22"/>
      <c r="KHJ66" s="22"/>
      <c r="KHK66" s="22"/>
      <c r="KHL66" s="22"/>
      <c r="KHM66" s="22"/>
      <c r="KHN66" s="22"/>
      <c r="KHO66" s="22"/>
      <c r="KHP66" s="22"/>
      <c r="KHQ66" s="22"/>
      <c r="KHR66" s="22"/>
      <c r="KHS66" s="22"/>
      <c r="KHT66" s="22"/>
      <c r="KHU66" s="22"/>
      <c r="KHV66" s="22"/>
      <c r="KHW66" s="22"/>
      <c r="KHX66" s="22"/>
      <c r="KHY66" s="22"/>
      <c r="KHZ66" s="22"/>
      <c r="KIA66" s="22"/>
      <c r="KIB66" s="22"/>
      <c r="KIC66" s="22"/>
      <c r="KID66" s="22"/>
      <c r="KIE66" s="22"/>
      <c r="KIF66" s="22"/>
      <c r="KIG66" s="22"/>
      <c r="KIH66" s="22"/>
      <c r="KII66" s="22"/>
      <c r="KIJ66" s="22"/>
      <c r="KIK66" s="22"/>
      <c r="KIL66" s="22"/>
      <c r="KIM66" s="22"/>
      <c r="KIN66" s="22"/>
      <c r="KIO66" s="22"/>
      <c r="KIP66" s="22"/>
      <c r="KIQ66" s="22"/>
      <c r="KIR66" s="22"/>
      <c r="KIS66" s="22"/>
      <c r="KIT66" s="22"/>
      <c r="KIU66" s="22"/>
      <c r="KIV66" s="22"/>
      <c r="KIW66" s="22"/>
      <c r="KIX66" s="22"/>
      <c r="KIY66" s="22"/>
      <c r="KIZ66" s="22"/>
      <c r="KJA66" s="22"/>
      <c r="KJB66" s="22"/>
      <c r="KJC66" s="22"/>
      <c r="KJD66" s="22"/>
      <c r="KJE66" s="22"/>
      <c r="KJF66" s="22"/>
      <c r="KJG66" s="22"/>
      <c r="KJH66" s="22"/>
      <c r="KJI66" s="22"/>
      <c r="KJJ66" s="22"/>
      <c r="KJK66" s="22"/>
      <c r="KJL66" s="22"/>
      <c r="KJM66" s="22"/>
      <c r="KJN66" s="22"/>
      <c r="KJO66" s="22"/>
      <c r="KJP66" s="22"/>
      <c r="KJQ66" s="22"/>
      <c r="KJR66" s="22"/>
      <c r="KJS66" s="22"/>
      <c r="KJT66" s="22"/>
      <c r="KJU66" s="22"/>
      <c r="KJV66" s="22"/>
      <c r="KJW66" s="22"/>
      <c r="KJX66" s="22"/>
      <c r="KJY66" s="22"/>
      <c r="KJZ66" s="22"/>
      <c r="KKA66" s="22"/>
      <c r="KKB66" s="22"/>
      <c r="KKC66" s="22"/>
      <c r="KKD66" s="22"/>
      <c r="KKE66" s="22"/>
      <c r="KKF66" s="22"/>
      <c r="KKG66" s="22"/>
      <c r="KKH66" s="22"/>
      <c r="KKI66" s="22"/>
      <c r="KKJ66" s="22"/>
      <c r="KKK66" s="22"/>
      <c r="KKL66" s="22"/>
      <c r="KKM66" s="22"/>
      <c r="KKN66" s="22"/>
      <c r="KKO66" s="22"/>
      <c r="KKP66" s="22"/>
      <c r="KKQ66" s="22"/>
      <c r="KKR66" s="22"/>
      <c r="KKS66" s="22"/>
      <c r="KKT66" s="22"/>
      <c r="KKU66" s="22"/>
      <c r="KKV66" s="22"/>
      <c r="KKW66" s="22"/>
      <c r="KKX66" s="22"/>
      <c r="KKY66" s="22"/>
      <c r="KKZ66" s="22"/>
      <c r="KLA66" s="22"/>
      <c r="KLB66" s="22"/>
      <c r="KLC66" s="22"/>
      <c r="KLD66" s="22"/>
      <c r="KLE66" s="22"/>
      <c r="KLF66" s="22"/>
      <c r="KLG66" s="22"/>
      <c r="KLH66" s="22"/>
      <c r="KLI66" s="22"/>
      <c r="KLJ66" s="22"/>
      <c r="KLK66" s="22"/>
      <c r="KLL66" s="22"/>
      <c r="KLM66" s="22"/>
      <c r="KLN66" s="22"/>
      <c r="KLO66" s="22"/>
      <c r="KLP66" s="22"/>
      <c r="KLQ66" s="22"/>
      <c r="KLR66" s="22"/>
      <c r="KLS66" s="22"/>
      <c r="KLT66" s="22"/>
      <c r="KLU66" s="22"/>
      <c r="KLV66" s="22"/>
      <c r="KLW66" s="22"/>
      <c r="KLX66" s="22"/>
      <c r="KLY66" s="22"/>
      <c r="KLZ66" s="22"/>
      <c r="KMA66" s="22"/>
      <c r="KMB66" s="22"/>
      <c r="KMC66" s="22"/>
      <c r="KMD66" s="22"/>
      <c r="KME66" s="22"/>
      <c r="KMF66" s="22"/>
      <c r="KMG66" s="22"/>
      <c r="KMH66" s="22"/>
      <c r="KMI66" s="22"/>
      <c r="KMJ66" s="22"/>
      <c r="KMK66" s="22"/>
      <c r="KML66" s="22"/>
      <c r="KMM66" s="22"/>
      <c r="KMN66" s="22"/>
      <c r="KMO66" s="22"/>
      <c r="KMP66" s="22"/>
      <c r="KMQ66" s="22"/>
      <c r="KMR66" s="22"/>
      <c r="KMS66" s="22"/>
      <c r="KMT66" s="22"/>
      <c r="KMU66" s="22"/>
      <c r="KMV66" s="22"/>
      <c r="KMW66" s="22"/>
      <c r="KMX66" s="22"/>
      <c r="KMY66" s="22"/>
      <c r="KMZ66" s="22"/>
      <c r="KNA66" s="22"/>
      <c r="KNB66" s="22"/>
      <c r="KNC66" s="22"/>
      <c r="KND66" s="22"/>
      <c r="KNE66" s="22"/>
      <c r="KNF66" s="22"/>
      <c r="KNG66" s="22"/>
      <c r="KNH66" s="22"/>
      <c r="KNI66" s="22"/>
      <c r="KNJ66" s="22"/>
      <c r="KNK66" s="22"/>
      <c r="KNL66" s="22"/>
      <c r="KNM66" s="22"/>
      <c r="KNN66" s="22"/>
      <c r="KNO66" s="22"/>
      <c r="KNP66" s="22"/>
      <c r="KNQ66" s="22"/>
      <c r="KNR66" s="22"/>
      <c r="KNS66" s="22"/>
      <c r="KNT66" s="22"/>
      <c r="KNU66" s="22"/>
      <c r="KNV66" s="22"/>
      <c r="KNW66" s="22"/>
      <c r="KNX66" s="22"/>
      <c r="KNY66" s="22"/>
      <c r="KNZ66" s="22"/>
      <c r="KOA66" s="22"/>
      <c r="KOB66" s="22"/>
      <c r="KOC66" s="22"/>
      <c r="KOD66" s="22"/>
      <c r="KOE66" s="22"/>
      <c r="KOF66" s="22"/>
      <c r="KOG66" s="22"/>
      <c r="KOH66" s="22"/>
      <c r="KOI66" s="22"/>
      <c r="KOJ66" s="22"/>
      <c r="KOK66" s="22"/>
      <c r="KOL66" s="22"/>
      <c r="KOM66" s="22"/>
      <c r="KON66" s="22"/>
      <c r="KOO66" s="22"/>
      <c r="KOP66" s="22"/>
      <c r="KOQ66" s="22"/>
      <c r="KOR66" s="22"/>
      <c r="KOS66" s="22"/>
      <c r="KOT66" s="22"/>
      <c r="KOU66" s="22"/>
      <c r="KOV66" s="22"/>
      <c r="KOW66" s="22"/>
      <c r="KOX66" s="22"/>
      <c r="KOY66" s="22"/>
      <c r="KOZ66" s="22"/>
      <c r="KPA66" s="22"/>
      <c r="KPB66" s="22"/>
      <c r="KPC66" s="22"/>
      <c r="KPD66" s="22"/>
      <c r="KPE66" s="22"/>
      <c r="KPF66" s="22"/>
      <c r="KPG66" s="22"/>
      <c r="KPH66" s="22"/>
      <c r="KPI66" s="22"/>
      <c r="KPJ66" s="22"/>
      <c r="KPK66" s="22"/>
      <c r="KPL66" s="22"/>
      <c r="KPM66" s="22"/>
      <c r="KPN66" s="22"/>
      <c r="KPO66" s="22"/>
      <c r="KPP66" s="22"/>
      <c r="KPQ66" s="22"/>
      <c r="KPR66" s="22"/>
      <c r="KPS66" s="22"/>
      <c r="KPT66" s="22"/>
      <c r="KPU66" s="22"/>
      <c r="KPV66" s="22"/>
      <c r="KPW66" s="22"/>
      <c r="KPX66" s="22"/>
      <c r="KPY66" s="22"/>
      <c r="KPZ66" s="22"/>
      <c r="KQA66" s="22"/>
      <c r="KQB66" s="22"/>
      <c r="KQC66" s="22"/>
      <c r="KQD66" s="22"/>
      <c r="KQE66" s="22"/>
      <c r="KQF66" s="22"/>
      <c r="KQG66" s="22"/>
      <c r="KQH66" s="22"/>
      <c r="KQI66" s="22"/>
      <c r="KQJ66" s="22"/>
      <c r="KQK66" s="22"/>
      <c r="KQL66" s="22"/>
      <c r="KQM66" s="22"/>
      <c r="KQN66" s="22"/>
      <c r="KQO66" s="22"/>
      <c r="KQP66" s="22"/>
      <c r="KQQ66" s="22"/>
      <c r="KQR66" s="22"/>
      <c r="KQS66" s="22"/>
      <c r="KQT66" s="22"/>
      <c r="KQU66" s="22"/>
      <c r="KQV66" s="22"/>
      <c r="KQW66" s="22"/>
      <c r="KQX66" s="22"/>
      <c r="KQY66" s="22"/>
      <c r="KQZ66" s="22"/>
      <c r="KRA66" s="22"/>
      <c r="KRB66" s="22"/>
      <c r="KRC66" s="22"/>
      <c r="KRD66" s="22"/>
      <c r="KRE66" s="22"/>
      <c r="KRF66" s="22"/>
      <c r="KRG66" s="22"/>
      <c r="KRH66" s="22"/>
      <c r="KRI66" s="22"/>
      <c r="KRJ66" s="22"/>
      <c r="KRK66" s="22"/>
      <c r="KRL66" s="22"/>
      <c r="KRM66" s="22"/>
      <c r="KRN66" s="22"/>
      <c r="KRO66" s="22"/>
      <c r="KRP66" s="22"/>
      <c r="KRQ66" s="22"/>
      <c r="KRR66" s="22"/>
      <c r="KRS66" s="22"/>
      <c r="KRT66" s="22"/>
      <c r="KRU66" s="22"/>
      <c r="KRV66" s="22"/>
      <c r="KRW66" s="22"/>
      <c r="KRX66" s="22"/>
      <c r="KRY66" s="22"/>
      <c r="KRZ66" s="22"/>
      <c r="KSA66" s="22"/>
      <c r="KSB66" s="22"/>
      <c r="KSC66" s="22"/>
      <c r="KSD66" s="22"/>
      <c r="KSE66" s="22"/>
      <c r="KSF66" s="22"/>
      <c r="KSG66" s="22"/>
      <c r="KSH66" s="22"/>
      <c r="KSI66" s="22"/>
      <c r="KSJ66" s="22"/>
      <c r="KSK66" s="22"/>
      <c r="KSL66" s="22"/>
      <c r="KSM66" s="22"/>
      <c r="KSN66" s="22"/>
      <c r="KSO66" s="22"/>
      <c r="KSP66" s="22"/>
      <c r="KSQ66" s="22"/>
      <c r="KSR66" s="22"/>
      <c r="KSS66" s="22"/>
      <c r="KST66" s="22"/>
      <c r="KSU66" s="22"/>
      <c r="KSV66" s="22"/>
      <c r="KSW66" s="22"/>
      <c r="KSX66" s="22"/>
      <c r="KSY66" s="22"/>
      <c r="KSZ66" s="22"/>
      <c r="KTA66" s="22"/>
      <c r="KTB66" s="22"/>
      <c r="KTC66" s="22"/>
      <c r="KTD66" s="22"/>
      <c r="KTE66" s="22"/>
      <c r="KTF66" s="22"/>
      <c r="KTG66" s="22"/>
      <c r="KTH66" s="22"/>
      <c r="KTI66" s="22"/>
      <c r="KTJ66" s="22"/>
      <c r="KTK66" s="22"/>
      <c r="KTL66" s="22"/>
      <c r="KTM66" s="22"/>
      <c r="KTN66" s="22"/>
      <c r="KTO66" s="22"/>
      <c r="KTP66" s="22"/>
      <c r="KTQ66" s="22"/>
      <c r="KTR66" s="22"/>
      <c r="KTS66" s="22"/>
      <c r="KTT66" s="22"/>
      <c r="KTU66" s="22"/>
      <c r="KTV66" s="22"/>
      <c r="KTW66" s="22"/>
      <c r="KTX66" s="22"/>
      <c r="KTY66" s="22"/>
      <c r="KTZ66" s="22"/>
      <c r="KUA66" s="22"/>
      <c r="KUB66" s="22"/>
      <c r="KUC66" s="22"/>
      <c r="KUD66" s="22"/>
      <c r="KUE66" s="22"/>
      <c r="KUF66" s="22"/>
      <c r="KUG66" s="22"/>
      <c r="KUH66" s="22"/>
      <c r="KUI66" s="22"/>
      <c r="KUJ66" s="22"/>
      <c r="KUK66" s="22"/>
      <c r="KUL66" s="22"/>
      <c r="KUM66" s="22"/>
      <c r="KUN66" s="22"/>
      <c r="KUO66" s="22"/>
      <c r="KUP66" s="22"/>
      <c r="KUQ66" s="22"/>
      <c r="KUR66" s="22"/>
      <c r="KUS66" s="22"/>
      <c r="KUT66" s="22"/>
      <c r="KUU66" s="22"/>
      <c r="KUV66" s="22"/>
      <c r="KUW66" s="22"/>
      <c r="KUX66" s="22"/>
      <c r="KUY66" s="22"/>
      <c r="KUZ66" s="22"/>
      <c r="KVA66" s="22"/>
      <c r="KVB66" s="22"/>
      <c r="KVC66" s="22"/>
      <c r="KVD66" s="22"/>
      <c r="KVE66" s="22"/>
      <c r="KVF66" s="22"/>
      <c r="KVG66" s="22"/>
      <c r="KVH66" s="22"/>
      <c r="KVI66" s="22"/>
      <c r="KVJ66" s="22"/>
      <c r="KVK66" s="22"/>
      <c r="KVL66" s="22"/>
      <c r="KVM66" s="22"/>
      <c r="KVN66" s="22"/>
      <c r="KVO66" s="22"/>
      <c r="KVP66" s="22"/>
      <c r="KVQ66" s="22"/>
      <c r="KVR66" s="22"/>
      <c r="KVS66" s="22"/>
      <c r="KVT66" s="22"/>
      <c r="KVU66" s="22"/>
      <c r="KVV66" s="22"/>
      <c r="KVW66" s="22"/>
      <c r="KVX66" s="22"/>
      <c r="KVY66" s="22"/>
      <c r="KVZ66" s="22"/>
      <c r="KWA66" s="22"/>
      <c r="KWB66" s="22"/>
      <c r="KWC66" s="22"/>
      <c r="KWD66" s="22"/>
      <c r="KWE66" s="22"/>
      <c r="KWF66" s="22"/>
      <c r="KWG66" s="22"/>
      <c r="KWH66" s="22"/>
      <c r="KWI66" s="22"/>
      <c r="KWJ66" s="22"/>
      <c r="KWK66" s="22"/>
      <c r="KWL66" s="22"/>
      <c r="KWM66" s="22"/>
      <c r="KWN66" s="22"/>
      <c r="KWO66" s="22"/>
      <c r="KWP66" s="22"/>
      <c r="KWQ66" s="22"/>
      <c r="KWR66" s="22"/>
      <c r="KWS66" s="22"/>
      <c r="KWT66" s="22"/>
      <c r="KWU66" s="22"/>
      <c r="KWV66" s="22"/>
      <c r="KWW66" s="22"/>
      <c r="KWX66" s="22"/>
      <c r="KWY66" s="22"/>
      <c r="KWZ66" s="22"/>
      <c r="KXA66" s="22"/>
      <c r="KXB66" s="22"/>
      <c r="KXC66" s="22"/>
      <c r="KXD66" s="22"/>
      <c r="KXE66" s="22"/>
      <c r="KXF66" s="22"/>
      <c r="KXG66" s="22"/>
      <c r="KXH66" s="22"/>
      <c r="KXI66" s="22"/>
      <c r="KXJ66" s="22"/>
      <c r="KXK66" s="22"/>
      <c r="KXL66" s="22"/>
      <c r="KXM66" s="22"/>
      <c r="KXN66" s="22"/>
      <c r="KXO66" s="22"/>
      <c r="KXP66" s="22"/>
      <c r="KXQ66" s="22"/>
      <c r="KXR66" s="22"/>
      <c r="KXS66" s="22"/>
      <c r="KXT66" s="22"/>
      <c r="KXU66" s="22"/>
      <c r="KXV66" s="22"/>
      <c r="KXW66" s="22"/>
      <c r="KXX66" s="22"/>
      <c r="KXY66" s="22"/>
      <c r="KXZ66" s="22"/>
      <c r="KYA66" s="22"/>
      <c r="KYB66" s="22"/>
      <c r="KYC66" s="22"/>
      <c r="KYD66" s="22"/>
      <c r="KYE66" s="22"/>
      <c r="KYF66" s="22"/>
      <c r="KYG66" s="22"/>
      <c r="KYH66" s="22"/>
      <c r="KYI66" s="22"/>
      <c r="KYJ66" s="22"/>
      <c r="KYK66" s="22"/>
      <c r="KYL66" s="22"/>
      <c r="KYM66" s="22"/>
      <c r="KYN66" s="22"/>
      <c r="KYO66" s="22"/>
      <c r="KYP66" s="22"/>
      <c r="KYQ66" s="22"/>
      <c r="KYR66" s="22"/>
      <c r="KYS66" s="22"/>
      <c r="KYT66" s="22"/>
      <c r="KYU66" s="22"/>
      <c r="KYV66" s="22"/>
      <c r="KYW66" s="22"/>
      <c r="KYX66" s="22"/>
      <c r="KYY66" s="22"/>
      <c r="KYZ66" s="22"/>
      <c r="KZA66" s="22"/>
      <c r="KZB66" s="22"/>
      <c r="KZC66" s="22"/>
      <c r="KZD66" s="22"/>
      <c r="KZE66" s="22"/>
      <c r="KZF66" s="22"/>
      <c r="KZG66" s="22"/>
      <c r="KZH66" s="22"/>
      <c r="KZI66" s="22"/>
      <c r="KZJ66" s="22"/>
      <c r="KZK66" s="22"/>
      <c r="KZL66" s="22"/>
      <c r="KZM66" s="22"/>
      <c r="KZN66" s="22"/>
      <c r="KZO66" s="22"/>
      <c r="KZP66" s="22"/>
      <c r="KZQ66" s="22"/>
      <c r="KZR66" s="22"/>
      <c r="KZS66" s="22"/>
      <c r="KZT66" s="22"/>
      <c r="KZU66" s="22"/>
      <c r="KZV66" s="22"/>
      <c r="KZW66" s="22"/>
      <c r="KZX66" s="22"/>
      <c r="KZY66" s="22"/>
      <c r="KZZ66" s="22"/>
      <c r="LAA66" s="22"/>
      <c r="LAB66" s="22"/>
      <c r="LAC66" s="22"/>
      <c r="LAD66" s="22"/>
      <c r="LAE66" s="22"/>
      <c r="LAF66" s="22"/>
      <c r="LAG66" s="22"/>
      <c r="LAH66" s="22"/>
      <c r="LAI66" s="22"/>
      <c r="LAJ66" s="22"/>
      <c r="LAK66" s="22"/>
      <c r="LAL66" s="22"/>
      <c r="LAM66" s="22"/>
      <c r="LAN66" s="22"/>
      <c r="LAO66" s="22"/>
      <c r="LAP66" s="22"/>
      <c r="LAQ66" s="22"/>
      <c r="LAR66" s="22"/>
      <c r="LAS66" s="22"/>
      <c r="LAT66" s="22"/>
      <c r="LAU66" s="22"/>
      <c r="LAV66" s="22"/>
      <c r="LAW66" s="22"/>
      <c r="LAX66" s="22"/>
      <c r="LAY66" s="22"/>
      <c r="LAZ66" s="22"/>
      <c r="LBA66" s="22"/>
      <c r="LBB66" s="22"/>
      <c r="LBC66" s="22"/>
      <c r="LBD66" s="22"/>
      <c r="LBE66" s="22"/>
      <c r="LBF66" s="22"/>
      <c r="LBG66" s="22"/>
      <c r="LBH66" s="22"/>
      <c r="LBI66" s="22"/>
      <c r="LBJ66" s="22"/>
      <c r="LBK66" s="22"/>
      <c r="LBL66" s="22"/>
      <c r="LBM66" s="22"/>
      <c r="LBN66" s="22"/>
      <c r="LBO66" s="22"/>
      <c r="LBP66" s="22"/>
      <c r="LBQ66" s="22"/>
      <c r="LBR66" s="22"/>
      <c r="LBS66" s="22"/>
      <c r="LBT66" s="22"/>
      <c r="LBU66" s="22"/>
      <c r="LBV66" s="22"/>
      <c r="LBW66" s="22"/>
      <c r="LBX66" s="22"/>
      <c r="LBY66" s="22"/>
      <c r="LBZ66" s="22"/>
      <c r="LCA66" s="22"/>
      <c r="LCB66" s="22"/>
      <c r="LCC66" s="22"/>
      <c r="LCD66" s="22"/>
      <c r="LCE66" s="22"/>
      <c r="LCF66" s="22"/>
      <c r="LCG66" s="22"/>
      <c r="LCH66" s="22"/>
      <c r="LCI66" s="22"/>
      <c r="LCJ66" s="22"/>
      <c r="LCK66" s="22"/>
      <c r="LCL66" s="22"/>
      <c r="LCM66" s="22"/>
      <c r="LCN66" s="22"/>
      <c r="LCO66" s="22"/>
      <c r="LCP66" s="22"/>
      <c r="LCQ66" s="22"/>
      <c r="LCR66" s="22"/>
      <c r="LCS66" s="22"/>
      <c r="LCT66" s="22"/>
      <c r="LCU66" s="22"/>
      <c r="LCV66" s="22"/>
      <c r="LCW66" s="22"/>
      <c r="LCX66" s="22"/>
      <c r="LCY66" s="22"/>
      <c r="LCZ66" s="22"/>
      <c r="LDA66" s="22"/>
      <c r="LDB66" s="22"/>
      <c r="LDC66" s="22"/>
      <c r="LDD66" s="22"/>
      <c r="LDE66" s="22"/>
      <c r="LDF66" s="22"/>
      <c r="LDG66" s="22"/>
      <c r="LDH66" s="22"/>
      <c r="LDI66" s="22"/>
      <c r="LDJ66" s="22"/>
      <c r="LDK66" s="22"/>
      <c r="LDL66" s="22"/>
      <c r="LDM66" s="22"/>
      <c r="LDN66" s="22"/>
      <c r="LDO66" s="22"/>
      <c r="LDP66" s="22"/>
      <c r="LDQ66" s="22"/>
      <c r="LDR66" s="22"/>
      <c r="LDS66" s="22"/>
      <c r="LDT66" s="22"/>
      <c r="LDU66" s="22"/>
      <c r="LDV66" s="22"/>
      <c r="LDW66" s="22"/>
      <c r="LDX66" s="22"/>
      <c r="LDY66" s="22"/>
      <c r="LDZ66" s="22"/>
      <c r="LEA66" s="22"/>
      <c r="LEB66" s="22"/>
      <c r="LEC66" s="22"/>
      <c r="LED66" s="22"/>
      <c r="LEE66" s="22"/>
      <c r="LEF66" s="22"/>
      <c r="LEG66" s="22"/>
      <c r="LEH66" s="22"/>
      <c r="LEI66" s="22"/>
      <c r="LEJ66" s="22"/>
      <c r="LEK66" s="22"/>
      <c r="LEL66" s="22"/>
      <c r="LEM66" s="22"/>
      <c r="LEN66" s="22"/>
      <c r="LEO66" s="22"/>
      <c r="LEP66" s="22"/>
      <c r="LEQ66" s="22"/>
      <c r="LER66" s="22"/>
      <c r="LES66" s="22"/>
      <c r="LET66" s="22"/>
      <c r="LEU66" s="22"/>
      <c r="LEV66" s="22"/>
      <c r="LEW66" s="22"/>
      <c r="LEX66" s="22"/>
      <c r="LEY66" s="22"/>
      <c r="LEZ66" s="22"/>
      <c r="LFA66" s="22"/>
      <c r="LFB66" s="22"/>
      <c r="LFC66" s="22"/>
      <c r="LFD66" s="22"/>
      <c r="LFE66" s="22"/>
      <c r="LFF66" s="22"/>
      <c r="LFG66" s="22"/>
      <c r="LFH66" s="22"/>
      <c r="LFI66" s="22"/>
      <c r="LFJ66" s="22"/>
      <c r="LFK66" s="22"/>
      <c r="LFL66" s="22"/>
      <c r="LFM66" s="22"/>
      <c r="LFN66" s="22"/>
      <c r="LFO66" s="22"/>
      <c r="LFP66" s="22"/>
      <c r="LFQ66" s="22"/>
      <c r="LFR66" s="22"/>
      <c r="LFS66" s="22"/>
      <c r="LFT66" s="22"/>
      <c r="LFU66" s="22"/>
      <c r="LFV66" s="22"/>
      <c r="LFW66" s="22"/>
      <c r="LFX66" s="22"/>
      <c r="LFY66" s="22"/>
      <c r="LFZ66" s="22"/>
      <c r="LGA66" s="22"/>
      <c r="LGB66" s="22"/>
      <c r="LGC66" s="22"/>
      <c r="LGD66" s="22"/>
      <c r="LGE66" s="22"/>
      <c r="LGF66" s="22"/>
      <c r="LGG66" s="22"/>
      <c r="LGH66" s="22"/>
      <c r="LGI66" s="22"/>
      <c r="LGJ66" s="22"/>
      <c r="LGK66" s="22"/>
      <c r="LGL66" s="22"/>
      <c r="LGM66" s="22"/>
      <c r="LGN66" s="22"/>
      <c r="LGO66" s="22"/>
      <c r="LGP66" s="22"/>
      <c r="LGQ66" s="22"/>
      <c r="LGR66" s="22"/>
      <c r="LGS66" s="22"/>
      <c r="LGT66" s="22"/>
      <c r="LGU66" s="22"/>
      <c r="LGV66" s="22"/>
      <c r="LGW66" s="22"/>
      <c r="LGX66" s="22"/>
      <c r="LGY66" s="22"/>
      <c r="LGZ66" s="22"/>
      <c r="LHA66" s="22"/>
      <c r="LHB66" s="22"/>
      <c r="LHC66" s="22"/>
      <c r="LHD66" s="22"/>
      <c r="LHE66" s="22"/>
      <c r="LHF66" s="22"/>
      <c r="LHG66" s="22"/>
      <c r="LHH66" s="22"/>
      <c r="LHI66" s="22"/>
      <c r="LHJ66" s="22"/>
      <c r="LHK66" s="22"/>
      <c r="LHL66" s="22"/>
      <c r="LHM66" s="22"/>
      <c r="LHN66" s="22"/>
      <c r="LHO66" s="22"/>
      <c r="LHP66" s="22"/>
      <c r="LHQ66" s="22"/>
      <c r="LHR66" s="22"/>
      <c r="LHS66" s="22"/>
      <c r="LHT66" s="22"/>
      <c r="LHU66" s="22"/>
      <c r="LHV66" s="22"/>
      <c r="LHW66" s="22"/>
      <c r="LHX66" s="22"/>
      <c r="LHY66" s="22"/>
      <c r="LHZ66" s="22"/>
      <c r="LIA66" s="22"/>
      <c r="LIB66" s="22"/>
      <c r="LIC66" s="22"/>
      <c r="LID66" s="22"/>
      <c r="LIE66" s="22"/>
      <c r="LIF66" s="22"/>
      <c r="LIG66" s="22"/>
      <c r="LIH66" s="22"/>
      <c r="LII66" s="22"/>
      <c r="LIJ66" s="22"/>
      <c r="LIK66" s="22"/>
      <c r="LIL66" s="22"/>
      <c r="LIM66" s="22"/>
      <c r="LIN66" s="22"/>
      <c r="LIO66" s="22"/>
      <c r="LIP66" s="22"/>
      <c r="LIQ66" s="22"/>
      <c r="LIR66" s="22"/>
      <c r="LIS66" s="22"/>
      <c r="LIT66" s="22"/>
      <c r="LIU66" s="22"/>
      <c r="LIV66" s="22"/>
      <c r="LIW66" s="22"/>
      <c r="LIX66" s="22"/>
      <c r="LIY66" s="22"/>
      <c r="LIZ66" s="22"/>
      <c r="LJA66" s="22"/>
      <c r="LJB66" s="22"/>
      <c r="LJC66" s="22"/>
      <c r="LJD66" s="22"/>
      <c r="LJE66" s="22"/>
      <c r="LJF66" s="22"/>
      <c r="LJG66" s="22"/>
      <c r="LJH66" s="22"/>
      <c r="LJI66" s="22"/>
      <c r="LJJ66" s="22"/>
      <c r="LJK66" s="22"/>
      <c r="LJL66" s="22"/>
      <c r="LJM66" s="22"/>
      <c r="LJN66" s="22"/>
      <c r="LJO66" s="22"/>
      <c r="LJP66" s="22"/>
      <c r="LJQ66" s="22"/>
      <c r="LJR66" s="22"/>
      <c r="LJS66" s="22"/>
      <c r="LJT66" s="22"/>
      <c r="LJU66" s="22"/>
      <c r="LJV66" s="22"/>
      <c r="LJW66" s="22"/>
      <c r="LJX66" s="22"/>
      <c r="LJY66" s="22"/>
      <c r="LJZ66" s="22"/>
      <c r="LKA66" s="22"/>
      <c r="LKB66" s="22"/>
      <c r="LKC66" s="22"/>
      <c r="LKD66" s="22"/>
      <c r="LKE66" s="22"/>
      <c r="LKF66" s="22"/>
      <c r="LKG66" s="22"/>
      <c r="LKH66" s="22"/>
      <c r="LKI66" s="22"/>
      <c r="LKJ66" s="22"/>
      <c r="LKK66" s="22"/>
      <c r="LKL66" s="22"/>
      <c r="LKM66" s="22"/>
      <c r="LKN66" s="22"/>
      <c r="LKO66" s="22"/>
      <c r="LKP66" s="22"/>
      <c r="LKQ66" s="22"/>
      <c r="LKR66" s="22"/>
      <c r="LKS66" s="22"/>
      <c r="LKT66" s="22"/>
      <c r="LKU66" s="22"/>
      <c r="LKV66" s="22"/>
      <c r="LKW66" s="22"/>
      <c r="LKX66" s="22"/>
      <c r="LKY66" s="22"/>
      <c r="LKZ66" s="22"/>
      <c r="LLA66" s="22"/>
      <c r="LLB66" s="22"/>
      <c r="LLC66" s="22"/>
      <c r="LLD66" s="22"/>
      <c r="LLE66" s="22"/>
      <c r="LLF66" s="22"/>
      <c r="LLG66" s="22"/>
      <c r="LLH66" s="22"/>
      <c r="LLI66" s="22"/>
      <c r="LLJ66" s="22"/>
      <c r="LLK66" s="22"/>
      <c r="LLL66" s="22"/>
      <c r="LLM66" s="22"/>
      <c r="LLN66" s="22"/>
      <c r="LLO66" s="22"/>
      <c r="LLP66" s="22"/>
      <c r="LLQ66" s="22"/>
      <c r="LLR66" s="22"/>
      <c r="LLS66" s="22"/>
      <c r="LLT66" s="22"/>
      <c r="LLU66" s="22"/>
      <c r="LLV66" s="22"/>
      <c r="LLW66" s="22"/>
      <c r="LLX66" s="22"/>
      <c r="LLY66" s="22"/>
      <c r="LLZ66" s="22"/>
      <c r="LMA66" s="22"/>
      <c r="LMB66" s="22"/>
      <c r="LMC66" s="22"/>
      <c r="LMD66" s="22"/>
      <c r="LME66" s="22"/>
      <c r="LMF66" s="22"/>
      <c r="LMG66" s="22"/>
      <c r="LMH66" s="22"/>
      <c r="LMI66" s="22"/>
      <c r="LMJ66" s="22"/>
      <c r="LMK66" s="22"/>
      <c r="LML66" s="22"/>
      <c r="LMM66" s="22"/>
      <c r="LMN66" s="22"/>
      <c r="LMO66" s="22"/>
      <c r="LMP66" s="22"/>
      <c r="LMQ66" s="22"/>
      <c r="LMR66" s="22"/>
      <c r="LMS66" s="22"/>
      <c r="LMT66" s="22"/>
      <c r="LMU66" s="22"/>
      <c r="LMV66" s="22"/>
      <c r="LMW66" s="22"/>
      <c r="LMX66" s="22"/>
      <c r="LMY66" s="22"/>
      <c r="LMZ66" s="22"/>
      <c r="LNA66" s="22"/>
      <c r="LNB66" s="22"/>
      <c r="LNC66" s="22"/>
      <c r="LND66" s="22"/>
      <c r="LNE66" s="22"/>
      <c r="LNF66" s="22"/>
      <c r="LNG66" s="22"/>
      <c r="LNH66" s="22"/>
      <c r="LNI66" s="22"/>
      <c r="LNJ66" s="22"/>
      <c r="LNK66" s="22"/>
      <c r="LNL66" s="22"/>
      <c r="LNM66" s="22"/>
      <c r="LNN66" s="22"/>
      <c r="LNO66" s="22"/>
      <c r="LNP66" s="22"/>
      <c r="LNQ66" s="22"/>
      <c r="LNR66" s="22"/>
      <c r="LNS66" s="22"/>
      <c r="LNT66" s="22"/>
      <c r="LNU66" s="22"/>
      <c r="LNV66" s="22"/>
      <c r="LNW66" s="22"/>
      <c r="LNX66" s="22"/>
      <c r="LNY66" s="22"/>
      <c r="LNZ66" s="22"/>
      <c r="LOA66" s="22"/>
      <c r="LOB66" s="22"/>
      <c r="LOC66" s="22"/>
      <c r="LOD66" s="22"/>
      <c r="LOE66" s="22"/>
      <c r="LOF66" s="22"/>
      <c r="LOG66" s="22"/>
      <c r="LOH66" s="22"/>
      <c r="LOI66" s="22"/>
      <c r="LOJ66" s="22"/>
      <c r="LOK66" s="22"/>
      <c r="LOL66" s="22"/>
      <c r="LOM66" s="22"/>
      <c r="LON66" s="22"/>
      <c r="LOO66" s="22"/>
      <c r="LOP66" s="22"/>
      <c r="LOQ66" s="22"/>
      <c r="LOR66" s="22"/>
      <c r="LOS66" s="22"/>
      <c r="LOT66" s="22"/>
      <c r="LOU66" s="22"/>
      <c r="LOV66" s="22"/>
      <c r="LOW66" s="22"/>
      <c r="LOX66" s="22"/>
      <c r="LOY66" s="22"/>
      <c r="LOZ66" s="22"/>
      <c r="LPA66" s="22"/>
      <c r="LPB66" s="22"/>
      <c r="LPC66" s="22"/>
      <c r="LPD66" s="22"/>
      <c r="LPE66" s="22"/>
      <c r="LPF66" s="22"/>
      <c r="LPG66" s="22"/>
      <c r="LPH66" s="22"/>
      <c r="LPI66" s="22"/>
      <c r="LPJ66" s="22"/>
      <c r="LPK66" s="22"/>
      <c r="LPL66" s="22"/>
      <c r="LPM66" s="22"/>
      <c r="LPN66" s="22"/>
      <c r="LPO66" s="22"/>
      <c r="LPP66" s="22"/>
      <c r="LPQ66" s="22"/>
      <c r="LPR66" s="22"/>
      <c r="LPS66" s="22"/>
      <c r="LPT66" s="22"/>
      <c r="LPU66" s="22"/>
      <c r="LPV66" s="22"/>
      <c r="LPW66" s="22"/>
      <c r="LPX66" s="22"/>
      <c r="LPY66" s="22"/>
      <c r="LPZ66" s="22"/>
      <c r="LQA66" s="22"/>
      <c r="LQB66" s="22"/>
      <c r="LQC66" s="22"/>
      <c r="LQD66" s="22"/>
      <c r="LQE66" s="22"/>
      <c r="LQF66" s="22"/>
      <c r="LQG66" s="22"/>
      <c r="LQH66" s="22"/>
      <c r="LQI66" s="22"/>
      <c r="LQJ66" s="22"/>
      <c r="LQK66" s="22"/>
      <c r="LQL66" s="22"/>
      <c r="LQM66" s="22"/>
      <c r="LQN66" s="22"/>
      <c r="LQO66" s="22"/>
      <c r="LQP66" s="22"/>
      <c r="LQQ66" s="22"/>
      <c r="LQR66" s="22"/>
      <c r="LQS66" s="22"/>
      <c r="LQT66" s="22"/>
      <c r="LQU66" s="22"/>
      <c r="LQV66" s="22"/>
      <c r="LQW66" s="22"/>
      <c r="LQX66" s="22"/>
      <c r="LQY66" s="22"/>
      <c r="LQZ66" s="22"/>
      <c r="LRA66" s="22"/>
      <c r="LRB66" s="22"/>
      <c r="LRC66" s="22"/>
      <c r="LRD66" s="22"/>
      <c r="LRE66" s="22"/>
      <c r="LRF66" s="22"/>
      <c r="LRG66" s="22"/>
      <c r="LRH66" s="22"/>
      <c r="LRI66" s="22"/>
      <c r="LRJ66" s="22"/>
      <c r="LRK66" s="22"/>
      <c r="LRL66" s="22"/>
      <c r="LRM66" s="22"/>
      <c r="LRN66" s="22"/>
      <c r="LRO66" s="22"/>
      <c r="LRP66" s="22"/>
      <c r="LRQ66" s="22"/>
      <c r="LRR66" s="22"/>
      <c r="LRS66" s="22"/>
      <c r="LRT66" s="22"/>
      <c r="LRU66" s="22"/>
      <c r="LRV66" s="22"/>
      <c r="LRW66" s="22"/>
      <c r="LRX66" s="22"/>
      <c r="LRY66" s="22"/>
      <c r="LRZ66" s="22"/>
      <c r="LSA66" s="22"/>
      <c r="LSB66" s="22"/>
      <c r="LSC66" s="22"/>
      <c r="LSD66" s="22"/>
      <c r="LSE66" s="22"/>
      <c r="LSF66" s="22"/>
      <c r="LSG66" s="22"/>
      <c r="LSH66" s="22"/>
      <c r="LSI66" s="22"/>
      <c r="LSJ66" s="22"/>
      <c r="LSK66" s="22"/>
      <c r="LSL66" s="22"/>
      <c r="LSM66" s="22"/>
      <c r="LSN66" s="22"/>
      <c r="LSO66" s="22"/>
      <c r="LSP66" s="22"/>
      <c r="LSQ66" s="22"/>
      <c r="LSR66" s="22"/>
      <c r="LSS66" s="22"/>
      <c r="LST66" s="22"/>
      <c r="LSU66" s="22"/>
      <c r="LSV66" s="22"/>
      <c r="LSW66" s="22"/>
      <c r="LSX66" s="22"/>
      <c r="LSY66" s="22"/>
      <c r="LSZ66" s="22"/>
      <c r="LTA66" s="22"/>
      <c r="LTB66" s="22"/>
      <c r="LTC66" s="22"/>
      <c r="LTD66" s="22"/>
      <c r="LTE66" s="22"/>
      <c r="LTF66" s="22"/>
      <c r="LTG66" s="22"/>
      <c r="LTH66" s="22"/>
      <c r="LTI66" s="22"/>
      <c r="LTJ66" s="22"/>
      <c r="LTK66" s="22"/>
      <c r="LTL66" s="22"/>
      <c r="LTM66" s="22"/>
      <c r="LTN66" s="22"/>
      <c r="LTO66" s="22"/>
      <c r="LTP66" s="22"/>
      <c r="LTQ66" s="22"/>
      <c r="LTR66" s="22"/>
      <c r="LTS66" s="22"/>
      <c r="LTT66" s="22"/>
      <c r="LTU66" s="22"/>
      <c r="LTV66" s="22"/>
      <c r="LTW66" s="22"/>
      <c r="LTX66" s="22"/>
      <c r="LTY66" s="22"/>
      <c r="LTZ66" s="22"/>
      <c r="LUA66" s="22"/>
      <c r="LUB66" s="22"/>
      <c r="LUC66" s="22"/>
      <c r="LUD66" s="22"/>
      <c r="LUE66" s="22"/>
      <c r="LUF66" s="22"/>
      <c r="LUG66" s="22"/>
      <c r="LUH66" s="22"/>
      <c r="LUI66" s="22"/>
      <c r="LUJ66" s="22"/>
      <c r="LUK66" s="22"/>
      <c r="LUL66" s="22"/>
      <c r="LUM66" s="22"/>
      <c r="LUN66" s="22"/>
      <c r="LUO66" s="22"/>
      <c r="LUP66" s="22"/>
      <c r="LUQ66" s="22"/>
      <c r="LUR66" s="22"/>
      <c r="LUS66" s="22"/>
      <c r="LUT66" s="22"/>
      <c r="LUU66" s="22"/>
      <c r="LUV66" s="22"/>
      <c r="LUW66" s="22"/>
      <c r="LUX66" s="22"/>
      <c r="LUY66" s="22"/>
      <c r="LUZ66" s="22"/>
      <c r="LVA66" s="22"/>
      <c r="LVB66" s="22"/>
      <c r="LVC66" s="22"/>
      <c r="LVD66" s="22"/>
      <c r="LVE66" s="22"/>
      <c r="LVF66" s="22"/>
      <c r="LVG66" s="22"/>
      <c r="LVH66" s="22"/>
      <c r="LVI66" s="22"/>
      <c r="LVJ66" s="22"/>
      <c r="LVK66" s="22"/>
      <c r="LVL66" s="22"/>
      <c r="LVM66" s="22"/>
      <c r="LVN66" s="22"/>
      <c r="LVO66" s="22"/>
      <c r="LVP66" s="22"/>
      <c r="LVQ66" s="22"/>
      <c r="LVR66" s="22"/>
      <c r="LVS66" s="22"/>
      <c r="LVT66" s="22"/>
      <c r="LVU66" s="22"/>
      <c r="LVV66" s="22"/>
      <c r="LVW66" s="22"/>
      <c r="LVX66" s="22"/>
      <c r="LVY66" s="22"/>
      <c r="LVZ66" s="22"/>
      <c r="LWA66" s="22"/>
      <c r="LWB66" s="22"/>
      <c r="LWC66" s="22"/>
      <c r="LWD66" s="22"/>
      <c r="LWE66" s="22"/>
      <c r="LWF66" s="22"/>
      <c r="LWG66" s="22"/>
      <c r="LWH66" s="22"/>
      <c r="LWI66" s="22"/>
      <c r="LWJ66" s="22"/>
      <c r="LWK66" s="22"/>
      <c r="LWL66" s="22"/>
      <c r="LWM66" s="22"/>
      <c r="LWN66" s="22"/>
      <c r="LWO66" s="22"/>
      <c r="LWP66" s="22"/>
      <c r="LWQ66" s="22"/>
      <c r="LWR66" s="22"/>
      <c r="LWS66" s="22"/>
      <c r="LWT66" s="22"/>
      <c r="LWU66" s="22"/>
      <c r="LWV66" s="22"/>
      <c r="LWW66" s="22"/>
      <c r="LWX66" s="22"/>
      <c r="LWY66" s="22"/>
      <c r="LWZ66" s="22"/>
      <c r="LXA66" s="22"/>
      <c r="LXB66" s="22"/>
      <c r="LXC66" s="22"/>
      <c r="LXD66" s="22"/>
      <c r="LXE66" s="22"/>
      <c r="LXF66" s="22"/>
      <c r="LXG66" s="22"/>
      <c r="LXH66" s="22"/>
      <c r="LXI66" s="22"/>
      <c r="LXJ66" s="22"/>
      <c r="LXK66" s="22"/>
      <c r="LXL66" s="22"/>
      <c r="LXM66" s="22"/>
      <c r="LXN66" s="22"/>
      <c r="LXO66" s="22"/>
      <c r="LXP66" s="22"/>
      <c r="LXQ66" s="22"/>
      <c r="LXR66" s="22"/>
      <c r="LXS66" s="22"/>
      <c r="LXT66" s="22"/>
      <c r="LXU66" s="22"/>
      <c r="LXV66" s="22"/>
      <c r="LXW66" s="22"/>
      <c r="LXX66" s="22"/>
      <c r="LXY66" s="22"/>
      <c r="LXZ66" s="22"/>
      <c r="LYA66" s="22"/>
      <c r="LYB66" s="22"/>
      <c r="LYC66" s="22"/>
      <c r="LYD66" s="22"/>
      <c r="LYE66" s="22"/>
      <c r="LYF66" s="22"/>
      <c r="LYG66" s="22"/>
      <c r="LYH66" s="22"/>
      <c r="LYI66" s="22"/>
      <c r="LYJ66" s="22"/>
      <c r="LYK66" s="22"/>
      <c r="LYL66" s="22"/>
      <c r="LYM66" s="22"/>
      <c r="LYN66" s="22"/>
      <c r="LYO66" s="22"/>
      <c r="LYP66" s="22"/>
      <c r="LYQ66" s="22"/>
      <c r="LYR66" s="22"/>
      <c r="LYS66" s="22"/>
      <c r="LYT66" s="22"/>
      <c r="LYU66" s="22"/>
      <c r="LYV66" s="22"/>
      <c r="LYW66" s="22"/>
      <c r="LYX66" s="22"/>
      <c r="LYY66" s="22"/>
      <c r="LYZ66" s="22"/>
      <c r="LZA66" s="22"/>
      <c r="LZB66" s="22"/>
      <c r="LZC66" s="22"/>
      <c r="LZD66" s="22"/>
      <c r="LZE66" s="22"/>
      <c r="LZF66" s="22"/>
      <c r="LZG66" s="22"/>
      <c r="LZH66" s="22"/>
      <c r="LZI66" s="22"/>
      <c r="LZJ66" s="22"/>
      <c r="LZK66" s="22"/>
      <c r="LZL66" s="22"/>
      <c r="LZM66" s="22"/>
      <c r="LZN66" s="22"/>
      <c r="LZO66" s="22"/>
      <c r="LZP66" s="22"/>
      <c r="LZQ66" s="22"/>
      <c r="LZR66" s="22"/>
      <c r="LZS66" s="22"/>
      <c r="LZT66" s="22"/>
      <c r="LZU66" s="22"/>
      <c r="LZV66" s="22"/>
      <c r="LZW66" s="22"/>
      <c r="LZX66" s="22"/>
      <c r="LZY66" s="22"/>
      <c r="LZZ66" s="22"/>
      <c r="MAA66" s="22"/>
      <c r="MAB66" s="22"/>
      <c r="MAC66" s="22"/>
      <c r="MAD66" s="22"/>
      <c r="MAE66" s="22"/>
      <c r="MAF66" s="22"/>
      <c r="MAG66" s="22"/>
      <c r="MAH66" s="22"/>
      <c r="MAI66" s="22"/>
      <c r="MAJ66" s="22"/>
      <c r="MAK66" s="22"/>
      <c r="MAL66" s="22"/>
      <c r="MAM66" s="22"/>
      <c r="MAN66" s="22"/>
      <c r="MAO66" s="22"/>
      <c r="MAP66" s="22"/>
      <c r="MAQ66" s="22"/>
      <c r="MAR66" s="22"/>
      <c r="MAS66" s="22"/>
      <c r="MAT66" s="22"/>
      <c r="MAU66" s="22"/>
      <c r="MAV66" s="22"/>
      <c r="MAW66" s="22"/>
      <c r="MAX66" s="22"/>
      <c r="MAY66" s="22"/>
      <c r="MAZ66" s="22"/>
      <c r="MBA66" s="22"/>
      <c r="MBB66" s="22"/>
      <c r="MBC66" s="22"/>
      <c r="MBD66" s="22"/>
      <c r="MBE66" s="22"/>
      <c r="MBF66" s="22"/>
      <c r="MBG66" s="22"/>
      <c r="MBH66" s="22"/>
      <c r="MBI66" s="22"/>
      <c r="MBJ66" s="22"/>
      <c r="MBK66" s="22"/>
      <c r="MBL66" s="22"/>
      <c r="MBM66" s="22"/>
      <c r="MBN66" s="22"/>
      <c r="MBO66" s="22"/>
      <c r="MBP66" s="22"/>
      <c r="MBQ66" s="22"/>
      <c r="MBR66" s="22"/>
      <c r="MBS66" s="22"/>
      <c r="MBT66" s="22"/>
      <c r="MBU66" s="22"/>
      <c r="MBV66" s="22"/>
      <c r="MBW66" s="22"/>
      <c r="MBX66" s="22"/>
      <c r="MBY66" s="22"/>
      <c r="MBZ66" s="22"/>
      <c r="MCA66" s="22"/>
      <c r="MCB66" s="22"/>
      <c r="MCC66" s="22"/>
      <c r="MCD66" s="22"/>
      <c r="MCE66" s="22"/>
      <c r="MCF66" s="22"/>
      <c r="MCG66" s="22"/>
      <c r="MCH66" s="22"/>
      <c r="MCI66" s="22"/>
      <c r="MCJ66" s="22"/>
      <c r="MCK66" s="22"/>
      <c r="MCL66" s="22"/>
      <c r="MCM66" s="22"/>
      <c r="MCN66" s="22"/>
      <c r="MCO66" s="22"/>
      <c r="MCP66" s="22"/>
      <c r="MCQ66" s="22"/>
      <c r="MCR66" s="22"/>
      <c r="MCS66" s="22"/>
      <c r="MCT66" s="22"/>
      <c r="MCU66" s="22"/>
      <c r="MCV66" s="22"/>
      <c r="MCW66" s="22"/>
      <c r="MCX66" s="22"/>
      <c r="MCY66" s="22"/>
      <c r="MCZ66" s="22"/>
      <c r="MDA66" s="22"/>
      <c r="MDB66" s="22"/>
      <c r="MDC66" s="22"/>
      <c r="MDD66" s="22"/>
      <c r="MDE66" s="22"/>
      <c r="MDF66" s="22"/>
      <c r="MDG66" s="22"/>
      <c r="MDH66" s="22"/>
      <c r="MDI66" s="22"/>
      <c r="MDJ66" s="22"/>
      <c r="MDK66" s="22"/>
      <c r="MDL66" s="22"/>
      <c r="MDM66" s="22"/>
      <c r="MDN66" s="22"/>
      <c r="MDO66" s="22"/>
      <c r="MDP66" s="22"/>
      <c r="MDQ66" s="22"/>
      <c r="MDR66" s="22"/>
      <c r="MDS66" s="22"/>
      <c r="MDT66" s="22"/>
      <c r="MDU66" s="22"/>
      <c r="MDV66" s="22"/>
      <c r="MDW66" s="22"/>
      <c r="MDX66" s="22"/>
      <c r="MDY66" s="22"/>
      <c r="MDZ66" s="22"/>
      <c r="MEA66" s="22"/>
      <c r="MEB66" s="22"/>
      <c r="MEC66" s="22"/>
      <c r="MED66" s="22"/>
      <c r="MEE66" s="22"/>
      <c r="MEF66" s="22"/>
      <c r="MEG66" s="22"/>
      <c r="MEH66" s="22"/>
      <c r="MEI66" s="22"/>
      <c r="MEJ66" s="22"/>
      <c r="MEK66" s="22"/>
      <c r="MEL66" s="22"/>
      <c r="MEM66" s="22"/>
      <c r="MEN66" s="22"/>
      <c r="MEO66" s="22"/>
      <c r="MEP66" s="22"/>
      <c r="MEQ66" s="22"/>
      <c r="MER66" s="22"/>
      <c r="MES66" s="22"/>
      <c r="MET66" s="22"/>
      <c r="MEU66" s="22"/>
      <c r="MEV66" s="22"/>
      <c r="MEW66" s="22"/>
      <c r="MEX66" s="22"/>
      <c r="MEY66" s="22"/>
      <c r="MEZ66" s="22"/>
      <c r="MFA66" s="22"/>
      <c r="MFB66" s="22"/>
      <c r="MFC66" s="22"/>
      <c r="MFD66" s="22"/>
      <c r="MFE66" s="22"/>
      <c r="MFF66" s="22"/>
      <c r="MFG66" s="22"/>
      <c r="MFH66" s="22"/>
      <c r="MFI66" s="22"/>
      <c r="MFJ66" s="22"/>
      <c r="MFK66" s="22"/>
      <c r="MFL66" s="22"/>
      <c r="MFM66" s="22"/>
      <c r="MFN66" s="22"/>
      <c r="MFO66" s="22"/>
      <c r="MFP66" s="22"/>
      <c r="MFQ66" s="22"/>
      <c r="MFR66" s="22"/>
      <c r="MFS66" s="22"/>
      <c r="MFT66" s="22"/>
      <c r="MFU66" s="22"/>
      <c r="MFV66" s="22"/>
      <c r="MFW66" s="22"/>
      <c r="MFX66" s="22"/>
      <c r="MFY66" s="22"/>
      <c r="MFZ66" s="22"/>
      <c r="MGA66" s="22"/>
      <c r="MGB66" s="22"/>
      <c r="MGC66" s="22"/>
      <c r="MGD66" s="22"/>
      <c r="MGE66" s="22"/>
      <c r="MGF66" s="22"/>
      <c r="MGG66" s="22"/>
      <c r="MGH66" s="22"/>
      <c r="MGI66" s="22"/>
      <c r="MGJ66" s="22"/>
      <c r="MGK66" s="22"/>
      <c r="MGL66" s="22"/>
      <c r="MGM66" s="22"/>
      <c r="MGN66" s="22"/>
      <c r="MGO66" s="22"/>
      <c r="MGP66" s="22"/>
      <c r="MGQ66" s="22"/>
      <c r="MGR66" s="22"/>
      <c r="MGS66" s="22"/>
      <c r="MGT66" s="22"/>
      <c r="MGU66" s="22"/>
      <c r="MGV66" s="22"/>
      <c r="MGW66" s="22"/>
      <c r="MGX66" s="22"/>
      <c r="MGY66" s="22"/>
      <c r="MGZ66" s="22"/>
      <c r="MHA66" s="22"/>
      <c r="MHB66" s="22"/>
      <c r="MHC66" s="22"/>
      <c r="MHD66" s="22"/>
      <c r="MHE66" s="22"/>
      <c r="MHF66" s="22"/>
      <c r="MHG66" s="22"/>
      <c r="MHH66" s="22"/>
      <c r="MHI66" s="22"/>
      <c r="MHJ66" s="22"/>
      <c r="MHK66" s="22"/>
      <c r="MHL66" s="22"/>
      <c r="MHM66" s="22"/>
      <c r="MHN66" s="22"/>
      <c r="MHO66" s="22"/>
      <c r="MHP66" s="22"/>
      <c r="MHQ66" s="22"/>
      <c r="MHR66" s="22"/>
      <c r="MHS66" s="22"/>
      <c r="MHT66" s="22"/>
      <c r="MHU66" s="22"/>
      <c r="MHV66" s="22"/>
      <c r="MHW66" s="22"/>
      <c r="MHX66" s="22"/>
      <c r="MHY66" s="22"/>
      <c r="MHZ66" s="22"/>
      <c r="MIA66" s="22"/>
      <c r="MIB66" s="22"/>
      <c r="MIC66" s="22"/>
      <c r="MID66" s="22"/>
      <c r="MIE66" s="22"/>
      <c r="MIF66" s="22"/>
      <c r="MIG66" s="22"/>
      <c r="MIH66" s="22"/>
      <c r="MII66" s="22"/>
      <c r="MIJ66" s="22"/>
      <c r="MIK66" s="22"/>
      <c r="MIL66" s="22"/>
      <c r="MIM66" s="22"/>
      <c r="MIN66" s="22"/>
      <c r="MIO66" s="22"/>
      <c r="MIP66" s="22"/>
      <c r="MIQ66" s="22"/>
      <c r="MIR66" s="22"/>
      <c r="MIS66" s="22"/>
      <c r="MIT66" s="22"/>
      <c r="MIU66" s="22"/>
      <c r="MIV66" s="22"/>
      <c r="MIW66" s="22"/>
      <c r="MIX66" s="22"/>
      <c r="MIY66" s="22"/>
      <c r="MIZ66" s="22"/>
      <c r="MJA66" s="22"/>
      <c r="MJB66" s="22"/>
      <c r="MJC66" s="22"/>
      <c r="MJD66" s="22"/>
      <c r="MJE66" s="22"/>
      <c r="MJF66" s="22"/>
      <c r="MJG66" s="22"/>
      <c r="MJH66" s="22"/>
      <c r="MJI66" s="22"/>
      <c r="MJJ66" s="22"/>
      <c r="MJK66" s="22"/>
      <c r="MJL66" s="22"/>
      <c r="MJM66" s="22"/>
      <c r="MJN66" s="22"/>
      <c r="MJO66" s="22"/>
      <c r="MJP66" s="22"/>
      <c r="MJQ66" s="22"/>
      <c r="MJR66" s="22"/>
      <c r="MJS66" s="22"/>
      <c r="MJT66" s="22"/>
      <c r="MJU66" s="22"/>
      <c r="MJV66" s="22"/>
      <c r="MJW66" s="22"/>
      <c r="MJX66" s="22"/>
      <c r="MJY66" s="22"/>
      <c r="MJZ66" s="22"/>
      <c r="MKA66" s="22"/>
      <c r="MKB66" s="22"/>
      <c r="MKC66" s="22"/>
      <c r="MKD66" s="22"/>
      <c r="MKE66" s="22"/>
      <c r="MKF66" s="22"/>
      <c r="MKG66" s="22"/>
      <c r="MKH66" s="22"/>
      <c r="MKI66" s="22"/>
      <c r="MKJ66" s="22"/>
      <c r="MKK66" s="22"/>
      <c r="MKL66" s="22"/>
      <c r="MKM66" s="22"/>
      <c r="MKN66" s="22"/>
      <c r="MKO66" s="22"/>
      <c r="MKP66" s="22"/>
      <c r="MKQ66" s="22"/>
      <c r="MKR66" s="22"/>
      <c r="MKS66" s="22"/>
      <c r="MKT66" s="22"/>
      <c r="MKU66" s="22"/>
      <c r="MKV66" s="22"/>
      <c r="MKW66" s="22"/>
      <c r="MKX66" s="22"/>
      <c r="MKY66" s="22"/>
      <c r="MKZ66" s="22"/>
      <c r="MLA66" s="22"/>
      <c r="MLB66" s="22"/>
      <c r="MLC66" s="22"/>
      <c r="MLD66" s="22"/>
      <c r="MLE66" s="22"/>
      <c r="MLF66" s="22"/>
      <c r="MLG66" s="22"/>
      <c r="MLH66" s="22"/>
      <c r="MLI66" s="22"/>
      <c r="MLJ66" s="22"/>
      <c r="MLK66" s="22"/>
      <c r="MLL66" s="22"/>
      <c r="MLM66" s="22"/>
      <c r="MLN66" s="22"/>
      <c r="MLO66" s="22"/>
      <c r="MLP66" s="22"/>
      <c r="MLQ66" s="22"/>
      <c r="MLR66" s="22"/>
      <c r="MLS66" s="22"/>
      <c r="MLT66" s="22"/>
      <c r="MLU66" s="22"/>
      <c r="MLV66" s="22"/>
      <c r="MLW66" s="22"/>
      <c r="MLX66" s="22"/>
      <c r="MLY66" s="22"/>
      <c r="MLZ66" s="22"/>
      <c r="MMA66" s="22"/>
      <c r="MMB66" s="22"/>
      <c r="MMC66" s="22"/>
      <c r="MMD66" s="22"/>
      <c r="MME66" s="22"/>
      <c r="MMF66" s="22"/>
      <c r="MMG66" s="22"/>
      <c r="MMH66" s="22"/>
      <c r="MMI66" s="22"/>
      <c r="MMJ66" s="22"/>
      <c r="MMK66" s="22"/>
      <c r="MML66" s="22"/>
      <c r="MMM66" s="22"/>
      <c r="MMN66" s="22"/>
      <c r="MMO66" s="22"/>
      <c r="MMP66" s="22"/>
      <c r="MMQ66" s="22"/>
      <c r="MMR66" s="22"/>
      <c r="MMS66" s="22"/>
      <c r="MMT66" s="22"/>
      <c r="MMU66" s="22"/>
      <c r="MMV66" s="22"/>
      <c r="MMW66" s="22"/>
      <c r="MMX66" s="22"/>
      <c r="MMY66" s="22"/>
      <c r="MMZ66" s="22"/>
      <c r="MNA66" s="22"/>
      <c r="MNB66" s="22"/>
      <c r="MNC66" s="22"/>
      <c r="MND66" s="22"/>
      <c r="MNE66" s="22"/>
      <c r="MNF66" s="22"/>
      <c r="MNG66" s="22"/>
      <c r="MNH66" s="22"/>
      <c r="MNI66" s="22"/>
      <c r="MNJ66" s="22"/>
      <c r="MNK66" s="22"/>
      <c r="MNL66" s="22"/>
      <c r="MNM66" s="22"/>
      <c r="MNN66" s="22"/>
      <c r="MNO66" s="22"/>
      <c r="MNP66" s="22"/>
      <c r="MNQ66" s="22"/>
      <c r="MNR66" s="22"/>
      <c r="MNS66" s="22"/>
      <c r="MNT66" s="22"/>
      <c r="MNU66" s="22"/>
      <c r="MNV66" s="22"/>
      <c r="MNW66" s="22"/>
      <c r="MNX66" s="22"/>
      <c r="MNY66" s="22"/>
      <c r="MNZ66" s="22"/>
      <c r="MOA66" s="22"/>
      <c r="MOB66" s="22"/>
      <c r="MOC66" s="22"/>
      <c r="MOD66" s="22"/>
      <c r="MOE66" s="22"/>
      <c r="MOF66" s="22"/>
      <c r="MOG66" s="22"/>
      <c r="MOH66" s="22"/>
      <c r="MOI66" s="22"/>
      <c r="MOJ66" s="22"/>
      <c r="MOK66" s="22"/>
      <c r="MOL66" s="22"/>
      <c r="MOM66" s="22"/>
      <c r="MON66" s="22"/>
      <c r="MOO66" s="22"/>
      <c r="MOP66" s="22"/>
      <c r="MOQ66" s="22"/>
      <c r="MOR66" s="22"/>
      <c r="MOS66" s="22"/>
      <c r="MOT66" s="22"/>
      <c r="MOU66" s="22"/>
      <c r="MOV66" s="22"/>
      <c r="MOW66" s="22"/>
      <c r="MOX66" s="22"/>
      <c r="MOY66" s="22"/>
      <c r="MOZ66" s="22"/>
      <c r="MPA66" s="22"/>
      <c r="MPB66" s="22"/>
      <c r="MPC66" s="22"/>
      <c r="MPD66" s="22"/>
      <c r="MPE66" s="22"/>
      <c r="MPF66" s="22"/>
      <c r="MPG66" s="22"/>
      <c r="MPH66" s="22"/>
      <c r="MPI66" s="22"/>
      <c r="MPJ66" s="22"/>
      <c r="MPK66" s="22"/>
      <c r="MPL66" s="22"/>
      <c r="MPM66" s="22"/>
      <c r="MPN66" s="22"/>
      <c r="MPO66" s="22"/>
      <c r="MPP66" s="22"/>
      <c r="MPQ66" s="22"/>
      <c r="MPR66" s="22"/>
      <c r="MPS66" s="22"/>
      <c r="MPT66" s="22"/>
      <c r="MPU66" s="22"/>
      <c r="MPV66" s="22"/>
      <c r="MPW66" s="22"/>
      <c r="MPX66" s="22"/>
      <c r="MPY66" s="22"/>
      <c r="MPZ66" s="22"/>
      <c r="MQA66" s="22"/>
      <c r="MQB66" s="22"/>
      <c r="MQC66" s="22"/>
      <c r="MQD66" s="22"/>
      <c r="MQE66" s="22"/>
      <c r="MQF66" s="22"/>
      <c r="MQG66" s="22"/>
      <c r="MQH66" s="22"/>
      <c r="MQI66" s="22"/>
      <c r="MQJ66" s="22"/>
      <c r="MQK66" s="22"/>
      <c r="MQL66" s="22"/>
      <c r="MQM66" s="22"/>
      <c r="MQN66" s="22"/>
      <c r="MQO66" s="22"/>
      <c r="MQP66" s="22"/>
      <c r="MQQ66" s="22"/>
      <c r="MQR66" s="22"/>
      <c r="MQS66" s="22"/>
      <c r="MQT66" s="22"/>
      <c r="MQU66" s="22"/>
      <c r="MQV66" s="22"/>
      <c r="MQW66" s="22"/>
      <c r="MQX66" s="22"/>
      <c r="MQY66" s="22"/>
      <c r="MQZ66" s="22"/>
      <c r="MRA66" s="22"/>
      <c r="MRB66" s="22"/>
      <c r="MRC66" s="22"/>
      <c r="MRD66" s="22"/>
      <c r="MRE66" s="22"/>
      <c r="MRF66" s="22"/>
      <c r="MRG66" s="22"/>
      <c r="MRH66" s="22"/>
      <c r="MRI66" s="22"/>
      <c r="MRJ66" s="22"/>
      <c r="MRK66" s="22"/>
      <c r="MRL66" s="22"/>
      <c r="MRM66" s="22"/>
      <c r="MRN66" s="22"/>
      <c r="MRO66" s="22"/>
      <c r="MRP66" s="22"/>
      <c r="MRQ66" s="22"/>
      <c r="MRR66" s="22"/>
      <c r="MRS66" s="22"/>
      <c r="MRT66" s="22"/>
      <c r="MRU66" s="22"/>
      <c r="MRV66" s="22"/>
      <c r="MRW66" s="22"/>
      <c r="MRX66" s="22"/>
      <c r="MRY66" s="22"/>
      <c r="MRZ66" s="22"/>
      <c r="MSA66" s="22"/>
      <c r="MSB66" s="22"/>
      <c r="MSC66" s="22"/>
      <c r="MSD66" s="22"/>
      <c r="MSE66" s="22"/>
      <c r="MSF66" s="22"/>
      <c r="MSG66" s="22"/>
      <c r="MSH66" s="22"/>
      <c r="MSI66" s="22"/>
      <c r="MSJ66" s="22"/>
      <c r="MSK66" s="22"/>
      <c r="MSL66" s="22"/>
      <c r="MSM66" s="22"/>
      <c r="MSN66" s="22"/>
      <c r="MSO66" s="22"/>
      <c r="MSP66" s="22"/>
      <c r="MSQ66" s="22"/>
      <c r="MSR66" s="22"/>
      <c r="MSS66" s="22"/>
      <c r="MST66" s="22"/>
      <c r="MSU66" s="22"/>
      <c r="MSV66" s="22"/>
      <c r="MSW66" s="22"/>
      <c r="MSX66" s="22"/>
      <c r="MSY66" s="22"/>
      <c r="MSZ66" s="22"/>
      <c r="MTA66" s="22"/>
      <c r="MTB66" s="22"/>
      <c r="MTC66" s="22"/>
      <c r="MTD66" s="22"/>
      <c r="MTE66" s="22"/>
      <c r="MTF66" s="22"/>
      <c r="MTG66" s="22"/>
      <c r="MTH66" s="22"/>
      <c r="MTI66" s="22"/>
      <c r="MTJ66" s="22"/>
      <c r="MTK66" s="22"/>
      <c r="MTL66" s="22"/>
      <c r="MTM66" s="22"/>
      <c r="MTN66" s="22"/>
      <c r="MTO66" s="22"/>
      <c r="MTP66" s="22"/>
      <c r="MTQ66" s="22"/>
      <c r="MTR66" s="22"/>
      <c r="MTS66" s="22"/>
      <c r="MTT66" s="22"/>
      <c r="MTU66" s="22"/>
      <c r="MTV66" s="22"/>
      <c r="MTW66" s="22"/>
      <c r="MTX66" s="22"/>
      <c r="MTY66" s="22"/>
      <c r="MTZ66" s="22"/>
      <c r="MUA66" s="22"/>
      <c r="MUB66" s="22"/>
      <c r="MUC66" s="22"/>
      <c r="MUD66" s="22"/>
      <c r="MUE66" s="22"/>
      <c r="MUF66" s="22"/>
      <c r="MUG66" s="22"/>
      <c r="MUH66" s="22"/>
      <c r="MUI66" s="22"/>
      <c r="MUJ66" s="22"/>
      <c r="MUK66" s="22"/>
      <c r="MUL66" s="22"/>
      <c r="MUM66" s="22"/>
      <c r="MUN66" s="22"/>
      <c r="MUO66" s="22"/>
      <c r="MUP66" s="22"/>
      <c r="MUQ66" s="22"/>
      <c r="MUR66" s="22"/>
      <c r="MUS66" s="22"/>
      <c r="MUT66" s="22"/>
      <c r="MUU66" s="22"/>
      <c r="MUV66" s="22"/>
      <c r="MUW66" s="22"/>
      <c r="MUX66" s="22"/>
      <c r="MUY66" s="22"/>
      <c r="MUZ66" s="22"/>
      <c r="MVA66" s="22"/>
      <c r="MVB66" s="22"/>
      <c r="MVC66" s="22"/>
      <c r="MVD66" s="22"/>
      <c r="MVE66" s="22"/>
      <c r="MVF66" s="22"/>
      <c r="MVG66" s="22"/>
      <c r="MVH66" s="22"/>
      <c r="MVI66" s="22"/>
      <c r="MVJ66" s="22"/>
      <c r="MVK66" s="22"/>
      <c r="MVL66" s="22"/>
      <c r="MVM66" s="22"/>
      <c r="MVN66" s="22"/>
      <c r="MVO66" s="22"/>
      <c r="MVP66" s="22"/>
      <c r="MVQ66" s="22"/>
      <c r="MVR66" s="22"/>
      <c r="MVS66" s="22"/>
      <c r="MVT66" s="22"/>
      <c r="MVU66" s="22"/>
      <c r="MVV66" s="22"/>
      <c r="MVW66" s="22"/>
      <c r="MVX66" s="22"/>
      <c r="MVY66" s="22"/>
      <c r="MVZ66" s="22"/>
      <c r="MWA66" s="22"/>
      <c r="MWB66" s="22"/>
      <c r="MWC66" s="22"/>
      <c r="MWD66" s="22"/>
      <c r="MWE66" s="22"/>
      <c r="MWF66" s="22"/>
      <c r="MWG66" s="22"/>
      <c r="MWH66" s="22"/>
      <c r="MWI66" s="22"/>
      <c r="MWJ66" s="22"/>
      <c r="MWK66" s="22"/>
      <c r="MWL66" s="22"/>
      <c r="MWM66" s="22"/>
      <c r="MWN66" s="22"/>
      <c r="MWO66" s="22"/>
      <c r="MWP66" s="22"/>
      <c r="MWQ66" s="22"/>
      <c r="MWR66" s="22"/>
      <c r="MWS66" s="22"/>
      <c r="MWT66" s="22"/>
      <c r="MWU66" s="22"/>
      <c r="MWV66" s="22"/>
      <c r="MWW66" s="22"/>
      <c r="MWX66" s="22"/>
      <c r="MWY66" s="22"/>
      <c r="MWZ66" s="22"/>
      <c r="MXA66" s="22"/>
      <c r="MXB66" s="22"/>
      <c r="MXC66" s="22"/>
      <c r="MXD66" s="22"/>
      <c r="MXE66" s="22"/>
      <c r="MXF66" s="22"/>
      <c r="MXG66" s="22"/>
      <c r="MXH66" s="22"/>
      <c r="MXI66" s="22"/>
      <c r="MXJ66" s="22"/>
      <c r="MXK66" s="22"/>
      <c r="MXL66" s="22"/>
      <c r="MXM66" s="22"/>
      <c r="MXN66" s="22"/>
      <c r="MXO66" s="22"/>
      <c r="MXP66" s="22"/>
      <c r="MXQ66" s="22"/>
      <c r="MXR66" s="22"/>
      <c r="MXS66" s="22"/>
      <c r="MXT66" s="22"/>
      <c r="MXU66" s="22"/>
      <c r="MXV66" s="22"/>
      <c r="MXW66" s="22"/>
      <c r="MXX66" s="22"/>
      <c r="MXY66" s="22"/>
      <c r="MXZ66" s="22"/>
      <c r="MYA66" s="22"/>
      <c r="MYB66" s="22"/>
      <c r="MYC66" s="22"/>
      <c r="MYD66" s="22"/>
      <c r="MYE66" s="22"/>
      <c r="MYF66" s="22"/>
      <c r="MYG66" s="22"/>
      <c r="MYH66" s="22"/>
      <c r="MYI66" s="22"/>
      <c r="MYJ66" s="22"/>
      <c r="MYK66" s="22"/>
      <c r="MYL66" s="22"/>
      <c r="MYM66" s="22"/>
      <c r="MYN66" s="22"/>
      <c r="MYO66" s="22"/>
      <c r="MYP66" s="22"/>
      <c r="MYQ66" s="22"/>
      <c r="MYR66" s="22"/>
      <c r="MYS66" s="22"/>
      <c r="MYT66" s="22"/>
      <c r="MYU66" s="22"/>
      <c r="MYV66" s="22"/>
      <c r="MYW66" s="22"/>
      <c r="MYX66" s="22"/>
      <c r="MYY66" s="22"/>
      <c r="MYZ66" s="22"/>
      <c r="MZA66" s="22"/>
      <c r="MZB66" s="22"/>
      <c r="MZC66" s="22"/>
      <c r="MZD66" s="22"/>
      <c r="MZE66" s="22"/>
      <c r="MZF66" s="22"/>
      <c r="MZG66" s="22"/>
      <c r="MZH66" s="22"/>
      <c r="MZI66" s="22"/>
      <c r="MZJ66" s="22"/>
      <c r="MZK66" s="22"/>
      <c r="MZL66" s="22"/>
      <c r="MZM66" s="22"/>
      <c r="MZN66" s="22"/>
      <c r="MZO66" s="22"/>
      <c r="MZP66" s="22"/>
      <c r="MZQ66" s="22"/>
      <c r="MZR66" s="22"/>
      <c r="MZS66" s="22"/>
      <c r="MZT66" s="22"/>
      <c r="MZU66" s="22"/>
      <c r="MZV66" s="22"/>
      <c r="MZW66" s="22"/>
      <c r="MZX66" s="22"/>
      <c r="MZY66" s="22"/>
      <c r="MZZ66" s="22"/>
      <c r="NAA66" s="22"/>
      <c r="NAB66" s="22"/>
      <c r="NAC66" s="22"/>
      <c r="NAD66" s="22"/>
      <c r="NAE66" s="22"/>
      <c r="NAF66" s="22"/>
      <c r="NAG66" s="22"/>
      <c r="NAH66" s="22"/>
      <c r="NAI66" s="22"/>
      <c r="NAJ66" s="22"/>
      <c r="NAK66" s="22"/>
      <c r="NAL66" s="22"/>
      <c r="NAM66" s="22"/>
      <c r="NAN66" s="22"/>
      <c r="NAO66" s="22"/>
      <c r="NAP66" s="22"/>
      <c r="NAQ66" s="22"/>
      <c r="NAR66" s="22"/>
      <c r="NAS66" s="22"/>
      <c r="NAT66" s="22"/>
      <c r="NAU66" s="22"/>
      <c r="NAV66" s="22"/>
      <c r="NAW66" s="22"/>
      <c r="NAX66" s="22"/>
      <c r="NAY66" s="22"/>
      <c r="NAZ66" s="22"/>
      <c r="NBA66" s="22"/>
      <c r="NBB66" s="22"/>
      <c r="NBC66" s="22"/>
      <c r="NBD66" s="22"/>
      <c r="NBE66" s="22"/>
      <c r="NBF66" s="22"/>
      <c r="NBG66" s="22"/>
      <c r="NBH66" s="22"/>
      <c r="NBI66" s="22"/>
      <c r="NBJ66" s="22"/>
      <c r="NBK66" s="22"/>
      <c r="NBL66" s="22"/>
      <c r="NBM66" s="22"/>
      <c r="NBN66" s="22"/>
      <c r="NBO66" s="22"/>
      <c r="NBP66" s="22"/>
      <c r="NBQ66" s="22"/>
      <c r="NBR66" s="22"/>
      <c r="NBS66" s="22"/>
      <c r="NBT66" s="22"/>
      <c r="NBU66" s="22"/>
      <c r="NBV66" s="22"/>
      <c r="NBW66" s="22"/>
      <c r="NBX66" s="22"/>
      <c r="NBY66" s="22"/>
      <c r="NBZ66" s="22"/>
      <c r="NCA66" s="22"/>
      <c r="NCB66" s="22"/>
      <c r="NCC66" s="22"/>
      <c r="NCD66" s="22"/>
      <c r="NCE66" s="22"/>
      <c r="NCF66" s="22"/>
      <c r="NCG66" s="22"/>
      <c r="NCH66" s="22"/>
      <c r="NCI66" s="22"/>
      <c r="NCJ66" s="22"/>
      <c r="NCK66" s="22"/>
      <c r="NCL66" s="22"/>
      <c r="NCM66" s="22"/>
      <c r="NCN66" s="22"/>
      <c r="NCO66" s="22"/>
      <c r="NCP66" s="22"/>
      <c r="NCQ66" s="22"/>
      <c r="NCR66" s="22"/>
      <c r="NCS66" s="22"/>
      <c r="NCT66" s="22"/>
      <c r="NCU66" s="22"/>
      <c r="NCV66" s="22"/>
      <c r="NCW66" s="22"/>
      <c r="NCX66" s="22"/>
      <c r="NCY66" s="22"/>
      <c r="NCZ66" s="22"/>
      <c r="NDA66" s="22"/>
      <c r="NDB66" s="22"/>
      <c r="NDC66" s="22"/>
      <c r="NDD66" s="22"/>
      <c r="NDE66" s="22"/>
      <c r="NDF66" s="22"/>
      <c r="NDG66" s="22"/>
      <c r="NDH66" s="22"/>
      <c r="NDI66" s="22"/>
      <c r="NDJ66" s="22"/>
      <c r="NDK66" s="22"/>
      <c r="NDL66" s="22"/>
      <c r="NDM66" s="22"/>
      <c r="NDN66" s="22"/>
      <c r="NDO66" s="22"/>
      <c r="NDP66" s="22"/>
      <c r="NDQ66" s="22"/>
      <c r="NDR66" s="22"/>
      <c r="NDS66" s="22"/>
      <c r="NDT66" s="22"/>
      <c r="NDU66" s="22"/>
      <c r="NDV66" s="22"/>
      <c r="NDW66" s="22"/>
      <c r="NDX66" s="22"/>
      <c r="NDY66" s="22"/>
      <c r="NDZ66" s="22"/>
      <c r="NEA66" s="22"/>
      <c r="NEB66" s="22"/>
      <c r="NEC66" s="22"/>
      <c r="NED66" s="22"/>
      <c r="NEE66" s="22"/>
      <c r="NEF66" s="22"/>
      <c r="NEG66" s="22"/>
      <c r="NEH66" s="22"/>
      <c r="NEI66" s="22"/>
      <c r="NEJ66" s="22"/>
      <c r="NEK66" s="22"/>
      <c r="NEL66" s="22"/>
      <c r="NEM66" s="22"/>
      <c r="NEN66" s="22"/>
      <c r="NEO66" s="22"/>
      <c r="NEP66" s="22"/>
      <c r="NEQ66" s="22"/>
      <c r="NER66" s="22"/>
      <c r="NES66" s="22"/>
      <c r="NET66" s="22"/>
      <c r="NEU66" s="22"/>
      <c r="NEV66" s="22"/>
      <c r="NEW66" s="22"/>
      <c r="NEX66" s="22"/>
      <c r="NEY66" s="22"/>
      <c r="NEZ66" s="22"/>
      <c r="NFA66" s="22"/>
      <c r="NFB66" s="22"/>
      <c r="NFC66" s="22"/>
      <c r="NFD66" s="22"/>
      <c r="NFE66" s="22"/>
      <c r="NFF66" s="22"/>
      <c r="NFG66" s="22"/>
      <c r="NFH66" s="22"/>
      <c r="NFI66" s="22"/>
      <c r="NFJ66" s="22"/>
      <c r="NFK66" s="22"/>
      <c r="NFL66" s="22"/>
      <c r="NFM66" s="22"/>
      <c r="NFN66" s="22"/>
      <c r="NFO66" s="22"/>
      <c r="NFP66" s="22"/>
      <c r="NFQ66" s="22"/>
      <c r="NFR66" s="22"/>
      <c r="NFS66" s="22"/>
      <c r="NFT66" s="22"/>
      <c r="NFU66" s="22"/>
      <c r="NFV66" s="22"/>
      <c r="NFW66" s="22"/>
      <c r="NFX66" s="22"/>
      <c r="NFY66" s="22"/>
      <c r="NFZ66" s="22"/>
      <c r="NGA66" s="22"/>
      <c r="NGB66" s="22"/>
      <c r="NGC66" s="22"/>
      <c r="NGD66" s="22"/>
      <c r="NGE66" s="22"/>
      <c r="NGF66" s="22"/>
      <c r="NGG66" s="22"/>
      <c r="NGH66" s="22"/>
      <c r="NGI66" s="22"/>
      <c r="NGJ66" s="22"/>
      <c r="NGK66" s="22"/>
      <c r="NGL66" s="22"/>
      <c r="NGM66" s="22"/>
      <c r="NGN66" s="22"/>
      <c r="NGO66" s="22"/>
      <c r="NGP66" s="22"/>
      <c r="NGQ66" s="22"/>
      <c r="NGR66" s="22"/>
      <c r="NGS66" s="22"/>
      <c r="NGT66" s="22"/>
      <c r="NGU66" s="22"/>
      <c r="NGV66" s="22"/>
      <c r="NGW66" s="22"/>
      <c r="NGX66" s="22"/>
      <c r="NGY66" s="22"/>
      <c r="NGZ66" s="22"/>
      <c r="NHA66" s="22"/>
      <c r="NHB66" s="22"/>
      <c r="NHC66" s="22"/>
      <c r="NHD66" s="22"/>
      <c r="NHE66" s="22"/>
      <c r="NHF66" s="22"/>
      <c r="NHG66" s="22"/>
      <c r="NHH66" s="22"/>
      <c r="NHI66" s="22"/>
      <c r="NHJ66" s="22"/>
      <c r="NHK66" s="22"/>
      <c r="NHL66" s="22"/>
      <c r="NHM66" s="22"/>
      <c r="NHN66" s="22"/>
      <c r="NHO66" s="22"/>
      <c r="NHP66" s="22"/>
      <c r="NHQ66" s="22"/>
      <c r="NHR66" s="22"/>
      <c r="NHS66" s="22"/>
      <c r="NHT66" s="22"/>
      <c r="NHU66" s="22"/>
      <c r="NHV66" s="22"/>
      <c r="NHW66" s="22"/>
      <c r="NHX66" s="22"/>
      <c r="NHY66" s="22"/>
      <c r="NHZ66" s="22"/>
      <c r="NIA66" s="22"/>
      <c r="NIB66" s="22"/>
      <c r="NIC66" s="22"/>
      <c r="NID66" s="22"/>
      <c r="NIE66" s="22"/>
      <c r="NIF66" s="22"/>
      <c r="NIG66" s="22"/>
      <c r="NIH66" s="22"/>
      <c r="NII66" s="22"/>
      <c r="NIJ66" s="22"/>
      <c r="NIK66" s="22"/>
      <c r="NIL66" s="22"/>
      <c r="NIM66" s="22"/>
      <c r="NIN66" s="22"/>
      <c r="NIO66" s="22"/>
      <c r="NIP66" s="22"/>
      <c r="NIQ66" s="22"/>
      <c r="NIR66" s="22"/>
      <c r="NIS66" s="22"/>
      <c r="NIT66" s="22"/>
      <c r="NIU66" s="22"/>
      <c r="NIV66" s="22"/>
      <c r="NIW66" s="22"/>
      <c r="NIX66" s="22"/>
      <c r="NIY66" s="22"/>
      <c r="NIZ66" s="22"/>
      <c r="NJA66" s="22"/>
      <c r="NJB66" s="22"/>
      <c r="NJC66" s="22"/>
      <c r="NJD66" s="22"/>
      <c r="NJE66" s="22"/>
      <c r="NJF66" s="22"/>
      <c r="NJG66" s="22"/>
      <c r="NJH66" s="22"/>
      <c r="NJI66" s="22"/>
      <c r="NJJ66" s="22"/>
      <c r="NJK66" s="22"/>
      <c r="NJL66" s="22"/>
      <c r="NJM66" s="22"/>
      <c r="NJN66" s="22"/>
      <c r="NJO66" s="22"/>
      <c r="NJP66" s="22"/>
      <c r="NJQ66" s="22"/>
      <c r="NJR66" s="22"/>
      <c r="NJS66" s="22"/>
      <c r="NJT66" s="22"/>
      <c r="NJU66" s="22"/>
      <c r="NJV66" s="22"/>
      <c r="NJW66" s="22"/>
      <c r="NJX66" s="22"/>
      <c r="NJY66" s="22"/>
      <c r="NJZ66" s="22"/>
      <c r="NKA66" s="22"/>
      <c r="NKB66" s="22"/>
      <c r="NKC66" s="22"/>
      <c r="NKD66" s="22"/>
      <c r="NKE66" s="22"/>
      <c r="NKF66" s="22"/>
      <c r="NKG66" s="22"/>
      <c r="NKH66" s="22"/>
      <c r="NKI66" s="22"/>
      <c r="NKJ66" s="22"/>
      <c r="NKK66" s="22"/>
      <c r="NKL66" s="22"/>
      <c r="NKM66" s="22"/>
      <c r="NKN66" s="22"/>
      <c r="NKO66" s="22"/>
      <c r="NKP66" s="22"/>
      <c r="NKQ66" s="22"/>
      <c r="NKR66" s="22"/>
      <c r="NKS66" s="22"/>
      <c r="NKT66" s="22"/>
      <c r="NKU66" s="22"/>
      <c r="NKV66" s="22"/>
      <c r="NKW66" s="22"/>
      <c r="NKX66" s="22"/>
      <c r="NKY66" s="22"/>
      <c r="NKZ66" s="22"/>
      <c r="NLA66" s="22"/>
      <c r="NLB66" s="22"/>
      <c r="NLC66" s="22"/>
      <c r="NLD66" s="22"/>
      <c r="NLE66" s="22"/>
      <c r="NLF66" s="22"/>
      <c r="NLG66" s="22"/>
      <c r="NLH66" s="22"/>
      <c r="NLI66" s="22"/>
      <c r="NLJ66" s="22"/>
      <c r="NLK66" s="22"/>
      <c r="NLL66" s="22"/>
      <c r="NLM66" s="22"/>
      <c r="NLN66" s="22"/>
      <c r="NLO66" s="22"/>
      <c r="NLP66" s="22"/>
      <c r="NLQ66" s="22"/>
      <c r="NLR66" s="22"/>
      <c r="NLS66" s="22"/>
      <c r="NLT66" s="22"/>
      <c r="NLU66" s="22"/>
      <c r="NLV66" s="22"/>
      <c r="NLW66" s="22"/>
      <c r="NLX66" s="22"/>
      <c r="NLY66" s="22"/>
      <c r="NLZ66" s="22"/>
      <c r="NMA66" s="22"/>
      <c r="NMB66" s="22"/>
      <c r="NMC66" s="22"/>
      <c r="NMD66" s="22"/>
      <c r="NME66" s="22"/>
      <c r="NMF66" s="22"/>
      <c r="NMG66" s="22"/>
      <c r="NMH66" s="22"/>
      <c r="NMI66" s="22"/>
      <c r="NMJ66" s="22"/>
      <c r="NMK66" s="22"/>
      <c r="NML66" s="22"/>
      <c r="NMM66" s="22"/>
      <c r="NMN66" s="22"/>
      <c r="NMO66" s="22"/>
      <c r="NMP66" s="22"/>
      <c r="NMQ66" s="22"/>
      <c r="NMR66" s="22"/>
      <c r="NMS66" s="22"/>
      <c r="NMT66" s="22"/>
      <c r="NMU66" s="22"/>
      <c r="NMV66" s="22"/>
      <c r="NMW66" s="22"/>
      <c r="NMX66" s="22"/>
      <c r="NMY66" s="22"/>
      <c r="NMZ66" s="22"/>
      <c r="NNA66" s="22"/>
      <c r="NNB66" s="22"/>
      <c r="NNC66" s="22"/>
      <c r="NND66" s="22"/>
      <c r="NNE66" s="22"/>
      <c r="NNF66" s="22"/>
      <c r="NNG66" s="22"/>
      <c r="NNH66" s="22"/>
      <c r="NNI66" s="22"/>
      <c r="NNJ66" s="22"/>
      <c r="NNK66" s="22"/>
      <c r="NNL66" s="22"/>
      <c r="NNM66" s="22"/>
      <c r="NNN66" s="22"/>
      <c r="NNO66" s="22"/>
      <c r="NNP66" s="22"/>
      <c r="NNQ66" s="22"/>
      <c r="NNR66" s="22"/>
      <c r="NNS66" s="22"/>
      <c r="NNT66" s="22"/>
      <c r="NNU66" s="22"/>
      <c r="NNV66" s="22"/>
      <c r="NNW66" s="22"/>
      <c r="NNX66" s="22"/>
      <c r="NNY66" s="22"/>
      <c r="NNZ66" s="22"/>
      <c r="NOA66" s="22"/>
      <c r="NOB66" s="22"/>
      <c r="NOC66" s="22"/>
      <c r="NOD66" s="22"/>
      <c r="NOE66" s="22"/>
      <c r="NOF66" s="22"/>
      <c r="NOG66" s="22"/>
      <c r="NOH66" s="22"/>
      <c r="NOI66" s="22"/>
      <c r="NOJ66" s="22"/>
      <c r="NOK66" s="22"/>
      <c r="NOL66" s="22"/>
      <c r="NOM66" s="22"/>
      <c r="NON66" s="22"/>
      <c r="NOO66" s="22"/>
      <c r="NOP66" s="22"/>
      <c r="NOQ66" s="22"/>
      <c r="NOR66" s="22"/>
      <c r="NOS66" s="22"/>
      <c r="NOT66" s="22"/>
      <c r="NOU66" s="22"/>
      <c r="NOV66" s="22"/>
      <c r="NOW66" s="22"/>
      <c r="NOX66" s="22"/>
      <c r="NOY66" s="22"/>
      <c r="NOZ66" s="22"/>
      <c r="NPA66" s="22"/>
      <c r="NPB66" s="22"/>
      <c r="NPC66" s="22"/>
      <c r="NPD66" s="22"/>
      <c r="NPE66" s="22"/>
      <c r="NPF66" s="22"/>
      <c r="NPG66" s="22"/>
      <c r="NPH66" s="22"/>
      <c r="NPI66" s="22"/>
      <c r="NPJ66" s="22"/>
      <c r="NPK66" s="22"/>
      <c r="NPL66" s="22"/>
      <c r="NPM66" s="22"/>
      <c r="NPN66" s="22"/>
      <c r="NPO66" s="22"/>
      <c r="NPP66" s="22"/>
      <c r="NPQ66" s="22"/>
      <c r="NPR66" s="22"/>
      <c r="NPS66" s="22"/>
      <c r="NPT66" s="22"/>
      <c r="NPU66" s="22"/>
      <c r="NPV66" s="22"/>
      <c r="NPW66" s="22"/>
      <c r="NPX66" s="22"/>
      <c r="NPY66" s="22"/>
      <c r="NPZ66" s="22"/>
      <c r="NQA66" s="22"/>
      <c r="NQB66" s="22"/>
      <c r="NQC66" s="22"/>
      <c r="NQD66" s="22"/>
      <c r="NQE66" s="22"/>
      <c r="NQF66" s="22"/>
      <c r="NQG66" s="22"/>
      <c r="NQH66" s="22"/>
      <c r="NQI66" s="22"/>
      <c r="NQJ66" s="22"/>
      <c r="NQK66" s="22"/>
      <c r="NQL66" s="22"/>
      <c r="NQM66" s="22"/>
      <c r="NQN66" s="22"/>
      <c r="NQO66" s="22"/>
      <c r="NQP66" s="22"/>
      <c r="NQQ66" s="22"/>
      <c r="NQR66" s="22"/>
      <c r="NQS66" s="22"/>
      <c r="NQT66" s="22"/>
      <c r="NQU66" s="22"/>
      <c r="NQV66" s="22"/>
      <c r="NQW66" s="22"/>
      <c r="NQX66" s="22"/>
      <c r="NQY66" s="22"/>
      <c r="NQZ66" s="22"/>
      <c r="NRA66" s="22"/>
      <c r="NRB66" s="22"/>
      <c r="NRC66" s="22"/>
      <c r="NRD66" s="22"/>
      <c r="NRE66" s="22"/>
      <c r="NRF66" s="22"/>
      <c r="NRG66" s="22"/>
      <c r="NRH66" s="22"/>
      <c r="NRI66" s="22"/>
      <c r="NRJ66" s="22"/>
      <c r="NRK66" s="22"/>
      <c r="NRL66" s="22"/>
      <c r="NRM66" s="22"/>
      <c r="NRN66" s="22"/>
      <c r="NRO66" s="22"/>
      <c r="NRP66" s="22"/>
      <c r="NRQ66" s="22"/>
      <c r="NRR66" s="22"/>
      <c r="NRS66" s="22"/>
      <c r="NRT66" s="22"/>
      <c r="NRU66" s="22"/>
      <c r="NRV66" s="22"/>
      <c r="NRW66" s="22"/>
      <c r="NRX66" s="22"/>
      <c r="NRY66" s="22"/>
      <c r="NRZ66" s="22"/>
      <c r="NSA66" s="22"/>
      <c r="NSB66" s="22"/>
      <c r="NSC66" s="22"/>
      <c r="NSD66" s="22"/>
      <c r="NSE66" s="22"/>
      <c r="NSF66" s="22"/>
      <c r="NSG66" s="22"/>
      <c r="NSH66" s="22"/>
      <c r="NSI66" s="22"/>
      <c r="NSJ66" s="22"/>
      <c r="NSK66" s="22"/>
      <c r="NSL66" s="22"/>
      <c r="NSM66" s="22"/>
      <c r="NSN66" s="22"/>
      <c r="NSO66" s="22"/>
      <c r="NSP66" s="22"/>
      <c r="NSQ66" s="22"/>
      <c r="NSR66" s="22"/>
      <c r="NSS66" s="22"/>
      <c r="NST66" s="22"/>
      <c r="NSU66" s="22"/>
      <c r="NSV66" s="22"/>
      <c r="NSW66" s="22"/>
      <c r="NSX66" s="22"/>
      <c r="NSY66" s="22"/>
      <c r="NSZ66" s="22"/>
      <c r="NTA66" s="22"/>
      <c r="NTB66" s="22"/>
      <c r="NTC66" s="22"/>
      <c r="NTD66" s="22"/>
      <c r="NTE66" s="22"/>
      <c r="NTF66" s="22"/>
      <c r="NTG66" s="22"/>
      <c r="NTH66" s="22"/>
      <c r="NTI66" s="22"/>
      <c r="NTJ66" s="22"/>
      <c r="NTK66" s="22"/>
      <c r="NTL66" s="22"/>
      <c r="NTM66" s="22"/>
      <c r="NTN66" s="22"/>
      <c r="NTO66" s="22"/>
      <c r="NTP66" s="22"/>
      <c r="NTQ66" s="22"/>
      <c r="NTR66" s="22"/>
      <c r="NTS66" s="22"/>
      <c r="NTT66" s="22"/>
      <c r="NTU66" s="22"/>
      <c r="NTV66" s="22"/>
      <c r="NTW66" s="22"/>
      <c r="NTX66" s="22"/>
      <c r="NTY66" s="22"/>
      <c r="NTZ66" s="22"/>
      <c r="NUA66" s="22"/>
      <c r="NUB66" s="22"/>
      <c r="NUC66" s="22"/>
      <c r="NUD66" s="22"/>
      <c r="NUE66" s="22"/>
      <c r="NUF66" s="22"/>
      <c r="NUG66" s="22"/>
      <c r="NUH66" s="22"/>
      <c r="NUI66" s="22"/>
      <c r="NUJ66" s="22"/>
      <c r="NUK66" s="22"/>
      <c r="NUL66" s="22"/>
      <c r="NUM66" s="22"/>
      <c r="NUN66" s="22"/>
      <c r="NUO66" s="22"/>
      <c r="NUP66" s="22"/>
      <c r="NUQ66" s="22"/>
      <c r="NUR66" s="22"/>
      <c r="NUS66" s="22"/>
      <c r="NUT66" s="22"/>
      <c r="NUU66" s="22"/>
      <c r="NUV66" s="22"/>
      <c r="NUW66" s="22"/>
      <c r="NUX66" s="22"/>
      <c r="NUY66" s="22"/>
      <c r="NUZ66" s="22"/>
      <c r="NVA66" s="22"/>
      <c r="NVB66" s="22"/>
      <c r="NVC66" s="22"/>
      <c r="NVD66" s="22"/>
      <c r="NVE66" s="22"/>
      <c r="NVF66" s="22"/>
      <c r="NVG66" s="22"/>
      <c r="NVH66" s="22"/>
      <c r="NVI66" s="22"/>
      <c r="NVJ66" s="22"/>
      <c r="NVK66" s="22"/>
      <c r="NVL66" s="22"/>
      <c r="NVM66" s="22"/>
      <c r="NVN66" s="22"/>
      <c r="NVO66" s="22"/>
      <c r="NVP66" s="22"/>
      <c r="NVQ66" s="22"/>
      <c r="NVR66" s="22"/>
      <c r="NVS66" s="22"/>
      <c r="NVT66" s="22"/>
      <c r="NVU66" s="22"/>
      <c r="NVV66" s="22"/>
      <c r="NVW66" s="22"/>
      <c r="NVX66" s="22"/>
      <c r="NVY66" s="22"/>
      <c r="NVZ66" s="22"/>
      <c r="NWA66" s="22"/>
      <c r="NWB66" s="22"/>
      <c r="NWC66" s="22"/>
      <c r="NWD66" s="22"/>
      <c r="NWE66" s="22"/>
      <c r="NWF66" s="22"/>
      <c r="NWG66" s="22"/>
      <c r="NWH66" s="22"/>
      <c r="NWI66" s="22"/>
      <c r="NWJ66" s="22"/>
      <c r="NWK66" s="22"/>
      <c r="NWL66" s="22"/>
      <c r="NWM66" s="22"/>
      <c r="NWN66" s="22"/>
      <c r="NWO66" s="22"/>
      <c r="NWP66" s="22"/>
      <c r="NWQ66" s="22"/>
      <c r="NWR66" s="22"/>
      <c r="NWS66" s="22"/>
      <c r="NWT66" s="22"/>
      <c r="NWU66" s="22"/>
      <c r="NWV66" s="22"/>
      <c r="NWW66" s="22"/>
      <c r="NWX66" s="22"/>
      <c r="NWY66" s="22"/>
      <c r="NWZ66" s="22"/>
      <c r="NXA66" s="22"/>
      <c r="NXB66" s="22"/>
      <c r="NXC66" s="22"/>
      <c r="NXD66" s="22"/>
      <c r="NXE66" s="22"/>
      <c r="NXF66" s="22"/>
      <c r="NXG66" s="22"/>
      <c r="NXH66" s="22"/>
      <c r="NXI66" s="22"/>
      <c r="NXJ66" s="22"/>
      <c r="NXK66" s="22"/>
      <c r="NXL66" s="22"/>
      <c r="NXM66" s="22"/>
      <c r="NXN66" s="22"/>
      <c r="NXO66" s="22"/>
      <c r="NXP66" s="22"/>
      <c r="NXQ66" s="22"/>
      <c r="NXR66" s="22"/>
      <c r="NXS66" s="22"/>
      <c r="NXT66" s="22"/>
      <c r="NXU66" s="22"/>
      <c r="NXV66" s="22"/>
      <c r="NXW66" s="22"/>
      <c r="NXX66" s="22"/>
      <c r="NXY66" s="22"/>
      <c r="NXZ66" s="22"/>
      <c r="NYA66" s="22"/>
      <c r="NYB66" s="22"/>
      <c r="NYC66" s="22"/>
      <c r="NYD66" s="22"/>
      <c r="NYE66" s="22"/>
      <c r="NYF66" s="22"/>
      <c r="NYG66" s="22"/>
      <c r="NYH66" s="22"/>
      <c r="NYI66" s="22"/>
      <c r="NYJ66" s="22"/>
      <c r="NYK66" s="22"/>
      <c r="NYL66" s="22"/>
      <c r="NYM66" s="22"/>
      <c r="NYN66" s="22"/>
      <c r="NYO66" s="22"/>
      <c r="NYP66" s="22"/>
      <c r="NYQ66" s="22"/>
      <c r="NYR66" s="22"/>
      <c r="NYS66" s="22"/>
      <c r="NYT66" s="22"/>
      <c r="NYU66" s="22"/>
      <c r="NYV66" s="22"/>
      <c r="NYW66" s="22"/>
      <c r="NYX66" s="22"/>
      <c r="NYY66" s="22"/>
      <c r="NYZ66" s="22"/>
      <c r="NZA66" s="22"/>
      <c r="NZB66" s="22"/>
      <c r="NZC66" s="22"/>
      <c r="NZD66" s="22"/>
      <c r="NZE66" s="22"/>
      <c r="NZF66" s="22"/>
      <c r="NZG66" s="22"/>
      <c r="NZH66" s="22"/>
      <c r="NZI66" s="22"/>
      <c r="NZJ66" s="22"/>
      <c r="NZK66" s="22"/>
      <c r="NZL66" s="22"/>
      <c r="NZM66" s="22"/>
      <c r="NZN66" s="22"/>
      <c r="NZO66" s="22"/>
      <c r="NZP66" s="22"/>
      <c r="NZQ66" s="22"/>
      <c r="NZR66" s="22"/>
      <c r="NZS66" s="22"/>
      <c r="NZT66" s="22"/>
      <c r="NZU66" s="22"/>
      <c r="NZV66" s="22"/>
      <c r="NZW66" s="22"/>
      <c r="NZX66" s="22"/>
      <c r="NZY66" s="22"/>
      <c r="NZZ66" s="22"/>
      <c r="OAA66" s="22"/>
      <c r="OAB66" s="22"/>
      <c r="OAC66" s="22"/>
      <c r="OAD66" s="22"/>
      <c r="OAE66" s="22"/>
      <c r="OAF66" s="22"/>
      <c r="OAG66" s="22"/>
      <c r="OAH66" s="22"/>
      <c r="OAI66" s="22"/>
      <c r="OAJ66" s="22"/>
      <c r="OAK66" s="22"/>
      <c r="OAL66" s="22"/>
      <c r="OAM66" s="22"/>
      <c r="OAN66" s="22"/>
      <c r="OAO66" s="22"/>
      <c r="OAP66" s="22"/>
      <c r="OAQ66" s="22"/>
      <c r="OAR66" s="22"/>
      <c r="OAS66" s="22"/>
      <c r="OAT66" s="22"/>
      <c r="OAU66" s="22"/>
      <c r="OAV66" s="22"/>
      <c r="OAW66" s="22"/>
      <c r="OAX66" s="22"/>
      <c r="OAY66" s="22"/>
      <c r="OAZ66" s="22"/>
      <c r="OBA66" s="22"/>
      <c r="OBB66" s="22"/>
      <c r="OBC66" s="22"/>
      <c r="OBD66" s="22"/>
      <c r="OBE66" s="22"/>
      <c r="OBF66" s="22"/>
      <c r="OBG66" s="22"/>
      <c r="OBH66" s="22"/>
      <c r="OBI66" s="22"/>
      <c r="OBJ66" s="22"/>
      <c r="OBK66" s="22"/>
      <c r="OBL66" s="22"/>
      <c r="OBM66" s="22"/>
      <c r="OBN66" s="22"/>
      <c r="OBO66" s="22"/>
      <c r="OBP66" s="22"/>
      <c r="OBQ66" s="22"/>
      <c r="OBR66" s="22"/>
      <c r="OBS66" s="22"/>
      <c r="OBT66" s="22"/>
      <c r="OBU66" s="22"/>
      <c r="OBV66" s="22"/>
      <c r="OBW66" s="22"/>
      <c r="OBX66" s="22"/>
      <c r="OBY66" s="22"/>
      <c r="OBZ66" s="22"/>
      <c r="OCA66" s="22"/>
      <c r="OCB66" s="22"/>
      <c r="OCC66" s="22"/>
      <c r="OCD66" s="22"/>
      <c r="OCE66" s="22"/>
      <c r="OCF66" s="22"/>
      <c r="OCG66" s="22"/>
      <c r="OCH66" s="22"/>
      <c r="OCI66" s="22"/>
      <c r="OCJ66" s="22"/>
      <c r="OCK66" s="22"/>
      <c r="OCL66" s="22"/>
      <c r="OCM66" s="22"/>
      <c r="OCN66" s="22"/>
      <c r="OCO66" s="22"/>
      <c r="OCP66" s="22"/>
      <c r="OCQ66" s="22"/>
      <c r="OCR66" s="22"/>
      <c r="OCS66" s="22"/>
      <c r="OCT66" s="22"/>
      <c r="OCU66" s="22"/>
      <c r="OCV66" s="22"/>
      <c r="OCW66" s="22"/>
      <c r="OCX66" s="22"/>
      <c r="OCY66" s="22"/>
      <c r="OCZ66" s="22"/>
      <c r="ODA66" s="22"/>
      <c r="ODB66" s="22"/>
      <c r="ODC66" s="22"/>
      <c r="ODD66" s="22"/>
      <c r="ODE66" s="22"/>
      <c r="ODF66" s="22"/>
      <c r="ODG66" s="22"/>
      <c r="ODH66" s="22"/>
      <c r="ODI66" s="22"/>
      <c r="ODJ66" s="22"/>
      <c r="ODK66" s="22"/>
      <c r="ODL66" s="22"/>
      <c r="ODM66" s="22"/>
      <c r="ODN66" s="22"/>
      <c r="ODO66" s="22"/>
      <c r="ODP66" s="22"/>
      <c r="ODQ66" s="22"/>
      <c r="ODR66" s="22"/>
      <c r="ODS66" s="22"/>
      <c r="ODT66" s="22"/>
      <c r="ODU66" s="22"/>
      <c r="ODV66" s="22"/>
      <c r="ODW66" s="22"/>
      <c r="ODX66" s="22"/>
      <c r="ODY66" s="22"/>
      <c r="ODZ66" s="22"/>
      <c r="OEA66" s="22"/>
      <c r="OEB66" s="22"/>
      <c r="OEC66" s="22"/>
      <c r="OED66" s="22"/>
      <c r="OEE66" s="22"/>
      <c r="OEF66" s="22"/>
      <c r="OEG66" s="22"/>
      <c r="OEH66" s="22"/>
      <c r="OEI66" s="22"/>
      <c r="OEJ66" s="22"/>
      <c r="OEK66" s="22"/>
      <c r="OEL66" s="22"/>
      <c r="OEM66" s="22"/>
      <c r="OEN66" s="22"/>
      <c r="OEO66" s="22"/>
      <c r="OEP66" s="22"/>
      <c r="OEQ66" s="22"/>
      <c r="OER66" s="22"/>
      <c r="OES66" s="22"/>
      <c r="OET66" s="22"/>
      <c r="OEU66" s="22"/>
      <c r="OEV66" s="22"/>
      <c r="OEW66" s="22"/>
      <c r="OEX66" s="22"/>
      <c r="OEY66" s="22"/>
      <c r="OEZ66" s="22"/>
      <c r="OFA66" s="22"/>
      <c r="OFB66" s="22"/>
      <c r="OFC66" s="22"/>
      <c r="OFD66" s="22"/>
      <c r="OFE66" s="22"/>
      <c r="OFF66" s="22"/>
      <c r="OFG66" s="22"/>
      <c r="OFH66" s="22"/>
      <c r="OFI66" s="22"/>
      <c r="OFJ66" s="22"/>
      <c r="OFK66" s="22"/>
      <c r="OFL66" s="22"/>
      <c r="OFM66" s="22"/>
      <c r="OFN66" s="22"/>
      <c r="OFO66" s="22"/>
      <c r="OFP66" s="22"/>
      <c r="OFQ66" s="22"/>
      <c r="OFR66" s="22"/>
      <c r="OFS66" s="22"/>
      <c r="OFT66" s="22"/>
      <c r="OFU66" s="22"/>
      <c r="OFV66" s="22"/>
      <c r="OFW66" s="22"/>
      <c r="OFX66" s="22"/>
      <c r="OFY66" s="22"/>
      <c r="OFZ66" s="22"/>
      <c r="OGA66" s="22"/>
      <c r="OGB66" s="22"/>
      <c r="OGC66" s="22"/>
      <c r="OGD66" s="22"/>
      <c r="OGE66" s="22"/>
      <c r="OGF66" s="22"/>
      <c r="OGG66" s="22"/>
      <c r="OGH66" s="22"/>
      <c r="OGI66" s="22"/>
      <c r="OGJ66" s="22"/>
      <c r="OGK66" s="22"/>
      <c r="OGL66" s="22"/>
      <c r="OGM66" s="22"/>
      <c r="OGN66" s="22"/>
      <c r="OGO66" s="22"/>
      <c r="OGP66" s="22"/>
      <c r="OGQ66" s="22"/>
      <c r="OGR66" s="22"/>
      <c r="OGS66" s="22"/>
      <c r="OGT66" s="22"/>
      <c r="OGU66" s="22"/>
      <c r="OGV66" s="22"/>
      <c r="OGW66" s="22"/>
      <c r="OGX66" s="22"/>
      <c r="OGY66" s="22"/>
      <c r="OGZ66" s="22"/>
      <c r="OHA66" s="22"/>
      <c r="OHB66" s="22"/>
      <c r="OHC66" s="22"/>
      <c r="OHD66" s="22"/>
      <c r="OHE66" s="22"/>
      <c r="OHF66" s="22"/>
      <c r="OHG66" s="22"/>
      <c r="OHH66" s="22"/>
      <c r="OHI66" s="22"/>
      <c r="OHJ66" s="22"/>
      <c r="OHK66" s="22"/>
      <c r="OHL66" s="22"/>
      <c r="OHM66" s="22"/>
      <c r="OHN66" s="22"/>
      <c r="OHO66" s="22"/>
      <c r="OHP66" s="22"/>
      <c r="OHQ66" s="22"/>
      <c r="OHR66" s="22"/>
      <c r="OHS66" s="22"/>
      <c r="OHT66" s="22"/>
      <c r="OHU66" s="22"/>
      <c r="OHV66" s="22"/>
      <c r="OHW66" s="22"/>
      <c r="OHX66" s="22"/>
      <c r="OHY66" s="22"/>
      <c r="OHZ66" s="22"/>
      <c r="OIA66" s="22"/>
      <c r="OIB66" s="22"/>
      <c r="OIC66" s="22"/>
      <c r="OID66" s="22"/>
      <c r="OIE66" s="22"/>
      <c r="OIF66" s="22"/>
      <c r="OIG66" s="22"/>
      <c r="OIH66" s="22"/>
      <c r="OII66" s="22"/>
      <c r="OIJ66" s="22"/>
      <c r="OIK66" s="22"/>
      <c r="OIL66" s="22"/>
      <c r="OIM66" s="22"/>
      <c r="OIN66" s="22"/>
      <c r="OIO66" s="22"/>
      <c r="OIP66" s="22"/>
      <c r="OIQ66" s="22"/>
      <c r="OIR66" s="22"/>
      <c r="OIS66" s="22"/>
      <c r="OIT66" s="22"/>
      <c r="OIU66" s="22"/>
      <c r="OIV66" s="22"/>
      <c r="OIW66" s="22"/>
      <c r="OIX66" s="22"/>
      <c r="OIY66" s="22"/>
      <c r="OIZ66" s="22"/>
      <c r="OJA66" s="22"/>
      <c r="OJB66" s="22"/>
      <c r="OJC66" s="22"/>
      <c r="OJD66" s="22"/>
      <c r="OJE66" s="22"/>
      <c r="OJF66" s="22"/>
      <c r="OJG66" s="22"/>
      <c r="OJH66" s="22"/>
      <c r="OJI66" s="22"/>
      <c r="OJJ66" s="22"/>
      <c r="OJK66" s="22"/>
      <c r="OJL66" s="22"/>
      <c r="OJM66" s="22"/>
      <c r="OJN66" s="22"/>
      <c r="OJO66" s="22"/>
      <c r="OJP66" s="22"/>
      <c r="OJQ66" s="22"/>
      <c r="OJR66" s="22"/>
      <c r="OJS66" s="22"/>
      <c r="OJT66" s="22"/>
      <c r="OJU66" s="22"/>
      <c r="OJV66" s="22"/>
      <c r="OJW66" s="22"/>
      <c r="OJX66" s="22"/>
      <c r="OJY66" s="22"/>
      <c r="OJZ66" s="22"/>
      <c r="OKA66" s="22"/>
      <c r="OKB66" s="22"/>
      <c r="OKC66" s="22"/>
      <c r="OKD66" s="22"/>
      <c r="OKE66" s="22"/>
      <c r="OKF66" s="22"/>
      <c r="OKG66" s="22"/>
      <c r="OKH66" s="22"/>
      <c r="OKI66" s="22"/>
      <c r="OKJ66" s="22"/>
      <c r="OKK66" s="22"/>
      <c r="OKL66" s="22"/>
      <c r="OKM66" s="22"/>
      <c r="OKN66" s="22"/>
      <c r="OKO66" s="22"/>
      <c r="OKP66" s="22"/>
      <c r="OKQ66" s="22"/>
      <c r="OKR66" s="22"/>
      <c r="OKS66" s="22"/>
      <c r="OKT66" s="22"/>
      <c r="OKU66" s="22"/>
      <c r="OKV66" s="22"/>
      <c r="OKW66" s="22"/>
      <c r="OKX66" s="22"/>
      <c r="OKY66" s="22"/>
      <c r="OKZ66" s="22"/>
      <c r="OLA66" s="22"/>
      <c r="OLB66" s="22"/>
      <c r="OLC66" s="22"/>
      <c r="OLD66" s="22"/>
      <c r="OLE66" s="22"/>
      <c r="OLF66" s="22"/>
      <c r="OLG66" s="22"/>
      <c r="OLH66" s="22"/>
      <c r="OLI66" s="22"/>
      <c r="OLJ66" s="22"/>
      <c r="OLK66" s="22"/>
      <c r="OLL66" s="22"/>
      <c r="OLM66" s="22"/>
      <c r="OLN66" s="22"/>
      <c r="OLO66" s="22"/>
      <c r="OLP66" s="22"/>
      <c r="OLQ66" s="22"/>
      <c r="OLR66" s="22"/>
      <c r="OLS66" s="22"/>
      <c r="OLT66" s="22"/>
      <c r="OLU66" s="22"/>
      <c r="OLV66" s="22"/>
      <c r="OLW66" s="22"/>
      <c r="OLX66" s="22"/>
      <c r="OLY66" s="22"/>
      <c r="OLZ66" s="22"/>
      <c r="OMA66" s="22"/>
      <c r="OMB66" s="22"/>
      <c r="OMC66" s="22"/>
      <c r="OMD66" s="22"/>
      <c r="OME66" s="22"/>
      <c r="OMF66" s="22"/>
      <c r="OMG66" s="22"/>
      <c r="OMH66" s="22"/>
      <c r="OMI66" s="22"/>
      <c r="OMJ66" s="22"/>
      <c r="OMK66" s="22"/>
      <c r="OML66" s="22"/>
      <c r="OMM66" s="22"/>
      <c r="OMN66" s="22"/>
      <c r="OMO66" s="22"/>
      <c r="OMP66" s="22"/>
      <c r="OMQ66" s="22"/>
      <c r="OMR66" s="22"/>
      <c r="OMS66" s="22"/>
      <c r="OMT66" s="22"/>
      <c r="OMU66" s="22"/>
      <c r="OMV66" s="22"/>
      <c r="OMW66" s="22"/>
      <c r="OMX66" s="22"/>
      <c r="OMY66" s="22"/>
      <c r="OMZ66" s="22"/>
      <c r="ONA66" s="22"/>
      <c r="ONB66" s="22"/>
      <c r="ONC66" s="22"/>
      <c r="OND66" s="22"/>
      <c r="ONE66" s="22"/>
      <c r="ONF66" s="22"/>
      <c r="ONG66" s="22"/>
      <c r="ONH66" s="22"/>
      <c r="ONI66" s="22"/>
      <c r="ONJ66" s="22"/>
      <c r="ONK66" s="22"/>
      <c r="ONL66" s="22"/>
      <c r="ONM66" s="22"/>
      <c r="ONN66" s="22"/>
      <c r="ONO66" s="22"/>
      <c r="ONP66" s="22"/>
      <c r="ONQ66" s="22"/>
      <c r="ONR66" s="22"/>
      <c r="ONS66" s="22"/>
      <c r="ONT66" s="22"/>
      <c r="ONU66" s="22"/>
      <c r="ONV66" s="22"/>
      <c r="ONW66" s="22"/>
      <c r="ONX66" s="22"/>
      <c r="ONY66" s="22"/>
      <c r="ONZ66" s="22"/>
      <c r="OOA66" s="22"/>
      <c r="OOB66" s="22"/>
      <c r="OOC66" s="22"/>
      <c r="OOD66" s="22"/>
      <c r="OOE66" s="22"/>
      <c r="OOF66" s="22"/>
      <c r="OOG66" s="22"/>
      <c r="OOH66" s="22"/>
      <c r="OOI66" s="22"/>
      <c r="OOJ66" s="22"/>
      <c r="OOK66" s="22"/>
      <c r="OOL66" s="22"/>
      <c r="OOM66" s="22"/>
      <c r="OON66" s="22"/>
      <c r="OOO66" s="22"/>
      <c r="OOP66" s="22"/>
      <c r="OOQ66" s="22"/>
      <c r="OOR66" s="22"/>
      <c r="OOS66" s="22"/>
      <c r="OOT66" s="22"/>
      <c r="OOU66" s="22"/>
      <c r="OOV66" s="22"/>
      <c r="OOW66" s="22"/>
      <c r="OOX66" s="22"/>
      <c r="OOY66" s="22"/>
      <c r="OOZ66" s="22"/>
      <c r="OPA66" s="22"/>
      <c r="OPB66" s="22"/>
      <c r="OPC66" s="22"/>
      <c r="OPD66" s="22"/>
      <c r="OPE66" s="22"/>
      <c r="OPF66" s="22"/>
      <c r="OPG66" s="22"/>
      <c r="OPH66" s="22"/>
      <c r="OPI66" s="22"/>
      <c r="OPJ66" s="22"/>
      <c r="OPK66" s="22"/>
      <c r="OPL66" s="22"/>
      <c r="OPM66" s="22"/>
      <c r="OPN66" s="22"/>
      <c r="OPO66" s="22"/>
      <c r="OPP66" s="22"/>
      <c r="OPQ66" s="22"/>
      <c r="OPR66" s="22"/>
      <c r="OPS66" s="22"/>
      <c r="OPT66" s="22"/>
      <c r="OPU66" s="22"/>
      <c r="OPV66" s="22"/>
      <c r="OPW66" s="22"/>
      <c r="OPX66" s="22"/>
      <c r="OPY66" s="22"/>
      <c r="OPZ66" s="22"/>
      <c r="OQA66" s="22"/>
      <c r="OQB66" s="22"/>
      <c r="OQC66" s="22"/>
      <c r="OQD66" s="22"/>
      <c r="OQE66" s="22"/>
      <c r="OQF66" s="22"/>
      <c r="OQG66" s="22"/>
      <c r="OQH66" s="22"/>
      <c r="OQI66" s="22"/>
      <c r="OQJ66" s="22"/>
      <c r="OQK66" s="22"/>
      <c r="OQL66" s="22"/>
      <c r="OQM66" s="22"/>
      <c r="OQN66" s="22"/>
      <c r="OQO66" s="22"/>
      <c r="OQP66" s="22"/>
      <c r="OQQ66" s="22"/>
      <c r="OQR66" s="22"/>
      <c r="OQS66" s="22"/>
      <c r="OQT66" s="22"/>
      <c r="OQU66" s="22"/>
      <c r="OQV66" s="22"/>
      <c r="OQW66" s="22"/>
      <c r="OQX66" s="22"/>
      <c r="OQY66" s="22"/>
      <c r="OQZ66" s="22"/>
      <c r="ORA66" s="22"/>
      <c r="ORB66" s="22"/>
      <c r="ORC66" s="22"/>
      <c r="ORD66" s="22"/>
      <c r="ORE66" s="22"/>
      <c r="ORF66" s="22"/>
      <c r="ORG66" s="22"/>
      <c r="ORH66" s="22"/>
      <c r="ORI66" s="22"/>
      <c r="ORJ66" s="22"/>
      <c r="ORK66" s="22"/>
      <c r="ORL66" s="22"/>
      <c r="ORM66" s="22"/>
      <c r="ORN66" s="22"/>
      <c r="ORO66" s="22"/>
      <c r="ORP66" s="22"/>
      <c r="ORQ66" s="22"/>
      <c r="ORR66" s="22"/>
      <c r="ORS66" s="22"/>
      <c r="ORT66" s="22"/>
      <c r="ORU66" s="22"/>
      <c r="ORV66" s="22"/>
      <c r="ORW66" s="22"/>
      <c r="ORX66" s="22"/>
      <c r="ORY66" s="22"/>
      <c r="ORZ66" s="22"/>
      <c r="OSA66" s="22"/>
      <c r="OSB66" s="22"/>
      <c r="OSC66" s="22"/>
      <c r="OSD66" s="22"/>
      <c r="OSE66" s="22"/>
      <c r="OSF66" s="22"/>
      <c r="OSG66" s="22"/>
      <c r="OSH66" s="22"/>
      <c r="OSI66" s="22"/>
      <c r="OSJ66" s="22"/>
      <c r="OSK66" s="22"/>
      <c r="OSL66" s="22"/>
      <c r="OSM66" s="22"/>
      <c r="OSN66" s="22"/>
      <c r="OSO66" s="22"/>
      <c r="OSP66" s="22"/>
      <c r="OSQ66" s="22"/>
      <c r="OSR66" s="22"/>
      <c r="OSS66" s="22"/>
      <c r="OST66" s="22"/>
      <c r="OSU66" s="22"/>
      <c r="OSV66" s="22"/>
      <c r="OSW66" s="22"/>
      <c r="OSX66" s="22"/>
      <c r="OSY66" s="22"/>
      <c r="OSZ66" s="22"/>
      <c r="OTA66" s="22"/>
      <c r="OTB66" s="22"/>
      <c r="OTC66" s="22"/>
      <c r="OTD66" s="22"/>
      <c r="OTE66" s="22"/>
      <c r="OTF66" s="22"/>
      <c r="OTG66" s="22"/>
      <c r="OTH66" s="22"/>
      <c r="OTI66" s="22"/>
      <c r="OTJ66" s="22"/>
      <c r="OTK66" s="22"/>
      <c r="OTL66" s="22"/>
      <c r="OTM66" s="22"/>
      <c r="OTN66" s="22"/>
      <c r="OTO66" s="22"/>
      <c r="OTP66" s="22"/>
      <c r="OTQ66" s="22"/>
      <c r="OTR66" s="22"/>
      <c r="OTS66" s="22"/>
      <c r="OTT66" s="22"/>
      <c r="OTU66" s="22"/>
      <c r="OTV66" s="22"/>
      <c r="OTW66" s="22"/>
      <c r="OTX66" s="22"/>
      <c r="OTY66" s="22"/>
      <c r="OTZ66" s="22"/>
      <c r="OUA66" s="22"/>
      <c r="OUB66" s="22"/>
      <c r="OUC66" s="22"/>
      <c r="OUD66" s="22"/>
      <c r="OUE66" s="22"/>
      <c r="OUF66" s="22"/>
      <c r="OUG66" s="22"/>
      <c r="OUH66" s="22"/>
      <c r="OUI66" s="22"/>
      <c r="OUJ66" s="22"/>
      <c r="OUK66" s="22"/>
      <c r="OUL66" s="22"/>
      <c r="OUM66" s="22"/>
      <c r="OUN66" s="22"/>
      <c r="OUO66" s="22"/>
      <c r="OUP66" s="22"/>
      <c r="OUQ66" s="22"/>
      <c r="OUR66" s="22"/>
      <c r="OUS66" s="22"/>
      <c r="OUT66" s="22"/>
      <c r="OUU66" s="22"/>
      <c r="OUV66" s="22"/>
      <c r="OUW66" s="22"/>
      <c r="OUX66" s="22"/>
      <c r="OUY66" s="22"/>
      <c r="OUZ66" s="22"/>
      <c r="OVA66" s="22"/>
      <c r="OVB66" s="22"/>
      <c r="OVC66" s="22"/>
      <c r="OVD66" s="22"/>
      <c r="OVE66" s="22"/>
      <c r="OVF66" s="22"/>
      <c r="OVG66" s="22"/>
      <c r="OVH66" s="22"/>
      <c r="OVI66" s="22"/>
      <c r="OVJ66" s="22"/>
      <c r="OVK66" s="22"/>
      <c r="OVL66" s="22"/>
      <c r="OVM66" s="22"/>
      <c r="OVN66" s="22"/>
      <c r="OVO66" s="22"/>
      <c r="OVP66" s="22"/>
      <c r="OVQ66" s="22"/>
      <c r="OVR66" s="22"/>
      <c r="OVS66" s="22"/>
      <c r="OVT66" s="22"/>
      <c r="OVU66" s="22"/>
      <c r="OVV66" s="22"/>
      <c r="OVW66" s="22"/>
      <c r="OVX66" s="22"/>
      <c r="OVY66" s="22"/>
      <c r="OVZ66" s="22"/>
      <c r="OWA66" s="22"/>
      <c r="OWB66" s="22"/>
      <c r="OWC66" s="22"/>
      <c r="OWD66" s="22"/>
      <c r="OWE66" s="22"/>
      <c r="OWF66" s="22"/>
      <c r="OWG66" s="22"/>
      <c r="OWH66" s="22"/>
      <c r="OWI66" s="22"/>
      <c r="OWJ66" s="22"/>
      <c r="OWK66" s="22"/>
      <c r="OWL66" s="22"/>
      <c r="OWM66" s="22"/>
      <c r="OWN66" s="22"/>
      <c r="OWO66" s="22"/>
      <c r="OWP66" s="22"/>
      <c r="OWQ66" s="22"/>
      <c r="OWR66" s="22"/>
      <c r="OWS66" s="22"/>
      <c r="OWT66" s="22"/>
      <c r="OWU66" s="22"/>
      <c r="OWV66" s="22"/>
      <c r="OWW66" s="22"/>
      <c r="OWX66" s="22"/>
      <c r="OWY66" s="22"/>
      <c r="OWZ66" s="22"/>
      <c r="OXA66" s="22"/>
      <c r="OXB66" s="22"/>
      <c r="OXC66" s="22"/>
      <c r="OXD66" s="22"/>
      <c r="OXE66" s="22"/>
      <c r="OXF66" s="22"/>
      <c r="OXG66" s="22"/>
      <c r="OXH66" s="22"/>
      <c r="OXI66" s="22"/>
      <c r="OXJ66" s="22"/>
      <c r="OXK66" s="22"/>
      <c r="OXL66" s="22"/>
      <c r="OXM66" s="22"/>
      <c r="OXN66" s="22"/>
      <c r="OXO66" s="22"/>
      <c r="OXP66" s="22"/>
      <c r="OXQ66" s="22"/>
      <c r="OXR66" s="22"/>
      <c r="OXS66" s="22"/>
      <c r="OXT66" s="22"/>
      <c r="OXU66" s="22"/>
      <c r="OXV66" s="22"/>
      <c r="OXW66" s="22"/>
      <c r="OXX66" s="22"/>
      <c r="OXY66" s="22"/>
      <c r="OXZ66" s="22"/>
      <c r="OYA66" s="22"/>
      <c r="OYB66" s="22"/>
      <c r="OYC66" s="22"/>
      <c r="OYD66" s="22"/>
      <c r="OYE66" s="22"/>
      <c r="OYF66" s="22"/>
      <c r="OYG66" s="22"/>
      <c r="OYH66" s="22"/>
      <c r="OYI66" s="22"/>
      <c r="OYJ66" s="22"/>
      <c r="OYK66" s="22"/>
      <c r="OYL66" s="22"/>
      <c r="OYM66" s="22"/>
      <c r="OYN66" s="22"/>
      <c r="OYO66" s="22"/>
      <c r="OYP66" s="22"/>
      <c r="OYQ66" s="22"/>
      <c r="OYR66" s="22"/>
      <c r="OYS66" s="22"/>
      <c r="OYT66" s="22"/>
      <c r="OYU66" s="22"/>
      <c r="OYV66" s="22"/>
      <c r="OYW66" s="22"/>
      <c r="OYX66" s="22"/>
      <c r="OYY66" s="22"/>
      <c r="OYZ66" s="22"/>
      <c r="OZA66" s="22"/>
      <c r="OZB66" s="22"/>
      <c r="OZC66" s="22"/>
      <c r="OZD66" s="22"/>
      <c r="OZE66" s="22"/>
      <c r="OZF66" s="22"/>
      <c r="OZG66" s="22"/>
      <c r="OZH66" s="22"/>
      <c r="OZI66" s="22"/>
      <c r="OZJ66" s="22"/>
      <c r="OZK66" s="22"/>
      <c r="OZL66" s="22"/>
      <c r="OZM66" s="22"/>
      <c r="OZN66" s="22"/>
      <c r="OZO66" s="22"/>
      <c r="OZP66" s="22"/>
      <c r="OZQ66" s="22"/>
      <c r="OZR66" s="22"/>
      <c r="OZS66" s="22"/>
      <c r="OZT66" s="22"/>
      <c r="OZU66" s="22"/>
      <c r="OZV66" s="22"/>
      <c r="OZW66" s="22"/>
      <c r="OZX66" s="22"/>
      <c r="OZY66" s="22"/>
      <c r="OZZ66" s="22"/>
      <c r="PAA66" s="22"/>
      <c r="PAB66" s="22"/>
      <c r="PAC66" s="22"/>
      <c r="PAD66" s="22"/>
      <c r="PAE66" s="22"/>
      <c r="PAF66" s="22"/>
      <c r="PAG66" s="22"/>
      <c r="PAH66" s="22"/>
      <c r="PAI66" s="22"/>
      <c r="PAJ66" s="22"/>
      <c r="PAK66" s="22"/>
      <c r="PAL66" s="22"/>
      <c r="PAM66" s="22"/>
      <c r="PAN66" s="22"/>
      <c r="PAO66" s="22"/>
      <c r="PAP66" s="22"/>
      <c r="PAQ66" s="22"/>
      <c r="PAR66" s="22"/>
      <c r="PAS66" s="22"/>
      <c r="PAT66" s="22"/>
      <c r="PAU66" s="22"/>
      <c r="PAV66" s="22"/>
      <c r="PAW66" s="22"/>
      <c r="PAX66" s="22"/>
      <c r="PAY66" s="22"/>
      <c r="PAZ66" s="22"/>
      <c r="PBA66" s="22"/>
      <c r="PBB66" s="22"/>
      <c r="PBC66" s="22"/>
      <c r="PBD66" s="22"/>
      <c r="PBE66" s="22"/>
      <c r="PBF66" s="22"/>
      <c r="PBG66" s="22"/>
      <c r="PBH66" s="22"/>
      <c r="PBI66" s="22"/>
      <c r="PBJ66" s="22"/>
      <c r="PBK66" s="22"/>
      <c r="PBL66" s="22"/>
      <c r="PBM66" s="22"/>
      <c r="PBN66" s="22"/>
      <c r="PBO66" s="22"/>
      <c r="PBP66" s="22"/>
      <c r="PBQ66" s="22"/>
      <c r="PBR66" s="22"/>
      <c r="PBS66" s="22"/>
      <c r="PBT66" s="22"/>
      <c r="PBU66" s="22"/>
      <c r="PBV66" s="22"/>
      <c r="PBW66" s="22"/>
      <c r="PBX66" s="22"/>
      <c r="PBY66" s="22"/>
      <c r="PBZ66" s="22"/>
      <c r="PCA66" s="22"/>
      <c r="PCB66" s="22"/>
      <c r="PCC66" s="22"/>
      <c r="PCD66" s="22"/>
      <c r="PCE66" s="22"/>
      <c r="PCF66" s="22"/>
      <c r="PCG66" s="22"/>
      <c r="PCH66" s="22"/>
      <c r="PCI66" s="22"/>
      <c r="PCJ66" s="22"/>
      <c r="PCK66" s="22"/>
      <c r="PCL66" s="22"/>
      <c r="PCM66" s="22"/>
      <c r="PCN66" s="22"/>
      <c r="PCO66" s="22"/>
      <c r="PCP66" s="22"/>
      <c r="PCQ66" s="22"/>
      <c r="PCR66" s="22"/>
      <c r="PCS66" s="22"/>
      <c r="PCT66" s="22"/>
      <c r="PCU66" s="22"/>
      <c r="PCV66" s="22"/>
      <c r="PCW66" s="22"/>
      <c r="PCX66" s="22"/>
      <c r="PCY66" s="22"/>
      <c r="PCZ66" s="22"/>
      <c r="PDA66" s="22"/>
      <c r="PDB66" s="22"/>
      <c r="PDC66" s="22"/>
      <c r="PDD66" s="22"/>
      <c r="PDE66" s="22"/>
      <c r="PDF66" s="22"/>
      <c r="PDG66" s="22"/>
      <c r="PDH66" s="22"/>
      <c r="PDI66" s="22"/>
      <c r="PDJ66" s="22"/>
      <c r="PDK66" s="22"/>
      <c r="PDL66" s="22"/>
      <c r="PDM66" s="22"/>
      <c r="PDN66" s="22"/>
      <c r="PDO66" s="22"/>
      <c r="PDP66" s="22"/>
      <c r="PDQ66" s="22"/>
      <c r="PDR66" s="22"/>
      <c r="PDS66" s="22"/>
      <c r="PDT66" s="22"/>
      <c r="PDU66" s="22"/>
      <c r="PDV66" s="22"/>
      <c r="PDW66" s="22"/>
      <c r="PDX66" s="22"/>
      <c r="PDY66" s="22"/>
      <c r="PDZ66" s="22"/>
      <c r="PEA66" s="22"/>
      <c r="PEB66" s="22"/>
      <c r="PEC66" s="22"/>
      <c r="PED66" s="22"/>
      <c r="PEE66" s="22"/>
      <c r="PEF66" s="22"/>
      <c r="PEG66" s="22"/>
      <c r="PEH66" s="22"/>
      <c r="PEI66" s="22"/>
      <c r="PEJ66" s="22"/>
      <c r="PEK66" s="22"/>
      <c r="PEL66" s="22"/>
      <c r="PEM66" s="22"/>
      <c r="PEN66" s="22"/>
      <c r="PEO66" s="22"/>
      <c r="PEP66" s="22"/>
      <c r="PEQ66" s="22"/>
      <c r="PER66" s="22"/>
      <c r="PES66" s="22"/>
      <c r="PET66" s="22"/>
      <c r="PEU66" s="22"/>
      <c r="PEV66" s="22"/>
      <c r="PEW66" s="22"/>
      <c r="PEX66" s="22"/>
      <c r="PEY66" s="22"/>
      <c r="PEZ66" s="22"/>
      <c r="PFA66" s="22"/>
      <c r="PFB66" s="22"/>
      <c r="PFC66" s="22"/>
      <c r="PFD66" s="22"/>
      <c r="PFE66" s="22"/>
      <c r="PFF66" s="22"/>
      <c r="PFG66" s="22"/>
      <c r="PFH66" s="22"/>
      <c r="PFI66" s="22"/>
      <c r="PFJ66" s="22"/>
      <c r="PFK66" s="22"/>
      <c r="PFL66" s="22"/>
      <c r="PFM66" s="22"/>
      <c r="PFN66" s="22"/>
      <c r="PFO66" s="22"/>
      <c r="PFP66" s="22"/>
      <c r="PFQ66" s="22"/>
      <c r="PFR66" s="22"/>
      <c r="PFS66" s="22"/>
      <c r="PFT66" s="22"/>
      <c r="PFU66" s="22"/>
      <c r="PFV66" s="22"/>
      <c r="PFW66" s="22"/>
      <c r="PFX66" s="22"/>
      <c r="PFY66" s="22"/>
      <c r="PFZ66" s="22"/>
      <c r="PGA66" s="22"/>
      <c r="PGB66" s="22"/>
      <c r="PGC66" s="22"/>
      <c r="PGD66" s="22"/>
      <c r="PGE66" s="22"/>
      <c r="PGF66" s="22"/>
      <c r="PGG66" s="22"/>
      <c r="PGH66" s="22"/>
      <c r="PGI66" s="22"/>
      <c r="PGJ66" s="22"/>
      <c r="PGK66" s="22"/>
      <c r="PGL66" s="22"/>
      <c r="PGM66" s="22"/>
      <c r="PGN66" s="22"/>
      <c r="PGO66" s="22"/>
      <c r="PGP66" s="22"/>
      <c r="PGQ66" s="22"/>
      <c r="PGR66" s="22"/>
      <c r="PGS66" s="22"/>
      <c r="PGT66" s="22"/>
      <c r="PGU66" s="22"/>
      <c r="PGV66" s="22"/>
      <c r="PGW66" s="22"/>
      <c r="PGX66" s="22"/>
      <c r="PGY66" s="22"/>
      <c r="PGZ66" s="22"/>
      <c r="PHA66" s="22"/>
      <c r="PHB66" s="22"/>
      <c r="PHC66" s="22"/>
      <c r="PHD66" s="22"/>
      <c r="PHE66" s="22"/>
      <c r="PHF66" s="22"/>
      <c r="PHG66" s="22"/>
      <c r="PHH66" s="22"/>
      <c r="PHI66" s="22"/>
      <c r="PHJ66" s="22"/>
      <c r="PHK66" s="22"/>
      <c r="PHL66" s="22"/>
      <c r="PHM66" s="22"/>
      <c r="PHN66" s="22"/>
      <c r="PHO66" s="22"/>
      <c r="PHP66" s="22"/>
      <c r="PHQ66" s="22"/>
      <c r="PHR66" s="22"/>
      <c r="PHS66" s="22"/>
      <c r="PHT66" s="22"/>
      <c r="PHU66" s="22"/>
      <c r="PHV66" s="22"/>
      <c r="PHW66" s="22"/>
      <c r="PHX66" s="22"/>
      <c r="PHY66" s="22"/>
      <c r="PHZ66" s="22"/>
      <c r="PIA66" s="22"/>
      <c r="PIB66" s="22"/>
      <c r="PIC66" s="22"/>
      <c r="PID66" s="22"/>
      <c r="PIE66" s="22"/>
      <c r="PIF66" s="22"/>
      <c r="PIG66" s="22"/>
      <c r="PIH66" s="22"/>
      <c r="PII66" s="22"/>
      <c r="PIJ66" s="22"/>
      <c r="PIK66" s="22"/>
      <c r="PIL66" s="22"/>
      <c r="PIM66" s="22"/>
      <c r="PIN66" s="22"/>
      <c r="PIO66" s="22"/>
      <c r="PIP66" s="22"/>
      <c r="PIQ66" s="22"/>
      <c r="PIR66" s="22"/>
      <c r="PIS66" s="22"/>
      <c r="PIT66" s="22"/>
      <c r="PIU66" s="22"/>
      <c r="PIV66" s="22"/>
      <c r="PIW66" s="22"/>
      <c r="PIX66" s="22"/>
      <c r="PIY66" s="22"/>
      <c r="PIZ66" s="22"/>
      <c r="PJA66" s="22"/>
      <c r="PJB66" s="22"/>
      <c r="PJC66" s="22"/>
      <c r="PJD66" s="22"/>
      <c r="PJE66" s="22"/>
      <c r="PJF66" s="22"/>
      <c r="PJG66" s="22"/>
      <c r="PJH66" s="22"/>
      <c r="PJI66" s="22"/>
      <c r="PJJ66" s="22"/>
      <c r="PJK66" s="22"/>
      <c r="PJL66" s="22"/>
      <c r="PJM66" s="22"/>
      <c r="PJN66" s="22"/>
      <c r="PJO66" s="22"/>
      <c r="PJP66" s="22"/>
      <c r="PJQ66" s="22"/>
      <c r="PJR66" s="22"/>
      <c r="PJS66" s="22"/>
      <c r="PJT66" s="22"/>
      <c r="PJU66" s="22"/>
      <c r="PJV66" s="22"/>
      <c r="PJW66" s="22"/>
      <c r="PJX66" s="22"/>
      <c r="PJY66" s="22"/>
      <c r="PJZ66" s="22"/>
      <c r="PKA66" s="22"/>
      <c r="PKB66" s="22"/>
      <c r="PKC66" s="22"/>
      <c r="PKD66" s="22"/>
      <c r="PKE66" s="22"/>
      <c r="PKF66" s="22"/>
      <c r="PKG66" s="22"/>
      <c r="PKH66" s="22"/>
      <c r="PKI66" s="22"/>
      <c r="PKJ66" s="22"/>
      <c r="PKK66" s="22"/>
      <c r="PKL66" s="22"/>
      <c r="PKM66" s="22"/>
      <c r="PKN66" s="22"/>
      <c r="PKO66" s="22"/>
      <c r="PKP66" s="22"/>
      <c r="PKQ66" s="22"/>
      <c r="PKR66" s="22"/>
      <c r="PKS66" s="22"/>
      <c r="PKT66" s="22"/>
      <c r="PKU66" s="22"/>
      <c r="PKV66" s="22"/>
      <c r="PKW66" s="22"/>
      <c r="PKX66" s="22"/>
      <c r="PKY66" s="22"/>
      <c r="PKZ66" s="22"/>
      <c r="PLA66" s="22"/>
      <c r="PLB66" s="22"/>
      <c r="PLC66" s="22"/>
      <c r="PLD66" s="22"/>
      <c r="PLE66" s="22"/>
      <c r="PLF66" s="22"/>
      <c r="PLG66" s="22"/>
      <c r="PLH66" s="22"/>
      <c r="PLI66" s="22"/>
      <c r="PLJ66" s="22"/>
      <c r="PLK66" s="22"/>
      <c r="PLL66" s="22"/>
      <c r="PLM66" s="22"/>
      <c r="PLN66" s="22"/>
      <c r="PLO66" s="22"/>
      <c r="PLP66" s="22"/>
      <c r="PLQ66" s="22"/>
      <c r="PLR66" s="22"/>
      <c r="PLS66" s="22"/>
      <c r="PLT66" s="22"/>
      <c r="PLU66" s="22"/>
      <c r="PLV66" s="22"/>
      <c r="PLW66" s="22"/>
      <c r="PLX66" s="22"/>
      <c r="PLY66" s="22"/>
      <c r="PLZ66" s="22"/>
      <c r="PMA66" s="22"/>
      <c r="PMB66" s="22"/>
      <c r="PMC66" s="22"/>
      <c r="PMD66" s="22"/>
      <c r="PME66" s="22"/>
      <c r="PMF66" s="22"/>
      <c r="PMG66" s="22"/>
      <c r="PMH66" s="22"/>
      <c r="PMI66" s="22"/>
      <c r="PMJ66" s="22"/>
      <c r="PMK66" s="22"/>
      <c r="PML66" s="22"/>
      <c r="PMM66" s="22"/>
      <c r="PMN66" s="22"/>
      <c r="PMO66" s="22"/>
      <c r="PMP66" s="22"/>
      <c r="PMQ66" s="22"/>
      <c r="PMR66" s="22"/>
      <c r="PMS66" s="22"/>
      <c r="PMT66" s="22"/>
      <c r="PMU66" s="22"/>
      <c r="PMV66" s="22"/>
      <c r="PMW66" s="22"/>
      <c r="PMX66" s="22"/>
      <c r="PMY66" s="22"/>
      <c r="PMZ66" s="22"/>
      <c r="PNA66" s="22"/>
      <c r="PNB66" s="22"/>
      <c r="PNC66" s="22"/>
      <c r="PND66" s="22"/>
      <c r="PNE66" s="22"/>
      <c r="PNF66" s="22"/>
      <c r="PNG66" s="22"/>
      <c r="PNH66" s="22"/>
      <c r="PNI66" s="22"/>
      <c r="PNJ66" s="22"/>
      <c r="PNK66" s="22"/>
      <c r="PNL66" s="22"/>
      <c r="PNM66" s="22"/>
      <c r="PNN66" s="22"/>
      <c r="PNO66" s="22"/>
      <c r="PNP66" s="22"/>
      <c r="PNQ66" s="22"/>
      <c r="PNR66" s="22"/>
      <c r="PNS66" s="22"/>
      <c r="PNT66" s="22"/>
      <c r="PNU66" s="22"/>
      <c r="PNV66" s="22"/>
      <c r="PNW66" s="22"/>
      <c r="PNX66" s="22"/>
      <c r="PNY66" s="22"/>
      <c r="PNZ66" s="22"/>
      <c r="POA66" s="22"/>
      <c r="POB66" s="22"/>
      <c r="POC66" s="22"/>
      <c r="POD66" s="22"/>
      <c r="POE66" s="22"/>
      <c r="POF66" s="22"/>
      <c r="POG66" s="22"/>
      <c r="POH66" s="22"/>
      <c r="POI66" s="22"/>
      <c r="POJ66" s="22"/>
      <c r="POK66" s="22"/>
      <c r="POL66" s="22"/>
      <c r="POM66" s="22"/>
      <c r="PON66" s="22"/>
      <c r="POO66" s="22"/>
      <c r="POP66" s="22"/>
      <c r="POQ66" s="22"/>
      <c r="POR66" s="22"/>
      <c r="POS66" s="22"/>
      <c r="POT66" s="22"/>
      <c r="POU66" s="22"/>
      <c r="POV66" s="22"/>
      <c r="POW66" s="22"/>
      <c r="POX66" s="22"/>
      <c r="POY66" s="22"/>
      <c r="POZ66" s="22"/>
      <c r="PPA66" s="22"/>
      <c r="PPB66" s="22"/>
      <c r="PPC66" s="22"/>
      <c r="PPD66" s="22"/>
      <c r="PPE66" s="22"/>
      <c r="PPF66" s="22"/>
      <c r="PPG66" s="22"/>
      <c r="PPH66" s="22"/>
      <c r="PPI66" s="22"/>
      <c r="PPJ66" s="22"/>
      <c r="PPK66" s="22"/>
      <c r="PPL66" s="22"/>
      <c r="PPM66" s="22"/>
      <c r="PPN66" s="22"/>
      <c r="PPO66" s="22"/>
      <c r="PPP66" s="22"/>
      <c r="PPQ66" s="22"/>
      <c r="PPR66" s="22"/>
      <c r="PPS66" s="22"/>
      <c r="PPT66" s="22"/>
      <c r="PPU66" s="22"/>
      <c r="PPV66" s="22"/>
      <c r="PPW66" s="22"/>
      <c r="PPX66" s="22"/>
      <c r="PPY66" s="22"/>
      <c r="PPZ66" s="22"/>
      <c r="PQA66" s="22"/>
      <c r="PQB66" s="22"/>
      <c r="PQC66" s="22"/>
      <c r="PQD66" s="22"/>
      <c r="PQE66" s="22"/>
      <c r="PQF66" s="22"/>
      <c r="PQG66" s="22"/>
      <c r="PQH66" s="22"/>
      <c r="PQI66" s="22"/>
      <c r="PQJ66" s="22"/>
      <c r="PQK66" s="22"/>
      <c r="PQL66" s="22"/>
      <c r="PQM66" s="22"/>
      <c r="PQN66" s="22"/>
      <c r="PQO66" s="22"/>
      <c r="PQP66" s="22"/>
      <c r="PQQ66" s="22"/>
      <c r="PQR66" s="22"/>
      <c r="PQS66" s="22"/>
      <c r="PQT66" s="22"/>
      <c r="PQU66" s="22"/>
      <c r="PQV66" s="22"/>
      <c r="PQW66" s="22"/>
      <c r="PQX66" s="22"/>
      <c r="PQY66" s="22"/>
      <c r="PQZ66" s="22"/>
      <c r="PRA66" s="22"/>
      <c r="PRB66" s="22"/>
      <c r="PRC66" s="22"/>
      <c r="PRD66" s="22"/>
      <c r="PRE66" s="22"/>
      <c r="PRF66" s="22"/>
      <c r="PRG66" s="22"/>
      <c r="PRH66" s="22"/>
      <c r="PRI66" s="22"/>
      <c r="PRJ66" s="22"/>
      <c r="PRK66" s="22"/>
      <c r="PRL66" s="22"/>
      <c r="PRM66" s="22"/>
      <c r="PRN66" s="22"/>
      <c r="PRO66" s="22"/>
      <c r="PRP66" s="22"/>
      <c r="PRQ66" s="22"/>
      <c r="PRR66" s="22"/>
      <c r="PRS66" s="22"/>
      <c r="PRT66" s="22"/>
      <c r="PRU66" s="22"/>
      <c r="PRV66" s="22"/>
      <c r="PRW66" s="22"/>
      <c r="PRX66" s="22"/>
      <c r="PRY66" s="22"/>
      <c r="PRZ66" s="22"/>
      <c r="PSA66" s="22"/>
      <c r="PSB66" s="22"/>
      <c r="PSC66" s="22"/>
      <c r="PSD66" s="22"/>
      <c r="PSE66" s="22"/>
      <c r="PSF66" s="22"/>
      <c r="PSG66" s="22"/>
      <c r="PSH66" s="22"/>
      <c r="PSI66" s="22"/>
      <c r="PSJ66" s="22"/>
      <c r="PSK66" s="22"/>
      <c r="PSL66" s="22"/>
      <c r="PSM66" s="22"/>
      <c r="PSN66" s="22"/>
      <c r="PSO66" s="22"/>
      <c r="PSP66" s="22"/>
      <c r="PSQ66" s="22"/>
      <c r="PSR66" s="22"/>
      <c r="PSS66" s="22"/>
      <c r="PST66" s="22"/>
      <c r="PSU66" s="22"/>
      <c r="PSV66" s="22"/>
      <c r="PSW66" s="22"/>
      <c r="PSX66" s="22"/>
      <c r="PSY66" s="22"/>
      <c r="PSZ66" s="22"/>
      <c r="PTA66" s="22"/>
      <c r="PTB66" s="22"/>
      <c r="PTC66" s="22"/>
      <c r="PTD66" s="22"/>
      <c r="PTE66" s="22"/>
      <c r="PTF66" s="22"/>
      <c r="PTG66" s="22"/>
      <c r="PTH66" s="22"/>
      <c r="PTI66" s="22"/>
      <c r="PTJ66" s="22"/>
      <c r="PTK66" s="22"/>
      <c r="PTL66" s="22"/>
      <c r="PTM66" s="22"/>
      <c r="PTN66" s="22"/>
      <c r="PTO66" s="22"/>
      <c r="PTP66" s="22"/>
      <c r="PTQ66" s="22"/>
      <c r="PTR66" s="22"/>
      <c r="PTS66" s="22"/>
      <c r="PTT66" s="22"/>
      <c r="PTU66" s="22"/>
      <c r="PTV66" s="22"/>
      <c r="PTW66" s="22"/>
      <c r="PTX66" s="22"/>
      <c r="PTY66" s="22"/>
      <c r="PTZ66" s="22"/>
      <c r="PUA66" s="22"/>
      <c r="PUB66" s="22"/>
      <c r="PUC66" s="22"/>
      <c r="PUD66" s="22"/>
      <c r="PUE66" s="22"/>
      <c r="PUF66" s="22"/>
      <c r="PUG66" s="22"/>
      <c r="PUH66" s="22"/>
      <c r="PUI66" s="22"/>
      <c r="PUJ66" s="22"/>
      <c r="PUK66" s="22"/>
      <c r="PUL66" s="22"/>
      <c r="PUM66" s="22"/>
      <c r="PUN66" s="22"/>
      <c r="PUO66" s="22"/>
      <c r="PUP66" s="22"/>
      <c r="PUQ66" s="22"/>
      <c r="PUR66" s="22"/>
      <c r="PUS66" s="22"/>
      <c r="PUT66" s="22"/>
      <c r="PUU66" s="22"/>
      <c r="PUV66" s="22"/>
      <c r="PUW66" s="22"/>
      <c r="PUX66" s="22"/>
      <c r="PUY66" s="22"/>
      <c r="PUZ66" s="22"/>
      <c r="PVA66" s="22"/>
      <c r="PVB66" s="22"/>
      <c r="PVC66" s="22"/>
      <c r="PVD66" s="22"/>
      <c r="PVE66" s="22"/>
      <c r="PVF66" s="22"/>
      <c r="PVG66" s="22"/>
      <c r="PVH66" s="22"/>
      <c r="PVI66" s="22"/>
      <c r="PVJ66" s="22"/>
      <c r="PVK66" s="22"/>
      <c r="PVL66" s="22"/>
      <c r="PVM66" s="22"/>
      <c r="PVN66" s="22"/>
      <c r="PVO66" s="22"/>
      <c r="PVP66" s="22"/>
      <c r="PVQ66" s="22"/>
      <c r="PVR66" s="22"/>
      <c r="PVS66" s="22"/>
      <c r="PVT66" s="22"/>
      <c r="PVU66" s="22"/>
      <c r="PVV66" s="22"/>
      <c r="PVW66" s="22"/>
      <c r="PVX66" s="22"/>
      <c r="PVY66" s="22"/>
      <c r="PVZ66" s="22"/>
      <c r="PWA66" s="22"/>
      <c r="PWB66" s="22"/>
      <c r="PWC66" s="22"/>
      <c r="PWD66" s="22"/>
      <c r="PWE66" s="22"/>
      <c r="PWF66" s="22"/>
      <c r="PWG66" s="22"/>
      <c r="PWH66" s="22"/>
      <c r="PWI66" s="22"/>
      <c r="PWJ66" s="22"/>
      <c r="PWK66" s="22"/>
      <c r="PWL66" s="22"/>
      <c r="PWM66" s="22"/>
      <c r="PWN66" s="22"/>
      <c r="PWO66" s="22"/>
      <c r="PWP66" s="22"/>
      <c r="PWQ66" s="22"/>
      <c r="PWR66" s="22"/>
      <c r="PWS66" s="22"/>
      <c r="PWT66" s="22"/>
      <c r="PWU66" s="22"/>
      <c r="PWV66" s="22"/>
      <c r="PWW66" s="22"/>
      <c r="PWX66" s="22"/>
      <c r="PWY66" s="22"/>
      <c r="PWZ66" s="22"/>
      <c r="PXA66" s="22"/>
      <c r="PXB66" s="22"/>
      <c r="PXC66" s="22"/>
      <c r="PXD66" s="22"/>
      <c r="PXE66" s="22"/>
      <c r="PXF66" s="22"/>
      <c r="PXG66" s="22"/>
      <c r="PXH66" s="22"/>
      <c r="PXI66" s="22"/>
      <c r="PXJ66" s="22"/>
      <c r="PXK66" s="22"/>
      <c r="PXL66" s="22"/>
      <c r="PXM66" s="22"/>
      <c r="PXN66" s="22"/>
      <c r="PXO66" s="22"/>
      <c r="PXP66" s="22"/>
      <c r="PXQ66" s="22"/>
      <c r="PXR66" s="22"/>
      <c r="PXS66" s="22"/>
      <c r="PXT66" s="22"/>
      <c r="PXU66" s="22"/>
      <c r="PXV66" s="22"/>
      <c r="PXW66" s="22"/>
      <c r="PXX66" s="22"/>
      <c r="PXY66" s="22"/>
      <c r="PXZ66" s="22"/>
      <c r="PYA66" s="22"/>
      <c r="PYB66" s="22"/>
      <c r="PYC66" s="22"/>
      <c r="PYD66" s="22"/>
      <c r="PYE66" s="22"/>
      <c r="PYF66" s="22"/>
      <c r="PYG66" s="22"/>
      <c r="PYH66" s="22"/>
      <c r="PYI66" s="22"/>
      <c r="PYJ66" s="22"/>
      <c r="PYK66" s="22"/>
      <c r="PYL66" s="22"/>
      <c r="PYM66" s="22"/>
      <c r="PYN66" s="22"/>
      <c r="PYO66" s="22"/>
      <c r="PYP66" s="22"/>
      <c r="PYQ66" s="22"/>
      <c r="PYR66" s="22"/>
      <c r="PYS66" s="22"/>
      <c r="PYT66" s="22"/>
      <c r="PYU66" s="22"/>
      <c r="PYV66" s="22"/>
      <c r="PYW66" s="22"/>
      <c r="PYX66" s="22"/>
      <c r="PYY66" s="22"/>
      <c r="PYZ66" s="22"/>
      <c r="PZA66" s="22"/>
      <c r="PZB66" s="22"/>
      <c r="PZC66" s="22"/>
      <c r="PZD66" s="22"/>
      <c r="PZE66" s="22"/>
      <c r="PZF66" s="22"/>
      <c r="PZG66" s="22"/>
      <c r="PZH66" s="22"/>
      <c r="PZI66" s="22"/>
      <c r="PZJ66" s="22"/>
      <c r="PZK66" s="22"/>
      <c r="PZL66" s="22"/>
      <c r="PZM66" s="22"/>
      <c r="PZN66" s="22"/>
      <c r="PZO66" s="22"/>
      <c r="PZP66" s="22"/>
      <c r="PZQ66" s="22"/>
      <c r="PZR66" s="22"/>
      <c r="PZS66" s="22"/>
      <c r="PZT66" s="22"/>
      <c r="PZU66" s="22"/>
      <c r="PZV66" s="22"/>
      <c r="PZW66" s="22"/>
      <c r="PZX66" s="22"/>
      <c r="PZY66" s="22"/>
      <c r="PZZ66" s="22"/>
      <c r="QAA66" s="22"/>
      <c r="QAB66" s="22"/>
      <c r="QAC66" s="22"/>
      <c r="QAD66" s="22"/>
      <c r="QAE66" s="22"/>
      <c r="QAF66" s="22"/>
      <c r="QAG66" s="22"/>
      <c r="QAH66" s="22"/>
      <c r="QAI66" s="22"/>
      <c r="QAJ66" s="22"/>
      <c r="QAK66" s="22"/>
      <c r="QAL66" s="22"/>
      <c r="QAM66" s="22"/>
      <c r="QAN66" s="22"/>
      <c r="QAO66" s="22"/>
      <c r="QAP66" s="22"/>
      <c r="QAQ66" s="22"/>
      <c r="QAR66" s="22"/>
      <c r="QAS66" s="22"/>
      <c r="QAT66" s="22"/>
      <c r="QAU66" s="22"/>
      <c r="QAV66" s="22"/>
      <c r="QAW66" s="22"/>
      <c r="QAX66" s="22"/>
      <c r="QAY66" s="22"/>
      <c r="QAZ66" s="22"/>
      <c r="QBA66" s="22"/>
      <c r="QBB66" s="22"/>
      <c r="QBC66" s="22"/>
      <c r="QBD66" s="22"/>
      <c r="QBE66" s="22"/>
      <c r="QBF66" s="22"/>
      <c r="QBG66" s="22"/>
      <c r="QBH66" s="22"/>
      <c r="QBI66" s="22"/>
      <c r="QBJ66" s="22"/>
      <c r="QBK66" s="22"/>
      <c r="QBL66" s="22"/>
      <c r="QBM66" s="22"/>
      <c r="QBN66" s="22"/>
      <c r="QBO66" s="22"/>
      <c r="QBP66" s="22"/>
      <c r="QBQ66" s="22"/>
      <c r="QBR66" s="22"/>
      <c r="QBS66" s="22"/>
      <c r="QBT66" s="22"/>
      <c r="QBU66" s="22"/>
      <c r="QBV66" s="22"/>
      <c r="QBW66" s="22"/>
      <c r="QBX66" s="22"/>
      <c r="QBY66" s="22"/>
      <c r="QBZ66" s="22"/>
      <c r="QCA66" s="22"/>
      <c r="QCB66" s="22"/>
      <c r="QCC66" s="22"/>
      <c r="QCD66" s="22"/>
      <c r="QCE66" s="22"/>
      <c r="QCF66" s="22"/>
      <c r="QCG66" s="22"/>
      <c r="QCH66" s="22"/>
      <c r="QCI66" s="22"/>
      <c r="QCJ66" s="22"/>
      <c r="QCK66" s="22"/>
      <c r="QCL66" s="22"/>
      <c r="QCM66" s="22"/>
      <c r="QCN66" s="22"/>
      <c r="QCO66" s="22"/>
      <c r="QCP66" s="22"/>
      <c r="QCQ66" s="22"/>
      <c r="QCR66" s="22"/>
      <c r="QCS66" s="22"/>
      <c r="QCT66" s="22"/>
      <c r="QCU66" s="22"/>
      <c r="QCV66" s="22"/>
      <c r="QCW66" s="22"/>
      <c r="QCX66" s="22"/>
      <c r="QCY66" s="22"/>
      <c r="QCZ66" s="22"/>
      <c r="QDA66" s="22"/>
      <c r="QDB66" s="22"/>
      <c r="QDC66" s="22"/>
      <c r="QDD66" s="22"/>
      <c r="QDE66" s="22"/>
      <c r="QDF66" s="22"/>
      <c r="QDG66" s="22"/>
      <c r="QDH66" s="22"/>
      <c r="QDI66" s="22"/>
      <c r="QDJ66" s="22"/>
      <c r="QDK66" s="22"/>
      <c r="QDL66" s="22"/>
      <c r="QDM66" s="22"/>
      <c r="QDN66" s="22"/>
      <c r="QDO66" s="22"/>
      <c r="QDP66" s="22"/>
      <c r="QDQ66" s="22"/>
      <c r="QDR66" s="22"/>
      <c r="QDS66" s="22"/>
      <c r="QDT66" s="22"/>
      <c r="QDU66" s="22"/>
      <c r="QDV66" s="22"/>
      <c r="QDW66" s="22"/>
      <c r="QDX66" s="22"/>
      <c r="QDY66" s="22"/>
      <c r="QDZ66" s="22"/>
      <c r="QEA66" s="22"/>
      <c r="QEB66" s="22"/>
      <c r="QEC66" s="22"/>
      <c r="QED66" s="22"/>
      <c r="QEE66" s="22"/>
      <c r="QEF66" s="22"/>
      <c r="QEG66" s="22"/>
      <c r="QEH66" s="22"/>
      <c r="QEI66" s="22"/>
      <c r="QEJ66" s="22"/>
      <c r="QEK66" s="22"/>
      <c r="QEL66" s="22"/>
      <c r="QEM66" s="22"/>
      <c r="QEN66" s="22"/>
      <c r="QEO66" s="22"/>
      <c r="QEP66" s="22"/>
      <c r="QEQ66" s="22"/>
      <c r="QER66" s="22"/>
      <c r="QES66" s="22"/>
      <c r="QET66" s="22"/>
      <c r="QEU66" s="22"/>
      <c r="QEV66" s="22"/>
      <c r="QEW66" s="22"/>
      <c r="QEX66" s="22"/>
      <c r="QEY66" s="22"/>
      <c r="QEZ66" s="22"/>
      <c r="QFA66" s="22"/>
      <c r="QFB66" s="22"/>
      <c r="QFC66" s="22"/>
      <c r="QFD66" s="22"/>
      <c r="QFE66" s="22"/>
      <c r="QFF66" s="22"/>
      <c r="QFG66" s="22"/>
      <c r="QFH66" s="22"/>
      <c r="QFI66" s="22"/>
      <c r="QFJ66" s="22"/>
      <c r="QFK66" s="22"/>
      <c r="QFL66" s="22"/>
      <c r="QFM66" s="22"/>
      <c r="QFN66" s="22"/>
      <c r="QFO66" s="22"/>
      <c r="QFP66" s="22"/>
      <c r="QFQ66" s="22"/>
      <c r="QFR66" s="22"/>
      <c r="QFS66" s="22"/>
      <c r="QFT66" s="22"/>
      <c r="QFU66" s="22"/>
      <c r="QFV66" s="22"/>
      <c r="QFW66" s="22"/>
      <c r="QFX66" s="22"/>
      <c r="QFY66" s="22"/>
      <c r="QFZ66" s="22"/>
      <c r="QGA66" s="22"/>
      <c r="QGB66" s="22"/>
      <c r="QGC66" s="22"/>
      <c r="QGD66" s="22"/>
      <c r="QGE66" s="22"/>
      <c r="QGF66" s="22"/>
      <c r="QGG66" s="22"/>
      <c r="QGH66" s="22"/>
      <c r="QGI66" s="22"/>
      <c r="QGJ66" s="22"/>
      <c r="QGK66" s="22"/>
      <c r="QGL66" s="22"/>
      <c r="QGM66" s="22"/>
      <c r="QGN66" s="22"/>
      <c r="QGO66" s="22"/>
      <c r="QGP66" s="22"/>
      <c r="QGQ66" s="22"/>
      <c r="QGR66" s="22"/>
      <c r="QGS66" s="22"/>
      <c r="QGT66" s="22"/>
      <c r="QGU66" s="22"/>
      <c r="QGV66" s="22"/>
      <c r="QGW66" s="22"/>
      <c r="QGX66" s="22"/>
      <c r="QGY66" s="22"/>
      <c r="QGZ66" s="22"/>
      <c r="QHA66" s="22"/>
      <c r="QHB66" s="22"/>
      <c r="QHC66" s="22"/>
      <c r="QHD66" s="22"/>
      <c r="QHE66" s="22"/>
      <c r="QHF66" s="22"/>
      <c r="QHG66" s="22"/>
      <c r="QHH66" s="22"/>
      <c r="QHI66" s="22"/>
      <c r="QHJ66" s="22"/>
      <c r="QHK66" s="22"/>
      <c r="QHL66" s="22"/>
      <c r="QHM66" s="22"/>
      <c r="QHN66" s="22"/>
      <c r="QHO66" s="22"/>
      <c r="QHP66" s="22"/>
      <c r="QHQ66" s="22"/>
      <c r="QHR66" s="22"/>
      <c r="QHS66" s="22"/>
      <c r="QHT66" s="22"/>
      <c r="QHU66" s="22"/>
      <c r="QHV66" s="22"/>
      <c r="QHW66" s="22"/>
      <c r="QHX66" s="22"/>
      <c r="QHY66" s="22"/>
      <c r="QHZ66" s="22"/>
      <c r="QIA66" s="22"/>
      <c r="QIB66" s="22"/>
      <c r="QIC66" s="22"/>
      <c r="QID66" s="22"/>
      <c r="QIE66" s="22"/>
      <c r="QIF66" s="22"/>
      <c r="QIG66" s="22"/>
      <c r="QIH66" s="22"/>
      <c r="QII66" s="22"/>
      <c r="QIJ66" s="22"/>
      <c r="QIK66" s="22"/>
      <c r="QIL66" s="22"/>
      <c r="QIM66" s="22"/>
      <c r="QIN66" s="22"/>
      <c r="QIO66" s="22"/>
      <c r="QIP66" s="22"/>
      <c r="QIQ66" s="22"/>
      <c r="QIR66" s="22"/>
      <c r="QIS66" s="22"/>
      <c r="QIT66" s="22"/>
      <c r="QIU66" s="22"/>
      <c r="QIV66" s="22"/>
      <c r="QIW66" s="22"/>
      <c r="QIX66" s="22"/>
      <c r="QIY66" s="22"/>
      <c r="QIZ66" s="22"/>
      <c r="QJA66" s="22"/>
      <c r="QJB66" s="22"/>
      <c r="QJC66" s="22"/>
      <c r="QJD66" s="22"/>
      <c r="QJE66" s="22"/>
      <c r="QJF66" s="22"/>
      <c r="QJG66" s="22"/>
      <c r="QJH66" s="22"/>
      <c r="QJI66" s="22"/>
      <c r="QJJ66" s="22"/>
      <c r="QJK66" s="22"/>
      <c r="QJL66" s="22"/>
      <c r="QJM66" s="22"/>
      <c r="QJN66" s="22"/>
      <c r="QJO66" s="22"/>
      <c r="QJP66" s="22"/>
      <c r="QJQ66" s="22"/>
      <c r="QJR66" s="22"/>
      <c r="QJS66" s="22"/>
      <c r="QJT66" s="22"/>
      <c r="QJU66" s="22"/>
      <c r="QJV66" s="22"/>
      <c r="QJW66" s="22"/>
      <c r="QJX66" s="22"/>
      <c r="QJY66" s="22"/>
      <c r="QJZ66" s="22"/>
      <c r="QKA66" s="22"/>
      <c r="QKB66" s="22"/>
      <c r="QKC66" s="22"/>
      <c r="QKD66" s="22"/>
      <c r="QKE66" s="22"/>
      <c r="QKF66" s="22"/>
      <c r="QKG66" s="22"/>
      <c r="QKH66" s="22"/>
      <c r="QKI66" s="22"/>
      <c r="QKJ66" s="22"/>
      <c r="QKK66" s="22"/>
      <c r="QKL66" s="22"/>
      <c r="QKM66" s="22"/>
      <c r="QKN66" s="22"/>
      <c r="QKO66" s="22"/>
      <c r="QKP66" s="22"/>
      <c r="QKQ66" s="22"/>
      <c r="QKR66" s="22"/>
      <c r="QKS66" s="22"/>
      <c r="QKT66" s="22"/>
      <c r="QKU66" s="22"/>
      <c r="QKV66" s="22"/>
      <c r="QKW66" s="22"/>
      <c r="QKX66" s="22"/>
      <c r="QKY66" s="22"/>
      <c r="QKZ66" s="22"/>
      <c r="QLA66" s="22"/>
      <c r="QLB66" s="22"/>
      <c r="QLC66" s="22"/>
      <c r="QLD66" s="22"/>
      <c r="QLE66" s="22"/>
      <c r="QLF66" s="22"/>
      <c r="QLG66" s="22"/>
      <c r="QLH66" s="22"/>
      <c r="QLI66" s="22"/>
      <c r="QLJ66" s="22"/>
      <c r="QLK66" s="22"/>
      <c r="QLL66" s="22"/>
      <c r="QLM66" s="22"/>
      <c r="QLN66" s="22"/>
      <c r="QLO66" s="22"/>
      <c r="QLP66" s="22"/>
      <c r="QLQ66" s="22"/>
      <c r="QLR66" s="22"/>
      <c r="QLS66" s="22"/>
      <c r="QLT66" s="22"/>
      <c r="QLU66" s="22"/>
      <c r="QLV66" s="22"/>
      <c r="QLW66" s="22"/>
      <c r="QLX66" s="22"/>
      <c r="QLY66" s="22"/>
      <c r="QLZ66" s="22"/>
      <c r="QMA66" s="22"/>
      <c r="QMB66" s="22"/>
      <c r="QMC66" s="22"/>
      <c r="QMD66" s="22"/>
      <c r="QME66" s="22"/>
      <c r="QMF66" s="22"/>
      <c r="QMG66" s="22"/>
      <c r="QMH66" s="22"/>
      <c r="QMI66" s="22"/>
      <c r="QMJ66" s="22"/>
      <c r="QMK66" s="22"/>
      <c r="QML66" s="22"/>
      <c r="QMM66" s="22"/>
      <c r="QMN66" s="22"/>
      <c r="QMO66" s="22"/>
      <c r="QMP66" s="22"/>
      <c r="QMQ66" s="22"/>
      <c r="QMR66" s="22"/>
      <c r="QMS66" s="22"/>
      <c r="QMT66" s="22"/>
      <c r="QMU66" s="22"/>
      <c r="QMV66" s="22"/>
      <c r="QMW66" s="22"/>
      <c r="QMX66" s="22"/>
      <c r="QMY66" s="22"/>
      <c r="QMZ66" s="22"/>
      <c r="QNA66" s="22"/>
      <c r="QNB66" s="22"/>
      <c r="QNC66" s="22"/>
      <c r="QND66" s="22"/>
      <c r="QNE66" s="22"/>
      <c r="QNF66" s="22"/>
      <c r="QNG66" s="22"/>
      <c r="QNH66" s="22"/>
      <c r="QNI66" s="22"/>
      <c r="QNJ66" s="22"/>
      <c r="QNK66" s="22"/>
      <c r="QNL66" s="22"/>
      <c r="QNM66" s="22"/>
      <c r="QNN66" s="22"/>
      <c r="QNO66" s="22"/>
      <c r="QNP66" s="22"/>
      <c r="QNQ66" s="22"/>
      <c r="QNR66" s="22"/>
      <c r="QNS66" s="22"/>
      <c r="QNT66" s="22"/>
      <c r="QNU66" s="22"/>
      <c r="QNV66" s="22"/>
      <c r="QNW66" s="22"/>
      <c r="QNX66" s="22"/>
      <c r="QNY66" s="22"/>
      <c r="QNZ66" s="22"/>
      <c r="QOA66" s="22"/>
      <c r="QOB66" s="22"/>
      <c r="QOC66" s="22"/>
      <c r="QOD66" s="22"/>
      <c r="QOE66" s="22"/>
      <c r="QOF66" s="22"/>
      <c r="QOG66" s="22"/>
      <c r="QOH66" s="22"/>
      <c r="QOI66" s="22"/>
      <c r="QOJ66" s="22"/>
      <c r="QOK66" s="22"/>
      <c r="QOL66" s="22"/>
      <c r="QOM66" s="22"/>
      <c r="QON66" s="22"/>
      <c r="QOO66" s="22"/>
      <c r="QOP66" s="22"/>
      <c r="QOQ66" s="22"/>
      <c r="QOR66" s="22"/>
      <c r="QOS66" s="22"/>
      <c r="QOT66" s="22"/>
      <c r="QOU66" s="22"/>
      <c r="QOV66" s="22"/>
      <c r="QOW66" s="22"/>
      <c r="QOX66" s="22"/>
      <c r="QOY66" s="22"/>
      <c r="QOZ66" s="22"/>
      <c r="QPA66" s="22"/>
      <c r="QPB66" s="22"/>
      <c r="QPC66" s="22"/>
      <c r="QPD66" s="22"/>
      <c r="QPE66" s="22"/>
      <c r="QPF66" s="22"/>
      <c r="QPG66" s="22"/>
      <c r="QPH66" s="22"/>
      <c r="QPI66" s="22"/>
      <c r="QPJ66" s="22"/>
      <c r="QPK66" s="22"/>
      <c r="QPL66" s="22"/>
      <c r="QPM66" s="22"/>
      <c r="QPN66" s="22"/>
      <c r="QPO66" s="22"/>
      <c r="QPP66" s="22"/>
      <c r="QPQ66" s="22"/>
      <c r="QPR66" s="22"/>
      <c r="QPS66" s="22"/>
      <c r="QPT66" s="22"/>
      <c r="QPU66" s="22"/>
      <c r="QPV66" s="22"/>
      <c r="QPW66" s="22"/>
      <c r="QPX66" s="22"/>
      <c r="QPY66" s="22"/>
      <c r="QPZ66" s="22"/>
      <c r="QQA66" s="22"/>
      <c r="QQB66" s="22"/>
      <c r="QQC66" s="22"/>
      <c r="QQD66" s="22"/>
      <c r="QQE66" s="22"/>
      <c r="QQF66" s="22"/>
      <c r="QQG66" s="22"/>
      <c r="QQH66" s="22"/>
      <c r="QQI66" s="22"/>
      <c r="QQJ66" s="22"/>
      <c r="QQK66" s="22"/>
      <c r="QQL66" s="22"/>
      <c r="QQM66" s="22"/>
      <c r="QQN66" s="22"/>
      <c r="QQO66" s="22"/>
      <c r="QQP66" s="22"/>
      <c r="QQQ66" s="22"/>
      <c r="QQR66" s="22"/>
      <c r="QQS66" s="22"/>
      <c r="QQT66" s="22"/>
      <c r="QQU66" s="22"/>
      <c r="QQV66" s="22"/>
      <c r="QQW66" s="22"/>
      <c r="QQX66" s="22"/>
      <c r="QQY66" s="22"/>
      <c r="QQZ66" s="22"/>
      <c r="QRA66" s="22"/>
      <c r="QRB66" s="22"/>
      <c r="QRC66" s="22"/>
      <c r="QRD66" s="22"/>
      <c r="QRE66" s="22"/>
      <c r="QRF66" s="22"/>
      <c r="QRG66" s="22"/>
      <c r="QRH66" s="22"/>
      <c r="QRI66" s="22"/>
      <c r="QRJ66" s="22"/>
      <c r="QRK66" s="22"/>
      <c r="QRL66" s="22"/>
      <c r="QRM66" s="22"/>
      <c r="QRN66" s="22"/>
      <c r="QRO66" s="22"/>
      <c r="QRP66" s="22"/>
      <c r="QRQ66" s="22"/>
      <c r="QRR66" s="22"/>
      <c r="QRS66" s="22"/>
      <c r="QRT66" s="22"/>
      <c r="QRU66" s="22"/>
      <c r="QRV66" s="22"/>
      <c r="QRW66" s="22"/>
      <c r="QRX66" s="22"/>
      <c r="QRY66" s="22"/>
      <c r="QRZ66" s="22"/>
      <c r="QSA66" s="22"/>
      <c r="QSB66" s="22"/>
      <c r="QSC66" s="22"/>
      <c r="QSD66" s="22"/>
      <c r="QSE66" s="22"/>
      <c r="QSF66" s="22"/>
      <c r="QSG66" s="22"/>
      <c r="QSH66" s="22"/>
      <c r="QSI66" s="22"/>
      <c r="QSJ66" s="22"/>
      <c r="QSK66" s="22"/>
      <c r="QSL66" s="22"/>
      <c r="QSM66" s="22"/>
      <c r="QSN66" s="22"/>
      <c r="QSO66" s="22"/>
      <c r="QSP66" s="22"/>
      <c r="QSQ66" s="22"/>
      <c r="QSR66" s="22"/>
      <c r="QSS66" s="22"/>
      <c r="QST66" s="22"/>
      <c r="QSU66" s="22"/>
      <c r="QSV66" s="22"/>
      <c r="QSW66" s="22"/>
      <c r="QSX66" s="22"/>
      <c r="QSY66" s="22"/>
      <c r="QSZ66" s="22"/>
      <c r="QTA66" s="22"/>
      <c r="QTB66" s="22"/>
      <c r="QTC66" s="22"/>
      <c r="QTD66" s="22"/>
      <c r="QTE66" s="22"/>
      <c r="QTF66" s="22"/>
      <c r="QTG66" s="22"/>
      <c r="QTH66" s="22"/>
      <c r="QTI66" s="22"/>
      <c r="QTJ66" s="22"/>
      <c r="QTK66" s="22"/>
      <c r="QTL66" s="22"/>
      <c r="QTM66" s="22"/>
      <c r="QTN66" s="22"/>
      <c r="QTO66" s="22"/>
      <c r="QTP66" s="22"/>
      <c r="QTQ66" s="22"/>
      <c r="QTR66" s="22"/>
      <c r="QTS66" s="22"/>
      <c r="QTT66" s="22"/>
      <c r="QTU66" s="22"/>
      <c r="QTV66" s="22"/>
      <c r="QTW66" s="22"/>
      <c r="QTX66" s="22"/>
      <c r="QTY66" s="22"/>
      <c r="QTZ66" s="22"/>
      <c r="QUA66" s="22"/>
      <c r="QUB66" s="22"/>
      <c r="QUC66" s="22"/>
      <c r="QUD66" s="22"/>
      <c r="QUE66" s="22"/>
      <c r="QUF66" s="22"/>
      <c r="QUG66" s="22"/>
      <c r="QUH66" s="22"/>
      <c r="QUI66" s="22"/>
      <c r="QUJ66" s="22"/>
      <c r="QUK66" s="22"/>
      <c r="QUL66" s="22"/>
      <c r="QUM66" s="22"/>
      <c r="QUN66" s="22"/>
      <c r="QUO66" s="22"/>
      <c r="QUP66" s="22"/>
      <c r="QUQ66" s="22"/>
      <c r="QUR66" s="22"/>
      <c r="QUS66" s="22"/>
      <c r="QUT66" s="22"/>
      <c r="QUU66" s="22"/>
      <c r="QUV66" s="22"/>
      <c r="QUW66" s="22"/>
      <c r="QUX66" s="22"/>
      <c r="QUY66" s="22"/>
      <c r="QUZ66" s="22"/>
      <c r="QVA66" s="22"/>
      <c r="QVB66" s="22"/>
      <c r="QVC66" s="22"/>
      <c r="QVD66" s="22"/>
      <c r="QVE66" s="22"/>
      <c r="QVF66" s="22"/>
      <c r="QVG66" s="22"/>
      <c r="QVH66" s="22"/>
      <c r="QVI66" s="22"/>
      <c r="QVJ66" s="22"/>
      <c r="QVK66" s="22"/>
      <c r="QVL66" s="22"/>
      <c r="QVM66" s="22"/>
      <c r="QVN66" s="22"/>
      <c r="QVO66" s="22"/>
      <c r="QVP66" s="22"/>
      <c r="QVQ66" s="22"/>
      <c r="QVR66" s="22"/>
      <c r="QVS66" s="22"/>
      <c r="QVT66" s="22"/>
      <c r="QVU66" s="22"/>
      <c r="QVV66" s="22"/>
      <c r="QVW66" s="22"/>
      <c r="QVX66" s="22"/>
      <c r="QVY66" s="22"/>
      <c r="QVZ66" s="22"/>
      <c r="QWA66" s="22"/>
      <c r="QWB66" s="22"/>
      <c r="QWC66" s="22"/>
      <c r="QWD66" s="22"/>
      <c r="QWE66" s="22"/>
      <c r="QWF66" s="22"/>
      <c r="QWG66" s="22"/>
      <c r="QWH66" s="22"/>
      <c r="QWI66" s="22"/>
      <c r="QWJ66" s="22"/>
      <c r="QWK66" s="22"/>
      <c r="QWL66" s="22"/>
      <c r="QWM66" s="22"/>
      <c r="QWN66" s="22"/>
      <c r="QWO66" s="22"/>
      <c r="QWP66" s="22"/>
      <c r="QWQ66" s="22"/>
      <c r="QWR66" s="22"/>
      <c r="QWS66" s="22"/>
      <c r="QWT66" s="22"/>
      <c r="QWU66" s="22"/>
      <c r="QWV66" s="22"/>
      <c r="QWW66" s="22"/>
      <c r="QWX66" s="22"/>
      <c r="QWY66" s="22"/>
      <c r="QWZ66" s="22"/>
      <c r="QXA66" s="22"/>
      <c r="QXB66" s="22"/>
      <c r="QXC66" s="22"/>
      <c r="QXD66" s="22"/>
      <c r="QXE66" s="22"/>
      <c r="QXF66" s="22"/>
      <c r="QXG66" s="22"/>
      <c r="QXH66" s="22"/>
      <c r="QXI66" s="22"/>
      <c r="QXJ66" s="22"/>
      <c r="QXK66" s="22"/>
      <c r="QXL66" s="22"/>
      <c r="QXM66" s="22"/>
      <c r="QXN66" s="22"/>
      <c r="QXO66" s="22"/>
      <c r="QXP66" s="22"/>
      <c r="QXQ66" s="22"/>
      <c r="QXR66" s="22"/>
      <c r="QXS66" s="22"/>
      <c r="QXT66" s="22"/>
      <c r="QXU66" s="22"/>
      <c r="QXV66" s="22"/>
      <c r="QXW66" s="22"/>
      <c r="QXX66" s="22"/>
      <c r="QXY66" s="22"/>
      <c r="QXZ66" s="22"/>
      <c r="QYA66" s="22"/>
      <c r="QYB66" s="22"/>
      <c r="QYC66" s="22"/>
      <c r="QYD66" s="22"/>
      <c r="QYE66" s="22"/>
      <c r="QYF66" s="22"/>
      <c r="QYG66" s="22"/>
      <c r="QYH66" s="22"/>
      <c r="QYI66" s="22"/>
      <c r="QYJ66" s="22"/>
      <c r="QYK66" s="22"/>
      <c r="QYL66" s="22"/>
      <c r="QYM66" s="22"/>
      <c r="QYN66" s="22"/>
      <c r="QYO66" s="22"/>
      <c r="QYP66" s="22"/>
      <c r="QYQ66" s="22"/>
      <c r="QYR66" s="22"/>
      <c r="QYS66" s="22"/>
      <c r="QYT66" s="22"/>
      <c r="QYU66" s="22"/>
      <c r="QYV66" s="22"/>
      <c r="QYW66" s="22"/>
      <c r="QYX66" s="22"/>
      <c r="QYY66" s="22"/>
      <c r="QYZ66" s="22"/>
      <c r="QZA66" s="22"/>
      <c r="QZB66" s="22"/>
      <c r="QZC66" s="22"/>
      <c r="QZD66" s="22"/>
      <c r="QZE66" s="22"/>
      <c r="QZF66" s="22"/>
      <c r="QZG66" s="22"/>
      <c r="QZH66" s="22"/>
      <c r="QZI66" s="22"/>
      <c r="QZJ66" s="22"/>
      <c r="QZK66" s="22"/>
      <c r="QZL66" s="22"/>
      <c r="QZM66" s="22"/>
      <c r="QZN66" s="22"/>
      <c r="QZO66" s="22"/>
      <c r="QZP66" s="22"/>
      <c r="QZQ66" s="22"/>
      <c r="QZR66" s="22"/>
      <c r="QZS66" s="22"/>
      <c r="QZT66" s="22"/>
      <c r="QZU66" s="22"/>
      <c r="QZV66" s="22"/>
      <c r="QZW66" s="22"/>
      <c r="QZX66" s="22"/>
      <c r="QZY66" s="22"/>
      <c r="QZZ66" s="22"/>
      <c r="RAA66" s="22"/>
      <c r="RAB66" s="22"/>
      <c r="RAC66" s="22"/>
      <c r="RAD66" s="22"/>
      <c r="RAE66" s="22"/>
      <c r="RAF66" s="22"/>
      <c r="RAG66" s="22"/>
      <c r="RAH66" s="22"/>
      <c r="RAI66" s="22"/>
      <c r="RAJ66" s="22"/>
      <c r="RAK66" s="22"/>
      <c r="RAL66" s="22"/>
      <c r="RAM66" s="22"/>
      <c r="RAN66" s="22"/>
      <c r="RAO66" s="22"/>
      <c r="RAP66" s="22"/>
      <c r="RAQ66" s="22"/>
      <c r="RAR66" s="22"/>
      <c r="RAS66" s="22"/>
      <c r="RAT66" s="22"/>
      <c r="RAU66" s="22"/>
      <c r="RAV66" s="22"/>
      <c r="RAW66" s="22"/>
      <c r="RAX66" s="22"/>
      <c r="RAY66" s="22"/>
      <c r="RAZ66" s="22"/>
      <c r="RBA66" s="22"/>
      <c r="RBB66" s="22"/>
      <c r="RBC66" s="22"/>
      <c r="RBD66" s="22"/>
      <c r="RBE66" s="22"/>
      <c r="RBF66" s="22"/>
      <c r="RBG66" s="22"/>
      <c r="RBH66" s="22"/>
      <c r="RBI66" s="22"/>
      <c r="RBJ66" s="22"/>
      <c r="RBK66" s="22"/>
      <c r="RBL66" s="22"/>
      <c r="RBM66" s="22"/>
      <c r="RBN66" s="22"/>
      <c r="RBO66" s="22"/>
      <c r="RBP66" s="22"/>
      <c r="RBQ66" s="22"/>
      <c r="RBR66" s="22"/>
      <c r="RBS66" s="22"/>
      <c r="RBT66" s="22"/>
      <c r="RBU66" s="22"/>
      <c r="RBV66" s="22"/>
      <c r="RBW66" s="22"/>
      <c r="RBX66" s="22"/>
      <c r="RBY66" s="22"/>
      <c r="RBZ66" s="22"/>
      <c r="RCA66" s="22"/>
      <c r="RCB66" s="22"/>
      <c r="RCC66" s="22"/>
      <c r="RCD66" s="22"/>
      <c r="RCE66" s="22"/>
      <c r="RCF66" s="22"/>
      <c r="RCG66" s="22"/>
      <c r="RCH66" s="22"/>
      <c r="RCI66" s="22"/>
      <c r="RCJ66" s="22"/>
      <c r="RCK66" s="22"/>
      <c r="RCL66" s="22"/>
      <c r="RCM66" s="22"/>
      <c r="RCN66" s="22"/>
      <c r="RCO66" s="22"/>
      <c r="RCP66" s="22"/>
      <c r="RCQ66" s="22"/>
      <c r="RCR66" s="22"/>
      <c r="RCS66" s="22"/>
      <c r="RCT66" s="22"/>
      <c r="RCU66" s="22"/>
      <c r="RCV66" s="22"/>
      <c r="RCW66" s="22"/>
      <c r="RCX66" s="22"/>
      <c r="RCY66" s="22"/>
      <c r="RCZ66" s="22"/>
      <c r="RDA66" s="22"/>
      <c r="RDB66" s="22"/>
      <c r="RDC66" s="22"/>
      <c r="RDD66" s="22"/>
      <c r="RDE66" s="22"/>
      <c r="RDF66" s="22"/>
      <c r="RDG66" s="22"/>
      <c r="RDH66" s="22"/>
      <c r="RDI66" s="22"/>
      <c r="RDJ66" s="22"/>
      <c r="RDK66" s="22"/>
      <c r="RDL66" s="22"/>
      <c r="RDM66" s="22"/>
      <c r="RDN66" s="22"/>
      <c r="RDO66" s="22"/>
      <c r="RDP66" s="22"/>
      <c r="RDQ66" s="22"/>
      <c r="RDR66" s="22"/>
      <c r="RDS66" s="22"/>
      <c r="RDT66" s="22"/>
      <c r="RDU66" s="22"/>
      <c r="RDV66" s="22"/>
      <c r="RDW66" s="22"/>
      <c r="RDX66" s="22"/>
      <c r="RDY66" s="22"/>
      <c r="RDZ66" s="22"/>
      <c r="REA66" s="22"/>
      <c r="REB66" s="22"/>
      <c r="REC66" s="22"/>
      <c r="RED66" s="22"/>
      <c r="REE66" s="22"/>
      <c r="REF66" s="22"/>
      <c r="REG66" s="22"/>
      <c r="REH66" s="22"/>
      <c r="REI66" s="22"/>
      <c r="REJ66" s="22"/>
      <c r="REK66" s="22"/>
      <c r="REL66" s="22"/>
      <c r="REM66" s="22"/>
      <c r="REN66" s="22"/>
      <c r="REO66" s="22"/>
      <c r="REP66" s="22"/>
      <c r="REQ66" s="22"/>
      <c r="RER66" s="22"/>
      <c r="RES66" s="22"/>
      <c r="RET66" s="22"/>
      <c r="REU66" s="22"/>
      <c r="REV66" s="22"/>
      <c r="REW66" s="22"/>
      <c r="REX66" s="22"/>
      <c r="REY66" s="22"/>
      <c r="REZ66" s="22"/>
      <c r="RFA66" s="22"/>
      <c r="RFB66" s="22"/>
      <c r="RFC66" s="22"/>
      <c r="RFD66" s="22"/>
      <c r="RFE66" s="22"/>
      <c r="RFF66" s="22"/>
      <c r="RFG66" s="22"/>
      <c r="RFH66" s="22"/>
      <c r="RFI66" s="22"/>
      <c r="RFJ66" s="22"/>
      <c r="RFK66" s="22"/>
      <c r="RFL66" s="22"/>
      <c r="RFM66" s="22"/>
      <c r="RFN66" s="22"/>
      <c r="RFO66" s="22"/>
      <c r="RFP66" s="22"/>
      <c r="RFQ66" s="22"/>
      <c r="RFR66" s="22"/>
      <c r="RFS66" s="22"/>
      <c r="RFT66" s="22"/>
      <c r="RFU66" s="22"/>
      <c r="RFV66" s="22"/>
      <c r="RFW66" s="22"/>
      <c r="RFX66" s="22"/>
      <c r="RFY66" s="22"/>
      <c r="RFZ66" s="22"/>
      <c r="RGA66" s="22"/>
      <c r="RGB66" s="22"/>
      <c r="RGC66" s="22"/>
      <c r="RGD66" s="22"/>
      <c r="RGE66" s="22"/>
      <c r="RGF66" s="22"/>
      <c r="RGG66" s="22"/>
      <c r="RGH66" s="22"/>
      <c r="RGI66" s="22"/>
      <c r="RGJ66" s="22"/>
      <c r="RGK66" s="22"/>
      <c r="RGL66" s="22"/>
      <c r="RGM66" s="22"/>
      <c r="RGN66" s="22"/>
      <c r="RGO66" s="22"/>
      <c r="RGP66" s="22"/>
      <c r="RGQ66" s="22"/>
      <c r="RGR66" s="22"/>
      <c r="RGS66" s="22"/>
      <c r="RGT66" s="22"/>
      <c r="RGU66" s="22"/>
      <c r="RGV66" s="22"/>
      <c r="RGW66" s="22"/>
      <c r="RGX66" s="22"/>
      <c r="RGY66" s="22"/>
      <c r="RGZ66" s="22"/>
      <c r="RHA66" s="22"/>
      <c r="RHB66" s="22"/>
      <c r="RHC66" s="22"/>
      <c r="RHD66" s="22"/>
      <c r="RHE66" s="22"/>
      <c r="RHF66" s="22"/>
      <c r="RHG66" s="22"/>
      <c r="RHH66" s="22"/>
      <c r="RHI66" s="22"/>
      <c r="RHJ66" s="22"/>
      <c r="RHK66" s="22"/>
      <c r="RHL66" s="22"/>
      <c r="RHM66" s="22"/>
      <c r="RHN66" s="22"/>
      <c r="RHO66" s="22"/>
      <c r="RHP66" s="22"/>
      <c r="RHQ66" s="22"/>
      <c r="RHR66" s="22"/>
      <c r="RHS66" s="22"/>
      <c r="RHT66" s="22"/>
      <c r="RHU66" s="22"/>
      <c r="RHV66" s="22"/>
      <c r="RHW66" s="22"/>
      <c r="RHX66" s="22"/>
      <c r="RHY66" s="22"/>
      <c r="RHZ66" s="22"/>
      <c r="RIA66" s="22"/>
      <c r="RIB66" s="22"/>
      <c r="RIC66" s="22"/>
      <c r="RID66" s="22"/>
      <c r="RIE66" s="22"/>
      <c r="RIF66" s="22"/>
      <c r="RIG66" s="22"/>
      <c r="RIH66" s="22"/>
      <c r="RII66" s="22"/>
      <c r="RIJ66" s="22"/>
      <c r="RIK66" s="22"/>
      <c r="RIL66" s="22"/>
      <c r="RIM66" s="22"/>
      <c r="RIN66" s="22"/>
      <c r="RIO66" s="22"/>
      <c r="RIP66" s="22"/>
      <c r="RIQ66" s="22"/>
      <c r="RIR66" s="22"/>
      <c r="RIS66" s="22"/>
      <c r="RIT66" s="22"/>
      <c r="RIU66" s="22"/>
      <c r="RIV66" s="22"/>
      <c r="RIW66" s="22"/>
      <c r="RIX66" s="22"/>
      <c r="RIY66" s="22"/>
      <c r="RIZ66" s="22"/>
      <c r="RJA66" s="22"/>
      <c r="RJB66" s="22"/>
      <c r="RJC66" s="22"/>
      <c r="RJD66" s="22"/>
      <c r="RJE66" s="22"/>
      <c r="RJF66" s="22"/>
      <c r="RJG66" s="22"/>
      <c r="RJH66" s="22"/>
      <c r="RJI66" s="22"/>
      <c r="RJJ66" s="22"/>
      <c r="RJK66" s="22"/>
      <c r="RJL66" s="22"/>
      <c r="RJM66" s="22"/>
      <c r="RJN66" s="22"/>
      <c r="RJO66" s="22"/>
      <c r="RJP66" s="22"/>
      <c r="RJQ66" s="22"/>
      <c r="RJR66" s="22"/>
      <c r="RJS66" s="22"/>
      <c r="RJT66" s="22"/>
      <c r="RJU66" s="22"/>
      <c r="RJV66" s="22"/>
      <c r="RJW66" s="22"/>
      <c r="RJX66" s="22"/>
      <c r="RJY66" s="22"/>
      <c r="RJZ66" s="22"/>
      <c r="RKA66" s="22"/>
      <c r="RKB66" s="22"/>
      <c r="RKC66" s="22"/>
      <c r="RKD66" s="22"/>
      <c r="RKE66" s="22"/>
      <c r="RKF66" s="22"/>
      <c r="RKG66" s="22"/>
      <c r="RKH66" s="22"/>
      <c r="RKI66" s="22"/>
      <c r="RKJ66" s="22"/>
      <c r="RKK66" s="22"/>
      <c r="RKL66" s="22"/>
      <c r="RKM66" s="22"/>
      <c r="RKN66" s="22"/>
      <c r="RKO66" s="22"/>
      <c r="RKP66" s="22"/>
      <c r="RKQ66" s="22"/>
      <c r="RKR66" s="22"/>
      <c r="RKS66" s="22"/>
      <c r="RKT66" s="22"/>
      <c r="RKU66" s="22"/>
      <c r="RKV66" s="22"/>
      <c r="RKW66" s="22"/>
      <c r="RKX66" s="22"/>
      <c r="RKY66" s="22"/>
      <c r="RKZ66" s="22"/>
      <c r="RLA66" s="22"/>
      <c r="RLB66" s="22"/>
      <c r="RLC66" s="22"/>
      <c r="RLD66" s="22"/>
      <c r="RLE66" s="22"/>
      <c r="RLF66" s="22"/>
      <c r="RLG66" s="22"/>
      <c r="RLH66" s="22"/>
      <c r="RLI66" s="22"/>
      <c r="RLJ66" s="22"/>
      <c r="RLK66" s="22"/>
      <c r="RLL66" s="22"/>
      <c r="RLM66" s="22"/>
      <c r="RLN66" s="22"/>
      <c r="RLO66" s="22"/>
      <c r="RLP66" s="22"/>
      <c r="RLQ66" s="22"/>
      <c r="RLR66" s="22"/>
      <c r="RLS66" s="22"/>
      <c r="RLT66" s="22"/>
      <c r="RLU66" s="22"/>
      <c r="RLV66" s="22"/>
      <c r="RLW66" s="22"/>
      <c r="RLX66" s="22"/>
      <c r="RLY66" s="22"/>
      <c r="RLZ66" s="22"/>
      <c r="RMA66" s="22"/>
      <c r="RMB66" s="22"/>
      <c r="RMC66" s="22"/>
      <c r="RMD66" s="22"/>
      <c r="RME66" s="22"/>
      <c r="RMF66" s="22"/>
      <c r="RMG66" s="22"/>
      <c r="RMH66" s="22"/>
      <c r="RMI66" s="22"/>
      <c r="RMJ66" s="22"/>
      <c r="RMK66" s="22"/>
      <c r="RML66" s="22"/>
      <c r="RMM66" s="22"/>
      <c r="RMN66" s="22"/>
      <c r="RMO66" s="22"/>
      <c r="RMP66" s="22"/>
      <c r="RMQ66" s="22"/>
      <c r="RMR66" s="22"/>
      <c r="RMS66" s="22"/>
      <c r="RMT66" s="22"/>
      <c r="RMU66" s="22"/>
      <c r="RMV66" s="22"/>
      <c r="RMW66" s="22"/>
      <c r="RMX66" s="22"/>
      <c r="RMY66" s="22"/>
      <c r="RMZ66" s="22"/>
      <c r="RNA66" s="22"/>
      <c r="RNB66" s="22"/>
      <c r="RNC66" s="22"/>
      <c r="RND66" s="22"/>
      <c r="RNE66" s="22"/>
      <c r="RNF66" s="22"/>
      <c r="RNG66" s="22"/>
      <c r="RNH66" s="22"/>
      <c r="RNI66" s="22"/>
      <c r="RNJ66" s="22"/>
      <c r="RNK66" s="22"/>
      <c r="RNL66" s="22"/>
      <c r="RNM66" s="22"/>
      <c r="RNN66" s="22"/>
      <c r="RNO66" s="22"/>
      <c r="RNP66" s="22"/>
      <c r="RNQ66" s="22"/>
      <c r="RNR66" s="22"/>
      <c r="RNS66" s="22"/>
      <c r="RNT66" s="22"/>
      <c r="RNU66" s="22"/>
      <c r="RNV66" s="22"/>
      <c r="RNW66" s="22"/>
      <c r="RNX66" s="22"/>
      <c r="RNY66" s="22"/>
      <c r="RNZ66" s="22"/>
      <c r="ROA66" s="22"/>
      <c r="ROB66" s="22"/>
      <c r="ROC66" s="22"/>
      <c r="ROD66" s="22"/>
      <c r="ROE66" s="22"/>
      <c r="ROF66" s="22"/>
      <c r="ROG66" s="22"/>
      <c r="ROH66" s="22"/>
      <c r="ROI66" s="22"/>
      <c r="ROJ66" s="22"/>
      <c r="ROK66" s="22"/>
      <c r="ROL66" s="22"/>
      <c r="ROM66" s="22"/>
      <c r="RON66" s="22"/>
      <c r="ROO66" s="22"/>
      <c r="ROP66" s="22"/>
      <c r="ROQ66" s="22"/>
      <c r="ROR66" s="22"/>
      <c r="ROS66" s="22"/>
      <c r="ROT66" s="22"/>
      <c r="ROU66" s="22"/>
      <c r="ROV66" s="22"/>
      <c r="ROW66" s="22"/>
      <c r="ROX66" s="22"/>
      <c r="ROY66" s="22"/>
      <c r="ROZ66" s="22"/>
      <c r="RPA66" s="22"/>
      <c r="RPB66" s="22"/>
      <c r="RPC66" s="22"/>
      <c r="RPD66" s="22"/>
      <c r="RPE66" s="22"/>
      <c r="RPF66" s="22"/>
      <c r="RPG66" s="22"/>
      <c r="RPH66" s="22"/>
      <c r="RPI66" s="22"/>
      <c r="RPJ66" s="22"/>
      <c r="RPK66" s="22"/>
      <c r="RPL66" s="22"/>
      <c r="RPM66" s="22"/>
      <c r="RPN66" s="22"/>
      <c r="RPO66" s="22"/>
      <c r="RPP66" s="22"/>
      <c r="RPQ66" s="22"/>
      <c r="RPR66" s="22"/>
      <c r="RPS66" s="22"/>
      <c r="RPT66" s="22"/>
      <c r="RPU66" s="22"/>
      <c r="RPV66" s="22"/>
      <c r="RPW66" s="22"/>
      <c r="RPX66" s="22"/>
      <c r="RPY66" s="22"/>
      <c r="RPZ66" s="22"/>
      <c r="RQA66" s="22"/>
      <c r="RQB66" s="22"/>
      <c r="RQC66" s="22"/>
      <c r="RQD66" s="22"/>
      <c r="RQE66" s="22"/>
      <c r="RQF66" s="22"/>
      <c r="RQG66" s="22"/>
      <c r="RQH66" s="22"/>
      <c r="RQI66" s="22"/>
      <c r="RQJ66" s="22"/>
      <c r="RQK66" s="22"/>
      <c r="RQL66" s="22"/>
      <c r="RQM66" s="22"/>
      <c r="RQN66" s="22"/>
      <c r="RQO66" s="22"/>
      <c r="RQP66" s="22"/>
      <c r="RQQ66" s="22"/>
      <c r="RQR66" s="22"/>
      <c r="RQS66" s="22"/>
      <c r="RQT66" s="22"/>
      <c r="RQU66" s="22"/>
      <c r="RQV66" s="22"/>
      <c r="RQW66" s="22"/>
      <c r="RQX66" s="22"/>
      <c r="RQY66" s="22"/>
      <c r="RQZ66" s="22"/>
      <c r="RRA66" s="22"/>
      <c r="RRB66" s="22"/>
      <c r="RRC66" s="22"/>
      <c r="RRD66" s="22"/>
      <c r="RRE66" s="22"/>
      <c r="RRF66" s="22"/>
      <c r="RRG66" s="22"/>
      <c r="RRH66" s="22"/>
      <c r="RRI66" s="22"/>
      <c r="RRJ66" s="22"/>
      <c r="RRK66" s="22"/>
      <c r="RRL66" s="22"/>
      <c r="RRM66" s="22"/>
      <c r="RRN66" s="22"/>
      <c r="RRO66" s="22"/>
      <c r="RRP66" s="22"/>
      <c r="RRQ66" s="22"/>
      <c r="RRR66" s="22"/>
      <c r="RRS66" s="22"/>
      <c r="RRT66" s="22"/>
      <c r="RRU66" s="22"/>
      <c r="RRV66" s="22"/>
      <c r="RRW66" s="22"/>
      <c r="RRX66" s="22"/>
      <c r="RRY66" s="22"/>
      <c r="RRZ66" s="22"/>
      <c r="RSA66" s="22"/>
      <c r="RSB66" s="22"/>
      <c r="RSC66" s="22"/>
      <c r="RSD66" s="22"/>
      <c r="RSE66" s="22"/>
      <c r="RSF66" s="22"/>
      <c r="RSG66" s="22"/>
      <c r="RSH66" s="22"/>
      <c r="RSI66" s="22"/>
      <c r="RSJ66" s="22"/>
      <c r="RSK66" s="22"/>
      <c r="RSL66" s="22"/>
      <c r="RSM66" s="22"/>
      <c r="RSN66" s="22"/>
      <c r="RSO66" s="22"/>
      <c r="RSP66" s="22"/>
      <c r="RSQ66" s="22"/>
      <c r="RSR66" s="22"/>
      <c r="RSS66" s="22"/>
      <c r="RST66" s="22"/>
      <c r="RSU66" s="22"/>
      <c r="RSV66" s="22"/>
      <c r="RSW66" s="22"/>
      <c r="RSX66" s="22"/>
      <c r="RSY66" s="22"/>
      <c r="RSZ66" s="22"/>
      <c r="RTA66" s="22"/>
      <c r="RTB66" s="22"/>
      <c r="RTC66" s="22"/>
      <c r="RTD66" s="22"/>
      <c r="RTE66" s="22"/>
      <c r="RTF66" s="22"/>
      <c r="RTG66" s="22"/>
      <c r="RTH66" s="22"/>
      <c r="RTI66" s="22"/>
      <c r="RTJ66" s="22"/>
      <c r="RTK66" s="22"/>
      <c r="RTL66" s="22"/>
      <c r="RTM66" s="22"/>
      <c r="RTN66" s="22"/>
      <c r="RTO66" s="22"/>
      <c r="RTP66" s="22"/>
      <c r="RTQ66" s="22"/>
      <c r="RTR66" s="22"/>
      <c r="RTS66" s="22"/>
      <c r="RTT66" s="22"/>
      <c r="RTU66" s="22"/>
      <c r="RTV66" s="22"/>
      <c r="RTW66" s="22"/>
      <c r="RTX66" s="22"/>
      <c r="RTY66" s="22"/>
      <c r="RTZ66" s="22"/>
      <c r="RUA66" s="22"/>
      <c r="RUB66" s="22"/>
      <c r="RUC66" s="22"/>
      <c r="RUD66" s="22"/>
      <c r="RUE66" s="22"/>
      <c r="RUF66" s="22"/>
      <c r="RUG66" s="22"/>
      <c r="RUH66" s="22"/>
      <c r="RUI66" s="22"/>
      <c r="RUJ66" s="22"/>
      <c r="RUK66" s="22"/>
      <c r="RUL66" s="22"/>
      <c r="RUM66" s="22"/>
      <c r="RUN66" s="22"/>
      <c r="RUO66" s="22"/>
      <c r="RUP66" s="22"/>
      <c r="RUQ66" s="22"/>
      <c r="RUR66" s="22"/>
      <c r="RUS66" s="22"/>
      <c r="RUT66" s="22"/>
      <c r="RUU66" s="22"/>
      <c r="RUV66" s="22"/>
      <c r="RUW66" s="22"/>
      <c r="RUX66" s="22"/>
      <c r="RUY66" s="22"/>
      <c r="RUZ66" s="22"/>
      <c r="RVA66" s="22"/>
      <c r="RVB66" s="22"/>
      <c r="RVC66" s="22"/>
      <c r="RVD66" s="22"/>
      <c r="RVE66" s="22"/>
      <c r="RVF66" s="22"/>
      <c r="RVG66" s="22"/>
      <c r="RVH66" s="22"/>
      <c r="RVI66" s="22"/>
      <c r="RVJ66" s="22"/>
      <c r="RVK66" s="22"/>
      <c r="RVL66" s="22"/>
      <c r="RVM66" s="22"/>
      <c r="RVN66" s="22"/>
      <c r="RVO66" s="22"/>
      <c r="RVP66" s="22"/>
      <c r="RVQ66" s="22"/>
      <c r="RVR66" s="22"/>
      <c r="RVS66" s="22"/>
      <c r="RVT66" s="22"/>
      <c r="RVU66" s="22"/>
      <c r="RVV66" s="22"/>
      <c r="RVW66" s="22"/>
      <c r="RVX66" s="22"/>
      <c r="RVY66" s="22"/>
      <c r="RVZ66" s="22"/>
      <c r="RWA66" s="22"/>
      <c r="RWB66" s="22"/>
      <c r="RWC66" s="22"/>
      <c r="RWD66" s="22"/>
      <c r="RWE66" s="22"/>
      <c r="RWF66" s="22"/>
      <c r="RWG66" s="22"/>
      <c r="RWH66" s="22"/>
      <c r="RWI66" s="22"/>
      <c r="RWJ66" s="22"/>
      <c r="RWK66" s="22"/>
      <c r="RWL66" s="22"/>
      <c r="RWM66" s="22"/>
      <c r="RWN66" s="22"/>
      <c r="RWO66" s="22"/>
      <c r="RWP66" s="22"/>
      <c r="RWQ66" s="22"/>
      <c r="RWR66" s="22"/>
      <c r="RWS66" s="22"/>
      <c r="RWT66" s="22"/>
      <c r="RWU66" s="22"/>
      <c r="RWV66" s="22"/>
      <c r="RWW66" s="22"/>
      <c r="RWX66" s="22"/>
      <c r="RWY66" s="22"/>
      <c r="RWZ66" s="22"/>
      <c r="RXA66" s="22"/>
      <c r="RXB66" s="22"/>
      <c r="RXC66" s="22"/>
      <c r="RXD66" s="22"/>
      <c r="RXE66" s="22"/>
      <c r="RXF66" s="22"/>
      <c r="RXG66" s="22"/>
      <c r="RXH66" s="22"/>
      <c r="RXI66" s="22"/>
      <c r="RXJ66" s="22"/>
      <c r="RXK66" s="22"/>
      <c r="RXL66" s="22"/>
      <c r="RXM66" s="22"/>
      <c r="RXN66" s="22"/>
      <c r="RXO66" s="22"/>
      <c r="RXP66" s="22"/>
      <c r="RXQ66" s="22"/>
      <c r="RXR66" s="22"/>
      <c r="RXS66" s="22"/>
      <c r="RXT66" s="22"/>
      <c r="RXU66" s="22"/>
      <c r="RXV66" s="22"/>
      <c r="RXW66" s="22"/>
      <c r="RXX66" s="22"/>
      <c r="RXY66" s="22"/>
      <c r="RXZ66" s="22"/>
      <c r="RYA66" s="22"/>
      <c r="RYB66" s="22"/>
      <c r="RYC66" s="22"/>
      <c r="RYD66" s="22"/>
      <c r="RYE66" s="22"/>
      <c r="RYF66" s="22"/>
      <c r="RYG66" s="22"/>
      <c r="RYH66" s="22"/>
      <c r="RYI66" s="22"/>
      <c r="RYJ66" s="22"/>
      <c r="RYK66" s="22"/>
      <c r="RYL66" s="22"/>
      <c r="RYM66" s="22"/>
      <c r="RYN66" s="22"/>
      <c r="RYO66" s="22"/>
      <c r="RYP66" s="22"/>
      <c r="RYQ66" s="22"/>
      <c r="RYR66" s="22"/>
      <c r="RYS66" s="22"/>
      <c r="RYT66" s="22"/>
      <c r="RYU66" s="22"/>
      <c r="RYV66" s="22"/>
      <c r="RYW66" s="22"/>
      <c r="RYX66" s="22"/>
      <c r="RYY66" s="22"/>
      <c r="RYZ66" s="22"/>
      <c r="RZA66" s="22"/>
      <c r="RZB66" s="22"/>
      <c r="RZC66" s="22"/>
      <c r="RZD66" s="22"/>
      <c r="RZE66" s="22"/>
      <c r="RZF66" s="22"/>
      <c r="RZG66" s="22"/>
      <c r="RZH66" s="22"/>
      <c r="RZI66" s="22"/>
      <c r="RZJ66" s="22"/>
      <c r="RZK66" s="22"/>
      <c r="RZL66" s="22"/>
      <c r="RZM66" s="22"/>
      <c r="RZN66" s="22"/>
      <c r="RZO66" s="22"/>
      <c r="RZP66" s="22"/>
      <c r="RZQ66" s="22"/>
      <c r="RZR66" s="22"/>
      <c r="RZS66" s="22"/>
      <c r="RZT66" s="22"/>
      <c r="RZU66" s="22"/>
      <c r="RZV66" s="22"/>
      <c r="RZW66" s="22"/>
      <c r="RZX66" s="22"/>
      <c r="RZY66" s="22"/>
      <c r="RZZ66" s="22"/>
      <c r="SAA66" s="22"/>
      <c r="SAB66" s="22"/>
      <c r="SAC66" s="22"/>
      <c r="SAD66" s="22"/>
      <c r="SAE66" s="22"/>
      <c r="SAF66" s="22"/>
      <c r="SAG66" s="22"/>
      <c r="SAH66" s="22"/>
      <c r="SAI66" s="22"/>
      <c r="SAJ66" s="22"/>
      <c r="SAK66" s="22"/>
      <c r="SAL66" s="22"/>
      <c r="SAM66" s="22"/>
      <c r="SAN66" s="22"/>
      <c r="SAO66" s="22"/>
      <c r="SAP66" s="22"/>
      <c r="SAQ66" s="22"/>
      <c r="SAR66" s="22"/>
      <c r="SAS66" s="22"/>
      <c r="SAT66" s="22"/>
      <c r="SAU66" s="22"/>
      <c r="SAV66" s="22"/>
      <c r="SAW66" s="22"/>
      <c r="SAX66" s="22"/>
      <c r="SAY66" s="22"/>
      <c r="SAZ66" s="22"/>
      <c r="SBA66" s="22"/>
      <c r="SBB66" s="22"/>
      <c r="SBC66" s="22"/>
      <c r="SBD66" s="22"/>
      <c r="SBE66" s="22"/>
      <c r="SBF66" s="22"/>
      <c r="SBG66" s="22"/>
      <c r="SBH66" s="22"/>
      <c r="SBI66" s="22"/>
      <c r="SBJ66" s="22"/>
      <c r="SBK66" s="22"/>
      <c r="SBL66" s="22"/>
      <c r="SBM66" s="22"/>
      <c r="SBN66" s="22"/>
      <c r="SBO66" s="22"/>
      <c r="SBP66" s="22"/>
      <c r="SBQ66" s="22"/>
      <c r="SBR66" s="22"/>
      <c r="SBS66" s="22"/>
      <c r="SBT66" s="22"/>
      <c r="SBU66" s="22"/>
      <c r="SBV66" s="22"/>
      <c r="SBW66" s="22"/>
      <c r="SBX66" s="22"/>
      <c r="SBY66" s="22"/>
      <c r="SBZ66" s="22"/>
      <c r="SCA66" s="22"/>
      <c r="SCB66" s="22"/>
      <c r="SCC66" s="22"/>
      <c r="SCD66" s="22"/>
      <c r="SCE66" s="22"/>
      <c r="SCF66" s="22"/>
      <c r="SCG66" s="22"/>
      <c r="SCH66" s="22"/>
      <c r="SCI66" s="22"/>
      <c r="SCJ66" s="22"/>
      <c r="SCK66" s="22"/>
      <c r="SCL66" s="22"/>
      <c r="SCM66" s="22"/>
      <c r="SCN66" s="22"/>
      <c r="SCO66" s="22"/>
      <c r="SCP66" s="22"/>
      <c r="SCQ66" s="22"/>
      <c r="SCR66" s="22"/>
      <c r="SCS66" s="22"/>
      <c r="SCT66" s="22"/>
      <c r="SCU66" s="22"/>
      <c r="SCV66" s="22"/>
      <c r="SCW66" s="22"/>
      <c r="SCX66" s="22"/>
      <c r="SCY66" s="22"/>
      <c r="SCZ66" s="22"/>
      <c r="SDA66" s="22"/>
      <c r="SDB66" s="22"/>
      <c r="SDC66" s="22"/>
      <c r="SDD66" s="22"/>
      <c r="SDE66" s="22"/>
      <c r="SDF66" s="22"/>
      <c r="SDG66" s="22"/>
      <c r="SDH66" s="22"/>
      <c r="SDI66" s="22"/>
      <c r="SDJ66" s="22"/>
      <c r="SDK66" s="22"/>
      <c r="SDL66" s="22"/>
      <c r="SDM66" s="22"/>
      <c r="SDN66" s="22"/>
      <c r="SDO66" s="22"/>
      <c r="SDP66" s="22"/>
      <c r="SDQ66" s="22"/>
      <c r="SDR66" s="22"/>
      <c r="SDS66" s="22"/>
      <c r="SDT66" s="22"/>
      <c r="SDU66" s="22"/>
      <c r="SDV66" s="22"/>
      <c r="SDW66" s="22"/>
      <c r="SDX66" s="22"/>
      <c r="SDY66" s="22"/>
      <c r="SDZ66" s="22"/>
      <c r="SEA66" s="22"/>
      <c r="SEB66" s="22"/>
      <c r="SEC66" s="22"/>
      <c r="SED66" s="22"/>
      <c r="SEE66" s="22"/>
      <c r="SEF66" s="22"/>
      <c r="SEG66" s="22"/>
      <c r="SEH66" s="22"/>
      <c r="SEI66" s="22"/>
      <c r="SEJ66" s="22"/>
      <c r="SEK66" s="22"/>
      <c r="SEL66" s="22"/>
      <c r="SEM66" s="22"/>
      <c r="SEN66" s="22"/>
      <c r="SEO66" s="22"/>
      <c r="SEP66" s="22"/>
      <c r="SEQ66" s="22"/>
      <c r="SER66" s="22"/>
      <c r="SES66" s="22"/>
      <c r="SET66" s="22"/>
      <c r="SEU66" s="22"/>
      <c r="SEV66" s="22"/>
      <c r="SEW66" s="22"/>
      <c r="SEX66" s="22"/>
      <c r="SEY66" s="22"/>
      <c r="SEZ66" s="22"/>
      <c r="SFA66" s="22"/>
      <c r="SFB66" s="22"/>
      <c r="SFC66" s="22"/>
      <c r="SFD66" s="22"/>
      <c r="SFE66" s="22"/>
      <c r="SFF66" s="22"/>
      <c r="SFG66" s="22"/>
      <c r="SFH66" s="22"/>
      <c r="SFI66" s="22"/>
      <c r="SFJ66" s="22"/>
      <c r="SFK66" s="22"/>
      <c r="SFL66" s="22"/>
      <c r="SFM66" s="22"/>
      <c r="SFN66" s="22"/>
      <c r="SFO66" s="22"/>
      <c r="SFP66" s="22"/>
      <c r="SFQ66" s="22"/>
      <c r="SFR66" s="22"/>
      <c r="SFS66" s="22"/>
      <c r="SFT66" s="22"/>
      <c r="SFU66" s="22"/>
      <c r="SFV66" s="22"/>
      <c r="SFW66" s="22"/>
      <c r="SFX66" s="22"/>
      <c r="SFY66" s="22"/>
      <c r="SFZ66" s="22"/>
      <c r="SGA66" s="22"/>
      <c r="SGB66" s="22"/>
      <c r="SGC66" s="22"/>
      <c r="SGD66" s="22"/>
      <c r="SGE66" s="22"/>
      <c r="SGF66" s="22"/>
      <c r="SGG66" s="22"/>
      <c r="SGH66" s="22"/>
      <c r="SGI66" s="22"/>
      <c r="SGJ66" s="22"/>
      <c r="SGK66" s="22"/>
      <c r="SGL66" s="22"/>
      <c r="SGM66" s="22"/>
      <c r="SGN66" s="22"/>
      <c r="SGO66" s="22"/>
      <c r="SGP66" s="22"/>
      <c r="SGQ66" s="22"/>
      <c r="SGR66" s="22"/>
      <c r="SGS66" s="22"/>
      <c r="SGT66" s="22"/>
      <c r="SGU66" s="22"/>
      <c r="SGV66" s="22"/>
      <c r="SGW66" s="22"/>
      <c r="SGX66" s="22"/>
      <c r="SGY66" s="22"/>
      <c r="SGZ66" s="22"/>
      <c r="SHA66" s="22"/>
      <c r="SHB66" s="22"/>
      <c r="SHC66" s="22"/>
      <c r="SHD66" s="22"/>
      <c r="SHE66" s="22"/>
      <c r="SHF66" s="22"/>
      <c r="SHG66" s="22"/>
      <c r="SHH66" s="22"/>
      <c r="SHI66" s="22"/>
      <c r="SHJ66" s="22"/>
      <c r="SHK66" s="22"/>
      <c r="SHL66" s="22"/>
      <c r="SHM66" s="22"/>
      <c r="SHN66" s="22"/>
      <c r="SHO66" s="22"/>
      <c r="SHP66" s="22"/>
      <c r="SHQ66" s="22"/>
      <c r="SHR66" s="22"/>
      <c r="SHS66" s="22"/>
      <c r="SHT66" s="22"/>
      <c r="SHU66" s="22"/>
      <c r="SHV66" s="22"/>
      <c r="SHW66" s="22"/>
      <c r="SHX66" s="22"/>
      <c r="SHY66" s="22"/>
      <c r="SHZ66" s="22"/>
      <c r="SIA66" s="22"/>
      <c r="SIB66" s="22"/>
      <c r="SIC66" s="22"/>
      <c r="SID66" s="22"/>
      <c r="SIE66" s="22"/>
      <c r="SIF66" s="22"/>
      <c r="SIG66" s="22"/>
      <c r="SIH66" s="22"/>
      <c r="SII66" s="22"/>
      <c r="SIJ66" s="22"/>
      <c r="SIK66" s="22"/>
      <c r="SIL66" s="22"/>
      <c r="SIM66" s="22"/>
      <c r="SIN66" s="22"/>
      <c r="SIO66" s="22"/>
      <c r="SIP66" s="22"/>
      <c r="SIQ66" s="22"/>
      <c r="SIR66" s="22"/>
      <c r="SIS66" s="22"/>
      <c r="SIT66" s="22"/>
      <c r="SIU66" s="22"/>
      <c r="SIV66" s="22"/>
      <c r="SIW66" s="22"/>
      <c r="SIX66" s="22"/>
      <c r="SIY66" s="22"/>
      <c r="SIZ66" s="22"/>
      <c r="SJA66" s="22"/>
      <c r="SJB66" s="22"/>
      <c r="SJC66" s="22"/>
      <c r="SJD66" s="22"/>
      <c r="SJE66" s="22"/>
      <c r="SJF66" s="22"/>
      <c r="SJG66" s="22"/>
      <c r="SJH66" s="22"/>
      <c r="SJI66" s="22"/>
      <c r="SJJ66" s="22"/>
      <c r="SJK66" s="22"/>
      <c r="SJL66" s="22"/>
      <c r="SJM66" s="22"/>
      <c r="SJN66" s="22"/>
      <c r="SJO66" s="22"/>
      <c r="SJP66" s="22"/>
      <c r="SJQ66" s="22"/>
      <c r="SJR66" s="22"/>
      <c r="SJS66" s="22"/>
      <c r="SJT66" s="22"/>
      <c r="SJU66" s="22"/>
      <c r="SJV66" s="22"/>
      <c r="SJW66" s="22"/>
      <c r="SJX66" s="22"/>
      <c r="SJY66" s="22"/>
      <c r="SJZ66" s="22"/>
      <c r="SKA66" s="22"/>
      <c r="SKB66" s="22"/>
      <c r="SKC66" s="22"/>
      <c r="SKD66" s="22"/>
      <c r="SKE66" s="22"/>
      <c r="SKF66" s="22"/>
      <c r="SKG66" s="22"/>
      <c r="SKH66" s="22"/>
      <c r="SKI66" s="22"/>
      <c r="SKJ66" s="22"/>
      <c r="SKK66" s="22"/>
      <c r="SKL66" s="22"/>
      <c r="SKM66" s="22"/>
      <c r="SKN66" s="22"/>
      <c r="SKO66" s="22"/>
      <c r="SKP66" s="22"/>
      <c r="SKQ66" s="22"/>
      <c r="SKR66" s="22"/>
      <c r="SKS66" s="22"/>
      <c r="SKT66" s="22"/>
      <c r="SKU66" s="22"/>
      <c r="SKV66" s="22"/>
      <c r="SKW66" s="22"/>
      <c r="SKX66" s="22"/>
      <c r="SKY66" s="22"/>
      <c r="SKZ66" s="22"/>
      <c r="SLA66" s="22"/>
      <c r="SLB66" s="22"/>
      <c r="SLC66" s="22"/>
      <c r="SLD66" s="22"/>
      <c r="SLE66" s="22"/>
      <c r="SLF66" s="22"/>
      <c r="SLG66" s="22"/>
      <c r="SLH66" s="22"/>
      <c r="SLI66" s="22"/>
      <c r="SLJ66" s="22"/>
      <c r="SLK66" s="22"/>
      <c r="SLL66" s="22"/>
      <c r="SLM66" s="22"/>
      <c r="SLN66" s="22"/>
      <c r="SLO66" s="22"/>
      <c r="SLP66" s="22"/>
      <c r="SLQ66" s="22"/>
      <c r="SLR66" s="22"/>
      <c r="SLS66" s="22"/>
      <c r="SLT66" s="22"/>
      <c r="SLU66" s="22"/>
      <c r="SLV66" s="22"/>
      <c r="SLW66" s="22"/>
      <c r="SLX66" s="22"/>
      <c r="SLY66" s="22"/>
      <c r="SLZ66" s="22"/>
      <c r="SMA66" s="22"/>
      <c r="SMB66" s="22"/>
      <c r="SMC66" s="22"/>
      <c r="SMD66" s="22"/>
      <c r="SME66" s="22"/>
      <c r="SMF66" s="22"/>
      <c r="SMG66" s="22"/>
      <c r="SMH66" s="22"/>
      <c r="SMI66" s="22"/>
      <c r="SMJ66" s="22"/>
      <c r="SMK66" s="22"/>
      <c r="SML66" s="22"/>
      <c r="SMM66" s="22"/>
      <c r="SMN66" s="22"/>
      <c r="SMO66" s="22"/>
      <c r="SMP66" s="22"/>
      <c r="SMQ66" s="22"/>
      <c r="SMR66" s="22"/>
      <c r="SMS66" s="22"/>
      <c r="SMT66" s="22"/>
      <c r="SMU66" s="22"/>
      <c r="SMV66" s="22"/>
      <c r="SMW66" s="22"/>
      <c r="SMX66" s="22"/>
      <c r="SMY66" s="22"/>
      <c r="SMZ66" s="22"/>
      <c r="SNA66" s="22"/>
      <c r="SNB66" s="22"/>
      <c r="SNC66" s="22"/>
      <c r="SND66" s="22"/>
      <c r="SNE66" s="22"/>
      <c r="SNF66" s="22"/>
      <c r="SNG66" s="22"/>
      <c r="SNH66" s="22"/>
      <c r="SNI66" s="22"/>
      <c r="SNJ66" s="22"/>
      <c r="SNK66" s="22"/>
      <c r="SNL66" s="22"/>
      <c r="SNM66" s="22"/>
      <c r="SNN66" s="22"/>
      <c r="SNO66" s="22"/>
      <c r="SNP66" s="22"/>
      <c r="SNQ66" s="22"/>
      <c r="SNR66" s="22"/>
      <c r="SNS66" s="22"/>
      <c r="SNT66" s="22"/>
      <c r="SNU66" s="22"/>
      <c r="SNV66" s="22"/>
      <c r="SNW66" s="22"/>
      <c r="SNX66" s="22"/>
      <c r="SNY66" s="22"/>
      <c r="SNZ66" s="22"/>
      <c r="SOA66" s="22"/>
      <c r="SOB66" s="22"/>
      <c r="SOC66" s="22"/>
      <c r="SOD66" s="22"/>
      <c r="SOE66" s="22"/>
      <c r="SOF66" s="22"/>
      <c r="SOG66" s="22"/>
      <c r="SOH66" s="22"/>
      <c r="SOI66" s="22"/>
      <c r="SOJ66" s="22"/>
      <c r="SOK66" s="22"/>
      <c r="SOL66" s="22"/>
      <c r="SOM66" s="22"/>
      <c r="SON66" s="22"/>
      <c r="SOO66" s="22"/>
      <c r="SOP66" s="22"/>
      <c r="SOQ66" s="22"/>
      <c r="SOR66" s="22"/>
      <c r="SOS66" s="22"/>
      <c r="SOT66" s="22"/>
      <c r="SOU66" s="22"/>
      <c r="SOV66" s="22"/>
      <c r="SOW66" s="22"/>
      <c r="SOX66" s="22"/>
      <c r="SOY66" s="22"/>
      <c r="SOZ66" s="22"/>
      <c r="SPA66" s="22"/>
      <c r="SPB66" s="22"/>
      <c r="SPC66" s="22"/>
      <c r="SPD66" s="22"/>
      <c r="SPE66" s="22"/>
      <c r="SPF66" s="22"/>
      <c r="SPG66" s="22"/>
      <c r="SPH66" s="22"/>
      <c r="SPI66" s="22"/>
      <c r="SPJ66" s="22"/>
      <c r="SPK66" s="22"/>
      <c r="SPL66" s="22"/>
      <c r="SPM66" s="22"/>
      <c r="SPN66" s="22"/>
      <c r="SPO66" s="22"/>
      <c r="SPP66" s="22"/>
      <c r="SPQ66" s="22"/>
      <c r="SPR66" s="22"/>
      <c r="SPS66" s="22"/>
      <c r="SPT66" s="22"/>
      <c r="SPU66" s="22"/>
      <c r="SPV66" s="22"/>
      <c r="SPW66" s="22"/>
      <c r="SPX66" s="22"/>
      <c r="SPY66" s="22"/>
      <c r="SPZ66" s="22"/>
      <c r="SQA66" s="22"/>
      <c r="SQB66" s="22"/>
      <c r="SQC66" s="22"/>
      <c r="SQD66" s="22"/>
      <c r="SQE66" s="22"/>
      <c r="SQF66" s="22"/>
      <c r="SQG66" s="22"/>
      <c r="SQH66" s="22"/>
      <c r="SQI66" s="22"/>
      <c r="SQJ66" s="22"/>
      <c r="SQK66" s="22"/>
      <c r="SQL66" s="22"/>
      <c r="SQM66" s="22"/>
      <c r="SQN66" s="22"/>
      <c r="SQO66" s="22"/>
      <c r="SQP66" s="22"/>
      <c r="SQQ66" s="22"/>
      <c r="SQR66" s="22"/>
      <c r="SQS66" s="22"/>
      <c r="SQT66" s="22"/>
      <c r="SQU66" s="22"/>
      <c r="SQV66" s="22"/>
      <c r="SQW66" s="22"/>
      <c r="SQX66" s="22"/>
      <c r="SQY66" s="22"/>
      <c r="SQZ66" s="22"/>
      <c r="SRA66" s="22"/>
      <c r="SRB66" s="22"/>
      <c r="SRC66" s="22"/>
      <c r="SRD66" s="22"/>
      <c r="SRE66" s="22"/>
      <c r="SRF66" s="22"/>
      <c r="SRG66" s="22"/>
      <c r="SRH66" s="22"/>
      <c r="SRI66" s="22"/>
      <c r="SRJ66" s="22"/>
      <c r="SRK66" s="22"/>
      <c r="SRL66" s="22"/>
      <c r="SRM66" s="22"/>
      <c r="SRN66" s="22"/>
      <c r="SRO66" s="22"/>
      <c r="SRP66" s="22"/>
      <c r="SRQ66" s="22"/>
      <c r="SRR66" s="22"/>
      <c r="SRS66" s="22"/>
      <c r="SRT66" s="22"/>
      <c r="SRU66" s="22"/>
      <c r="SRV66" s="22"/>
      <c r="SRW66" s="22"/>
      <c r="SRX66" s="22"/>
      <c r="SRY66" s="22"/>
      <c r="SRZ66" s="22"/>
      <c r="SSA66" s="22"/>
      <c r="SSB66" s="22"/>
      <c r="SSC66" s="22"/>
      <c r="SSD66" s="22"/>
      <c r="SSE66" s="22"/>
      <c r="SSF66" s="22"/>
      <c r="SSG66" s="22"/>
      <c r="SSH66" s="22"/>
      <c r="SSI66" s="22"/>
      <c r="SSJ66" s="22"/>
      <c r="SSK66" s="22"/>
      <c r="SSL66" s="22"/>
      <c r="SSM66" s="22"/>
      <c r="SSN66" s="22"/>
      <c r="SSO66" s="22"/>
      <c r="SSP66" s="22"/>
      <c r="SSQ66" s="22"/>
      <c r="SSR66" s="22"/>
      <c r="SSS66" s="22"/>
      <c r="SST66" s="22"/>
      <c r="SSU66" s="22"/>
      <c r="SSV66" s="22"/>
      <c r="SSW66" s="22"/>
      <c r="SSX66" s="22"/>
      <c r="SSY66" s="22"/>
      <c r="SSZ66" s="22"/>
      <c r="STA66" s="22"/>
      <c r="STB66" s="22"/>
      <c r="STC66" s="22"/>
      <c r="STD66" s="22"/>
      <c r="STE66" s="22"/>
      <c r="STF66" s="22"/>
      <c r="STG66" s="22"/>
      <c r="STH66" s="22"/>
      <c r="STI66" s="22"/>
      <c r="STJ66" s="22"/>
      <c r="STK66" s="22"/>
      <c r="STL66" s="22"/>
      <c r="STM66" s="22"/>
      <c r="STN66" s="22"/>
      <c r="STO66" s="22"/>
      <c r="STP66" s="22"/>
      <c r="STQ66" s="22"/>
      <c r="STR66" s="22"/>
      <c r="STS66" s="22"/>
      <c r="STT66" s="22"/>
      <c r="STU66" s="22"/>
      <c r="STV66" s="22"/>
      <c r="STW66" s="22"/>
      <c r="STX66" s="22"/>
      <c r="STY66" s="22"/>
      <c r="STZ66" s="22"/>
      <c r="SUA66" s="22"/>
      <c r="SUB66" s="22"/>
      <c r="SUC66" s="22"/>
      <c r="SUD66" s="22"/>
      <c r="SUE66" s="22"/>
      <c r="SUF66" s="22"/>
      <c r="SUG66" s="22"/>
      <c r="SUH66" s="22"/>
      <c r="SUI66" s="22"/>
      <c r="SUJ66" s="22"/>
      <c r="SUK66" s="22"/>
      <c r="SUL66" s="22"/>
      <c r="SUM66" s="22"/>
      <c r="SUN66" s="22"/>
      <c r="SUO66" s="22"/>
      <c r="SUP66" s="22"/>
      <c r="SUQ66" s="22"/>
      <c r="SUR66" s="22"/>
      <c r="SUS66" s="22"/>
      <c r="SUT66" s="22"/>
      <c r="SUU66" s="22"/>
      <c r="SUV66" s="22"/>
      <c r="SUW66" s="22"/>
      <c r="SUX66" s="22"/>
      <c r="SUY66" s="22"/>
      <c r="SUZ66" s="22"/>
      <c r="SVA66" s="22"/>
      <c r="SVB66" s="22"/>
      <c r="SVC66" s="22"/>
      <c r="SVD66" s="22"/>
      <c r="SVE66" s="22"/>
      <c r="SVF66" s="22"/>
      <c r="SVG66" s="22"/>
      <c r="SVH66" s="22"/>
      <c r="SVI66" s="22"/>
      <c r="SVJ66" s="22"/>
      <c r="SVK66" s="22"/>
      <c r="SVL66" s="22"/>
      <c r="SVM66" s="22"/>
      <c r="SVN66" s="22"/>
      <c r="SVO66" s="22"/>
      <c r="SVP66" s="22"/>
      <c r="SVQ66" s="22"/>
      <c r="SVR66" s="22"/>
      <c r="SVS66" s="22"/>
      <c r="SVT66" s="22"/>
      <c r="SVU66" s="22"/>
      <c r="SVV66" s="22"/>
      <c r="SVW66" s="22"/>
      <c r="SVX66" s="22"/>
      <c r="SVY66" s="22"/>
      <c r="SVZ66" s="22"/>
      <c r="SWA66" s="22"/>
      <c r="SWB66" s="22"/>
      <c r="SWC66" s="22"/>
      <c r="SWD66" s="22"/>
      <c r="SWE66" s="22"/>
      <c r="SWF66" s="22"/>
      <c r="SWG66" s="22"/>
      <c r="SWH66" s="22"/>
      <c r="SWI66" s="22"/>
      <c r="SWJ66" s="22"/>
      <c r="SWK66" s="22"/>
      <c r="SWL66" s="22"/>
      <c r="SWM66" s="22"/>
      <c r="SWN66" s="22"/>
      <c r="SWO66" s="22"/>
      <c r="SWP66" s="22"/>
      <c r="SWQ66" s="22"/>
      <c r="SWR66" s="22"/>
      <c r="SWS66" s="22"/>
      <c r="SWT66" s="22"/>
      <c r="SWU66" s="22"/>
      <c r="SWV66" s="22"/>
      <c r="SWW66" s="22"/>
      <c r="SWX66" s="22"/>
      <c r="SWY66" s="22"/>
      <c r="SWZ66" s="22"/>
      <c r="SXA66" s="22"/>
      <c r="SXB66" s="22"/>
      <c r="SXC66" s="22"/>
      <c r="SXD66" s="22"/>
      <c r="SXE66" s="22"/>
      <c r="SXF66" s="22"/>
      <c r="SXG66" s="22"/>
      <c r="SXH66" s="22"/>
      <c r="SXI66" s="22"/>
      <c r="SXJ66" s="22"/>
      <c r="SXK66" s="22"/>
      <c r="SXL66" s="22"/>
      <c r="SXM66" s="22"/>
      <c r="SXN66" s="22"/>
      <c r="SXO66" s="22"/>
      <c r="SXP66" s="22"/>
      <c r="SXQ66" s="22"/>
      <c r="SXR66" s="22"/>
      <c r="SXS66" s="22"/>
      <c r="SXT66" s="22"/>
      <c r="SXU66" s="22"/>
      <c r="SXV66" s="22"/>
      <c r="SXW66" s="22"/>
      <c r="SXX66" s="22"/>
      <c r="SXY66" s="22"/>
      <c r="SXZ66" s="22"/>
      <c r="SYA66" s="22"/>
      <c r="SYB66" s="22"/>
      <c r="SYC66" s="22"/>
      <c r="SYD66" s="22"/>
      <c r="SYE66" s="22"/>
      <c r="SYF66" s="22"/>
      <c r="SYG66" s="22"/>
      <c r="SYH66" s="22"/>
      <c r="SYI66" s="22"/>
      <c r="SYJ66" s="22"/>
      <c r="SYK66" s="22"/>
      <c r="SYL66" s="22"/>
      <c r="SYM66" s="22"/>
      <c r="SYN66" s="22"/>
      <c r="SYO66" s="22"/>
      <c r="SYP66" s="22"/>
      <c r="SYQ66" s="22"/>
      <c r="SYR66" s="22"/>
      <c r="SYS66" s="22"/>
      <c r="SYT66" s="22"/>
      <c r="SYU66" s="22"/>
      <c r="SYV66" s="22"/>
      <c r="SYW66" s="22"/>
      <c r="SYX66" s="22"/>
      <c r="SYY66" s="22"/>
      <c r="SYZ66" s="22"/>
      <c r="SZA66" s="22"/>
      <c r="SZB66" s="22"/>
      <c r="SZC66" s="22"/>
      <c r="SZD66" s="22"/>
      <c r="SZE66" s="22"/>
      <c r="SZF66" s="22"/>
      <c r="SZG66" s="22"/>
      <c r="SZH66" s="22"/>
      <c r="SZI66" s="22"/>
      <c r="SZJ66" s="22"/>
      <c r="SZK66" s="22"/>
      <c r="SZL66" s="22"/>
      <c r="SZM66" s="22"/>
      <c r="SZN66" s="22"/>
      <c r="SZO66" s="22"/>
      <c r="SZP66" s="22"/>
      <c r="SZQ66" s="22"/>
      <c r="SZR66" s="22"/>
      <c r="SZS66" s="22"/>
      <c r="SZT66" s="22"/>
      <c r="SZU66" s="22"/>
      <c r="SZV66" s="22"/>
      <c r="SZW66" s="22"/>
      <c r="SZX66" s="22"/>
      <c r="SZY66" s="22"/>
      <c r="SZZ66" s="22"/>
      <c r="TAA66" s="22"/>
      <c r="TAB66" s="22"/>
      <c r="TAC66" s="22"/>
      <c r="TAD66" s="22"/>
      <c r="TAE66" s="22"/>
      <c r="TAF66" s="22"/>
      <c r="TAG66" s="22"/>
      <c r="TAH66" s="22"/>
      <c r="TAI66" s="22"/>
      <c r="TAJ66" s="22"/>
      <c r="TAK66" s="22"/>
      <c r="TAL66" s="22"/>
      <c r="TAM66" s="22"/>
      <c r="TAN66" s="22"/>
      <c r="TAO66" s="22"/>
      <c r="TAP66" s="22"/>
      <c r="TAQ66" s="22"/>
      <c r="TAR66" s="22"/>
      <c r="TAS66" s="22"/>
      <c r="TAT66" s="22"/>
      <c r="TAU66" s="22"/>
      <c r="TAV66" s="22"/>
      <c r="TAW66" s="22"/>
      <c r="TAX66" s="22"/>
      <c r="TAY66" s="22"/>
      <c r="TAZ66" s="22"/>
      <c r="TBA66" s="22"/>
      <c r="TBB66" s="22"/>
      <c r="TBC66" s="22"/>
      <c r="TBD66" s="22"/>
      <c r="TBE66" s="22"/>
      <c r="TBF66" s="22"/>
      <c r="TBG66" s="22"/>
      <c r="TBH66" s="22"/>
      <c r="TBI66" s="22"/>
      <c r="TBJ66" s="22"/>
      <c r="TBK66" s="22"/>
      <c r="TBL66" s="22"/>
      <c r="TBM66" s="22"/>
      <c r="TBN66" s="22"/>
      <c r="TBO66" s="22"/>
      <c r="TBP66" s="22"/>
      <c r="TBQ66" s="22"/>
      <c r="TBR66" s="22"/>
      <c r="TBS66" s="22"/>
      <c r="TBT66" s="22"/>
      <c r="TBU66" s="22"/>
      <c r="TBV66" s="22"/>
      <c r="TBW66" s="22"/>
      <c r="TBX66" s="22"/>
      <c r="TBY66" s="22"/>
      <c r="TBZ66" s="22"/>
      <c r="TCA66" s="22"/>
      <c r="TCB66" s="22"/>
      <c r="TCC66" s="22"/>
      <c r="TCD66" s="22"/>
      <c r="TCE66" s="22"/>
      <c r="TCF66" s="22"/>
      <c r="TCG66" s="22"/>
      <c r="TCH66" s="22"/>
      <c r="TCI66" s="22"/>
      <c r="TCJ66" s="22"/>
      <c r="TCK66" s="22"/>
      <c r="TCL66" s="22"/>
      <c r="TCM66" s="22"/>
      <c r="TCN66" s="22"/>
      <c r="TCO66" s="22"/>
      <c r="TCP66" s="22"/>
      <c r="TCQ66" s="22"/>
      <c r="TCR66" s="22"/>
      <c r="TCS66" s="22"/>
      <c r="TCT66" s="22"/>
      <c r="TCU66" s="22"/>
      <c r="TCV66" s="22"/>
      <c r="TCW66" s="22"/>
      <c r="TCX66" s="22"/>
      <c r="TCY66" s="22"/>
      <c r="TCZ66" s="22"/>
      <c r="TDA66" s="22"/>
      <c r="TDB66" s="22"/>
      <c r="TDC66" s="22"/>
      <c r="TDD66" s="22"/>
      <c r="TDE66" s="22"/>
      <c r="TDF66" s="22"/>
      <c r="TDG66" s="22"/>
      <c r="TDH66" s="22"/>
      <c r="TDI66" s="22"/>
      <c r="TDJ66" s="22"/>
      <c r="TDK66" s="22"/>
      <c r="TDL66" s="22"/>
      <c r="TDM66" s="22"/>
      <c r="TDN66" s="22"/>
      <c r="TDO66" s="22"/>
      <c r="TDP66" s="22"/>
      <c r="TDQ66" s="22"/>
      <c r="TDR66" s="22"/>
      <c r="TDS66" s="22"/>
      <c r="TDT66" s="22"/>
      <c r="TDU66" s="22"/>
      <c r="TDV66" s="22"/>
      <c r="TDW66" s="22"/>
      <c r="TDX66" s="22"/>
      <c r="TDY66" s="22"/>
      <c r="TDZ66" s="22"/>
      <c r="TEA66" s="22"/>
      <c r="TEB66" s="22"/>
      <c r="TEC66" s="22"/>
      <c r="TED66" s="22"/>
      <c r="TEE66" s="22"/>
      <c r="TEF66" s="22"/>
      <c r="TEG66" s="22"/>
      <c r="TEH66" s="22"/>
      <c r="TEI66" s="22"/>
      <c r="TEJ66" s="22"/>
      <c r="TEK66" s="22"/>
      <c r="TEL66" s="22"/>
      <c r="TEM66" s="22"/>
      <c r="TEN66" s="22"/>
      <c r="TEO66" s="22"/>
      <c r="TEP66" s="22"/>
      <c r="TEQ66" s="22"/>
      <c r="TER66" s="22"/>
      <c r="TES66" s="22"/>
      <c r="TET66" s="22"/>
      <c r="TEU66" s="22"/>
      <c r="TEV66" s="22"/>
      <c r="TEW66" s="22"/>
      <c r="TEX66" s="22"/>
      <c r="TEY66" s="22"/>
      <c r="TEZ66" s="22"/>
      <c r="TFA66" s="22"/>
      <c r="TFB66" s="22"/>
      <c r="TFC66" s="22"/>
      <c r="TFD66" s="22"/>
      <c r="TFE66" s="22"/>
      <c r="TFF66" s="22"/>
      <c r="TFG66" s="22"/>
      <c r="TFH66" s="22"/>
      <c r="TFI66" s="22"/>
      <c r="TFJ66" s="22"/>
      <c r="TFK66" s="22"/>
      <c r="TFL66" s="22"/>
      <c r="TFM66" s="22"/>
      <c r="TFN66" s="22"/>
      <c r="TFO66" s="22"/>
      <c r="TFP66" s="22"/>
      <c r="TFQ66" s="22"/>
      <c r="TFR66" s="22"/>
      <c r="TFS66" s="22"/>
      <c r="TFT66" s="22"/>
      <c r="TFU66" s="22"/>
      <c r="TFV66" s="22"/>
      <c r="TFW66" s="22"/>
      <c r="TFX66" s="22"/>
      <c r="TFY66" s="22"/>
      <c r="TFZ66" s="22"/>
      <c r="TGA66" s="22"/>
      <c r="TGB66" s="22"/>
      <c r="TGC66" s="22"/>
      <c r="TGD66" s="22"/>
      <c r="TGE66" s="22"/>
      <c r="TGF66" s="22"/>
      <c r="TGG66" s="22"/>
      <c r="TGH66" s="22"/>
      <c r="TGI66" s="22"/>
      <c r="TGJ66" s="22"/>
      <c r="TGK66" s="22"/>
      <c r="TGL66" s="22"/>
      <c r="TGM66" s="22"/>
      <c r="TGN66" s="22"/>
      <c r="TGO66" s="22"/>
      <c r="TGP66" s="22"/>
      <c r="TGQ66" s="22"/>
      <c r="TGR66" s="22"/>
      <c r="TGS66" s="22"/>
      <c r="TGT66" s="22"/>
      <c r="TGU66" s="22"/>
      <c r="TGV66" s="22"/>
      <c r="TGW66" s="22"/>
      <c r="TGX66" s="22"/>
      <c r="TGY66" s="22"/>
      <c r="TGZ66" s="22"/>
      <c r="THA66" s="22"/>
      <c r="THB66" s="22"/>
      <c r="THC66" s="22"/>
      <c r="THD66" s="22"/>
      <c r="THE66" s="22"/>
      <c r="THF66" s="22"/>
      <c r="THG66" s="22"/>
      <c r="THH66" s="22"/>
      <c r="THI66" s="22"/>
      <c r="THJ66" s="22"/>
      <c r="THK66" s="22"/>
      <c r="THL66" s="22"/>
      <c r="THM66" s="22"/>
      <c r="THN66" s="22"/>
      <c r="THO66" s="22"/>
      <c r="THP66" s="22"/>
      <c r="THQ66" s="22"/>
      <c r="THR66" s="22"/>
      <c r="THS66" s="22"/>
      <c r="THT66" s="22"/>
      <c r="THU66" s="22"/>
      <c r="THV66" s="22"/>
      <c r="THW66" s="22"/>
      <c r="THX66" s="22"/>
      <c r="THY66" s="22"/>
      <c r="THZ66" s="22"/>
      <c r="TIA66" s="22"/>
      <c r="TIB66" s="22"/>
      <c r="TIC66" s="22"/>
      <c r="TID66" s="22"/>
      <c r="TIE66" s="22"/>
      <c r="TIF66" s="22"/>
      <c r="TIG66" s="22"/>
      <c r="TIH66" s="22"/>
      <c r="TII66" s="22"/>
      <c r="TIJ66" s="22"/>
      <c r="TIK66" s="22"/>
      <c r="TIL66" s="22"/>
      <c r="TIM66" s="22"/>
      <c r="TIN66" s="22"/>
      <c r="TIO66" s="22"/>
      <c r="TIP66" s="22"/>
      <c r="TIQ66" s="22"/>
      <c r="TIR66" s="22"/>
      <c r="TIS66" s="22"/>
      <c r="TIT66" s="22"/>
      <c r="TIU66" s="22"/>
      <c r="TIV66" s="22"/>
      <c r="TIW66" s="22"/>
      <c r="TIX66" s="22"/>
      <c r="TIY66" s="22"/>
      <c r="TIZ66" s="22"/>
      <c r="TJA66" s="22"/>
      <c r="TJB66" s="22"/>
      <c r="TJC66" s="22"/>
      <c r="TJD66" s="22"/>
      <c r="TJE66" s="22"/>
      <c r="TJF66" s="22"/>
      <c r="TJG66" s="22"/>
      <c r="TJH66" s="22"/>
      <c r="TJI66" s="22"/>
      <c r="TJJ66" s="22"/>
      <c r="TJK66" s="22"/>
      <c r="TJL66" s="22"/>
      <c r="TJM66" s="22"/>
      <c r="TJN66" s="22"/>
      <c r="TJO66" s="22"/>
      <c r="TJP66" s="22"/>
      <c r="TJQ66" s="22"/>
      <c r="TJR66" s="22"/>
      <c r="TJS66" s="22"/>
      <c r="TJT66" s="22"/>
      <c r="TJU66" s="22"/>
      <c r="TJV66" s="22"/>
      <c r="TJW66" s="22"/>
      <c r="TJX66" s="22"/>
      <c r="TJY66" s="22"/>
      <c r="TJZ66" s="22"/>
      <c r="TKA66" s="22"/>
      <c r="TKB66" s="22"/>
      <c r="TKC66" s="22"/>
      <c r="TKD66" s="22"/>
      <c r="TKE66" s="22"/>
      <c r="TKF66" s="22"/>
      <c r="TKG66" s="22"/>
      <c r="TKH66" s="22"/>
      <c r="TKI66" s="22"/>
      <c r="TKJ66" s="22"/>
      <c r="TKK66" s="22"/>
      <c r="TKL66" s="22"/>
      <c r="TKM66" s="22"/>
      <c r="TKN66" s="22"/>
      <c r="TKO66" s="22"/>
      <c r="TKP66" s="22"/>
      <c r="TKQ66" s="22"/>
      <c r="TKR66" s="22"/>
      <c r="TKS66" s="22"/>
      <c r="TKT66" s="22"/>
      <c r="TKU66" s="22"/>
      <c r="TKV66" s="22"/>
      <c r="TKW66" s="22"/>
      <c r="TKX66" s="22"/>
      <c r="TKY66" s="22"/>
      <c r="TKZ66" s="22"/>
      <c r="TLA66" s="22"/>
      <c r="TLB66" s="22"/>
      <c r="TLC66" s="22"/>
      <c r="TLD66" s="22"/>
      <c r="TLE66" s="22"/>
      <c r="TLF66" s="22"/>
      <c r="TLG66" s="22"/>
      <c r="TLH66" s="22"/>
      <c r="TLI66" s="22"/>
      <c r="TLJ66" s="22"/>
      <c r="TLK66" s="22"/>
      <c r="TLL66" s="22"/>
      <c r="TLM66" s="22"/>
      <c r="TLN66" s="22"/>
      <c r="TLO66" s="22"/>
      <c r="TLP66" s="22"/>
      <c r="TLQ66" s="22"/>
      <c r="TLR66" s="22"/>
      <c r="TLS66" s="22"/>
      <c r="TLT66" s="22"/>
      <c r="TLU66" s="22"/>
      <c r="TLV66" s="22"/>
      <c r="TLW66" s="22"/>
      <c r="TLX66" s="22"/>
      <c r="TLY66" s="22"/>
      <c r="TLZ66" s="22"/>
      <c r="TMA66" s="22"/>
      <c r="TMB66" s="22"/>
      <c r="TMC66" s="22"/>
      <c r="TMD66" s="22"/>
      <c r="TME66" s="22"/>
      <c r="TMF66" s="22"/>
      <c r="TMG66" s="22"/>
      <c r="TMH66" s="22"/>
      <c r="TMI66" s="22"/>
      <c r="TMJ66" s="22"/>
      <c r="TMK66" s="22"/>
      <c r="TML66" s="22"/>
      <c r="TMM66" s="22"/>
      <c r="TMN66" s="22"/>
      <c r="TMO66" s="22"/>
      <c r="TMP66" s="22"/>
      <c r="TMQ66" s="22"/>
      <c r="TMR66" s="22"/>
      <c r="TMS66" s="22"/>
      <c r="TMT66" s="22"/>
      <c r="TMU66" s="22"/>
      <c r="TMV66" s="22"/>
      <c r="TMW66" s="22"/>
      <c r="TMX66" s="22"/>
      <c r="TMY66" s="22"/>
      <c r="TMZ66" s="22"/>
      <c r="TNA66" s="22"/>
      <c r="TNB66" s="22"/>
      <c r="TNC66" s="22"/>
      <c r="TND66" s="22"/>
      <c r="TNE66" s="22"/>
      <c r="TNF66" s="22"/>
      <c r="TNG66" s="22"/>
      <c r="TNH66" s="22"/>
      <c r="TNI66" s="22"/>
      <c r="TNJ66" s="22"/>
      <c r="TNK66" s="22"/>
      <c r="TNL66" s="22"/>
      <c r="TNM66" s="22"/>
      <c r="TNN66" s="22"/>
      <c r="TNO66" s="22"/>
      <c r="TNP66" s="22"/>
      <c r="TNQ66" s="22"/>
      <c r="TNR66" s="22"/>
      <c r="TNS66" s="22"/>
      <c r="TNT66" s="22"/>
      <c r="TNU66" s="22"/>
      <c r="TNV66" s="22"/>
      <c r="TNW66" s="22"/>
      <c r="TNX66" s="22"/>
      <c r="TNY66" s="22"/>
      <c r="TNZ66" s="22"/>
      <c r="TOA66" s="22"/>
      <c r="TOB66" s="22"/>
      <c r="TOC66" s="22"/>
      <c r="TOD66" s="22"/>
      <c r="TOE66" s="22"/>
      <c r="TOF66" s="22"/>
      <c r="TOG66" s="22"/>
      <c r="TOH66" s="22"/>
      <c r="TOI66" s="22"/>
      <c r="TOJ66" s="22"/>
      <c r="TOK66" s="22"/>
      <c r="TOL66" s="22"/>
      <c r="TOM66" s="22"/>
      <c r="TON66" s="22"/>
      <c r="TOO66" s="22"/>
      <c r="TOP66" s="22"/>
      <c r="TOQ66" s="22"/>
      <c r="TOR66" s="22"/>
      <c r="TOS66" s="22"/>
      <c r="TOT66" s="22"/>
      <c r="TOU66" s="22"/>
      <c r="TOV66" s="22"/>
      <c r="TOW66" s="22"/>
      <c r="TOX66" s="22"/>
      <c r="TOY66" s="22"/>
      <c r="TOZ66" s="22"/>
      <c r="TPA66" s="22"/>
      <c r="TPB66" s="22"/>
      <c r="TPC66" s="22"/>
      <c r="TPD66" s="22"/>
      <c r="TPE66" s="22"/>
      <c r="TPF66" s="22"/>
      <c r="TPG66" s="22"/>
      <c r="TPH66" s="22"/>
      <c r="TPI66" s="22"/>
      <c r="TPJ66" s="22"/>
      <c r="TPK66" s="22"/>
      <c r="TPL66" s="22"/>
      <c r="TPM66" s="22"/>
      <c r="TPN66" s="22"/>
      <c r="TPO66" s="22"/>
      <c r="TPP66" s="22"/>
      <c r="TPQ66" s="22"/>
      <c r="TPR66" s="22"/>
      <c r="TPS66" s="22"/>
      <c r="TPT66" s="22"/>
      <c r="TPU66" s="22"/>
      <c r="TPV66" s="22"/>
      <c r="TPW66" s="22"/>
      <c r="TPX66" s="22"/>
      <c r="TPY66" s="22"/>
      <c r="TPZ66" s="22"/>
      <c r="TQA66" s="22"/>
      <c r="TQB66" s="22"/>
      <c r="TQC66" s="22"/>
      <c r="TQD66" s="22"/>
      <c r="TQE66" s="22"/>
      <c r="TQF66" s="22"/>
      <c r="TQG66" s="22"/>
      <c r="TQH66" s="22"/>
      <c r="TQI66" s="22"/>
      <c r="TQJ66" s="22"/>
      <c r="TQK66" s="22"/>
      <c r="TQL66" s="22"/>
      <c r="TQM66" s="22"/>
      <c r="TQN66" s="22"/>
      <c r="TQO66" s="22"/>
      <c r="TQP66" s="22"/>
      <c r="TQQ66" s="22"/>
      <c r="TQR66" s="22"/>
      <c r="TQS66" s="22"/>
      <c r="TQT66" s="22"/>
      <c r="TQU66" s="22"/>
      <c r="TQV66" s="22"/>
      <c r="TQW66" s="22"/>
      <c r="TQX66" s="22"/>
      <c r="TQY66" s="22"/>
      <c r="TQZ66" s="22"/>
      <c r="TRA66" s="22"/>
      <c r="TRB66" s="22"/>
      <c r="TRC66" s="22"/>
      <c r="TRD66" s="22"/>
      <c r="TRE66" s="22"/>
      <c r="TRF66" s="22"/>
      <c r="TRG66" s="22"/>
      <c r="TRH66" s="22"/>
      <c r="TRI66" s="22"/>
      <c r="TRJ66" s="22"/>
      <c r="TRK66" s="22"/>
      <c r="TRL66" s="22"/>
      <c r="TRM66" s="22"/>
      <c r="TRN66" s="22"/>
      <c r="TRO66" s="22"/>
      <c r="TRP66" s="22"/>
      <c r="TRQ66" s="22"/>
      <c r="TRR66" s="22"/>
      <c r="TRS66" s="22"/>
      <c r="TRT66" s="22"/>
      <c r="TRU66" s="22"/>
      <c r="TRV66" s="22"/>
      <c r="TRW66" s="22"/>
      <c r="TRX66" s="22"/>
      <c r="TRY66" s="22"/>
      <c r="TRZ66" s="22"/>
      <c r="TSA66" s="22"/>
      <c r="TSB66" s="22"/>
      <c r="TSC66" s="22"/>
      <c r="TSD66" s="22"/>
      <c r="TSE66" s="22"/>
      <c r="TSF66" s="22"/>
      <c r="TSG66" s="22"/>
      <c r="TSH66" s="22"/>
      <c r="TSI66" s="22"/>
      <c r="TSJ66" s="22"/>
      <c r="TSK66" s="22"/>
      <c r="TSL66" s="22"/>
      <c r="TSM66" s="22"/>
      <c r="TSN66" s="22"/>
      <c r="TSO66" s="22"/>
      <c r="TSP66" s="22"/>
      <c r="TSQ66" s="22"/>
      <c r="TSR66" s="22"/>
      <c r="TSS66" s="22"/>
      <c r="TST66" s="22"/>
      <c r="TSU66" s="22"/>
      <c r="TSV66" s="22"/>
      <c r="TSW66" s="22"/>
      <c r="TSX66" s="22"/>
      <c r="TSY66" s="22"/>
      <c r="TSZ66" s="22"/>
      <c r="TTA66" s="22"/>
      <c r="TTB66" s="22"/>
      <c r="TTC66" s="22"/>
      <c r="TTD66" s="22"/>
      <c r="TTE66" s="22"/>
      <c r="TTF66" s="22"/>
      <c r="TTG66" s="22"/>
      <c r="TTH66" s="22"/>
      <c r="TTI66" s="22"/>
      <c r="TTJ66" s="22"/>
      <c r="TTK66" s="22"/>
      <c r="TTL66" s="22"/>
      <c r="TTM66" s="22"/>
      <c r="TTN66" s="22"/>
      <c r="TTO66" s="22"/>
      <c r="TTP66" s="22"/>
      <c r="TTQ66" s="22"/>
      <c r="TTR66" s="22"/>
      <c r="TTS66" s="22"/>
      <c r="TTT66" s="22"/>
      <c r="TTU66" s="22"/>
      <c r="TTV66" s="22"/>
      <c r="TTW66" s="22"/>
      <c r="TTX66" s="22"/>
      <c r="TTY66" s="22"/>
      <c r="TTZ66" s="22"/>
      <c r="TUA66" s="22"/>
      <c r="TUB66" s="22"/>
      <c r="TUC66" s="22"/>
      <c r="TUD66" s="22"/>
      <c r="TUE66" s="22"/>
      <c r="TUF66" s="22"/>
      <c r="TUG66" s="22"/>
      <c r="TUH66" s="22"/>
      <c r="TUI66" s="22"/>
      <c r="TUJ66" s="22"/>
      <c r="TUK66" s="22"/>
      <c r="TUL66" s="22"/>
      <c r="TUM66" s="22"/>
      <c r="TUN66" s="22"/>
      <c r="TUO66" s="22"/>
      <c r="TUP66" s="22"/>
      <c r="TUQ66" s="22"/>
      <c r="TUR66" s="22"/>
      <c r="TUS66" s="22"/>
      <c r="TUT66" s="22"/>
      <c r="TUU66" s="22"/>
      <c r="TUV66" s="22"/>
      <c r="TUW66" s="22"/>
      <c r="TUX66" s="22"/>
      <c r="TUY66" s="22"/>
      <c r="TUZ66" s="22"/>
      <c r="TVA66" s="22"/>
      <c r="TVB66" s="22"/>
      <c r="TVC66" s="22"/>
      <c r="TVD66" s="22"/>
      <c r="TVE66" s="22"/>
      <c r="TVF66" s="22"/>
      <c r="TVG66" s="22"/>
      <c r="TVH66" s="22"/>
      <c r="TVI66" s="22"/>
      <c r="TVJ66" s="22"/>
      <c r="TVK66" s="22"/>
      <c r="TVL66" s="22"/>
      <c r="TVM66" s="22"/>
      <c r="TVN66" s="22"/>
      <c r="TVO66" s="22"/>
      <c r="TVP66" s="22"/>
      <c r="TVQ66" s="22"/>
      <c r="TVR66" s="22"/>
      <c r="TVS66" s="22"/>
      <c r="TVT66" s="22"/>
      <c r="TVU66" s="22"/>
      <c r="TVV66" s="22"/>
      <c r="TVW66" s="22"/>
      <c r="TVX66" s="22"/>
      <c r="TVY66" s="22"/>
      <c r="TVZ66" s="22"/>
      <c r="TWA66" s="22"/>
      <c r="TWB66" s="22"/>
      <c r="TWC66" s="22"/>
      <c r="TWD66" s="22"/>
      <c r="TWE66" s="22"/>
      <c r="TWF66" s="22"/>
      <c r="TWG66" s="22"/>
      <c r="TWH66" s="22"/>
      <c r="TWI66" s="22"/>
      <c r="TWJ66" s="22"/>
      <c r="TWK66" s="22"/>
      <c r="TWL66" s="22"/>
      <c r="TWM66" s="22"/>
      <c r="TWN66" s="22"/>
      <c r="TWO66" s="22"/>
      <c r="TWP66" s="22"/>
      <c r="TWQ66" s="22"/>
      <c r="TWR66" s="22"/>
      <c r="TWS66" s="22"/>
      <c r="TWT66" s="22"/>
      <c r="TWU66" s="22"/>
      <c r="TWV66" s="22"/>
      <c r="TWW66" s="22"/>
      <c r="TWX66" s="22"/>
      <c r="TWY66" s="22"/>
      <c r="TWZ66" s="22"/>
      <c r="TXA66" s="22"/>
      <c r="TXB66" s="22"/>
      <c r="TXC66" s="22"/>
      <c r="TXD66" s="22"/>
      <c r="TXE66" s="22"/>
      <c r="TXF66" s="22"/>
      <c r="TXG66" s="22"/>
      <c r="TXH66" s="22"/>
      <c r="TXI66" s="22"/>
      <c r="TXJ66" s="22"/>
      <c r="TXK66" s="22"/>
      <c r="TXL66" s="22"/>
      <c r="TXM66" s="22"/>
      <c r="TXN66" s="22"/>
      <c r="TXO66" s="22"/>
      <c r="TXP66" s="22"/>
      <c r="TXQ66" s="22"/>
      <c r="TXR66" s="22"/>
      <c r="TXS66" s="22"/>
      <c r="TXT66" s="22"/>
      <c r="TXU66" s="22"/>
      <c r="TXV66" s="22"/>
      <c r="TXW66" s="22"/>
      <c r="TXX66" s="22"/>
      <c r="TXY66" s="22"/>
      <c r="TXZ66" s="22"/>
      <c r="TYA66" s="22"/>
      <c r="TYB66" s="22"/>
      <c r="TYC66" s="22"/>
      <c r="TYD66" s="22"/>
      <c r="TYE66" s="22"/>
      <c r="TYF66" s="22"/>
      <c r="TYG66" s="22"/>
      <c r="TYH66" s="22"/>
      <c r="TYI66" s="22"/>
      <c r="TYJ66" s="22"/>
      <c r="TYK66" s="22"/>
      <c r="TYL66" s="22"/>
      <c r="TYM66" s="22"/>
      <c r="TYN66" s="22"/>
      <c r="TYO66" s="22"/>
      <c r="TYP66" s="22"/>
      <c r="TYQ66" s="22"/>
      <c r="TYR66" s="22"/>
      <c r="TYS66" s="22"/>
      <c r="TYT66" s="22"/>
      <c r="TYU66" s="22"/>
      <c r="TYV66" s="22"/>
      <c r="TYW66" s="22"/>
      <c r="TYX66" s="22"/>
      <c r="TYY66" s="22"/>
      <c r="TYZ66" s="22"/>
      <c r="TZA66" s="22"/>
      <c r="TZB66" s="22"/>
      <c r="TZC66" s="22"/>
      <c r="TZD66" s="22"/>
      <c r="TZE66" s="22"/>
      <c r="TZF66" s="22"/>
      <c r="TZG66" s="22"/>
      <c r="TZH66" s="22"/>
      <c r="TZI66" s="22"/>
      <c r="TZJ66" s="22"/>
      <c r="TZK66" s="22"/>
      <c r="TZL66" s="22"/>
      <c r="TZM66" s="22"/>
      <c r="TZN66" s="22"/>
      <c r="TZO66" s="22"/>
      <c r="TZP66" s="22"/>
      <c r="TZQ66" s="22"/>
      <c r="TZR66" s="22"/>
      <c r="TZS66" s="22"/>
      <c r="TZT66" s="22"/>
      <c r="TZU66" s="22"/>
      <c r="TZV66" s="22"/>
      <c r="TZW66" s="22"/>
      <c r="TZX66" s="22"/>
      <c r="TZY66" s="22"/>
      <c r="TZZ66" s="22"/>
      <c r="UAA66" s="22"/>
      <c r="UAB66" s="22"/>
      <c r="UAC66" s="22"/>
      <c r="UAD66" s="22"/>
      <c r="UAE66" s="22"/>
      <c r="UAF66" s="22"/>
      <c r="UAG66" s="22"/>
      <c r="UAH66" s="22"/>
      <c r="UAI66" s="22"/>
      <c r="UAJ66" s="22"/>
      <c r="UAK66" s="22"/>
      <c r="UAL66" s="22"/>
      <c r="UAM66" s="22"/>
      <c r="UAN66" s="22"/>
      <c r="UAO66" s="22"/>
      <c r="UAP66" s="22"/>
      <c r="UAQ66" s="22"/>
      <c r="UAR66" s="22"/>
      <c r="UAS66" s="22"/>
      <c r="UAT66" s="22"/>
      <c r="UAU66" s="22"/>
      <c r="UAV66" s="22"/>
      <c r="UAW66" s="22"/>
      <c r="UAX66" s="22"/>
      <c r="UAY66" s="22"/>
      <c r="UAZ66" s="22"/>
      <c r="UBA66" s="22"/>
      <c r="UBB66" s="22"/>
      <c r="UBC66" s="22"/>
      <c r="UBD66" s="22"/>
      <c r="UBE66" s="22"/>
      <c r="UBF66" s="22"/>
      <c r="UBG66" s="22"/>
      <c r="UBH66" s="22"/>
      <c r="UBI66" s="22"/>
      <c r="UBJ66" s="22"/>
      <c r="UBK66" s="22"/>
      <c r="UBL66" s="22"/>
      <c r="UBM66" s="22"/>
      <c r="UBN66" s="22"/>
      <c r="UBO66" s="22"/>
      <c r="UBP66" s="22"/>
      <c r="UBQ66" s="22"/>
      <c r="UBR66" s="22"/>
      <c r="UBS66" s="22"/>
      <c r="UBT66" s="22"/>
      <c r="UBU66" s="22"/>
      <c r="UBV66" s="22"/>
      <c r="UBW66" s="22"/>
      <c r="UBX66" s="22"/>
      <c r="UBY66" s="22"/>
      <c r="UBZ66" s="22"/>
      <c r="UCA66" s="22"/>
      <c r="UCB66" s="22"/>
      <c r="UCC66" s="22"/>
      <c r="UCD66" s="22"/>
      <c r="UCE66" s="22"/>
      <c r="UCF66" s="22"/>
      <c r="UCG66" s="22"/>
      <c r="UCH66" s="22"/>
      <c r="UCI66" s="22"/>
      <c r="UCJ66" s="22"/>
      <c r="UCK66" s="22"/>
      <c r="UCL66" s="22"/>
      <c r="UCM66" s="22"/>
      <c r="UCN66" s="22"/>
      <c r="UCO66" s="22"/>
      <c r="UCP66" s="22"/>
      <c r="UCQ66" s="22"/>
      <c r="UCR66" s="22"/>
      <c r="UCS66" s="22"/>
      <c r="UCT66" s="22"/>
      <c r="UCU66" s="22"/>
      <c r="UCV66" s="22"/>
      <c r="UCW66" s="22"/>
      <c r="UCX66" s="22"/>
      <c r="UCY66" s="22"/>
      <c r="UCZ66" s="22"/>
      <c r="UDA66" s="22"/>
      <c r="UDB66" s="22"/>
      <c r="UDC66" s="22"/>
      <c r="UDD66" s="22"/>
      <c r="UDE66" s="22"/>
      <c r="UDF66" s="22"/>
      <c r="UDG66" s="22"/>
      <c r="UDH66" s="22"/>
      <c r="UDI66" s="22"/>
      <c r="UDJ66" s="22"/>
      <c r="UDK66" s="22"/>
      <c r="UDL66" s="22"/>
      <c r="UDM66" s="22"/>
      <c r="UDN66" s="22"/>
      <c r="UDO66" s="22"/>
      <c r="UDP66" s="22"/>
      <c r="UDQ66" s="22"/>
      <c r="UDR66" s="22"/>
      <c r="UDS66" s="22"/>
      <c r="UDT66" s="22"/>
      <c r="UDU66" s="22"/>
      <c r="UDV66" s="22"/>
      <c r="UDW66" s="22"/>
      <c r="UDX66" s="22"/>
      <c r="UDY66" s="22"/>
      <c r="UDZ66" s="22"/>
      <c r="UEA66" s="22"/>
      <c r="UEB66" s="22"/>
      <c r="UEC66" s="22"/>
      <c r="UED66" s="22"/>
      <c r="UEE66" s="22"/>
      <c r="UEF66" s="22"/>
      <c r="UEG66" s="22"/>
      <c r="UEH66" s="22"/>
      <c r="UEI66" s="22"/>
      <c r="UEJ66" s="22"/>
      <c r="UEK66" s="22"/>
      <c r="UEL66" s="22"/>
      <c r="UEM66" s="22"/>
      <c r="UEN66" s="22"/>
      <c r="UEO66" s="22"/>
      <c r="UEP66" s="22"/>
      <c r="UEQ66" s="22"/>
      <c r="UER66" s="22"/>
      <c r="UES66" s="22"/>
      <c r="UET66" s="22"/>
      <c r="UEU66" s="22"/>
      <c r="UEV66" s="22"/>
      <c r="UEW66" s="22"/>
      <c r="UEX66" s="22"/>
      <c r="UEY66" s="22"/>
      <c r="UEZ66" s="22"/>
      <c r="UFA66" s="22"/>
      <c r="UFB66" s="22"/>
      <c r="UFC66" s="22"/>
      <c r="UFD66" s="22"/>
      <c r="UFE66" s="22"/>
      <c r="UFF66" s="22"/>
      <c r="UFG66" s="22"/>
      <c r="UFH66" s="22"/>
      <c r="UFI66" s="22"/>
      <c r="UFJ66" s="22"/>
      <c r="UFK66" s="22"/>
      <c r="UFL66" s="22"/>
      <c r="UFM66" s="22"/>
      <c r="UFN66" s="22"/>
      <c r="UFO66" s="22"/>
      <c r="UFP66" s="22"/>
      <c r="UFQ66" s="22"/>
      <c r="UFR66" s="22"/>
      <c r="UFS66" s="22"/>
      <c r="UFT66" s="22"/>
      <c r="UFU66" s="22"/>
      <c r="UFV66" s="22"/>
      <c r="UFW66" s="22"/>
      <c r="UFX66" s="22"/>
      <c r="UFY66" s="22"/>
      <c r="UFZ66" s="22"/>
      <c r="UGA66" s="22"/>
      <c r="UGB66" s="22"/>
      <c r="UGC66" s="22"/>
      <c r="UGD66" s="22"/>
      <c r="UGE66" s="22"/>
      <c r="UGF66" s="22"/>
      <c r="UGG66" s="22"/>
      <c r="UGH66" s="22"/>
      <c r="UGI66" s="22"/>
      <c r="UGJ66" s="22"/>
      <c r="UGK66" s="22"/>
      <c r="UGL66" s="22"/>
      <c r="UGM66" s="22"/>
      <c r="UGN66" s="22"/>
      <c r="UGO66" s="22"/>
      <c r="UGP66" s="22"/>
      <c r="UGQ66" s="22"/>
      <c r="UGR66" s="22"/>
      <c r="UGS66" s="22"/>
      <c r="UGT66" s="22"/>
      <c r="UGU66" s="22"/>
      <c r="UGV66" s="22"/>
      <c r="UGW66" s="22"/>
      <c r="UGX66" s="22"/>
      <c r="UGY66" s="22"/>
      <c r="UGZ66" s="22"/>
      <c r="UHA66" s="22"/>
      <c r="UHB66" s="22"/>
      <c r="UHC66" s="22"/>
      <c r="UHD66" s="22"/>
      <c r="UHE66" s="22"/>
      <c r="UHF66" s="22"/>
      <c r="UHG66" s="22"/>
      <c r="UHH66" s="22"/>
      <c r="UHI66" s="22"/>
      <c r="UHJ66" s="22"/>
      <c r="UHK66" s="22"/>
      <c r="UHL66" s="22"/>
      <c r="UHM66" s="22"/>
      <c r="UHN66" s="22"/>
      <c r="UHO66" s="22"/>
      <c r="UHP66" s="22"/>
      <c r="UHQ66" s="22"/>
      <c r="UHR66" s="22"/>
      <c r="UHS66" s="22"/>
      <c r="UHT66" s="22"/>
      <c r="UHU66" s="22"/>
      <c r="UHV66" s="22"/>
      <c r="UHW66" s="22"/>
      <c r="UHX66" s="22"/>
      <c r="UHY66" s="22"/>
      <c r="UHZ66" s="22"/>
      <c r="UIA66" s="22"/>
      <c r="UIB66" s="22"/>
      <c r="UIC66" s="22"/>
      <c r="UID66" s="22"/>
      <c r="UIE66" s="22"/>
      <c r="UIF66" s="22"/>
      <c r="UIG66" s="22"/>
      <c r="UIH66" s="22"/>
      <c r="UII66" s="22"/>
      <c r="UIJ66" s="22"/>
      <c r="UIK66" s="22"/>
      <c r="UIL66" s="22"/>
      <c r="UIM66" s="22"/>
      <c r="UIN66" s="22"/>
      <c r="UIO66" s="22"/>
      <c r="UIP66" s="22"/>
      <c r="UIQ66" s="22"/>
      <c r="UIR66" s="22"/>
      <c r="UIS66" s="22"/>
      <c r="UIT66" s="22"/>
      <c r="UIU66" s="22"/>
      <c r="UIV66" s="22"/>
      <c r="UIW66" s="22"/>
      <c r="UIX66" s="22"/>
      <c r="UIY66" s="22"/>
      <c r="UIZ66" s="22"/>
      <c r="UJA66" s="22"/>
      <c r="UJB66" s="22"/>
      <c r="UJC66" s="22"/>
      <c r="UJD66" s="22"/>
      <c r="UJE66" s="22"/>
      <c r="UJF66" s="22"/>
      <c r="UJG66" s="22"/>
      <c r="UJH66" s="22"/>
      <c r="UJI66" s="22"/>
      <c r="UJJ66" s="22"/>
      <c r="UJK66" s="22"/>
      <c r="UJL66" s="22"/>
      <c r="UJM66" s="22"/>
      <c r="UJN66" s="22"/>
      <c r="UJO66" s="22"/>
      <c r="UJP66" s="22"/>
      <c r="UJQ66" s="22"/>
      <c r="UJR66" s="22"/>
      <c r="UJS66" s="22"/>
      <c r="UJT66" s="22"/>
      <c r="UJU66" s="22"/>
      <c r="UJV66" s="22"/>
      <c r="UJW66" s="22"/>
      <c r="UJX66" s="22"/>
      <c r="UJY66" s="22"/>
      <c r="UJZ66" s="22"/>
      <c r="UKA66" s="22"/>
      <c r="UKB66" s="22"/>
      <c r="UKC66" s="22"/>
      <c r="UKD66" s="22"/>
      <c r="UKE66" s="22"/>
      <c r="UKF66" s="22"/>
      <c r="UKG66" s="22"/>
      <c r="UKH66" s="22"/>
      <c r="UKI66" s="22"/>
      <c r="UKJ66" s="22"/>
      <c r="UKK66" s="22"/>
      <c r="UKL66" s="22"/>
      <c r="UKM66" s="22"/>
      <c r="UKN66" s="22"/>
      <c r="UKO66" s="22"/>
      <c r="UKP66" s="22"/>
      <c r="UKQ66" s="22"/>
      <c r="UKR66" s="22"/>
      <c r="UKS66" s="22"/>
      <c r="UKT66" s="22"/>
      <c r="UKU66" s="22"/>
      <c r="UKV66" s="22"/>
      <c r="UKW66" s="22"/>
      <c r="UKX66" s="22"/>
      <c r="UKY66" s="22"/>
      <c r="UKZ66" s="22"/>
      <c r="ULA66" s="22"/>
      <c r="ULB66" s="22"/>
      <c r="ULC66" s="22"/>
      <c r="ULD66" s="22"/>
      <c r="ULE66" s="22"/>
      <c r="ULF66" s="22"/>
      <c r="ULG66" s="22"/>
      <c r="ULH66" s="22"/>
      <c r="ULI66" s="22"/>
      <c r="ULJ66" s="22"/>
      <c r="ULK66" s="22"/>
      <c r="ULL66" s="22"/>
      <c r="ULM66" s="22"/>
      <c r="ULN66" s="22"/>
      <c r="ULO66" s="22"/>
      <c r="ULP66" s="22"/>
      <c r="ULQ66" s="22"/>
      <c r="ULR66" s="22"/>
      <c r="ULS66" s="22"/>
      <c r="ULT66" s="22"/>
      <c r="ULU66" s="22"/>
      <c r="ULV66" s="22"/>
      <c r="ULW66" s="22"/>
      <c r="ULX66" s="22"/>
      <c r="ULY66" s="22"/>
      <c r="ULZ66" s="22"/>
      <c r="UMA66" s="22"/>
      <c r="UMB66" s="22"/>
      <c r="UMC66" s="22"/>
      <c r="UMD66" s="22"/>
      <c r="UME66" s="22"/>
      <c r="UMF66" s="22"/>
      <c r="UMG66" s="22"/>
      <c r="UMH66" s="22"/>
      <c r="UMI66" s="22"/>
      <c r="UMJ66" s="22"/>
      <c r="UMK66" s="22"/>
      <c r="UML66" s="22"/>
      <c r="UMM66" s="22"/>
      <c r="UMN66" s="22"/>
      <c r="UMO66" s="22"/>
      <c r="UMP66" s="22"/>
      <c r="UMQ66" s="22"/>
      <c r="UMR66" s="22"/>
      <c r="UMS66" s="22"/>
      <c r="UMT66" s="22"/>
      <c r="UMU66" s="22"/>
      <c r="UMV66" s="22"/>
      <c r="UMW66" s="22"/>
      <c r="UMX66" s="22"/>
      <c r="UMY66" s="22"/>
      <c r="UMZ66" s="22"/>
      <c r="UNA66" s="22"/>
      <c r="UNB66" s="22"/>
      <c r="UNC66" s="22"/>
      <c r="UND66" s="22"/>
      <c r="UNE66" s="22"/>
      <c r="UNF66" s="22"/>
      <c r="UNG66" s="22"/>
      <c r="UNH66" s="22"/>
      <c r="UNI66" s="22"/>
      <c r="UNJ66" s="22"/>
      <c r="UNK66" s="22"/>
      <c r="UNL66" s="22"/>
      <c r="UNM66" s="22"/>
      <c r="UNN66" s="22"/>
      <c r="UNO66" s="22"/>
      <c r="UNP66" s="22"/>
      <c r="UNQ66" s="22"/>
      <c r="UNR66" s="22"/>
      <c r="UNS66" s="22"/>
      <c r="UNT66" s="22"/>
      <c r="UNU66" s="22"/>
      <c r="UNV66" s="22"/>
      <c r="UNW66" s="22"/>
      <c r="UNX66" s="22"/>
      <c r="UNY66" s="22"/>
      <c r="UNZ66" s="22"/>
      <c r="UOA66" s="22"/>
      <c r="UOB66" s="22"/>
      <c r="UOC66" s="22"/>
      <c r="UOD66" s="22"/>
      <c r="UOE66" s="22"/>
      <c r="UOF66" s="22"/>
      <c r="UOG66" s="22"/>
      <c r="UOH66" s="22"/>
      <c r="UOI66" s="22"/>
      <c r="UOJ66" s="22"/>
      <c r="UOK66" s="22"/>
      <c r="UOL66" s="22"/>
      <c r="UOM66" s="22"/>
      <c r="UON66" s="22"/>
      <c r="UOO66" s="22"/>
      <c r="UOP66" s="22"/>
      <c r="UOQ66" s="22"/>
      <c r="UOR66" s="22"/>
      <c r="UOS66" s="22"/>
      <c r="UOT66" s="22"/>
      <c r="UOU66" s="22"/>
      <c r="UOV66" s="22"/>
      <c r="UOW66" s="22"/>
      <c r="UOX66" s="22"/>
      <c r="UOY66" s="22"/>
      <c r="UOZ66" s="22"/>
      <c r="UPA66" s="22"/>
      <c r="UPB66" s="22"/>
      <c r="UPC66" s="22"/>
      <c r="UPD66" s="22"/>
      <c r="UPE66" s="22"/>
      <c r="UPF66" s="22"/>
      <c r="UPG66" s="22"/>
      <c r="UPH66" s="22"/>
      <c r="UPI66" s="22"/>
      <c r="UPJ66" s="22"/>
      <c r="UPK66" s="22"/>
      <c r="UPL66" s="22"/>
      <c r="UPM66" s="22"/>
      <c r="UPN66" s="22"/>
      <c r="UPO66" s="22"/>
      <c r="UPP66" s="22"/>
      <c r="UPQ66" s="22"/>
      <c r="UPR66" s="22"/>
      <c r="UPS66" s="22"/>
      <c r="UPT66" s="22"/>
      <c r="UPU66" s="22"/>
      <c r="UPV66" s="22"/>
      <c r="UPW66" s="22"/>
      <c r="UPX66" s="22"/>
      <c r="UPY66" s="22"/>
      <c r="UPZ66" s="22"/>
      <c r="UQA66" s="22"/>
      <c r="UQB66" s="22"/>
      <c r="UQC66" s="22"/>
      <c r="UQD66" s="22"/>
      <c r="UQE66" s="22"/>
      <c r="UQF66" s="22"/>
      <c r="UQG66" s="22"/>
      <c r="UQH66" s="22"/>
      <c r="UQI66" s="22"/>
      <c r="UQJ66" s="22"/>
      <c r="UQK66" s="22"/>
      <c r="UQL66" s="22"/>
      <c r="UQM66" s="22"/>
      <c r="UQN66" s="22"/>
      <c r="UQO66" s="22"/>
      <c r="UQP66" s="22"/>
      <c r="UQQ66" s="22"/>
      <c r="UQR66" s="22"/>
      <c r="UQS66" s="22"/>
      <c r="UQT66" s="22"/>
      <c r="UQU66" s="22"/>
      <c r="UQV66" s="22"/>
      <c r="UQW66" s="22"/>
      <c r="UQX66" s="22"/>
      <c r="UQY66" s="22"/>
      <c r="UQZ66" s="22"/>
      <c r="URA66" s="22"/>
      <c r="URB66" s="22"/>
      <c r="URC66" s="22"/>
      <c r="URD66" s="22"/>
      <c r="URE66" s="22"/>
      <c r="URF66" s="22"/>
      <c r="URG66" s="22"/>
      <c r="URH66" s="22"/>
      <c r="URI66" s="22"/>
      <c r="URJ66" s="22"/>
      <c r="URK66" s="22"/>
      <c r="URL66" s="22"/>
      <c r="URM66" s="22"/>
      <c r="URN66" s="22"/>
      <c r="URO66" s="22"/>
      <c r="URP66" s="22"/>
      <c r="URQ66" s="22"/>
      <c r="URR66" s="22"/>
      <c r="URS66" s="22"/>
      <c r="URT66" s="22"/>
      <c r="URU66" s="22"/>
      <c r="URV66" s="22"/>
      <c r="URW66" s="22"/>
      <c r="URX66" s="22"/>
      <c r="URY66" s="22"/>
      <c r="URZ66" s="22"/>
      <c r="USA66" s="22"/>
      <c r="USB66" s="22"/>
      <c r="USC66" s="22"/>
      <c r="USD66" s="22"/>
      <c r="USE66" s="22"/>
      <c r="USF66" s="22"/>
      <c r="USG66" s="22"/>
      <c r="USH66" s="22"/>
      <c r="USI66" s="22"/>
      <c r="USJ66" s="22"/>
      <c r="USK66" s="22"/>
      <c r="USL66" s="22"/>
      <c r="USM66" s="22"/>
      <c r="USN66" s="22"/>
      <c r="USO66" s="22"/>
      <c r="USP66" s="22"/>
      <c r="USQ66" s="22"/>
      <c r="USR66" s="22"/>
      <c r="USS66" s="22"/>
      <c r="UST66" s="22"/>
      <c r="USU66" s="22"/>
      <c r="USV66" s="22"/>
      <c r="USW66" s="22"/>
      <c r="USX66" s="22"/>
      <c r="USY66" s="22"/>
      <c r="USZ66" s="22"/>
      <c r="UTA66" s="22"/>
      <c r="UTB66" s="22"/>
      <c r="UTC66" s="22"/>
      <c r="UTD66" s="22"/>
      <c r="UTE66" s="22"/>
      <c r="UTF66" s="22"/>
      <c r="UTG66" s="22"/>
      <c r="UTH66" s="22"/>
      <c r="UTI66" s="22"/>
      <c r="UTJ66" s="22"/>
      <c r="UTK66" s="22"/>
      <c r="UTL66" s="22"/>
      <c r="UTM66" s="22"/>
      <c r="UTN66" s="22"/>
      <c r="UTO66" s="22"/>
      <c r="UTP66" s="22"/>
      <c r="UTQ66" s="22"/>
      <c r="UTR66" s="22"/>
      <c r="UTS66" s="22"/>
      <c r="UTT66" s="22"/>
      <c r="UTU66" s="22"/>
      <c r="UTV66" s="22"/>
      <c r="UTW66" s="22"/>
      <c r="UTX66" s="22"/>
      <c r="UTY66" s="22"/>
      <c r="UTZ66" s="22"/>
      <c r="UUA66" s="22"/>
      <c r="UUB66" s="22"/>
      <c r="UUC66" s="22"/>
      <c r="UUD66" s="22"/>
      <c r="UUE66" s="22"/>
      <c r="UUF66" s="22"/>
      <c r="UUG66" s="22"/>
      <c r="UUH66" s="22"/>
      <c r="UUI66" s="22"/>
      <c r="UUJ66" s="22"/>
      <c r="UUK66" s="22"/>
      <c r="UUL66" s="22"/>
      <c r="UUM66" s="22"/>
      <c r="UUN66" s="22"/>
      <c r="UUO66" s="22"/>
      <c r="UUP66" s="22"/>
      <c r="UUQ66" s="22"/>
      <c r="UUR66" s="22"/>
      <c r="UUS66" s="22"/>
      <c r="UUT66" s="22"/>
      <c r="UUU66" s="22"/>
      <c r="UUV66" s="22"/>
      <c r="UUW66" s="22"/>
      <c r="UUX66" s="22"/>
      <c r="UUY66" s="22"/>
      <c r="UUZ66" s="22"/>
      <c r="UVA66" s="22"/>
      <c r="UVB66" s="22"/>
      <c r="UVC66" s="22"/>
      <c r="UVD66" s="22"/>
      <c r="UVE66" s="22"/>
      <c r="UVF66" s="22"/>
      <c r="UVG66" s="22"/>
      <c r="UVH66" s="22"/>
      <c r="UVI66" s="22"/>
      <c r="UVJ66" s="22"/>
      <c r="UVK66" s="22"/>
      <c r="UVL66" s="22"/>
      <c r="UVM66" s="22"/>
      <c r="UVN66" s="22"/>
      <c r="UVO66" s="22"/>
      <c r="UVP66" s="22"/>
      <c r="UVQ66" s="22"/>
      <c r="UVR66" s="22"/>
      <c r="UVS66" s="22"/>
      <c r="UVT66" s="22"/>
      <c r="UVU66" s="22"/>
      <c r="UVV66" s="22"/>
      <c r="UVW66" s="22"/>
      <c r="UVX66" s="22"/>
      <c r="UVY66" s="22"/>
      <c r="UVZ66" s="22"/>
      <c r="UWA66" s="22"/>
      <c r="UWB66" s="22"/>
      <c r="UWC66" s="22"/>
      <c r="UWD66" s="22"/>
      <c r="UWE66" s="22"/>
      <c r="UWF66" s="22"/>
      <c r="UWG66" s="22"/>
      <c r="UWH66" s="22"/>
      <c r="UWI66" s="22"/>
      <c r="UWJ66" s="22"/>
      <c r="UWK66" s="22"/>
      <c r="UWL66" s="22"/>
      <c r="UWM66" s="22"/>
      <c r="UWN66" s="22"/>
      <c r="UWO66" s="22"/>
      <c r="UWP66" s="22"/>
      <c r="UWQ66" s="22"/>
      <c r="UWR66" s="22"/>
      <c r="UWS66" s="22"/>
      <c r="UWT66" s="22"/>
      <c r="UWU66" s="22"/>
      <c r="UWV66" s="22"/>
      <c r="UWW66" s="22"/>
      <c r="UWX66" s="22"/>
      <c r="UWY66" s="22"/>
      <c r="UWZ66" s="22"/>
      <c r="UXA66" s="22"/>
      <c r="UXB66" s="22"/>
      <c r="UXC66" s="22"/>
      <c r="UXD66" s="22"/>
      <c r="UXE66" s="22"/>
      <c r="UXF66" s="22"/>
      <c r="UXG66" s="22"/>
      <c r="UXH66" s="22"/>
      <c r="UXI66" s="22"/>
      <c r="UXJ66" s="22"/>
      <c r="UXK66" s="22"/>
      <c r="UXL66" s="22"/>
      <c r="UXM66" s="22"/>
      <c r="UXN66" s="22"/>
      <c r="UXO66" s="22"/>
      <c r="UXP66" s="22"/>
      <c r="UXQ66" s="22"/>
      <c r="UXR66" s="22"/>
      <c r="UXS66" s="22"/>
      <c r="UXT66" s="22"/>
      <c r="UXU66" s="22"/>
      <c r="UXV66" s="22"/>
      <c r="UXW66" s="22"/>
      <c r="UXX66" s="22"/>
      <c r="UXY66" s="22"/>
      <c r="UXZ66" s="22"/>
      <c r="UYA66" s="22"/>
      <c r="UYB66" s="22"/>
      <c r="UYC66" s="22"/>
      <c r="UYD66" s="22"/>
      <c r="UYE66" s="22"/>
      <c r="UYF66" s="22"/>
      <c r="UYG66" s="22"/>
      <c r="UYH66" s="22"/>
      <c r="UYI66" s="22"/>
      <c r="UYJ66" s="22"/>
      <c r="UYK66" s="22"/>
      <c r="UYL66" s="22"/>
      <c r="UYM66" s="22"/>
      <c r="UYN66" s="22"/>
      <c r="UYO66" s="22"/>
      <c r="UYP66" s="22"/>
      <c r="UYQ66" s="22"/>
      <c r="UYR66" s="22"/>
      <c r="UYS66" s="22"/>
      <c r="UYT66" s="22"/>
      <c r="UYU66" s="22"/>
      <c r="UYV66" s="22"/>
      <c r="UYW66" s="22"/>
      <c r="UYX66" s="22"/>
      <c r="UYY66" s="22"/>
      <c r="UYZ66" s="22"/>
      <c r="UZA66" s="22"/>
      <c r="UZB66" s="22"/>
      <c r="UZC66" s="22"/>
      <c r="UZD66" s="22"/>
      <c r="UZE66" s="22"/>
      <c r="UZF66" s="22"/>
      <c r="UZG66" s="22"/>
      <c r="UZH66" s="22"/>
      <c r="UZI66" s="22"/>
      <c r="UZJ66" s="22"/>
      <c r="UZK66" s="22"/>
      <c r="UZL66" s="22"/>
      <c r="UZM66" s="22"/>
      <c r="UZN66" s="22"/>
      <c r="UZO66" s="22"/>
      <c r="UZP66" s="22"/>
      <c r="UZQ66" s="22"/>
      <c r="UZR66" s="22"/>
      <c r="UZS66" s="22"/>
      <c r="UZT66" s="22"/>
      <c r="UZU66" s="22"/>
      <c r="UZV66" s="22"/>
      <c r="UZW66" s="22"/>
      <c r="UZX66" s="22"/>
      <c r="UZY66" s="22"/>
      <c r="UZZ66" s="22"/>
      <c r="VAA66" s="22"/>
      <c r="VAB66" s="22"/>
      <c r="VAC66" s="22"/>
      <c r="VAD66" s="22"/>
      <c r="VAE66" s="22"/>
      <c r="VAF66" s="22"/>
      <c r="VAG66" s="22"/>
      <c r="VAH66" s="22"/>
      <c r="VAI66" s="22"/>
      <c r="VAJ66" s="22"/>
      <c r="VAK66" s="22"/>
      <c r="VAL66" s="22"/>
      <c r="VAM66" s="22"/>
      <c r="VAN66" s="22"/>
      <c r="VAO66" s="22"/>
      <c r="VAP66" s="22"/>
      <c r="VAQ66" s="22"/>
      <c r="VAR66" s="22"/>
      <c r="VAS66" s="22"/>
      <c r="VAT66" s="22"/>
      <c r="VAU66" s="22"/>
      <c r="VAV66" s="22"/>
      <c r="VAW66" s="22"/>
      <c r="VAX66" s="22"/>
      <c r="VAY66" s="22"/>
      <c r="VAZ66" s="22"/>
      <c r="VBA66" s="22"/>
      <c r="VBB66" s="22"/>
      <c r="VBC66" s="22"/>
      <c r="VBD66" s="22"/>
      <c r="VBE66" s="22"/>
      <c r="VBF66" s="22"/>
      <c r="VBG66" s="22"/>
      <c r="VBH66" s="22"/>
      <c r="VBI66" s="22"/>
      <c r="VBJ66" s="22"/>
      <c r="VBK66" s="22"/>
      <c r="VBL66" s="22"/>
      <c r="VBM66" s="22"/>
      <c r="VBN66" s="22"/>
      <c r="VBO66" s="22"/>
      <c r="VBP66" s="22"/>
      <c r="VBQ66" s="22"/>
      <c r="VBR66" s="22"/>
      <c r="VBS66" s="22"/>
      <c r="VBT66" s="22"/>
      <c r="VBU66" s="22"/>
      <c r="VBV66" s="22"/>
      <c r="VBW66" s="22"/>
      <c r="VBX66" s="22"/>
      <c r="VBY66" s="22"/>
      <c r="VBZ66" s="22"/>
      <c r="VCA66" s="22"/>
      <c r="VCB66" s="22"/>
      <c r="VCC66" s="22"/>
      <c r="VCD66" s="22"/>
      <c r="VCE66" s="22"/>
      <c r="VCF66" s="22"/>
      <c r="VCG66" s="22"/>
      <c r="VCH66" s="22"/>
      <c r="VCI66" s="22"/>
      <c r="VCJ66" s="22"/>
      <c r="VCK66" s="22"/>
      <c r="VCL66" s="22"/>
      <c r="VCM66" s="22"/>
      <c r="VCN66" s="22"/>
      <c r="VCO66" s="22"/>
      <c r="VCP66" s="22"/>
      <c r="VCQ66" s="22"/>
      <c r="VCR66" s="22"/>
      <c r="VCS66" s="22"/>
      <c r="VCT66" s="22"/>
      <c r="VCU66" s="22"/>
      <c r="VCV66" s="22"/>
      <c r="VCW66" s="22"/>
      <c r="VCX66" s="22"/>
      <c r="VCY66" s="22"/>
      <c r="VCZ66" s="22"/>
      <c r="VDA66" s="22"/>
      <c r="VDB66" s="22"/>
      <c r="VDC66" s="22"/>
      <c r="VDD66" s="22"/>
      <c r="VDE66" s="22"/>
      <c r="VDF66" s="22"/>
      <c r="VDG66" s="22"/>
      <c r="VDH66" s="22"/>
      <c r="VDI66" s="22"/>
      <c r="VDJ66" s="22"/>
      <c r="VDK66" s="22"/>
      <c r="VDL66" s="22"/>
      <c r="VDM66" s="22"/>
      <c r="VDN66" s="22"/>
      <c r="VDO66" s="22"/>
      <c r="VDP66" s="22"/>
      <c r="VDQ66" s="22"/>
      <c r="VDR66" s="22"/>
      <c r="VDS66" s="22"/>
      <c r="VDT66" s="22"/>
      <c r="VDU66" s="22"/>
      <c r="VDV66" s="22"/>
      <c r="VDW66" s="22"/>
      <c r="VDX66" s="22"/>
      <c r="VDY66" s="22"/>
      <c r="VDZ66" s="22"/>
      <c r="VEA66" s="22"/>
      <c r="VEB66" s="22"/>
      <c r="VEC66" s="22"/>
      <c r="VED66" s="22"/>
      <c r="VEE66" s="22"/>
      <c r="VEF66" s="22"/>
      <c r="VEG66" s="22"/>
      <c r="VEH66" s="22"/>
      <c r="VEI66" s="22"/>
      <c r="VEJ66" s="22"/>
      <c r="VEK66" s="22"/>
      <c r="VEL66" s="22"/>
      <c r="VEM66" s="22"/>
      <c r="VEN66" s="22"/>
      <c r="VEO66" s="22"/>
      <c r="VEP66" s="22"/>
      <c r="VEQ66" s="22"/>
      <c r="VER66" s="22"/>
      <c r="VES66" s="22"/>
      <c r="VET66" s="22"/>
      <c r="VEU66" s="22"/>
      <c r="VEV66" s="22"/>
      <c r="VEW66" s="22"/>
      <c r="VEX66" s="22"/>
      <c r="VEY66" s="22"/>
      <c r="VEZ66" s="22"/>
      <c r="VFA66" s="22"/>
      <c r="VFB66" s="22"/>
      <c r="VFC66" s="22"/>
      <c r="VFD66" s="22"/>
      <c r="VFE66" s="22"/>
      <c r="VFF66" s="22"/>
      <c r="VFG66" s="22"/>
      <c r="VFH66" s="22"/>
      <c r="VFI66" s="22"/>
      <c r="VFJ66" s="22"/>
      <c r="VFK66" s="22"/>
      <c r="VFL66" s="22"/>
      <c r="VFM66" s="22"/>
      <c r="VFN66" s="22"/>
      <c r="VFO66" s="22"/>
      <c r="VFP66" s="22"/>
      <c r="VFQ66" s="22"/>
      <c r="VFR66" s="22"/>
      <c r="VFS66" s="22"/>
      <c r="VFT66" s="22"/>
      <c r="VFU66" s="22"/>
      <c r="VFV66" s="22"/>
      <c r="VFW66" s="22"/>
      <c r="VFX66" s="22"/>
      <c r="VFY66" s="22"/>
      <c r="VFZ66" s="22"/>
      <c r="VGA66" s="22"/>
      <c r="VGB66" s="22"/>
      <c r="VGC66" s="22"/>
      <c r="VGD66" s="22"/>
      <c r="VGE66" s="22"/>
      <c r="VGF66" s="22"/>
      <c r="VGG66" s="22"/>
      <c r="VGH66" s="22"/>
      <c r="VGI66" s="22"/>
      <c r="VGJ66" s="22"/>
      <c r="VGK66" s="22"/>
      <c r="VGL66" s="22"/>
      <c r="VGM66" s="22"/>
      <c r="VGN66" s="22"/>
      <c r="VGO66" s="22"/>
      <c r="VGP66" s="22"/>
      <c r="VGQ66" s="22"/>
      <c r="VGR66" s="22"/>
      <c r="VGS66" s="22"/>
      <c r="VGT66" s="22"/>
      <c r="VGU66" s="22"/>
      <c r="VGV66" s="22"/>
      <c r="VGW66" s="22"/>
      <c r="VGX66" s="22"/>
      <c r="VGY66" s="22"/>
      <c r="VGZ66" s="22"/>
      <c r="VHA66" s="22"/>
      <c r="VHB66" s="22"/>
      <c r="VHC66" s="22"/>
      <c r="VHD66" s="22"/>
      <c r="VHE66" s="22"/>
      <c r="VHF66" s="22"/>
      <c r="VHG66" s="22"/>
      <c r="VHH66" s="22"/>
      <c r="VHI66" s="22"/>
      <c r="VHJ66" s="22"/>
      <c r="VHK66" s="22"/>
      <c r="VHL66" s="22"/>
      <c r="VHM66" s="22"/>
      <c r="VHN66" s="22"/>
      <c r="VHO66" s="22"/>
      <c r="VHP66" s="22"/>
      <c r="VHQ66" s="22"/>
      <c r="VHR66" s="22"/>
      <c r="VHS66" s="22"/>
      <c r="VHT66" s="22"/>
      <c r="VHU66" s="22"/>
      <c r="VHV66" s="22"/>
      <c r="VHW66" s="22"/>
      <c r="VHX66" s="22"/>
      <c r="VHY66" s="22"/>
      <c r="VHZ66" s="22"/>
      <c r="VIA66" s="22"/>
      <c r="VIB66" s="22"/>
      <c r="VIC66" s="22"/>
      <c r="VID66" s="22"/>
      <c r="VIE66" s="22"/>
      <c r="VIF66" s="22"/>
      <c r="VIG66" s="22"/>
      <c r="VIH66" s="22"/>
      <c r="VII66" s="22"/>
      <c r="VIJ66" s="22"/>
      <c r="VIK66" s="22"/>
      <c r="VIL66" s="22"/>
      <c r="VIM66" s="22"/>
      <c r="VIN66" s="22"/>
      <c r="VIO66" s="22"/>
      <c r="VIP66" s="22"/>
      <c r="VIQ66" s="22"/>
      <c r="VIR66" s="22"/>
      <c r="VIS66" s="22"/>
      <c r="VIT66" s="22"/>
      <c r="VIU66" s="22"/>
      <c r="VIV66" s="22"/>
      <c r="VIW66" s="22"/>
      <c r="VIX66" s="22"/>
      <c r="VIY66" s="22"/>
      <c r="VIZ66" s="22"/>
      <c r="VJA66" s="22"/>
      <c r="VJB66" s="22"/>
      <c r="VJC66" s="22"/>
      <c r="VJD66" s="22"/>
      <c r="VJE66" s="22"/>
      <c r="VJF66" s="22"/>
      <c r="VJG66" s="22"/>
      <c r="VJH66" s="22"/>
      <c r="VJI66" s="22"/>
      <c r="VJJ66" s="22"/>
      <c r="VJK66" s="22"/>
      <c r="VJL66" s="22"/>
      <c r="VJM66" s="22"/>
      <c r="VJN66" s="22"/>
      <c r="VJO66" s="22"/>
      <c r="VJP66" s="22"/>
      <c r="VJQ66" s="22"/>
      <c r="VJR66" s="22"/>
      <c r="VJS66" s="22"/>
      <c r="VJT66" s="22"/>
      <c r="VJU66" s="22"/>
      <c r="VJV66" s="22"/>
      <c r="VJW66" s="22"/>
      <c r="VJX66" s="22"/>
      <c r="VJY66" s="22"/>
      <c r="VJZ66" s="22"/>
      <c r="VKA66" s="22"/>
      <c r="VKB66" s="22"/>
      <c r="VKC66" s="22"/>
      <c r="VKD66" s="22"/>
      <c r="VKE66" s="22"/>
      <c r="VKF66" s="22"/>
      <c r="VKG66" s="22"/>
      <c r="VKH66" s="22"/>
      <c r="VKI66" s="22"/>
      <c r="VKJ66" s="22"/>
      <c r="VKK66" s="22"/>
      <c r="VKL66" s="22"/>
      <c r="VKM66" s="22"/>
      <c r="VKN66" s="22"/>
      <c r="VKO66" s="22"/>
      <c r="VKP66" s="22"/>
      <c r="VKQ66" s="22"/>
      <c r="VKR66" s="22"/>
      <c r="VKS66" s="22"/>
      <c r="VKT66" s="22"/>
      <c r="VKU66" s="22"/>
      <c r="VKV66" s="22"/>
      <c r="VKW66" s="22"/>
      <c r="VKX66" s="22"/>
      <c r="VKY66" s="22"/>
      <c r="VKZ66" s="22"/>
      <c r="VLA66" s="22"/>
      <c r="VLB66" s="22"/>
      <c r="VLC66" s="22"/>
      <c r="VLD66" s="22"/>
      <c r="VLE66" s="22"/>
      <c r="VLF66" s="22"/>
      <c r="VLG66" s="22"/>
      <c r="VLH66" s="22"/>
      <c r="VLI66" s="22"/>
      <c r="VLJ66" s="22"/>
      <c r="VLK66" s="22"/>
      <c r="VLL66" s="22"/>
      <c r="VLM66" s="22"/>
      <c r="VLN66" s="22"/>
      <c r="VLO66" s="22"/>
      <c r="VLP66" s="22"/>
      <c r="VLQ66" s="22"/>
      <c r="VLR66" s="22"/>
      <c r="VLS66" s="22"/>
      <c r="VLT66" s="22"/>
      <c r="VLU66" s="22"/>
      <c r="VLV66" s="22"/>
      <c r="VLW66" s="22"/>
      <c r="VLX66" s="22"/>
      <c r="VLY66" s="22"/>
      <c r="VLZ66" s="22"/>
      <c r="VMA66" s="22"/>
      <c r="VMB66" s="22"/>
      <c r="VMC66" s="22"/>
      <c r="VMD66" s="22"/>
      <c r="VME66" s="22"/>
      <c r="VMF66" s="22"/>
      <c r="VMG66" s="22"/>
      <c r="VMH66" s="22"/>
      <c r="VMI66" s="22"/>
      <c r="VMJ66" s="22"/>
      <c r="VMK66" s="22"/>
      <c r="VML66" s="22"/>
      <c r="VMM66" s="22"/>
      <c r="VMN66" s="22"/>
      <c r="VMO66" s="22"/>
      <c r="VMP66" s="22"/>
      <c r="VMQ66" s="22"/>
      <c r="VMR66" s="22"/>
      <c r="VMS66" s="22"/>
      <c r="VMT66" s="22"/>
      <c r="VMU66" s="22"/>
      <c r="VMV66" s="22"/>
      <c r="VMW66" s="22"/>
      <c r="VMX66" s="22"/>
      <c r="VMY66" s="22"/>
      <c r="VMZ66" s="22"/>
      <c r="VNA66" s="22"/>
      <c r="VNB66" s="22"/>
      <c r="VNC66" s="22"/>
      <c r="VND66" s="22"/>
      <c r="VNE66" s="22"/>
      <c r="VNF66" s="22"/>
      <c r="VNG66" s="22"/>
      <c r="VNH66" s="22"/>
      <c r="VNI66" s="22"/>
      <c r="VNJ66" s="22"/>
      <c r="VNK66" s="22"/>
      <c r="VNL66" s="22"/>
      <c r="VNM66" s="22"/>
      <c r="VNN66" s="22"/>
      <c r="VNO66" s="22"/>
      <c r="VNP66" s="22"/>
      <c r="VNQ66" s="22"/>
      <c r="VNR66" s="22"/>
      <c r="VNS66" s="22"/>
      <c r="VNT66" s="22"/>
      <c r="VNU66" s="22"/>
      <c r="VNV66" s="22"/>
      <c r="VNW66" s="22"/>
      <c r="VNX66" s="22"/>
      <c r="VNY66" s="22"/>
      <c r="VNZ66" s="22"/>
      <c r="VOA66" s="22"/>
      <c r="VOB66" s="22"/>
      <c r="VOC66" s="22"/>
      <c r="VOD66" s="22"/>
      <c r="VOE66" s="22"/>
      <c r="VOF66" s="22"/>
      <c r="VOG66" s="22"/>
      <c r="VOH66" s="22"/>
      <c r="VOI66" s="22"/>
      <c r="VOJ66" s="22"/>
      <c r="VOK66" s="22"/>
      <c r="VOL66" s="22"/>
      <c r="VOM66" s="22"/>
      <c r="VON66" s="22"/>
      <c r="VOO66" s="22"/>
      <c r="VOP66" s="22"/>
      <c r="VOQ66" s="22"/>
      <c r="VOR66" s="22"/>
      <c r="VOS66" s="22"/>
      <c r="VOT66" s="22"/>
      <c r="VOU66" s="22"/>
      <c r="VOV66" s="22"/>
      <c r="VOW66" s="22"/>
      <c r="VOX66" s="22"/>
      <c r="VOY66" s="22"/>
      <c r="VOZ66" s="22"/>
      <c r="VPA66" s="22"/>
      <c r="VPB66" s="22"/>
      <c r="VPC66" s="22"/>
      <c r="VPD66" s="22"/>
      <c r="VPE66" s="22"/>
      <c r="VPF66" s="22"/>
      <c r="VPG66" s="22"/>
      <c r="VPH66" s="22"/>
      <c r="VPI66" s="22"/>
      <c r="VPJ66" s="22"/>
      <c r="VPK66" s="22"/>
      <c r="VPL66" s="22"/>
      <c r="VPM66" s="22"/>
      <c r="VPN66" s="22"/>
      <c r="VPO66" s="22"/>
      <c r="VPP66" s="22"/>
      <c r="VPQ66" s="22"/>
      <c r="VPR66" s="22"/>
      <c r="VPS66" s="22"/>
      <c r="VPT66" s="22"/>
      <c r="VPU66" s="22"/>
      <c r="VPV66" s="22"/>
      <c r="VPW66" s="22"/>
      <c r="VPX66" s="22"/>
      <c r="VPY66" s="22"/>
      <c r="VPZ66" s="22"/>
      <c r="VQA66" s="22"/>
      <c r="VQB66" s="22"/>
      <c r="VQC66" s="22"/>
      <c r="VQD66" s="22"/>
      <c r="VQE66" s="22"/>
      <c r="VQF66" s="22"/>
      <c r="VQG66" s="22"/>
      <c r="VQH66" s="22"/>
      <c r="VQI66" s="22"/>
      <c r="VQJ66" s="22"/>
      <c r="VQK66" s="22"/>
      <c r="VQL66" s="22"/>
      <c r="VQM66" s="22"/>
      <c r="VQN66" s="22"/>
      <c r="VQO66" s="22"/>
      <c r="VQP66" s="22"/>
      <c r="VQQ66" s="22"/>
      <c r="VQR66" s="22"/>
      <c r="VQS66" s="22"/>
      <c r="VQT66" s="22"/>
      <c r="VQU66" s="22"/>
      <c r="VQV66" s="22"/>
      <c r="VQW66" s="22"/>
      <c r="VQX66" s="22"/>
      <c r="VQY66" s="22"/>
      <c r="VQZ66" s="22"/>
      <c r="VRA66" s="22"/>
      <c r="VRB66" s="22"/>
      <c r="VRC66" s="22"/>
      <c r="VRD66" s="22"/>
      <c r="VRE66" s="22"/>
      <c r="VRF66" s="22"/>
      <c r="VRG66" s="22"/>
      <c r="VRH66" s="22"/>
      <c r="VRI66" s="22"/>
      <c r="VRJ66" s="22"/>
      <c r="VRK66" s="22"/>
      <c r="VRL66" s="22"/>
      <c r="VRM66" s="22"/>
      <c r="VRN66" s="22"/>
      <c r="VRO66" s="22"/>
      <c r="VRP66" s="22"/>
      <c r="VRQ66" s="22"/>
      <c r="VRR66" s="22"/>
      <c r="VRS66" s="22"/>
      <c r="VRT66" s="22"/>
      <c r="VRU66" s="22"/>
      <c r="VRV66" s="22"/>
      <c r="VRW66" s="22"/>
      <c r="VRX66" s="22"/>
      <c r="VRY66" s="22"/>
      <c r="VRZ66" s="22"/>
      <c r="VSA66" s="22"/>
      <c r="VSB66" s="22"/>
      <c r="VSC66" s="22"/>
      <c r="VSD66" s="22"/>
      <c r="VSE66" s="22"/>
      <c r="VSF66" s="22"/>
      <c r="VSG66" s="22"/>
      <c r="VSH66" s="22"/>
      <c r="VSI66" s="22"/>
      <c r="VSJ66" s="22"/>
      <c r="VSK66" s="22"/>
      <c r="VSL66" s="22"/>
      <c r="VSM66" s="22"/>
      <c r="VSN66" s="22"/>
      <c r="VSO66" s="22"/>
      <c r="VSP66" s="22"/>
      <c r="VSQ66" s="22"/>
      <c r="VSR66" s="22"/>
      <c r="VSS66" s="22"/>
      <c r="VST66" s="22"/>
      <c r="VSU66" s="22"/>
      <c r="VSV66" s="22"/>
      <c r="VSW66" s="22"/>
      <c r="VSX66" s="22"/>
      <c r="VSY66" s="22"/>
      <c r="VSZ66" s="22"/>
      <c r="VTA66" s="22"/>
      <c r="VTB66" s="22"/>
      <c r="VTC66" s="22"/>
      <c r="VTD66" s="22"/>
      <c r="VTE66" s="22"/>
      <c r="VTF66" s="22"/>
      <c r="VTG66" s="22"/>
      <c r="VTH66" s="22"/>
      <c r="VTI66" s="22"/>
      <c r="VTJ66" s="22"/>
      <c r="VTK66" s="22"/>
      <c r="VTL66" s="22"/>
      <c r="VTM66" s="22"/>
      <c r="VTN66" s="22"/>
      <c r="VTO66" s="22"/>
      <c r="VTP66" s="22"/>
      <c r="VTQ66" s="22"/>
      <c r="VTR66" s="22"/>
      <c r="VTS66" s="22"/>
      <c r="VTT66" s="22"/>
      <c r="VTU66" s="22"/>
      <c r="VTV66" s="22"/>
      <c r="VTW66" s="22"/>
      <c r="VTX66" s="22"/>
      <c r="VTY66" s="22"/>
      <c r="VTZ66" s="22"/>
      <c r="VUA66" s="22"/>
      <c r="VUB66" s="22"/>
      <c r="VUC66" s="22"/>
      <c r="VUD66" s="22"/>
      <c r="VUE66" s="22"/>
      <c r="VUF66" s="22"/>
      <c r="VUG66" s="22"/>
      <c r="VUH66" s="22"/>
      <c r="VUI66" s="22"/>
      <c r="VUJ66" s="22"/>
      <c r="VUK66" s="22"/>
      <c r="VUL66" s="22"/>
      <c r="VUM66" s="22"/>
      <c r="VUN66" s="22"/>
      <c r="VUO66" s="22"/>
      <c r="VUP66" s="22"/>
      <c r="VUQ66" s="22"/>
      <c r="VUR66" s="22"/>
      <c r="VUS66" s="22"/>
      <c r="VUT66" s="22"/>
      <c r="VUU66" s="22"/>
      <c r="VUV66" s="22"/>
      <c r="VUW66" s="22"/>
      <c r="VUX66" s="22"/>
      <c r="VUY66" s="22"/>
      <c r="VUZ66" s="22"/>
      <c r="VVA66" s="22"/>
      <c r="VVB66" s="22"/>
      <c r="VVC66" s="22"/>
      <c r="VVD66" s="22"/>
      <c r="VVE66" s="22"/>
      <c r="VVF66" s="22"/>
      <c r="VVG66" s="22"/>
      <c r="VVH66" s="22"/>
      <c r="VVI66" s="22"/>
      <c r="VVJ66" s="22"/>
      <c r="VVK66" s="22"/>
      <c r="VVL66" s="22"/>
      <c r="VVM66" s="22"/>
      <c r="VVN66" s="22"/>
      <c r="VVO66" s="22"/>
      <c r="VVP66" s="22"/>
      <c r="VVQ66" s="22"/>
      <c r="VVR66" s="22"/>
      <c r="VVS66" s="22"/>
      <c r="VVT66" s="22"/>
      <c r="VVU66" s="22"/>
      <c r="VVV66" s="22"/>
      <c r="VVW66" s="22"/>
      <c r="VVX66" s="22"/>
      <c r="VVY66" s="22"/>
      <c r="VVZ66" s="22"/>
      <c r="VWA66" s="22"/>
      <c r="VWB66" s="22"/>
      <c r="VWC66" s="22"/>
      <c r="VWD66" s="22"/>
      <c r="VWE66" s="22"/>
      <c r="VWF66" s="22"/>
      <c r="VWG66" s="22"/>
      <c r="VWH66" s="22"/>
      <c r="VWI66" s="22"/>
      <c r="VWJ66" s="22"/>
      <c r="VWK66" s="22"/>
      <c r="VWL66" s="22"/>
      <c r="VWM66" s="22"/>
      <c r="VWN66" s="22"/>
      <c r="VWO66" s="22"/>
      <c r="VWP66" s="22"/>
      <c r="VWQ66" s="22"/>
      <c r="VWR66" s="22"/>
      <c r="VWS66" s="22"/>
      <c r="VWT66" s="22"/>
      <c r="VWU66" s="22"/>
      <c r="VWV66" s="22"/>
      <c r="VWW66" s="22"/>
      <c r="VWX66" s="22"/>
      <c r="VWY66" s="22"/>
      <c r="VWZ66" s="22"/>
      <c r="VXA66" s="22"/>
      <c r="VXB66" s="22"/>
      <c r="VXC66" s="22"/>
      <c r="VXD66" s="22"/>
      <c r="VXE66" s="22"/>
      <c r="VXF66" s="22"/>
      <c r="VXG66" s="22"/>
      <c r="VXH66" s="22"/>
      <c r="VXI66" s="22"/>
      <c r="VXJ66" s="22"/>
      <c r="VXK66" s="22"/>
      <c r="VXL66" s="22"/>
      <c r="VXM66" s="22"/>
      <c r="VXN66" s="22"/>
      <c r="VXO66" s="22"/>
      <c r="VXP66" s="22"/>
      <c r="VXQ66" s="22"/>
      <c r="VXR66" s="22"/>
      <c r="VXS66" s="22"/>
      <c r="VXT66" s="22"/>
      <c r="VXU66" s="22"/>
      <c r="VXV66" s="22"/>
      <c r="VXW66" s="22"/>
      <c r="VXX66" s="22"/>
      <c r="VXY66" s="22"/>
      <c r="VXZ66" s="22"/>
      <c r="VYA66" s="22"/>
      <c r="VYB66" s="22"/>
      <c r="VYC66" s="22"/>
      <c r="VYD66" s="22"/>
      <c r="VYE66" s="22"/>
      <c r="VYF66" s="22"/>
      <c r="VYG66" s="22"/>
      <c r="VYH66" s="22"/>
      <c r="VYI66" s="22"/>
      <c r="VYJ66" s="22"/>
      <c r="VYK66" s="22"/>
      <c r="VYL66" s="22"/>
      <c r="VYM66" s="22"/>
      <c r="VYN66" s="22"/>
      <c r="VYO66" s="22"/>
      <c r="VYP66" s="22"/>
      <c r="VYQ66" s="22"/>
      <c r="VYR66" s="22"/>
      <c r="VYS66" s="22"/>
      <c r="VYT66" s="22"/>
      <c r="VYU66" s="22"/>
      <c r="VYV66" s="22"/>
      <c r="VYW66" s="22"/>
      <c r="VYX66" s="22"/>
      <c r="VYY66" s="22"/>
      <c r="VYZ66" s="22"/>
      <c r="VZA66" s="22"/>
      <c r="VZB66" s="22"/>
      <c r="VZC66" s="22"/>
      <c r="VZD66" s="22"/>
      <c r="VZE66" s="22"/>
      <c r="VZF66" s="22"/>
      <c r="VZG66" s="22"/>
      <c r="VZH66" s="22"/>
      <c r="VZI66" s="22"/>
      <c r="VZJ66" s="22"/>
      <c r="VZK66" s="22"/>
      <c r="VZL66" s="22"/>
      <c r="VZM66" s="22"/>
      <c r="VZN66" s="22"/>
      <c r="VZO66" s="22"/>
      <c r="VZP66" s="22"/>
      <c r="VZQ66" s="22"/>
      <c r="VZR66" s="22"/>
      <c r="VZS66" s="22"/>
      <c r="VZT66" s="22"/>
      <c r="VZU66" s="22"/>
      <c r="VZV66" s="22"/>
      <c r="VZW66" s="22"/>
      <c r="VZX66" s="22"/>
      <c r="VZY66" s="22"/>
      <c r="VZZ66" s="22"/>
      <c r="WAA66" s="22"/>
      <c r="WAB66" s="22"/>
      <c r="WAC66" s="22"/>
      <c r="WAD66" s="22"/>
      <c r="WAE66" s="22"/>
      <c r="WAF66" s="22"/>
      <c r="WAG66" s="22"/>
      <c r="WAH66" s="22"/>
      <c r="WAI66" s="22"/>
      <c r="WAJ66" s="22"/>
      <c r="WAK66" s="22"/>
      <c r="WAL66" s="22"/>
      <c r="WAM66" s="22"/>
      <c r="WAN66" s="22"/>
      <c r="WAO66" s="22"/>
      <c r="WAP66" s="22"/>
      <c r="WAQ66" s="22"/>
      <c r="WAR66" s="22"/>
      <c r="WAS66" s="22"/>
      <c r="WAT66" s="22"/>
      <c r="WAU66" s="22"/>
      <c r="WAV66" s="22"/>
      <c r="WAW66" s="22"/>
      <c r="WAX66" s="22"/>
      <c r="WAY66" s="22"/>
      <c r="WAZ66" s="22"/>
      <c r="WBA66" s="22"/>
      <c r="WBB66" s="22"/>
      <c r="WBC66" s="22"/>
      <c r="WBD66" s="22"/>
      <c r="WBE66" s="22"/>
      <c r="WBF66" s="22"/>
      <c r="WBG66" s="22"/>
      <c r="WBH66" s="22"/>
      <c r="WBI66" s="22"/>
      <c r="WBJ66" s="22"/>
      <c r="WBK66" s="22"/>
      <c r="WBL66" s="22"/>
      <c r="WBM66" s="22"/>
      <c r="WBN66" s="22"/>
      <c r="WBO66" s="22"/>
      <c r="WBP66" s="22"/>
      <c r="WBQ66" s="22"/>
      <c r="WBR66" s="22"/>
      <c r="WBS66" s="22"/>
      <c r="WBT66" s="22"/>
      <c r="WBU66" s="22"/>
      <c r="WBV66" s="22"/>
      <c r="WBW66" s="22"/>
      <c r="WBX66" s="22"/>
      <c r="WBY66" s="22"/>
      <c r="WBZ66" s="22"/>
      <c r="WCA66" s="22"/>
      <c r="WCB66" s="22"/>
      <c r="WCC66" s="22"/>
      <c r="WCD66" s="22"/>
      <c r="WCE66" s="22"/>
      <c r="WCF66" s="22"/>
      <c r="WCG66" s="22"/>
      <c r="WCH66" s="22"/>
      <c r="WCI66" s="22"/>
      <c r="WCJ66" s="22"/>
      <c r="WCK66" s="22"/>
      <c r="WCL66" s="22"/>
      <c r="WCM66" s="22"/>
      <c r="WCN66" s="22"/>
      <c r="WCO66" s="22"/>
      <c r="WCP66" s="22"/>
      <c r="WCQ66" s="22"/>
      <c r="WCR66" s="22"/>
      <c r="WCS66" s="22"/>
      <c r="WCT66" s="22"/>
      <c r="WCU66" s="22"/>
      <c r="WCV66" s="22"/>
      <c r="WCW66" s="22"/>
      <c r="WCX66" s="22"/>
      <c r="WCY66" s="22"/>
      <c r="WCZ66" s="22"/>
      <c r="WDA66" s="22"/>
      <c r="WDB66" s="22"/>
      <c r="WDC66" s="22"/>
      <c r="WDD66" s="22"/>
      <c r="WDE66" s="22"/>
      <c r="WDF66" s="22"/>
      <c r="WDG66" s="22"/>
      <c r="WDH66" s="22"/>
      <c r="WDI66" s="22"/>
      <c r="WDJ66" s="22"/>
      <c r="WDK66" s="22"/>
      <c r="WDL66" s="22"/>
      <c r="WDM66" s="22"/>
      <c r="WDN66" s="22"/>
      <c r="WDO66" s="22"/>
      <c r="WDP66" s="22"/>
      <c r="WDQ66" s="22"/>
      <c r="WDR66" s="22"/>
      <c r="WDS66" s="22"/>
      <c r="WDT66" s="22"/>
      <c r="WDU66" s="22"/>
      <c r="WDV66" s="22"/>
      <c r="WDW66" s="22"/>
      <c r="WDX66" s="22"/>
      <c r="WDY66" s="22"/>
      <c r="WDZ66" s="22"/>
      <c r="WEA66" s="22"/>
      <c r="WEB66" s="22"/>
      <c r="WEC66" s="22"/>
      <c r="WED66" s="22"/>
      <c r="WEE66" s="22"/>
      <c r="WEF66" s="22"/>
      <c r="WEG66" s="22"/>
      <c r="WEH66" s="22"/>
      <c r="WEI66" s="22"/>
      <c r="WEJ66" s="22"/>
      <c r="WEK66" s="22"/>
      <c r="WEL66" s="22"/>
      <c r="WEM66" s="22"/>
      <c r="WEN66" s="22"/>
      <c r="WEO66" s="22"/>
      <c r="WEP66" s="22"/>
      <c r="WEQ66" s="22"/>
      <c r="WER66" s="22"/>
      <c r="WES66" s="22"/>
      <c r="WET66" s="22"/>
      <c r="WEU66" s="22"/>
      <c r="WEV66" s="22"/>
      <c r="WEW66" s="22"/>
      <c r="WEX66" s="22"/>
      <c r="WEY66" s="22"/>
      <c r="WEZ66" s="22"/>
      <c r="WFA66" s="22"/>
      <c r="WFB66" s="22"/>
      <c r="WFC66" s="22"/>
      <c r="WFD66" s="22"/>
      <c r="WFE66" s="22"/>
      <c r="WFF66" s="22"/>
      <c r="WFG66" s="22"/>
      <c r="WFH66" s="22"/>
      <c r="WFI66" s="22"/>
      <c r="WFJ66" s="22"/>
      <c r="WFK66" s="22"/>
      <c r="WFL66" s="22"/>
      <c r="WFM66" s="22"/>
      <c r="WFN66" s="22"/>
      <c r="WFO66" s="22"/>
      <c r="WFP66" s="22"/>
      <c r="WFQ66" s="22"/>
      <c r="WFR66" s="22"/>
      <c r="WFS66" s="22"/>
      <c r="WFT66" s="22"/>
      <c r="WFU66" s="22"/>
      <c r="WFV66" s="22"/>
      <c r="WFW66" s="22"/>
      <c r="WFX66" s="22"/>
      <c r="WFY66" s="22"/>
      <c r="WFZ66" s="22"/>
      <c r="WGA66" s="22"/>
      <c r="WGB66" s="22"/>
      <c r="WGC66" s="22"/>
      <c r="WGD66" s="22"/>
      <c r="WGE66" s="22"/>
      <c r="WGF66" s="22"/>
      <c r="WGG66" s="22"/>
      <c r="WGH66" s="22"/>
      <c r="WGI66" s="22"/>
      <c r="WGJ66" s="22"/>
      <c r="WGK66" s="22"/>
      <c r="WGL66" s="22"/>
      <c r="WGM66" s="22"/>
      <c r="WGN66" s="22"/>
      <c r="WGO66" s="22"/>
      <c r="WGP66" s="22"/>
      <c r="WGQ66" s="22"/>
      <c r="WGR66" s="22"/>
      <c r="WGS66" s="22"/>
      <c r="WGT66" s="22"/>
      <c r="WGU66" s="22"/>
      <c r="WGV66" s="22"/>
      <c r="WGW66" s="22"/>
      <c r="WGX66" s="22"/>
      <c r="WGY66" s="22"/>
      <c r="WGZ66" s="22"/>
      <c r="WHA66" s="22"/>
      <c r="WHB66" s="22"/>
      <c r="WHC66" s="22"/>
      <c r="WHD66" s="22"/>
      <c r="WHE66" s="22"/>
      <c r="WHF66" s="22"/>
      <c r="WHG66" s="22"/>
      <c r="WHH66" s="22"/>
      <c r="WHI66" s="22"/>
      <c r="WHJ66" s="22"/>
      <c r="WHK66" s="22"/>
      <c r="WHL66" s="22"/>
      <c r="WHM66" s="22"/>
      <c r="WHN66" s="22"/>
      <c r="WHO66" s="22"/>
      <c r="WHP66" s="22"/>
      <c r="WHQ66" s="22"/>
      <c r="WHR66" s="22"/>
      <c r="WHS66" s="22"/>
      <c r="WHT66" s="22"/>
      <c r="WHU66" s="22"/>
      <c r="WHV66" s="22"/>
      <c r="WHW66" s="22"/>
      <c r="WHX66" s="22"/>
      <c r="WHY66" s="22"/>
      <c r="WHZ66" s="22"/>
      <c r="WIA66" s="22"/>
      <c r="WIB66" s="22"/>
      <c r="WIC66" s="22"/>
      <c r="WID66" s="22"/>
      <c r="WIE66" s="22"/>
      <c r="WIF66" s="22"/>
      <c r="WIG66" s="22"/>
      <c r="WIH66" s="22"/>
      <c r="WII66" s="22"/>
      <c r="WIJ66" s="22"/>
      <c r="WIK66" s="22"/>
      <c r="WIL66" s="22"/>
      <c r="WIM66" s="22"/>
      <c r="WIN66" s="22"/>
      <c r="WIO66" s="22"/>
      <c r="WIP66" s="22"/>
      <c r="WIQ66" s="22"/>
      <c r="WIR66" s="22"/>
      <c r="WIS66" s="22"/>
      <c r="WIT66" s="22"/>
      <c r="WIU66" s="22"/>
      <c r="WIV66" s="22"/>
      <c r="WIW66" s="22"/>
      <c r="WIX66" s="22"/>
      <c r="WIY66" s="22"/>
      <c r="WIZ66" s="22"/>
      <c r="WJA66" s="22"/>
      <c r="WJB66" s="22"/>
      <c r="WJC66" s="22"/>
      <c r="WJD66" s="22"/>
      <c r="WJE66" s="22"/>
      <c r="WJF66" s="22"/>
      <c r="WJG66" s="22"/>
      <c r="WJH66" s="22"/>
      <c r="WJI66" s="22"/>
      <c r="WJJ66" s="22"/>
      <c r="WJK66" s="22"/>
      <c r="WJL66" s="22"/>
      <c r="WJM66" s="22"/>
      <c r="WJN66" s="22"/>
      <c r="WJO66" s="22"/>
      <c r="WJP66" s="22"/>
      <c r="WJQ66" s="22"/>
      <c r="WJR66" s="22"/>
      <c r="WJS66" s="22"/>
      <c r="WJT66" s="22"/>
      <c r="WJU66" s="22"/>
      <c r="WJV66" s="22"/>
      <c r="WJW66" s="22"/>
      <c r="WJX66" s="22"/>
      <c r="WJY66" s="22"/>
      <c r="WJZ66" s="22"/>
      <c r="WKA66" s="22"/>
      <c r="WKB66" s="22"/>
      <c r="WKC66" s="22"/>
      <c r="WKD66" s="22"/>
      <c r="WKE66" s="22"/>
      <c r="WKF66" s="22"/>
      <c r="WKG66" s="22"/>
      <c r="WKH66" s="22"/>
      <c r="WKI66" s="22"/>
      <c r="WKJ66" s="22"/>
      <c r="WKK66" s="22"/>
      <c r="WKL66" s="22"/>
      <c r="WKM66" s="22"/>
      <c r="WKN66" s="22"/>
      <c r="WKO66" s="22"/>
      <c r="WKP66" s="22"/>
      <c r="WKQ66" s="22"/>
      <c r="WKR66" s="22"/>
      <c r="WKS66" s="22"/>
      <c r="WKT66" s="22"/>
      <c r="WKU66" s="22"/>
      <c r="WKV66" s="22"/>
      <c r="WKW66" s="22"/>
      <c r="WKX66" s="22"/>
      <c r="WKY66" s="22"/>
      <c r="WKZ66" s="22"/>
      <c r="WLA66" s="22"/>
      <c r="WLB66" s="22"/>
      <c r="WLC66" s="22"/>
      <c r="WLD66" s="22"/>
      <c r="WLE66" s="22"/>
      <c r="WLF66" s="22"/>
      <c r="WLG66" s="22"/>
      <c r="WLH66" s="22"/>
      <c r="WLI66" s="22"/>
      <c r="WLJ66" s="22"/>
      <c r="WLK66" s="22"/>
      <c r="WLL66" s="22"/>
      <c r="WLM66" s="22"/>
      <c r="WLN66" s="22"/>
      <c r="WLO66" s="22"/>
      <c r="WLP66" s="22"/>
      <c r="WLQ66" s="22"/>
      <c r="WLR66" s="22"/>
      <c r="WLS66" s="22"/>
      <c r="WLT66" s="22"/>
      <c r="WLU66" s="22"/>
      <c r="WLV66" s="22"/>
      <c r="WLW66" s="22"/>
      <c r="WLX66" s="22"/>
      <c r="WLY66" s="22"/>
      <c r="WLZ66" s="22"/>
      <c r="WMA66" s="22"/>
      <c r="WMB66" s="22"/>
      <c r="WMC66" s="22"/>
      <c r="WMD66" s="22"/>
      <c r="WME66" s="22"/>
      <c r="WMF66" s="22"/>
      <c r="WMG66" s="22"/>
      <c r="WMH66" s="22"/>
      <c r="WMI66" s="22"/>
      <c r="WMJ66" s="22"/>
      <c r="WMK66" s="22"/>
      <c r="WML66" s="22"/>
      <c r="WMM66" s="22"/>
      <c r="WMN66" s="22"/>
      <c r="WMO66" s="22"/>
      <c r="WMP66" s="22"/>
      <c r="WMQ66" s="22"/>
      <c r="WMR66" s="22"/>
      <c r="WMS66" s="22"/>
      <c r="WMT66" s="22"/>
      <c r="WMU66" s="22"/>
      <c r="WMV66" s="22"/>
      <c r="WMW66" s="22"/>
      <c r="WMX66" s="22"/>
      <c r="WMY66" s="22"/>
      <c r="WMZ66" s="22"/>
      <c r="WNA66" s="22"/>
      <c r="WNB66" s="22"/>
      <c r="WNC66" s="22"/>
      <c r="WND66" s="22"/>
      <c r="WNE66" s="22"/>
      <c r="WNF66" s="22"/>
      <c r="WNG66" s="22"/>
      <c r="WNH66" s="22"/>
      <c r="WNI66" s="22"/>
      <c r="WNJ66" s="22"/>
      <c r="WNK66" s="22"/>
      <c r="WNL66" s="22"/>
      <c r="WNM66" s="22"/>
      <c r="WNN66" s="22"/>
      <c r="WNO66" s="22"/>
      <c r="WNP66" s="22"/>
      <c r="WNQ66" s="22"/>
      <c r="WNR66" s="22"/>
      <c r="WNS66" s="22"/>
      <c r="WNT66" s="22"/>
      <c r="WNU66" s="22"/>
      <c r="WNV66" s="22"/>
      <c r="WNW66" s="22"/>
      <c r="WNX66" s="22"/>
      <c r="WNY66" s="22"/>
      <c r="WNZ66" s="22"/>
      <c r="WOA66" s="22"/>
      <c r="WOB66" s="22"/>
      <c r="WOC66" s="22"/>
      <c r="WOD66" s="22"/>
      <c r="WOE66" s="22"/>
      <c r="WOF66" s="22"/>
      <c r="WOG66" s="22"/>
      <c r="WOH66" s="22"/>
      <c r="WOI66" s="22"/>
      <c r="WOJ66" s="22"/>
      <c r="WOK66" s="22"/>
      <c r="WOL66" s="22"/>
      <c r="WOM66" s="22"/>
      <c r="WON66" s="22"/>
      <c r="WOO66" s="22"/>
      <c r="WOP66" s="22"/>
      <c r="WOQ66" s="22"/>
      <c r="WOR66" s="22"/>
      <c r="WOS66" s="22"/>
      <c r="WOT66" s="22"/>
      <c r="WOU66" s="22"/>
      <c r="WOV66" s="22"/>
      <c r="WOW66" s="22"/>
      <c r="WOX66" s="22"/>
      <c r="WOY66" s="22"/>
      <c r="WOZ66" s="22"/>
      <c r="WPA66" s="22"/>
      <c r="WPB66" s="22"/>
      <c r="WPC66" s="22"/>
      <c r="WPD66" s="22"/>
      <c r="WPE66" s="22"/>
      <c r="WPF66" s="22"/>
      <c r="WPG66" s="22"/>
      <c r="WPH66" s="22"/>
      <c r="WPI66" s="22"/>
      <c r="WPJ66" s="22"/>
      <c r="WPK66" s="22"/>
      <c r="WPL66" s="22"/>
      <c r="WPM66" s="22"/>
      <c r="WPN66" s="22"/>
      <c r="WPO66" s="22"/>
      <c r="WPP66" s="22"/>
      <c r="WPQ66" s="22"/>
      <c r="WPR66" s="22"/>
      <c r="WPS66" s="22"/>
      <c r="WPT66" s="22"/>
      <c r="WPU66" s="22"/>
      <c r="WPV66" s="22"/>
      <c r="WPW66" s="22"/>
      <c r="WPX66" s="22"/>
      <c r="WPY66" s="22"/>
      <c r="WPZ66" s="22"/>
      <c r="WQA66" s="22"/>
      <c r="WQB66" s="22"/>
      <c r="WQC66" s="22"/>
      <c r="WQD66" s="22"/>
      <c r="WQE66" s="22"/>
      <c r="WQF66" s="22"/>
      <c r="WQG66" s="22"/>
      <c r="WQH66" s="22"/>
      <c r="WQI66" s="22"/>
      <c r="WQJ66" s="22"/>
      <c r="WQK66" s="22"/>
      <c r="WQL66" s="22"/>
      <c r="WQM66" s="22"/>
      <c r="WQN66" s="22"/>
      <c r="WQO66" s="22"/>
      <c r="WQP66" s="22"/>
      <c r="WQQ66" s="22"/>
      <c r="WQR66" s="22"/>
      <c r="WQS66" s="22"/>
      <c r="WQT66" s="22"/>
      <c r="WQU66" s="22"/>
      <c r="WQV66" s="22"/>
      <c r="WQW66" s="22"/>
      <c r="WQX66" s="22"/>
      <c r="WQY66" s="22"/>
      <c r="WQZ66" s="22"/>
      <c r="WRA66" s="22"/>
      <c r="WRB66" s="22"/>
      <c r="WRC66" s="22"/>
      <c r="WRD66" s="22"/>
      <c r="WRE66" s="22"/>
      <c r="WRF66" s="22"/>
      <c r="WRG66" s="22"/>
      <c r="WRH66" s="22"/>
      <c r="WRI66" s="22"/>
      <c r="WRJ66" s="22"/>
      <c r="WRK66" s="22"/>
      <c r="WRL66" s="22"/>
      <c r="WRM66" s="22"/>
      <c r="WRN66" s="22"/>
      <c r="WRO66" s="22"/>
      <c r="WRP66" s="22"/>
      <c r="WRQ66" s="22"/>
      <c r="WRR66" s="22"/>
      <c r="WRS66" s="22"/>
      <c r="WRT66" s="22"/>
      <c r="WRU66" s="22"/>
      <c r="WRV66" s="22"/>
      <c r="WRW66" s="22"/>
      <c r="WRX66" s="22"/>
      <c r="WRY66" s="22"/>
      <c r="WRZ66" s="22"/>
      <c r="WSA66" s="22"/>
      <c r="WSB66" s="22"/>
      <c r="WSC66" s="22"/>
      <c r="WSD66" s="22"/>
      <c r="WSE66" s="22"/>
      <c r="WSF66" s="22"/>
      <c r="WSG66" s="22"/>
      <c r="WSH66" s="22"/>
      <c r="WSI66" s="22"/>
      <c r="WSJ66" s="22"/>
      <c r="WSK66" s="22"/>
      <c r="WSL66" s="22"/>
      <c r="WSM66" s="22"/>
      <c r="WSN66" s="22"/>
      <c r="WSO66" s="22"/>
      <c r="WSP66" s="22"/>
      <c r="WSQ66" s="22"/>
      <c r="WSR66" s="22"/>
      <c r="WSS66" s="22"/>
      <c r="WST66" s="22"/>
      <c r="WSU66" s="22"/>
      <c r="WSV66" s="22"/>
      <c r="WSW66" s="22"/>
      <c r="WSX66" s="22"/>
      <c r="WSY66" s="22"/>
      <c r="WSZ66" s="22"/>
      <c r="WTA66" s="22"/>
      <c r="WTB66" s="22"/>
      <c r="WTC66" s="22"/>
      <c r="WTD66" s="22"/>
      <c r="WTE66" s="22"/>
      <c r="WTF66" s="22"/>
      <c r="WTG66" s="22"/>
      <c r="WTH66" s="22"/>
      <c r="WTI66" s="22"/>
      <c r="WTJ66" s="22"/>
      <c r="WTK66" s="22"/>
      <c r="WTL66" s="22"/>
      <c r="WTM66" s="22"/>
      <c r="WTN66" s="22"/>
      <c r="WTO66" s="22"/>
      <c r="WTP66" s="22"/>
      <c r="WTQ66" s="22"/>
      <c r="WTR66" s="22"/>
      <c r="WTS66" s="22"/>
      <c r="WTT66" s="22"/>
      <c r="WTU66" s="22"/>
      <c r="WTV66" s="22"/>
      <c r="WTW66" s="22"/>
      <c r="WTX66" s="22"/>
      <c r="WTY66" s="22"/>
      <c r="WTZ66" s="22"/>
      <c r="WUA66" s="22"/>
      <c r="WUB66" s="22"/>
      <c r="WUC66" s="22"/>
      <c r="WUD66" s="22"/>
      <c r="WUE66" s="22"/>
      <c r="WUF66" s="22"/>
      <c r="WUG66" s="22"/>
      <c r="WUH66" s="22"/>
      <c r="WUI66" s="22"/>
      <c r="WUJ66" s="22"/>
      <c r="WUK66" s="22"/>
      <c r="WUL66" s="22"/>
      <c r="WUM66" s="22"/>
      <c r="WUN66" s="22"/>
      <c r="WUO66" s="22"/>
      <c r="WUP66" s="22"/>
      <c r="WUQ66" s="22"/>
      <c r="WUR66" s="22"/>
      <c r="WUS66" s="22"/>
      <c r="WUT66" s="22"/>
      <c r="WUU66" s="22"/>
      <c r="WUV66" s="22"/>
      <c r="WUW66" s="22"/>
      <c r="WUX66" s="22"/>
      <c r="WUY66" s="22"/>
      <c r="WUZ66" s="22"/>
      <c r="WVA66" s="22"/>
      <c r="WVB66" s="22"/>
      <c r="WVC66" s="22"/>
      <c r="WVD66" s="22"/>
      <c r="WVE66" s="22"/>
      <c r="WVF66" s="22"/>
      <c r="WVG66" s="22"/>
      <c r="WVH66" s="22"/>
      <c r="WVI66" s="22"/>
      <c r="WVJ66" s="22"/>
      <c r="WVK66" s="22"/>
      <c r="WVL66" s="22"/>
      <c r="WVM66" s="22"/>
      <c r="WVN66" s="22"/>
      <c r="WVO66" s="22"/>
      <c r="WVP66" s="22"/>
      <c r="WVQ66" s="22"/>
      <c r="WVR66" s="22"/>
      <c r="WVS66" s="22"/>
      <c r="WVT66" s="22"/>
      <c r="WVU66" s="22"/>
      <c r="WVV66" s="22"/>
      <c r="WVW66" s="22"/>
      <c r="WVX66" s="22"/>
      <c r="WVY66" s="22"/>
      <c r="WVZ66" s="22"/>
      <c r="WWA66" s="22"/>
      <c r="WWB66" s="22"/>
      <c r="WWC66" s="22"/>
      <c r="WWD66" s="22"/>
      <c r="WWE66" s="22"/>
      <c r="WWF66" s="22"/>
      <c r="WWG66" s="22"/>
      <c r="WWH66" s="22"/>
      <c r="WWI66" s="22"/>
      <c r="WWJ66" s="22"/>
      <c r="WWK66" s="22"/>
      <c r="WWL66" s="22"/>
      <c r="WWM66" s="22"/>
      <c r="WWN66" s="22"/>
      <c r="WWO66" s="22"/>
      <c r="WWP66" s="22"/>
      <c r="WWQ66" s="22"/>
      <c r="WWR66" s="22"/>
      <c r="WWS66" s="22"/>
      <c r="WWT66" s="22"/>
      <c r="WWU66" s="22"/>
      <c r="WWV66" s="22"/>
      <c r="WWW66" s="22"/>
      <c r="WWX66" s="22"/>
      <c r="WWY66" s="22"/>
      <c r="WWZ66" s="22"/>
      <c r="WXA66" s="22"/>
      <c r="WXB66" s="22"/>
      <c r="WXC66" s="22"/>
      <c r="WXD66" s="22"/>
      <c r="WXE66" s="22"/>
      <c r="WXF66" s="22"/>
      <c r="WXG66" s="22"/>
      <c r="WXH66" s="22"/>
      <c r="WXI66" s="22"/>
      <c r="WXJ66" s="22"/>
      <c r="WXK66" s="22"/>
      <c r="WXL66" s="22"/>
      <c r="WXM66" s="22"/>
      <c r="WXN66" s="22"/>
      <c r="WXO66" s="22"/>
      <c r="WXP66" s="22"/>
      <c r="WXQ66" s="22"/>
      <c r="WXR66" s="22"/>
      <c r="WXS66" s="22"/>
      <c r="WXT66" s="22"/>
      <c r="WXU66" s="22"/>
      <c r="WXV66" s="22"/>
      <c r="WXW66" s="22"/>
      <c r="WXX66" s="22"/>
      <c r="WXY66" s="22"/>
      <c r="WXZ66" s="22"/>
      <c r="WYA66" s="22"/>
      <c r="WYB66" s="22"/>
      <c r="WYC66" s="22"/>
      <c r="WYD66" s="22"/>
      <c r="WYE66" s="22"/>
      <c r="WYF66" s="22"/>
      <c r="WYG66" s="22"/>
      <c r="WYH66" s="22"/>
      <c r="WYI66" s="22"/>
      <c r="WYJ66" s="22"/>
      <c r="WYK66" s="22"/>
      <c r="WYL66" s="22"/>
      <c r="WYM66" s="22"/>
      <c r="WYN66" s="22"/>
      <c r="WYO66" s="22"/>
      <c r="WYP66" s="22"/>
      <c r="WYQ66" s="22"/>
      <c r="WYR66" s="22"/>
      <c r="WYS66" s="22"/>
      <c r="WYT66" s="22"/>
      <c r="WYU66" s="22"/>
      <c r="WYV66" s="22"/>
      <c r="WYW66" s="22"/>
      <c r="WYX66" s="22"/>
      <c r="WYY66" s="22"/>
      <c r="WYZ66" s="22"/>
      <c r="WZA66" s="22"/>
      <c r="WZB66" s="22"/>
      <c r="WZC66" s="22"/>
      <c r="WZD66" s="22"/>
      <c r="WZE66" s="22"/>
      <c r="WZF66" s="22"/>
      <c r="WZG66" s="22"/>
      <c r="WZH66" s="22"/>
      <c r="WZI66" s="22"/>
      <c r="WZJ66" s="22"/>
      <c r="WZK66" s="22"/>
      <c r="WZL66" s="22"/>
      <c r="WZM66" s="22"/>
      <c r="WZN66" s="22"/>
      <c r="WZO66" s="22"/>
      <c r="WZP66" s="22"/>
      <c r="WZQ66" s="22"/>
      <c r="WZR66" s="22"/>
      <c r="WZS66" s="22"/>
      <c r="WZT66" s="22"/>
      <c r="WZU66" s="22"/>
      <c r="WZV66" s="22"/>
      <c r="WZW66" s="22"/>
      <c r="WZX66" s="22"/>
      <c r="WZY66" s="22"/>
      <c r="WZZ66" s="22"/>
      <c r="XAA66" s="22"/>
      <c r="XAB66" s="22"/>
      <c r="XAC66" s="22"/>
      <c r="XAD66" s="22"/>
      <c r="XAE66" s="22"/>
      <c r="XAF66" s="22"/>
      <c r="XAG66" s="22"/>
      <c r="XAH66" s="22"/>
      <c r="XAI66" s="22"/>
      <c r="XAJ66" s="22"/>
      <c r="XAK66" s="22"/>
      <c r="XAL66" s="22"/>
      <c r="XAM66" s="22"/>
      <c r="XAN66" s="22"/>
      <c r="XAO66" s="22"/>
      <c r="XAP66" s="22"/>
      <c r="XAQ66" s="22"/>
      <c r="XAR66" s="22"/>
      <c r="XAS66" s="22"/>
      <c r="XAT66" s="22"/>
      <c r="XAU66" s="22"/>
      <c r="XAV66" s="22"/>
      <c r="XAW66" s="22"/>
      <c r="XAX66" s="22"/>
      <c r="XAY66" s="22"/>
      <c r="XAZ66" s="22"/>
      <c r="XBA66" s="22"/>
      <c r="XBB66" s="22"/>
      <c r="XBC66" s="22"/>
      <c r="XBD66" s="22"/>
      <c r="XBE66" s="22"/>
      <c r="XBF66" s="22"/>
      <c r="XBG66" s="22"/>
      <c r="XBH66" s="22"/>
      <c r="XBI66" s="22"/>
      <c r="XBJ66" s="22"/>
      <c r="XBK66" s="22"/>
      <c r="XBL66" s="22"/>
      <c r="XBM66" s="22"/>
      <c r="XBN66" s="22"/>
      <c r="XBO66" s="22"/>
      <c r="XBP66" s="22"/>
      <c r="XBQ66" s="22"/>
      <c r="XBR66" s="22"/>
      <c r="XBS66" s="22"/>
      <c r="XBT66" s="22"/>
      <c r="XBU66" s="22"/>
      <c r="XBV66" s="22"/>
      <c r="XBW66" s="22"/>
      <c r="XBX66" s="22"/>
      <c r="XBY66" s="22"/>
      <c r="XBZ66" s="22"/>
      <c r="XCA66" s="22"/>
      <c r="XCB66" s="22"/>
      <c r="XCC66" s="22"/>
      <c r="XCD66" s="22"/>
      <c r="XCE66" s="22"/>
      <c r="XCF66" s="22"/>
      <c r="XCG66" s="22"/>
      <c r="XCH66" s="22"/>
      <c r="XCI66" s="22"/>
      <c r="XCJ66" s="22"/>
      <c r="XCK66" s="22"/>
      <c r="XCL66" s="22"/>
      <c r="XCM66" s="22"/>
      <c r="XCN66" s="22"/>
      <c r="XCO66" s="22"/>
      <c r="XCP66" s="22"/>
      <c r="XCQ66" s="22"/>
      <c r="XCR66" s="22"/>
      <c r="XCS66" s="22"/>
      <c r="XCT66" s="22"/>
      <c r="XCU66" s="22"/>
      <c r="XCV66" s="22"/>
      <c r="XCW66" s="22"/>
      <c r="XCX66" s="22"/>
      <c r="XCY66" s="22"/>
      <c r="XCZ66" s="22"/>
      <c r="XDA66" s="22"/>
      <c r="XDB66" s="22"/>
      <c r="XDC66" s="22"/>
      <c r="XDD66" s="22"/>
      <c r="XDE66" s="22"/>
      <c r="XDF66" s="22"/>
      <c r="XDG66" s="22"/>
      <c r="XDH66" s="22"/>
      <c r="XDI66" s="22"/>
      <c r="XDJ66" s="22"/>
      <c r="XDK66" s="22"/>
      <c r="XDL66" s="22"/>
      <c r="XDM66" s="22"/>
      <c r="XDN66" s="22"/>
      <c r="XDO66" s="22"/>
      <c r="XDP66" s="22"/>
      <c r="XDQ66" s="22"/>
      <c r="XDR66" s="22"/>
      <c r="XDS66" s="22"/>
      <c r="XDT66" s="22"/>
      <c r="XDU66" s="22"/>
      <c r="XDV66" s="22"/>
      <c r="XDW66" s="22"/>
      <c r="XDX66" s="22"/>
      <c r="XDY66" s="22"/>
      <c r="XDZ66" s="22"/>
      <c r="XEA66" s="22"/>
      <c r="XEB66" s="22"/>
      <c r="XEC66" s="22"/>
      <c r="XED66" s="22"/>
      <c r="XEE66" s="22"/>
      <c r="XEF66" s="22"/>
      <c r="XEG66" s="22"/>
      <c r="XEH66" s="22"/>
      <c r="XEI66" s="22"/>
      <c r="XEJ66" s="22"/>
      <c r="XEK66" s="22"/>
      <c r="XEL66" s="22"/>
      <c r="XEM66" s="22"/>
      <c r="XEN66" s="22"/>
      <c r="XEO66" s="22"/>
      <c r="XEP66" s="22"/>
      <c r="XEQ66" s="22"/>
      <c r="XER66" s="22"/>
      <c r="XES66" s="22"/>
      <c r="XET66" s="22"/>
      <c r="XEU66" s="22"/>
      <c r="XEV66" s="22"/>
    </row>
    <row r="67" spans="1:16376" outlineLevel="2" x14ac:dyDescent="0.15">
      <c r="B67" s="22" t="s">
        <v>84</v>
      </c>
      <c r="C67" s="29" t="s">
        <v>216</v>
      </c>
      <c r="D67" s="22"/>
      <c r="F67" s="14" t="s">
        <v>90</v>
      </c>
      <c r="L67" s="70">
        <v>180</v>
      </c>
      <c r="M67" s="72"/>
      <c r="N67" s="72"/>
      <c r="O67" s="72"/>
      <c r="P67" s="72"/>
      <c r="Q67" s="72"/>
      <c r="R67" s="72"/>
      <c r="S67" s="72"/>
      <c r="T67" s="72"/>
      <c r="U67" s="7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  <c r="IV67" s="22"/>
      <c r="IW67" s="22"/>
      <c r="IX67" s="22"/>
      <c r="IY67" s="22"/>
      <c r="IZ67" s="22"/>
      <c r="JA67" s="22"/>
      <c r="JB67" s="22"/>
      <c r="JC67" s="22"/>
      <c r="JD67" s="22"/>
      <c r="JE67" s="22"/>
      <c r="JF67" s="22"/>
      <c r="JG67" s="22"/>
      <c r="JH67" s="22"/>
      <c r="JI67" s="22"/>
      <c r="JJ67" s="22"/>
      <c r="JK67" s="22"/>
      <c r="JL67" s="22"/>
      <c r="JM67" s="22"/>
      <c r="JN67" s="22"/>
      <c r="JO67" s="22"/>
      <c r="JP67" s="22"/>
      <c r="JQ67" s="22"/>
      <c r="JR67" s="22"/>
      <c r="JS67" s="22"/>
      <c r="JT67" s="22"/>
      <c r="JU67" s="22"/>
      <c r="JV67" s="22"/>
      <c r="JW67" s="22"/>
      <c r="JX67" s="22"/>
      <c r="JY67" s="22"/>
      <c r="JZ67" s="22"/>
      <c r="KA67" s="22"/>
      <c r="KB67" s="22"/>
      <c r="KC67" s="22"/>
      <c r="KD67" s="22"/>
      <c r="KE67" s="22"/>
      <c r="KF67" s="22"/>
      <c r="KG67" s="22"/>
      <c r="KH67" s="22"/>
      <c r="KI67" s="22"/>
      <c r="KJ67" s="22"/>
      <c r="KK67" s="22"/>
      <c r="KL67" s="22"/>
      <c r="KM67" s="22"/>
      <c r="KN67" s="22"/>
      <c r="KO67" s="22"/>
      <c r="KP67" s="22"/>
      <c r="KQ67" s="22"/>
      <c r="KR67" s="22"/>
      <c r="KS67" s="22"/>
      <c r="KT67" s="22"/>
      <c r="KU67" s="22"/>
      <c r="KV67" s="22"/>
      <c r="KW67" s="22"/>
      <c r="KX67" s="22"/>
      <c r="KY67" s="22"/>
      <c r="KZ67" s="22"/>
      <c r="LA67" s="22"/>
      <c r="LB67" s="22"/>
      <c r="LC67" s="22"/>
      <c r="LD67" s="22"/>
      <c r="LE67" s="22"/>
      <c r="LF67" s="22"/>
      <c r="LG67" s="22"/>
      <c r="LH67" s="22"/>
      <c r="LI67" s="22"/>
      <c r="LJ67" s="22"/>
      <c r="LK67" s="22"/>
      <c r="LL67" s="22"/>
      <c r="LM67" s="22"/>
      <c r="LN67" s="22"/>
      <c r="LO67" s="22"/>
      <c r="LP67" s="22"/>
      <c r="LQ67" s="22"/>
      <c r="LR67" s="22"/>
      <c r="LS67" s="22"/>
      <c r="LT67" s="22"/>
      <c r="LU67" s="22"/>
      <c r="LV67" s="22"/>
      <c r="LW67" s="22"/>
      <c r="LX67" s="22"/>
      <c r="LY67" s="22"/>
      <c r="LZ67" s="22"/>
      <c r="MA67" s="22"/>
      <c r="MB67" s="22"/>
      <c r="MC67" s="22"/>
      <c r="MD67" s="22"/>
      <c r="ME67" s="22"/>
      <c r="MF67" s="22"/>
      <c r="MG67" s="22"/>
      <c r="MH67" s="22"/>
      <c r="MI67" s="22"/>
      <c r="MJ67" s="22"/>
      <c r="MK67" s="22"/>
      <c r="ML67" s="22"/>
      <c r="MM67" s="22"/>
      <c r="MN67" s="22"/>
      <c r="MO67" s="22"/>
      <c r="MP67" s="22"/>
      <c r="MQ67" s="22"/>
      <c r="MR67" s="22"/>
      <c r="MS67" s="22"/>
      <c r="MT67" s="22"/>
      <c r="MU67" s="22"/>
      <c r="MV67" s="22"/>
      <c r="MW67" s="22"/>
      <c r="MX67" s="22"/>
      <c r="MY67" s="22"/>
      <c r="MZ67" s="22"/>
      <c r="NA67" s="22"/>
      <c r="NB67" s="22"/>
      <c r="NC67" s="22"/>
      <c r="ND67" s="22"/>
      <c r="NE67" s="22"/>
      <c r="NF67" s="22"/>
      <c r="NG67" s="22"/>
      <c r="NH67" s="22"/>
      <c r="NI67" s="22"/>
      <c r="NJ67" s="22"/>
      <c r="NK67" s="22"/>
      <c r="NL67" s="22"/>
      <c r="NM67" s="22"/>
      <c r="NN67" s="22"/>
      <c r="NO67" s="22"/>
      <c r="NP67" s="22"/>
      <c r="NQ67" s="22"/>
      <c r="NR67" s="22"/>
      <c r="NS67" s="22"/>
      <c r="NT67" s="22"/>
      <c r="NU67" s="22"/>
      <c r="NV67" s="22"/>
      <c r="NW67" s="22"/>
      <c r="NX67" s="22"/>
      <c r="NY67" s="22"/>
      <c r="NZ67" s="22"/>
      <c r="OA67" s="22"/>
      <c r="OB67" s="22"/>
      <c r="OC67" s="22"/>
      <c r="OD67" s="22"/>
      <c r="OE67" s="22"/>
      <c r="OF67" s="22"/>
      <c r="OG67" s="22"/>
      <c r="OH67" s="22"/>
      <c r="OI67" s="22"/>
      <c r="OJ67" s="22"/>
      <c r="OK67" s="22"/>
      <c r="OL67" s="22"/>
      <c r="OM67" s="22"/>
      <c r="ON67" s="22"/>
      <c r="OO67" s="22"/>
      <c r="OP67" s="22"/>
      <c r="OQ67" s="22"/>
      <c r="OR67" s="22"/>
      <c r="OS67" s="22"/>
      <c r="OT67" s="22"/>
      <c r="OU67" s="22"/>
      <c r="OV67" s="22"/>
      <c r="OW67" s="22"/>
      <c r="OX67" s="22"/>
      <c r="OY67" s="22"/>
      <c r="OZ67" s="22"/>
      <c r="PA67" s="22"/>
      <c r="PB67" s="22"/>
      <c r="PC67" s="22"/>
      <c r="PD67" s="22"/>
      <c r="PE67" s="22"/>
      <c r="PF67" s="22"/>
      <c r="PG67" s="22"/>
      <c r="PH67" s="22"/>
      <c r="PI67" s="22"/>
      <c r="PJ67" s="22"/>
      <c r="PK67" s="22"/>
      <c r="PL67" s="22"/>
      <c r="PM67" s="22"/>
      <c r="PN67" s="22"/>
      <c r="PO67" s="22"/>
      <c r="PP67" s="22"/>
      <c r="PQ67" s="22"/>
      <c r="PR67" s="22"/>
      <c r="PS67" s="22"/>
      <c r="PT67" s="22"/>
      <c r="PU67" s="22"/>
      <c r="PV67" s="22"/>
      <c r="PW67" s="22"/>
      <c r="PX67" s="22"/>
      <c r="PY67" s="22"/>
      <c r="PZ67" s="22"/>
      <c r="QA67" s="22"/>
      <c r="QB67" s="22"/>
      <c r="QC67" s="22"/>
      <c r="QD67" s="22"/>
      <c r="QE67" s="22"/>
      <c r="QF67" s="22"/>
      <c r="QG67" s="22"/>
      <c r="QH67" s="22"/>
      <c r="QI67" s="22"/>
      <c r="QJ67" s="22"/>
      <c r="QK67" s="22"/>
      <c r="QL67" s="22"/>
      <c r="QM67" s="22"/>
      <c r="QN67" s="22"/>
      <c r="QO67" s="22"/>
      <c r="QP67" s="22"/>
      <c r="QQ67" s="22"/>
      <c r="QR67" s="22"/>
      <c r="QS67" s="22"/>
      <c r="QT67" s="22"/>
      <c r="QU67" s="22"/>
      <c r="QV67" s="22"/>
      <c r="QW67" s="22"/>
      <c r="QX67" s="22"/>
      <c r="QY67" s="22"/>
      <c r="QZ67" s="22"/>
      <c r="RA67" s="22"/>
      <c r="RB67" s="22"/>
      <c r="RC67" s="22"/>
      <c r="RD67" s="22"/>
      <c r="RE67" s="22"/>
      <c r="RF67" s="22"/>
      <c r="RG67" s="22"/>
      <c r="RH67" s="22"/>
      <c r="RI67" s="22"/>
      <c r="RJ67" s="22"/>
      <c r="RK67" s="22"/>
      <c r="RL67" s="22"/>
      <c r="RM67" s="22"/>
      <c r="RN67" s="22"/>
      <c r="RO67" s="22"/>
      <c r="RP67" s="22"/>
      <c r="RQ67" s="22"/>
      <c r="RR67" s="22"/>
      <c r="RS67" s="22"/>
      <c r="RT67" s="22"/>
      <c r="RU67" s="22"/>
      <c r="RV67" s="22"/>
      <c r="RW67" s="22"/>
      <c r="RX67" s="22"/>
      <c r="RY67" s="22"/>
      <c r="RZ67" s="22"/>
      <c r="SA67" s="22"/>
      <c r="SB67" s="22"/>
      <c r="SC67" s="22"/>
      <c r="SD67" s="22"/>
      <c r="SE67" s="22"/>
      <c r="SF67" s="22"/>
      <c r="SG67" s="22"/>
      <c r="SH67" s="22"/>
      <c r="SI67" s="22"/>
      <c r="SJ67" s="22"/>
      <c r="SK67" s="22"/>
      <c r="SL67" s="22"/>
      <c r="SM67" s="22"/>
      <c r="SN67" s="22"/>
      <c r="SO67" s="22"/>
      <c r="SP67" s="22"/>
      <c r="SQ67" s="22"/>
      <c r="SR67" s="22"/>
      <c r="SS67" s="22"/>
      <c r="ST67" s="22"/>
      <c r="SU67" s="22"/>
      <c r="SV67" s="22"/>
      <c r="SW67" s="22"/>
      <c r="SX67" s="22"/>
      <c r="SY67" s="22"/>
      <c r="SZ67" s="22"/>
      <c r="TA67" s="22"/>
      <c r="TB67" s="22"/>
      <c r="TC67" s="22"/>
      <c r="TD67" s="22"/>
      <c r="TE67" s="22"/>
      <c r="TF67" s="22"/>
      <c r="TG67" s="22"/>
      <c r="TH67" s="22"/>
      <c r="TI67" s="22"/>
      <c r="TJ67" s="22"/>
      <c r="TK67" s="22"/>
      <c r="TL67" s="22"/>
      <c r="TM67" s="22"/>
      <c r="TN67" s="22"/>
      <c r="TO67" s="22"/>
      <c r="TP67" s="22"/>
      <c r="TQ67" s="22"/>
      <c r="TR67" s="22"/>
      <c r="TS67" s="22"/>
      <c r="TT67" s="22"/>
      <c r="TU67" s="22"/>
      <c r="TV67" s="22"/>
      <c r="TW67" s="22"/>
      <c r="TX67" s="22"/>
      <c r="TY67" s="22"/>
      <c r="TZ67" s="22"/>
      <c r="UA67" s="22"/>
      <c r="UB67" s="22"/>
      <c r="UC67" s="22"/>
      <c r="UD67" s="22"/>
      <c r="UE67" s="22"/>
      <c r="UF67" s="22"/>
      <c r="UG67" s="22"/>
      <c r="UH67" s="22"/>
      <c r="UI67" s="22"/>
      <c r="UJ67" s="22"/>
      <c r="UK67" s="22"/>
      <c r="UL67" s="22"/>
      <c r="UM67" s="22"/>
      <c r="UN67" s="22"/>
      <c r="UO67" s="22"/>
      <c r="UP67" s="22"/>
      <c r="UQ67" s="22"/>
      <c r="UR67" s="22"/>
      <c r="US67" s="22"/>
      <c r="UT67" s="22"/>
      <c r="UU67" s="22"/>
      <c r="UV67" s="22"/>
      <c r="UW67" s="22"/>
      <c r="UX67" s="22"/>
      <c r="UY67" s="22"/>
      <c r="UZ67" s="22"/>
      <c r="VA67" s="22"/>
      <c r="VB67" s="22"/>
      <c r="VC67" s="22"/>
      <c r="VD67" s="22"/>
      <c r="VE67" s="22"/>
      <c r="VF67" s="22"/>
      <c r="VG67" s="22"/>
      <c r="VH67" s="22"/>
      <c r="VI67" s="22"/>
      <c r="VJ67" s="22"/>
      <c r="VK67" s="22"/>
      <c r="VL67" s="22"/>
      <c r="VM67" s="22"/>
      <c r="VN67" s="22"/>
      <c r="VO67" s="22"/>
      <c r="VP67" s="22"/>
      <c r="VQ67" s="22"/>
      <c r="VR67" s="22"/>
      <c r="VS67" s="22"/>
      <c r="VT67" s="22"/>
      <c r="VU67" s="22"/>
      <c r="VV67" s="22"/>
      <c r="VW67" s="22"/>
      <c r="VX67" s="22"/>
      <c r="VY67" s="22"/>
      <c r="VZ67" s="22"/>
      <c r="WA67" s="22"/>
      <c r="WB67" s="22"/>
      <c r="WC67" s="22"/>
      <c r="WD67" s="22"/>
      <c r="WE67" s="22"/>
      <c r="WF67" s="22"/>
      <c r="WG67" s="22"/>
      <c r="WH67" s="22"/>
      <c r="WI67" s="22"/>
      <c r="WJ67" s="22"/>
      <c r="WK67" s="22"/>
      <c r="WL67" s="22"/>
      <c r="WM67" s="22"/>
      <c r="WN67" s="22"/>
      <c r="WO67" s="22"/>
      <c r="WP67" s="22"/>
      <c r="WQ67" s="22"/>
      <c r="WR67" s="22"/>
      <c r="WS67" s="22"/>
      <c r="WT67" s="22"/>
      <c r="WU67" s="22"/>
      <c r="WV67" s="22"/>
      <c r="WW67" s="22"/>
      <c r="WX67" s="22"/>
      <c r="WY67" s="22"/>
      <c r="WZ67" s="22"/>
      <c r="XA67" s="22"/>
      <c r="XB67" s="22"/>
      <c r="XC67" s="22"/>
      <c r="XD67" s="22"/>
      <c r="XE67" s="22"/>
      <c r="XF67" s="22"/>
      <c r="XG67" s="22"/>
      <c r="XH67" s="22"/>
      <c r="XI67" s="22"/>
      <c r="XJ67" s="22"/>
      <c r="XK67" s="22"/>
      <c r="XL67" s="22"/>
      <c r="XM67" s="22"/>
      <c r="XN67" s="22"/>
      <c r="XO67" s="22"/>
      <c r="XP67" s="22"/>
      <c r="XQ67" s="22"/>
      <c r="XR67" s="22"/>
      <c r="XS67" s="22"/>
      <c r="XT67" s="22"/>
      <c r="XU67" s="22"/>
      <c r="XV67" s="22"/>
      <c r="XW67" s="22"/>
      <c r="XX67" s="22"/>
      <c r="XY67" s="22"/>
      <c r="XZ67" s="22"/>
      <c r="YA67" s="22"/>
      <c r="YB67" s="22"/>
      <c r="YC67" s="22"/>
      <c r="YD67" s="22"/>
      <c r="YE67" s="22"/>
      <c r="YF67" s="22"/>
      <c r="YG67" s="22"/>
      <c r="YH67" s="22"/>
      <c r="YI67" s="22"/>
      <c r="YJ67" s="22"/>
      <c r="YK67" s="22"/>
      <c r="YL67" s="22"/>
      <c r="YM67" s="22"/>
      <c r="YN67" s="22"/>
      <c r="YO67" s="22"/>
      <c r="YP67" s="22"/>
      <c r="YQ67" s="22"/>
      <c r="YR67" s="22"/>
      <c r="YS67" s="22"/>
      <c r="YT67" s="22"/>
      <c r="YU67" s="22"/>
      <c r="YV67" s="22"/>
      <c r="YW67" s="22"/>
      <c r="YX67" s="22"/>
      <c r="YY67" s="22"/>
      <c r="YZ67" s="22"/>
      <c r="ZA67" s="22"/>
      <c r="ZB67" s="22"/>
      <c r="ZC67" s="22"/>
      <c r="ZD67" s="22"/>
      <c r="ZE67" s="22"/>
      <c r="ZF67" s="22"/>
      <c r="ZG67" s="22"/>
      <c r="ZH67" s="22"/>
      <c r="ZI67" s="22"/>
      <c r="ZJ67" s="22"/>
      <c r="ZK67" s="22"/>
      <c r="ZL67" s="22"/>
      <c r="ZM67" s="22"/>
      <c r="ZN67" s="22"/>
      <c r="ZO67" s="22"/>
      <c r="ZP67" s="22"/>
      <c r="ZQ67" s="22"/>
      <c r="ZR67" s="22"/>
      <c r="ZS67" s="22"/>
      <c r="ZT67" s="22"/>
      <c r="ZU67" s="22"/>
      <c r="ZV67" s="22"/>
      <c r="ZW67" s="22"/>
      <c r="ZX67" s="22"/>
      <c r="ZY67" s="22"/>
      <c r="ZZ67" s="22"/>
      <c r="AAA67" s="22"/>
      <c r="AAB67" s="22"/>
      <c r="AAC67" s="22"/>
      <c r="AAD67" s="22"/>
      <c r="AAE67" s="22"/>
      <c r="AAF67" s="22"/>
      <c r="AAG67" s="22"/>
      <c r="AAH67" s="22"/>
      <c r="AAI67" s="22"/>
      <c r="AAJ67" s="22"/>
      <c r="AAK67" s="22"/>
      <c r="AAL67" s="22"/>
      <c r="AAM67" s="22"/>
      <c r="AAN67" s="22"/>
      <c r="AAO67" s="22"/>
      <c r="AAP67" s="22"/>
      <c r="AAQ67" s="22"/>
      <c r="AAR67" s="22"/>
      <c r="AAS67" s="22"/>
      <c r="AAT67" s="22"/>
      <c r="AAU67" s="22"/>
      <c r="AAV67" s="22"/>
      <c r="AAW67" s="22"/>
      <c r="AAX67" s="22"/>
      <c r="AAY67" s="22"/>
      <c r="AAZ67" s="22"/>
      <c r="ABA67" s="22"/>
      <c r="ABB67" s="22"/>
      <c r="ABC67" s="22"/>
      <c r="ABD67" s="22"/>
      <c r="ABE67" s="22"/>
      <c r="ABF67" s="22"/>
      <c r="ABG67" s="22"/>
      <c r="ABH67" s="22"/>
      <c r="ABI67" s="22"/>
      <c r="ABJ67" s="22"/>
      <c r="ABK67" s="22"/>
      <c r="ABL67" s="22"/>
      <c r="ABM67" s="22"/>
      <c r="ABN67" s="22"/>
      <c r="ABO67" s="22"/>
      <c r="ABP67" s="22"/>
      <c r="ABQ67" s="22"/>
      <c r="ABR67" s="22"/>
      <c r="ABS67" s="22"/>
      <c r="ABT67" s="22"/>
      <c r="ABU67" s="22"/>
      <c r="ABV67" s="22"/>
      <c r="ABW67" s="22"/>
      <c r="ABX67" s="22"/>
      <c r="ABY67" s="22"/>
      <c r="ABZ67" s="22"/>
      <c r="ACA67" s="22"/>
      <c r="ACB67" s="22"/>
      <c r="ACC67" s="22"/>
      <c r="ACD67" s="22"/>
      <c r="ACE67" s="22"/>
      <c r="ACF67" s="22"/>
      <c r="ACG67" s="22"/>
      <c r="ACH67" s="22"/>
      <c r="ACI67" s="22"/>
      <c r="ACJ67" s="22"/>
      <c r="ACK67" s="22"/>
      <c r="ACL67" s="22"/>
      <c r="ACM67" s="22"/>
      <c r="ACN67" s="22"/>
      <c r="ACO67" s="22"/>
      <c r="ACP67" s="22"/>
      <c r="ACQ67" s="22"/>
      <c r="ACR67" s="22"/>
      <c r="ACS67" s="22"/>
      <c r="ACT67" s="22"/>
      <c r="ACU67" s="22"/>
      <c r="ACV67" s="22"/>
      <c r="ACW67" s="22"/>
      <c r="ACX67" s="22"/>
      <c r="ACY67" s="22"/>
      <c r="ACZ67" s="22"/>
      <c r="ADA67" s="22"/>
      <c r="ADB67" s="22"/>
      <c r="ADC67" s="22"/>
      <c r="ADD67" s="22"/>
      <c r="ADE67" s="22"/>
      <c r="ADF67" s="22"/>
      <c r="ADG67" s="22"/>
      <c r="ADH67" s="22"/>
      <c r="ADI67" s="22"/>
      <c r="ADJ67" s="22"/>
      <c r="ADK67" s="22"/>
      <c r="ADL67" s="22"/>
      <c r="ADM67" s="22"/>
      <c r="ADN67" s="22"/>
      <c r="ADO67" s="22"/>
      <c r="ADP67" s="22"/>
      <c r="ADQ67" s="22"/>
      <c r="ADR67" s="22"/>
      <c r="ADS67" s="22"/>
      <c r="ADT67" s="22"/>
      <c r="ADU67" s="22"/>
      <c r="ADV67" s="22"/>
      <c r="ADW67" s="22"/>
      <c r="ADX67" s="22"/>
      <c r="ADY67" s="22"/>
      <c r="ADZ67" s="22"/>
      <c r="AEA67" s="22"/>
      <c r="AEB67" s="22"/>
      <c r="AEC67" s="22"/>
      <c r="AED67" s="22"/>
      <c r="AEE67" s="22"/>
      <c r="AEF67" s="22"/>
      <c r="AEG67" s="22"/>
      <c r="AEH67" s="22"/>
      <c r="AEI67" s="22"/>
      <c r="AEJ67" s="22"/>
      <c r="AEK67" s="22"/>
      <c r="AEL67" s="22"/>
      <c r="AEM67" s="22"/>
      <c r="AEN67" s="22"/>
      <c r="AEO67" s="22"/>
      <c r="AEP67" s="22"/>
      <c r="AEQ67" s="22"/>
      <c r="AER67" s="22"/>
      <c r="AES67" s="22"/>
      <c r="AET67" s="22"/>
      <c r="AEU67" s="22"/>
      <c r="AEV67" s="22"/>
      <c r="AEW67" s="22"/>
      <c r="AEX67" s="22"/>
      <c r="AEY67" s="22"/>
      <c r="AEZ67" s="22"/>
      <c r="AFA67" s="22"/>
      <c r="AFB67" s="22"/>
      <c r="AFC67" s="22"/>
      <c r="AFD67" s="22"/>
      <c r="AFE67" s="22"/>
      <c r="AFF67" s="22"/>
      <c r="AFG67" s="22"/>
      <c r="AFH67" s="22"/>
      <c r="AFI67" s="22"/>
      <c r="AFJ67" s="22"/>
      <c r="AFK67" s="22"/>
      <c r="AFL67" s="22"/>
      <c r="AFM67" s="22"/>
      <c r="AFN67" s="22"/>
      <c r="AFO67" s="22"/>
      <c r="AFP67" s="22"/>
      <c r="AFQ67" s="22"/>
      <c r="AFR67" s="22"/>
      <c r="AFS67" s="22"/>
      <c r="AFT67" s="22"/>
      <c r="AFU67" s="22"/>
      <c r="AFV67" s="22"/>
      <c r="AFW67" s="22"/>
      <c r="AFX67" s="22"/>
      <c r="AFY67" s="22"/>
      <c r="AFZ67" s="22"/>
      <c r="AGA67" s="22"/>
      <c r="AGB67" s="22"/>
      <c r="AGC67" s="22"/>
      <c r="AGD67" s="22"/>
      <c r="AGE67" s="22"/>
      <c r="AGF67" s="22"/>
      <c r="AGG67" s="22"/>
      <c r="AGH67" s="22"/>
      <c r="AGI67" s="22"/>
      <c r="AGJ67" s="22"/>
      <c r="AGK67" s="22"/>
      <c r="AGL67" s="22"/>
      <c r="AGM67" s="22"/>
      <c r="AGN67" s="22"/>
      <c r="AGO67" s="22"/>
      <c r="AGP67" s="22"/>
      <c r="AGQ67" s="22"/>
      <c r="AGR67" s="22"/>
      <c r="AGS67" s="22"/>
      <c r="AGT67" s="22"/>
      <c r="AGU67" s="22"/>
      <c r="AGV67" s="22"/>
      <c r="AGW67" s="22"/>
      <c r="AGX67" s="22"/>
      <c r="AGY67" s="22"/>
      <c r="AGZ67" s="22"/>
      <c r="AHA67" s="22"/>
      <c r="AHB67" s="22"/>
      <c r="AHC67" s="22"/>
      <c r="AHD67" s="22"/>
      <c r="AHE67" s="22"/>
      <c r="AHF67" s="22"/>
      <c r="AHG67" s="22"/>
      <c r="AHH67" s="22"/>
      <c r="AHI67" s="22"/>
      <c r="AHJ67" s="22"/>
      <c r="AHK67" s="22"/>
      <c r="AHL67" s="22"/>
      <c r="AHM67" s="22"/>
      <c r="AHN67" s="22"/>
      <c r="AHO67" s="22"/>
      <c r="AHP67" s="22"/>
      <c r="AHQ67" s="22"/>
      <c r="AHR67" s="22"/>
      <c r="AHS67" s="22"/>
      <c r="AHT67" s="22"/>
      <c r="AHU67" s="22"/>
      <c r="AHV67" s="22"/>
      <c r="AHW67" s="22"/>
      <c r="AHX67" s="22"/>
      <c r="AHY67" s="22"/>
      <c r="AHZ67" s="22"/>
      <c r="AIA67" s="22"/>
      <c r="AIB67" s="22"/>
      <c r="AIC67" s="22"/>
      <c r="AID67" s="22"/>
      <c r="AIE67" s="22"/>
      <c r="AIF67" s="22"/>
      <c r="AIG67" s="22"/>
      <c r="AIH67" s="22"/>
      <c r="AII67" s="22"/>
      <c r="AIJ67" s="22"/>
      <c r="AIK67" s="22"/>
      <c r="AIL67" s="22"/>
      <c r="AIM67" s="22"/>
      <c r="AIN67" s="22"/>
      <c r="AIO67" s="22"/>
      <c r="AIP67" s="22"/>
      <c r="AIQ67" s="22"/>
      <c r="AIR67" s="22"/>
      <c r="AIS67" s="22"/>
      <c r="AIT67" s="22"/>
      <c r="AIU67" s="22"/>
      <c r="AIV67" s="22"/>
      <c r="AIW67" s="22"/>
      <c r="AIX67" s="22"/>
      <c r="AIY67" s="22"/>
      <c r="AIZ67" s="22"/>
      <c r="AJA67" s="22"/>
      <c r="AJB67" s="22"/>
      <c r="AJC67" s="22"/>
      <c r="AJD67" s="22"/>
      <c r="AJE67" s="22"/>
      <c r="AJF67" s="22"/>
      <c r="AJG67" s="22"/>
      <c r="AJH67" s="22"/>
      <c r="AJI67" s="22"/>
      <c r="AJJ67" s="22"/>
      <c r="AJK67" s="22"/>
      <c r="AJL67" s="22"/>
      <c r="AJM67" s="22"/>
      <c r="AJN67" s="22"/>
      <c r="AJO67" s="22"/>
      <c r="AJP67" s="22"/>
      <c r="AJQ67" s="22"/>
      <c r="AJR67" s="22"/>
      <c r="AJS67" s="22"/>
      <c r="AJT67" s="22"/>
      <c r="AJU67" s="22"/>
      <c r="AJV67" s="22"/>
      <c r="AJW67" s="22"/>
      <c r="AJX67" s="22"/>
      <c r="AJY67" s="22"/>
      <c r="AJZ67" s="22"/>
      <c r="AKA67" s="22"/>
      <c r="AKB67" s="22"/>
      <c r="AKC67" s="22"/>
      <c r="AKD67" s="22"/>
      <c r="AKE67" s="22"/>
      <c r="AKF67" s="22"/>
      <c r="AKG67" s="22"/>
      <c r="AKH67" s="22"/>
      <c r="AKI67" s="22"/>
      <c r="AKJ67" s="22"/>
      <c r="AKK67" s="22"/>
      <c r="AKL67" s="22"/>
      <c r="AKM67" s="22"/>
      <c r="AKN67" s="22"/>
      <c r="AKO67" s="22"/>
      <c r="AKP67" s="22"/>
      <c r="AKQ67" s="22"/>
      <c r="AKR67" s="22"/>
      <c r="AKS67" s="22"/>
      <c r="AKT67" s="22"/>
      <c r="AKU67" s="22"/>
      <c r="AKV67" s="22"/>
      <c r="AKW67" s="22"/>
      <c r="AKX67" s="22"/>
      <c r="AKY67" s="22"/>
      <c r="AKZ67" s="22"/>
      <c r="ALA67" s="22"/>
      <c r="ALB67" s="22"/>
      <c r="ALC67" s="22"/>
      <c r="ALD67" s="22"/>
      <c r="ALE67" s="22"/>
      <c r="ALF67" s="22"/>
      <c r="ALG67" s="22"/>
      <c r="ALH67" s="22"/>
      <c r="ALI67" s="22"/>
      <c r="ALJ67" s="22"/>
      <c r="ALK67" s="22"/>
      <c r="ALL67" s="22"/>
      <c r="ALM67" s="22"/>
      <c r="ALN67" s="22"/>
      <c r="ALO67" s="22"/>
      <c r="ALP67" s="22"/>
      <c r="ALQ67" s="22"/>
      <c r="ALR67" s="22"/>
      <c r="ALS67" s="22"/>
      <c r="ALT67" s="22"/>
      <c r="ALU67" s="22"/>
      <c r="ALV67" s="22"/>
      <c r="ALW67" s="22"/>
      <c r="ALX67" s="22"/>
      <c r="ALY67" s="22"/>
      <c r="ALZ67" s="22"/>
      <c r="AMA67" s="22"/>
      <c r="AMB67" s="22"/>
      <c r="AMC67" s="22"/>
      <c r="AMD67" s="22"/>
      <c r="AME67" s="22"/>
      <c r="AMF67" s="22"/>
      <c r="AMG67" s="22"/>
      <c r="AMH67" s="22"/>
      <c r="AMI67" s="22"/>
      <c r="AMJ67" s="22"/>
      <c r="AMK67" s="22"/>
      <c r="AML67" s="22"/>
      <c r="AMM67" s="22"/>
      <c r="AMN67" s="22"/>
      <c r="AMO67" s="22"/>
      <c r="AMP67" s="22"/>
      <c r="AMQ67" s="22"/>
      <c r="AMR67" s="22"/>
      <c r="AMS67" s="22"/>
      <c r="AMT67" s="22"/>
      <c r="AMU67" s="22"/>
      <c r="AMV67" s="22"/>
      <c r="AMW67" s="22"/>
      <c r="AMX67" s="22"/>
      <c r="AMY67" s="22"/>
      <c r="AMZ67" s="22"/>
      <c r="ANA67" s="22"/>
      <c r="ANB67" s="22"/>
      <c r="ANC67" s="22"/>
      <c r="AND67" s="22"/>
      <c r="ANE67" s="22"/>
      <c r="ANF67" s="22"/>
      <c r="ANG67" s="22"/>
      <c r="ANH67" s="22"/>
      <c r="ANI67" s="22"/>
      <c r="ANJ67" s="22"/>
      <c r="ANK67" s="22"/>
      <c r="ANL67" s="22"/>
      <c r="ANM67" s="22"/>
      <c r="ANN67" s="22"/>
      <c r="ANO67" s="22"/>
      <c r="ANP67" s="22"/>
      <c r="ANQ67" s="22"/>
      <c r="ANR67" s="22"/>
      <c r="ANS67" s="22"/>
      <c r="ANT67" s="22"/>
      <c r="ANU67" s="22"/>
      <c r="ANV67" s="22"/>
      <c r="ANW67" s="22"/>
      <c r="ANX67" s="22"/>
      <c r="ANY67" s="22"/>
      <c r="ANZ67" s="22"/>
      <c r="AOA67" s="22"/>
      <c r="AOB67" s="22"/>
      <c r="AOC67" s="22"/>
      <c r="AOD67" s="22"/>
      <c r="AOE67" s="22"/>
      <c r="AOF67" s="22"/>
      <c r="AOG67" s="22"/>
      <c r="AOH67" s="22"/>
      <c r="AOI67" s="22"/>
      <c r="AOJ67" s="22"/>
      <c r="AOK67" s="22"/>
      <c r="AOL67" s="22"/>
      <c r="AOM67" s="22"/>
      <c r="AON67" s="22"/>
      <c r="AOO67" s="22"/>
      <c r="AOP67" s="22"/>
      <c r="AOQ67" s="22"/>
      <c r="AOR67" s="22"/>
      <c r="AOS67" s="22"/>
      <c r="AOT67" s="22"/>
      <c r="AOU67" s="22"/>
      <c r="AOV67" s="22"/>
      <c r="AOW67" s="22"/>
      <c r="AOX67" s="22"/>
      <c r="AOY67" s="22"/>
      <c r="AOZ67" s="22"/>
      <c r="APA67" s="22"/>
      <c r="APB67" s="22"/>
      <c r="APC67" s="22"/>
      <c r="APD67" s="22"/>
      <c r="APE67" s="22"/>
      <c r="APF67" s="22"/>
      <c r="APG67" s="22"/>
      <c r="APH67" s="22"/>
      <c r="API67" s="22"/>
      <c r="APJ67" s="22"/>
      <c r="APK67" s="22"/>
      <c r="APL67" s="22"/>
      <c r="APM67" s="22"/>
      <c r="APN67" s="22"/>
      <c r="APO67" s="22"/>
      <c r="APP67" s="22"/>
      <c r="APQ67" s="22"/>
      <c r="APR67" s="22"/>
      <c r="APS67" s="22"/>
      <c r="APT67" s="22"/>
      <c r="APU67" s="22"/>
      <c r="APV67" s="22"/>
      <c r="APW67" s="22"/>
      <c r="APX67" s="22"/>
      <c r="APY67" s="22"/>
      <c r="APZ67" s="22"/>
      <c r="AQA67" s="22"/>
      <c r="AQB67" s="22"/>
      <c r="AQC67" s="22"/>
      <c r="AQD67" s="22"/>
      <c r="AQE67" s="22"/>
      <c r="AQF67" s="22"/>
      <c r="AQG67" s="22"/>
      <c r="AQH67" s="22"/>
      <c r="AQI67" s="22"/>
      <c r="AQJ67" s="22"/>
      <c r="AQK67" s="22"/>
      <c r="AQL67" s="22"/>
      <c r="AQM67" s="22"/>
      <c r="AQN67" s="22"/>
      <c r="AQO67" s="22"/>
      <c r="AQP67" s="22"/>
      <c r="AQQ67" s="22"/>
      <c r="AQR67" s="22"/>
      <c r="AQS67" s="22"/>
      <c r="AQT67" s="22"/>
      <c r="AQU67" s="22"/>
      <c r="AQV67" s="22"/>
      <c r="AQW67" s="22"/>
      <c r="AQX67" s="22"/>
      <c r="AQY67" s="22"/>
      <c r="AQZ67" s="22"/>
      <c r="ARA67" s="22"/>
      <c r="ARB67" s="22"/>
      <c r="ARC67" s="22"/>
      <c r="ARD67" s="22"/>
      <c r="ARE67" s="22"/>
      <c r="ARF67" s="22"/>
      <c r="ARG67" s="22"/>
      <c r="ARH67" s="22"/>
      <c r="ARI67" s="22"/>
      <c r="ARJ67" s="22"/>
      <c r="ARK67" s="22"/>
      <c r="ARL67" s="22"/>
      <c r="ARM67" s="22"/>
      <c r="ARN67" s="22"/>
      <c r="ARO67" s="22"/>
      <c r="ARP67" s="22"/>
      <c r="ARQ67" s="22"/>
      <c r="ARR67" s="22"/>
      <c r="ARS67" s="22"/>
      <c r="ART67" s="22"/>
      <c r="ARU67" s="22"/>
      <c r="ARV67" s="22"/>
      <c r="ARW67" s="22"/>
      <c r="ARX67" s="22"/>
      <c r="ARY67" s="22"/>
      <c r="ARZ67" s="22"/>
      <c r="ASA67" s="22"/>
      <c r="ASB67" s="22"/>
      <c r="ASC67" s="22"/>
      <c r="ASD67" s="22"/>
      <c r="ASE67" s="22"/>
      <c r="ASF67" s="22"/>
      <c r="ASG67" s="22"/>
      <c r="ASH67" s="22"/>
      <c r="ASI67" s="22"/>
      <c r="ASJ67" s="22"/>
      <c r="ASK67" s="22"/>
      <c r="ASL67" s="22"/>
      <c r="ASM67" s="22"/>
      <c r="ASN67" s="22"/>
      <c r="ASO67" s="22"/>
      <c r="ASP67" s="22"/>
      <c r="ASQ67" s="22"/>
      <c r="ASR67" s="22"/>
      <c r="ASS67" s="22"/>
      <c r="AST67" s="22"/>
      <c r="ASU67" s="22"/>
      <c r="ASV67" s="22"/>
      <c r="ASW67" s="22"/>
      <c r="ASX67" s="22"/>
      <c r="ASY67" s="22"/>
      <c r="ASZ67" s="22"/>
      <c r="ATA67" s="22"/>
      <c r="ATB67" s="22"/>
      <c r="ATC67" s="22"/>
      <c r="ATD67" s="22"/>
      <c r="ATE67" s="22"/>
      <c r="ATF67" s="22"/>
      <c r="ATG67" s="22"/>
      <c r="ATH67" s="22"/>
      <c r="ATI67" s="22"/>
      <c r="ATJ67" s="22"/>
      <c r="ATK67" s="22"/>
      <c r="ATL67" s="22"/>
      <c r="ATM67" s="22"/>
      <c r="ATN67" s="22"/>
      <c r="ATO67" s="22"/>
      <c r="ATP67" s="22"/>
      <c r="ATQ67" s="22"/>
      <c r="ATR67" s="22"/>
      <c r="ATS67" s="22"/>
      <c r="ATT67" s="22"/>
      <c r="ATU67" s="22"/>
      <c r="ATV67" s="22"/>
      <c r="ATW67" s="22"/>
      <c r="ATX67" s="22"/>
      <c r="ATY67" s="22"/>
      <c r="ATZ67" s="22"/>
      <c r="AUA67" s="22"/>
      <c r="AUB67" s="22"/>
      <c r="AUC67" s="22"/>
      <c r="AUD67" s="22"/>
      <c r="AUE67" s="22"/>
      <c r="AUF67" s="22"/>
      <c r="AUG67" s="22"/>
      <c r="AUH67" s="22"/>
      <c r="AUI67" s="22"/>
      <c r="AUJ67" s="22"/>
      <c r="AUK67" s="22"/>
      <c r="AUL67" s="22"/>
      <c r="AUM67" s="22"/>
      <c r="AUN67" s="22"/>
      <c r="AUO67" s="22"/>
      <c r="AUP67" s="22"/>
      <c r="AUQ67" s="22"/>
      <c r="AUR67" s="22"/>
      <c r="AUS67" s="22"/>
      <c r="AUT67" s="22"/>
      <c r="AUU67" s="22"/>
      <c r="AUV67" s="22"/>
      <c r="AUW67" s="22"/>
      <c r="AUX67" s="22"/>
      <c r="AUY67" s="22"/>
      <c r="AUZ67" s="22"/>
      <c r="AVA67" s="22"/>
      <c r="AVB67" s="22"/>
      <c r="AVC67" s="22"/>
      <c r="AVD67" s="22"/>
      <c r="AVE67" s="22"/>
      <c r="AVF67" s="22"/>
      <c r="AVG67" s="22"/>
      <c r="AVH67" s="22"/>
      <c r="AVI67" s="22"/>
      <c r="AVJ67" s="22"/>
      <c r="AVK67" s="22"/>
      <c r="AVL67" s="22"/>
      <c r="AVM67" s="22"/>
      <c r="AVN67" s="22"/>
      <c r="AVO67" s="22"/>
      <c r="AVP67" s="22"/>
      <c r="AVQ67" s="22"/>
      <c r="AVR67" s="22"/>
      <c r="AVS67" s="22"/>
      <c r="AVT67" s="22"/>
      <c r="AVU67" s="22"/>
      <c r="AVV67" s="22"/>
      <c r="AVW67" s="22"/>
      <c r="AVX67" s="22"/>
      <c r="AVY67" s="22"/>
      <c r="AVZ67" s="22"/>
      <c r="AWA67" s="22"/>
      <c r="AWB67" s="22"/>
      <c r="AWC67" s="22"/>
      <c r="AWD67" s="22"/>
      <c r="AWE67" s="22"/>
      <c r="AWF67" s="22"/>
      <c r="AWG67" s="22"/>
      <c r="AWH67" s="22"/>
      <c r="AWI67" s="22"/>
      <c r="AWJ67" s="22"/>
      <c r="AWK67" s="22"/>
      <c r="AWL67" s="22"/>
      <c r="AWM67" s="22"/>
      <c r="AWN67" s="22"/>
      <c r="AWO67" s="22"/>
      <c r="AWP67" s="22"/>
      <c r="AWQ67" s="22"/>
      <c r="AWR67" s="22"/>
      <c r="AWS67" s="22"/>
      <c r="AWT67" s="22"/>
      <c r="AWU67" s="22"/>
      <c r="AWV67" s="22"/>
      <c r="AWW67" s="22"/>
      <c r="AWX67" s="22"/>
      <c r="AWY67" s="22"/>
      <c r="AWZ67" s="22"/>
      <c r="AXA67" s="22"/>
      <c r="AXB67" s="22"/>
      <c r="AXC67" s="22"/>
      <c r="AXD67" s="22"/>
      <c r="AXE67" s="22"/>
      <c r="AXF67" s="22"/>
      <c r="AXG67" s="22"/>
      <c r="AXH67" s="22"/>
      <c r="AXI67" s="22"/>
      <c r="AXJ67" s="22"/>
      <c r="AXK67" s="22"/>
      <c r="AXL67" s="22"/>
      <c r="AXM67" s="22"/>
      <c r="AXN67" s="22"/>
      <c r="AXO67" s="22"/>
      <c r="AXP67" s="22"/>
      <c r="AXQ67" s="22"/>
      <c r="AXR67" s="22"/>
      <c r="AXS67" s="22"/>
      <c r="AXT67" s="22"/>
      <c r="AXU67" s="22"/>
      <c r="AXV67" s="22"/>
      <c r="AXW67" s="22"/>
      <c r="AXX67" s="22"/>
      <c r="AXY67" s="22"/>
      <c r="AXZ67" s="22"/>
      <c r="AYA67" s="22"/>
      <c r="AYB67" s="22"/>
      <c r="AYC67" s="22"/>
      <c r="AYD67" s="22"/>
      <c r="AYE67" s="22"/>
      <c r="AYF67" s="22"/>
      <c r="AYG67" s="22"/>
      <c r="AYH67" s="22"/>
      <c r="AYI67" s="22"/>
      <c r="AYJ67" s="22"/>
      <c r="AYK67" s="22"/>
      <c r="AYL67" s="22"/>
      <c r="AYM67" s="22"/>
      <c r="AYN67" s="22"/>
      <c r="AYO67" s="22"/>
      <c r="AYP67" s="22"/>
      <c r="AYQ67" s="22"/>
      <c r="AYR67" s="22"/>
      <c r="AYS67" s="22"/>
      <c r="AYT67" s="22"/>
      <c r="AYU67" s="22"/>
      <c r="AYV67" s="22"/>
      <c r="AYW67" s="22"/>
      <c r="AYX67" s="22"/>
      <c r="AYY67" s="22"/>
      <c r="AYZ67" s="22"/>
      <c r="AZA67" s="22"/>
      <c r="AZB67" s="22"/>
      <c r="AZC67" s="22"/>
      <c r="AZD67" s="22"/>
      <c r="AZE67" s="22"/>
      <c r="AZF67" s="22"/>
      <c r="AZG67" s="22"/>
      <c r="AZH67" s="22"/>
      <c r="AZI67" s="22"/>
      <c r="AZJ67" s="22"/>
      <c r="AZK67" s="22"/>
      <c r="AZL67" s="22"/>
      <c r="AZM67" s="22"/>
      <c r="AZN67" s="22"/>
      <c r="AZO67" s="22"/>
      <c r="AZP67" s="22"/>
      <c r="AZQ67" s="22"/>
      <c r="AZR67" s="22"/>
      <c r="AZS67" s="22"/>
      <c r="AZT67" s="22"/>
      <c r="AZU67" s="22"/>
      <c r="AZV67" s="22"/>
      <c r="AZW67" s="22"/>
      <c r="AZX67" s="22"/>
      <c r="AZY67" s="22"/>
      <c r="AZZ67" s="22"/>
      <c r="BAA67" s="22"/>
      <c r="BAB67" s="22"/>
      <c r="BAC67" s="22"/>
      <c r="BAD67" s="22"/>
      <c r="BAE67" s="22"/>
      <c r="BAF67" s="22"/>
      <c r="BAG67" s="22"/>
      <c r="BAH67" s="22"/>
      <c r="BAI67" s="22"/>
      <c r="BAJ67" s="22"/>
      <c r="BAK67" s="22"/>
      <c r="BAL67" s="22"/>
      <c r="BAM67" s="22"/>
      <c r="BAN67" s="22"/>
      <c r="BAO67" s="22"/>
      <c r="BAP67" s="22"/>
      <c r="BAQ67" s="22"/>
      <c r="BAR67" s="22"/>
      <c r="BAS67" s="22"/>
      <c r="BAT67" s="22"/>
      <c r="BAU67" s="22"/>
      <c r="BAV67" s="22"/>
      <c r="BAW67" s="22"/>
      <c r="BAX67" s="22"/>
      <c r="BAY67" s="22"/>
      <c r="BAZ67" s="22"/>
      <c r="BBA67" s="22"/>
      <c r="BBB67" s="22"/>
      <c r="BBC67" s="22"/>
      <c r="BBD67" s="22"/>
      <c r="BBE67" s="22"/>
      <c r="BBF67" s="22"/>
      <c r="BBG67" s="22"/>
      <c r="BBH67" s="22"/>
      <c r="BBI67" s="22"/>
      <c r="BBJ67" s="22"/>
      <c r="BBK67" s="22"/>
      <c r="BBL67" s="22"/>
      <c r="BBM67" s="22"/>
      <c r="BBN67" s="22"/>
      <c r="BBO67" s="22"/>
      <c r="BBP67" s="22"/>
      <c r="BBQ67" s="22"/>
      <c r="BBR67" s="22"/>
      <c r="BBS67" s="22"/>
      <c r="BBT67" s="22"/>
      <c r="BBU67" s="22"/>
      <c r="BBV67" s="22"/>
      <c r="BBW67" s="22"/>
      <c r="BBX67" s="22"/>
      <c r="BBY67" s="22"/>
      <c r="BBZ67" s="22"/>
      <c r="BCA67" s="22"/>
      <c r="BCB67" s="22"/>
      <c r="BCC67" s="22"/>
      <c r="BCD67" s="22"/>
      <c r="BCE67" s="22"/>
      <c r="BCF67" s="22"/>
      <c r="BCG67" s="22"/>
      <c r="BCH67" s="22"/>
      <c r="BCI67" s="22"/>
      <c r="BCJ67" s="22"/>
      <c r="BCK67" s="22"/>
      <c r="BCL67" s="22"/>
      <c r="BCM67" s="22"/>
      <c r="BCN67" s="22"/>
      <c r="BCO67" s="22"/>
      <c r="BCP67" s="22"/>
      <c r="BCQ67" s="22"/>
      <c r="BCR67" s="22"/>
      <c r="BCS67" s="22"/>
      <c r="BCT67" s="22"/>
      <c r="BCU67" s="22"/>
      <c r="BCV67" s="22"/>
      <c r="BCW67" s="22"/>
      <c r="BCX67" s="22"/>
      <c r="BCY67" s="22"/>
      <c r="BCZ67" s="22"/>
      <c r="BDA67" s="22"/>
      <c r="BDB67" s="22"/>
      <c r="BDC67" s="22"/>
      <c r="BDD67" s="22"/>
      <c r="BDE67" s="22"/>
      <c r="BDF67" s="22"/>
      <c r="BDG67" s="22"/>
      <c r="BDH67" s="22"/>
      <c r="BDI67" s="22"/>
      <c r="BDJ67" s="22"/>
      <c r="BDK67" s="22"/>
      <c r="BDL67" s="22"/>
      <c r="BDM67" s="22"/>
      <c r="BDN67" s="22"/>
      <c r="BDO67" s="22"/>
      <c r="BDP67" s="22"/>
      <c r="BDQ67" s="22"/>
      <c r="BDR67" s="22"/>
      <c r="BDS67" s="22"/>
      <c r="BDT67" s="22"/>
      <c r="BDU67" s="22"/>
      <c r="BDV67" s="22"/>
      <c r="BDW67" s="22"/>
      <c r="BDX67" s="22"/>
      <c r="BDY67" s="22"/>
      <c r="BDZ67" s="22"/>
      <c r="BEA67" s="22"/>
      <c r="BEB67" s="22"/>
      <c r="BEC67" s="22"/>
      <c r="BED67" s="22"/>
      <c r="BEE67" s="22"/>
      <c r="BEF67" s="22"/>
      <c r="BEG67" s="22"/>
      <c r="BEH67" s="22"/>
      <c r="BEI67" s="22"/>
      <c r="BEJ67" s="22"/>
      <c r="BEK67" s="22"/>
      <c r="BEL67" s="22"/>
      <c r="BEM67" s="22"/>
      <c r="BEN67" s="22"/>
      <c r="BEO67" s="22"/>
      <c r="BEP67" s="22"/>
      <c r="BEQ67" s="22"/>
      <c r="BER67" s="22"/>
      <c r="BES67" s="22"/>
      <c r="BET67" s="22"/>
      <c r="BEU67" s="22"/>
      <c r="BEV67" s="22"/>
      <c r="BEW67" s="22"/>
      <c r="BEX67" s="22"/>
      <c r="BEY67" s="22"/>
      <c r="BEZ67" s="22"/>
      <c r="BFA67" s="22"/>
      <c r="BFB67" s="22"/>
      <c r="BFC67" s="22"/>
      <c r="BFD67" s="22"/>
      <c r="BFE67" s="22"/>
      <c r="BFF67" s="22"/>
      <c r="BFG67" s="22"/>
      <c r="BFH67" s="22"/>
      <c r="BFI67" s="22"/>
      <c r="BFJ67" s="22"/>
      <c r="BFK67" s="22"/>
      <c r="BFL67" s="22"/>
      <c r="BFM67" s="22"/>
      <c r="BFN67" s="22"/>
      <c r="BFO67" s="22"/>
      <c r="BFP67" s="22"/>
      <c r="BFQ67" s="22"/>
      <c r="BFR67" s="22"/>
      <c r="BFS67" s="22"/>
      <c r="BFT67" s="22"/>
      <c r="BFU67" s="22"/>
      <c r="BFV67" s="22"/>
      <c r="BFW67" s="22"/>
      <c r="BFX67" s="22"/>
      <c r="BFY67" s="22"/>
      <c r="BFZ67" s="22"/>
      <c r="BGA67" s="22"/>
      <c r="BGB67" s="22"/>
      <c r="BGC67" s="22"/>
      <c r="BGD67" s="22"/>
      <c r="BGE67" s="22"/>
      <c r="BGF67" s="22"/>
      <c r="BGG67" s="22"/>
      <c r="BGH67" s="22"/>
      <c r="BGI67" s="22"/>
      <c r="BGJ67" s="22"/>
      <c r="BGK67" s="22"/>
      <c r="BGL67" s="22"/>
      <c r="BGM67" s="22"/>
      <c r="BGN67" s="22"/>
      <c r="BGO67" s="22"/>
      <c r="BGP67" s="22"/>
      <c r="BGQ67" s="22"/>
      <c r="BGR67" s="22"/>
      <c r="BGS67" s="22"/>
      <c r="BGT67" s="22"/>
      <c r="BGU67" s="22"/>
      <c r="BGV67" s="22"/>
      <c r="BGW67" s="22"/>
      <c r="BGX67" s="22"/>
      <c r="BGY67" s="22"/>
      <c r="BGZ67" s="22"/>
      <c r="BHA67" s="22"/>
      <c r="BHB67" s="22"/>
      <c r="BHC67" s="22"/>
      <c r="BHD67" s="22"/>
      <c r="BHE67" s="22"/>
      <c r="BHF67" s="22"/>
      <c r="BHG67" s="22"/>
      <c r="BHH67" s="22"/>
      <c r="BHI67" s="22"/>
      <c r="BHJ67" s="22"/>
      <c r="BHK67" s="22"/>
      <c r="BHL67" s="22"/>
      <c r="BHM67" s="22"/>
      <c r="BHN67" s="22"/>
      <c r="BHO67" s="22"/>
      <c r="BHP67" s="22"/>
      <c r="BHQ67" s="22"/>
      <c r="BHR67" s="22"/>
      <c r="BHS67" s="22"/>
      <c r="BHT67" s="22"/>
      <c r="BHU67" s="22"/>
      <c r="BHV67" s="22"/>
      <c r="BHW67" s="22"/>
      <c r="BHX67" s="22"/>
      <c r="BHY67" s="22"/>
      <c r="BHZ67" s="22"/>
      <c r="BIA67" s="22"/>
      <c r="BIB67" s="22"/>
      <c r="BIC67" s="22"/>
      <c r="BID67" s="22"/>
      <c r="BIE67" s="22"/>
      <c r="BIF67" s="22"/>
      <c r="BIG67" s="22"/>
      <c r="BIH67" s="22"/>
      <c r="BII67" s="22"/>
      <c r="BIJ67" s="22"/>
      <c r="BIK67" s="22"/>
      <c r="BIL67" s="22"/>
      <c r="BIM67" s="22"/>
      <c r="BIN67" s="22"/>
      <c r="BIO67" s="22"/>
      <c r="BIP67" s="22"/>
      <c r="BIQ67" s="22"/>
      <c r="BIR67" s="22"/>
      <c r="BIS67" s="22"/>
      <c r="BIT67" s="22"/>
      <c r="BIU67" s="22"/>
      <c r="BIV67" s="22"/>
      <c r="BIW67" s="22"/>
      <c r="BIX67" s="22"/>
      <c r="BIY67" s="22"/>
      <c r="BIZ67" s="22"/>
      <c r="BJA67" s="22"/>
      <c r="BJB67" s="22"/>
      <c r="BJC67" s="22"/>
      <c r="BJD67" s="22"/>
      <c r="BJE67" s="22"/>
      <c r="BJF67" s="22"/>
      <c r="BJG67" s="22"/>
      <c r="BJH67" s="22"/>
      <c r="BJI67" s="22"/>
      <c r="BJJ67" s="22"/>
      <c r="BJK67" s="22"/>
      <c r="BJL67" s="22"/>
      <c r="BJM67" s="22"/>
      <c r="BJN67" s="22"/>
      <c r="BJO67" s="22"/>
      <c r="BJP67" s="22"/>
      <c r="BJQ67" s="22"/>
      <c r="BJR67" s="22"/>
      <c r="BJS67" s="22"/>
      <c r="BJT67" s="22"/>
      <c r="BJU67" s="22"/>
      <c r="BJV67" s="22"/>
      <c r="BJW67" s="22"/>
      <c r="BJX67" s="22"/>
      <c r="BJY67" s="22"/>
      <c r="BJZ67" s="22"/>
      <c r="BKA67" s="22"/>
      <c r="BKB67" s="22"/>
      <c r="BKC67" s="22"/>
      <c r="BKD67" s="22"/>
      <c r="BKE67" s="22"/>
      <c r="BKF67" s="22"/>
      <c r="BKG67" s="22"/>
      <c r="BKH67" s="22"/>
      <c r="BKI67" s="22"/>
      <c r="BKJ67" s="22"/>
      <c r="BKK67" s="22"/>
      <c r="BKL67" s="22"/>
      <c r="BKM67" s="22"/>
      <c r="BKN67" s="22"/>
      <c r="BKO67" s="22"/>
      <c r="BKP67" s="22"/>
      <c r="BKQ67" s="22"/>
      <c r="BKR67" s="22"/>
      <c r="BKS67" s="22"/>
      <c r="BKT67" s="22"/>
      <c r="BKU67" s="22"/>
      <c r="BKV67" s="22"/>
      <c r="BKW67" s="22"/>
      <c r="BKX67" s="22"/>
      <c r="BKY67" s="22"/>
      <c r="BKZ67" s="22"/>
      <c r="BLA67" s="22"/>
      <c r="BLB67" s="22"/>
      <c r="BLC67" s="22"/>
      <c r="BLD67" s="22"/>
      <c r="BLE67" s="22"/>
      <c r="BLF67" s="22"/>
      <c r="BLG67" s="22"/>
      <c r="BLH67" s="22"/>
      <c r="BLI67" s="22"/>
      <c r="BLJ67" s="22"/>
      <c r="BLK67" s="22"/>
      <c r="BLL67" s="22"/>
      <c r="BLM67" s="22"/>
      <c r="BLN67" s="22"/>
      <c r="BLO67" s="22"/>
      <c r="BLP67" s="22"/>
      <c r="BLQ67" s="22"/>
      <c r="BLR67" s="22"/>
      <c r="BLS67" s="22"/>
      <c r="BLT67" s="22"/>
      <c r="BLU67" s="22"/>
      <c r="BLV67" s="22"/>
      <c r="BLW67" s="22"/>
      <c r="BLX67" s="22"/>
      <c r="BLY67" s="22"/>
      <c r="BLZ67" s="22"/>
      <c r="BMA67" s="22"/>
      <c r="BMB67" s="22"/>
      <c r="BMC67" s="22"/>
      <c r="BMD67" s="22"/>
      <c r="BME67" s="22"/>
      <c r="BMF67" s="22"/>
      <c r="BMG67" s="22"/>
      <c r="BMH67" s="22"/>
      <c r="BMI67" s="22"/>
      <c r="BMJ67" s="22"/>
      <c r="BMK67" s="22"/>
      <c r="BML67" s="22"/>
      <c r="BMM67" s="22"/>
      <c r="BMN67" s="22"/>
      <c r="BMO67" s="22"/>
      <c r="BMP67" s="22"/>
      <c r="BMQ67" s="22"/>
      <c r="BMR67" s="22"/>
      <c r="BMS67" s="22"/>
      <c r="BMT67" s="22"/>
      <c r="BMU67" s="22"/>
      <c r="BMV67" s="22"/>
      <c r="BMW67" s="22"/>
      <c r="BMX67" s="22"/>
      <c r="BMY67" s="22"/>
      <c r="BMZ67" s="22"/>
      <c r="BNA67" s="22"/>
      <c r="BNB67" s="22"/>
      <c r="BNC67" s="22"/>
      <c r="BND67" s="22"/>
      <c r="BNE67" s="22"/>
      <c r="BNF67" s="22"/>
      <c r="BNG67" s="22"/>
      <c r="BNH67" s="22"/>
      <c r="BNI67" s="22"/>
      <c r="BNJ67" s="22"/>
      <c r="BNK67" s="22"/>
      <c r="BNL67" s="22"/>
      <c r="BNM67" s="22"/>
      <c r="BNN67" s="22"/>
      <c r="BNO67" s="22"/>
      <c r="BNP67" s="22"/>
      <c r="BNQ67" s="22"/>
      <c r="BNR67" s="22"/>
      <c r="BNS67" s="22"/>
      <c r="BNT67" s="22"/>
      <c r="BNU67" s="22"/>
      <c r="BNV67" s="22"/>
      <c r="BNW67" s="22"/>
      <c r="BNX67" s="22"/>
      <c r="BNY67" s="22"/>
      <c r="BNZ67" s="22"/>
      <c r="BOA67" s="22"/>
      <c r="BOB67" s="22"/>
      <c r="BOC67" s="22"/>
      <c r="BOD67" s="22"/>
      <c r="BOE67" s="22"/>
      <c r="BOF67" s="22"/>
      <c r="BOG67" s="22"/>
      <c r="BOH67" s="22"/>
      <c r="BOI67" s="22"/>
      <c r="BOJ67" s="22"/>
      <c r="BOK67" s="22"/>
      <c r="BOL67" s="22"/>
      <c r="BOM67" s="22"/>
      <c r="BON67" s="22"/>
      <c r="BOO67" s="22"/>
      <c r="BOP67" s="22"/>
      <c r="BOQ67" s="22"/>
      <c r="BOR67" s="22"/>
      <c r="BOS67" s="22"/>
      <c r="BOT67" s="22"/>
      <c r="BOU67" s="22"/>
      <c r="BOV67" s="22"/>
      <c r="BOW67" s="22"/>
      <c r="BOX67" s="22"/>
      <c r="BOY67" s="22"/>
      <c r="BOZ67" s="22"/>
      <c r="BPA67" s="22"/>
      <c r="BPB67" s="22"/>
      <c r="BPC67" s="22"/>
      <c r="BPD67" s="22"/>
      <c r="BPE67" s="22"/>
      <c r="BPF67" s="22"/>
      <c r="BPG67" s="22"/>
      <c r="BPH67" s="22"/>
      <c r="BPI67" s="22"/>
      <c r="BPJ67" s="22"/>
      <c r="BPK67" s="22"/>
      <c r="BPL67" s="22"/>
      <c r="BPM67" s="22"/>
      <c r="BPN67" s="22"/>
      <c r="BPO67" s="22"/>
      <c r="BPP67" s="22"/>
      <c r="BPQ67" s="22"/>
      <c r="BPR67" s="22"/>
      <c r="BPS67" s="22"/>
      <c r="BPT67" s="22"/>
      <c r="BPU67" s="22"/>
      <c r="BPV67" s="22"/>
      <c r="BPW67" s="22"/>
      <c r="BPX67" s="22"/>
      <c r="BPY67" s="22"/>
      <c r="BPZ67" s="22"/>
      <c r="BQA67" s="22"/>
      <c r="BQB67" s="22"/>
      <c r="BQC67" s="22"/>
      <c r="BQD67" s="22"/>
      <c r="BQE67" s="22"/>
      <c r="BQF67" s="22"/>
      <c r="BQG67" s="22"/>
      <c r="BQH67" s="22"/>
      <c r="BQI67" s="22"/>
      <c r="BQJ67" s="22"/>
      <c r="BQK67" s="22"/>
      <c r="BQL67" s="22"/>
      <c r="BQM67" s="22"/>
      <c r="BQN67" s="22"/>
      <c r="BQO67" s="22"/>
      <c r="BQP67" s="22"/>
      <c r="BQQ67" s="22"/>
      <c r="BQR67" s="22"/>
      <c r="BQS67" s="22"/>
      <c r="BQT67" s="22"/>
      <c r="BQU67" s="22"/>
      <c r="BQV67" s="22"/>
      <c r="BQW67" s="22"/>
      <c r="BQX67" s="22"/>
      <c r="BQY67" s="22"/>
      <c r="BQZ67" s="22"/>
      <c r="BRA67" s="22"/>
      <c r="BRB67" s="22"/>
      <c r="BRC67" s="22"/>
      <c r="BRD67" s="22"/>
      <c r="BRE67" s="22"/>
      <c r="BRF67" s="22"/>
      <c r="BRG67" s="22"/>
      <c r="BRH67" s="22"/>
      <c r="BRI67" s="22"/>
      <c r="BRJ67" s="22"/>
      <c r="BRK67" s="22"/>
      <c r="BRL67" s="22"/>
      <c r="BRM67" s="22"/>
      <c r="BRN67" s="22"/>
      <c r="BRO67" s="22"/>
      <c r="BRP67" s="22"/>
      <c r="BRQ67" s="22"/>
      <c r="BRR67" s="22"/>
      <c r="BRS67" s="22"/>
      <c r="BRT67" s="22"/>
      <c r="BRU67" s="22"/>
      <c r="BRV67" s="22"/>
      <c r="BRW67" s="22"/>
      <c r="BRX67" s="22"/>
      <c r="BRY67" s="22"/>
      <c r="BRZ67" s="22"/>
      <c r="BSA67" s="22"/>
      <c r="BSB67" s="22"/>
      <c r="BSC67" s="22"/>
      <c r="BSD67" s="22"/>
      <c r="BSE67" s="22"/>
      <c r="BSF67" s="22"/>
      <c r="BSG67" s="22"/>
      <c r="BSH67" s="22"/>
      <c r="BSI67" s="22"/>
      <c r="BSJ67" s="22"/>
      <c r="BSK67" s="22"/>
      <c r="BSL67" s="22"/>
      <c r="BSM67" s="22"/>
      <c r="BSN67" s="22"/>
      <c r="BSO67" s="22"/>
      <c r="BSP67" s="22"/>
      <c r="BSQ67" s="22"/>
      <c r="BSR67" s="22"/>
      <c r="BSS67" s="22"/>
      <c r="BST67" s="22"/>
      <c r="BSU67" s="22"/>
      <c r="BSV67" s="22"/>
      <c r="BSW67" s="22"/>
      <c r="BSX67" s="22"/>
      <c r="BSY67" s="22"/>
      <c r="BSZ67" s="22"/>
      <c r="BTA67" s="22"/>
      <c r="BTB67" s="22"/>
      <c r="BTC67" s="22"/>
      <c r="BTD67" s="22"/>
      <c r="BTE67" s="22"/>
      <c r="BTF67" s="22"/>
      <c r="BTG67" s="22"/>
      <c r="BTH67" s="22"/>
      <c r="BTI67" s="22"/>
      <c r="BTJ67" s="22"/>
      <c r="BTK67" s="22"/>
      <c r="BTL67" s="22"/>
      <c r="BTM67" s="22"/>
      <c r="BTN67" s="22"/>
      <c r="BTO67" s="22"/>
      <c r="BTP67" s="22"/>
      <c r="BTQ67" s="22"/>
      <c r="BTR67" s="22"/>
      <c r="BTS67" s="22"/>
      <c r="BTT67" s="22"/>
      <c r="BTU67" s="22"/>
      <c r="BTV67" s="22"/>
      <c r="BTW67" s="22"/>
      <c r="BTX67" s="22"/>
      <c r="BTY67" s="22"/>
      <c r="BTZ67" s="22"/>
      <c r="BUA67" s="22"/>
      <c r="BUB67" s="22"/>
      <c r="BUC67" s="22"/>
      <c r="BUD67" s="22"/>
      <c r="BUE67" s="22"/>
      <c r="BUF67" s="22"/>
      <c r="BUG67" s="22"/>
      <c r="BUH67" s="22"/>
      <c r="BUI67" s="22"/>
      <c r="BUJ67" s="22"/>
      <c r="BUK67" s="22"/>
      <c r="BUL67" s="22"/>
      <c r="BUM67" s="22"/>
      <c r="BUN67" s="22"/>
      <c r="BUO67" s="22"/>
      <c r="BUP67" s="22"/>
      <c r="BUQ67" s="22"/>
      <c r="BUR67" s="22"/>
      <c r="BUS67" s="22"/>
      <c r="BUT67" s="22"/>
      <c r="BUU67" s="22"/>
      <c r="BUV67" s="22"/>
      <c r="BUW67" s="22"/>
      <c r="BUX67" s="22"/>
      <c r="BUY67" s="22"/>
      <c r="BUZ67" s="22"/>
      <c r="BVA67" s="22"/>
      <c r="BVB67" s="22"/>
      <c r="BVC67" s="22"/>
      <c r="BVD67" s="22"/>
      <c r="BVE67" s="22"/>
      <c r="BVF67" s="22"/>
      <c r="BVG67" s="22"/>
      <c r="BVH67" s="22"/>
      <c r="BVI67" s="22"/>
      <c r="BVJ67" s="22"/>
      <c r="BVK67" s="22"/>
      <c r="BVL67" s="22"/>
      <c r="BVM67" s="22"/>
      <c r="BVN67" s="22"/>
      <c r="BVO67" s="22"/>
      <c r="BVP67" s="22"/>
      <c r="BVQ67" s="22"/>
      <c r="BVR67" s="22"/>
      <c r="BVS67" s="22"/>
      <c r="BVT67" s="22"/>
      <c r="BVU67" s="22"/>
      <c r="BVV67" s="22"/>
      <c r="BVW67" s="22"/>
      <c r="BVX67" s="22"/>
      <c r="BVY67" s="22"/>
      <c r="BVZ67" s="22"/>
      <c r="BWA67" s="22"/>
      <c r="BWB67" s="22"/>
      <c r="BWC67" s="22"/>
      <c r="BWD67" s="22"/>
      <c r="BWE67" s="22"/>
      <c r="BWF67" s="22"/>
      <c r="BWG67" s="22"/>
      <c r="BWH67" s="22"/>
      <c r="BWI67" s="22"/>
      <c r="BWJ67" s="22"/>
      <c r="BWK67" s="22"/>
      <c r="BWL67" s="22"/>
      <c r="BWM67" s="22"/>
      <c r="BWN67" s="22"/>
      <c r="BWO67" s="22"/>
      <c r="BWP67" s="22"/>
      <c r="BWQ67" s="22"/>
      <c r="BWR67" s="22"/>
      <c r="BWS67" s="22"/>
      <c r="BWT67" s="22"/>
      <c r="BWU67" s="22"/>
      <c r="BWV67" s="22"/>
      <c r="BWW67" s="22"/>
      <c r="BWX67" s="22"/>
      <c r="BWY67" s="22"/>
      <c r="BWZ67" s="22"/>
      <c r="BXA67" s="22"/>
      <c r="BXB67" s="22"/>
      <c r="BXC67" s="22"/>
      <c r="BXD67" s="22"/>
      <c r="BXE67" s="22"/>
      <c r="BXF67" s="22"/>
      <c r="BXG67" s="22"/>
      <c r="BXH67" s="22"/>
      <c r="BXI67" s="22"/>
      <c r="BXJ67" s="22"/>
      <c r="BXK67" s="22"/>
      <c r="BXL67" s="22"/>
      <c r="BXM67" s="22"/>
      <c r="BXN67" s="22"/>
      <c r="BXO67" s="22"/>
      <c r="BXP67" s="22"/>
      <c r="BXQ67" s="22"/>
      <c r="BXR67" s="22"/>
      <c r="BXS67" s="22"/>
      <c r="BXT67" s="22"/>
      <c r="BXU67" s="22"/>
      <c r="BXV67" s="22"/>
      <c r="BXW67" s="22"/>
      <c r="BXX67" s="22"/>
      <c r="BXY67" s="22"/>
      <c r="BXZ67" s="22"/>
      <c r="BYA67" s="22"/>
      <c r="BYB67" s="22"/>
      <c r="BYC67" s="22"/>
      <c r="BYD67" s="22"/>
      <c r="BYE67" s="22"/>
      <c r="BYF67" s="22"/>
      <c r="BYG67" s="22"/>
      <c r="BYH67" s="22"/>
      <c r="BYI67" s="22"/>
      <c r="BYJ67" s="22"/>
      <c r="BYK67" s="22"/>
      <c r="BYL67" s="22"/>
      <c r="BYM67" s="22"/>
      <c r="BYN67" s="22"/>
      <c r="BYO67" s="22"/>
      <c r="BYP67" s="22"/>
      <c r="BYQ67" s="22"/>
      <c r="BYR67" s="22"/>
      <c r="BYS67" s="22"/>
      <c r="BYT67" s="22"/>
      <c r="BYU67" s="22"/>
      <c r="BYV67" s="22"/>
      <c r="BYW67" s="22"/>
      <c r="BYX67" s="22"/>
      <c r="BYY67" s="22"/>
      <c r="BYZ67" s="22"/>
      <c r="BZA67" s="22"/>
      <c r="BZB67" s="22"/>
      <c r="BZC67" s="22"/>
      <c r="BZD67" s="22"/>
      <c r="BZE67" s="22"/>
      <c r="BZF67" s="22"/>
      <c r="BZG67" s="22"/>
      <c r="BZH67" s="22"/>
      <c r="BZI67" s="22"/>
      <c r="BZJ67" s="22"/>
      <c r="BZK67" s="22"/>
      <c r="BZL67" s="22"/>
      <c r="BZM67" s="22"/>
      <c r="BZN67" s="22"/>
      <c r="BZO67" s="22"/>
      <c r="BZP67" s="22"/>
      <c r="BZQ67" s="22"/>
      <c r="BZR67" s="22"/>
      <c r="BZS67" s="22"/>
      <c r="BZT67" s="22"/>
      <c r="BZU67" s="22"/>
      <c r="BZV67" s="22"/>
      <c r="BZW67" s="22"/>
      <c r="BZX67" s="22"/>
      <c r="BZY67" s="22"/>
      <c r="BZZ67" s="22"/>
      <c r="CAA67" s="22"/>
      <c r="CAB67" s="22"/>
      <c r="CAC67" s="22"/>
      <c r="CAD67" s="22"/>
      <c r="CAE67" s="22"/>
      <c r="CAF67" s="22"/>
      <c r="CAG67" s="22"/>
      <c r="CAH67" s="22"/>
      <c r="CAI67" s="22"/>
      <c r="CAJ67" s="22"/>
      <c r="CAK67" s="22"/>
      <c r="CAL67" s="22"/>
      <c r="CAM67" s="22"/>
      <c r="CAN67" s="22"/>
      <c r="CAO67" s="22"/>
      <c r="CAP67" s="22"/>
      <c r="CAQ67" s="22"/>
      <c r="CAR67" s="22"/>
      <c r="CAS67" s="22"/>
      <c r="CAT67" s="22"/>
      <c r="CAU67" s="22"/>
      <c r="CAV67" s="22"/>
      <c r="CAW67" s="22"/>
      <c r="CAX67" s="22"/>
      <c r="CAY67" s="22"/>
      <c r="CAZ67" s="22"/>
      <c r="CBA67" s="22"/>
      <c r="CBB67" s="22"/>
      <c r="CBC67" s="22"/>
      <c r="CBD67" s="22"/>
      <c r="CBE67" s="22"/>
      <c r="CBF67" s="22"/>
      <c r="CBG67" s="22"/>
      <c r="CBH67" s="22"/>
      <c r="CBI67" s="22"/>
      <c r="CBJ67" s="22"/>
      <c r="CBK67" s="22"/>
      <c r="CBL67" s="22"/>
      <c r="CBM67" s="22"/>
      <c r="CBN67" s="22"/>
      <c r="CBO67" s="22"/>
      <c r="CBP67" s="22"/>
      <c r="CBQ67" s="22"/>
      <c r="CBR67" s="22"/>
      <c r="CBS67" s="22"/>
      <c r="CBT67" s="22"/>
      <c r="CBU67" s="22"/>
      <c r="CBV67" s="22"/>
      <c r="CBW67" s="22"/>
      <c r="CBX67" s="22"/>
      <c r="CBY67" s="22"/>
      <c r="CBZ67" s="22"/>
      <c r="CCA67" s="22"/>
      <c r="CCB67" s="22"/>
      <c r="CCC67" s="22"/>
      <c r="CCD67" s="22"/>
      <c r="CCE67" s="22"/>
      <c r="CCF67" s="22"/>
      <c r="CCG67" s="22"/>
      <c r="CCH67" s="22"/>
      <c r="CCI67" s="22"/>
      <c r="CCJ67" s="22"/>
      <c r="CCK67" s="22"/>
      <c r="CCL67" s="22"/>
      <c r="CCM67" s="22"/>
      <c r="CCN67" s="22"/>
      <c r="CCO67" s="22"/>
      <c r="CCP67" s="22"/>
      <c r="CCQ67" s="22"/>
      <c r="CCR67" s="22"/>
      <c r="CCS67" s="22"/>
      <c r="CCT67" s="22"/>
      <c r="CCU67" s="22"/>
      <c r="CCV67" s="22"/>
      <c r="CCW67" s="22"/>
      <c r="CCX67" s="22"/>
      <c r="CCY67" s="22"/>
      <c r="CCZ67" s="22"/>
      <c r="CDA67" s="22"/>
      <c r="CDB67" s="22"/>
      <c r="CDC67" s="22"/>
      <c r="CDD67" s="22"/>
      <c r="CDE67" s="22"/>
      <c r="CDF67" s="22"/>
      <c r="CDG67" s="22"/>
      <c r="CDH67" s="22"/>
      <c r="CDI67" s="22"/>
      <c r="CDJ67" s="22"/>
      <c r="CDK67" s="22"/>
      <c r="CDL67" s="22"/>
      <c r="CDM67" s="22"/>
      <c r="CDN67" s="22"/>
      <c r="CDO67" s="22"/>
      <c r="CDP67" s="22"/>
      <c r="CDQ67" s="22"/>
      <c r="CDR67" s="22"/>
      <c r="CDS67" s="22"/>
      <c r="CDT67" s="22"/>
      <c r="CDU67" s="22"/>
      <c r="CDV67" s="22"/>
      <c r="CDW67" s="22"/>
      <c r="CDX67" s="22"/>
      <c r="CDY67" s="22"/>
      <c r="CDZ67" s="22"/>
      <c r="CEA67" s="22"/>
      <c r="CEB67" s="22"/>
      <c r="CEC67" s="22"/>
      <c r="CED67" s="22"/>
      <c r="CEE67" s="22"/>
      <c r="CEF67" s="22"/>
      <c r="CEG67" s="22"/>
      <c r="CEH67" s="22"/>
      <c r="CEI67" s="22"/>
      <c r="CEJ67" s="22"/>
      <c r="CEK67" s="22"/>
      <c r="CEL67" s="22"/>
      <c r="CEM67" s="22"/>
      <c r="CEN67" s="22"/>
      <c r="CEO67" s="22"/>
      <c r="CEP67" s="22"/>
      <c r="CEQ67" s="22"/>
      <c r="CER67" s="22"/>
      <c r="CES67" s="22"/>
      <c r="CET67" s="22"/>
      <c r="CEU67" s="22"/>
      <c r="CEV67" s="22"/>
      <c r="CEW67" s="22"/>
      <c r="CEX67" s="22"/>
      <c r="CEY67" s="22"/>
      <c r="CEZ67" s="22"/>
      <c r="CFA67" s="22"/>
      <c r="CFB67" s="22"/>
      <c r="CFC67" s="22"/>
      <c r="CFD67" s="22"/>
      <c r="CFE67" s="22"/>
      <c r="CFF67" s="22"/>
      <c r="CFG67" s="22"/>
      <c r="CFH67" s="22"/>
      <c r="CFI67" s="22"/>
      <c r="CFJ67" s="22"/>
      <c r="CFK67" s="22"/>
      <c r="CFL67" s="22"/>
      <c r="CFM67" s="22"/>
      <c r="CFN67" s="22"/>
      <c r="CFO67" s="22"/>
      <c r="CFP67" s="22"/>
      <c r="CFQ67" s="22"/>
      <c r="CFR67" s="22"/>
      <c r="CFS67" s="22"/>
      <c r="CFT67" s="22"/>
      <c r="CFU67" s="22"/>
      <c r="CFV67" s="22"/>
      <c r="CFW67" s="22"/>
      <c r="CFX67" s="22"/>
      <c r="CFY67" s="22"/>
      <c r="CFZ67" s="22"/>
      <c r="CGA67" s="22"/>
      <c r="CGB67" s="22"/>
      <c r="CGC67" s="22"/>
      <c r="CGD67" s="22"/>
      <c r="CGE67" s="22"/>
      <c r="CGF67" s="22"/>
      <c r="CGG67" s="22"/>
      <c r="CGH67" s="22"/>
      <c r="CGI67" s="22"/>
      <c r="CGJ67" s="22"/>
      <c r="CGK67" s="22"/>
      <c r="CGL67" s="22"/>
      <c r="CGM67" s="22"/>
      <c r="CGN67" s="22"/>
      <c r="CGO67" s="22"/>
      <c r="CGP67" s="22"/>
      <c r="CGQ67" s="22"/>
      <c r="CGR67" s="22"/>
      <c r="CGS67" s="22"/>
      <c r="CGT67" s="22"/>
      <c r="CGU67" s="22"/>
      <c r="CGV67" s="22"/>
      <c r="CGW67" s="22"/>
      <c r="CGX67" s="22"/>
      <c r="CGY67" s="22"/>
      <c r="CGZ67" s="22"/>
      <c r="CHA67" s="22"/>
      <c r="CHB67" s="22"/>
      <c r="CHC67" s="22"/>
      <c r="CHD67" s="22"/>
      <c r="CHE67" s="22"/>
      <c r="CHF67" s="22"/>
      <c r="CHG67" s="22"/>
      <c r="CHH67" s="22"/>
      <c r="CHI67" s="22"/>
      <c r="CHJ67" s="22"/>
      <c r="CHK67" s="22"/>
      <c r="CHL67" s="22"/>
      <c r="CHM67" s="22"/>
      <c r="CHN67" s="22"/>
      <c r="CHO67" s="22"/>
      <c r="CHP67" s="22"/>
      <c r="CHQ67" s="22"/>
      <c r="CHR67" s="22"/>
      <c r="CHS67" s="22"/>
      <c r="CHT67" s="22"/>
      <c r="CHU67" s="22"/>
      <c r="CHV67" s="22"/>
      <c r="CHW67" s="22"/>
      <c r="CHX67" s="22"/>
      <c r="CHY67" s="22"/>
      <c r="CHZ67" s="22"/>
      <c r="CIA67" s="22"/>
      <c r="CIB67" s="22"/>
      <c r="CIC67" s="22"/>
      <c r="CID67" s="22"/>
      <c r="CIE67" s="22"/>
      <c r="CIF67" s="22"/>
      <c r="CIG67" s="22"/>
      <c r="CIH67" s="22"/>
      <c r="CII67" s="22"/>
      <c r="CIJ67" s="22"/>
      <c r="CIK67" s="22"/>
      <c r="CIL67" s="22"/>
      <c r="CIM67" s="22"/>
      <c r="CIN67" s="22"/>
      <c r="CIO67" s="22"/>
      <c r="CIP67" s="22"/>
      <c r="CIQ67" s="22"/>
      <c r="CIR67" s="22"/>
      <c r="CIS67" s="22"/>
      <c r="CIT67" s="22"/>
      <c r="CIU67" s="22"/>
      <c r="CIV67" s="22"/>
      <c r="CIW67" s="22"/>
      <c r="CIX67" s="22"/>
      <c r="CIY67" s="22"/>
      <c r="CIZ67" s="22"/>
      <c r="CJA67" s="22"/>
      <c r="CJB67" s="22"/>
      <c r="CJC67" s="22"/>
      <c r="CJD67" s="22"/>
      <c r="CJE67" s="22"/>
      <c r="CJF67" s="22"/>
      <c r="CJG67" s="22"/>
      <c r="CJH67" s="22"/>
      <c r="CJI67" s="22"/>
      <c r="CJJ67" s="22"/>
      <c r="CJK67" s="22"/>
      <c r="CJL67" s="22"/>
      <c r="CJM67" s="22"/>
      <c r="CJN67" s="22"/>
      <c r="CJO67" s="22"/>
      <c r="CJP67" s="22"/>
      <c r="CJQ67" s="22"/>
      <c r="CJR67" s="22"/>
      <c r="CJS67" s="22"/>
      <c r="CJT67" s="22"/>
      <c r="CJU67" s="22"/>
      <c r="CJV67" s="22"/>
      <c r="CJW67" s="22"/>
      <c r="CJX67" s="22"/>
      <c r="CJY67" s="22"/>
      <c r="CJZ67" s="22"/>
      <c r="CKA67" s="22"/>
      <c r="CKB67" s="22"/>
      <c r="CKC67" s="22"/>
      <c r="CKD67" s="22"/>
      <c r="CKE67" s="22"/>
      <c r="CKF67" s="22"/>
      <c r="CKG67" s="22"/>
      <c r="CKH67" s="22"/>
      <c r="CKI67" s="22"/>
      <c r="CKJ67" s="22"/>
      <c r="CKK67" s="22"/>
      <c r="CKL67" s="22"/>
      <c r="CKM67" s="22"/>
      <c r="CKN67" s="22"/>
      <c r="CKO67" s="22"/>
      <c r="CKP67" s="22"/>
      <c r="CKQ67" s="22"/>
      <c r="CKR67" s="22"/>
      <c r="CKS67" s="22"/>
      <c r="CKT67" s="22"/>
      <c r="CKU67" s="22"/>
      <c r="CKV67" s="22"/>
      <c r="CKW67" s="22"/>
      <c r="CKX67" s="22"/>
      <c r="CKY67" s="22"/>
      <c r="CKZ67" s="22"/>
      <c r="CLA67" s="22"/>
      <c r="CLB67" s="22"/>
      <c r="CLC67" s="22"/>
      <c r="CLD67" s="22"/>
      <c r="CLE67" s="22"/>
      <c r="CLF67" s="22"/>
      <c r="CLG67" s="22"/>
      <c r="CLH67" s="22"/>
      <c r="CLI67" s="22"/>
      <c r="CLJ67" s="22"/>
      <c r="CLK67" s="22"/>
      <c r="CLL67" s="22"/>
      <c r="CLM67" s="22"/>
      <c r="CLN67" s="22"/>
      <c r="CLO67" s="22"/>
      <c r="CLP67" s="22"/>
      <c r="CLQ67" s="22"/>
      <c r="CLR67" s="22"/>
      <c r="CLS67" s="22"/>
      <c r="CLT67" s="22"/>
      <c r="CLU67" s="22"/>
      <c r="CLV67" s="22"/>
      <c r="CLW67" s="22"/>
      <c r="CLX67" s="22"/>
      <c r="CLY67" s="22"/>
      <c r="CLZ67" s="22"/>
      <c r="CMA67" s="22"/>
      <c r="CMB67" s="22"/>
      <c r="CMC67" s="22"/>
      <c r="CMD67" s="22"/>
      <c r="CME67" s="22"/>
      <c r="CMF67" s="22"/>
      <c r="CMG67" s="22"/>
      <c r="CMH67" s="22"/>
      <c r="CMI67" s="22"/>
      <c r="CMJ67" s="22"/>
      <c r="CMK67" s="22"/>
      <c r="CML67" s="22"/>
      <c r="CMM67" s="22"/>
      <c r="CMN67" s="22"/>
      <c r="CMO67" s="22"/>
      <c r="CMP67" s="22"/>
      <c r="CMQ67" s="22"/>
      <c r="CMR67" s="22"/>
      <c r="CMS67" s="22"/>
      <c r="CMT67" s="22"/>
      <c r="CMU67" s="22"/>
      <c r="CMV67" s="22"/>
      <c r="CMW67" s="22"/>
      <c r="CMX67" s="22"/>
      <c r="CMY67" s="22"/>
      <c r="CMZ67" s="22"/>
      <c r="CNA67" s="22"/>
      <c r="CNB67" s="22"/>
      <c r="CNC67" s="22"/>
      <c r="CND67" s="22"/>
      <c r="CNE67" s="22"/>
      <c r="CNF67" s="22"/>
      <c r="CNG67" s="22"/>
      <c r="CNH67" s="22"/>
      <c r="CNI67" s="22"/>
      <c r="CNJ67" s="22"/>
      <c r="CNK67" s="22"/>
      <c r="CNL67" s="22"/>
      <c r="CNM67" s="22"/>
      <c r="CNN67" s="22"/>
      <c r="CNO67" s="22"/>
      <c r="CNP67" s="22"/>
      <c r="CNQ67" s="22"/>
      <c r="CNR67" s="22"/>
      <c r="CNS67" s="22"/>
      <c r="CNT67" s="22"/>
      <c r="CNU67" s="22"/>
      <c r="CNV67" s="22"/>
      <c r="CNW67" s="22"/>
      <c r="CNX67" s="22"/>
      <c r="CNY67" s="22"/>
      <c r="CNZ67" s="22"/>
      <c r="COA67" s="22"/>
      <c r="COB67" s="22"/>
      <c r="COC67" s="22"/>
      <c r="COD67" s="22"/>
      <c r="COE67" s="22"/>
      <c r="COF67" s="22"/>
      <c r="COG67" s="22"/>
      <c r="COH67" s="22"/>
      <c r="COI67" s="22"/>
      <c r="COJ67" s="22"/>
      <c r="COK67" s="22"/>
      <c r="COL67" s="22"/>
      <c r="COM67" s="22"/>
      <c r="CON67" s="22"/>
      <c r="COO67" s="22"/>
      <c r="COP67" s="22"/>
      <c r="COQ67" s="22"/>
      <c r="COR67" s="22"/>
      <c r="COS67" s="22"/>
      <c r="COT67" s="22"/>
      <c r="COU67" s="22"/>
      <c r="COV67" s="22"/>
      <c r="COW67" s="22"/>
      <c r="COX67" s="22"/>
      <c r="COY67" s="22"/>
      <c r="COZ67" s="22"/>
      <c r="CPA67" s="22"/>
      <c r="CPB67" s="22"/>
      <c r="CPC67" s="22"/>
      <c r="CPD67" s="22"/>
      <c r="CPE67" s="22"/>
      <c r="CPF67" s="22"/>
      <c r="CPG67" s="22"/>
      <c r="CPH67" s="22"/>
      <c r="CPI67" s="22"/>
      <c r="CPJ67" s="22"/>
      <c r="CPK67" s="22"/>
      <c r="CPL67" s="22"/>
      <c r="CPM67" s="22"/>
      <c r="CPN67" s="22"/>
      <c r="CPO67" s="22"/>
      <c r="CPP67" s="22"/>
      <c r="CPQ67" s="22"/>
      <c r="CPR67" s="22"/>
      <c r="CPS67" s="22"/>
      <c r="CPT67" s="22"/>
      <c r="CPU67" s="22"/>
      <c r="CPV67" s="22"/>
      <c r="CPW67" s="22"/>
      <c r="CPX67" s="22"/>
      <c r="CPY67" s="22"/>
      <c r="CPZ67" s="22"/>
      <c r="CQA67" s="22"/>
      <c r="CQB67" s="22"/>
      <c r="CQC67" s="22"/>
      <c r="CQD67" s="22"/>
      <c r="CQE67" s="22"/>
      <c r="CQF67" s="22"/>
      <c r="CQG67" s="22"/>
      <c r="CQH67" s="22"/>
      <c r="CQI67" s="22"/>
      <c r="CQJ67" s="22"/>
      <c r="CQK67" s="22"/>
      <c r="CQL67" s="22"/>
      <c r="CQM67" s="22"/>
      <c r="CQN67" s="22"/>
      <c r="CQO67" s="22"/>
      <c r="CQP67" s="22"/>
      <c r="CQQ67" s="22"/>
      <c r="CQR67" s="22"/>
      <c r="CQS67" s="22"/>
      <c r="CQT67" s="22"/>
      <c r="CQU67" s="22"/>
      <c r="CQV67" s="22"/>
      <c r="CQW67" s="22"/>
      <c r="CQX67" s="22"/>
      <c r="CQY67" s="22"/>
      <c r="CQZ67" s="22"/>
      <c r="CRA67" s="22"/>
      <c r="CRB67" s="22"/>
      <c r="CRC67" s="22"/>
      <c r="CRD67" s="22"/>
      <c r="CRE67" s="22"/>
      <c r="CRF67" s="22"/>
      <c r="CRG67" s="22"/>
      <c r="CRH67" s="22"/>
      <c r="CRI67" s="22"/>
      <c r="CRJ67" s="22"/>
      <c r="CRK67" s="22"/>
      <c r="CRL67" s="22"/>
      <c r="CRM67" s="22"/>
      <c r="CRN67" s="22"/>
      <c r="CRO67" s="22"/>
      <c r="CRP67" s="22"/>
      <c r="CRQ67" s="22"/>
      <c r="CRR67" s="22"/>
      <c r="CRS67" s="22"/>
      <c r="CRT67" s="22"/>
      <c r="CRU67" s="22"/>
      <c r="CRV67" s="22"/>
      <c r="CRW67" s="22"/>
      <c r="CRX67" s="22"/>
      <c r="CRY67" s="22"/>
      <c r="CRZ67" s="22"/>
      <c r="CSA67" s="22"/>
      <c r="CSB67" s="22"/>
      <c r="CSC67" s="22"/>
      <c r="CSD67" s="22"/>
      <c r="CSE67" s="22"/>
      <c r="CSF67" s="22"/>
      <c r="CSG67" s="22"/>
      <c r="CSH67" s="22"/>
      <c r="CSI67" s="22"/>
      <c r="CSJ67" s="22"/>
      <c r="CSK67" s="22"/>
      <c r="CSL67" s="22"/>
      <c r="CSM67" s="22"/>
      <c r="CSN67" s="22"/>
      <c r="CSO67" s="22"/>
      <c r="CSP67" s="22"/>
      <c r="CSQ67" s="22"/>
      <c r="CSR67" s="22"/>
      <c r="CSS67" s="22"/>
      <c r="CST67" s="22"/>
      <c r="CSU67" s="22"/>
      <c r="CSV67" s="22"/>
      <c r="CSW67" s="22"/>
      <c r="CSX67" s="22"/>
      <c r="CSY67" s="22"/>
      <c r="CSZ67" s="22"/>
      <c r="CTA67" s="22"/>
      <c r="CTB67" s="22"/>
      <c r="CTC67" s="22"/>
      <c r="CTD67" s="22"/>
      <c r="CTE67" s="22"/>
      <c r="CTF67" s="22"/>
      <c r="CTG67" s="22"/>
      <c r="CTH67" s="22"/>
      <c r="CTI67" s="22"/>
      <c r="CTJ67" s="22"/>
      <c r="CTK67" s="22"/>
      <c r="CTL67" s="22"/>
      <c r="CTM67" s="22"/>
      <c r="CTN67" s="22"/>
      <c r="CTO67" s="22"/>
      <c r="CTP67" s="22"/>
      <c r="CTQ67" s="22"/>
      <c r="CTR67" s="22"/>
      <c r="CTS67" s="22"/>
      <c r="CTT67" s="22"/>
      <c r="CTU67" s="22"/>
      <c r="CTV67" s="22"/>
      <c r="CTW67" s="22"/>
      <c r="CTX67" s="22"/>
      <c r="CTY67" s="22"/>
      <c r="CTZ67" s="22"/>
      <c r="CUA67" s="22"/>
      <c r="CUB67" s="22"/>
      <c r="CUC67" s="22"/>
      <c r="CUD67" s="22"/>
      <c r="CUE67" s="22"/>
      <c r="CUF67" s="22"/>
      <c r="CUG67" s="22"/>
      <c r="CUH67" s="22"/>
      <c r="CUI67" s="22"/>
      <c r="CUJ67" s="22"/>
      <c r="CUK67" s="22"/>
      <c r="CUL67" s="22"/>
      <c r="CUM67" s="22"/>
      <c r="CUN67" s="22"/>
      <c r="CUO67" s="22"/>
      <c r="CUP67" s="22"/>
      <c r="CUQ67" s="22"/>
      <c r="CUR67" s="22"/>
      <c r="CUS67" s="22"/>
      <c r="CUT67" s="22"/>
      <c r="CUU67" s="22"/>
      <c r="CUV67" s="22"/>
      <c r="CUW67" s="22"/>
      <c r="CUX67" s="22"/>
      <c r="CUY67" s="22"/>
      <c r="CUZ67" s="22"/>
      <c r="CVA67" s="22"/>
      <c r="CVB67" s="22"/>
      <c r="CVC67" s="22"/>
      <c r="CVD67" s="22"/>
      <c r="CVE67" s="22"/>
      <c r="CVF67" s="22"/>
      <c r="CVG67" s="22"/>
      <c r="CVH67" s="22"/>
      <c r="CVI67" s="22"/>
      <c r="CVJ67" s="22"/>
      <c r="CVK67" s="22"/>
      <c r="CVL67" s="22"/>
      <c r="CVM67" s="22"/>
      <c r="CVN67" s="22"/>
      <c r="CVO67" s="22"/>
      <c r="CVP67" s="22"/>
      <c r="CVQ67" s="22"/>
      <c r="CVR67" s="22"/>
      <c r="CVS67" s="22"/>
      <c r="CVT67" s="22"/>
      <c r="CVU67" s="22"/>
      <c r="CVV67" s="22"/>
      <c r="CVW67" s="22"/>
      <c r="CVX67" s="22"/>
      <c r="CVY67" s="22"/>
      <c r="CVZ67" s="22"/>
      <c r="CWA67" s="22"/>
      <c r="CWB67" s="22"/>
      <c r="CWC67" s="22"/>
      <c r="CWD67" s="22"/>
      <c r="CWE67" s="22"/>
      <c r="CWF67" s="22"/>
      <c r="CWG67" s="22"/>
      <c r="CWH67" s="22"/>
      <c r="CWI67" s="22"/>
      <c r="CWJ67" s="22"/>
      <c r="CWK67" s="22"/>
      <c r="CWL67" s="22"/>
      <c r="CWM67" s="22"/>
      <c r="CWN67" s="22"/>
      <c r="CWO67" s="22"/>
      <c r="CWP67" s="22"/>
      <c r="CWQ67" s="22"/>
      <c r="CWR67" s="22"/>
      <c r="CWS67" s="22"/>
      <c r="CWT67" s="22"/>
      <c r="CWU67" s="22"/>
      <c r="CWV67" s="22"/>
      <c r="CWW67" s="22"/>
      <c r="CWX67" s="22"/>
      <c r="CWY67" s="22"/>
      <c r="CWZ67" s="22"/>
      <c r="CXA67" s="22"/>
      <c r="CXB67" s="22"/>
      <c r="CXC67" s="22"/>
      <c r="CXD67" s="22"/>
      <c r="CXE67" s="22"/>
      <c r="CXF67" s="22"/>
      <c r="CXG67" s="22"/>
      <c r="CXH67" s="22"/>
      <c r="CXI67" s="22"/>
      <c r="CXJ67" s="22"/>
      <c r="CXK67" s="22"/>
      <c r="CXL67" s="22"/>
      <c r="CXM67" s="22"/>
      <c r="CXN67" s="22"/>
      <c r="CXO67" s="22"/>
      <c r="CXP67" s="22"/>
      <c r="CXQ67" s="22"/>
      <c r="CXR67" s="22"/>
      <c r="CXS67" s="22"/>
      <c r="CXT67" s="22"/>
      <c r="CXU67" s="22"/>
      <c r="CXV67" s="22"/>
      <c r="CXW67" s="22"/>
      <c r="CXX67" s="22"/>
      <c r="CXY67" s="22"/>
      <c r="CXZ67" s="22"/>
      <c r="CYA67" s="22"/>
      <c r="CYB67" s="22"/>
      <c r="CYC67" s="22"/>
      <c r="CYD67" s="22"/>
      <c r="CYE67" s="22"/>
      <c r="CYF67" s="22"/>
      <c r="CYG67" s="22"/>
      <c r="CYH67" s="22"/>
      <c r="CYI67" s="22"/>
      <c r="CYJ67" s="22"/>
      <c r="CYK67" s="22"/>
      <c r="CYL67" s="22"/>
      <c r="CYM67" s="22"/>
      <c r="CYN67" s="22"/>
      <c r="CYO67" s="22"/>
      <c r="CYP67" s="22"/>
      <c r="CYQ67" s="22"/>
      <c r="CYR67" s="22"/>
      <c r="CYS67" s="22"/>
      <c r="CYT67" s="22"/>
      <c r="CYU67" s="22"/>
      <c r="CYV67" s="22"/>
      <c r="CYW67" s="22"/>
      <c r="CYX67" s="22"/>
      <c r="CYY67" s="22"/>
      <c r="CYZ67" s="22"/>
      <c r="CZA67" s="22"/>
      <c r="CZB67" s="22"/>
      <c r="CZC67" s="22"/>
      <c r="CZD67" s="22"/>
      <c r="CZE67" s="22"/>
      <c r="CZF67" s="22"/>
      <c r="CZG67" s="22"/>
      <c r="CZH67" s="22"/>
      <c r="CZI67" s="22"/>
      <c r="CZJ67" s="22"/>
      <c r="CZK67" s="22"/>
      <c r="CZL67" s="22"/>
      <c r="CZM67" s="22"/>
      <c r="CZN67" s="22"/>
      <c r="CZO67" s="22"/>
      <c r="CZP67" s="22"/>
      <c r="CZQ67" s="22"/>
      <c r="CZR67" s="22"/>
      <c r="CZS67" s="22"/>
      <c r="CZT67" s="22"/>
      <c r="CZU67" s="22"/>
      <c r="CZV67" s="22"/>
      <c r="CZW67" s="22"/>
      <c r="CZX67" s="22"/>
      <c r="CZY67" s="22"/>
      <c r="CZZ67" s="22"/>
      <c r="DAA67" s="22"/>
      <c r="DAB67" s="22"/>
      <c r="DAC67" s="22"/>
      <c r="DAD67" s="22"/>
      <c r="DAE67" s="22"/>
      <c r="DAF67" s="22"/>
      <c r="DAG67" s="22"/>
      <c r="DAH67" s="22"/>
      <c r="DAI67" s="22"/>
      <c r="DAJ67" s="22"/>
      <c r="DAK67" s="22"/>
      <c r="DAL67" s="22"/>
      <c r="DAM67" s="22"/>
      <c r="DAN67" s="22"/>
      <c r="DAO67" s="22"/>
      <c r="DAP67" s="22"/>
      <c r="DAQ67" s="22"/>
      <c r="DAR67" s="22"/>
      <c r="DAS67" s="22"/>
      <c r="DAT67" s="22"/>
      <c r="DAU67" s="22"/>
      <c r="DAV67" s="22"/>
      <c r="DAW67" s="22"/>
      <c r="DAX67" s="22"/>
      <c r="DAY67" s="22"/>
      <c r="DAZ67" s="22"/>
      <c r="DBA67" s="22"/>
      <c r="DBB67" s="22"/>
      <c r="DBC67" s="22"/>
      <c r="DBD67" s="22"/>
      <c r="DBE67" s="22"/>
      <c r="DBF67" s="22"/>
      <c r="DBG67" s="22"/>
      <c r="DBH67" s="22"/>
      <c r="DBI67" s="22"/>
      <c r="DBJ67" s="22"/>
      <c r="DBK67" s="22"/>
      <c r="DBL67" s="22"/>
      <c r="DBM67" s="22"/>
      <c r="DBN67" s="22"/>
      <c r="DBO67" s="22"/>
      <c r="DBP67" s="22"/>
      <c r="DBQ67" s="22"/>
      <c r="DBR67" s="22"/>
      <c r="DBS67" s="22"/>
      <c r="DBT67" s="22"/>
      <c r="DBU67" s="22"/>
      <c r="DBV67" s="22"/>
      <c r="DBW67" s="22"/>
      <c r="DBX67" s="22"/>
      <c r="DBY67" s="22"/>
      <c r="DBZ67" s="22"/>
      <c r="DCA67" s="22"/>
      <c r="DCB67" s="22"/>
      <c r="DCC67" s="22"/>
      <c r="DCD67" s="22"/>
      <c r="DCE67" s="22"/>
      <c r="DCF67" s="22"/>
      <c r="DCG67" s="22"/>
      <c r="DCH67" s="22"/>
      <c r="DCI67" s="22"/>
      <c r="DCJ67" s="22"/>
      <c r="DCK67" s="22"/>
      <c r="DCL67" s="22"/>
      <c r="DCM67" s="22"/>
      <c r="DCN67" s="22"/>
      <c r="DCO67" s="22"/>
      <c r="DCP67" s="22"/>
      <c r="DCQ67" s="22"/>
      <c r="DCR67" s="22"/>
      <c r="DCS67" s="22"/>
      <c r="DCT67" s="22"/>
      <c r="DCU67" s="22"/>
      <c r="DCV67" s="22"/>
      <c r="DCW67" s="22"/>
      <c r="DCX67" s="22"/>
      <c r="DCY67" s="22"/>
      <c r="DCZ67" s="22"/>
      <c r="DDA67" s="22"/>
      <c r="DDB67" s="22"/>
      <c r="DDC67" s="22"/>
      <c r="DDD67" s="22"/>
      <c r="DDE67" s="22"/>
      <c r="DDF67" s="22"/>
      <c r="DDG67" s="22"/>
      <c r="DDH67" s="22"/>
      <c r="DDI67" s="22"/>
      <c r="DDJ67" s="22"/>
      <c r="DDK67" s="22"/>
      <c r="DDL67" s="22"/>
      <c r="DDM67" s="22"/>
      <c r="DDN67" s="22"/>
      <c r="DDO67" s="22"/>
      <c r="DDP67" s="22"/>
      <c r="DDQ67" s="22"/>
      <c r="DDR67" s="22"/>
      <c r="DDS67" s="22"/>
      <c r="DDT67" s="22"/>
      <c r="DDU67" s="22"/>
      <c r="DDV67" s="22"/>
      <c r="DDW67" s="22"/>
      <c r="DDX67" s="22"/>
      <c r="DDY67" s="22"/>
      <c r="DDZ67" s="22"/>
      <c r="DEA67" s="22"/>
      <c r="DEB67" s="22"/>
      <c r="DEC67" s="22"/>
      <c r="DED67" s="22"/>
      <c r="DEE67" s="22"/>
      <c r="DEF67" s="22"/>
      <c r="DEG67" s="22"/>
      <c r="DEH67" s="22"/>
      <c r="DEI67" s="22"/>
      <c r="DEJ67" s="22"/>
      <c r="DEK67" s="22"/>
      <c r="DEL67" s="22"/>
      <c r="DEM67" s="22"/>
      <c r="DEN67" s="22"/>
      <c r="DEO67" s="22"/>
      <c r="DEP67" s="22"/>
      <c r="DEQ67" s="22"/>
      <c r="DER67" s="22"/>
      <c r="DES67" s="22"/>
      <c r="DET67" s="22"/>
      <c r="DEU67" s="22"/>
      <c r="DEV67" s="22"/>
      <c r="DEW67" s="22"/>
      <c r="DEX67" s="22"/>
      <c r="DEY67" s="22"/>
      <c r="DEZ67" s="22"/>
      <c r="DFA67" s="22"/>
      <c r="DFB67" s="22"/>
      <c r="DFC67" s="22"/>
      <c r="DFD67" s="22"/>
      <c r="DFE67" s="22"/>
      <c r="DFF67" s="22"/>
      <c r="DFG67" s="22"/>
      <c r="DFH67" s="22"/>
      <c r="DFI67" s="22"/>
      <c r="DFJ67" s="22"/>
      <c r="DFK67" s="22"/>
      <c r="DFL67" s="22"/>
      <c r="DFM67" s="22"/>
      <c r="DFN67" s="22"/>
      <c r="DFO67" s="22"/>
      <c r="DFP67" s="22"/>
      <c r="DFQ67" s="22"/>
      <c r="DFR67" s="22"/>
      <c r="DFS67" s="22"/>
      <c r="DFT67" s="22"/>
      <c r="DFU67" s="22"/>
      <c r="DFV67" s="22"/>
      <c r="DFW67" s="22"/>
      <c r="DFX67" s="22"/>
      <c r="DFY67" s="22"/>
      <c r="DFZ67" s="22"/>
      <c r="DGA67" s="22"/>
      <c r="DGB67" s="22"/>
      <c r="DGC67" s="22"/>
      <c r="DGD67" s="22"/>
      <c r="DGE67" s="22"/>
      <c r="DGF67" s="22"/>
      <c r="DGG67" s="22"/>
      <c r="DGH67" s="22"/>
      <c r="DGI67" s="22"/>
      <c r="DGJ67" s="22"/>
      <c r="DGK67" s="22"/>
      <c r="DGL67" s="22"/>
      <c r="DGM67" s="22"/>
      <c r="DGN67" s="22"/>
      <c r="DGO67" s="22"/>
      <c r="DGP67" s="22"/>
      <c r="DGQ67" s="22"/>
      <c r="DGR67" s="22"/>
      <c r="DGS67" s="22"/>
      <c r="DGT67" s="22"/>
      <c r="DGU67" s="22"/>
      <c r="DGV67" s="22"/>
      <c r="DGW67" s="22"/>
      <c r="DGX67" s="22"/>
      <c r="DGY67" s="22"/>
      <c r="DGZ67" s="22"/>
      <c r="DHA67" s="22"/>
      <c r="DHB67" s="22"/>
      <c r="DHC67" s="22"/>
      <c r="DHD67" s="22"/>
      <c r="DHE67" s="22"/>
      <c r="DHF67" s="22"/>
      <c r="DHG67" s="22"/>
      <c r="DHH67" s="22"/>
      <c r="DHI67" s="22"/>
      <c r="DHJ67" s="22"/>
      <c r="DHK67" s="22"/>
      <c r="DHL67" s="22"/>
      <c r="DHM67" s="22"/>
      <c r="DHN67" s="22"/>
      <c r="DHO67" s="22"/>
      <c r="DHP67" s="22"/>
      <c r="DHQ67" s="22"/>
      <c r="DHR67" s="22"/>
      <c r="DHS67" s="22"/>
      <c r="DHT67" s="22"/>
      <c r="DHU67" s="22"/>
      <c r="DHV67" s="22"/>
      <c r="DHW67" s="22"/>
      <c r="DHX67" s="22"/>
      <c r="DHY67" s="22"/>
      <c r="DHZ67" s="22"/>
      <c r="DIA67" s="22"/>
      <c r="DIB67" s="22"/>
      <c r="DIC67" s="22"/>
      <c r="DID67" s="22"/>
      <c r="DIE67" s="22"/>
      <c r="DIF67" s="22"/>
      <c r="DIG67" s="22"/>
      <c r="DIH67" s="22"/>
      <c r="DII67" s="22"/>
      <c r="DIJ67" s="22"/>
      <c r="DIK67" s="22"/>
      <c r="DIL67" s="22"/>
      <c r="DIM67" s="22"/>
      <c r="DIN67" s="22"/>
      <c r="DIO67" s="22"/>
      <c r="DIP67" s="22"/>
      <c r="DIQ67" s="22"/>
      <c r="DIR67" s="22"/>
      <c r="DIS67" s="22"/>
      <c r="DIT67" s="22"/>
      <c r="DIU67" s="22"/>
      <c r="DIV67" s="22"/>
      <c r="DIW67" s="22"/>
      <c r="DIX67" s="22"/>
      <c r="DIY67" s="22"/>
      <c r="DIZ67" s="22"/>
      <c r="DJA67" s="22"/>
      <c r="DJB67" s="22"/>
      <c r="DJC67" s="22"/>
      <c r="DJD67" s="22"/>
      <c r="DJE67" s="22"/>
      <c r="DJF67" s="22"/>
      <c r="DJG67" s="22"/>
      <c r="DJH67" s="22"/>
      <c r="DJI67" s="22"/>
      <c r="DJJ67" s="22"/>
      <c r="DJK67" s="22"/>
      <c r="DJL67" s="22"/>
      <c r="DJM67" s="22"/>
      <c r="DJN67" s="22"/>
      <c r="DJO67" s="22"/>
      <c r="DJP67" s="22"/>
      <c r="DJQ67" s="22"/>
      <c r="DJR67" s="22"/>
      <c r="DJS67" s="22"/>
      <c r="DJT67" s="22"/>
      <c r="DJU67" s="22"/>
      <c r="DJV67" s="22"/>
      <c r="DJW67" s="22"/>
      <c r="DJX67" s="22"/>
      <c r="DJY67" s="22"/>
      <c r="DJZ67" s="22"/>
      <c r="DKA67" s="22"/>
      <c r="DKB67" s="22"/>
      <c r="DKC67" s="22"/>
      <c r="DKD67" s="22"/>
      <c r="DKE67" s="22"/>
      <c r="DKF67" s="22"/>
      <c r="DKG67" s="22"/>
      <c r="DKH67" s="22"/>
      <c r="DKI67" s="22"/>
      <c r="DKJ67" s="22"/>
      <c r="DKK67" s="22"/>
      <c r="DKL67" s="22"/>
      <c r="DKM67" s="22"/>
      <c r="DKN67" s="22"/>
      <c r="DKO67" s="22"/>
      <c r="DKP67" s="22"/>
      <c r="DKQ67" s="22"/>
      <c r="DKR67" s="22"/>
      <c r="DKS67" s="22"/>
      <c r="DKT67" s="22"/>
      <c r="DKU67" s="22"/>
      <c r="DKV67" s="22"/>
      <c r="DKW67" s="22"/>
      <c r="DKX67" s="22"/>
      <c r="DKY67" s="22"/>
      <c r="DKZ67" s="22"/>
      <c r="DLA67" s="22"/>
      <c r="DLB67" s="22"/>
      <c r="DLC67" s="22"/>
      <c r="DLD67" s="22"/>
      <c r="DLE67" s="22"/>
      <c r="DLF67" s="22"/>
      <c r="DLG67" s="22"/>
      <c r="DLH67" s="22"/>
      <c r="DLI67" s="22"/>
      <c r="DLJ67" s="22"/>
      <c r="DLK67" s="22"/>
      <c r="DLL67" s="22"/>
      <c r="DLM67" s="22"/>
      <c r="DLN67" s="22"/>
      <c r="DLO67" s="22"/>
      <c r="DLP67" s="22"/>
      <c r="DLQ67" s="22"/>
      <c r="DLR67" s="22"/>
      <c r="DLS67" s="22"/>
      <c r="DLT67" s="22"/>
      <c r="DLU67" s="22"/>
      <c r="DLV67" s="22"/>
      <c r="DLW67" s="22"/>
      <c r="DLX67" s="22"/>
      <c r="DLY67" s="22"/>
      <c r="DLZ67" s="22"/>
      <c r="DMA67" s="22"/>
      <c r="DMB67" s="22"/>
      <c r="DMC67" s="22"/>
      <c r="DMD67" s="22"/>
      <c r="DME67" s="22"/>
      <c r="DMF67" s="22"/>
      <c r="DMG67" s="22"/>
      <c r="DMH67" s="22"/>
      <c r="DMI67" s="22"/>
      <c r="DMJ67" s="22"/>
      <c r="DMK67" s="22"/>
      <c r="DML67" s="22"/>
      <c r="DMM67" s="22"/>
      <c r="DMN67" s="22"/>
      <c r="DMO67" s="22"/>
      <c r="DMP67" s="22"/>
      <c r="DMQ67" s="22"/>
      <c r="DMR67" s="22"/>
      <c r="DMS67" s="22"/>
      <c r="DMT67" s="22"/>
      <c r="DMU67" s="22"/>
      <c r="DMV67" s="22"/>
      <c r="DMW67" s="22"/>
      <c r="DMX67" s="22"/>
      <c r="DMY67" s="22"/>
      <c r="DMZ67" s="22"/>
      <c r="DNA67" s="22"/>
      <c r="DNB67" s="22"/>
      <c r="DNC67" s="22"/>
      <c r="DND67" s="22"/>
      <c r="DNE67" s="22"/>
      <c r="DNF67" s="22"/>
      <c r="DNG67" s="22"/>
      <c r="DNH67" s="22"/>
      <c r="DNI67" s="22"/>
      <c r="DNJ67" s="22"/>
      <c r="DNK67" s="22"/>
      <c r="DNL67" s="22"/>
      <c r="DNM67" s="22"/>
      <c r="DNN67" s="22"/>
      <c r="DNO67" s="22"/>
      <c r="DNP67" s="22"/>
      <c r="DNQ67" s="22"/>
      <c r="DNR67" s="22"/>
      <c r="DNS67" s="22"/>
      <c r="DNT67" s="22"/>
      <c r="DNU67" s="22"/>
      <c r="DNV67" s="22"/>
      <c r="DNW67" s="22"/>
      <c r="DNX67" s="22"/>
      <c r="DNY67" s="22"/>
      <c r="DNZ67" s="22"/>
      <c r="DOA67" s="22"/>
      <c r="DOB67" s="22"/>
      <c r="DOC67" s="22"/>
      <c r="DOD67" s="22"/>
      <c r="DOE67" s="22"/>
      <c r="DOF67" s="22"/>
      <c r="DOG67" s="22"/>
      <c r="DOH67" s="22"/>
      <c r="DOI67" s="22"/>
      <c r="DOJ67" s="22"/>
      <c r="DOK67" s="22"/>
      <c r="DOL67" s="22"/>
      <c r="DOM67" s="22"/>
      <c r="DON67" s="22"/>
      <c r="DOO67" s="22"/>
      <c r="DOP67" s="22"/>
      <c r="DOQ67" s="22"/>
      <c r="DOR67" s="22"/>
      <c r="DOS67" s="22"/>
      <c r="DOT67" s="22"/>
      <c r="DOU67" s="22"/>
      <c r="DOV67" s="22"/>
      <c r="DOW67" s="22"/>
      <c r="DOX67" s="22"/>
      <c r="DOY67" s="22"/>
      <c r="DOZ67" s="22"/>
      <c r="DPA67" s="22"/>
      <c r="DPB67" s="22"/>
      <c r="DPC67" s="22"/>
      <c r="DPD67" s="22"/>
      <c r="DPE67" s="22"/>
      <c r="DPF67" s="22"/>
      <c r="DPG67" s="22"/>
      <c r="DPH67" s="22"/>
      <c r="DPI67" s="22"/>
      <c r="DPJ67" s="22"/>
      <c r="DPK67" s="22"/>
      <c r="DPL67" s="22"/>
      <c r="DPM67" s="22"/>
      <c r="DPN67" s="22"/>
      <c r="DPO67" s="22"/>
      <c r="DPP67" s="22"/>
      <c r="DPQ67" s="22"/>
      <c r="DPR67" s="22"/>
      <c r="DPS67" s="22"/>
      <c r="DPT67" s="22"/>
      <c r="DPU67" s="22"/>
      <c r="DPV67" s="22"/>
      <c r="DPW67" s="22"/>
      <c r="DPX67" s="22"/>
      <c r="DPY67" s="22"/>
      <c r="DPZ67" s="22"/>
      <c r="DQA67" s="22"/>
      <c r="DQB67" s="22"/>
      <c r="DQC67" s="22"/>
      <c r="DQD67" s="22"/>
      <c r="DQE67" s="22"/>
      <c r="DQF67" s="22"/>
      <c r="DQG67" s="22"/>
      <c r="DQH67" s="22"/>
      <c r="DQI67" s="22"/>
      <c r="DQJ67" s="22"/>
      <c r="DQK67" s="22"/>
      <c r="DQL67" s="22"/>
      <c r="DQM67" s="22"/>
      <c r="DQN67" s="22"/>
      <c r="DQO67" s="22"/>
      <c r="DQP67" s="22"/>
      <c r="DQQ67" s="22"/>
      <c r="DQR67" s="22"/>
      <c r="DQS67" s="22"/>
      <c r="DQT67" s="22"/>
      <c r="DQU67" s="22"/>
      <c r="DQV67" s="22"/>
      <c r="DQW67" s="22"/>
      <c r="DQX67" s="22"/>
      <c r="DQY67" s="22"/>
      <c r="DQZ67" s="22"/>
      <c r="DRA67" s="22"/>
      <c r="DRB67" s="22"/>
      <c r="DRC67" s="22"/>
      <c r="DRD67" s="22"/>
      <c r="DRE67" s="22"/>
      <c r="DRF67" s="22"/>
      <c r="DRG67" s="22"/>
      <c r="DRH67" s="22"/>
      <c r="DRI67" s="22"/>
      <c r="DRJ67" s="22"/>
      <c r="DRK67" s="22"/>
      <c r="DRL67" s="22"/>
      <c r="DRM67" s="22"/>
      <c r="DRN67" s="22"/>
      <c r="DRO67" s="22"/>
      <c r="DRP67" s="22"/>
      <c r="DRQ67" s="22"/>
      <c r="DRR67" s="22"/>
      <c r="DRS67" s="22"/>
      <c r="DRT67" s="22"/>
      <c r="DRU67" s="22"/>
      <c r="DRV67" s="22"/>
      <c r="DRW67" s="22"/>
      <c r="DRX67" s="22"/>
      <c r="DRY67" s="22"/>
      <c r="DRZ67" s="22"/>
      <c r="DSA67" s="22"/>
      <c r="DSB67" s="22"/>
      <c r="DSC67" s="22"/>
      <c r="DSD67" s="22"/>
      <c r="DSE67" s="22"/>
      <c r="DSF67" s="22"/>
      <c r="DSG67" s="22"/>
      <c r="DSH67" s="22"/>
      <c r="DSI67" s="22"/>
      <c r="DSJ67" s="22"/>
      <c r="DSK67" s="22"/>
      <c r="DSL67" s="22"/>
      <c r="DSM67" s="22"/>
      <c r="DSN67" s="22"/>
      <c r="DSO67" s="22"/>
      <c r="DSP67" s="22"/>
      <c r="DSQ67" s="22"/>
      <c r="DSR67" s="22"/>
      <c r="DSS67" s="22"/>
      <c r="DST67" s="22"/>
      <c r="DSU67" s="22"/>
      <c r="DSV67" s="22"/>
      <c r="DSW67" s="22"/>
      <c r="DSX67" s="22"/>
      <c r="DSY67" s="22"/>
      <c r="DSZ67" s="22"/>
      <c r="DTA67" s="22"/>
      <c r="DTB67" s="22"/>
      <c r="DTC67" s="22"/>
      <c r="DTD67" s="22"/>
      <c r="DTE67" s="22"/>
      <c r="DTF67" s="22"/>
      <c r="DTG67" s="22"/>
      <c r="DTH67" s="22"/>
      <c r="DTI67" s="22"/>
      <c r="DTJ67" s="22"/>
      <c r="DTK67" s="22"/>
      <c r="DTL67" s="22"/>
      <c r="DTM67" s="22"/>
      <c r="DTN67" s="22"/>
      <c r="DTO67" s="22"/>
      <c r="DTP67" s="22"/>
      <c r="DTQ67" s="22"/>
      <c r="DTR67" s="22"/>
      <c r="DTS67" s="22"/>
      <c r="DTT67" s="22"/>
      <c r="DTU67" s="22"/>
      <c r="DTV67" s="22"/>
      <c r="DTW67" s="22"/>
      <c r="DTX67" s="22"/>
      <c r="DTY67" s="22"/>
      <c r="DTZ67" s="22"/>
      <c r="DUA67" s="22"/>
      <c r="DUB67" s="22"/>
      <c r="DUC67" s="22"/>
      <c r="DUD67" s="22"/>
      <c r="DUE67" s="22"/>
      <c r="DUF67" s="22"/>
      <c r="DUG67" s="22"/>
      <c r="DUH67" s="22"/>
      <c r="DUI67" s="22"/>
      <c r="DUJ67" s="22"/>
      <c r="DUK67" s="22"/>
      <c r="DUL67" s="22"/>
      <c r="DUM67" s="22"/>
      <c r="DUN67" s="22"/>
      <c r="DUO67" s="22"/>
      <c r="DUP67" s="22"/>
      <c r="DUQ67" s="22"/>
      <c r="DUR67" s="22"/>
      <c r="DUS67" s="22"/>
      <c r="DUT67" s="22"/>
      <c r="DUU67" s="22"/>
      <c r="DUV67" s="22"/>
      <c r="DUW67" s="22"/>
      <c r="DUX67" s="22"/>
      <c r="DUY67" s="22"/>
      <c r="DUZ67" s="22"/>
      <c r="DVA67" s="22"/>
      <c r="DVB67" s="22"/>
      <c r="DVC67" s="22"/>
      <c r="DVD67" s="22"/>
      <c r="DVE67" s="22"/>
      <c r="DVF67" s="22"/>
      <c r="DVG67" s="22"/>
      <c r="DVH67" s="22"/>
      <c r="DVI67" s="22"/>
      <c r="DVJ67" s="22"/>
      <c r="DVK67" s="22"/>
      <c r="DVL67" s="22"/>
      <c r="DVM67" s="22"/>
      <c r="DVN67" s="22"/>
      <c r="DVO67" s="22"/>
      <c r="DVP67" s="22"/>
      <c r="DVQ67" s="22"/>
      <c r="DVR67" s="22"/>
      <c r="DVS67" s="22"/>
      <c r="DVT67" s="22"/>
      <c r="DVU67" s="22"/>
      <c r="DVV67" s="22"/>
      <c r="DVW67" s="22"/>
      <c r="DVX67" s="22"/>
      <c r="DVY67" s="22"/>
      <c r="DVZ67" s="22"/>
      <c r="DWA67" s="22"/>
      <c r="DWB67" s="22"/>
      <c r="DWC67" s="22"/>
      <c r="DWD67" s="22"/>
      <c r="DWE67" s="22"/>
      <c r="DWF67" s="22"/>
      <c r="DWG67" s="22"/>
      <c r="DWH67" s="22"/>
      <c r="DWI67" s="22"/>
      <c r="DWJ67" s="22"/>
      <c r="DWK67" s="22"/>
      <c r="DWL67" s="22"/>
      <c r="DWM67" s="22"/>
      <c r="DWN67" s="22"/>
      <c r="DWO67" s="22"/>
      <c r="DWP67" s="22"/>
      <c r="DWQ67" s="22"/>
      <c r="DWR67" s="22"/>
      <c r="DWS67" s="22"/>
      <c r="DWT67" s="22"/>
      <c r="DWU67" s="22"/>
      <c r="DWV67" s="22"/>
      <c r="DWW67" s="22"/>
      <c r="DWX67" s="22"/>
      <c r="DWY67" s="22"/>
      <c r="DWZ67" s="22"/>
      <c r="DXA67" s="22"/>
      <c r="DXB67" s="22"/>
      <c r="DXC67" s="22"/>
      <c r="DXD67" s="22"/>
      <c r="DXE67" s="22"/>
      <c r="DXF67" s="22"/>
      <c r="DXG67" s="22"/>
      <c r="DXH67" s="22"/>
      <c r="DXI67" s="22"/>
      <c r="DXJ67" s="22"/>
      <c r="DXK67" s="22"/>
      <c r="DXL67" s="22"/>
      <c r="DXM67" s="22"/>
      <c r="DXN67" s="22"/>
      <c r="DXO67" s="22"/>
      <c r="DXP67" s="22"/>
      <c r="DXQ67" s="22"/>
      <c r="DXR67" s="22"/>
      <c r="DXS67" s="22"/>
      <c r="DXT67" s="22"/>
      <c r="DXU67" s="22"/>
      <c r="DXV67" s="22"/>
      <c r="DXW67" s="22"/>
      <c r="DXX67" s="22"/>
      <c r="DXY67" s="22"/>
      <c r="DXZ67" s="22"/>
      <c r="DYA67" s="22"/>
      <c r="DYB67" s="22"/>
      <c r="DYC67" s="22"/>
      <c r="DYD67" s="22"/>
      <c r="DYE67" s="22"/>
      <c r="DYF67" s="22"/>
      <c r="DYG67" s="22"/>
      <c r="DYH67" s="22"/>
      <c r="DYI67" s="22"/>
      <c r="DYJ67" s="22"/>
      <c r="DYK67" s="22"/>
      <c r="DYL67" s="22"/>
      <c r="DYM67" s="22"/>
      <c r="DYN67" s="22"/>
      <c r="DYO67" s="22"/>
      <c r="DYP67" s="22"/>
      <c r="DYQ67" s="22"/>
      <c r="DYR67" s="22"/>
      <c r="DYS67" s="22"/>
      <c r="DYT67" s="22"/>
      <c r="DYU67" s="22"/>
      <c r="DYV67" s="22"/>
      <c r="DYW67" s="22"/>
      <c r="DYX67" s="22"/>
      <c r="DYY67" s="22"/>
      <c r="DYZ67" s="22"/>
      <c r="DZA67" s="22"/>
      <c r="DZB67" s="22"/>
      <c r="DZC67" s="22"/>
      <c r="DZD67" s="22"/>
      <c r="DZE67" s="22"/>
      <c r="DZF67" s="22"/>
      <c r="DZG67" s="22"/>
      <c r="DZH67" s="22"/>
      <c r="DZI67" s="22"/>
      <c r="DZJ67" s="22"/>
      <c r="DZK67" s="22"/>
      <c r="DZL67" s="22"/>
      <c r="DZM67" s="22"/>
      <c r="DZN67" s="22"/>
      <c r="DZO67" s="22"/>
      <c r="DZP67" s="22"/>
      <c r="DZQ67" s="22"/>
      <c r="DZR67" s="22"/>
      <c r="DZS67" s="22"/>
      <c r="DZT67" s="22"/>
      <c r="DZU67" s="22"/>
      <c r="DZV67" s="22"/>
      <c r="DZW67" s="22"/>
      <c r="DZX67" s="22"/>
      <c r="DZY67" s="22"/>
      <c r="DZZ67" s="22"/>
      <c r="EAA67" s="22"/>
      <c r="EAB67" s="22"/>
      <c r="EAC67" s="22"/>
      <c r="EAD67" s="22"/>
      <c r="EAE67" s="22"/>
      <c r="EAF67" s="22"/>
      <c r="EAG67" s="22"/>
      <c r="EAH67" s="22"/>
      <c r="EAI67" s="22"/>
      <c r="EAJ67" s="22"/>
      <c r="EAK67" s="22"/>
      <c r="EAL67" s="22"/>
      <c r="EAM67" s="22"/>
      <c r="EAN67" s="22"/>
      <c r="EAO67" s="22"/>
      <c r="EAP67" s="22"/>
      <c r="EAQ67" s="22"/>
      <c r="EAR67" s="22"/>
      <c r="EAS67" s="22"/>
      <c r="EAT67" s="22"/>
      <c r="EAU67" s="22"/>
      <c r="EAV67" s="22"/>
      <c r="EAW67" s="22"/>
      <c r="EAX67" s="22"/>
      <c r="EAY67" s="22"/>
      <c r="EAZ67" s="22"/>
      <c r="EBA67" s="22"/>
      <c r="EBB67" s="22"/>
      <c r="EBC67" s="22"/>
      <c r="EBD67" s="22"/>
      <c r="EBE67" s="22"/>
      <c r="EBF67" s="22"/>
      <c r="EBG67" s="22"/>
      <c r="EBH67" s="22"/>
      <c r="EBI67" s="22"/>
      <c r="EBJ67" s="22"/>
      <c r="EBK67" s="22"/>
      <c r="EBL67" s="22"/>
      <c r="EBM67" s="22"/>
      <c r="EBN67" s="22"/>
      <c r="EBO67" s="22"/>
      <c r="EBP67" s="22"/>
      <c r="EBQ67" s="22"/>
      <c r="EBR67" s="22"/>
      <c r="EBS67" s="22"/>
      <c r="EBT67" s="22"/>
      <c r="EBU67" s="22"/>
      <c r="EBV67" s="22"/>
      <c r="EBW67" s="22"/>
      <c r="EBX67" s="22"/>
      <c r="EBY67" s="22"/>
      <c r="EBZ67" s="22"/>
      <c r="ECA67" s="22"/>
      <c r="ECB67" s="22"/>
      <c r="ECC67" s="22"/>
      <c r="ECD67" s="22"/>
      <c r="ECE67" s="22"/>
      <c r="ECF67" s="22"/>
      <c r="ECG67" s="22"/>
      <c r="ECH67" s="22"/>
      <c r="ECI67" s="22"/>
      <c r="ECJ67" s="22"/>
      <c r="ECK67" s="22"/>
      <c r="ECL67" s="22"/>
      <c r="ECM67" s="22"/>
      <c r="ECN67" s="22"/>
      <c r="ECO67" s="22"/>
      <c r="ECP67" s="22"/>
      <c r="ECQ67" s="22"/>
      <c r="ECR67" s="22"/>
      <c r="ECS67" s="22"/>
      <c r="ECT67" s="22"/>
      <c r="ECU67" s="22"/>
      <c r="ECV67" s="22"/>
      <c r="ECW67" s="22"/>
      <c r="ECX67" s="22"/>
      <c r="ECY67" s="22"/>
      <c r="ECZ67" s="22"/>
      <c r="EDA67" s="22"/>
      <c r="EDB67" s="22"/>
      <c r="EDC67" s="22"/>
      <c r="EDD67" s="22"/>
      <c r="EDE67" s="22"/>
      <c r="EDF67" s="22"/>
      <c r="EDG67" s="22"/>
      <c r="EDH67" s="22"/>
      <c r="EDI67" s="22"/>
      <c r="EDJ67" s="22"/>
      <c r="EDK67" s="22"/>
      <c r="EDL67" s="22"/>
      <c r="EDM67" s="22"/>
      <c r="EDN67" s="22"/>
      <c r="EDO67" s="22"/>
      <c r="EDP67" s="22"/>
      <c r="EDQ67" s="22"/>
      <c r="EDR67" s="22"/>
      <c r="EDS67" s="22"/>
      <c r="EDT67" s="22"/>
      <c r="EDU67" s="22"/>
      <c r="EDV67" s="22"/>
      <c r="EDW67" s="22"/>
      <c r="EDX67" s="22"/>
      <c r="EDY67" s="22"/>
      <c r="EDZ67" s="22"/>
      <c r="EEA67" s="22"/>
      <c r="EEB67" s="22"/>
      <c r="EEC67" s="22"/>
      <c r="EED67" s="22"/>
      <c r="EEE67" s="22"/>
      <c r="EEF67" s="22"/>
      <c r="EEG67" s="22"/>
      <c r="EEH67" s="22"/>
      <c r="EEI67" s="22"/>
      <c r="EEJ67" s="22"/>
      <c r="EEK67" s="22"/>
      <c r="EEL67" s="22"/>
      <c r="EEM67" s="22"/>
      <c r="EEN67" s="22"/>
      <c r="EEO67" s="22"/>
      <c r="EEP67" s="22"/>
      <c r="EEQ67" s="22"/>
      <c r="EER67" s="22"/>
      <c r="EES67" s="22"/>
      <c r="EET67" s="22"/>
      <c r="EEU67" s="22"/>
      <c r="EEV67" s="22"/>
      <c r="EEW67" s="22"/>
      <c r="EEX67" s="22"/>
      <c r="EEY67" s="22"/>
      <c r="EEZ67" s="22"/>
      <c r="EFA67" s="22"/>
      <c r="EFB67" s="22"/>
      <c r="EFC67" s="22"/>
      <c r="EFD67" s="22"/>
      <c r="EFE67" s="22"/>
      <c r="EFF67" s="22"/>
      <c r="EFG67" s="22"/>
      <c r="EFH67" s="22"/>
      <c r="EFI67" s="22"/>
      <c r="EFJ67" s="22"/>
      <c r="EFK67" s="22"/>
      <c r="EFL67" s="22"/>
      <c r="EFM67" s="22"/>
      <c r="EFN67" s="22"/>
      <c r="EFO67" s="22"/>
      <c r="EFP67" s="22"/>
      <c r="EFQ67" s="22"/>
      <c r="EFR67" s="22"/>
      <c r="EFS67" s="22"/>
      <c r="EFT67" s="22"/>
      <c r="EFU67" s="22"/>
      <c r="EFV67" s="22"/>
      <c r="EFW67" s="22"/>
      <c r="EFX67" s="22"/>
      <c r="EFY67" s="22"/>
      <c r="EFZ67" s="22"/>
      <c r="EGA67" s="22"/>
      <c r="EGB67" s="22"/>
      <c r="EGC67" s="22"/>
      <c r="EGD67" s="22"/>
      <c r="EGE67" s="22"/>
      <c r="EGF67" s="22"/>
      <c r="EGG67" s="22"/>
      <c r="EGH67" s="22"/>
      <c r="EGI67" s="22"/>
      <c r="EGJ67" s="22"/>
      <c r="EGK67" s="22"/>
      <c r="EGL67" s="22"/>
      <c r="EGM67" s="22"/>
      <c r="EGN67" s="22"/>
      <c r="EGO67" s="22"/>
      <c r="EGP67" s="22"/>
      <c r="EGQ67" s="22"/>
      <c r="EGR67" s="22"/>
      <c r="EGS67" s="22"/>
      <c r="EGT67" s="22"/>
      <c r="EGU67" s="22"/>
      <c r="EGV67" s="22"/>
      <c r="EGW67" s="22"/>
      <c r="EGX67" s="22"/>
      <c r="EGY67" s="22"/>
      <c r="EGZ67" s="22"/>
      <c r="EHA67" s="22"/>
      <c r="EHB67" s="22"/>
      <c r="EHC67" s="22"/>
      <c r="EHD67" s="22"/>
      <c r="EHE67" s="22"/>
      <c r="EHF67" s="22"/>
      <c r="EHG67" s="22"/>
      <c r="EHH67" s="22"/>
      <c r="EHI67" s="22"/>
      <c r="EHJ67" s="22"/>
      <c r="EHK67" s="22"/>
      <c r="EHL67" s="22"/>
      <c r="EHM67" s="22"/>
      <c r="EHN67" s="22"/>
      <c r="EHO67" s="22"/>
      <c r="EHP67" s="22"/>
      <c r="EHQ67" s="22"/>
      <c r="EHR67" s="22"/>
      <c r="EHS67" s="22"/>
      <c r="EHT67" s="22"/>
      <c r="EHU67" s="22"/>
      <c r="EHV67" s="22"/>
      <c r="EHW67" s="22"/>
      <c r="EHX67" s="22"/>
      <c r="EHY67" s="22"/>
      <c r="EHZ67" s="22"/>
      <c r="EIA67" s="22"/>
      <c r="EIB67" s="22"/>
      <c r="EIC67" s="22"/>
      <c r="EID67" s="22"/>
      <c r="EIE67" s="22"/>
      <c r="EIF67" s="22"/>
      <c r="EIG67" s="22"/>
      <c r="EIH67" s="22"/>
      <c r="EII67" s="22"/>
      <c r="EIJ67" s="22"/>
      <c r="EIK67" s="22"/>
      <c r="EIL67" s="22"/>
      <c r="EIM67" s="22"/>
      <c r="EIN67" s="22"/>
      <c r="EIO67" s="22"/>
      <c r="EIP67" s="22"/>
      <c r="EIQ67" s="22"/>
      <c r="EIR67" s="22"/>
      <c r="EIS67" s="22"/>
      <c r="EIT67" s="22"/>
      <c r="EIU67" s="22"/>
      <c r="EIV67" s="22"/>
      <c r="EIW67" s="22"/>
      <c r="EIX67" s="22"/>
      <c r="EIY67" s="22"/>
      <c r="EIZ67" s="22"/>
      <c r="EJA67" s="22"/>
      <c r="EJB67" s="22"/>
      <c r="EJC67" s="22"/>
      <c r="EJD67" s="22"/>
      <c r="EJE67" s="22"/>
      <c r="EJF67" s="22"/>
      <c r="EJG67" s="22"/>
      <c r="EJH67" s="22"/>
      <c r="EJI67" s="22"/>
      <c r="EJJ67" s="22"/>
      <c r="EJK67" s="22"/>
      <c r="EJL67" s="22"/>
      <c r="EJM67" s="22"/>
      <c r="EJN67" s="22"/>
      <c r="EJO67" s="22"/>
      <c r="EJP67" s="22"/>
      <c r="EJQ67" s="22"/>
      <c r="EJR67" s="22"/>
      <c r="EJS67" s="22"/>
      <c r="EJT67" s="22"/>
      <c r="EJU67" s="22"/>
      <c r="EJV67" s="22"/>
      <c r="EJW67" s="22"/>
      <c r="EJX67" s="22"/>
      <c r="EJY67" s="22"/>
      <c r="EJZ67" s="22"/>
      <c r="EKA67" s="22"/>
      <c r="EKB67" s="22"/>
      <c r="EKC67" s="22"/>
      <c r="EKD67" s="22"/>
      <c r="EKE67" s="22"/>
      <c r="EKF67" s="22"/>
      <c r="EKG67" s="22"/>
      <c r="EKH67" s="22"/>
      <c r="EKI67" s="22"/>
      <c r="EKJ67" s="22"/>
      <c r="EKK67" s="22"/>
      <c r="EKL67" s="22"/>
      <c r="EKM67" s="22"/>
      <c r="EKN67" s="22"/>
      <c r="EKO67" s="22"/>
      <c r="EKP67" s="22"/>
      <c r="EKQ67" s="22"/>
      <c r="EKR67" s="22"/>
      <c r="EKS67" s="22"/>
      <c r="EKT67" s="22"/>
      <c r="EKU67" s="22"/>
      <c r="EKV67" s="22"/>
      <c r="EKW67" s="22"/>
      <c r="EKX67" s="22"/>
      <c r="EKY67" s="22"/>
      <c r="EKZ67" s="22"/>
      <c r="ELA67" s="22"/>
      <c r="ELB67" s="22"/>
      <c r="ELC67" s="22"/>
      <c r="ELD67" s="22"/>
      <c r="ELE67" s="22"/>
      <c r="ELF67" s="22"/>
      <c r="ELG67" s="22"/>
      <c r="ELH67" s="22"/>
      <c r="ELI67" s="22"/>
      <c r="ELJ67" s="22"/>
      <c r="ELK67" s="22"/>
      <c r="ELL67" s="22"/>
      <c r="ELM67" s="22"/>
      <c r="ELN67" s="22"/>
      <c r="ELO67" s="22"/>
      <c r="ELP67" s="22"/>
      <c r="ELQ67" s="22"/>
      <c r="ELR67" s="22"/>
      <c r="ELS67" s="22"/>
      <c r="ELT67" s="22"/>
      <c r="ELU67" s="22"/>
      <c r="ELV67" s="22"/>
      <c r="ELW67" s="22"/>
      <c r="ELX67" s="22"/>
      <c r="ELY67" s="22"/>
      <c r="ELZ67" s="22"/>
      <c r="EMA67" s="22"/>
      <c r="EMB67" s="22"/>
      <c r="EMC67" s="22"/>
      <c r="EMD67" s="22"/>
      <c r="EME67" s="22"/>
      <c r="EMF67" s="22"/>
      <c r="EMG67" s="22"/>
      <c r="EMH67" s="22"/>
      <c r="EMI67" s="22"/>
      <c r="EMJ67" s="22"/>
      <c r="EMK67" s="22"/>
      <c r="EML67" s="22"/>
      <c r="EMM67" s="22"/>
      <c r="EMN67" s="22"/>
      <c r="EMO67" s="22"/>
      <c r="EMP67" s="22"/>
      <c r="EMQ67" s="22"/>
      <c r="EMR67" s="22"/>
      <c r="EMS67" s="22"/>
      <c r="EMT67" s="22"/>
      <c r="EMU67" s="22"/>
      <c r="EMV67" s="22"/>
      <c r="EMW67" s="22"/>
      <c r="EMX67" s="22"/>
      <c r="EMY67" s="22"/>
      <c r="EMZ67" s="22"/>
      <c r="ENA67" s="22"/>
      <c r="ENB67" s="22"/>
      <c r="ENC67" s="22"/>
      <c r="END67" s="22"/>
      <c r="ENE67" s="22"/>
      <c r="ENF67" s="22"/>
      <c r="ENG67" s="22"/>
      <c r="ENH67" s="22"/>
      <c r="ENI67" s="22"/>
      <c r="ENJ67" s="22"/>
      <c r="ENK67" s="22"/>
      <c r="ENL67" s="22"/>
      <c r="ENM67" s="22"/>
      <c r="ENN67" s="22"/>
      <c r="ENO67" s="22"/>
      <c r="ENP67" s="22"/>
      <c r="ENQ67" s="22"/>
      <c r="ENR67" s="22"/>
      <c r="ENS67" s="22"/>
      <c r="ENT67" s="22"/>
      <c r="ENU67" s="22"/>
      <c r="ENV67" s="22"/>
      <c r="ENW67" s="22"/>
      <c r="ENX67" s="22"/>
      <c r="ENY67" s="22"/>
      <c r="ENZ67" s="22"/>
      <c r="EOA67" s="22"/>
      <c r="EOB67" s="22"/>
      <c r="EOC67" s="22"/>
      <c r="EOD67" s="22"/>
      <c r="EOE67" s="22"/>
      <c r="EOF67" s="22"/>
      <c r="EOG67" s="22"/>
      <c r="EOH67" s="22"/>
      <c r="EOI67" s="22"/>
      <c r="EOJ67" s="22"/>
      <c r="EOK67" s="22"/>
      <c r="EOL67" s="22"/>
      <c r="EOM67" s="22"/>
      <c r="EON67" s="22"/>
      <c r="EOO67" s="22"/>
      <c r="EOP67" s="22"/>
      <c r="EOQ67" s="22"/>
      <c r="EOR67" s="22"/>
      <c r="EOS67" s="22"/>
      <c r="EOT67" s="22"/>
      <c r="EOU67" s="22"/>
      <c r="EOV67" s="22"/>
      <c r="EOW67" s="22"/>
      <c r="EOX67" s="22"/>
      <c r="EOY67" s="22"/>
      <c r="EOZ67" s="22"/>
      <c r="EPA67" s="22"/>
      <c r="EPB67" s="22"/>
      <c r="EPC67" s="22"/>
      <c r="EPD67" s="22"/>
      <c r="EPE67" s="22"/>
      <c r="EPF67" s="22"/>
      <c r="EPG67" s="22"/>
      <c r="EPH67" s="22"/>
      <c r="EPI67" s="22"/>
      <c r="EPJ67" s="22"/>
      <c r="EPK67" s="22"/>
      <c r="EPL67" s="22"/>
      <c r="EPM67" s="22"/>
      <c r="EPN67" s="22"/>
      <c r="EPO67" s="22"/>
      <c r="EPP67" s="22"/>
      <c r="EPQ67" s="22"/>
      <c r="EPR67" s="22"/>
      <c r="EPS67" s="22"/>
      <c r="EPT67" s="22"/>
      <c r="EPU67" s="22"/>
      <c r="EPV67" s="22"/>
      <c r="EPW67" s="22"/>
      <c r="EPX67" s="22"/>
      <c r="EPY67" s="22"/>
      <c r="EPZ67" s="22"/>
      <c r="EQA67" s="22"/>
      <c r="EQB67" s="22"/>
      <c r="EQC67" s="22"/>
      <c r="EQD67" s="22"/>
      <c r="EQE67" s="22"/>
      <c r="EQF67" s="22"/>
      <c r="EQG67" s="22"/>
      <c r="EQH67" s="22"/>
      <c r="EQI67" s="22"/>
      <c r="EQJ67" s="22"/>
      <c r="EQK67" s="22"/>
      <c r="EQL67" s="22"/>
      <c r="EQM67" s="22"/>
      <c r="EQN67" s="22"/>
      <c r="EQO67" s="22"/>
      <c r="EQP67" s="22"/>
      <c r="EQQ67" s="22"/>
      <c r="EQR67" s="22"/>
      <c r="EQS67" s="22"/>
      <c r="EQT67" s="22"/>
      <c r="EQU67" s="22"/>
      <c r="EQV67" s="22"/>
      <c r="EQW67" s="22"/>
      <c r="EQX67" s="22"/>
      <c r="EQY67" s="22"/>
      <c r="EQZ67" s="22"/>
      <c r="ERA67" s="22"/>
      <c r="ERB67" s="22"/>
      <c r="ERC67" s="22"/>
      <c r="ERD67" s="22"/>
      <c r="ERE67" s="22"/>
      <c r="ERF67" s="22"/>
      <c r="ERG67" s="22"/>
      <c r="ERH67" s="22"/>
      <c r="ERI67" s="22"/>
      <c r="ERJ67" s="22"/>
      <c r="ERK67" s="22"/>
      <c r="ERL67" s="22"/>
      <c r="ERM67" s="22"/>
      <c r="ERN67" s="22"/>
      <c r="ERO67" s="22"/>
      <c r="ERP67" s="22"/>
      <c r="ERQ67" s="22"/>
      <c r="ERR67" s="22"/>
      <c r="ERS67" s="22"/>
      <c r="ERT67" s="22"/>
      <c r="ERU67" s="22"/>
      <c r="ERV67" s="22"/>
      <c r="ERW67" s="22"/>
      <c r="ERX67" s="22"/>
      <c r="ERY67" s="22"/>
      <c r="ERZ67" s="22"/>
      <c r="ESA67" s="22"/>
      <c r="ESB67" s="22"/>
      <c r="ESC67" s="22"/>
      <c r="ESD67" s="22"/>
      <c r="ESE67" s="22"/>
      <c r="ESF67" s="22"/>
      <c r="ESG67" s="22"/>
      <c r="ESH67" s="22"/>
      <c r="ESI67" s="22"/>
      <c r="ESJ67" s="22"/>
      <c r="ESK67" s="22"/>
      <c r="ESL67" s="22"/>
      <c r="ESM67" s="22"/>
      <c r="ESN67" s="22"/>
      <c r="ESO67" s="22"/>
      <c r="ESP67" s="22"/>
      <c r="ESQ67" s="22"/>
      <c r="ESR67" s="22"/>
      <c r="ESS67" s="22"/>
      <c r="EST67" s="22"/>
      <c r="ESU67" s="22"/>
      <c r="ESV67" s="22"/>
      <c r="ESW67" s="22"/>
      <c r="ESX67" s="22"/>
      <c r="ESY67" s="22"/>
      <c r="ESZ67" s="22"/>
      <c r="ETA67" s="22"/>
      <c r="ETB67" s="22"/>
      <c r="ETC67" s="22"/>
      <c r="ETD67" s="22"/>
      <c r="ETE67" s="22"/>
      <c r="ETF67" s="22"/>
      <c r="ETG67" s="22"/>
      <c r="ETH67" s="22"/>
      <c r="ETI67" s="22"/>
      <c r="ETJ67" s="22"/>
      <c r="ETK67" s="22"/>
      <c r="ETL67" s="22"/>
      <c r="ETM67" s="22"/>
      <c r="ETN67" s="22"/>
      <c r="ETO67" s="22"/>
      <c r="ETP67" s="22"/>
      <c r="ETQ67" s="22"/>
      <c r="ETR67" s="22"/>
      <c r="ETS67" s="22"/>
      <c r="ETT67" s="22"/>
      <c r="ETU67" s="22"/>
      <c r="ETV67" s="22"/>
      <c r="ETW67" s="22"/>
      <c r="ETX67" s="22"/>
      <c r="ETY67" s="22"/>
      <c r="ETZ67" s="22"/>
      <c r="EUA67" s="22"/>
      <c r="EUB67" s="22"/>
      <c r="EUC67" s="22"/>
      <c r="EUD67" s="22"/>
      <c r="EUE67" s="22"/>
      <c r="EUF67" s="22"/>
      <c r="EUG67" s="22"/>
      <c r="EUH67" s="22"/>
      <c r="EUI67" s="22"/>
      <c r="EUJ67" s="22"/>
      <c r="EUK67" s="22"/>
      <c r="EUL67" s="22"/>
      <c r="EUM67" s="22"/>
      <c r="EUN67" s="22"/>
      <c r="EUO67" s="22"/>
      <c r="EUP67" s="22"/>
      <c r="EUQ67" s="22"/>
      <c r="EUR67" s="22"/>
      <c r="EUS67" s="22"/>
      <c r="EUT67" s="22"/>
      <c r="EUU67" s="22"/>
      <c r="EUV67" s="22"/>
      <c r="EUW67" s="22"/>
      <c r="EUX67" s="22"/>
      <c r="EUY67" s="22"/>
      <c r="EUZ67" s="22"/>
      <c r="EVA67" s="22"/>
      <c r="EVB67" s="22"/>
      <c r="EVC67" s="22"/>
      <c r="EVD67" s="22"/>
      <c r="EVE67" s="22"/>
      <c r="EVF67" s="22"/>
      <c r="EVG67" s="22"/>
      <c r="EVH67" s="22"/>
      <c r="EVI67" s="22"/>
      <c r="EVJ67" s="22"/>
      <c r="EVK67" s="22"/>
      <c r="EVL67" s="22"/>
      <c r="EVM67" s="22"/>
      <c r="EVN67" s="22"/>
      <c r="EVO67" s="22"/>
      <c r="EVP67" s="22"/>
      <c r="EVQ67" s="22"/>
      <c r="EVR67" s="22"/>
      <c r="EVS67" s="22"/>
      <c r="EVT67" s="22"/>
      <c r="EVU67" s="22"/>
      <c r="EVV67" s="22"/>
      <c r="EVW67" s="22"/>
      <c r="EVX67" s="22"/>
      <c r="EVY67" s="22"/>
      <c r="EVZ67" s="22"/>
      <c r="EWA67" s="22"/>
      <c r="EWB67" s="22"/>
      <c r="EWC67" s="22"/>
      <c r="EWD67" s="22"/>
      <c r="EWE67" s="22"/>
      <c r="EWF67" s="22"/>
      <c r="EWG67" s="22"/>
      <c r="EWH67" s="22"/>
      <c r="EWI67" s="22"/>
      <c r="EWJ67" s="22"/>
      <c r="EWK67" s="22"/>
      <c r="EWL67" s="22"/>
      <c r="EWM67" s="22"/>
      <c r="EWN67" s="22"/>
      <c r="EWO67" s="22"/>
      <c r="EWP67" s="22"/>
      <c r="EWQ67" s="22"/>
      <c r="EWR67" s="22"/>
      <c r="EWS67" s="22"/>
      <c r="EWT67" s="22"/>
      <c r="EWU67" s="22"/>
      <c r="EWV67" s="22"/>
      <c r="EWW67" s="22"/>
      <c r="EWX67" s="22"/>
      <c r="EWY67" s="22"/>
      <c r="EWZ67" s="22"/>
      <c r="EXA67" s="22"/>
      <c r="EXB67" s="22"/>
      <c r="EXC67" s="22"/>
      <c r="EXD67" s="22"/>
      <c r="EXE67" s="22"/>
      <c r="EXF67" s="22"/>
      <c r="EXG67" s="22"/>
      <c r="EXH67" s="22"/>
      <c r="EXI67" s="22"/>
      <c r="EXJ67" s="22"/>
      <c r="EXK67" s="22"/>
      <c r="EXL67" s="22"/>
      <c r="EXM67" s="22"/>
      <c r="EXN67" s="22"/>
      <c r="EXO67" s="22"/>
      <c r="EXP67" s="22"/>
      <c r="EXQ67" s="22"/>
      <c r="EXR67" s="22"/>
      <c r="EXS67" s="22"/>
      <c r="EXT67" s="22"/>
      <c r="EXU67" s="22"/>
      <c r="EXV67" s="22"/>
      <c r="EXW67" s="22"/>
      <c r="EXX67" s="22"/>
      <c r="EXY67" s="22"/>
      <c r="EXZ67" s="22"/>
      <c r="EYA67" s="22"/>
      <c r="EYB67" s="22"/>
      <c r="EYC67" s="22"/>
      <c r="EYD67" s="22"/>
      <c r="EYE67" s="22"/>
      <c r="EYF67" s="22"/>
      <c r="EYG67" s="22"/>
      <c r="EYH67" s="22"/>
      <c r="EYI67" s="22"/>
      <c r="EYJ67" s="22"/>
      <c r="EYK67" s="22"/>
      <c r="EYL67" s="22"/>
      <c r="EYM67" s="22"/>
      <c r="EYN67" s="22"/>
      <c r="EYO67" s="22"/>
      <c r="EYP67" s="22"/>
      <c r="EYQ67" s="22"/>
      <c r="EYR67" s="22"/>
      <c r="EYS67" s="22"/>
      <c r="EYT67" s="22"/>
      <c r="EYU67" s="22"/>
      <c r="EYV67" s="22"/>
      <c r="EYW67" s="22"/>
      <c r="EYX67" s="22"/>
      <c r="EYY67" s="22"/>
      <c r="EYZ67" s="22"/>
      <c r="EZA67" s="22"/>
      <c r="EZB67" s="22"/>
      <c r="EZC67" s="22"/>
      <c r="EZD67" s="22"/>
      <c r="EZE67" s="22"/>
      <c r="EZF67" s="22"/>
      <c r="EZG67" s="22"/>
      <c r="EZH67" s="22"/>
      <c r="EZI67" s="22"/>
      <c r="EZJ67" s="22"/>
      <c r="EZK67" s="22"/>
      <c r="EZL67" s="22"/>
      <c r="EZM67" s="22"/>
      <c r="EZN67" s="22"/>
      <c r="EZO67" s="22"/>
      <c r="EZP67" s="22"/>
      <c r="EZQ67" s="22"/>
      <c r="EZR67" s="22"/>
      <c r="EZS67" s="22"/>
      <c r="EZT67" s="22"/>
      <c r="EZU67" s="22"/>
      <c r="EZV67" s="22"/>
      <c r="EZW67" s="22"/>
      <c r="EZX67" s="22"/>
      <c r="EZY67" s="22"/>
      <c r="EZZ67" s="22"/>
      <c r="FAA67" s="22"/>
      <c r="FAB67" s="22"/>
      <c r="FAC67" s="22"/>
      <c r="FAD67" s="22"/>
      <c r="FAE67" s="22"/>
      <c r="FAF67" s="22"/>
      <c r="FAG67" s="22"/>
      <c r="FAH67" s="22"/>
      <c r="FAI67" s="22"/>
      <c r="FAJ67" s="22"/>
      <c r="FAK67" s="22"/>
      <c r="FAL67" s="22"/>
      <c r="FAM67" s="22"/>
      <c r="FAN67" s="22"/>
      <c r="FAO67" s="22"/>
      <c r="FAP67" s="22"/>
      <c r="FAQ67" s="22"/>
      <c r="FAR67" s="22"/>
      <c r="FAS67" s="22"/>
      <c r="FAT67" s="22"/>
      <c r="FAU67" s="22"/>
      <c r="FAV67" s="22"/>
      <c r="FAW67" s="22"/>
      <c r="FAX67" s="22"/>
      <c r="FAY67" s="22"/>
      <c r="FAZ67" s="22"/>
      <c r="FBA67" s="22"/>
      <c r="FBB67" s="22"/>
      <c r="FBC67" s="22"/>
      <c r="FBD67" s="22"/>
      <c r="FBE67" s="22"/>
      <c r="FBF67" s="22"/>
      <c r="FBG67" s="22"/>
      <c r="FBH67" s="22"/>
      <c r="FBI67" s="22"/>
      <c r="FBJ67" s="22"/>
      <c r="FBK67" s="22"/>
      <c r="FBL67" s="22"/>
      <c r="FBM67" s="22"/>
      <c r="FBN67" s="22"/>
      <c r="FBO67" s="22"/>
      <c r="FBP67" s="22"/>
      <c r="FBQ67" s="22"/>
      <c r="FBR67" s="22"/>
      <c r="FBS67" s="22"/>
      <c r="FBT67" s="22"/>
      <c r="FBU67" s="22"/>
      <c r="FBV67" s="22"/>
      <c r="FBW67" s="22"/>
      <c r="FBX67" s="22"/>
      <c r="FBY67" s="22"/>
      <c r="FBZ67" s="22"/>
      <c r="FCA67" s="22"/>
      <c r="FCB67" s="22"/>
      <c r="FCC67" s="22"/>
      <c r="FCD67" s="22"/>
      <c r="FCE67" s="22"/>
      <c r="FCF67" s="22"/>
      <c r="FCG67" s="22"/>
      <c r="FCH67" s="22"/>
      <c r="FCI67" s="22"/>
      <c r="FCJ67" s="22"/>
      <c r="FCK67" s="22"/>
      <c r="FCL67" s="22"/>
      <c r="FCM67" s="22"/>
      <c r="FCN67" s="22"/>
      <c r="FCO67" s="22"/>
      <c r="FCP67" s="22"/>
      <c r="FCQ67" s="22"/>
      <c r="FCR67" s="22"/>
      <c r="FCS67" s="22"/>
      <c r="FCT67" s="22"/>
      <c r="FCU67" s="22"/>
      <c r="FCV67" s="22"/>
      <c r="FCW67" s="22"/>
      <c r="FCX67" s="22"/>
      <c r="FCY67" s="22"/>
      <c r="FCZ67" s="22"/>
      <c r="FDA67" s="22"/>
      <c r="FDB67" s="22"/>
      <c r="FDC67" s="22"/>
      <c r="FDD67" s="22"/>
      <c r="FDE67" s="22"/>
      <c r="FDF67" s="22"/>
      <c r="FDG67" s="22"/>
      <c r="FDH67" s="22"/>
      <c r="FDI67" s="22"/>
      <c r="FDJ67" s="22"/>
      <c r="FDK67" s="22"/>
      <c r="FDL67" s="22"/>
      <c r="FDM67" s="22"/>
      <c r="FDN67" s="22"/>
      <c r="FDO67" s="22"/>
      <c r="FDP67" s="22"/>
      <c r="FDQ67" s="22"/>
      <c r="FDR67" s="22"/>
      <c r="FDS67" s="22"/>
      <c r="FDT67" s="22"/>
      <c r="FDU67" s="22"/>
      <c r="FDV67" s="22"/>
      <c r="FDW67" s="22"/>
      <c r="FDX67" s="22"/>
      <c r="FDY67" s="22"/>
      <c r="FDZ67" s="22"/>
      <c r="FEA67" s="22"/>
      <c r="FEB67" s="22"/>
      <c r="FEC67" s="22"/>
      <c r="FED67" s="22"/>
      <c r="FEE67" s="22"/>
      <c r="FEF67" s="22"/>
      <c r="FEG67" s="22"/>
      <c r="FEH67" s="22"/>
      <c r="FEI67" s="22"/>
      <c r="FEJ67" s="22"/>
      <c r="FEK67" s="22"/>
      <c r="FEL67" s="22"/>
      <c r="FEM67" s="22"/>
      <c r="FEN67" s="22"/>
      <c r="FEO67" s="22"/>
      <c r="FEP67" s="22"/>
      <c r="FEQ67" s="22"/>
      <c r="FER67" s="22"/>
      <c r="FES67" s="22"/>
      <c r="FET67" s="22"/>
      <c r="FEU67" s="22"/>
      <c r="FEV67" s="22"/>
      <c r="FEW67" s="22"/>
      <c r="FEX67" s="22"/>
      <c r="FEY67" s="22"/>
      <c r="FEZ67" s="22"/>
      <c r="FFA67" s="22"/>
      <c r="FFB67" s="22"/>
      <c r="FFC67" s="22"/>
      <c r="FFD67" s="22"/>
      <c r="FFE67" s="22"/>
      <c r="FFF67" s="22"/>
      <c r="FFG67" s="22"/>
      <c r="FFH67" s="22"/>
      <c r="FFI67" s="22"/>
      <c r="FFJ67" s="22"/>
      <c r="FFK67" s="22"/>
      <c r="FFL67" s="22"/>
      <c r="FFM67" s="22"/>
      <c r="FFN67" s="22"/>
      <c r="FFO67" s="22"/>
      <c r="FFP67" s="22"/>
      <c r="FFQ67" s="22"/>
      <c r="FFR67" s="22"/>
      <c r="FFS67" s="22"/>
      <c r="FFT67" s="22"/>
      <c r="FFU67" s="22"/>
      <c r="FFV67" s="22"/>
      <c r="FFW67" s="22"/>
      <c r="FFX67" s="22"/>
      <c r="FFY67" s="22"/>
      <c r="FFZ67" s="22"/>
      <c r="FGA67" s="22"/>
      <c r="FGB67" s="22"/>
      <c r="FGC67" s="22"/>
      <c r="FGD67" s="22"/>
      <c r="FGE67" s="22"/>
      <c r="FGF67" s="22"/>
      <c r="FGG67" s="22"/>
      <c r="FGH67" s="22"/>
      <c r="FGI67" s="22"/>
      <c r="FGJ67" s="22"/>
      <c r="FGK67" s="22"/>
      <c r="FGL67" s="22"/>
      <c r="FGM67" s="22"/>
      <c r="FGN67" s="22"/>
      <c r="FGO67" s="22"/>
      <c r="FGP67" s="22"/>
      <c r="FGQ67" s="22"/>
      <c r="FGR67" s="22"/>
      <c r="FGS67" s="22"/>
      <c r="FGT67" s="22"/>
      <c r="FGU67" s="22"/>
      <c r="FGV67" s="22"/>
      <c r="FGW67" s="22"/>
      <c r="FGX67" s="22"/>
      <c r="FGY67" s="22"/>
      <c r="FGZ67" s="22"/>
      <c r="FHA67" s="22"/>
      <c r="FHB67" s="22"/>
      <c r="FHC67" s="22"/>
      <c r="FHD67" s="22"/>
      <c r="FHE67" s="22"/>
      <c r="FHF67" s="22"/>
      <c r="FHG67" s="22"/>
      <c r="FHH67" s="22"/>
      <c r="FHI67" s="22"/>
      <c r="FHJ67" s="22"/>
      <c r="FHK67" s="22"/>
      <c r="FHL67" s="22"/>
      <c r="FHM67" s="22"/>
      <c r="FHN67" s="22"/>
      <c r="FHO67" s="22"/>
      <c r="FHP67" s="22"/>
      <c r="FHQ67" s="22"/>
      <c r="FHR67" s="22"/>
      <c r="FHS67" s="22"/>
      <c r="FHT67" s="22"/>
      <c r="FHU67" s="22"/>
      <c r="FHV67" s="22"/>
      <c r="FHW67" s="22"/>
      <c r="FHX67" s="22"/>
      <c r="FHY67" s="22"/>
      <c r="FHZ67" s="22"/>
      <c r="FIA67" s="22"/>
      <c r="FIB67" s="22"/>
      <c r="FIC67" s="22"/>
      <c r="FID67" s="22"/>
      <c r="FIE67" s="22"/>
      <c r="FIF67" s="22"/>
      <c r="FIG67" s="22"/>
      <c r="FIH67" s="22"/>
      <c r="FII67" s="22"/>
      <c r="FIJ67" s="22"/>
      <c r="FIK67" s="22"/>
      <c r="FIL67" s="22"/>
      <c r="FIM67" s="22"/>
      <c r="FIN67" s="22"/>
      <c r="FIO67" s="22"/>
      <c r="FIP67" s="22"/>
      <c r="FIQ67" s="22"/>
      <c r="FIR67" s="22"/>
      <c r="FIS67" s="22"/>
      <c r="FIT67" s="22"/>
      <c r="FIU67" s="22"/>
      <c r="FIV67" s="22"/>
      <c r="FIW67" s="22"/>
      <c r="FIX67" s="22"/>
      <c r="FIY67" s="22"/>
      <c r="FIZ67" s="22"/>
      <c r="FJA67" s="22"/>
      <c r="FJB67" s="22"/>
      <c r="FJC67" s="22"/>
      <c r="FJD67" s="22"/>
      <c r="FJE67" s="22"/>
      <c r="FJF67" s="22"/>
      <c r="FJG67" s="22"/>
      <c r="FJH67" s="22"/>
      <c r="FJI67" s="22"/>
      <c r="FJJ67" s="22"/>
      <c r="FJK67" s="22"/>
      <c r="FJL67" s="22"/>
      <c r="FJM67" s="22"/>
      <c r="FJN67" s="22"/>
      <c r="FJO67" s="22"/>
      <c r="FJP67" s="22"/>
      <c r="FJQ67" s="22"/>
      <c r="FJR67" s="22"/>
      <c r="FJS67" s="22"/>
      <c r="FJT67" s="22"/>
      <c r="FJU67" s="22"/>
      <c r="FJV67" s="22"/>
      <c r="FJW67" s="22"/>
      <c r="FJX67" s="22"/>
      <c r="FJY67" s="22"/>
      <c r="FJZ67" s="22"/>
      <c r="FKA67" s="22"/>
      <c r="FKB67" s="22"/>
      <c r="FKC67" s="22"/>
      <c r="FKD67" s="22"/>
      <c r="FKE67" s="22"/>
      <c r="FKF67" s="22"/>
      <c r="FKG67" s="22"/>
      <c r="FKH67" s="22"/>
      <c r="FKI67" s="22"/>
      <c r="FKJ67" s="22"/>
      <c r="FKK67" s="22"/>
      <c r="FKL67" s="22"/>
      <c r="FKM67" s="22"/>
      <c r="FKN67" s="22"/>
      <c r="FKO67" s="22"/>
      <c r="FKP67" s="22"/>
      <c r="FKQ67" s="22"/>
      <c r="FKR67" s="22"/>
      <c r="FKS67" s="22"/>
      <c r="FKT67" s="22"/>
      <c r="FKU67" s="22"/>
      <c r="FKV67" s="22"/>
      <c r="FKW67" s="22"/>
      <c r="FKX67" s="22"/>
      <c r="FKY67" s="22"/>
      <c r="FKZ67" s="22"/>
      <c r="FLA67" s="22"/>
      <c r="FLB67" s="22"/>
      <c r="FLC67" s="22"/>
      <c r="FLD67" s="22"/>
      <c r="FLE67" s="22"/>
      <c r="FLF67" s="22"/>
      <c r="FLG67" s="22"/>
      <c r="FLH67" s="22"/>
      <c r="FLI67" s="22"/>
      <c r="FLJ67" s="22"/>
      <c r="FLK67" s="22"/>
      <c r="FLL67" s="22"/>
      <c r="FLM67" s="22"/>
      <c r="FLN67" s="22"/>
      <c r="FLO67" s="22"/>
      <c r="FLP67" s="22"/>
      <c r="FLQ67" s="22"/>
      <c r="FLR67" s="22"/>
      <c r="FLS67" s="22"/>
      <c r="FLT67" s="22"/>
      <c r="FLU67" s="22"/>
      <c r="FLV67" s="22"/>
      <c r="FLW67" s="22"/>
      <c r="FLX67" s="22"/>
      <c r="FLY67" s="22"/>
      <c r="FLZ67" s="22"/>
      <c r="FMA67" s="22"/>
      <c r="FMB67" s="22"/>
      <c r="FMC67" s="22"/>
      <c r="FMD67" s="22"/>
      <c r="FME67" s="22"/>
      <c r="FMF67" s="22"/>
      <c r="FMG67" s="22"/>
      <c r="FMH67" s="22"/>
      <c r="FMI67" s="22"/>
      <c r="FMJ67" s="22"/>
      <c r="FMK67" s="22"/>
      <c r="FML67" s="22"/>
      <c r="FMM67" s="22"/>
      <c r="FMN67" s="22"/>
      <c r="FMO67" s="22"/>
      <c r="FMP67" s="22"/>
      <c r="FMQ67" s="22"/>
      <c r="FMR67" s="22"/>
      <c r="FMS67" s="22"/>
      <c r="FMT67" s="22"/>
      <c r="FMU67" s="22"/>
      <c r="FMV67" s="22"/>
      <c r="FMW67" s="22"/>
      <c r="FMX67" s="22"/>
      <c r="FMY67" s="22"/>
      <c r="FMZ67" s="22"/>
      <c r="FNA67" s="22"/>
      <c r="FNB67" s="22"/>
      <c r="FNC67" s="22"/>
      <c r="FND67" s="22"/>
      <c r="FNE67" s="22"/>
      <c r="FNF67" s="22"/>
      <c r="FNG67" s="22"/>
      <c r="FNH67" s="22"/>
      <c r="FNI67" s="22"/>
      <c r="FNJ67" s="22"/>
      <c r="FNK67" s="22"/>
      <c r="FNL67" s="22"/>
      <c r="FNM67" s="22"/>
      <c r="FNN67" s="22"/>
      <c r="FNO67" s="22"/>
      <c r="FNP67" s="22"/>
      <c r="FNQ67" s="22"/>
      <c r="FNR67" s="22"/>
      <c r="FNS67" s="22"/>
      <c r="FNT67" s="22"/>
      <c r="FNU67" s="22"/>
      <c r="FNV67" s="22"/>
      <c r="FNW67" s="22"/>
      <c r="FNX67" s="22"/>
      <c r="FNY67" s="22"/>
      <c r="FNZ67" s="22"/>
      <c r="FOA67" s="22"/>
      <c r="FOB67" s="22"/>
      <c r="FOC67" s="22"/>
      <c r="FOD67" s="22"/>
      <c r="FOE67" s="22"/>
      <c r="FOF67" s="22"/>
      <c r="FOG67" s="22"/>
      <c r="FOH67" s="22"/>
      <c r="FOI67" s="22"/>
      <c r="FOJ67" s="22"/>
      <c r="FOK67" s="22"/>
      <c r="FOL67" s="22"/>
      <c r="FOM67" s="22"/>
      <c r="FON67" s="22"/>
      <c r="FOO67" s="22"/>
      <c r="FOP67" s="22"/>
      <c r="FOQ67" s="22"/>
      <c r="FOR67" s="22"/>
      <c r="FOS67" s="22"/>
      <c r="FOT67" s="22"/>
      <c r="FOU67" s="22"/>
      <c r="FOV67" s="22"/>
      <c r="FOW67" s="22"/>
      <c r="FOX67" s="22"/>
      <c r="FOY67" s="22"/>
      <c r="FOZ67" s="22"/>
      <c r="FPA67" s="22"/>
      <c r="FPB67" s="22"/>
      <c r="FPC67" s="22"/>
      <c r="FPD67" s="22"/>
      <c r="FPE67" s="22"/>
      <c r="FPF67" s="22"/>
      <c r="FPG67" s="22"/>
      <c r="FPH67" s="22"/>
      <c r="FPI67" s="22"/>
      <c r="FPJ67" s="22"/>
      <c r="FPK67" s="22"/>
      <c r="FPL67" s="22"/>
      <c r="FPM67" s="22"/>
      <c r="FPN67" s="22"/>
      <c r="FPO67" s="22"/>
      <c r="FPP67" s="22"/>
      <c r="FPQ67" s="22"/>
      <c r="FPR67" s="22"/>
      <c r="FPS67" s="22"/>
      <c r="FPT67" s="22"/>
      <c r="FPU67" s="22"/>
      <c r="FPV67" s="22"/>
      <c r="FPW67" s="22"/>
      <c r="FPX67" s="22"/>
      <c r="FPY67" s="22"/>
      <c r="FPZ67" s="22"/>
      <c r="FQA67" s="22"/>
      <c r="FQB67" s="22"/>
      <c r="FQC67" s="22"/>
      <c r="FQD67" s="22"/>
      <c r="FQE67" s="22"/>
      <c r="FQF67" s="22"/>
      <c r="FQG67" s="22"/>
      <c r="FQH67" s="22"/>
      <c r="FQI67" s="22"/>
      <c r="FQJ67" s="22"/>
      <c r="FQK67" s="22"/>
      <c r="FQL67" s="22"/>
      <c r="FQM67" s="22"/>
      <c r="FQN67" s="22"/>
      <c r="FQO67" s="22"/>
      <c r="FQP67" s="22"/>
      <c r="FQQ67" s="22"/>
      <c r="FQR67" s="22"/>
      <c r="FQS67" s="22"/>
      <c r="FQT67" s="22"/>
      <c r="FQU67" s="22"/>
      <c r="FQV67" s="22"/>
      <c r="FQW67" s="22"/>
      <c r="FQX67" s="22"/>
      <c r="FQY67" s="22"/>
      <c r="FQZ67" s="22"/>
      <c r="FRA67" s="22"/>
      <c r="FRB67" s="22"/>
      <c r="FRC67" s="22"/>
      <c r="FRD67" s="22"/>
      <c r="FRE67" s="22"/>
      <c r="FRF67" s="22"/>
      <c r="FRG67" s="22"/>
      <c r="FRH67" s="22"/>
      <c r="FRI67" s="22"/>
      <c r="FRJ67" s="22"/>
      <c r="FRK67" s="22"/>
      <c r="FRL67" s="22"/>
      <c r="FRM67" s="22"/>
      <c r="FRN67" s="22"/>
      <c r="FRO67" s="22"/>
      <c r="FRP67" s="22"/>
      <c r="FRQ67" s="22"/>
      <c r="FRR67" s="22"/>
      <c r="FRS67" s="22"/>
      <c r="FRT67" s="22"/>
      <c r="FRU67" s="22"/>
      <c r="FRV67" s="22"/>
      <c r="FRW67" s="22"/>
      <c r="FRX67" s="22"/>
      <c r="FRY67" s="22"/>
      <c r="FRZ67" s="22"/>
      <c r="FSA67" s="22"/>
      <c r="FSB67" s="22"/>
      <c r="FSC67" s="22"/>
      <c r="FSD67" s="22"/>
      <c r="FSE67" s="22"/>
      <c r="FSF67" s="22"/>
      <c r="FSG67" s="22"/>
      <c r="FSH67" s="22"/>
      <c r="FSI67" s="22"/>
      <c r="FSJ67" s="22"/>
      <c r="FSK67" s="22"/>
      <c r="FSL67" s="22"/>
      <c r="FSM67" s="22"/>
      <c r="FSN67" s="22"/>
      <c r="FSO67" s="22"/>
      <c r="FSP67" s="22"/>
      <c r="FSQ67" s="22"/>
      <c r="FSR67" s="22"/>
      <c r="FSS67" s="22"/>
      <c r="FST67" s="22"/>
      <c r="FSU67" s="22"/>
      <c r="FSV67" s="22"/>
      <c r="FSW67" s="22"/>
      <c r="FSX67" s="22"/>
      <c r="FSY67" s="22"/>
      <c r="FSZ67" s="22"/>
      <c r="FTA67" s="22"/>
      <c r="FTB67" s="22"/>
      <c r="FTC67" s="22"/>
      <c r="FTD67" s="22"/>
      <c r="FTE67" s="22"/>
      <c r="FTF67" s="22"/>
      <c r="FTG67" s="22"/>
      <c r="FTH67" s="22"/>
      <c r="FTI67" s="22"/>
      <c r="FTJ67" s="22"/>
      <c r="FTK67" s="22"/>
      <c r="FTL67" s="22"/>
      <c r="FTM67" s="22"/>
      <c r="FTN67" s="22"/>
      <c r="FTO67" s="22"/>
      <c r="FTP67" s="22"/>
      <c r="FTQ67" s="22"/>
      <c r="FTR67" s="22"/>
      <c r="FTS67" s="22"/>
      <c r="FTT67" s="22"/>
      <c r="FTU67" s="22"/>
      <c r="FTV67" s="22"/>
      <c r="FTW67" s="22"/>
      <c r="FTX67" s="22"/>
      <c r="FTY67" s="22"/>
      <c r="FTZ67" s="22"/>
      <c r="FUA67" s="22"/>
      <c r="FUB67" s="22"/>
      <c r="FUC67" s="22"/>
      <c r="FUD67" s="22"/>
      <c r="FUE67" s="22"/>
      <c r="FUF67" s="22"/>
      <c r="FUG67" s="22"/>
      <c r="FUH67" s="22"/>
      <c r="FUI67" s="22"/>
      <c r="FUJ67" s="22"/>
      <c r="FUK67" s="22"/>
      <c r="FUL67" s="22"/>
      <c r="FUM67" s="22"/>
      <c r="FUN67" s="22"/>
      <c r="FUO67" s="22"/>
      <c r="FUP67" s="22"/>
      <c r="FUQ67" s="22"/>
      <c r="FUR67" s="22"/>
      <c r="FUS67" s="22"/>
      <c r="FUT67" s="22"/>
      <c r="FUU67" s="22"/>
      <c r="FUV67" s="22"/>
      <c r="FUW67" s="22"/>
      <c r="FUX67" s="22"/>
      <c r="FUY67" s="22"/>
      <c r="FUZ67" s="22"/>
      <c r="FVA67" s="22"/>
      <c r="FVB67" s="22"/>
      <c r="FVC67" s="22"/>
      <c r="FVD67" s="22"/>
      <c r="FVE67" s="22"/>
      <c r="FVF67" s="22"/>
      <c r="FVG67" s="22"/>
      <c r="FVH67" s="22"/>
      <c r="FVI67" s="22"/>
      <c r="FVJ67" s="22"/>
      <c r="FVK67" s="22"/>
      <c r="FVL67" s="22"/>
      <c r="FVM67" s="22"/>
      <c r="FVN67" s="22"/>
      <c r="FVO67" s="22"/>
      <c r="FVP67" s="22"/>
      <c r="FVQ67" s="22"/>
      <c r="FVR67" s="22"/>
      <c r="FVS67" s="22"/>
      <c r="FVT67" s="22"/>
      <c r="FVU67" s="22"/>
      <c r="FVV67" s="22"/>
      <c r="FVW67" s="22"/>
      <c r="FVX67" s="22"/>
      <c r="FVY67" s="22"/>
      <c r="FVZ67" s="22"/>
      <c r="FWA67" s="22"/>
      <c r="FWB67" s="22"/>
      <c r="FWC67" s="22"/>
      <c r="FWD67" s="22"/>
      <c r="FWE67" s="22"/>
      <c r="FWF67" s="22"/>
      <c r="FWG67" s="22"/>
      <c r="FWH67" s="22"/>
      <c r="FWI67" s="22"/>
      <c r="FWJ67" s="22"/>
      <c r="FWK67" s="22"/>
      <c r="FWL67" s="22"/>
      <c r="FWM67" s="22"/>
      <c r="FWN67" s="22"/>
      <c r="FWO67" s="22"/>
      <c r="FWP67" s="22"/>
      <c r="FWQ67" s="22"/>
      <c r="FWR67" s="22"/>
      <c r="FWS67" s="22"/>
      <c r="FWT67" s="22"/>
      <c r="FWU67" s="22"/>
      <c r="FWV67" s="22"/>
      <c r="FWW67" s="22"/>
      <c r="FWX67" s="22"/>
      <c r="FWY67" s="22"/>
      <c r="FWZ67" s="22"/>
      <c r="FXA67" s="22"/>
      <c r="FXB67" s="22"/>
      <c r="FXC67" s="22"/>
      <c r="FXD67" s="22"/>
      <c r="FXE67" s="22"/>
      <c r="FXF67" s="22"/>
      <c r="FXG67" s="22"/>
      <c r="FXH67" s="22"/>
      <c r="FXI67" s="22"/>
      <c r="FXJ67" s="22"/>
      <c r="FXK67" s="22"/>
      <c r="FXL67" s="22"/>
      <c r="FXM67" s="22"/>
      <c r="FXN67" s="22"/>
      <c r="FXO67" s="22"/>
      <c r="FXP67" s="22"/>
      <c r="FXQ67" s="22"/>
      <c r="FXR67" s="22"/>
      <c r="FXS67" s="22"/>
      <c r="FXT67" s="22"/>
      <c r="FXU67" s="22"/>
      <c r="FXV67" s="22"/>
      <c r="FXW67" s="22"/>
      <c r="FXX67" s="22"/>
      <c r="FXY67" s="22"/>
      <c r="FXZ67" s="22"/>
      <c r="FYA67" s="22"/>
      <c r="FYB67" s="22"/>
      <c r="FYC67" s="22"/>
      <c r="FYD67" s="22"/>
      <c r="FYE67" s="22"/>
      <c r="FYF67" s="22"/>
      <c r="FYG67" s="22"/>
      <c r="FYH67" s="22"/>
      <c r="FYI67" s="22"/>
      <c r="FYJ67" s="22"/>
      <c r="FYK67" s="22"/>
      <c r="FYL67" s="22"/>
      <c r="FYM67" s="22"/>
      <c r="FYN67" s="22"/>
      <c r="FYO67" s="22"/>
      <c r="FYP67" s="22"/>
      <c r="FYQ67" s="22"/>
      <c r="FYR67" s="22"/>
      <c r="FYS67" s="22"/>
      <c r="FYT67" s="22"/>
      <c r="FYU67" s="22"/>
      <c r="FYV67" s="22"/>
      <c r="FYW67" s="22"/>
      <c r="FYX67" s="22"/>
      <c r="FYY67" s="22"/>
      <c r="FYZ67" s="22"/>
      <c r="FZA67" s="22"/>
      <c r="FZB67" s="22"/>
      <c r="FZC67" s="22"/>
      <c r="FZD67" s="22"/>
      <c r="FZE67" s="22"/>
      <c r="FZF67" s="22"/>
      <c r="FZG67" s="22"/>
      <c r="FZH67" s="22"/>
      <c r="FZI67" s="22"/>
      <c r="FZJ67" s="22"/>
      <c r="FZK67" s="22"/>
      <c r="FZL67" s="22"/>
      <c r="FZM67" s="22"/>
      <c r="FZN67" s="22"/>
      <c r="FZO67" s="22"/>
      <c r="FZP67" s="22"/>
      <c r="FZQ67" s="22"/>
      <c r="FZR67" s="22"/>
      <c r="FZS67" s="22"/>
      <c r="FZT67" s="22"/>
      <c r="FZU67" s="22"/>
      <c r="FZV67" s="22"/>
      <c r="FZW67" s="22"/>
      <c r="FZX67" s="22"/>
      <c r="FZY67" s="22"/>
      <c r="FZZ67" s="22"/>
      <c r="GAA67" s="22"/>
      <c r="GAB67" s="22"/>
      <c r="GAC67" s="22"/>
      <c r="GAD67" s="22"/>
      <c r="GAE67" s="22"/>
      <c r="GAF67" s="22"/>
      <c r="GAG67" s="22"/>
      <c r="GAH67" s="22"/>
      <c r="GAI67" s="22"/>
      <c r="GAJ67" s="22"/>
      <c r="GAK67" s="22"/>
      <c r="GAL67" s="22"/>
      <c r="GAM67" s="22"/>
      <c r="GAN67" s="22"/>
      <c r="GAO67" s="22"/>
      <c r="GAP67" s="22"/>
      <c r="GAQ67" s="22"/>
      <c r="GAR67" s="22"/>
      <c r="GAS67" s="22"/>
      <c r="GAT67" s="22"/>
      <c r="GAU67" s="22"/>
      <c r="GAV67" s="22"/>
      <c r="GAW67" s="22"/>
      <c r="GAX67" s="22"/>
      <c r="GAY67" s="22"/>
      <c r="GAZ67" s="22"/>
      <c r="GBA67" s="22"/>
      <c r="GBB67" s="22"/>
      <c r="GBC67" s="22"/>
      <c r="GBD67" s="22"/>
      <c r="GBE67" s="22"/>
      <c r="GBF67" s="22"/>
      <c r="GBG67" s="22"/>
      <c r="GBH67" s="22"/>
      <c r="GBI67" s="22"/>
      <c r="GBJ67" s="22"/>
      <c r="GBK67" s="22"/>
      <c r="GBL67" s="22"/>
      <c r="GBM67" s="22"/>
      <c r="GBN67" s="22"/>
      <c r="GBO67" s="22"/>
      <c r="GBP67" s="22"/>
      <c r="GBQ67" s="22"/>
      <c r="GBR67" s="22"/>
      <c r="GBS67" s="22"/>
      <c r="GBT67" s="22"/>
      <c r="GBU67" s="22"/>
      <c r="GBV67" s="22"/>
      <c r="GBW67" s="22"/>
      <c r="GBX67" s="22"/>
      <c r="GBY67" s="22"/>
      <c r="GBZ67" s="22"/>
      <c r="GCA67" s="22"/>
      <c r="GCB67" s="22"/>
      <c r="GCC67" s="22"/>
      <c r="GCD67" s="22"/>
      <c r="GCE67" s="22"/>
      <c r="GCF67" s="22"/>
      <c r="GCG67" s="22"/>
      <c r="GCH67" s="22"/>
      <c r="GCI67" s="22"/>
      <c r="GCJ67" s="22"/>
      <c r="GCK67" s="22"/>
      <c r="GCL67" s="22"/>
      <c r="GCM67" s="22"/>
      <c r="GCN67" s="22"/>
      <c r="GCO67" s="22"/>
      <c r="GCP67" s="22"/>
      <c r="GCQ67" s="22"/>
      <c r="GCR67" s="22"/>
      <c r="GCS67" s="22"/>
      <c r="GCT67" s="22"/>
      <c r="GCU67" s="22"/>
      <c r="GCV67" s="22"/>
      <c r="GCW67" s="22"/>
      <c r="GCX67" s="22"/>
      <c r="GCY67" s="22"/>
      <c r="GCZ67" s="22"/>
      <c r="GDA67" s="22"/>
      <c r="GDB67" s="22"/>
      <c r="GDC67" s="22"/>
      <c r="GDD67" s="22"/>
      <c r="GDE67" s="22"/>
      <c r="GDF67" s="22"/>
      <c r="GDG67" s="22"/>
      <c r="GDH67" s="22"/>
      <c r="GDI67" s="22"/>
      <c r="GDJ67" s="22"/>
      <c r="GDK67" s="22"/>
      <c r="GDL67" s="22"/>
      <c r="GDM67" s="22"/>
      <c r="GDN67" s="22"/>
      <c r="GDO67" s="22"/>
      <c r="GDP67" s="22"/>
      <c r="GDQ67" s="22"/>
      <c r="GDR67" s="22"/>
      <c r="GDS67" s="22"/>
      <c r="GDT67" s="22"/>
      <c r="GDU67" s="22"/>
      <c r="GDV67" s="22"/>
      <c r="GDW67" s="22"/>
      <c r="GDX67" s="22"/>
      <c r="GDY67" s="22"/>
      <c r="GDZ67" s="22"/>
      <c r="GEA67" s="22"/>
      <c r="GEB67" s="22"/>
      <c r="GEC67" s="22"/>
      <c r="GED67" s="22"/>
      <c r="GEE67" s="22"/>
      <c r="GEF67" s="22"/>
      <c r="GEG67" s="22"/>
      <c r="GEH67" s="22"/>
      <c r="GEI67" s="22"/>
      <c r="GEJ67" s="22"/>
      <c r="GEK67" s="22"/>
      <c r="GEL67" s="22"/>
      <c r="GEM67" s="22"/>
      <c r="GEN67" s="22"/>
      <c r="GEO67" s="22"/>
      <c r="GEP67" s="22"/>
      <c r="GEQ67" s="22"/>
      <c r="GER67" s="22"/>
      <c r="GES67" s="22"/>
      <c r="GET67" s="22"/>
      <c r="GEU67" s="22"/>
      <c r="GEV67" s="22"/>
      <c r="GEW67" s="22"/>
      <c r="GEX67" s="22"/>
      <c r="GEY67" s="22"/>
      <c r="GEZ67" s="22"/>
      <c r="GFA67" s="22"/>
      <c r="GFB67" s="22"/>
      <c r="GFC67" s="22"/>
      <c r="GFD67" s="22"/>
      <c r="GFE67" s="22"/>
      <c r="GFF67" s="22"/>
      <c r="GFG67" s="22"/>
      <c r="GFH67" s="22"/>
      <c r="GFI67" s="22"/>
      <c r="GFJ67" s="22"/>
      <c r="GFK67" s="22"/>
      <c r="GFL67" s="22"/>
      <c r="GFM67" s="22"/>
      <c r="GFN67" s="22"/>
      <c r="GFO67" s="22"/>
      <c r="GFP67" s="22"/>
      <c r="GFQ67" s="22"/>
      <c r="GFR67" s="22"/>
      <c r="GFS67" s="22"/>
      <c r="GFT67" s="22"/>
      <c r="GFU67" s="22"/>
      <c r="GFV67" s="22"/>
      <c r="GFW67" s="22"/>
      <c r="GFX67" s="22"/>
      <c r="GFY67" s="22"/>
      <c r="GFZ67" s="22"/>
      <c r="GGA67" s="22"/>
      <c r="GGB67" s="22"/>
      <c r="GGC67" s="22"/>
      <c r="GGD67" s="22"/>
      <c r="GGE67" s="22"/>
      <c r="GGF67" s="22"/>
      <c r="GGG67" s="22"/>
      <c r="GGH67" s="22"/>
      <c r="GGI67" s="22"/>
      <c r="GGJ67" s="22"/>
      <c r="GGK67" s="22"/>
      <c r="GGL67" s="22"/>
      <c r="GGM67" s="22"/>
      <c r="GGN67" s="22"/>
      <c r="GGO67" s="22"/>
      <c r="GGP67" s="22"/>
      <c r="GGQ67" s="22"/>
      <c r="GGR67" s="22"/>
      <c r="GGS67" s="22"/>
      <c r="GGT67" s="22"/>
      <c r="GGU67" s="22"/>
      <c r="GGV67" s="22"/>
      <c r="GGW67" s="22"/>
      <c r="GGX67" s="22"/>
      <c r="GGY67" s="22"/>
      <c r="GGZ67" s="22"/>
      <c r="GHA67" s="22"/>
      <c r="GHB67" s="22"/>
      <c r="GHC67" s="22"/>
      <c r="GHD67" s="22"/>
      <c r="GHE67" s="22"/>
      <c r="GHF67" s="22"/>
      <c r="GHG67" s="22"/>
      <c r="GHH67" s="22"/>
      <c r="GHI67" s="22"/>
      <c r="GHJ67" s="22"/>
      <c r="GHK67" s="22"/>
      <c r="GHL67" s="22"/>
      <c r="GHM67" s="22"/>
      <c r="GHN67" s="22"/>
      <c r="GHO67" s="22"/>
      <c r="GHP67" s="22"/>
      <c r="GHQ67" s="22"/>
      <c r="GHR67" s="22"/>
      <c r="GHS67" s="22"/>
      <c r="GHT67" s="22"/>
      <c r="GHU67" s="22"/>
      <c r="GHV67" s="22"/>
      <c r="GHW67" s="22"/>
      <c r="GHX67" s="22"/>
      <c r="GHY67" s="22"/>
      <c r="GHZ67" s="22"/>
      <c r="GIA67" s="22"/>
      <c r="GIB67" s="22"/>
      <c r="GIC67" s="22"/>
      <c r="GID67" s="22"/>
      <c r="GIE67" s="22"/>
      <c r="GIF67" s="22"/>
      <c r="GIG67" s="22"/>
      <c r="GIH67" s="22"/>
      <c r="GII67" s="22"/>
      <c r="GIJ67" s="22"/>
      <c r="GIK67" s="22"/>
      <c r="GIL67" s="22"/>
      <c r="GIM67" s="22"/>
      <c r="GIN67" s="22"/>
      <c r="GIO67" s="22"/>
      <c r="GIP67" s="22"/>
      <c r="GIQ67" s="22"/>
      <c r="GIR67" s="22"/>
      <c r="GIS67" s="22"/>
      <c r="GIT67" s="22"/>
      <c r="GIU67" s="22"/>
      <c r="GIV67" s="22"/>
      <c r="GIW67" s="22"/>
      <c r="GIX67" s="22"/>
      <c r="GIY67" s="22"/>
      <c r="GIZ67" s="22"/>
      <c r="GJA67" s="22"/>
      <c r="GJB67" s="22"/>
      <c r="GJC67" s="22"/>
      <c r="GJD67" s="22"/>
      <c r="GJE67" s="22"/>
      <c r="GJF67" s="22"/>
      <c r="GJG67" s="22"/>
      <c r="GJH67" s="22"/>
      <c r="GJI67" s="22"/>
      <c r="GJJ67" s="22"/>
      <c r="GJK67" s="22"/>
      <c r="GJL67" s="22"/>
      <c r="GJM67" s="22"/>
      <c r="GJN67" s="22"/>
      <c r="GJO67" s="22"/>
      <c r="GJP67" s="22"/>
      <c r="GJQ67" s="22"/>
      <c r="GJR67" s="22"/>
      <c r="GJS67" s="22"/>
      <c r="GJT67" s="22"/>
      <c r="GJU67" s="22"/>
      <c r="GJV67" s="22"/>
      <c r="GJW67" s="22"/>
      <c r="GJX67" s="22"/>
      <c r="GJY67" s="22"/>
      <c r="GJZ67" s="22"/>
      <c r="GKA67" s="22"/>
      <c r="GKB67" s="22"/>
      <c r="GKC67" s="22"/>
      <c r="GKD67" s="22"/>
      <c r="GKE67" s="22"/>
      <c r="GKF67" s="22"/>
      <c r="GKG67" s="22"/>
      <c r="GKH67" s="22"/>
      <c r="GKI67" s="22"/>
      <c r="GKJ67" s="22"/>
      <c r="GKK67" s="22"/>
      <c r="GKL67" s="22"/>
      <c r="GKM67" s="22"/>
      <c r="GKN67" s="22"/>
      <c r="GKO67" s="22"/>
      <c r="GKP67" s="22"/>
      <c r="GKQ67" s="22"/>
      <c r="GKR67" s="22"/>
      <c r="GKS67" s="22"/>
      <c r="GKT67" s="22"/>
      <c r="GKU67" s="22"/>
      <c r="GKV67" s="22"/>
      <c r="GKW67" s="22"/>
      <c r="GKX67" s="22"/>
      <c r="GKY67" s="22"/>
      <c r="GKZ67" s="22"/>
      <c r="GLA67" s="22"/>
      <c r="GLB67" s="22"/>
      <c r="GLC67" s="22"/>
      <c r="GLD67" s="22"/>
      <c r="GLE67" s="22"/>
      <c r="GLF67" s="22"/>
      <c r="GLG67" s="22"/>
      <c r="GLH67" s="22"/>
      <c r="GLI67" s="22"/>
      <c r="GLJ67" s="22"/>
      <c r="GLK67" s="22"/>
      <c r="GLL67" s="22"/>
      <c r="GLM67" s="22"/>
      <c r="GLN67" s="22"/>
      <c r="GLO67" s="22"/>
      <c r="GLP67" s="22"/>
      <c r="GLQ67" s="22"/>
      <c r="GLR67" s="22"/>
      <c r="GLS67" s="22"/>
      <c r="GLT67" s="22"/>
      <c r="GLU67" s="22"/>
      <c r="GLV67" s="22"/>
      <c r="GLW67" s="22"/>
      <c r="GLX67" s="22"/>
      <c r="GLY67" s="22"/>
      <c r="GLZ67" s="22"/>
      <c r="GMA67" s="22"/>
      <c r="GMB67" s="22"/>
      <c r="GMC67" s="22"/>
      <c r="GMD67" s="22"/>
      <c r="GME67" s="22"/>
      <c r="GMF67" s="22"/>
      <c r="GMG67" s="22"/>
      <c r="GMH67" s="22"/>
      <c r="GMI67" s="22"/>
      <c r="GMJ67" s="22"/>
      <c r="GMK67" s="22"/>
      <c r="GML67" s="22"/>
      <c r="GMM67" s="22"/>
      <c r="GMN67" s="22"/>
      <c r="GMO67" s="22"/>
      <c r="GMP67" s="22"/>
      <c r="GMQ67" s="22"/>
      <c r="GMR67" s="22"/>
      <c r="GMS67" s="22"/>
      <c r="GMT67" s="22"/>
      <c r="GMU67" s="22"/>
      <c r="GMV67" s="22"/>
      <c r="GMW67" s="22"/>
      <c r="GMX67" s="22"/>
      <c r="GMY67" s="22"/>
      <c r="GMZ67" s="22"/>
      <c r="GNA67" s="22"/>
      <c r="GNB67" s="22"/>
      <c r="GNC67" s="22"/>
      <c r="GND67" s="22"/>
      <c r="GNE67" s="22"/>
      <c r="GNF67" s="22"/>
      <c r="GNG67" s="22"/>
      <c r="GNH67" s="22"/>
      <c r="GNI67" s="22"/>
      <c r="GNJ67" s="22"/>
      <c r="GNK67" s="22"/>
      <c r="GNL67" s="22"/>
      <c r="GNM67" s="22"/>
      <c r="GNN67" s="22"/>
      <c r="GNO67" s="22"/>
      <c r="GNP67" s="22"/>
      <c r="GNQ67" s="22"/>
      <c r="GNR67" s="22"/>
      <c r="GNS67" s="22"/>
      <c r="GNT67" s="22"/>
      <c r="GNU67" s="22"/>
      <c r="GNV67" s="22"/>
      <c r="GNW67" s="22"/>
      <c r="GNX67" s="22"/>
      <c r="GNY67" s="22"/>
      <c r="GNZ67" s="22"/>
      <c r="GOA67" s="22"/>
      <c r="GOB67" s="22"/>
      <c r="GOC67" s="22"/>
      <c r="GOD67" s="22"/>
      <c r="GOE67" s="22"/>
      <c r="GOF67" s="22"/>
      <c r="GOG67" s="22"/>
      <c r="GOH67" s="22"/>
      <c r="GOI67" s="22"/>
      <c r="GOJ67" s="22"/>
      <c r="GOK67" s="22"/>
      <c r="GOL67" s="22"/>
      <c r="GOM67" s="22"/>
      <c r="GON67" s="22"/>
      <c r="GOO67" s="22"/>
      <c r="GOP67" s="22"/>
      <c r="GOQ67" s="22"/>
      <c r="GOR67" s="22"/>
      <c r="GOS67" s="22"/>
      <c r="GOT67" s="22"/>
      <c r="GOU67" s="22"/>
      <c r="GOV67" s="22"/>
      <c r="GOW67" s="22"/>
      <c r="GOX67" s="22"/>
      <c r="GOY67" s="22"/>
      <c r="GOZ67" s="22"/>
      <c r="GPA67" s="22"/>
      <c r="GPB67" s="22"/>
      <c r="GPC67" s="22"/>
      <c r="GPD67" s="22"/>
      <c r="GPE67" s="22"/>
      <c r="GPF67" s="22"/>
      <c r="GPG67" s="22"/>
      <c r="GPH67" s="22"/>
      <c r="GPI67" s="22"/>
      <c r="GPJ67" s="22"/>
      <c r="GPK67" s="22"/>
      <c r="GPL67" s="22"/>
      <c r="GPM67" s="22"/>
      <c r="GPN67" s="22"/>
      <c r="GPO67" s="22"/>
      <c r="GPP67" s="22"/>
      <c r="GPQ67" s="22"/>
      <c r="GPR67" s="22"/>
      <c r="GPS67" s="22"/>
      <c r="GPT67" s="22"/>
      <c r="GPU67" s="22"/>
      <c r="GPV67" s="22"/>
      <c r="GPW67" s="22"/>
      <c r="GPX67" s="22"/>
      <c r="GPY67" s="22"/>
      <c r="GPZ67" s="22"/>
      <c r="GQA67" s="22"/>
      <c r="GQB67" s="22"/>
      <c r="GQC67" s="22"/>
      <c r="GQD67" s="22"/>
      <c r="GQE67" s="22"/>
      <c r="GQF67" s="22"/>
      <c r="GQG67" s="22"/>
      <c r="GQH67" s="22"/>
      <c r="GQI67" s="22"/>
      <c r="GQJ67" s="22"/>
      <c r="GQK67" s="22"/>
      <c r="GQL67" s="22"/>
      <c r="GQM67" s="22"/>
      <c r="GQN67" s="22"/>
      <c r="GQO67" s="22"/>
      <c r="GQP67" s="22"/>
      <c r="GQQ67" s="22"/>
      <c r="GQR67" s="22"/>
      <c r="GQS67" s="22"/>
      <c r="GQT67" s="22"/>
      <c r="GQU67" s="22"/>
      <c r="GQV67" s="22"/>
      <c r="GQW67" s="22"/>
      <c r="GQX67" s="22"/>
      <c r="GQY67" s="22"/>
      <c r="GQZ67" s="22"/>
      <c r="GRA67" s="22"/>
      <c r="GRB67" s="22"/>
      <c r="GRC67" s="22"/>
      <c r="GRD67" s="22"/>
      <c r="GRE67" s="22"/>
      <c r="GRF67" s="22"/>
      <c r="GRG67" s="22"/>
      <c r="GRH67" s="22"/>
      <c r="GRI67" s="22"/>
      <c r="GRJ67" s="22"/>
      <c r="GRK67" s="22"/>
      <c r="GRL67" s="22"/>
      <c r="GRM67" s="22"/>
      <c r="GRN67" s="22"/>
      <c r="GRO67" s="22"/>
      <c r="GRP67" s="22"/>
      <c r="GRQ67" s="22"/>
      <c r="GRR67" s="22"/>
      <c r="GRS67" s="22"/>
      <c r="GRT67" s="22"/>
      <c r="GRU67" s="22"/>
      <c r="GRV67" s="22"/>
      <c r="GRW67" s="22"/>
      <c r="GRX67" s="22"/>
      <c r="GRY67" s="22"/>
      <c r="GRZ67" s="22"/>
      <c r="GSA67" s="22"/>
      <c r="GSB67" s="22"/>
      <c r="GSC67" s="22"/>
      <c r="GSD67" s="22"/>
      <c r="GSE67" s="22"/>
      <c r="GSF67" s="22"/>
      <c r="GSG67" s="22"/>
      <c r="GSH67" s="22"/>
      <c r="GSI67" s="22"/>
      <c r="GSJ67" s="22"/>
      <c r="GSK67" s="22"/>
      <c r="GSL67" s="22"/>
      <c r="GSM67" s="22"/>
      <c r="GSN67" s="22"/>
      <c r="GSO67" s="22"/>
      <c r="GSP67" s="22"/>
      <c r="GSQ67" s="22"/>
      <c r="GSR67" s="22"/>
      <c r="GSS67" s="22"/>
      <c r="GST67" s="22"/>
      <c r="GSU67" s="22"/>
      <c r="GSV67" s="22"/>
      <c r="GSW67" s="22"/>
      <c r="GSX67" s="22"/>
      <c r="GSY67" s="22"/>
      <c r="GSZ67" s="22"/>
      <c r="GTA67" s="22"/>
      <c r="GTB67" s="22"/>
      <c r="GTC67" s="22"/>
      <c r="GTD67" s="22"/>
      <c r="GTE67" s="22"/>
      <c r="GTF67" s="22"/>
      <c r="GTG67" s="22"/>
      <c r="GTH67" s="22"/>
      <c r="GTI67" s="22"/>
      <c r="GTJ67" s="22"/>
      <c r="GTK67" s="22"/>
      <c r="GTL67" s="22"/>
      <c r="GTM67" s="22"/>
      <c r="GTN67" s="22"/>
      <c r="GTO67" s="22"/>
      <c r="GTP67" s="22"/>
      <c r="GTQ67" s="22"/>
      <c r="GTR67" s="22"/>
      <c r="GTS67" s="22"/>
      <c r="GTT67" s="22"/>
      <c r="GTU67" s="22"/>
      <c r="GTV67" s="22"/>
      <c r="GTW67" s="22"/>
      <c r="GTX67" s="22"/>
      <c r="GTY67" s="22"/>
      <c r="GTZ67" s="22"/>
      <c r="GUA67" s="22"/>
      <c r="GUB67" s="22"/>
      <c r="GUC67" s="22"/>
      <c r="GUD67" s="22"/>
      <c r="GUE67" s="22"/>
      <c r="GUF67" s="22"/>
      <c r="GUG67" s="22"/>
      <c r="GUH67" s="22"/>
      <c r="GUI67" s="22"/>
      <c r="GUJ67" s="22"/>
      <c r="GUK67" s="22"/>
      <c r="GUL67" s="22"/>
      <c r="GUM67" s="22"/>
      <c r="GUN67" s="22"/>
      <c r="GUO67" s="22"/>
      <c r="GUP67" s="22"/>
      <c r="GUQ67" s="22"/>
      <c r="GUR67" s="22"/>
      <c r="GUS67" s="22"/>
      <c r="GUT67" s="22"/>
      <c r="GUU67" s="22"/>
      <c r="GUV67" s="22"/>
      <c r="GUW67" s="22"/>
      <c r="GUX67" s="22"/>
      <c r="GUY67" s="22"/>
      <c r="GUZ67" s="22"/>
      <c r="GVA67" s="22"/>
      <c r="GVB67" s="22"/>
      <c r="GVC67" s="22"/>
      <c r="GVD67" s="22"/>
      <c r="GVE67" s="22"/>
      <c r="GVF67" s="22"/>
      <c r="GVG67" s="22"/>
      <c r="GVH67" s="22"/>
      <c r="GVI67" s="22"/>
      <c r="GVJ67" s="22"/>
      <c r="GVK67" s="22"/>
      <c r="GVL67" s="22"/>
      <c r="GVM67" s="22"/>
      <c r="GVN67" s="22"/>
      <c r="GVO67" s="22"/>
      <c r="GVP67" s="22"/>
      <c r="GVQ67" s="22"/>
      <c r="GVR67" s="22"/>
      <c r="GVS67" s="22"/>
      <c r="GVT67" s="22"/>
      <c r="GVU67" s="22"/>
      <c r="GVV67" s="22"/>
      <c r="GVW67" s="22"/>
      <c r="GVX67" s="22"/>
      <c r="GVY67" s="22"/>
      <c r="GVZ67" s="22"/>
      <c r="GWA67" s="22"/>
      <c r="GWB67" s="22"/>
      <c r="GWC67" s="22"/>
      <c r="GWD67" s="22"/>
      <c r="GWE67" s="22"/>
      <c r="GWF67" s="22"/>
      <c r="GWG67" s="22"/>
      <c r="GWH67" s="22"/>
      <c r="GWI67" s="22"/>
      <c r="GWJ67" s="22"/>
      <c r="GWK67" s="22"/>
      <c r="GWL67" s="22"/>
      <c r="GWM67" s="22"/>
      <c r="GWN67" s="22"/>
      <c r="GWO67" s="22"/>
      <c r="GWP67" s="22"/>
      <c r="GWQ67" s="22"/>
      <c r="GWR67" s="22"/>
      <c r="GWS67" s="22"/>
      <c r="GWT67" s="22"/>
      <c r="GWU67" s="22"/>
      <c r="GWV67" s="22"/>
      <c r="GWW67" s="22"/>
      <c r="GWX67" s="22"/>
      <c r="GWY67" s="22"/>
      <c r="GWZ67" s="22"/>
      <c r="GXA67" s="22"/>
      <c r="GXB67" s="22"/>
      <c r="GXC67" s="22"/>
      <c r="GXD67" s="22"/>
      <c r="GXE67" s="22"/>
      <c r="GXF67" s="22"/>
      <c r="GXG67" s="22"/>
      <c r="GXH67" s="22"/>
      <c r="GXI67" s="22"/>
      <c r="GXJ67" s="22"/>
      <c r="GXK67" s="22"/>
      <c r="GXL67" s="22"/>
      <c r="GXM67" s="22"/>
      <c r="GXN67" s="22"/>
      <c r="GXO67" s="22"/>
      <c r="GXP67" s="22"/>
      <c r="GXQ67" s="22"/>
      <c r="GXR67" s="22"/>
      <c r="GXS67" s="22"/>
      <c r="GXT67" s="22"/>
      <c r="GXU67" s="22"/>
      <c r="GXV67" s="22"/>
      <c r="GXW67" s="22"/>
      <c r="GXX67" s="22"/>
      <c r="GXY67" s="22"/>
      <c r="GXZ67" s="22"/>
      <c r="GYA67" s="22"/>
      <c r="GYB67" s="22"/>
      <c r="GYC67" s="22"/>
      <c r="GYD67" s="22"/>
      <c r="GYE67" s="22"/>
      <c r="GYF67" s="22"/>
      <c r="GYG67" s="22"/>
      <c r="GYH67" s="22"/>
      <c r="GYI67" s="22"/>
      <c r="GYJ67" s="22"/>
      <c r="GYK67" s="22"/>
      <c r="GYL67" s="22"/>
      <c r="GYM67" s="22"/>
      <c r="GYN67" s="22"/>
      <c r="GYO67" s="22"/>
      <c r="GYP67" s="22"/>
      <c r="GYQ67" s="22"/>
      <c r="GYR67" s="22"/>
      <c r="GYS67" s="22"/>
      <c r="GYT67" s="22"/>
      <c r="GYU67" s="22"/>
      <c r="GYV67" s="22"/>
      <c r="GYW67" s="22"/>
      <c r="GYX67" s="22"/>
      <c r="GYY67" s="22"/>
      <c r="GYZ67" s="22"/>
      <c r="GZA67" s="22"/>
      <c r="GZB67" s="22"/>
      <c r="GZC67" s="22"/>
      <c r="GZD67" s="22"/>
      <c r="GZE67" s="22"/>
      <c r="GZF67" s="22"/>
      <c r="GZG67" s="22"/>
      <c r="GZH67" s="22"/>
      <c r="GZI67" s="22"/>
      <c r="GZJ67" s="22"/>
      <c r="GZK67" s="22"/>
      <c r="GZL67" s="22"/>
      <c r="GZM67" s="22"/>
      <c r="GZN67" s="22"/>
      <c r="GZO67" s="22"/>
      <c r="GZP67" s="22"/>
      <c r="GZQ67" s="22"/>
      <c r="GZR67" s="22"/>
      <c r="GZS67" s="22"/>
      <c r="GZT67" s="22"/>
      <c r="GZU67" s="22"/>
      <c r="GZV67" s="22"/>
      <c r="GZW67" s="22"/>
      <c r="GZX67" s="22"/>
      <c r="GZY67" s="22"/>
      <c r="GZZ67" s="22"/>
      <c r="HAA67" s="22"/>
      <c r="HAB67" s="22"/>
      <c r="HAC67" s="22"/>
      <c r="HAD67" s="22"/>
      <c r="HAE67" s="22"/>
      <c r="HAF67" s="22"/>
      <c r="HAG67" s="22"/>
      <c r="HAH67" s="22"/>
      <c r="HAI67" s="22"/>
      <c r="HAJ67" s="22"/>
      <c r="HAK67" s="22"/>
      <c r="HAL67" s="22"/>
      <c r="HAM67" s="22"/>
      <c r="HAN67" s="22"/>
      <c r="HAO67" s="22"/>
      <c r="HAP67" s="22"/>
      <c r="HAQ67" s="22"/>
      <c r="HAR67" s="22"/>
      <c r="HAS67" s="22"/>
      <c r="HAT67" s="22"/>
      <c r="HAU67" s="22"/>
      <c r="HAV67" s="22"/>
      <c r="HAW67" s="22"/>
      <c r="HAX67" s="22"/>
      <c r="HAY67" s="22"/>
      <c r="HAZ67" s="22"/>
      <c r="HBA67" s="22"/>
      <c r="HBB67" s="22"/>
      <c r="HBC67" s="22"/>
      <c r="HBD67" s="22"/>
      <c r="HBE67" s="22"/>
      <c r="HBF67" s="22"/>
      <c r="HBG67" s="22"/>
      <c r="HBH67" s="22"/>
      <c r="HBI67" s="22"/>
      <c r="HBJ67" s="22"/>
      <c r="HBK67" s="22"/>
      <c r="HBL67" s="22"/>
      <c r="HBM67" s="22"/>
      <c r="HBN67" s="22"/>
      <c r="HBO67" s="22"/>
      <c r="HBP67" s="22"/>
      <c r="HBQ67" s="22"/>
      <c r="HBR67" s="22"/>
      <c r="HBS67" s="22"/>
      <c r="HBT67" s="22"/>
      <c r="HBU67" s="22"/>
      <c r="HBV67" s="22"/>
      <c r="HBW67" s="22"/>
      <c r="HBX67" s="22"/>
      <c r="HBY67" s="22"/>
      <c r="HBZ67" s="22"/>
      <c r="HCA67" s="22"/>
      <c r="HCB67" s="22"/>
      <c r="HCC67" s="22"/>
      <c r="HCD67" s="22"/>
      <c r="HCE67" s="22"/>
      <c r="HCF67" s="22"/>
      <c r="HCG67" s="22"/>
      <c r="HCH67" s="22"/>
      <c r="HCI67" s="22"/>
      <c r="HCJ67" s="22"/>
      <c r="HCK67" s="22"/>
      <c r="HCL67" s="22"/>
      <c r="HCM67" s="22"/>
      <c r="HCN67" s="22"/>
      <c r="HCO67" s="22"/>
      <c r="HCP67" s="22"/>
      <c r="HCQ67" s="22"/>
      <c r="HCR67" s="22"/>
      <c r="HCS67" s="22"/>
      <c r="HCT67" s="22"/>
      <c r="HCU67" s="22"/>
      <c r="HCV67" s="22"/>
      <c r="HCW67" s="22"/>
      <c r="HCX67" s="22"/>
      <c r="HCY67" s="22"/>
      <c r="HCZ67" s="22"/>
      <c r="HDA67" s="22"/>
      <c r="HDB67" s="22"/>
      <c r="HDC67" s="22"/>
      <c r="HDD67" s="22"/>
      <c r="HDE67" s="22"/>
      <c r="HDF67" s="22"/>
      <c r="HDG67" s="22"/>
      <c r="HDH67" s="22"/>
      <c r="HDI67" s="22"/>
      <c r="HDJ67" s="22"/>
      <c r="HDK67" s="22"/>
      <c r="HDL67" s="22"/>
      <c r="HDM67" s="22"/>
      <c r="HDN67" s="22"/>
      <c r="HDO67" s="22"/>
      <c r="HDP67" s="22"/>
      <c r="HDQ67" s="22"/>
      <c r="HDR67" s="22"/>
      <c r="HDS67" s="22"/>
      <c r="HDT67" s="22"/>
      <c r="HDU67" s="22"/>
      <c r="HDV67" s="22"/>
      <c r="HDW67" s="22"/>
      <c r="HDX67" s="22"/>
      <c r="HDY67" s="22"/>
      <c r="HDZ67" s="22"/>
      <c r="HEA67" s="22"/>
      <c r="HEB67" s="22"/>
      <c r="HEC67" s="22"/>
      <c r="HED67" s="22"/>
      <c r="HEE67" s="22"/>
      <c r="HEF67" s="22"/>
      <c r="HEG67" s="22"/>
      <c r="HEH67" s="22"/>
      <c r="HEI67" s="22"/>
      <c r="HEJ67" s="22"/>
      <c r="HEK67" s="22"/>
      <c r="HEL67" s="22"/>
      <c r="HEM67" s="22"/>
      <c r="HEN67" s="22"/>
      <c r="HEO67" s="22"/>
      <c r="HEP67" s="22"/>
      <c r="HEQ67" s="22"/>
      <c r="HER67" s="22"/>
      <c r="HES67" s="22"/>
      <c r="HET67" s="22"/>
      <c r="HEU67" s="22"/>
      <c r="HEV67" s="22"/>
      <c r="HEW67" s="22"/>
      <c r="HEX67" s="22"/>
      <c r="HEY67" s="22"/>
      <c r="HEZ67" s="22"/>
      <c r="HFA67" s="22"/>
      <c r="HFB67" s="22"/>
      <c r="HFC67" s="22"/>
      <c r="HFD67" s="22"/>
      <c r="HFE67" s="22"/>
      <c r="HFF67" s="22"/>
      <c r="HFG67" s="22"/>
      <c r="HFH67" s="22"/>
      <c r="HFI67" s="22"/>
      <c r="HFJ67" s="22"/>
      <c r="HFK67" s="22"/>
      <c r="HFL67" s="22"/>
      <c r="HFM67" s="22"/>
      <c r="HFN67" s="22"/>
      <c r="HFO67" s="22"/>
      <c r="HFP67" s="22"/>
      <c r="HFQ67" s="22"/>
      <c r="HFR67" s="22"/>
      <c r="HFS67" s="22"/>
      <c r="HFT67" s="22"/>
      <c r="HFU67" s="22"/>
      <c r="HFV67" s="22"/>
      <c r="HFW67" s="22"/>
      <c r="HFX67" s="22"/>
      <c r="HFY67" s="22"/>
      <c r="HFZ67" s="22"/>
      <c r="HGA67" s="22"/>
      <c r="HGB67" s="22"/>
      <c r="HGC67" s="22"/>
      <c r="HGD67" s="22"/>
      <c r="HGE67" s="22"/>
      <c r="HGF67" s="22"/>
      <c r="HGG67" s="22"/>
      <c r="HGH67" s="22"/>
      <c r="HGI67" s="22"/>
      <c r="HGJ67" s="22"/>
      <c r="HGK67" s="22"/>
      <c r="HGL67" s="22"/>
      <c r="HGM67" s="22"/>
      <c r="HGN67" s="22"/>
      <c r="HGO67" s="22"/>
      <c r="HGP67" s="22"/>
      <c r="HGQ67" s="22"/>
      <c r="HGR67" s="22"/>
      <c r="HGS67" s="22"/>
      <c r="HGT67" s="22"/>
      <c r="HGU67" s="22"/>
      <c r="HGV67" s="22"/>
      <c r="HGW67" s="22"/>
      <c r="HGX67" s="22"/>
      <c r="HGY67" s="22"/>
      <c r="HGZ67" s="22"/>
      <c r="HHA67" s="22"/>
      <c r="HHB67" s="22"/>
      <c r="HHC67" s="22"/>
      <c r="HHD67" s="22"/>
      <c r="HHE67" s="22"/>
      <c r="HHF67" s="22"/>
      <c r="HHG67" s="22"/>
      <c r="HHH67" s="22"/>
      <c r="HHI67" s="22"/>
      <c r="HHJ67" s="22"/>
      <c r="HHK67" s="22"/>
      <c r="HHL67" s="22"/>
      <c r="HHM67" s="22"/>
      <c r="HHN67" s="22"/>
      <c r="HHO67" s="22"/>
      <c r="HHP67" s="22"/>
      <c r="HHQ67" s="22"/>
      <c r="HHR67" s="22"/>
      <c r="HHS67" s="22"/>
      <c r="HHT67" s="22"/>
      <c r="HHU67" s="22"/>
      <c r="HHV67" s="22"/>
      <c r="HHW67" s="22"/>
      <c r="HHX67" s="22"/>
      <c r="HHY67" s="22"/>
      <c r="HHZ67" s="22"/>
      <c r="HIA67" s="22"/>
      <c r="HIB67" s="22"/>
      <c r="HIC67" s="22"/>
      <c r="HID67" s="22"/>
      <c r="HIE67" s="22"/>
      <c r="HIF67" s="22"/>
      <c r="HIG67" s="22"/>
      <c r="HIH67" s="22"/>
      <c r="HII67" s="22"/>
      <c r="HIJ67" s="22"/>
      <c r="HIK67" s="22"/>
      <c r="HIL67" s="22"/>
      <c r="HIM67" s="22"/>
      <c r="HIN67" s="22"/>
      <c r="HIO67" s="22"/>
      <c r="HIP67" s="22"/>
      <c r="HIQ67" s="22"/>
      <c r="HIR67" s="22"/>
      <c r="HIS67" s="22"/>
      <c r="HIT67" s="22"/>
      <c r="HIU67" s="22"/>
      <c r="HIV67" s="22"/>
      <c r="HIW67" s="22"/>
      <c r="HIX67" s="22"/>
      <c r="HIY67" s="22"/>
      <c r="HIZ67" s="22"/>
      <c r="HJA67" s="22"/>
      <c r="HJB67" s="22"/>
      <c r="HJC67" s="22"/>
      <c r="HJD67" s="22"/>
      <c r="HJE67" s="22"/>
      <c r="HJF67" s="22"/>
      <c r="HJG67" s="22"/>
      <c r="HJH67" s="22"/>
      <c r="HJI67" s="22"/>
      <c r="HJJ67" s="22"/>
      <c r="HJK67" s="22"/>
      <c r="HJL67" s="22"/>
      <c r="HJM67" s="22"/>
      <c r="HJN67" s="22"/>
      <c r="HJO67" s="22"/>
      <c r="HJP67" s="22"/>
      <c r="HJQ67" s="22"/>
      <c r="HJR67" s="22"/>
      <c r="HJS67" s="22"/>
      <c r="HJT67" s="22"/>
      <c r="HJU67" s="22"/>
      <c r="HJV67" s="22"/>
      <c r="HJW67" s="22"/>
      <c r="HJX67" s="22"/>
      <c r="HJY67" s="22"/>
      <c r="HJZ67" s="22"/>
      <c r="HKA67" s="22"/>
      <c r="HKB67" s="22"/>
      <c r="HKC67" s="22"/>
      <c r="HKD67" s="22"/>
      <c r="HKE67" s="22"/>
      <c r="HKF67" s="22"/>
      <c r="HKG67" s="22"/>
      <c r="HKH67" s="22"/>
      <c r="HKI67" s="22"/>
      <c r="HKJ67" s="22"/>
      <c r="HKK67" s="22"/>
      <c r="HKL67" s="22"/>
      <c r="HKM67" s="22"/>
      <c r="HKN67" s="22"/>
      <c r="HKO67" s="22"/>
      <c r="HKP67" s="22"/>
      <c r="HKQ67" s="22"/>
      <c r="HKR67" s="22"/>
      <c r="HKS67" s="22"/>
      <c r="HKT67" s="22"/>
      <c r="HKU67" s="22"/>
      <c r="HKV67" s="22"/>
      <c r="HKW67" s="22"/>
      <c r="HKX67" s="22"/>
      <c r="HKY67" s="22"/>
      <c r="HKZ67" s="22"/>
      <c r="HLA67" s="22"/>
      <c r="HLB67" s="22"/>
      <c r="HLC67" s="22"/>
      <c r="HLD67" s="22"/>
      <c r="HLE67" s="22"/>
      <c r="HLF67" s="22"/>
      <c r="HLG67" s="22"/>
      <c r="HLH67" s="22"/>
      <c r="HLI67" s="22"/>
      <c r="HLJ67" s="22"/>
      <c r="HLK67" s="22"/>
      <c r="HLL67" s="22"/>
      <c r="HLM67" s="22"/>
      <c r="HLN67" s="22"/>
      <c r="HLO67" s="22"/>
      <c r="HLP67" s="22"/>
      <c r="HLQ67" s="22"/>
      <c r="HLR67" s="22"/>
      <c r="HLS67" s="22"/>
      <c r="HLT67" s="22"/>
      <c r="HLU67" s="22"/>
      <c r="HLV67" s="22"/>
      <c r="HLW67" s="22"/>
      <c r="HLX67" s="22"/>
      <c r="HLY67" s="22"/>
      <c r="HLZ67" s="22"/>
      <c r="HMA67" s="22"/>
      <c r="HMB67" s="22"/>
      <c r="HMC67" s="22"/>
      <c r="HMD67" s="22"/>
      <c r="HME67" s="22"/>
      <c r="HMF67" s="22"/>
      <c r="HMG67" s="22"/>
      <c r="HMH67" s="22"/>
      <c r="HMI67" s="22"/>
      <c r="HMJ67" s="22"/>
      <c r="HMK67" s="22"/>
      <c r="HML67" s="22"/>
      <c r="HMM67" s="22"/>
      <c r="HMN67" s="22"/>
      <c r="HMO67" s="22"/>
      <c r="HMP67" s="22"/>
      <c r="HMQ67" s="22"/>
      <c r="HMR67" s="22"/>
      <c r="HMS67" s="22"/>
      <c r="HMT67" s="22"/>
      <c r="HMU67" s="22"/>
      <c r="HMV67" s="22"/>
      <c r="HMW67" s="22"/>
      <c r="HMX67" s="22"/>
      <c r="HMY67" s="22"/>
      <c r="HMZ67" s="22"/>
      <c r="HNA67" s="22"/>
      <c r="HNB67" s="22"/>
      <c r="HNC67" s="22"/>
      <c r="HND67" s="22"/>
      <c r="HNE67" s="22"/>
      <c r="HNF67" s="22"/>
      <c r="HNG67" s="22"/>
      <c r="HNH67" s="22"/>
      <c r="HNI67" s="22"/>
      <c r="HNJ67" s="22"/>
      <c r="HNK67" s="22"/>
      <c r="HNL67" s="22"/>
      <c r="HNM67" s="22"/>
      <c r="HNN67" s="22"/>
      <c r="HNO67" s="22"/>
      <c r="HNP67" s="22"/>
      <c r="HNQ67" s="22"/>
      <c r="HNR67" s="22"/>
      <c r="HNS67" s="22"/>
      <c r="HNT67" s="22"/>
      <c r="HNU67" s="22"/>
      <c r="HNV67" s="22"/>
      <c r="HNW67" s="22"/>
      <c r="HNX67" s="22"/>
      <c r="HNY67" s="22"/>
      <c r="HNZ67" s="22"/>
      <c r="HOA67" s="22"/>
      <c r="HOB67" s="22"/>
      <c r="HOC67" s="22"/>
      <c r="HOD67" s="22"/>
      <c r="HOE67" s="22"/>
      <c r="HOF67" s="22"/>
      <c r="HOG67" s="22"/>
      <c r="HOH67" s="22"/>
      <c r="HOI67" s="22"/>
      <c r="HOJ67" s="22"/>
      <c r="HOK67" s="22"/>
      <c r="HOL67" s="22"/>
      <c r="HOM67" s="22"/>
      <c r="HON67" s="22"/>
      <c r="HOO67" s="22"/>
      <c r="HOP67" s="22"/>
      <c r="HOQ67" s="22"/>
      <c r="HOR67" s="22"/>
      <c r="HOS67" s="22"/>
      <c r="HOT67" s="22"/>
      <c r="HOU67" s="22"/>
      <c r="HOV67" s="22"/>
      <c r="HOW67" s="22"/>
      <c r="HOX67" s="22"/>
      <c r="HOY67" s="22"/>
      <c r="HOZ67" s="22"/>
      <c r="HPA67" s="22"/>
      <c r="HPB67" s="22"/>
      <c r="HPC67" s="22"/>
      <c r="HPD67" s="22"/>
      <c r="HPE67" s="22"/>
      <c r="HPF67" s="22"/>
      <c r="HPG67" s="22"/>
      <c r="HPH67" s="22"/>
      <c r="HPI67" s="22"/>
      <c r="HPJ67" s="22"/>
      <c r="HPK67" s="22"/>
      <c r="HPL67" s="22"/>
      <c r="HPM67" s="22"/>
      <c r="HPN67" s="22"/>
      <c r="HPO67" s="22"/>
      <c r="HPP67" s="22"/>
      <c r="HPQ67" s="22"/>
      <c r="HPR67" s="22"/>
      <c r="HPS67" s="22"/>
      <c r="HPT67" s="22"/>
      <c r="HPU67" s="22"/>
      <c r="HPV67" s="22"/>
      <c r="HPW67" s="22"/>
      <c r="HPX67" s="22"/>
      <c r="HPY67" s="22"/>
      <c r="HPZ67" s="22"/>
      <c r="HQA67" s="22"/>
      <c r="HQB67" s="22"/>
      <c r="HQC67" s="22"/>
      <c r="HQD67" s="22"/>
      <c r="HQE67" s="22"/>
      <c r="HQF67" s="22"/>
      <c r="HQG67" s="22"/>
      <c r="HQH67" s="22"/>
      <c r="HQI67" s="22"/>
      <c r="HQJ67" s="22"/>
      <c r="HQK67" s="22"/>
      <c r="HQL67" s="22"/>
      <c r="HQM67" s="22"/>
      <c r="HQN67" s="22"/>
      <c r="HQO67" s="22"/>
      <c r="HQP67" s="22"/>
      <c r="HQQ67" s="22"/>
      <c r="HQR67" s="22"/>
      <c r="HQS67" s="22"/>
      <c r="HQT67" s="22"/>
      <c r="HQU67" s="22"/>
      <c r="HQV67" s="22"/>
      <c r="HQW67" s="22"/>
      <c r="HQX67" s="22"/>
      <c r="HQY67" s="22"/>
      <c r="HQZ67" s="22"/>
      <c r="HRA67" s="22"/>
      <c r="HRB67" s="22"/>
      <c r="HRC67" s="22"/>
      <c r="HRD67" s="22"/>
      <c r="HRE67" s="22"/>
      <c r="HRF67" s="22"/>
      <c r="HRG67" s="22"/>
      <c r="HRH67" s="22"/>
      <c r="HRI67" s="22"/>
      <c r="HRJ67" s="22"/>
      <c r="HRK67" s="22"/>
      <c r="HRL67" s="22"/>
      <c r="HRM67" s="22"/>
      <c r="HRN67" s="22"/>
      <c r="HRO67" s="22"/>
      <c r="HRP67" s="22"/>
      <c r="HRQ67" s="22"/>
      <c r="HRR67" s="22"/>
      <c r="HRS67" s="22"/>
      <c r="HRT67" s="22"/>
      <c r="HRU67" s="22"/>
      <c r="HRV67" s="22"/>
      <c r="HRW67" s="22"/>
      <c r="HRX67" s="22"/>
      <c r="HRY67" s="22"/>
      <c r="HRZ67" s="22"/>
      <c r="HSA67" s="22"/>
      <c r="HSB67" s="22"/>
      <c r="HSC67" s="22"/>
      <c r="HSD67" s="22"/>
      <c r="HSE67" s="22"/>
      <c r="HSF67" s="22"/>
      <c r="HSG67" s="22"/>
      <c r="HSH67" s="22"/>
      <c r="HSI67" s="22"/>
      <c r="HSJ67" s="22"/>
      <c r="HSK67" s="22"/>
      <c r="HSL67" s="22"/>
      <c r="HSM67" s="22"/>
      <c r="HSN67" s="22"/>
      <c r="HSO67" s="22"/>
      <c r="HSP67" s="22"/>
      <c r="HSQ67" s="22"/>
      <c r="HSR67" s="22"/>
      <c r="HSS67" s="22"/>
      <c r="HST67" s="22"/>
      <c r="HSU67" s="22"/>
      <c r="HSV67" s="22"/>
      <c r="HSW67" s="22"/>
      <c r="HSX67" s="22"/>
      <c r="HSY67" s="22"/>
      <c r="HSZ67" s="22"/>
      <c r="HTA67" s="22"/>
      <c r="HTB67" s="22"/>
      <c r="HTC67" s="22"/>
      <c r="HTD67" s="22"/>
      <c r="HTE67" s="22"/>
      <c r="HTF67" s="22"/>
      <c r="HTG67" s="22"/>
      <c r="HTH67" s="22"/>
      <c r="HTI67" s="22"/>
      <c r="HTJ67" s="22"/>
      <c r="HTK67" s="22"/>
      <c r="HTL67" s="22"/>
      <c r="HTM67" s="22"/>
      <c r="HTN67" s="22"/>
      <c r="HTO67" s="22"/>
      <c r="HTP67" s="22"/>
      <c r="HTQ67" s="22"/>
      <c r="HTR67" s="22"/>
      <c r="HTS67" s="22"/>
      <c r="HTT67" s="22"/>
      <c r="HTU67" s="22"/>
      <c r="HTV67" s="22"/>
      <c r="HTW67" s="22"/>
      <c r="HTX67" s="22"/>
      <c r="HTY67" s="22"/>
      <c r="HTZ67" s="22"/>
      <c r="HUA67" s="22"/>
      <c r="HUB67" s="22"/>
      <c r="HUC67" s="22"/>
      <c r="HUD67" s="22"/>
      <c r="HUE67" s="22"/>
      <c r="HUF67" s="22"/>
      <c r="HUG67" s="22"/>
      <c r="HUH67" s="22"/>
      <c r="HUI67" s="22"/>
      <c r="HUJ67" s="22"/>
      <c r="HUK67" s="22"/>
      <c r="HUL67" s="22"/>
      <c r="HUM67" s="22"/>
      <c r="HUN67" s="22"/>
      <c r="HUO67" s="22"/>
      <c r="HUP67" s="22"/>
      <c r="HUQ67" s="22"/>
      <c r="HUR67" s="22"/>
      <c r="HUS67" s="22"/>
      <c r="HUT67" s="22"/>
      <c r="HUU67" s="22"/>
      <c r="HUV67" s="22"/>
      <c r="HUW67" s="22"/>
      <c r="HUX67" s="22"/>
      <c r="HUY67" s="22"/>
      <c r="HUZ67" s="22"/>
      <c r="HVA67" s="22"/>
      <c r="HVB67" s="22"/>
      <c r="HVC67" s="22"/>
      <c r="HVD67" s="22"/>
      <c r="HVE67" s="22"/>
      <c r="HVF67" s="22"/>
      <c r="HVG67" s="22"/>
      <c r="HVH67" s="22"/>
      <c r="HVI67" s="22"/>
      <c r="HVJ67" s="22"/>
      <c r="HVK67" s="22"/>
      <c r="HVL67" s="22"/>
      <c r="HVM67" s="22"/>
      <c r="HVN67" s="22"/>
      <c r="HVO67" s="22"/>
      <c r="HVP67" s="22"/>
      <c r="HVQ67" s="22"/>
      <c r="HVR67" s="22"/>
      <c r="HVS67" s="22"/>
      <c r="HVT67" s="22"/>
      <c r="HVU67" s="22"/>
      <c r="HVV67" s="22"/>
      <c r="HVW67" s="22"/>
      <c r="HVX67" s="22"/>
      <c r="HVY67" s="22"/>
      <c r="HVZ67" s="22"/>
      <c r="HWA67" s="22"/>
      <c r="HWB67" s="22"/>
      <c r="HWC67" s="22"/>
      <c r="HWD67" s="22"/>
      <c r="HWE67" s="22"/>
      <c r="HWF67" s="22"/>
      <c r="HWG67" s="22"/>
      <c r="HWH67" s="22"/>
      <c r="HWI67" s="22"/>
      <c r="HWJ67" s="22"/>
      <c r="HWK67" s="22"/>
      <c r="HWL67" s="22"/>
      <c r="HWM67" s="22"/>
      <c r="HWN67" s="22"/>
      <c r="HWO67" s="22"/>
      <c r="HWP67" s="22"/>
      <c r="HWQ67" s="22"/>
      <c r="HWR67" s="22"/>
      <c r="HWS67" s="22"/>
      <c r="HWT67" s="22"/>
      <c r="HWU67" s="22"/>
      <c r="HWV67" s="22"/>
      <c r="HWW67" s="22"/>
      <c r="HWX67" s="22"/>
      <c r="HWY67" s="22"/>
      <c r="HWZ67" s="22"/>
      <c r="HXA67" s="22"/>
      <c r="HXB67" s="22"/>
      <c r="HXC67" s="22"/>
      <c r="HXD67" s="22"/>
      <c r="HXE67" s="22"/>
      <c r="HXF67" s="22"/>
      <c r="HXG67" s="22"/>
      <c r="HXH67" s="22"/>
      <c r="HXI67" s="22"/>
      <c r="HXJ67" s="22"/>
      <c r="HXK67" s="22"/>
      <c r="HXL67" s="22"/>
      <c r="HXM67" s="22"/>
      <c r="HXN67" s="22"/>
      <c r="HXO67" s="22"/>
      <c r="HXP67" s="22"/>
      <c r="HXQ67" s="22"/>
      <c r="HXR67" s="22"/>
      <c r="HXS67" s="22"/>
      <c r="HXT67" s="22"/>
      <c r="HXU67" s="22"/>
      <c r="HXV67" s="22"/>
      <c r="HXW67" s="22"/>
      <c r="HXX67" s="22"/>
      <c r="HXY67" s="22"/>
      <c r="HXZ67" s="22"/>
      <c r="HYA67" s="22"/>
      <c r="HYB67" s="22"/>
      <c r="HYC67" s="22"/>
      <c r="HYD67" s="22"/>
      <c r="HYE67" s="22"/>
      <c r="HYF67" s="22"/>
      <c r="HYG67" s="22"/>
      <c r="HYH67" s="22"/>
      <c r="HYI67" s="22"/>
      <c r="HYJ67" s="22"/>
      <c r="HYK67" s="22"/>
      <c r="HYL67" s="22"/>
      <c r="HYM67" s="22"/>
      <c r="HYN67" s="22"/>
      <c r="HYO67" s="22"/>
      <c r="HYP67" s="22"/>
      <c r="HYQ67" s="22"/>
      <c r="HYR67" s="22"/>
      <c r="HYS67" s="22"/>
      <c r="HYT67" s="22"/>
      <c r="HYU67" s="22"/>
      <c r="HYV67" s="22"/>
      <c r="HYW67" s="22"/>
      <c r="HYX67" s="22"/>
      <c r="HYY67" s="22"/>
      <c r="HYZ67" s="22"/>
      <c r="HZA67" s="22"/>
      <c r="HZB67" s="22"/>
      <c r="HZC67" s="22"/>
      <c r="HZD67" s="22"/>
      <c r="HZE67" s="22"/>
      <c r="HZF67" s="22"/>
      <c r="HZG67" s="22"/>
      <c r="HZH67" s="22"/>
      <c r="HZI67" s="22"/>
      <c r="HZJ67" s="22"/>
      <c r="HZK67" s="22"/>
      <c r="HZL67" s="22"/>
      <c r="HZM67" s="22"/>
      <c r="HZN67" s="22"/>
      <c r="HZO67" s="22"/>
      <c r="HZP67" s="22"/>
      <c r="HZQ67" s="22"/>
      <c r="HZR67" s="22"/>
      <c r="HZS67" s="22"/>
      <c r="HZT67" s="22"/>
      <c r="HZU67" s="22"/>
      <c r="HZV67" s="22"/>
      <c r="HZW67" s="22"/>
      <c r="HZX67" s="22"/>
      <c r="HZY67" s="22"/>
      <c r="HZZ67" s="22"/>
      <c r="IAA67" s="22"/>
      <c r="IAB67" s="22"/>
      <c r="IAC67" s="22"/>
      <c r="IAD67" s="22"/>
      <c r="IAE67" s="22"/>
      <c r="IAF67" s="22"/>
      <c r="IAG67" s="22"/>
      <c r="IAH67" s="22"/>
      <c r="IAI67" s="22"/>
      <c r="IAJ67" s="22"/>
      <c r="IAK67" s="22"/>
      <c r="IAL67" s="22"/>
      <c r="IAM67" s="22"/>
      <c r="IAN67" s="22"/>
      <c r="IAO67" s="22"/>
      <c r="IAP67" s="22"/>
      <c r="IAQ67" s="22"/>
      <c r="IAR67" s="22"/>
      <c r="IAS67" s="22"/>
      <c r="IAT67" s="22"/>
      <c r="IAU67" s="22"/>
      <c r="IAV67" s="22"/>
      <c r="IAW67" s="22"/>
      <c r="IAX67" s="22"/>
      <c r="IAY67" s="22"/>
      <c r="IAZ67" s="22"/>
      <c r="IBA67" s="22"/>
      <c r="IBB67" s="22"/>
      <c r="IBC67" s="22"/>
      <c r="IBD67" s="22"/>
      <c r="IBE67" s="22"/>
      <c r="IBF67" s="22"/>
      <c r="IBG67" s="22"/>
      <c r="IBH67" s="22"/>
      <c r="IBI67" s="22"/>
      <c r="IBJ67" s="22"/>
      <c r="IBK67" s="22"/>
      <c r="IBL67" s="22"/>
      <c r="IBM67" s="22"/>
      <c r="IBN67" s="22"/>
      <c r="IBO67" s="22"/>
      <c r="IBP67" s="22"/>
      <c r="IBQ67" s="22"/>
      <c r="IBR67" s="22"/>
      <c r="IBS67" s="22"/>
      <c r="IBT67" s="22"/>
      <c r="IBU67" s="22"/>
      <c r="IBV67" s="22"/>
      <c r="IBW67" s="22"/>
      <c r="IBX67" s="22"/>
      <c r="IBY67" s="22"/>
      <c r="IBZ67" s="22"/>
      <c r="ICA67" s="22"/>
      <c r="ICB67" s="22"/>
      <c r="ICC67" s="22"/>
      <c r="ICD67" s="22"/>
      <c r="ICE67" s="22"/>
      <c r="ICF67" s="22"/>
      <c r="ICG67" s="22"/>
      <c r="ICH67" s="22"/>
      <c r="ICI67" s="22"/>
      <c r="ICJ67" s="22"/>
      <c r="ICK67" s="22"/>
      <c r="ICL67" s="22"/>
      <c r="ICM67" s="22"/>
      <c r="ICN67" s="22"/>
      <c r="ICO67" s="22"/>
      <c r="ICP67" s="22"/>
      <c r="ICQ67" s="22"/>
      <c r="ICR67" s="22"/>
      <c r="ICS67" s="22"/>
      <c r="ICT67" s="22"/>
      <c r="ICU67" s="22"/>
      <c r="ICV67" s="22"/>
      <c r="ICW67" s="22"/>
      <c r="ICX67" s="22"/>
      <c r="ICY67" s="22"/>
      <c r="ICZ67" s="22"/>
      <c r="IDA67" s="22"/>
      <c r="IDB67" s="22"/>
      <c r="IDC67" s="22"/>
      <c r="IDD67" s="22"/>
      <c r="IDE67" s="22"/>
      <c r="IDF67" s="22"/>
      <c r="IDG67" s="22"/>
      <c r="IDH67" s="22"/>
      <c r="IDI67" s="22"/>
      <c r="IDJ67" s="22"/>
      <c r="IDK67" s="22"/>
      <c r="IDL67" s="22"/>
      <c r="IDM67" s="22"/>
      <c r="IDN67" s="22"/>
      <c r="IDO67" s="22"/>
      <c r="IDP67" s="22"/>
      <c r="IDQ67" s="22"/>
      <c r="IDR67" s="22"/>
      <c r="IDS67" s="22"/>
      <c r="IDT67" s="22"/>
      <c r="IDU67" s="22"/>
      <c r="IDV67" s="22"/>
      <c r="IDW67" s="22"/>
      <c r="IDX67" s="22"/>
      <c r="IDY67" s="22"/>
      <c r="IDZ67" s="22"/>
      <c r="IEA67" s="22"/>
      <c r="IEB67" s="22"/>
      <c r="IEC67" s="22"/>
      <c r="IED67" s="22"/>
      <c r="IEE67" s="22"/>
      <c r="IEF67" s="22"/>
      <c r="IEG67" s="22"/>
      <c r="IEH67" s="22"/>
      <c r="IEI67" s="22"/>
      <c r="IEJ67" s="22"/>
      <c r="IEK67" s="22"/>
      <c r="IEL67" s="22"/>
      <c r="IEM67" s="22"/>
      <c r="IEN67" s="22"/>
      <c r="IEO67" s="22"/>
      <c r="IEP67" s="22"/>
      <c r="IEQ67" s="22"/>
      <c r="IER67" s="22"/>
      <c r="IES67" s="22"/>
      <c r="IET67" s="22"/>
      <c r="IEU67" s="22"/>
      <c r="IEV67" s="22"/>
      <c r="IEW67" s="22"/>
      <c r="IEX67" s="22"/>
      <c r="IEY67" s="22"/>
      <c r="IEZ67" s="22"/>
      <c r="IFA67" s="22"/>
      <c r="IFB67" s="22"/>
      <c r="IFC67" s="22"/>
      <c r="IFD67" s="22"/>
      <c r="IFE67" s="22"/>
      <c r="IFF67" s="22"/>
      <c r="IFG67" s="22"/>
      <c r="IFH67" s="22"/>
      <c r="IFI67" s="22"/>
      <c r="IFJ67" s="22"/>
      <c r="IFK67" s="22"/>
      <c r="IFL67" s="22"/>
      <c r="IFM67" s="22"/>
      <c r="IFN67" s="22"/>
      <c r="IFO67" s="22"/>
      <c r="IFP67" s="22"/>
      <c r="IFQ67" s="22"/>
      <c r="IFR67" s="22"/>
      <c r="IFS67" s="22"/>
      <c r="IFT67" s="22"/>
      <c r="IFU67" s="22"/>
      <c r="IFV67" s="22"/>
      <c r="IFW67" s="22"/>
      <c r="IFX67" s="22"/>
      <c r="IFY67" s="22"/>
      <c r="IFZ67" s="22"/>
      <c r="IGA67" s="22"/>
      <c r="IGB67" s="22"/>
      <c r="IGC67" s="22"/>
      <c r="IGD67" s="22"/>
      <c r="IGE67" s="22"/>
      <c r="IGF67" s="22"/>
      <c r="IGG67" s="22"/>
      <c r="IGH67" s="22"/>
      <c r="IGI67" s="22"/>
      <c r="IGJ67" s="22"/>
      <c r="IGK67" s="22"/>
      <c r="IGL67" s="22"/>
      <c r="IGM67" s="22"/>
      <c r="IGN67" s="22"/>
      <c r="IGO67" s="22"/>
      <c r="IGP67" s="22"/>
      <c r="IGQ67" s="22"/>
      <c r="IGR67" s="22"/>
      <c r="IGS67" s="22"/>
      <c r="IGT67" s="22"/>
      <c r="IGU67" s="22"/>
      <c r="IGV67" s="22"/>
      <c r="IGW67" s="22"/>
      <c r="IGX67" s="22"/>
      <c r="IGY67" s="22"/>
      <c r="IGZ67" s="22"/>
      <c r="IHA67" s="22"/>
      <c r="IHB67" s="22"/>
      <c r="IHC67" s="22"/>
      <c r="IHD67" s="22"/>
      <c r="IHE67" s="22"/>
      <c r="IHF67" s="22"/>
      <c r="IHG67" s="22"/>
      <c r="IHH67" s="22"/>
      <c r="IHI67" s="22"/>
      <c r="IHJ67" s="22"/>
      <c r="IHK67" s="22"/>
      <c r="IHL67" s="22"/>
      <c r="IHM67" s="22"/>
      <c r="IHN67" s="22"/>
      <c r="IHO67" s="22"/>
      <c r="IHP67" s="22"/>
      <c r="IHQ67" s="22"/>
      <c r="IHR67" s="22"/>
      <c r="IHS67" s="22"/>
      <c r="IHT67" s="22"/>
      <c r="IHU67" s="22"/>
      <c r="IHV67" s="22"/>
      <c r="IHW67" s="22"/>
      <c r="IHX67" s="22"/>
      <c r="IHY67" s="22"/>
      <c r="IHZ67" s="22"/>
      <c r="IIA67" s="22"/>
      <c r="IIB67" s="22"/>
      <c r="IIC67" s="22"/>
      <c r="IID67" s="22"/>
      <c r="IIE67" s="22"/>
      <c r="IIF67" s="22"/>
      <c r="IIG67" s="22"/>
      <c r="IIH67" s="22"/>
      <c r="III67" s="22"/>
      <c r="IIJ67" s="22"/>
      <c r="IIK67" s="22"/>
      <c r="IIL67" s="22"/>
      <c r="IIM67" s="22"/>
      <c r="IIN67" s="22"/>
      <c r="IIO67" s="22"/>
      <c r="IIP67" s="22"/>
      <c r="IIQ67" s="22"/>
      <c r="IIR67" s="22"/>
      <c r="IIS67" s="22"/>
      <c r="IIT67" s="22"/>
      <c r="IIU67" s="22"/>
      <c r="IIV67" s="22"/>
      <c r="IIW67" s="22"/>
      <c r="IIX67" s="22"/>
      <c r="IIY67" s="22"/>
      <c r="IIZ67" s="22"/>
      <c r="IJA67" s="22"/>
      <c r="IJB67" s="22"/>
      <c r="IJC67" s="22"/>
      <c r="IJD67" s="22"/>
      <c r="IJE67" s="22"/>
      <c r="IJF67" s="22"/>
      <c r="IJG67" s="22"/>
      <c r="IJH67" s="22"/>
      <c r="IJI67" s="22"/>
      <c r="IJJ67" s="22"/>
      <c r="IJK67" s="22"/>
      <c r="IJL67" s="22"/>
      <c r="IJM67" s="22"/>
      <c r="IJN67" s="22"/>
      <c r="IJO67" s="22"/>
      <c r="IJP67" s="22"/>
      <c r="IJQ67" s="22"/>
      <c r="IJR67" s="22"/>
      <c r="IJS67" s="22"/>
      <c r="IJT67" s="22"/>
      <c r="IJU67" s="22"/>
      <c r="IJV67" s="22"/>
      <c r="IJW67" s="22"/>
      <c r="IJX67" s="22"/>
      <c r="IJY67" s="22"/>
      <c r="IJZ67" s="22"/>
      <c r="IKA67" s="22"/>
      <c r="IKB67" s="22"/>
      <c r="IKC67" s="22"/>
      <c r="IKD67" s="22"/>
      <c r="IKE67" s="22"/>
      <c r="IKF67" s="22"/>
      <c r="IKG67" s="22"/>
      <c r="IKH67" s="22"/>
      <c r="IKI67" s="22"/>
      <c r="IKJ67" s="22"/>
      <c r="IKK67" s="22"/>
      <c r="IKL67" s="22"/>
      <c r="IKM67" s="22"/>
      <c r="IKN67" s="22"/>
      <c r="IKO67" s="22"/>
      <c r="IKP67" s="22"/>
      <c r="IKQ67" s="22"/>
      <c r="IKR67" s="22"/>
      <c r="IKS67" s="22"/>
      <c r="IKT67" s="22"/>
      <c r="IKU67" s="22"/>
      <c r="IKV67" s="22"/>
      <c r="IKW67" s="22"/>
      <c r="IKX67" s="22"/>
      <c r="IKY67" s="22"/>
      <c r="IKZ67" s="22"/>
      <c r="ILA67" s="22"/>
      <c r="ILB67" s="22"/>
      <c r="ILC67" s="22"/>
      <c r="ILD67" s="22"/>
      <c r="ILE67" s="22"/>
      <c r="ILF67" s="22"/>
      <c r="ILG67" s="22"/>
      <c r="ILH67" s="22"/>
      <c r="ILI67" s="22"/>
      <c r="ILJ67" s="22"/>
      <c r="ILK67" s="22"/>
      <c r="ILL67" s="22"/>
      <c r="ILM67" s="22"/>
      <c r="ILN67" s="22"/>
      <c r="ILO67" s="22"/>
      <c r="ILP67" s="22"/>
      <c r="ILQ67" s="22"/>
      <c r="ILR67" s="22"/>
      <c r="ILS67" s="22"/>
      <c r="ILT67" s="22"/>
      <c r="ILU67" s="22"/>
      <c r="ILV67" s="22"/>
      <c r="ILW67" s="22"/>
      <c r="ILX67" s="22"/>
      <c r="ILY67" s="22"/>
      <c r="ILZ67" s="22"/>
      <c r="IMA67" s="22"/>
      <c r="IMB67" s="22"/>
      <c r="IMC67" s="22"/>
      <c r="IMD67" s="22"/>
      <c r="IME67" s="22"/>
      <c r="IMF67" s="22"/>
      <c r="IMG67" s="22"/>
      <c r="IMH67" s="22"/>
      <c r="IMI67" s="22"/>
      <c r="IMJ67" s="22"/>
      <c r="IMK67" s="22"/>
      <c r="IML67" s="22"/>
      <c r="IMM67" s="22"/>
      <c r="IMN67" s="22"/>
      <c r="IMO67" s="22"/>
      <c r="IMP67" s="22"/>
      <c r="IMQ67" s="22"/>
      <c r="IMR67" s="22"/>
      <c r="IMS67" s="22"/>
      <c r="IMT67" s="22"/>
      <c r="IMU67" s="22"/>
      <c r="IMV67" s="22"/>
      <c r="IMW67" s="22"/>
      <c r="IMX67" s="22"/>
      <c r="IMY67" s="22"/>
      <c r="IMZ67" s="22"/>
      <c r="INA67" s="22"/>
      <c r="INB67" s="22"/>
      <c r="INC67" s="22"/>
      <c r="IND67" s="22"/>
      <c r="INE67" s="22"/>
      <c r="INF67" s="22"/>
      <c r="ING67" s="22"/>
      <c r="INH67" s="22"/>
      <c r="INI67" s="22"/>
      <c r="INJ67" s="22"/>
      <c r="INK67" s="22"/>
      <c r="INL67" s="22"/>
      <c r="INM67" s="22"/>
      <c r="INN67" s="22"/>
      <c r="INO67" s="22"/>
      <c r="INP67" s="22"/>
      <c r="INQ67" s="22"/>
      <c r="INR67" s="22"/>
      <c r="INS67" s="22"/>
      <c r="INT67" s="22"/>
      <c r="INU67" s="22"/>
      <c r="INV67" s="22"/>
      <c r="INW67" s="22"/>
      <c r="INX67" s="22"/>
      <c r="INY67" s="22"/>
      <c r="INZ67" s="22"/>
      <c r="IOA67" s="22"/>
      <c r="IOB67" s="22"/>
      <c r="IOC67" s="22"/>
      <c r="IOD67" s="22"/>
      <c r="IOE67" s="22"/>
      <c r="IOF67" s="22"/>
      <c r="IOG67" s="22"/>
      <c r="IOH67" s="22"/>
      <c r="IOI67" s="22"/>
      <c r="IOJ67" s="22"/>
      <c r="IOK67" s="22"/>
      <c r="IOL67" s="22"/>
      <c r="IOM67" s="22"/>
      <c r="ION67" s="22"/>
      <c r="IOO67" s="22"/>
      <c r="IOP67" s="22"/>
      <c r="IOQ67" s="22"/>
      <c r="IOR67" s="22"/>
      <c r="IOS67" s="22"/>
      <c r="IOT67" s="22"/>
      <c r="IOU67" s="22"/>
      <c r="IOV67" s="22"/>
      <c r="IOW67" s="22"/>
      <c r="IOX67" s="22"/>
      <c r="IOY67" s="22"/>
      <c r="IOZ67" s="22"/>
      <c r="IPA67" s="22"/>
      <c r="IPB67" s="22"/>
      <c r="IPC67" s="22"/>
      <c r="IPD67" s="22"/>
      <c r="IPE67" s="22"/>
      <c r="IPF67" s="22"/>
      <c r="IPG67" s="22"/>
      <c r="IPH67" s="22"/>
      <c r="IPI67" s="22"/>
      <c r="IPJ67" s="22"/>
      <c r="IPK67" s="22"/>
      <c r="IPL67" s="22"/>
      <c r="IPM67" s="22"/>
      <c r="IPN67" s="22"/>
      <c r="IPO67" s="22"/>
      <c r="IPP67" s="22"/>
      <c r="IPQ67" s="22"/>
      <c r="IPR67" s="22"/>
      <c r="IPS67" s="22"/>
      <c r="IPT67" s="22"/>
      <c r="IPU67" s="22"/>
      <c r="IPV67" s="22"/>
      <c r="IPW67" s="22"/>
      <c r="IPX67" s="22"/>
      <c r="IPY67" s="22"/>
      <c r="IPZ67" s="22"/>
      <c r="IQA67" s="22"/>
      <c r="IQB67" s="22"/>
      <c r="IQC67" s="22"/>
      <c r="IQD67" s="22"/>
      <c r="IQE67" s="22"/>
      <c r="IQF67" s="22"/>
      <c r="IQG67" s="22"/>
      <c r="IQH67" s="22"/>
      <c r="IQI67" s="22"/>
      <c r="IQJ67" s="22"/>
      <c r="IQK67" s="22"/>
      <c r="IQL67" s="22"/>
      <c r="IQM67" s="22"/>
      <c r="IQN67" s="22"/>
      <c r="IQO67" s="22"/>
      <c r="IQP67" s="22"/>
      <c r="IQQ67" s="22"/>
      <c r="IQR67" s="22"/>
      <c r="IQS67" s="22"/>
      <c r="IQT67" s="22"/>
      <c r="IQU67" s="22"/>
      <c r="IQV67" s="22"/>
      <c r="IQW67" s="22"/>
      <c r="IQX67" s="22"/>
      <c r="IQY67" s="22"/>
      <c r="IQZ67" s="22"/>
      <c r="IRA67" s="22"/>
      <c r="IRB67" s="22"/>
      <c r="IRC67" s="22"/>
      <c r="IRD67" s="22"/>
      <c r="IRE67" s="22"/>
      <c r="IRF67" s="22"/>
      <c r="IRG67" s="22"/>
      <c r="IRH67" s="22"/>
      <c r="IRI67" s="22"/>
      <c r="IRJ67" s="22"/>
      <c r="IRK67" s="22"/>
      <c r="IRL67" s="22"/>
      <c r="IRM67" s="22"/>
      <c r="IRN67" s="22"/>
      <c r="IRO67" s="22"/>
      <c r="IRP67" s="22"/>
      <c r="IRQ67" s="22"/>
      <c r="IRR67" s="22"/>
      <c r="IRS67" s="22"/>
      <c r="IRT67" s="22"/>
      <c r="IRU67" s="22"/>
      <c r="IRV67" s="22"/>
      <c r="IRW67" s="22"/>
      <c r="IRX67" s="22"/>
      <c r="IRY67" s="22"/>
      <c r="IRZ67" s="22"/>
      <c r="ISA67" s="22"/>
      <c r="ISB67" s="22"/>
      <c r="ISC67" s="22"/>
      <c r="ISD67" s="22"/>
      <c r="ISE67" s="22"/>
      <c r="ISF67" s="22"/>
      <c r="ISG67" s="22"/>
      <c r="ISH67" s="22"/>
      <c r="ISI67" s="22"/>
      <c r="ISJ67" s="22"/>
      <c r="ISK67" s="22"/>
      <c r="ISL67" s="22"/>
      <c r="ISM67" s="22"/>
      <c r="ISN67" s="22"/>
      <c r="ISO67" s="22"/>
      <c r="ISP67" s="22"/>
      <c r="ISQ67" s="22"/>
      <c r="ISR67" s="22"/>
      <c r="ISS67" s="22"/>
      <c r="IST67" s="22"/>
      <c r="ISU67" s="22"/>
      <c r="ISV67" s="22"/>
      <c r="ISW67" s="22"/>
      <c r="ISX67" s="22"/>
      <c r="ISY67" s="22"/>
      <c r="ISZ67" s="22"/>
      <c r="ITA67" s="22"/>
      <c r="ITB67" s="22"/>
      <c r="ITC67" s="22"/>
      <c r="ITD67" s="22"/>
      <c r="ITE67" s="22"/>
      <c r="ITF67" s="22"/>
      <c r="ITG67" s="22"/>
      <c r="ITH67" s="22"/>
      <c r="ITI67" s="22"/>
      <c r="ITJ67" s="22"/>
      <c r="ITK67" s="22"/>
      <c r="ITL67" s="22"/>
      <c r="ITM67" s="22"/>
      <c r="ITN67" s="22"/>
      <c r="ITO67" s="22"/>
      <c r="ITP67" s="22"/>
      <c r="ITQ67" s="22"/>
      <c r="ITR67" s="22"/>
      <c r="ITS67" s="22"/>
      <c r="ITT67" s="22"/>
      <c r="ITU67" s="22"/>
      <c r="ITV67" s="22"/>
      <c r="ITW67" s="22"/>
      <c r="ITX67" s="22"/>
      <c r="ITY67" s="22"/>
      <c r="ITZ67" s="22"/>
      <c r="IUA67" s="22"/>
      <c r="IUB67" s="22"/>
      <c r="IUC67" s="22"/>
      <c r="IUD67" s="22"/>
      <c r="IUE67" s="22"/>
      <c r="IUF67" s="22"/>
      <c r="IUG67" s="22"/>
      <c r="IUH67" s="22"/>
      <c r="IUI67" s="22"/>
      <c r="IUJ67" s="22"/>
      <c r="IUK67" s="22"/>
      <c r="IUL67" s="22"/>
      <c r="IUM67" s="22"/>
      <c r="IUN67" s="22"/>
      <c r="IUO67" s="22"/>
      <c r="IUP67" s="22"/>
      <c r="IUQ67" s="22"/>
      <c r="IUR67" s="22"/>
      <c r="IUS67" s="22"/>
      <c r="IUT67" s="22"/>
      <c r="IUU67" s="22"/>
      <c r="IUV67" s="22"/>
      <c r="IUW67" s="22"/>
      <c r="IUX67" s="22"/>
      <c r="IUY67" s="22"/>
      <c r="IUZ67" s="22"/>
      <c r="IVA67" s="22"/>
      <c r="IVB67" s="22"/>
      <c r="IVC67" s="22"/>
      <c r="IVD67" s="22"/>
      <c r="IVE67" s="22"/>
      <c r="IVF67" s="22"/>
      <c r="IVG67" s="22"/>
      <c r="IVH67" s="22"/>
      <c r="IVI67" s="22"/>
      <c r="IVJ67" s="22"/>
      <c r="IVK67" s="22"/>
      <c r="IVL67" s="22"/>
      <c r="IVM67" s="22"/>
      <c r="IVN67" s="22"/>
      <c r="IVO67" s="22"/>
      <c r="IVP67" s="22"/>
      <c r="IVQ67" s="22"/>
      <c r="IVR67" s="22"/>
      <c r="IVS67" s="22"/>
      <c r="IVT67" s="22"/>
      <c r="IVU67" s="22"/>
      <c r="IVV67" s="22"/>
      <c r="IVW67" s="22"/>
      <c r="IVX67" s="22"/>
      <c r="IVY67" s="22"/>
      <c r="IVZ67" s="22"/>
      <c r="IWA67" s="22"/>
      <c r="IWB67" s="22"/>
      <c r="IWC67" s="22"/>
      <c r="IWD67" s="22"/>
      <c r="IWE67" s="22"/>
      <c r="IWF67" s="22"/>
      <c r="IWG67" s="22"/>
      <c r="IWH67" s="22"/>
      <c r="IWI67" s="22"/>
      <c r="IWJ67" s="22"/>
      <c r="IWK67" s="22"/>
      <c r="IWL67" s="22"/>
      <c r="IWM67" s="22"/>
      <c r="IWN67" s="22"/>
      <c r="IWO67" s="22"/>
      <c r="IWP67" s="22"/>
      <c r="IWQ67" s="22"/>
      <c r="IWR67" s="22"/>
      <c r="IWS67" s="22"/>
      <c r="IWT67" s="22"/>
      <c r="IWU67" s="22"/>
      <c r="IWV67" s="22"/>
      <c r="IWW67" s="22"/>
      <c r="IWX67" s="22"/>
      <c r="IWY67" s="22"/>
      <c r="IWZ67" s="22"/>
      <c r="IXA67" s="22"/>
      <c r="IXB67" s="22"/>
      <c r="IXC67" s="22"/>
      <c r="IXD67" s="22"/>
      <c r="IXE67" s="22"/>
      <c r="IXF67" s="22"/>
      <c r="IXG67" s="22"/>
      <c r="IXH67" s="22"/>
      <c r="IXI67" s="22"/>
      <c r="IXJ67" s="22"/>
      <c r="IXK67" s="22"/>
      <c r="IXL67" s="22"/>
      <c r="IXM67" s="22"/>
      <c r="IXN67" s="22"/>
      <c r="IXO67" s="22"/>
      <c r="IXP67" s="22"/>
      <c r="IXQ67" s="22"/>
      <c r="IXR67" s="22"/>
      <c r="IXS67" s="22"/>
      <c r="IXT67" s="22"/>
      <c r="IXU67" s="22"/>
      <c r="IXV67" s="22"/>
      <c r="IXW67" s="22"/>
      <c r="IXX67" s="22"/>
      <c r="IXY67" s="22"/>
      <c r="IXZ67" s="22"/>
      <c r="IYA67" s="22"/>
      <c r="IYB67" s="22"/>
      <c r="IYC67" s="22"/>
      <c r="IYD67" s="22"/>
      <c r="IYE67" s="22"/>
      <c r="IYF67" s="22"/>
      <c r="IYG67" s="22"/>
      <c r="IYH67" s="22"/>
      <c r="IYI67" s="22"/>
      <c r="IYJ67" s="22"/>
      <c r="IYK67" s="22"/>
      <c r="IYL67" s="22"/>
      <c r="IYM67" s="22"/>
      <c r="IYN67" s="22"/>
      <c r="IYO67" s="22"/>
      <c r="IYP67" s="22"/>
      <c r="IYQ67" s="22"/>
      <c r="IYR67" s="22"/>
      <c r="IYS67" s="22"/>
      <c r="IYT67" s="22"/>
      <c r="IYU67" s="22"/>
      <c r="IYV67" s="22"/>
      <c r="IYW67" s="22"/>
      <c r="IYX67" s="22"/>
      <c r="IYY67" s="22"/>
      <c r="IYZ67" s="22"/>
      <c r="IZA67" s="22"/>
      <c r="IZB67" s="22"/>
      <c r="IZC67" s="22"/>
      <c r="IZD67" s="22"/>
      <c r="IZE67" s="22"/>
      <c r="IZF67" s="22"/>
      <c r="IZG67" s="22"/>
      <c r="IZH67" s="22"/>
      <c r="IZI67" s="22"/>
      <c r="IZJ67" s="22"/>
      <c r="IZK67" s="22"/>
      <c r="IZL67" s="22"/>
      <c r="IZM67" s="22"/>
      <c r="IZN67" s="22"/>
      <c r="IZO67" s="22"/>
      <c r="IZP67" s="22"/>
      <c r="IZQ67" s="22"/>
      <c r="IZR67" s="22"/>
      <c r="IZS67" s="22"/>
      <c r="IZT67" s="22"/>
      <c r="IZU67" s="22"/>
      <c r="IZV67" s="22"/>
      <c r="IZW67" s="22"/>
      <c r="IZX67" s="22"/>
      <c r="IZY67" s="22"/>
      <c r="IZZ67" s="22"/>
      <c r="JAA67" s="22"/>
      <c r="JAB67" s="22"/>
      <c r="JAC67" s="22"/>
      <c r="JAD67" s="22"/>
      <c r="JAE67" s="22"/>
      <c r="JAF67" s="22"/>
      <c r="JAG67" s="22"/>
      <c r="JAH67" s="22"/>
      <c r="JAI67" s="22"/>
      <c r="JAJ67" s="22"/>
      <c r="JAK67" s="22"/>
      <c r="JAL67" s="22"/>
      <c r="JAM67" s="22"/>
      <c r="JAN67" s="22"/>
      <c r="JAO67" s="22"/>
      <c r="JAP67" s="22"/>
      <c r="JAQ67" s="22"/>
      <c r="JAR67" s="22"/>
      <c r="JAS67" s="22"/>
      <c r="JAT67" s="22"/>
      <c r="JAU67" s="22"/>
      <c r="JAV67" s="22"/>
      <c r="JAW67" s="22"/>
      <c r="JAX67" s="22"/>
      <c r="JAY67" s="22"/>
      <c r="JAZ67" s="22"/>
      <c r="JBA67" s="22"/>
      <c r="JBB67" s="22"/>
      <c r="JBC67" s="22"/>
      <c r="JBD67" s="22"/>
      <c r="JBE67" s="22"/>
      <c r="JBF67" s="22"/>
      <c r="JBG67" s="22"/>
      <c r="JBH67" s="22"/>
      <c r="JBI67" s="22"/>
      <c r="JBJ67" s="22"/>
      <c r="JBK67" s="22"/>
      <c r="JBL67" s="22"/>
      <c r="JBM67" s="22"/>
      <c r="JBN67" s="22"/>
      <c r="JBO67" s="22"/>
      <c r="JBP67" s="22"/>
      <c r="JBQ67" s="22"/>
      <c r="JBR67" s="22"/>
      <c r="JBS67" s="22"/>
      <c r="JBT67" s="22"/>
      <c r="JBU67" s="22"/>
      <c r="JBV67" s="22"/>
      <c r="JBW67" s="22"/>
      <c r="JBX67" s="22"/>
      <c r="JBY67" s="22"/>
      <c r="JBZ67" s="22"/>
      <c r="JCA67" s="22"/>
      <c r="JCB67" s="22"/>
      <c r="JCC67" s="22"/>
      <c r="JCD67" s="22"/>
      <c r="JCE67" s="22"/>
      <c r="JCF67" s="22"/>
      <c r="JCG67" s="22"/>
      <c r="JCH67" s="22"/>
      <c r="JCI67" s="22"/>
      <c r="JCJ67" s="22"/>
      <c r="JCK67" s="22"/>
      <c r="JCL67" s="22"/>
      <c r="JCM67" s="22"/>
      <c r="JCN67" s="22"/>
      <c r="JCO67" s="22"/>
      <c r="JCP67" s="22"/>
      <c r="JCQ67" s="22"/>
      <c r="JCR67" s="22"/>
      <c r="JCS67" s="22"/>
      <c r="JCT67" s="22"/>
      <c r="JCU67" s="22"/>
      <c r="JCV67" s="22"/>
      <c r="JCW67" s="22"/>
      <c r="JCX67" s="22"/>
      <c r="JCY67" s="22"/>
      <c r="JCZ67" s="22"/>
      <c r="JDA67" s="22"/>
      <c r="JDB67" s="22"/>
      <c r="JDC67" s="22"/>
      <c r="JDD67" s="22"/>
      <c r="JDE67" s="22"/>
      <c r="JDF67" s="22"/>
      <c r="JDG67" s="22"/>
      <c r="JDH67" s="22"/>
      <c r="JDI67" s="22"/>
      <c r="JDJ67" s="22"/>
      <c r="JDK67" s="22"/>
      <c r="JDL67" s="22"/>
      <c r="JDM67" s="22"/>
      <c r="JDN67" s="22"/>
      <c r="JDO67" s="22"/>
      <c r="JDP67" s="22"/>
      <c r="JDQ67" s="22"/>
      <c r="JDR67" s="22"/>
      <c r="JDS67" s="22"/>
      <c r="JDT67" s="22"/>
      <c r="JDU67" s="22"/>
      <c r="JDV67" s="22"/>
      <c r="JDW67" s="22"/>
      <c r="JDX67" s="22"/>
      <c r="JDY67" s="22"/>
      <c r="JDZ67" s="22"/>
      <c r="JEA67" s="22"/>
      <c r="JEB67" s="22"/>
      <c r="JEC67" s="22"/>
      <c r="JED67" s="22"/>
      <c r="JEE67" s="22"/>
      <c r="JEF67" s="22"/>
      <c r="JEG67" s="22"/>
      <c r="JEH67" s="22"/>
      <c r="JEI67" s="22"/>
      <c r="JEJ67" s="22"/>
      <c r="JEK67" s="22"/>
      <c r="JEL67" s="22"/>
      <c r="JEM67" s="22"/>
      <c r="JEN67" s="22"/>
      <c r="JEO67" s="22"/>
      <c r="JEP67" s="22"/>
      <c r="JEQ67" s="22"/>
      <c r="JER67" s="22"/>
      <c r="JES67" s="22"/>
      <c r="JET67" s="22"/>
      <c r="JEU67" s="22"/>
      <c r="JEV67" s="22"/>
      <c r="JEW67" s="22"/>
      <c r="JEX67" s="22"/>
      <c r="JEY67" s="22"/>
      <c r="JEZ67" s="22"/>
      <c r="JFA67" s="22"/>
      <c r="JFB67" s="22"/>
      <c r="JFC67" s="22"/>
      <c r="JFD67" s="22"/>
      <c r="JFE67" s="22"/>
      <c r="JFF67" s="22"/>
      <c r="JFG67" s="22"/>
      <c r="JFH67" s="22"/>
      <c r="JFI67" s="22"/>
      <c r="JFJ67" s="22"/>
      <c r="JFK67" s="22"/>
      <c r="JFL67" s="22"/>
      <c r="JFM67" s="22"/>
      <c r="JFN67" s="22"/>
      <c r="JFO67" s="22"/>
      <c r="JFP67" s="22"/>
      <c r="JFQ67" s="22"/>
      <c r="JFR67" s="22"/>
      <c r="JFS67" s="22"/>
      <c r="JFT67" s="22"/>
      <c r="JFU67" s="22"/>
      <c r="JFV67" s="22"/>
      <c r="JFW67" s="22"/>
      <c r="JFX67" s="22"/>
      <c r="JFY67" s="22"/>
      <c r="JFZ67" s="22"/>
      <c r="JGA67" s="22"/>
      <c r="JGB67" s="22"/>
      <c r="JGC67" s="22"/>
      <c r="JGD67" s="22"/>
      <c r="JGE67" s="22"/>
      <c r="JGF67" s="22"/>
      <c r="JGG67" s="22"/>
      <c r="JGH67" s="22"/>
      <c r="JGI67" s="22"/>
      <c r="JGJ67" s="22"/>
      <c r="JGK67" s="22"/>
      <c r="JGL67" s="22"/>
      <c r="JGM67" s="22"/>
      <c r="JGN67" s="22"/>
      <c r="JGO67" s="22"/>
      <c r="JGP67" s="22"/>
      <c r="JGQ67" s="22"/>
      <c r="JGR67" s="22"/>
      <c r="JGS67" s="22"/>
      <c r="JGT67" s="22"/>
      <c r="JGU67" s="22"/>
      <c r="JGV67" s="22"/>
      <c r="JGW67" s="22"/>
      <c r="JGX67" s="22"/>
      <c r="JGY67" s="22"/>
      <c r="JGZ67" s="22"/>
      <c r="JHA67" s="22"/>
      <c r="JHB67" s="22"/>
      <c r="JHC67" s="22"/>
      <c r="JHD67" s="22"/>
      <c r="JHE67" s="22"/>
      <c r="JHF67" s="22"/>
      <c r="JHG67" s="22"/>
      <c r="JHH67" s="22"/>
      <c r="JHI67" s="22"/>
      <c r="JHJ67" s="22"/>
      <c r="JHK67" s="22"/>
      <c r="JHL67" s="22"/>
      <c r="JHM67" s="22"/>
      <c r="JHN67" s="22"/>
      <c r="JHO67" s="22"/>
      <c r="JHP67" s="22"/>
      <c r="JHQ67" s="22"/>
      <c r="JHR67" s="22"/>
      <c r="JHS67" s="22"/>
      <c r="JHT67" s="22"/>
      <c r="JHU67" s="22"/>
      <c r="JHV67" s="22"/>
      <c r="JHW67" s="22"/>
      <c r="JHX67" s="22"/>
      <c r="JHY67" s="22"/>
      <c r="JHZ67" s="22"/>
      <c r="JIA67" s="22"/>
      <c r="JIB67" s="22"/>
      <c r="JIC67" s="22"/>
      <c r="JID67" s="22"/>
      <c r="JIE67" s="22"/>
      <c r="JIF67" s="22"/>
      <c r="JIG67" s="22"/>
      <c r="JIH67" s="22"/>
      <c r="JII67" s="22"/>
      <c r="JIJ67" s="22"/>
      <c r="JIK67" s="22"/>
      <c r="JIL67" s="22"/>
      <c r="JIM67" s="22"/>
      <c r="JIN67" s="22"/>
      <c r="JIO67" s="22"/>
      <c r="JIP67" s="22"/>
      <c r="JIQ67" s="22"/>
      <c r="JIR67" s="22"/>
      <c r="JIS67" s="22"/>
      <c r="JIT67" s="22"/>
      <c r="JIU67" s="22"/>
      <c r="JIV67" s="22"/>
      <c r="JIW67" s="22"/>
      <c r="JIX67" s="22"/>
      <c r="JIY67" s="22"/>
      <c r="JIZ67" s="22"/>
      <c r="JJA67" s="22"/>
      <c r="JJB67" s="22"/>
      <c r="JJC67" s="22"/>
      <c r="JJD67" s="22"/>
      <c r="JJE67" s="22"/>
      <c r="JJF67" s="22"/>
      <c r="JJG67" s="22"/>
      <c r="JJH67" s="22"/>
      <c r="JJI67" s="22"/>
      <c r="JJJ67" s="22"/>
      <c r="JJK67" s="22"/>
      <c r="JJL67" s="22"/>
      <c r="JJM67" s="22"/>
      <c r="JJN67" s="22"/>
      <c r="JJO67" s="22"/>
      <c r="JJP67" s="22"/>
      <c r="JJQ67" s="22"/>
      <c r="JJR67" s="22"/>
      <c r="JJS67" s="22"/>
      <c r="JJT67" s="22"/>
      <c r="JJU67" s="22"/>
      <c r="JJV67" s="22"/>
      <c r="JJW67" s="22"/>
      <c r="JJX67" s="22"/>
      <c r="JJY67" s="22"/>
      <c r="JJZ67" s="22"/>
      <c r="JKA67" s="22"/>
      <c r="JKB67" s="22"/>
      <c r="JKC67" s="22"/>
      <c r="JKD67" s="22"/>
      <c r="JKE67" s="22"/>
      <c r="JKF67" s="22"/>
      <c r="JKG67" s="22"/>
      <c r="JKH67" s="22"/>
      <c r="JKI67" s="22"/>
      <c r="JKJ67" s="22"/>
      <c r="JKK67" s="22"/>
      <c r="JKL67" s="22"/>
      <c r="JKM67" s="22"/>
      <c r="JKN67" s="22"/>
      <c r="JKO67" s="22"/>
      <c r="JKP67" s="22"/>
      <c r="JKQ67" s="22"/>
      <c r="JKR67" s="22"/>
      <c r="JKS67" s="22"/>
      <c r="JKT67" s="22"/>
      <c r="JKU67" s="22"/>
      <c r="JKV67" s="22"/>
      <c r="JKW67" s="22"/>
      <c r="JKX67" s="22"/>
      <c r="JKY67" s="22"/>
      <c r="JKZ67" s="22"/>
      <c r="JLA67" s="22"/>
      <c r="JLB67" s="22"/>
      <c r="JLC67" s="22"/>
      <c r="JLD67" s="22"/>
      <c r="JLE67" s="22"/>
      <c r="JLF67" s="22"/>
      <c r="JLG67" s="22"/>
      <c r="JLH67" s="22"/>
      <c r="JLI67" s="22"/>
      <c r="JLJ67" s="22"/>
      <c r="JLK67" s="22"/>
      <c r="JLL67" s="22"/>
      <c r="JLM67" s="22"/>
      <c r="JLN67" s="22"/>
      <c r="JLO67" s="22"/>
      <c r="JLP67" s="22"/>
      <c r="JLQ67" s="22"/>
      <c r="JLR67" s="22"/>
      <c r="JLS67" s="22"/>
      <c r="JLT67" s="22"/>
      <c r="JLU67" s="22"/>
      <c r="JLV67" s="22"/>
      <c r="JLW67" s="22"/>
      <c r="JLX67" s="22"/>
      <c r="JLY67" s="22"/>
      <c r="JLZ67" s="22"/>
      <c r="JMA67" s="22"/>
      <c r="JMB67" s="22"/>
      <c r="JMC67" s="22"/>
      <c r="JMD67" s="22"/>
      <c r="JME67" s="22"/>
      <c r="JMF67" s="22"/>
      <c r="JMG67" s="22"/>
      <c r="JMH67" s="22"/>
      <c r="JMI67" s="22"/>
      <c r="JMJ67" s="22"/>
      <c r="JMK67" s="22"/>
      <c r="JML67" s="22"/>
      <c r="JMM67" s="22"/>
      <c r="JMN67" s="22"/>
      <c r="JMO67" s="22"/>
      <c r="JMP67" s="22"/>
      <c r="JMQ67" s="22"/>
      <c r="JMR67" s="22"/>
      <c r="JMS67" s="22"/>
      <c r="JMT67" s="22"/>
      <c r="JMU67" s="22"/>
      <c r="JMV67" s="22"/>
      <c r="JMW67" s="22"/>
      <c r="JMX67" s="22"/>
      <c r="JMY67" s="22"/>
      <c r="JMZ67" s="22"/>
      <c r="JNA67" s="22"/>
      <c r="JNB67" s="22"/>
      <c r="JNC67" s="22"/>
      <c r="JND67" s="22"/>
      <c r="JNE67" s="22"/>
      <c r="JNF67" s="22"/>
      <c r="JNG67" s="22"/>
      <c r="JNH67" s="22"/>
      <c r="JNI67" s="22"/>
      <c r="JNJ67" s="22"/>
      <c r="JNK67" s="22"/>
      <c r="JNL67" s="22"/>
      <c r="JNM67" s="22"/>
      <c r="JNN67" s="22"/>
      <c r="JNO67" s="22"/>
      <c r="JNP67" s="22"/>
      <c r="JNQ67" s="22"/>
      <c r="JNR67" s="22"/>
      <c r="JNS67" s="22"/>
      <c r="JNT67" s="22"/>
      <c r="JNU67" s="22"/>
      <c r="JNV67" s="22"/>
      <c r="JNW67" s="22"/>
      <c r="JNX67" s="22"/>
      <c r="JNY67" s="22"/>
      <c r="JNZ67" s="22"/>
      <c r="JOA67" s="22"/>
      <c r="JOB67" s="22"/>
      <c r="JOC67" s="22"/>
      <c r="JOD67" s="22"/>
      <c r="JOE67" s="22"/>
      <c r="JOF67" s="22"/>
      <c r="JOG67" s="22"/>
      <c r="JOH67" s="22"/>
      <c r="JOI67" s="22"/>
      <c r="JOJ67" s="22"/>
      <c r="JOK67" s="22"/>
      <c r="JOL67" s="22"/>
      <c r="JOM67" s="22"/>
      <c r="JON67" s="22"/>
      <c r="JOO67" s="22"/>
      <c r="JOP67" s="22"/>
      <c r="JOQ67" s="22"/>
      <c r="JOR67" s="22"/>
      <c r="JOS67" s="22"/>
      <c r="JOT67" s="22"/>
      <c r="JOU67" s="22"/>
      <c r="JOV67" s="22"/>
      <c r="JOW67" s="22"/>
      <c r="JOX67" s="22"/>
      <c r="JOY67" s="22"/>
      <c r="JOZ67" s="22"/>
      <c r="JPA67" s="22"/>
      <c r="JPB67" s="22"/>
      <c r="JPC67" s="22"/>
      <c r="JPD67" s="22"/>
      <c r="JPE67" s="22"/>
      <c r="JPF67" s="22"/>
      <c r="JPG67" s="22"/>
      <c r="JPH67" s="22"/>
      <c r="JPI67" s="22"/>
      <c r="JPJ67" s="22"/>
      <c r="JPK67" s="22"/>
      <c r="JPL67" s="22"/>
      <c r="JPM67" s="22"/>
      <c r="JPN67" s="22"/>
      <c r="JPO67" s="22"/>
      <c r="JPP67" s="22"/>
      <c r="JPQ67" s="22"/>
      <c r="JPR67" s="22"/>
      <c r="JPS67" s="22"/>
      <c r="JPT67" s="22"/>
      <c r="JPU67" s="22"/>
      <c r="JPV67" s="22"/>
      <c r="JPW67" s="22"/>
      <c r="JPX67" s="22"/>
      <c r="JPY67" s="22"/>
      <c r="JPZ67" s="22"/>
      <c r="JQA67" s="22"/>
      <c r="JQB67" s="22"/>
      <c r="JQC67" s="22"/>
      <c r="JQD67" s="22"/>
      <c r="JQE67" s="22"/>
      <c r="JQF67" s="22"/>
      <c r="JQG67" s="22"/>
      <c r="JQH67" s="22"/>
      <c r="JQI67" s="22"/>
      <c r="JQJ67" s="22"/>
      <c r="JQK67" s="22"/>
      <c r="JQL67" s="22"/>
      <c r="JQM67" s="22"/>
      <c r="JQN67" s="22"/>
      <c r="JQO67" s="22"/>
      <c r="JQP67" s="22"/>
      <c r="JQQ67" s="22"/>
      <c r="JQR67" s="22"/>
      <c r="JQS67" s="22"/>
      <c r="JQT67" s="22"/>
      <c r="JQU67" s="22"/>
      <c r="JQV67" s="22"/>
      <c r="JQW67" s="22"/>
      <c r="JQX67" s="22"/>
      <c r="JQY67" s="22"/>
      <c r="JQZ67" s="22"/>
      <c r="JRA67" s="22"/>
      <c r="JRB67" s="22"/>
      <c r="JRC67" s="22"/>
      <c r="JRD67" s="22"/>
      <c r="JRE67" s="22"/>
      <c r="JRF67" s="22"/>
      <c r="JRG67" s="22"/>
      <c r="JRH67" s="22"/>
      <c r="JRI67" s="22"/>
      <c r="JRJ67" s="22"/>
      <c r="JRK67" s="22"/>
      <c r="JRL67" s="22"/>
      <c r="JRM67" s="22"/>
      <c r="JRN67" s="22"/>
      <c r="JRO67" s="22"/>
      <c r="JRP67" s="22"/>
      <c r="JRQ67" s="22"/>
      <c r="JRR67" s="22"/>
      <c r="JRS67" s="22"/>
      <c r="JRT67" s="22"/>
      <c r="JRU67" s="22"/>
      <c r="JRV67" s="22"/>
      <c r="JRW67" s="22"/>
      <c r="JRX67" s="22"/>
      <c r="JRY67" s="22"/>
      <c r="JRZ67" s="22"/>
      <c r="JSA67" s="22"/>
      <c r="JSB67" s="22"/>
      <c r="JSC67" s="22"/>
      <c r="JSD67" s="22"/>
      <c r="JSE67" s="22"/>
      <c r="JSF67" s="22"/>
      <c r="JSG67" s="22"/>
      <c r="JSH67" s="22"/>
      <c r="JSI67" s="22"/>
      <c r="JSJ67" s="22"/>
      <c r="JSK67" s="22"/>
      <c r="JSL67" s="22"/>
      <c r="JSM67" s="22"/>
      <c r="JSN67" s="22"/>
      <c r="JSO67" s="22"/>
      <c r="JSP67" s="22"/>
      <c r="JSQ67" s="22"/>
      <c r="JSR67" s="22"/>
      <c r="JSS67" s="22"/>
      <c r="JST67" s="22"/>
      <c r="JSU67" s="22"/>
      <c r="JSV67" s="22"/>
      <c r="JSW67" s="22"/>
      <c r="JSX67" s="22"/>
      <c r="JSY67" s="22"/>
      <c r="JSZ67" s="22"/>
      <c r="JTA67" s="22"/>
      <c r="JTB67" s="22"/>
      <c r="JTC67" s="22"/>
      <c r="JTD67" s="22"/>
      <c r="JTE67" s="22"/>
      <c r="JTF67" s="22"/>
      <c r="JTG67" s="22"/>
      <c r="JTH67" s="22"/>
      <c r="JTI67" s="22"/>
      <c r="JTJ67" s="22"/>
      <c r="JTK67" s="22"/>
      <c r="JTL67" s="22"/>
      <c r="JTM67" s="22"/>
      <c r="JTN67" s="22"/>
      <c r="JTO67" s="22"/>
      <c r="JTP67" s="22"/>
      <c r="JTQ67" s="22"/>
      <c r="JTR67" s="22"/>
      <c r="JTS67" s="22"/>
      <c r="JTT67" s="22"/>
      <c r="JTU67" s="22"/>
      <c r="JTV67" s="22"/>
      <c r="JTW67" s="22"/>
      <c r="JTX67" s="22"/>
      <c r="JTY67" s="22"/>
      <c r="JTZ67" s="22"/>
      <c r="JUA67" s="22"/>
      <c r="JUB67" s="22"/>
      <c r="JUC67" s="22"/>
      <c r="JUD67" s="22"/>
      <c r="JUE67" s="22"/>
      <c r="JUF67" s="22"/>
      <c r="JUG67" s="22"/>
      <c r="JUH67" s="22"/>
      <c r="JUI67" s="22"/>
      <c r="JUJ67" s="22"/>
      <c r="JUK67" s="22"/>
      <c r="JUL67" s="22"/>
      <c r="JUM67" s="22"/>
      <c r="JUN67" s="22"/>
      <c r="JUO67" s="22"/>
      <c r="JUP67" s="22"/>
      <c r="JUQ67" s="22"/>
      <c r="JUR67" s="22"/>
      <c r="JUS67" s="22"/>
      <c r="JUT67" s="22"/>
      <c r="JUU67" s="22"/>
      <c r="JUV67" s="22"/>
      <c r="JUW67" s="22"/>
      <c r="JUX67" s="22"/>
      <c r="JUY67" s="22"/>
      <c r="JUZ67" s="22"/>
      <c r="JVA67" s="22"/>
      <c r="JVB67" s="22"/>
      <c r="JVC67" s="22"/>
      <c r="JVD67" s="22"/>
      <c r="JVE67" s="22"/>
      <c r="JVF67" s="22"/>
      <c r="JVG67" s="22"/>
      <c r="JVH67" s="22"/>
      <c r="JVI67" s="22"/>
      <c r="JVJ67" s="22"/>
      <c r="JVK67" s="22"/>
      <c r="JVL67" s="22"/>
      <c r="JVM67" s="22"/>
      <c r="JVN67" s="22"/>
      <c r="JVO67" s="22"/>
      <c r="JVP67" s="22"/>
      <c r="JVQ67" s="22"/>
      <c r="JVR67" s="22"/>
      <c r="JVS67" s="22"/>
      <c r="JVT67" s="22"/>
      <c r="JVU67" s="22"/>
      <c r="JVV67" s="22"/>
      <c r="JVW67" s="22"/>
      <c r="JVX67" s="22"/>
      <c r="JVY67" s="22"/>
      <c r="JVZ67" s="22"/>
      <c r="JWA67" s="22"/>
      <c r="JWB67" s="22"/>
      <c r="JWC67" s="22"/>
      <c r="JWD67" s="22"/>
      <c r="JWE67" s="22"/>
      <c r="JWF67" s="22"/>
      <c r="JWG67" s="22"/>
      <c r="JWH67" s="22"/>
      <c r="JWI67" s="22"/>
      <c r="JWJ67" s="22"/>
      <c r="JWK67" s="22"/>
      <c r="JWL67" s="22"/>
      <c r="JWM67" s="22"/>
      <c r="JWN67" s="22"/>
      <c r="JWO67" s="22"/>
      <c r="JWP67" s="22"/>
      <c r="JWQ67" s="22"/>
      <c r="JWR67" s="22"/>
      <c r="JWS67" s="22"/>
      <c r="JWT67" s="22"/>
      <c r="JWU67" s="22"/>
      <c r="JWV67" s="22"/>
      <c r="JWW67" s="22"/>
      <c r="JWX67" s="22"/>
      <c r="JWY67" s="22"/>
      <c r="JWZ67" s="22"/>
      <c r="JXA67" s="22"/>
      <c r="JXB67" s="22"/>
      <c r="JXC67" s="22"/>
      <c r="JXD67" s="22"/>
      <c r="JXE67" s="22"/>
      <c r="JXF67" s="22"/>
      <c r="JXG67" s="22"/>
      <c r="JXH67" s="22"/>
      <c r="JXI67" s="22"/>
      <c r="JXJ67" s="22"/>
      <c r="JXK67" s="22"/>
      <c r="JXL67" s="22"/>
      <c r="JXM67" s="22"/>
      <c r="JXN67" s="22"/>
      <c r="JXO67" s="22"/>
      <c r="JXP67" s="22"/>
      <c r="JXQ67" s="22"/>
      <c r="JXR67" s="22"/>
      <c r="JXS67" s="22"/>
      <c r="JXT67" s="22"/>
      <c r="JXU67" s="22"/>
      <c r="JXV67" s="22"/>
      <c r="JXW67" s="22"/>
      <c r="JXX67" s="22"/>
      <c r="JXY67" s="22"/>
      <c r="JXZ67" s="22"/>
      <c r="JYA67" s="22"/>
      <c r="JYB67" s="22"/>
      <c r="JYC67" s="22"/>
      <c r="JYD67" s="22"/>
      <c r="JYE67" s="22"/>
      <c r="JYF67" s="22"/>
      <c r="JYG67" s="22"/>
      <c r="JYH67" s="22"/>
      <c r="JYI67" s="22"/>
      <c r="JYJ67" s="22"/>
      <c r="JYK67" s="22"/>
      <c r="JYL67" s="22"/>
      <c r="JYM67" s="22"/>
      <c r="JYN67" s="22"/>
      <c r="JYO67" s="22"/>
      <c r="JYP67" s="22"/>
      <c r="JYQ67" s="22"/>
      <c r="JYR67" s="22"/>
      <c r="JYS67" s="22"/>
      <c r="JYT67" s="22"/>
      <c r="JYU67" s="22"/>
      <c r="JYV67" s="22"/>
      <c r="JYW67" s="22"/>
      <c r="JYX67" s="22"/>
      <c r="JYY67" s="22"/>
      <c r="JYZ67" s="22"/>
      <c r="JZA67" s="22"/>
      <c r="JZB67" s="22"/>
      <c r="JZC67" s="22"/>
      <c r="JZD67" s="22"/>
      <c r="JZE67" s="22"/>
      <c r="JZF67" s="22"/>
      <c r="JZG67" s="22"/>
      <c r="JZH67" s="22"/>
      <c r="JZI67" s="22"/>
      <c r="JZJ67" s="22"/>
      <c r="JZK67" s="22"/>
      <c r="JZL67" s="22"/>
      <c r="JZM67" s="22"/>
      <c r="JZN67" s="22"/>
      <c r="JZO67" s="22"/>
      <c r="JZP67" s="22"/>
      <c r="JZQ67" s="22"/>
      <c r="JZR67" s="22"/>
      <c r="JZS67" s="22"/>
      <c r="JZT67" s="22"/>
      <c r="JZU67" s="22"/>
      <c r="JZV67" s="22"/>
      <c r="JZW67" s="22"/>
      <c r="JZX67" s="22"/>
      <c r="JZY67" s="22"/>
      <c r="JZZ67" s="22"/>
      <c r="KAA67" s="22"/>
      <c r="KAB67" s="22"/>
      <c r="KAC67" s="22"/>
      <c r="KAD67" s="22"/>
      <c r="KAE67" s="22"/>
      <c r="KAF67" s="22"/>
      <c r="KAG67" s="22"/>
      <c r="KAH67" s="22"/>
      <c r="KAI67" s="22"/>
      <c r="KAJ67" s="22"/>
      <c r="KAK67" s="22"/>
      <c r="KAL67" s="22"/>
      <c r="KAM67" s="22"/>
      <c r="KAN67" s="22"/>
      <c r="KAO67" s="22"/>
      <c r="KAP67" s="22"/>
      <c r="KAQ67" s="22"/>
      <c r="KAR67" s="22"/>
      <c r="KAS67" s="22"/>
      <c r="KAT67" s="22"/>
      <c r="KAU67" s="22"/>
      <c r="KAV67" s="22"/>
      <c r="KAW67" s="22"/>
      <c r="KAX67" s="22"/>
      <c r="KAY67" s="22"/>
      <c r="KAZ67" s="22"/>
      <c r="KBA67" s="22"/>
      <c r="KBB67" s="22"/>
      <c r="KBC67" s="22"/>
      <c r="KBD67" s="22"/>
      <c r="KBE67" s="22"/>
      <c r="KBF67" s="22"/>
      <c r="KBG67" s="22"/>
      <c r="KBH67" s="22"/>
      <c r="KBI67" s="22"/>
      <c r="KBJ67" s="22"/>
      <c r="KBK67" s="22"/>
      <c r="KBL67" s="22"/>
      <c r="KBM67" s="22"/>
      <c r="KBN67" s="22"/>
      <c r="KBO67" s="22"/>
      <c r="KBP67" s="22"/>
      <c r="KBQ67" s="22"/>
      <c r="KBR67" s="22"/>
      <c r="KBS67" s="22"/>
      <c r="KBT67" s="22"/>
      <c r="KBU67" s="22"/>
      <c r="KBV67" s="22"/>
      <c r="KBW67" s="22"/>
      <c r="KBX67" s="22"/>
      <c r="KBY67" s="22"/>
      <c r="KBZ67" s="22"/>
      <c r="KCA67" s="22"/>
      <c r="KCB67" s="22"/>
      <c r="KCC67" s="22"/>
      <c r="KCD67" s="22"/>
      <c r="KCE67" s="22"/>
      <c r="KCF67" s="22"/>
      <c r="KCG67" s="22"/>
      <c r="KCH67" s="22"/>
      <c r="KCI67" s="22"/>
      <c r="KCJ67" s="22"/>
      <c r="KCK67" s="22"/>
      <c r="KCL67" s="22"/>
      <c r="KCM67" s="22"/>
      <c r="KCN67" s="22"/>
      <c r="KCO67" s="22"/>
      <c r="KCP67" s="22"/>
      <c r="KCQ67" s="22"/>
      <c r="KCR67" s="22"/>
      <c r="KCS67" s="22"/>
      <c r="KCT67" s="22"/>
      <c r="KCU67" s="22"/>
      <c r="KCV67" s="22"/>
      <c r="KCW67" s="22"/>
      <c r="KCX67" s="22"/>
      <c r="KCY67" s="22"/>
      <c r="KCZ67" s="22"/>
      <c r="KDA67" s="22"/>
      <c r="KDB67" s="22"/>
      <c r="KDC67" s="22"/>
      <c r="KDD67" s="22"/>
      <c r="KDE67" s="22"/>
      <c r="KDF67" s="22"/>
      <c r="KDG67" s="22"/>
      <c r="KDH67" s="22"/>
      <c r="KDI67" s="22"/>
      <c r="KDJ67" s="22"/>
      <c r="KDK67" s="22"/>
      <c r="KDL67" s="22"/>
      <c r="KDM67" s="22"/>
      <c r="KDN67" s="22"/>
      <c r="KDO67" s="22"/>
      <c r="KDP67" s="22"/>
      <c r="KDQ67" s="22"/>
      <c r="KDR67" s="22"/>
      <c r="KDS67" s="22"/>
      <c r="KDT67" s="22"/>
      <c r="KDU67" s="22"/>
      <c r="KDV67" s="22"/>
      <c r="KDW67" s="22"/>
      <c r="KDX67" s="22"/>
      <c r="KDY67" s="22"/>
      <c r="KDZ67" s="22"/>
      <c r="KEA67" s="22"/>
      <c r="KEB67" s="22"/>
      <c r="KEC67" s="22"/>
      <c r="KED67" s="22"/>
      <c r="KEE67" s="22"/>
      <c r="KEF67" s="22"/>
      <c r="KEG67" s="22"/>
      <c r="KEH67" s="22"/>
      <c r="KEI67" s="22"/>
      <c r="KEJ67" s="22"/>
      <c r="KEK67" s="22"/>
      <c r="KEL67" s="22"/>
      <c r="KEM67" s="22"/>
      <c r="KEN67" s="22"/>
      <c r="KEO67" s="22"/>
      <c r="KEP67" s="22"/>
      <c r="KEQ67" s="22"/>
      <c r="KER67" s="22"/>
      <c r="KES67" s="22"/>
      <c r="KET67" s="22"/>
      <c r="KEU67" s="22"/>
      <c r="KEV67" s="22"/>
      <c r="KEW67" s="22"/>
      <c r="KEX67" s="22"/>
      <c r="KEY67" s="22"/>
      <c r="KEZ67" s="22"/>
      <c r="KFA67" s="22"/>
      <c r="KFB67" s="22"/>
      <c r="KFC67" s="22"/>
      <c r="KFD67" s="22"/>
      <c r="KFE67" s="22"/>
      <c r="KFF67" s="22"/>
      <c r="KFG67" s="22"/>
      <c r="KFH67" s="22"/>
      <c r="KFI67" s="22"/>
      <c r="KFJ67" s="22"/>
      <c r="KFK67" s="22"/>
      <c r="KFL67" s="22"/>
      <c r="KFM67" s="22"/>
      <c r="KFN67" s="22"/>
      <c r="KFO67" s="22"/>
      <c r="KFP67" s="22"/>
      <c r="KFQ67" s="22"/>
      <c r="KFR67" s="22"/>
      <c r="KFS67" s="22"/>
      <c r="KFT67" s="22"/>
      <c r="KFU67" s="22"/>
      <c r="KFV67" s="22"/>
      <c r="KFW67" s="22"/>
      <c r="KFX67" s="22"/>
      <c r="KFY67" s="22"/>
      <c r="KFZ67" s="22"/>
      <c r="KGA67" s="22"/>
      <c r="KGB67" s="22"/>
      <c r="KGC67" s="22"/>
      <c r="KGD67" s="22"/>
      <c r="KGE67" s="22"/>
      <c r="KGF67" s="22"/>
      <c r="KGG67" s="22"/>
      <c r="KGH67" s="22"/>
      <c r="KGI67" s="22"/>
      <c r="KGJ67" s="22"/>
      <c r="KGK67" s="22"/>
      <c r="KGL67" s="22"/>
      <c r="KGM67" s="22"/>
      <c r="KGN67" s="22"/>
      <c r="KGO67" s="22"/>
      <c r="KGP67" s="22"/>
      <c r="KGQ67" s="22"/>
      <c r="KGR67" s="22"/>
      <c r="KGS67" s="22"/>
      <c r="KGT67" s="22"/>
      <c r="KGU67" s="22"/>
      <c r="KGV67" s="22"/>
      <c r="KGW67" s="22"/>
      <c r="KGX67" s="22"/>
      <c r="KGY67" s="22"/>
      <c r="KGZ67" s="22"/>
      <c r="KHA67" s="22"/>
      <c r="KHB67" s="22"/>
      <c r="KHC67" s="22"/>
      <c r="KHD67" s="22"/>
      <c r="KHE67" s="22"/>
      <c r="KHF67" s="22"/>
      <c r="KHG67" s="22"/>
      <c r="KHH67" s="22"/>
      <c r="KHI67" s="22"/>
      <c r="KHJ67" s="22"/>
      <c r="KHK67" s="22"/>
      <c r="KHL67" s="22"/>
      <c r="KHM67" s="22"/>
      <c r="KHN67" s="22"/>
      <c r="KHO67" s="22"/>
      <c r="KHP67" s="22"/>
      <c r="KHQ67" s="22"/>
      <c r="KHR67" s="22"/>
      <c r="KHS67" s="22"/>
      <c r="KHT67" s="22"/>
      <c r="KHU67" s="22"/>
      <c r="KHV67" s="22"/>
      <c r="KHW67" s="22"/>
      <c r="KHX67" s="22"/>
      <c r="KHY67" s="22"/>
      <c r="KHZ67" s="22"/>
      <c r="KIA67" s="22"/>
      <c r="KIB67" s="22"/>
      <c r="KIC67" s="22"/>
      <c r="KID67" s="22"/>
      <c r="KIE67" s="22"/>
      <c r="KIF67" s="22"/>
      <c r="KIG67" s="22"/>
      <c r="KIH67" s="22"/>
      <c r="KII67" s="22"/>
      <c r="KIJ67" s="22"/>
      <c r="KIK67" s="22"/>
      <c r="KIL67" s="22"/>
      <c r="KIM67" s="22"/>
      <c r="KIN67" s="22"/>
      <c r="KIO67" s="22"/>
      <c r="KIP67" s="22"/>
      <c r="KIQ67" s="22"/>
      <c r="KIR67" s="22"/>
      <c r="KIS67" s="22"/>
      <c r="KIT67" s="22"/>
      <c r="KIU67" s="22"/>
      <c r="KIV67" s="22"/>
      <c r="KIW67" s="22"/>
      <c r="KIX67" s="22"/>
      <c r="KIY67" s="22"/>
      <c r="KIZ67" s="22"/>
      <c r="KJA67" s="22"/>
      <c r="KJB67" s="22"/>
      <c r="KJC67" s="22"/>
      <c r="KJD67" s="22"/>
      <c r="KJE67" s="22"/>
      <c r="KJF67" s="22"/>
      <c r="KJG67" s="22"/>
      <c r="KJH67" s="22"/>
      <c r="KJI67" s="22"/>
      <c r="KJJ67" s="22"/>
      <c r="KJK67" s="22"/>
      <c r="KJL67" s="22"/>
      <c r="KJM67" s="22"/>
      <c r="KJN67" s="22"/>
      <c r="KJO67" s="22"/>
      <c r="KJP67" s="22"/>
      <c r="KJQ67" s="22"/>
      <c r="KJR67" s="22"/>
      <c r="KJS67" s="22"/>
      <c r="KJT67" s="22"/>
      <c r="KJU67" s="22"/>
      <c r="KJV67" s="22"/>
      <c r="KJW67" s="22"/>
      <c r="KJX67" s="22"/>
      <c r="KJY67" s="22"/>
      <c r="KJZ67" s="22"/>
      <c r="KKA67" s="22"/>
      <c r="KKB67" s="22"/>
      <c r="KKC67" s="22"/>
      <c r="KKD67" s="22"/>
      <c r="KKE67" s="22"/>
      <c r="KKF67" s="22"/>
      <c r="KKG67" s="22"/>
      <c r="KKH67" s="22"/>
      <c r="KKI67" s="22"/>
      <c r="KKJ67" s="22"/>
      <c r="KKK67" s="22"/>
      <c r="KKL67" s="22"/>
      <c r="KKM67" s="22"/>
      <c r="KKN67" s="22"/>
      <c r="KKO67" s="22"/>
      <c r="KKP67" s="22"/>
      <c r="KKQ67" s="22"/>
      <c r="KKR67" s="22"/>
      <c r="KKS67" s="22"/>
      <c r="KKT67" s="22"/>
      <c r="KKU67" s="22"/>
      <c r="KKV67" s="22"/>
      <c r="KKW67" s="22"/>
      <c r="KKX67" s="22"/>
      <c r="KKY67" s="22"/>
      <c r="KKZ67" s="22"/>
      <c r="KLA67" s="22"/>
      <c r="KLB67" s="22"/>
      <c r="KLC67" s="22"/>
      <c r="KLD67" s="22"/>
      <c r="KLE67" s="22"/>
      <c r="KLF67" s="22"/>
      <c r="KLG67" s="22"/>
      <c r="KLH67" s="22"/>
      <c r="KLI67" s="22"/>
      <c r="KLJ67" s="22"/>
      <c r="KLK67" s="22"/>
      <c r="KLL67" s="22"/>
      <c r="KLM67" s="22"/>
      <c r="KLN67" s="22"/>
      <c r="KLO67" s="22"/>
      <c r="KLP67" s="22"/>
      <c r="KLQ67" s="22"/>
      <c r="KLR67" s="22"/>
      <c r="KLS67" s="22"/>
      <c r="KLT67" s="22"/>
      <c r="KLU67" s="22"/>
      <c r="KLV67" s="22"/>
      <c r="KLW67" s="22"/>
      <c r="KLX67" s="22"/>
      <c r="KLY67" s="22"/>
      <c r="KLZ67" s="22"/>
      <c r="KMA67" s="22"/>
      <c r="KMB67" s="22"/>
      <c r="KMC67" s="22"/>
      <c r="KMD67" s="22"/>
      <c r="KME67" s="22"/>
      <c r="KMF67" s="22"/>
      <c r="KMG67" s="22"/>
      <c r="KMH67" s="22"/>
      <c r="KMI67" s="22"/>
      <c r="KMJ67" s="22"/>
      <c r="KMK67" s="22"/>
      <c r="KML67" s="22"/>
      <c r="KMM67" s="22"/>
      <c r="KMN67" s="22"/>
      <c r="KMO67" s="22"/>
      <c r="KMP67" s="22"/>
      <c r="KMQ67" s="22"/>
      <c r="KMR67" s="22"/>
      <c r="KMS67" s="22"/>
      <c r="KMT67" s="22"/>
      <c r="KMU67" s="22"/>
      <c r="KMV67" s="22"/>
      <c r="KMW67" s="22"/>
      <c r="KMX67" s="22"/>
      <c r="KMY67" s="22"/>
      <c r="KMZ67" s="22"/>
      <c r="KNA67" s="22"/>
      <c r="KNB67" s="22"/>
      <c r="KNC67" s="22"/>
      <c r="KND67" s="22"/>
      <c r="KNE67" s="22"/>
      <c r="KNF67" s="22"/>
      <c r="KNG67" s="22"/>
      <c r="KNH67" s="22"/>
      <c r="KNI67" s="22"/>
      <c r="KNJ67" s="22"/>
      <c r="KNK67" s="22"/>
      <c r="KNL67" s="22"/>
      <c r="KNM67" s="22"/>
      <c r="KNN67" s="22"/>
      <c r="KNO67" s="22"/>
      <c r="KNP67" s="22"/>
      <c r="KNQ67" s="22"/>
      <c r="KNR67" s="22"/>
      <c r="KNS67" s="22"/>
      <c r="KNT67" s="22"/>
      <c r="KNU67" s="22"/>
      <c r="KNV67" s="22"/>
      <c r="KNW67" s="22"/>
      <c r="KNX67" s="22"/>
      <c r="KNY67" s="22"/>
      <c r="KNZ67" s="22"/>
      <c r="KOA67" s="22"/>
      <c r="KOB67" s="22"/>
      <c r="KOC67" s="22"/>
      <c r="KOD67" s="22"/>
      <c r="KOE67" s="22"/>
      <c r="KOF67" s="22"/>
      <c r="KOG67" s="22"/>
      <c r="KOH67" s="22"/>
      <c r="KOI67" s="22"/>
      <c r="KOJ67" s="22"/>
      <c r="KOK67" s="22"/>
      <c r="KOL67" s="22"/>
      <c r="KOM67" s="22"/>
      <c r="KON67" s="22"/>
      <c r="KOO67" s="22"/>
      <c r="KOP67" s="22"/>
      <c r="KOQ67" s="22"/>
      <c r="KOR67" s="22"/>
      <c r="KOS67" s="22"/>
      <c r="KOT67" s="22"/>
      <c r="KOU67" s="22"/>
      <c r="KOV67" s="22"/>
      <c r="KOW67" s="22"/>
      <c r="KOX67" s="22"/>
      <c r="KOY67" s="22"/>
      <c r="KOZ67" s="22"/>
      <c r="KPA67" s="22"/>
      <c r="KPB67" s="22"/>
      <c r="KPC67" s="22"/>
      <c r="KPD67" s="22"/>
      <c r="KPE67" s="22"/>
      <c r="KPF67" s="22"/>
      <c r="KPG67" s="22"/>
      <c r="KPH67" s="22"/>
      <c r="KPI67" s="22"/>
      <c r="KPJ67" s="22"/>
      <c r="KPK67" s="22"/>
      <c r="KPL67" s="22"/>
      <c r="KPM67" s="22"/>
      <c r="KPN67" s="22"/>
      <c r="KPO67" s="22"/>
      <c r="KPP67" s="22"/>
      <c r="KPQ67" s="22"/>
      <c r="KPR67" s="22"/>
      <c r="KPS67" s="22"/>
      <c r="KPT67" s="22"/>
      <c r="KPU67" s="22"/>
      <c r="KPV67" s="22"/>
      <c r="KPW67" s="22"/>
      <c r="KPX67" s="22"/>
      <c r="KPY67" s="22"/>
      <c r="KPZ67" s="22"/>
      <c r="KQA67" s="22"/>
      <c r="KQB67" s="22"/>
      <c r="KQC67" s="22"/>
      <c r="KQD67" s="22"/>
      <c r="KQE67" s="22"/>
      <c r="KQF67" s="22"/>
      <c r="KQG67" s="22"/>
      <c r="KQH67" s="22"/>
      <c r="KQI67" s="22"/>
      <c r="KQJ67" s="22"/>
      <c r="KQK67" s="22"/>
      <c r="KQL67" s="22"/>
      <c r="KQM67" s="22"/>
      <c r="KQN67" s="22"/>
      <c r="KQO67" s="22"/>
      <c r="KQP67" s="22"/>
      <c r="KQQ67" s="22"/>
      <c r="KQR67" s="22"/>
      <c r="KQS67" s="22"/>
      <c r="KQT67" s="22"/>
      <c r="KQU67" s="22"/>
      <c r="KQV67" s="22"/>
      <c r="KQW67" s="22"/>
      <c r="KQX67" s="22"/>
      <c r="KQY67" s="22"/>
      <c r="KQZ67" s="22"/>
      <c r="KRA67" s="22"/>
      <c r="KRB67" s="22"/>
      <c r="KRC67" s="22"/>
      <c r="KRD67" s="22"/>
      <c r="KRE67" s="22"/>
      <c r="KRF67" s="22"/>
      <c r="KRG67" s="22"/>
      <c r="KRH67" s="22"/>
      <c r="KRI67" s="22"/>
      <c r="KRJ67" s="22"/>
      <c r="KRK67" s="22"/>
      <c r="KRL67" s="22"/>
      <c r="KRM67" s="22"/>
      <c r="KRN67" s="22"/>
      <c r="KRO67" s="22"/>
      <c r="KRP67" s="22"/>
      <c r="KRQ67" s="22"/>
      <c r="KRR67" s="22"/>
      <c r="KRS67" s="22"/>
      <c r="KRT67" s="22"/>
      <c r="KRU67" s="22"/>
      <c r="KRV67" s="22"/>
      <c r="KRW67" s="22"/>
      <c r="KRX67" s="22"/>
      <c r="KRY67" s="22"/>
      <c r="KRZ67" s="22"/>
      <c r="KSA67" s="22"/>
      <c r="KSB67" s="22"/>
      <c r="KSC67" s="22"/>
      <c r="KSD67" s="22"/>
      <c r="KSE67" s="22"/>
      <c r="KSF67" s="22"/>
      <c r="KSG67" s="22"/>
      <c r="KSH67" s="22"/>
      <c r="KSI67" s="22"/>
      <c r="KSJ67" s="22"/>
      <c r="KSK67" s="22"/>
      <c r="KSL67" s="22"/>
      <c r="KSM67" s="22"/>
      <c r="KSN67" s="22"/>
      <c r="KSO67" s="22"/>
      <c r="KSP67" s="22"/>
      <c r="KSQ67" s="22"/>
      <c r="KSR67" s="22"/>
      <c r="KSS67" s="22"/>
      <c r="KST67" s="22"/>
      <c r="KSU67" s="22"/>
      <c r="KSV67" s="22"/>
      <c r="KSW67" s="22"/>
      <c r="KSX67" s="22"/>
      <c r="KSY67" s="22"/>
      <c r="KSZ67" s="22"/>
      <c r="KTA67" s="22"/>
      <c r="KTB67" s="22"/>
      <c r="KTC67" s="22"/>
      <c r="KTD67" s="22"/>
      <c r="KTE67" s="22"/>
      <c r="KTF67" s="22"/>
      <c r="KTG67" s="22"/>
      <c r="KTH67" s="22"/>
      <c r="KTI67" s="22"/>
      <c r="KTJ67" s="22"/>
      <c r="KTK67" s="22"/>
      <c r="KTL67" s="22"/>
      <c r="KTM67" s="22"/>
      <c r="KTN67" s="22"/>
      <c r="KTO67" s="22"/>
      <c r="KTP67" s="22"/>
      <c r="KTQ67" s="22"/>
      <c r="KTR67" s="22"/>
      <c r="KTS67" s="22"/>
      <c r="KTT67" s="22"/>
      <c r="KTU67" s="22"/>
      <c r="KTV67" s="22"/>
      <c r="KTW67" s="22"/>
      <c r="KTX67" s="22"/>
      <c r="KTY67" s="22"/>
      <c r="KTZ67" s="22"/>
      <c r="KUA67" s="22"/>
      <c r="KUB67" s="22"/>
      <c r="KUC67" s="22"/>
      <c r="KUD67" s="22"/>
      <c r="KUE67" s="22"/>
      <c r="KUF67" s="22"/>
      <c r="KUG67" s="22"/>
      <c r="KUH67" s="22"/>
      <c r="KUI67" s="22"/>
      <c r="KUJ67" s="22"/>
      <c r="KUK67" s="22"/>
      <c r="KUL67" s="22"/>
      <c r="KUM67" s="22"/>
      <c r="KUN67" s="22"/>
      <c r="KUO67" s="22"/>
      <c r="KUP67" s="22"/>
      <c r="KUQ67" s="22"/>
      <c r="KUR67" s="22"/>
      <c r="KUS67" s="22"/>
      <c r="KUT67" s="22"/>
      <c r="KUU67" s="22"/>
      <c r="KUV67" s="22"/>
      <c r="KUW67" s="22"/>
      <c r="KUX67" s="22"/>
      <c r="KUY67" s="22"/>
      <c r="KUZ67" s="22"/>
      <c r="KVA67" s="22"/>
      <c r="KVB67" s="22"/>
      <c r="KVC67" s="22"/>
      <c r="KVD67" s="22"/>
      <c r="KVE67" s="22"/>
      <c r="KVF67" s="22"/>
      <c r="KVG67" s="22"/>
      <c r="KVH67" s="22"/>
      <c r="KVI67" s="22"/>
      <c r="KVJ67" s="22"/>
      <c r="KVK67" s="22"/>
      <c r="KVL67" s="22"/>
      <c r="KVM67" s="22"/>
      <c r="KVN67" s="22"/>
      <c r="KVO67" s="22"/>
      <c r="KVP67" s="22"/>
      <c r="KVQ67" s="22"/>
      <c r="KVR67" s="22"/>
      <c r="KVS67" s="22"/>
      <c r="KVT67" s="22"/>
      <c r="KVU67" s="22"/>
      <c r="KVV67" s="22"/>
      <c r="KVW67" s="22"/>
      <c r="KVX67" s="22"/>
      <c r="KVY67" s="22"/>
      <c r="KVZ67" s="22"/>
      <c r="KWA67" s="22"/>
      <c r="KWB67" s="22"/>
      <c r="KWC67" s="22"/>
      <c r="KWD67" s="22"/>
      <c r="KWE67" s="22"/>
      <c r="KWF67" s="22"/>
      <c r="KWG67" s="22"/>
      <c r="KWH67" s="22"/>
      <c r="KWI67" s="22"/>
      <c r="KWJ67" s="22"/>
      <c r="KWK67" s="22"/>
      <c r="KWL67" s="22"/>
      <c r="KWM67" s="22"/>
      <c r="KWN67" s="22"/>
      <c r="KWO67" s="22"/>
      <c r="KWP67" s="22"/>
      <c r="KWQ67" s="22"/>
      <c r="KWR67" s="22"/>
      <c r="KWS67" s="22"/>
      <c r="KWT67" s="22"/>
      <c r="KWU67" s="22"/>
      <c r="KWV67" s="22"/>
      <c r="KWW67" s="22"/>
      <c r="KWX67" s="22"/>
      <c r="KWY67" s="22"/>
      <c r="KWZ67" s="22"/>
      <c r="KXA67" s="22"/>
      <c r="KXB67" s="22"/>
      <c r="KXC67" s="22"/>
      <c r="KXD67" s="22"/>
      <c r="KXE67" s="22"/>
      <c r="KXF67" s="22"/>
      <c r="KXG67" s="22"/>
      <c r="KXH67" s="22"/>
      <c r="KXI67" s="22"/>
      <c r="KXJ67" s="22"/>
      <c r="KXK67" s="22"/>
      <c r="KXL67" s="22"/>
      <c r="KXM67" s="22"/>
      <c r="KXN67" s="22"/>
      <c r="KXO67" s="22"/>
      <c r="KXP67" s="22"/>
      <c r="KXQ67" s="22"/>
      <c r="KXR67" s="22"/>
      <c r="KXS67" s="22"/>
      <c r="KXT67" s="22"/>
      <c r="KXU67" s="22"/>
      <c r="KXV67" s="22"/>
      <c r="KXW67" s="22"/>
      <c r="KXX67" s="22"/>
      <c r="KXY67" s="22"/>
      <c r="KXZ67" s="22"/>
      <c r="KYA67" s="22"/>
      <c r="KYB67" s="22"/>
      <c r="KYC67" s="22"/>
      <c r="KYD67" s="22"/>
      <c r="KYE67" s="22"/>
      <c r="KYF67" s="22"/>
      <c r="KYG67" s="22"/>
      <c r="KYH67" s="22"/>
      <c r="KYI67" s="22"/>
      <c r="KYJ67" s="22"/>
      <c r="KYK67" s="22"/>
      <c r="KYL67" s="22"/>
      <c r="KYM67" s="22"/>
      <c r="KYN67" s="22"/>
      <c r="KYO67" s="22"/>
      <c r="KYP67" s="22"/>
      <c r="KYQ67" s="22"/>
      <c r="KYR67" s="22"/>
      <c r="KYS67" s="22"/>
      <c r="KYT67" s="22"/>
      <c r="KYU67" s="22"/>
      <c r="KYV67" s="22"/>
      <c r="KYW67" s="22"/>
      <c r="KYX67" s="22"/>
      <c r="KYY67" s="22"/>
      <c r="KYZ67" s="22"/>
      <c r="KZA67" s="22"/>
      <c r="KZB67" s="22"/>
      <c r="KZC67" s="22"/>
      <c r="KZD67" s="22"/>
      <c r="KZE67" s="22"/>
      <c r="KZF67" s="22"/>
      <c r="KZG67" s="22"/>
      <c r="KZH67" s="22"/>
      <c r="KZI67" s="22"/>
      <c r="KZJ67" s="22"/>
      <c r="KZK67" s="22"/>
      <c r="KZL67" s="22"/>
      <c r="KZM67" s="22"/>
      <c r="KZN67" s="22"/>
      <c r="KZO67" s="22"/>
      <c r="KZP67" s="22"/>
      <c r="KZQ67" s="22"/>
      <c r="KZR67" s="22"/>
      <c r="KZS67" s="22"/>
      <c r="KZT67" s="22"/>
      <c r="KZU67" s="22"/>
      <c r="KZV67" s="22"/>
      <c r="KZW67" s="22"/>
      <c r="KZX67" s="22"/>
      <c r="KZY67" s="22"/>
      <c r="KZZ67" s="22"/>
      <c r="LAA67" s="22"/>
      <c r="LAB67" s="22"/>
      <c r="LAC67" s="22"/>
      <c r="LAD67" s="22"/>
      <c r="LAE67" s="22"/>
      <c r="LAF67" s="22"/>
      <c r="LAG67" s="22"/>
      <c r="LAH67" s="22"/>
      <c r="LAI67" s="22"/>
      <c r="LAJ67" s="22"/>
      <c r="LAK67" s="22"/>
      <c r="LAL67" s="22"/>
      <c r="LAM67" s="22"/>
      <c r="LAN67" s="22"/>
      <c r="LAO67" s="22"/>
      <c r="LAP67" s="22"/>
      <c r="LAQ67" s="22"/>
      <c r="LAR67" s="22"/>
      <c r="LAS67" s="22"/>
      <c r="LAT67" s="22"/>
      <c r="LAU67" s="22"/>
      <c r="LAV67" s="22"/>
      <c r="LAW67" s="22"/>
      <c r="LAX67" s="22"/>
      <c r="LAY67" s="22"/>
      <c r="LAZ67" s="22"/>
      <c r="LBA67" s="22"/>
      <c r="LBB67" s="22"/>
      <c r="LBC67" s="22"/>
      <c r="LBD67" s="22"/>
      <c r="LBE67" s="22"/>
      <c r="LBF67" s="22"/>
      <c r="LBG67" s="22"/>
      <c r="LBH67" s="22"/>
      <c r="LBI67" s="22"/>
      <c r="LBJ67" s="22"/>
      <c r="LBK67" s="22"/>
      <c r="LBL67" s="22"/>
      <c r="LBM67" s="22"/>
      <c r="LBN67" s="22"/>
      <c r="LBO67" s="22"/>
      <c r="LBP67" s="22"/>
      <c r="LBQ67" s="22"/>
      <c r="LBR67" s="22"/>
      <c r="LBS67" s="22"/>
      <c r="LBT67" s="22"/>
      <c r="LBU67" s="22"/>
      <c r="LBV67" s="22"/>
      <c r="LBW67" s="22"/>
      <c r="LBX67" s="22"/>
      <c r="LBY67" s="22"/>
      <c r="LBZ67" s="22"/>
      <c r="LCA67" s="22"/>
      <c r="LCB67" s="22"/>
      <c r="LCC67" s="22"/>
      <c r="LCD67" s="22"/>
      <c r="LCE67" s="22"/>
      <c r="LCF67" s="22"/>
      <c r="LCG67" s="22"/>
      <c r="LCH67" s="22"/>
      <c r="LCI67" s="22"/>
      <c r="LCJ67" s="22"/>
      <c r="LCK67" s="22"/>
      <c r="LCL67" s="22"/>
      <c r="LCM67" s="22"/>
      <c r="LCN67" s="22"/>
      <c r="LCO67" s="22"/>
      <c r="LCP67" s="22"/>
      <c r="LCQ67" s="22"/>
      <c r="LCR67" s="22"/>
      <c r="LCS67" s="22"/>
      <c r="LCT67" s="22"/>
      <c r="LCU67" s="22"/>
      <c r="LCV67" s="22"/>
      <c r="LCW67" s="22"/>
      <c r="LCX67" s="22"/>
      <c r="LCY67" s="22"/>
      <c r="LCZ67" s="22"/>
      <c r="LDA67" s="22"/>
      <c r="LDB67" s="22"/>
      <c r="LDC67" s="22"/>
      <c r="LDD67" s="22"/>
      <c r="LDE67" s="22"/>
      <c r="LDF67" s="22"/>
      <c r="LDG67" s="22"/>
      <c r="LDH67" s="22"/>
      <c r="LDI67" s="22"/>
      <c r="LDJ67" s="22"/>
      <c r="LDK67" s="22"/>
      <c r="LDL67" s="22"/>
      <c r="LDM67" s="22"/>
      <c r="LDN67" s="22"/>
      <c r="LDO67" s="22"/>
      <c r="LDP67" s="22"/>
      <c r="LDQ67" s="22"/>
      <c r="LDR67" s="22"/>
      <c r="LDS67" s="22"/>
      <c r="LDT67" s="22"/>
      <c r="LDU67" s="22"/>
      <c r="LDV67" s="22"/>
      <c r="LDW67" s="22"/>
      <c r="LDX67" s="22"/>
      <c r="LDY67" s="22"/>
      <c r="LDZ67" s="22"/>
      <c r="LEA67" s="22"/>
      <c r="LEB67" s="22"/>
      <c r="LEC67" s="22"/>
      <c r="LED67" s="22"/>
      <c r="LEE67" s="22"/>
      <c r="LEF67" s="22"/>
      <c r="LEG67" s="22"/>
      <c r="LEH67" s="22"/>
      <c r="LEI67" s="22"/>
      <c r="LEJ67" s="22"/>
      <c r="LEK67" s="22"/>
      <c r="LEL67" s="22"/>
      <c r="LEM67" s="22"/>
      <c r="LEN67" s="22"/>
      <c r="LEO67" s="22"/>
      <c r="LEP67" s="22"/>
      <c r="LEQ67" s="22"/>
      <c r="LER67" s="22"/>
      <c r="LES67" s="22"/>
      <c r="LET67" s="22"/>
      <c r="LEU67" s="22"/>
      <c r="LEV67" s="22"/>
      <c r="LEW67" s="22"/>
      <c r="LEX67" s="22"/>
      <c r="LEY67" s="22"/>
      <c r="LEZ67" s="22"/>
      <c r="LFA67" s="22"/>
      <c r="LFB67" s="22"/>
      <c r="LFC67" s="22"/>
      <c r="LFD67" s="22"/>
      <c r="LFE67" s="22"/>
      <c r="LFF67" s="22"/>
      <c r="LFG67" s="22"/>
      <c r="LFH67" s="22"/>
      <c r="LFI67" s="22"/>
      <c r="LFJ67" s="22"/>
      <c r="LFK67" s="22"/>
      <c r="LFL67" s="22"/>
      <c r="LFM67" s="22"/>
      <c r="LFN67" s="22"/>
      <c r="LFO67" s="22"/>
      <c r="LFP67" s="22"/>
      <c r="LFQ67" s="22"/>
      <c r="LFR67" s="22"/>
      <c r="LFS67" s="22"/>
      <c r="LFT67" s="22"/>
      <c r="LFU67" s="22"/>
      <c r="LFV67" s="22"/>
      <c r="LFW67" s="22"/>
      <c r="LFX67" s="22"/>
      <c r="LFY67" s="22"/>
      <c r="LFZ67" s="22"/>
      <c r="LGA67" s="22"/>
      <c r="LGB67" s="22"/>
      <c r="LGC67" s="22"/>
      <c r="LGD67" s="22"/>
      <c r="LGE67" s="22"/>
      <c r="LGF67" s="22"/>
      <c r="LGG67" s="22"/>
      <c r="LGH67" s="22"/>
      <c r="LGI67" s="22"/>
      <c r="LGJ67" s="22"/>
      <c r="LGK67" s="22"/>
      <c r="LGL67" s="22"/>
      <c r="LGM67" s="22"/>
      <c r="LGN67" s="22"/>
      <c r="LGO67" s="22"/>
      <c r="LGP67" s="22"/>
      <c r="LGQ67" s="22"/>
      <c r="LGR67" s="22"/>
      <c r="LGS67" s="22"/>
      <c r="LGT67" s="22"/>
      <c r="LGU67" s="22"/>
      <c r="LGV67" s="22"/>
      <c r="LGW67" s="22"/>
      <c r="LGX67" s="22"/>
      <c r="LGY67" s="22"/>
      <c r="LGZ67" s="22"/>
      <c r="LHA67" s="22"/>
      <c r="LHB67" s="22"/>
      <c r="LHC67" s="22"/>
      <c r="LHD67" s="22"/>
      <c r="LHE67" s="22"/>
      <c r="LHF67" s="22"/>
      <c r="LHG67" s="22"/>
      <c r="LHH67" s="22"/>
      <c r="LHI67" s="22"/>
      <c r="LHJ67" s="22"/>
      <c r="LHK67" s="22"/>
      <c r="LHL67" s="22"/>
      <c r="LHM67" s="22"/>
      <c r="LHN67" s="22"/>
      <c r="LHO67" s="22"/>
      <c r="LHP67" s="22"/>
      <c r="LHQ67" s="22"/>
      <c r="LHR67" s="22"/>
      <c r="LHS67" s="22"/>
      <c r="LHT67" s="22"/>
      <c r="LHU67" s="22"/>
      <c r="LHV67" s="22"/>
      <c r="LHW67" s="22"/>
      <c r="LHX67" s="22"/>
      <c r="LHY67" s="22"/>
      <c r="LHZ67" s="22"/>
      <c r="LIA67" s="22"/>
      <c r="LIB67" s="22"/>
      <c r="LIC67" s="22"/>
      <c r="LID67" s="22"/>
      <c r="LIE67" s="22"/>
      <c r="LIF67" s="22"/>
      <c r="LIG67" s="22"/>
      <c r="LIH67" s="22"/>
      <c r="LII67" s="22"/>
      <c r="LIJ67" s="22"/>
      <c r="LIK67" s="22"/>
      <c r="LIL67" s="22"/>
      <c r="LIM67" s="22"/>
      <c r="LIN67" s="22"/>
      <c r="LIO67" s="22"/>
      <c r="LIP67" s="22"/>
      <c r="LIQ67" s="22"/>
      <c r="LIR67" s="22"/>
      <c r="LIS67" s="22"/>
      <c r="LIT67" s="22"/>
      <c r="LIU67" s="22"/>
      <c r="LIV67" s="22"/>
      <c r="LIW67" s="22"/>
      <c r="LIX67" s="22"/>
      <c r="LIY67" s="22"/>
      <c r="LIZ67" s="22"/>
      <c r="LJA67" s="22"/>
      <c r="LJB67" s="22"/>
      <c r="LJC67" s="22"/>
      <c r="LJD67" s="22"/>
      <c r="LJE67" s="22"/>
      <c r="LJF67" s="22"/>
      <c r="LJG67" s="22"/>
      <c r="LJH67" s="22"/>
      <c r="LJI67" s="22"/>
      <c r="LJJ67" s="22"/>
      <c r="LJK67" s="22"/>
      <c r="LJL67" s="22"/>
      <c r="LJM67" s="22"/>
      <c r="LJN67" s="22"/>
      <c r="LJO67" s="22"/>
      <c r="LJP67" s="22"/>
      <c r="LJQ67" s="22"/>
      <c r="LJR67" s="22"/>
      <c r="LJS67" s="22"/>
      <c r="LJT67" s="22"/>
      <c r="LJU67" s="22"/>
      <c r="LJV67" s="22"/>
      <c r="LJW67" s="22"/>
      <c r="LJX67" s="22"/>
      <c r="LJY67" s="22"/>
      <c r="LJZ67" s="22"/>
      <c r="LKA67" s="22"/>
      <c r="LKB67" s="22"/>
      <c r="LKC67" s="22"/>
      <c r="LKD67" s="22"/>
      <c r="LKE67" s="22"/>
      <c r="LKF67" s="22"/>
      <c r="LKG67" s="22"/>
      <c r="LKH67" s="22"/>
      <c r="LKI67" s="22"/>
      <c r="LKJ67" s="22"/>
      <c r="LKK67" s="22"/>
      <c r="LKL67" s="22"/>
      <c r="LKM67" s="22"/>
      <c r="LKN67" s="22"/>
      <c r="LKO67" s="22"/>
      <c r="LKP67" s="22"/>
      <c r="LKQ67" s="22"/>
      <c r="LKR67" s="22"/>
      <c r="LKS67" s="22"/>
      <c r="LKT67" s="22"/>
      <c r="LKU67" s="22"/>
      <c r="LKV67" s="22"/>
      <c r="LKW67" s="22"/>
      <c r="LKX67" s="22"/>
      <c r="LKY67" s="22"/>
      <c r="LKZ67" s="22"/>
      <c r="LLA67" s="22"/>
      <c r="LLB67" s="22"/>
      <c r="LLC67" s="22"/>
      <c r="LLD67" s="22"/>
      <c r="LLE67" s="22"/>
      <c r="LLF67" s="22"/>
      <c r="LLG67" s="22"/>
      <c r="LLH67" s="22"/>
      <c r="LLI67" s="22"/>
      <c r="LLJ67" s="22"/>
      <c r="LLK67" s="22"/>
      <c r="LLL67" s="22"/>
      <c r="LLM67" s="22"/>
      <c r="LLN67" s="22"/>
      <c r="LLO67" s="22"/>
      <c r="LLP67" s="22"/>
      <c r="LLQ67" s="22"/>
      <c r="LLR67" s="22"/>
      <c r="LLS67" s="22"/>
      <c r="LLT67" s="22"/>
      <c r="LLU67" s="22"/>
      <c r="LLV67" s="22"/>
      <c r="LLW67" s="22"/>
      <c r="LLX67" s="22"/>
      <c r="LLY67" s="22"/>
      <c r="LLZ67" s="22"/>
      <c r="LMA67" s="22"/>
      <c r="LMB67" s="22"/>
      <c r="LMC67" s="22"/>
      <c r="LMD67" s="22"/>
      <c r="LME67" s="22"/>
      <c r="LMF67" s="22"/>
      <c r="LMG67" s="22"/>
      <c r="LMH67" s="22"/>
      <c r="LMI67" s="22"/>
      <c r="LMJ67" s="22"/>
      <c r="LMK67" s="22"/>
      <c r="LML67" s="22"/>
      <c r="LMM67" s="22"/>
      <c r="LMN67" s="22"/>
      <c r="LMO67" s="22"/>
      <c r="LMP67" s="22"/>
      <c r="LMQ67" s="22"/>
      <c r="LMR67" s="22"/>
      <c r="LMS67" s="22"/>
      <c r="LMT67" s="22"/>
      <c r="LMU67" s="22"/>
      <c r="LMV67" s="22"/>
      <c r="LMW67" s="22"/>
      <c r="LMX67" s="22"/>
      <c r="LMY67" s="22"/>
      <c r="LMZ67" s="22"/>
      <c r="LNA67" s="22"/>
      <c r="LNB67" s="22"/>
      <c r="LNC67" s="22"/>
      <c r="LND67" s="22"/>
      <c r="LNE67" s="22"/>
      <c r="LNF67" s="22"/>
      <c r="LNG67" s="22"/>
      <c r="LNH67" s="22"/>
      <c r="LNI67" s="22"/>
      <c r="LNJ67" s="22"/>
      <c r="LNK67" s="22"/>
      <c r="LNL67" s="22"/>
      <c r="LNM67" s="22"/>
      <c r="LNN67" s="22"/>
      <c r="LNO67" s="22"/>
      <c r="LNP67" s="22"/>
      <c r="LNQ67" s="22"/>
      <c r="LNR67" s="22"/>
      <c r="LNS67" s="22"/>
      <c r="LNT67" s="22"/>
      <c r="LNU67" s="22"/>
      <c r="LNV67" s="22"/>
      <c r="LNW67" s="22"/>
      <c r="LNX67" s="22"/>
      <c r="LNY67" s="22"/>
      <c r="LNZ67" s="22"/>
      <c r="LOA67" s="22"/>
      <c r="LOB67" s="22"/>
      <c r="LOC67" s="22"/>
      <c r="LOD67" s="22"/>
      <c r="LOE67" s="22"/>
      <c r="LOF67" s="22"/>
      <c r="LOG67" s="22"/>
      <c r="LOH67" s="22"/>
      <c r="LOI67" s="22"/>
      <c r="LOJ67" s="22"/>
      <c r="LOK67" s="22"/>
      <c r="LOL67" s="22"/>
      <c r="LOM67" s="22"/>
      <c r="LON67" s="22"/>
      <c r="LOO67" s="22"/>
      <c r="LOP67" s="22"/>
      <c r="LOQ67" s="22"/>
      <c r="LOR67" s="22"/>
      <c r="LOS67" s="22"/>
      <c r="LOT67" s="22"/>
      <c r="LOU67" s="22"/>
      <c r="LOV67" s="22"/>
      <c r="LOW67" s="22"/>
      <c r="LOX67" s="22"/>
      <c r="LOY67" s="22"/>
      <c r="LOZ67" s="22"/>
      <c r="LPA67" s="22"/>
      <c r="LPB67" s="22"/>
      <c r="LPC67" s="22"/>
      <c r="LPD67" s="22"/>
      <c r="LPE67" s="22"/>
      <c r="LPF67" s="22"/>
      <c r="LPG67" s="22"/>
      <c r="LPH67" s="22"/>
      <c r="LPI67" s="22"/>
      <c r="LPJ67" s="22"/>
      <c r="LPK67" s="22"/>
      <c r="LPL67" s="22"/>
      <c r="LPM67" s="22"/>
      <c r="LPN67" s="22"/>
      <c r="LPO67" s="22"/>
      <c r="LPP67" s="22"/>
      <c r="LPQ67" s="22"/>
      <c r="LPR67" s="22"/>
      <c r="LPS67" s="22"/>
      <c r="LPT67" s="22"/>
      <c r="LPU67" s="22"/>
      <c r="LPV67" s="22"/>
      <c r="LPW67" s="22"/>
      <c r="LPX67" s="22"/>
      <c r="LPY67" s="22"/>
      <c r="LPZ67" s="22"/>
      <c r="LQA67" s="22"/>
      <c r="LQB67" s="22"/>
      <c r="LQC67" s="22"/>
      <c r="LQD67" s="22"/>
      <c r="LQE67" s="22"/>
      <c r="LQF67" s="22"/>
      <c r="LQG67" s="22"/>
      <c r="LQH67" s="22"/>
      <c r="LQI67" s="22"/>
      <c r="LQJ67" s="22"/>
      <c r="LQK67" s="22"/>
      <c r="LQL67" s="22"/>
      <c r="LQM67" s="22"/>
      <c r="LQN67" s="22"/>
      <c r="LQO67" s="22"/>
      <c r="LQP67" s="22"/>
      <c r="LQQ67" s="22"/>
      <c r="LQR67" s="22"/>
      <c r="LQS67" s="22"/>
      <c r="LQT67" s="22"/>
      <c r="LQU67" s="22"/>
      <c r="LQV67" s="22"/>
      <c r="LQW67" s="22"/>
      <c r="LQX67" s="22"/>
      <c r="LQY67" s="22"/>
      <c r="LQZ67" s="22"/>
      <c r="LRA67" s="22"/>
      <c r="LRB67" s="22"/>
      <c r="LRC67" s="22"/>
      <c r="LRD67" s="22"/>
      <c r="LRE67" s="22"/>
      <c r="LRF67" s="22"/>
      <c r="LRG67" s="22"/>
      <c r="LRH67" s="22"/>
      <c r="LRI67" s="22"/>
      <c r="LRJ67" s="22"/>
      <c r="LRK67" s="22"/>
      <c r="LRL67" s="22"/>
      <c r="LRM67" s="22"/>
      <c r="LRN67" s="22"/>
      <c r="LRO67" s="22"/>
      <c r="LRP67" s="22"/>
      <c r="LRQ67" s="22"/>
      <c r="LRR67" s="22"/>
      <c r="LRS67" s="22"/>
      <c r="LRT67" s="22"/>
      <c r="LRU67" s="22"/>
      <c r="LRV67" s="22"/>
      <c r="LRW67" s="22"/>
      <c r="LRX67" s="22"/>
      <c r="LRY67" s="22"/>
      <c r="LRZ67" s="22"/>
      <c r="LSA67" s="22"/>
      <c r="LSB67" s="22"/>
      <c r="LSC67" s="22"/>
      <c r="LSD67" s="22"/>
      <c r="LSE67" s="22"/>
      <c r="LSF67" s="22"/>
      <c r="LSG67" s="22"/>
      <c r="LSH67" s="22"/>
      <c r="LSI67" s="22"/>
      <c r="LSJ67" s="22"/>
      <c r="LSK67" s="22"/>
      <c r="LSL67" s="22"/>
      <c r="LSM67" s="22"/>
      <c r="LSN67" s="22"/>
      <c r="LSO67" s="22"/>
      <c r="LSP67" s="22"/>
      <c r="LSQ67" s="22"/>
      <c r="LSR67" s="22"/>
      <c r="LSS67" s="22"/>
      <c r="LST67" s="22"/>
      <c r="LSU67" s="22"/>
      <c r="LSV67" s="22"/>
      <c r="LSW67" s="22"/>
      <c r="LSX67" s="22"/>
      <c r="LSY67" s="22"/>
      <c r="LSZ67" s="22"/>
      <c r="LTA67" s="22"/>
      <c r="LTB67" s="22"/>
      <c r="LTC67" s="22"/>
      <c r="LTD67" s="22"/>
      <c r="LTE67" s="22"/>
      <c r="LTF67" s="22"/>
      <c r="LTG67" s="22"/>
      <c r="LTH67" s="22"/>
      <c r="LTI67" s="22"/>
      <c r="LTJ67" s="22"/>
      <c r="LTK67" s="22"/>
      <c r="LTL67" s="22"/>
      <c r="LTM67" s="22"/>
      <c r="LTN67" s="22"/>
      <c r="LTO67" s="22"/>
      <c r="LTP67" s="22"/>
      <c r="LTQ67" s="22"/>
      <c r="LTR67" s="22"/>
      <c r="LTS67" s="22"/>
      <c r="LTT67" s="22"/>
      <c r="LTU67" s="22"/>
      <c r="LTV67" s="22"/>
      <c r="LTW67" s="22"/>
      <c r="LTX67" s="22"/>
      <c r="LTY67" s="22"/>
      <c r="LTZ67" s="22"/>
      <c r="LUA67" s="22"/>
      <c r="LUB67" s="22"/>
      <c r="LUC67" s="22"/>
      <c r="LUD67" s="22"/>
      <c r="LUE67" s="22"/>
      <c r="LUF67" s="22"/>
      <c r="LUG67" s="22"/>
      <c r="LUH67" s="22"/>
      <c r="LUI67" s="22"/>
      <c r="LUJ67" s="22"/>
      <c r="LUK67" s="22"/>
      <c r="LUL67" s="22"/>
      <c r="LUM67" s="22"/>
      <c r="LUN67" s="22"/>
      <c r="LUO67" s="22"/>
      <c r="LUP67" s="22"/>
      <c r="LUQ67" s="22"/>
      <c r="LUR67" s="22"/>
      <c r="LUS67" s="22"/>
      <c r="LUT67" s="22"/>
      <c r="LUU67" s="22"/>
      <c r="LUV67" s="22"/>
      <c r="LUW67" s="22"/>
      <c r="LUX67" s="22"/>
      <c r="LUY67" s="22"/>
      <c r="LUZ67" s="22"/>
      <c r="LVA67" s="22"/>
      <c r="LVB67" s="22"/>
      <c r="LVC67" s="22"/>
      <c r="LVD67" s="22"/>
      <c r="LVE67" s="22"/>
      <c r="LVF67" s="22"/>
      <c r="LVG67" s="22"/>
      <c r="LVH67" s="22"/>
      <c r="LVI67" s="22"/>
      <c r="LVJ67" s="22"/>
      <c r="LVK67" s="22"/>
      <c r="LVL67" s="22"/>
      <c r="LVM67" s="22"/>
      <c r="LVN67" s="22"/>
      <c r="LVO67" s="22"/>
      <c r="LVP67" s="22"/>
      <c r="LVQ67" s="22"/>
      <c r="LVR67" s="22"/>
      <c r="LVS67" s="22"/>
      <c r="LVT67" s="22"/>
      <c r="LVU67" s="22"/>
      <c r="LVV67" s="22"/>
      <c r="LVW67" s="22"/>
      <c r="LVX67" s="22"/>
      <c r="LVY67" s="22"/>
      <c r="LVZ67" s="22"/>
      <c r="LWA67" s="22"/>
      <c r="LWB67" s="22"/>
      <c r="LWC67" s="22"/>
      <c r="LWD67" s="22"/>
      <c r="LWE67" s="22"/>
      <c r="LWF67" s="22"/>
      <c r="LWG67" s="22"/>
      <c r="LWH67" s="22"/>
      <c r="LWI67" s="22"/>
      <c r="LWJ67" s="22"/>
      <c r="LWK67" s="22"/>
      <c r="LWL67" s="22"/>
      <c r="LWM67" s="22"/>
      <c r="LWN67" s="22"/>
      <c r="LWO67" s="22"/>
      <c r="LWP67" s="22"/>
      <c r="LWQ67" s="22"/>
      <c r="LWR67" s="22"/>
      <c r="LWS67" s="22"/>
      <c r="LWT67" s="22"/>
      <c r="LWU67" s="22"/>
      <c r="LWV67" s="22"/>
      <c r="LWW67" s="22"/>
      <c r="LWX67" s="22"/>
      <c r="LWY67" s="22"/>
      <c r="LWZ67" s="22"/>
      <c r="LXA67" s="22"/>
      <c r="LXB67" s="22"/>
      <c r="LXC67" s="22"/>
      <c r="LXD67" s="22"/>
      <c r="LXE67" s="22"/>
      <c r="LXF67" s="22"/>
      <c r="LXG67" s="22"/>
      <c r="LXH67" s="22"/>
      <c r="LXI67" s="22"/>
      <c r="LXJ67" s="22"/>
      <c r="LXK67" s="22"/>
      <c r="LXL67" s="22"/>
      <c r="LXM67" s="22"/>
      <c r="LXN67" s="22"/>
      <c r="LXO67" s="22"/>
      <c r="LXP67" s="22"/>
      <c r="LXQ67" s="22"/>
      <c r="LXR67" s="22"/>
      <c r="LXS67" s="22"/>
      <c r="LXT67" s="22"/>
      <c r="LXU67" s="22"/>
      <c r="LXV67" s="22"/>
      <c r="LXW67" s="22"/>
      <c r="LXX67" s="22"/>
      <c r="LXY67" s="22"/>
      <c r="LXZ67" s="22"/>
      <c r="LYA67" s="22"/>
      <c r="LYB67" s="22"/>
      <c r="LYC67" s="22"/>
      <c r="LYD67" s="22"/>
      <c r="LYE67" s="22"/>
      <c r="LYF67" s="22"/>
      <c r="LYG67" s="22"/>
      <c r="LYH67" s="22"/>
      <c r="LYI67" s="22"/>
      <c r="LYJ67" s="22"/>
      <c r="LYK67" s="22"/>
      <c r="LYL67" s="22"/>
      <c r="LYM67" s="22"/>
      <c r="LYN67" s="22"/>
      <c r="LYO67" s="22"/>
      <c r="LYP67" s="22"/>
      <c r="LYQ67" s="22"/>
      <c r="LYR67" s="22"/>
      <c r="LYS67" s="22"/>
      <c r="LYT67" s="22"/>
      <c r="LYU67" s="22"/>
      <c r="LYV67" s="22"/>
      <c r="LYW67" s="22"/>
      <c r="LYX67" s="22"/>
      <c r="LYY67" s="22"/>
      <c r="LYZ67" s="22"/>
      <c r="LZA67" s="22"/>
      <c r="LZB67" s="22"/>
      <c r="LZC67" s="22"/>
      <c r="LZD67" s="22"/>
      <c r="LZE67" s="22"/>
      <c r="LZF67" s="22"/>
      <c r="LZG67" s="22"/>
      <c r="LZH67" s="22"/>
      <c r="LZI67" s="22"/>
      <c r="LZJ67" s="22"/>
      <c r="LZK67" s="22"/>
      <c r="LZL67" s="22"/>
      <c r="LZM67" s="22"/>
      <c r="LZN67" s="22"/>
      <c r="LZO67" s="22"/>
      <c r="LZP67" s="22"/>
      <c r="LZQ67" s="22"/>
      <c r="LZR67" s="22"/>
      <c r="LZS67" s="22"/>
      <c r="LZT67" s="22"/>
      <c r="LZU67" s="22"/>
      <c r="LZV67" s="22"/>
      <c r="LZW67" s="22"/>
      <c r="LZX67" s="22"/>
      <c r="LZY67" s="22"/>
      <c r="LZZ67" s="22"/>
      <c r="MAA67" s="22"/>
      <c r="MAB67" s="22"/>
      <c r="MAC67" s="22"/>
      <c r="MAD67" s="22"/>
      <c r="MAE67" s="22"/>
      <c r="MAF67" s="22"/>
      <c r="MAG67" s="22"/>
      <c r="MAH67" s="22"/>
      <c r="MAI67" s="22"/>
      <c r="MAJ67" s="22"/>
      <c r="MAK67" s="22"/>
      <c r="MAL67" s="22"/>
      <c r="MAM67" s="22"/>
      <c r="MAN67" s="22"/>
      <c r="MAO67" s="22"/>
      <c r="MAP67" s="22"/>
      <c r="MAQ67" s="22"/>
      <c r="MAR67" s="22"/>
      <c r="MAS67" s="22"/>
      <c r="MAT67" s="22"/>
      <c r="MAU67" s="22"/>
      <c r="MAV67" s="22"/>
      <c r="MAW67" s="22"/>
      <c r="MAX67" s="22"/>
      <c r="MAY67" s="22"/>
      <c r="MAZ67" s="22"/>
      <c r="MBA67" s="22"/>
      <c r="MBB67" s="22"/>
      <c r="MBC67" s="22"/>
      <c r="MBD67" s="22"/>
      <c r="MBE67" s="22"/>
      <c r="MBF67" s="22"/>
      <c r="MBG67" s="22"/>
      <c r="MBH67" s="22"/>
      <c r="MBI67" s="22"/>
      <c r="MBJ67" s="22"/>
      <c r="MBK67" s="22"/>
      <c r="MBL67" s="22"/>
      <c r="MBM67" s="22"/>
      <c r="MBN67" s="22"/>
      <c r="MBO67" s="22"/>
      <c r="MBP67" s="22"/>
      <c r="MBQ67" s="22"/>
      <c r="MBR67" s="22"/>
      <c r="MBS67" s="22"/>
      <c r="MBT67" s="22"/>
      <c r="MBU67" s="22"/>
      <c r="MBV67" s="22"/>
      <c r="MBW67" s="22"/>
      <c r="MBX67" s="22"/>
      <c r="MBY67" s="22"/>
      <c r="MBZ67" s="22"/>
      <c r="MCA67" s="22"/>
      <c r="MCB67" s="22"/>
      <c r="MCC67" s="22"/>
      <c r="MCD67" s="22"/>
      <c r="MCE67" s="22"/>
      <c r="MCF67" s="22"/>
      <c r="MCG67" s="22"/>
      <c r="MCH67" s="22"/>
      <c r="MCI67" s="22"/>
      <c r="MCJ67" s="22"/>
      <c r="MCK67" s="22"/>
      <c r="MCL67" s="22"/>
      <c r="MCM67" s="22"/>
      <c r="MCN67" s="22"/>
      <c r="MCO67" s="22"/>
      <c r="MCP67" s="22"/>
      <c r="MCQ67" s="22"/>
      <c r="MCR67" s="22"/>
      <c r="MCS67" s="22"/>
      <c r="MCT67" s="22"/>
      <c r="MCU67" s="22"/>
      <c r="MCV67" s="22"/>
      <c r="MCW67" s="22"/>
      <c r="MCX67" s="22"/>
      <c r="MCY67" s="22"/>
      <c r="MCZ67" s="22"/>
      <c r="MDA67" s="22"/>
      <c r="MDB67" s="22"/>
      <c r="MDC67" s="22"/>
      <c r="MDD67" s="22"/>
      <c r="MDE67" s="22"/>
      <c r="MDF67" s="22"/>
      <c r="MDG67" s="22"/>
      <c r="MDH67" s="22"/>
      <c r="MDI67" s="22"/>
      <c r="MDJ67" s="22"/>
      <c r="MDK67" s="22"/>
      <c r="MDL67" s="22"/>
      <c r="MDM67" s="22"/>
      <c r="MDN67" s="22"/>
      <c r="MDO67" s="22"/>
      <c r="MDP67" s="22"/>
      <c r="MDQ67" s="22"/>
      <c r="MDR67" s="22"/>
      <c r="MDS67" s="22"/>
      <c r="MDT67" s="22"/>
      <c r="MDU67" s="22"/>
      <c r="MDV67" s="22"/>
      <c r="MDW67" s="22"/>
      <c r="MDX67" s="22"/>
      <c r="MDY67" s="22"/>
      <c r="MDZ67" s="22"/>
      <c r="MEA67" s="22"/>
      <c r="MEB67" s="22"/>
      <c r="MEC67" s="22"/>
      <c r="MED67" s="22"/>
      <c r="MEE67" s="22"/>
      <c r="MEF67" s="22"/>
      <c r="MEG67" s="22"/>
      <c r="MEH67" s="22"/>
      <c r="MEI67" s="22"/>
      <c r="MEJ67" s="22"/>
      <c r="MEK67" s="22"/>
      <c r="MEL67" s="22"/>
      <c r="MEM67" s="22"/>
      <c r="MEN67" s="22"/>
      <c r="MEO67" s="22"/>
      <c r="MEP67" s="22"/>
      <c r="MEQ67" s="22"/>
      <c r="MER67" s="22"/>
      <c r="MES67" s="22"/>
      <c r="MET67" s="22"/>
      <c r="MEU67" s="22"/>
      <c r="MEV67" s="22"/>
      <c r="MEW67" s="22"/>
      <c r="MEX67" s="22"/>
      <c r="MEY67" s="22"/>
      <c r="MEZ67" s="22"/>
      <c r="MFA67" s="22"/>
      <c r="MFB67" s="22"/>
      <c r="MFC67" s="22"/>
      <c r="MFD67" s="22"/>
      <c r="MFE67" s="22"/>
      <c r="MFF67" s="22"/>
      <c r="MFG67" s="22"/>
      <c r="MFH67" s="22"/>
      <c r="MFI67" s="22"/>
      <c r="MFJ67" s="22"/>
      <c r="MFK67" s="22"/>
      <c r="MFL67" s="22"/>
      <c r="MFM67" s="22"/>
      <c r="MFN67" s="22"/>
      <c r="MFO67" s="22"/>
      <c r="MFP67" s="22"/>
      <c r="MFQ67" s="22"/>
      <c r="MFR67" s="22"/>
      <c r="MFS67" s="22"/>
      <c r="MFT67" s="22"/>
      <c r="MFU67" s="22"/>
      <c r="MFV67" s="22"/>
      <c r="MFW67" s="22"/>
      <c r="MFX67" s="22"/>
      <c r="MFY67" s="22"/>
      <c r="MFZ67" s="22"/>
      <c r="MGA67" s="22"/>
      <c r="MGB67" s="22"/>
      <c r="MGC67" s="22"/>
      <c r="MGD67" s="22"/>
      <c r="MGE67" s="22"/>
      <c r="MGF67" s="22"/>
      <c r="MGG67" s="22"/>
      <c r="MGH67" s="22"/>
      <c r="MGI67" s="22"/>
      <c r="MGJ67" s="22"/>
      <c r="MGK67" s="22"/>
      <c r="MGL67" s="22"/>
      <c r="MGM67" s="22"/>
      <c r="MGN67" s="22"/>
      <c r="MGO67" s="22"/>
      <c r="MGP67" s="22"/>
      <c r="MGQ67" s="22"/>
      <c r="MGR67" s="22"/>
      <c r="MGS67" s="22"/>
      <c r="MGT67" s="22"/>
      <c r="MGU67" s="22"/>
      <c r="MGV67" s="22"/>
      <c r="MGW67" s="22"/>
      <c r="MGX67" s="22"/>
      <c r="MGY67" s="22"/>
      <c r="MGZ67" s="22"/>
      <c r="MHA67" s="22"/>
      <c r="MHB67" s="22"/>
      <c r="MHC67" s="22"/>
      <c r="MHD67" s="22"/>
      <c r="MHE67" s="22"/>
      <c r="MHF67" s="22"/>
      <c r="MHG67" s="22"/>
      <c r="MHH67" s="22"/>
      <c r="MHI67" s="22"/>
      <c r="MHJ67" s="22"/>
      <c r="MHK67" s="22"/>
      <c r="MHL67" s="22"/>
      <c r="MHM67" s="22"/>
      <c r="MHN67" s="22"/>
      <c r="MHO67" s="22"/>
      <c r="MHP67" s="22"/>
      <c r="MHQ67" s="22"/>
      <c r="MHR67" s="22"/>
      <c r="MHS67" s="22"/>
      <c r="MHT67" s="22"/>
      <c r="MHU67" s="22"/>
      <c r="MHV67" s="22"/>
      <c r="MHW67" s="22"/>
      <c r="MHX67" s="22"/>
      <c r="MHY67" s="22"/>
      <c r="MHZ67" s="22"/>
      <c r="MIA67" s="22"/>
      <c r="MIB67" s="22"/>
      <c r="MIC67" s="22"/>
      <c r="MID67" s="22"/>
      <c r="MIE67" s="22"/>
      <c r="MIF67" s="22"/>
      <c r="MIG67" s="22"/>
      <c r="MIH67" s="22"/>
      <c r="MII67" s="22"/>
      <c r="MIJ67" s="22"/>
      <c r="MIK67" s="22"/>
      <c r="MIL67" s="22"/>
      <c r="MIM67" s="22"/>
      <c r="MIN67" s="22"/>
      <c r="MIO67" s="22"/>
      <c r="MIP67" s="22"/>
      <c r="MIQ67" s="22"/>
      <c r="MIR67" s="22"/>
      <c r="MIS67" s="22"/>
      <c r="MIT67" s="22"/>
      <c r="MIU67" s="22"/>
      <c r="MIV67" s="22"/>
      <c r="MIW67" s="22"/>
      <c r="MIX67" s="22"/>
      <c r="MIY67" s="22"/>
      <c r="MIZ67" s="22"/>
      <c r="MJA67" s="22"/>
      <c r="MJB67" s="22"/>
      <c r="MJC67" s="22"/>
      <c r="MJD67" s="22"/>
      <c r="MJE67" s="22"/>
      <c r="MJF67" s="22"/>
      <c r="MJG67" s="22"/>
      <c r="MJH67" s="22"/>
      <c r="MJI67" s="22"/>
      <c r="MJJ67" s="22"/>
      <c r="MJK67" s="22"/>
      <c r="MJL67" s="22"/>
      <c r="MJM67" s="22"/>
      <c r="MJN67" s="22"/>
      <c r="MJO67" s="22"/>
      <c r="MJP67" s="22"/>
      <c r="MJQ67" s="22"/>
      <c r="MJR67" s="22"/>
      <c r="MJS67" s="22"/>
      <c r="MJT67" s="22"/>
      <c r="MJU67" s="22"/>
      <c r="MJV67" s="22"/>
      <c r="MJW67" s="22"/>
      <c r="MJX67" s="22"/>
      <c r="MJY67" s="22"/>
      <c r="MJZ67" s="22"/>
      <c r="MKA67" s="22"/>
      <c r="MKB67" s="22"/>
      <c r="MKC67" s="22"/>
      <c r="MKD67" s="22"/>
      <c r="MKE67" s="22"/>
      <c r="MKF67" s="22"/>
      <c r="MKG67" s="22"/>
      <c r="MKH67" s="22"/>
      <c r="MKI67" s="22"/>
      <c r="MKJ67" s="22"/>
      <c r="MKK67" s="22"/>
      <c r="MKL67" s="22"/>
      <c r="MKM67" s="22"/>
      <c r="MKN67" s="22"/>
      <c r="MKO67" s="22"/>
      <c r="MKP67" s="22"/>
      <c r="MKQ67" s="22"/>
      <c r="MKR67" s="22"/>
      <c r="MKS67" s="22"/>
      <c r="MKT67" s="22"/>
      <c r="MKU67" s="22"/>
      <c r="MKV67" s="22"/>
      <c r="MKW67" s="22"/>
      <c r="MKX67" s="22"/>
      <c r="MKY67" s="22"/>
      <c r="MKZ67" s="22"/>
      <c r="MLA67" s="22"/>
      <c r="MLB67" s="22"/>
      <c r="MLC67" s="22"/>
      <c r="MLD67" s="22"/>
      <c r="MLE67" s="22"/>
      <c r="MLF67" s="22"/>
      <c r="MLG67" s="22"/>
      <c r="MLH67" s="22"/>
      <c r="MLI67" s="22"/>
      <c r="MLJ67" s="22"/>
      <c r="MLK67" s="22"/>
      <c r="MLL67" s="22"/>
      <c r="MLM67" s="22"/>
      <c r="MLN67" s="22"/>
      <c r="MLO67" s="22"/>
      <c r="MLP67" s="22"/>
      <c r="MLQ67" s="22"/>
      <c r="MLR67" s="22"/>
      <c r="MLS67" s="22"/>
      <c r="MLT67" s="22"/>
      <c r="MLU67" s="22"/>
      <c r="MLV67" s="22"/>
      <c r="MLW67" s="22"/>
      <c r="MLX67" s="22"/>
      <c r="MLY67" s="22"/>
      <c r="MLZ67" s="22"/>
      <c r="MMA67" s="22"/>
      <c r="MMB67" s="22"/>
      <c r="MMC67" s="22"/>
      <c r="MMD67" s="22"/>
      <c r="MME67" s="22"/>
      <c r="MMF67" s="22"/>
      <c r="MMG67" s="22"/>
      <c r="MMH67" s="22"/>
      <c r="MMI67" s="22"/>
      <c r="MMJ67" s="22"/>
      <c r="MMK67" s="22"/>
      <c r="MML67" s="22"/>
      <c r="MMM67" s="22"/>
      <c r="MMN67" s="22"/>
      <c r="MMO67" s="22"/>
      <c r="MMP67" s="22"/>
      <c r="MMQ67" s="22"/>
      <c r="MMR67" s="22"/>
      <c r="MMS67" s="22"/>
      <c r="MMT67" s="22"/>
      <c r="MMU67" s="22"/>
      <c r="MMV67" s="22"/>
      <c r="MMW67" s="22"/>
      <c r="MMX67" s="22"/>
      <c r="MMY67" s="22"/>
      <c r="MMZ67" s="22"/>
      <c r="MNA67" s="22"/>
      <c r="MNB67" s="22"/>
      <c r="MNC67" s="22"/>
      <c r="MND67" s="22"/>
      <c r="MNE67" s="22"/>
      <c r="MNF67" s="22"/>
      <c r="MNG67" s="22"/>
      <c r="MNH67" s="22"/>
      <c r="MNI67" s="22"/>
      <c r="MNJ67" s="22"/>
      <c r="MNK67" s="22"/>
      <c r="MNL67" s="22"/>
      <c r="MNM67" s="22"/>
      <c r="MNN67" s="22"/>
      <c r="MNO67" s="22"/>
      <c r="MNP67" s="22"/>
      <c r="MNQ67" s="22"/>
      <c r="MNR67" s="22"/>
      <c r="MNS67" s="22"/>
      <c r="MNT67" s="22"/>
      <c r="MNU67" s="22"/>
      <c r="MNV67" s="22"/>
      <c r="MNW67" s="22"/>
      <c r="MNX67" s="22"/>
      <c r="MNY67" s="22"/>
      <c r="MNZ67" s="22"/>
      <c r="MOA67" s="22"/>
      <c r="MOB67" s="22"/>
      <c r="MOC67" s="22"/>
      <c r="MOD67" s="22"/>
      <c r="MOE67" s="22"/>
      <c r="MOF67" s="22"/>
      <c r="MOG67" s="22"/>
      <c r="MOH67" s="22"/>
      <c r="MOI67" s="22"/>
      <c r="MOJ67" s="22"/>
      <c r="MOK67" s="22"/>
      <c r="MOL67" s="22"/>
      <c r="MOM67" s="22"/>
      <c r="MON67" s="22"/>
      <c r="MOO67" s="22"/>
      <c r="MOP67" s="22"/>
      <c r="MOQ67" s="22"/>
      <c r="MOR67" s="22"/>
      <c r="MOS67" s="22"/>
      <c r="MOT67" s="22"/>
      <c r="MOU67" s="22"/>
      <c r="MOV67" s="22"/>
      <c r="MOW67" s="22"/>
      <c r="MOX67" s="22"/>
      <c r="MOY67" s="22"/>
      <c r="MOZ67" s="22"/>
      <c r="MPA67" s="22"/>
      <c r="MPB67" s="22"/>
      <c r="MPC67" s="22"/>
      <c r="MPD67" s="22"/>
      <c r="MPE67" s="22"/>
      <c r="MPF67" s="22"/>
      <c r="MPG67" s="22"/>
      <c r="MPH67" s="22"/>
      <c r="MPI67" s="22"/>
      <c r="MPJ67" s="22"/>
      <c r="MPK67" s="22"/>
      <c r="MPL67" s="22"/>
      <c r="MPM67" s="22"/>
      <c r="MPN67" s="22"/>
      <c r="MPO67" s="22"/>
      <c r="MPP67" s="22"/>
      <c r="MPQ67" s="22"/>
      <c r="MPR67" s="22"/>
      <c r="MPS67" s="22"/>
      <c r="MPT67" s="22"/>
      <c r="MPU67" s="22"/>
      <c r="MPV67" s="22"/>
      <c r="MPW67" s="22"/>
      <c r="MPX67" s="22"/>
      <c r="MPY67" s="22"/>
      <c r="MPZ67" s="22"/>
      <c r="MQA67" s="22"/>
      <c r="MQB67" s="22"/>
      <c r="MQC67" s="22"/>
      <c r="MQD67" s="22"/>
      <c r="MQE67" s="22"/>
      <c r="MQF67" s="22"/>
      <c r="MQG67" s="22"/>
      <c r="MQH67" s="22"/>
      <c r="MQI67" s="22"/>
      <c r="MQJ67" s="22"/>
      <c r="MQK67" s="22"/>
      <c r="MQL67" s="22"/>
      <c r="MQM67" s="22"/>
      <c r="MQN67" s="22"/>
      <c r="MQO67" s="22"/>
      <c r="MQP67" s="22"/>
      <c r="MQQ67" s="22"/>
      <c r="MQR67" s="22"/>
      <c r="MQS67" s="22"/>
      <c r="MQT67" s="22"/>
      <c r="MQU67" s="22"/>
      <c r="MQV67" s="22"/>
      <c r="MQW67" s="22"/>
      <c r="MQX67" s="22"/>
      <c r="MQY67" s="22"/>
      <c r="MQZ67" s="22"/>
      <c r="MRA67" s="22"/>
      <c r="MRB67" s="22"/>
      <c r="MRC67" s="22"/>
      <c r="MRD67" s="22"/>
      <c r="MRE67" s="22"/>
      <c r="MRF67" s="22"/>
      <c r="MRG67" s="22"/>
      <c r="MRH67" s="22"/>
      <c r="MRI67" s="22"/>
      <c r="MRJ67" s="22"/>
      <c r="MRK67" s="22"/>
      <c r="MRL67" s="22"/>
      <c r="MRM67" s="22"/>
      <c r="MRN67" s="22"/>
      <c r="MRO67" s="22"/>
      <c r="MRP67" s="22"/>
      <c r="MRQ67" s="22"/>
      <c r="MRR67" s="22"/>
      <c r="MRS67" s="22"/>
      <c r="MRT67" s="22"/>
      <c r="MRU67" s="22"/>
      <c r="MRV67" s="22"/>
      <c r="MRW67" s="22"/>
      <c r="MRX67" s="22"/>
      <c r="MRY67" s="22"/>
      <c r="MRZ67" s="22"/>
      <c r="MSA67" s="22"/>
      <c r="MSB67" s="22"/>
      <c r="MSC67" s="22"/>
      <c r="MSD67" s="22"/>
      <c r="MSE67" s="22"/>
      <c r="MSF67" s="22"/>
      <c r="MSG67" s="22"/>
      <c r="MSH67" s="22"/>
      <c r="MSI67" s="22"/>
      <c r="MSJ67" s="22"/>
      <c r="MSK67" s="22"/>
      <c r="MSL67" s="22"/>
      <c r="MSM67" s="22"/>
      <c r="MSN67" s="22"/>
      <c r="MSO67" s="22"/>
      <c r="MSP67" s="22"/>
      <c r="MSQ67" s="22"/>
      <c r="MSR67" s="22"/>
      <c r="MSS67" s="22"/>
      <c r="MST67" s="22"/>
      <c r="MSU67" s="22"/>
      <c r="MSV67" s="22"/>
      <c r="MSW67" s="22"/>
      <c r="MSX67" s="22"/>
      <c r="MSY67" s="22"/>
      <c r="MSZ67" s="22"/>
      <c r="MTA67" s="22"/>
      <c r="MTB67" s="22"/>
      <c r="MTC67" s="22"/>
      <c r="MTD67" s="22"/>
      <c r="MTE67" s="22"/>
      <c r="MTF67" s="22"/>
      <c r="MTG67" s="22"/>
      <c r="MTH67" s="22"/>
      <c r="MTI67" s="22"/>
      <c r="MTJ67" s="22"/>
      <c r="MTK67" s="22"/>
      <c r="MTL67" s="22"/>
      <c r="MTM67" s="22"/>
      <c r="MTN67" s="22"/>
      <c r="MTO67" s="22"/>
      <c r="MTP67" s="22"/>
      <c r="MTQ67" s="22"/>
      <c r="MTR67" s="22"/>
      <c r="MTS67" s="22"/>
      <c r="MTT67" s="22"/>
      <c r="MTU67" s="22"/>
      <c r="MTV67" s="22"/>
      <c r="MTW67" s="22"/>
      <c r="MTX67" s="22"/>
      <c r="MTY67" s="22"/>
      <c r="MTZ67" s="22"/>
      <c r="MUA67" s="22"/>
      <c r="MUB67" s="22"/>
      <c r="MUC67" s="22"/>
      <c r="MUD67" s="22"/>
      <c r="MUE67" s="22"/>
      <c r="MUF67" s="22"/>
      <c r="MUG67" s="22"/>
      <c r="MUH67" s="22"/>
      <c r="MUI67" s="22"/>
      <c r="MUJ67" s="22"/>
      <c r="MUK67" s="22"/>
      <c r="MUL67" s="22"/>
      <c r="MUM67" s="22"/>
      <c r="MUN67" s="22"/>
      <c r="MUO67" s="22"/>
      <c r="MUP67" s="22"/>
      <c r="MUQ67" s="22"/>
      <c r="MUR67" s="22"/>
      <c r="MUS67" s="22"/>
      <c r="MUT67" s="22"/>
      <c r="MUU67" s="22"/>
      <c r="MUV67" s="22"/>
      <c r="MUW67" s="22"/>
      <c r="MUX67" s="22"/>
      <c r="MUY67" s="22"/>
      <c r="MUZ67" s="22"/>
      <c r="MVA67" s="22"/>
      <c r="MVB67" s="22"/>
      <c r="MVC67" s="22"/>
      <c r="MVD67" s="22"/>
      <c r="MVE67" s="22"/>
      <c r="MVF67" s="22"/>
      <c r="MVG67" s="22"/>
      <c r="MVH67" s="22"/>
      <c r="MVI67" s="22"/>
      <c r="MVJ67" s="22"/>
      <c r="MVK67" s="22"/>
      <c r="MVL67" s="22"/>
      <c r="MVM67" s="22"/>
      <c r="MVN67" s="22"/>
      <c r="MVO67" s="22"/>
      <c r="MVP67" s="22"/>
      <c r="MVQ67" s="22"/>
      <c r="MVR67" s="22"/>
      <c r="MVS67" s="22"/>
      <c r="MVT67" s="22"/>
      <c r="MVU67" s="22"/>
      <c r="MVV67" s="22"/>
      <c r="MVW67" s="22"/>
      <c r="MVX67" s="22"/>
      <c r="MVY67" s="22"/>
      <c r="MVZ67" s="22"/>
      <c r="MWA67" s="22"/>
      <c r="MWB67" s="22"/>
      <c r="MWC67" s="22"/>
      <c r="MWD67" s="22"/>
      <c r="MWE67" s="22"/>
      <c r="MWF67" s="22"/>
      <c r="MWG67" s="22"/>
      <c r="MWH67" s="22"/>
      <c r="MWI67" s="22"/>
      <c r="MWJ67" s="22"/>
      <c r="MWK67" s="22"/>
      <c r="MWL67" s="22"/>
      <c r="MWM67" s="22"/>
      <c r="MWN67" s="22"/>
      <c r="MWO67" s="22"/>
      <c r="MWP67" s="22"/>
      <c r="MWQ67" s="22"/>
      <c r="MWR67" s="22"/>
      <c r="MWS67" s="22"/>
      <c r="MWT67" s="22"/>
      <c r="MWU67" s="22"/>
      <c r="MWV67" s="22"/>
      <c r="MWW67" s="22"/>
      <c r="MWX67" s="22"/>
      <c r="MWY67" s="22"/>
      <c r="MWZ67" s="22"/>
      <c r="MXA67" s="22"/>
      <c r="MXB67" s="22"/>
      <c r="MXC67" s="22"/>
      <c r="MXD67" s="22"/>
      <c r="MXE67" s="22"/>
      <c r="MXF67" s="22"/>
      <c r="MXG67" s="22"/>
      <c r="MXH67" s="22"/>
      <c r="MXI67" s="22"/>
      <c r="MXJ67" s="22"/>
      <c r="MXK67" s="22"/>
      <c r="MXL67" s="22"/>
      <c r="MXM67" s="22"/>
      <c r="MXN67" s="22"/>
      <c r="MXO67" s="22"/>
      <c r="MXP67" s="22"/>
      <c r="MXQ67" s="22"/>
      <c r="MXR67" s="22"/>
      <c r="MXS67" s="22"/>
      <c r="MXT67" s="22"/>
      <c r="MXU67" s="22"/>
      <c r="MXV67" s="22"/>
      <c r="MXW67" s="22"/>
      <c r="MXX67" s="22"/>
      <c r="MXY67" s="22"/>
      <c r="MXZ67" s="22"/>
      <c r="MYA67" s="22"/>
      <c r="MYB67" s="22"/>
      <c r="MYC67" s="22"/>
      <c r="MYD67" s="22"/>
      <c r="MYE67" s="22"/>
      <c r="MYF67" s="22"/>
      <c r="MYG67" s="22"/>
      <c r="MYH67" s="22"/>
      <c r="MYI67" s="22"/>
      <c r="MYJ67" s="22"/>
      <c r="MYK67" s="22"/>
      <c r="MYL67" s="22"/>
      <c r="MYM67" s="22"/>
      <c r="MYN67" s="22"/>
      <c r="MYO67" s="22"/>
      <c r="MYP67" s="22"/>
      <c r="MYQ67" s="22"/>
      <c r="MYR67" s="22"/>
      <c r="MYS67" s="22"/>
      <c r="MYT67" s="22"/>
      <c r="MYU67" s="22"/>
      <c r="MYV67" s="22"/>
      <c r="MYW67" s="22"/>
      <c r="MYX67" s="22"/>
      <c r="MYY67" s="22"/>
      <c r="MYZ67" s="22"/>
      <c r="MZA67" s="22"/>
      <c r="MZB67" s="22"/>
      <c r="MZC67" s="22"/>
      <c r="MZD67" s="22"/>
      <c r="MZE67" s="22"/>
      <c r="MZF67" s="22"/>
      <c r="MZG67" s="22"/>
      <c r="MZH67" s="22"/>
      <c r="MZI67" s="22"/>
      <c r="MZJ67" s="22"/>
      <c r="MZK67" s="22"/>
      <c r="MZL67" s="22"/>
      <c r="MZM67" s="22"/>
      <c r="MZN67" s="22"/>
      <c r="MZO67" s="22"/>
      <c r="MZP67" s="22"/>
      <c r="MZQ67" s="22"/>
      <c r="MZR67" s="22"/>
      <c r="MZS67" s="22"/>
      <c r="MZT67" s="22"/>
      <c r="MZU67" s="22"/>
      <c r="MZV67" s="22"/>
      <c r="MZW67" s="22"/>
      <c r="MZX67" s="22"/>
      <c r="MZY67" s="22"/>
      <c r="MZZ67" s="22"/>
      <c r="NAA67" s="22"/>
      <c r="NAB67" s="22"/>
      <c r="NAC67" s="22"/>
      <c r="NAD67" s="22"/>
      <c r="NAE67" s="22"/>
      <c r="NAF67" s="22"/>
      <c r="NAG67" s="22"/>
      <c r="NAH67" s="22"/>
      <c r="NAI67" s="22"/>
      <c r="NAJ67" s="22"/>
      <c r="NAK67" s="22"/>
      <c r="NAL67" s="22"/>
      <c r="NAM67" s="22"/>
      <c r="NAN67" s="22"/>
      <c r="NAO67" s="22"/>
      <c r="NAP67" s="22"/>
      <c r="NAQ67" s="22"/>
      <c r="NAR67" s="22"/>
      <c r="NAS67" s="22"/>
      <c r="NAT67" s="22"/>
      <c r="NAU67" s="22"/>
      <c r="NAV67" s="22"/>
      <c r="NAW67" s="22"/>
      <c r="NAX67" s="22"/>
      <c r="NAY67" s="22"/>
      <c r="NAZ67" s="22"/>
      <c r="NBA67" s="22"/>
      <c r="NBB67" s="22"/>
      <c r="NBC67" s="22"/>
      <c r="NBD67" s="22"/>
      <c r="NBE67" s="22"/>
      <c r="NBF67" s="22"/>
      <c r="NBG67" s="22"/>
      <c r="NBH67" s="22"/>
      <c r="NBI67" s="22"/>
      <c r="NBJ67" s="22"/>
      <c r="NBK67" s="22"/>
      <c r="NBL67" s="22"/>
      <c r="NBM67" s="22"/>
      <c r="NBN67" s="22"/>
      <c r="NBO67" s="22"/>
      <c r="NBP67" s="22"/>
      <c r="NBQ67" s="22"/>
      <c r="NBR67" s="22"/>
      <c r="NBS67" s="22"/>
      <c r="NBT67" s="22"/>
      <c r="NBU67" s="22"/>
      <c r="NBV67" s="22"/>
      <c r="NBW67" s="22"/>
      <c r="NBX67" s="22"/>
      <c r="NBY67" s="22"/>
      <c r="NBZ67" s="22"/>
      <c r="NCA67" s="22"/>
      <c r="NCB67" s="22"/>
      <c r="NCC67" s="22"/>
      <c r="NCD67" s="22"/>
      <c r="NCE67" s="22"/>
      <c r="NCF67" s="22"/>
      <c r="NCG67" s="22"/>
      <c r="NCH67" s="22"/>
      <c r="NCI67" s="22"/>
      <c r="NCJ67" s="22"/>
      <c r="NCK67" s="22"/>
      <c r="NCL67" s="22"/>
      <c r="NCM67" s="22"/>
      <c r="NCN67" s="22"/>
      <c r="NCO67" s="22"/>
      <c r="NCP67" s="22"/>
      <c r="NCQ67" s="22"/>
      <c r="NCR67" s="22"/>
      <c r="NCS67" s="22"/>
      <c r="NCT67" s="22"/>
      <c r="NCU67" s="22"/>
      <c r="NCV67" s="22"/>
      <c r="NCW67" s="22"/>
      <c r="NCX67" s="22"/>
      <c r="NCY67" s="22"/>
      <c r="NCZ67" s="22"/>
      <c r="NDA67" s="22"/>
      <c r="NDB67" s="22"/>
      <c r="NDC67" s="22"/>
      <c r="NDD67" s="22"/>
      <c r="NDE67" s="22"/>
      <c r="NDF67" s="22"/>
      <c r="NDG67" s="22"/>
      <c r="NDH67" s="22"/>
      <c r="NDI67" s="22"/>
      <c r="NDJ67" s="22"/>
      <c r="NDK67" s="22"/>
      <c r="NDL67" s="22"/>
      <c r="NDM67" s="22"/>
      <c r="NDN67" s="22"/>
      <c r="NDO67" s="22"/>
      <c r="NDP67" s="22"/>
      <c r="NDQ67" s="22"/>
      <c r="NDR67" s="22"/>
      <c r="NDS67" s="22"/>
      <c r="NDT67" s="22"/>
      <c r="NDU67" s="22"/>
      <c r="NDV67" s="22"/>
      <c r="NDW67" s="22"/>
      <c r="NDX67" s="22"/>
      <c r="NDY67" s="22"/>
      <c r="NDZ67" s="22"/>
      <c r="NEA67" s="22"/>
      <c r="NEB67" s="22"/>
      <c r="NEC67" s="22"/>
      <c r="NED67" s="22"/>
      <c r="NEE67" s="22"/>
      <c r="NEF67" s="22"/>
      <c r="NEG67" s="22"/>
      <c r="NEH67" s="22"/>
      <c r="NEI67" s="22"/>
      <c r="NEJ67" s="22"/>
      <c r="NEK67" s="22"/>
      <c r="NEL67" s="22"/>
      <c r="NEM67" s="22"/>
      <c r="NEN67" s="22"/>
      <c r="NEO67" s="22"/>
      <c r="NEP67" s="22"/>
      <c r="NEQ67" s="22"/>
      <c r="NER67" s="22"/>
      <c r="NES67" s="22"/>
      <c r="NET67" s="22"/>
      <c r="NEU67" s="22"/>
      <c r="NEV67" s="22"/>
      <c r="NEW67" s="22"/>
      <c r="NEX67" s="22"/>
      <c r="NEY67" s="22"/>
      <c r="NEZ67" s="22"/>
      <c r="NFA67" s="22"/>
      <c r="NFB67" s="22"/>
      <c r="NFC67" s="22"/>
      <c r="NFD67" s="22"/>
      <c r="NFE67" s="22"/>
      <c r="NFF67" s="22"/>
      <c r="NFG67" s="22"/>
      <c r="NFH67" s="22"/>
      <c r="NFI67" s="22"/>
      <c r="NFJ67" s="22"/>
      <c r="NFK67" s="22"/>
      <c r="NFL67" s="22"/>
      <c r="NFM67" s="22"/>
      <c r="NFN67" s="22"/>
      <c r="NFO67" s="22"/>
      <c r="NFP67" s="22"/>
      <c r="NFQ67" s="22"/>
      <c r="NFR67" s="22"/>
      <c r="NFS67" s="22"/>
      <c r="NFT67" s="22"/>
      <c r="NFU67" s="22"/>
      <c r="NFV67" s="22"/>
      <c r="NFW67" s="22"/>
      <c r="NFX67" s="22"/>
      <c r="NFY67" s="22"/>
      <c r="NFZ67" s="22"/>
      <c r="NGA67" s="22"/>
      <c r="NGB67" s="22"/>
      <c r="NGC67" s="22"/>
      <c r="NGD67" s="22"/>
      <c r="NGE67" s="22"/>
      <c r="NGF67" s="22"/>
      <c r="NGG67" s="22"/>
      <c r="NGH67" s="22"/>
      <c r="NGI67" s="22"/>
      <c r="NGJ67" s="22"/>
      <c r="NGK67" s="22"/>
      <c r="NGL67" s="22"/>
      <c r="NGM67" s="22"/>
      <c r="NGN67" s="22"/>
      <c r="NGO67" s="22"/>
      <c r="NGP67" s="22"/>
      <c r="NGQ67" s="22"/>
      <c r="NGR67" s="22"/>
      <c r="NGS67" s="22"/>
      <c r="NGT67" s="22"/>
      <c r="NGU67" s="22"/>
      <c r="NGV67" s="22"/>
      <c r="NGW67" s="22"/>
      <c r="NGX67" s="22"/>
      <c r="NGY67" s="22"/>
      <c r="NGZ67" s="22"/>
      <c r="NHA67" s="22"/>
      <c r="NHB67" s="22"/>
      <c r="NHC67" s="22"/>
      <c r="NHD67" s="22"/>
      <c r="NHE67" s="22"/>
      <c r="NHF67" s="22"/>
      <c r="NHG67" s="22"/>
      <c r="NHH67" s="22"/>
      <c r="NHI67" s="22"/>
      <c r="NHJ67" s="22"/>
      <c r="NHK67" s="22"/>
      <c r="NHL67" s="22"/>
      <c r="NHM67" s="22"/>
      <c r="NHN67" s="22"/>
      <c r="NHO67" s="22"/>
      <c r="NHP67" s="22"/>
      <c r="NHQ67" s="22"/>
      <c r="NHR67" s="22"/>
      <c r="NHS67" s="22"/>
      <c r="NHT67" s="22"/>
      <c r="NHU67" s="22"/>
      <c r="NHV67" s="22"/>
      <c r="NHW67" s="22"/>
      <c r="NHX67" s="22"/>
      <c r="NHY67" s="22"/>
      <c r="NHZ67" s="22"/>
      <c r="NIA67" s="22"/>
      <c r="NIB67" s="22"/>
      <c r="NIC67" s="22"/>
      <c r="NID67" s="22"/>
      <c r="NIE67" s="22"/>
      <c r="NIF67" s="22"/>
      <c r="NIG67" s="22"/>
      <c r="NIH67" s="22"/>
      <c r="NII67" s="22"/>
      <c r="NIJ67" s="22"/>
      <c r="NIK67" s="22"/>
      <c r="NIL67" s="22"/>
      <c r="NIM67" s="22"/>
      <c r="NIN67" s="22"/>
      <c r="NIO67" s="22"/>
      <c r="NIP67" s="22"/>
      <c r="NIQ67" s="22"/>
      <c r="NIR67" s="22"/>
      <c r="NIS67" s="22"/>
      <c r="NIT67" s="22"/>
      <c r="NIU67" s="22"/>
      <c r="NIV67" s="22"/>
      <c r="NIW67" s="22"/>
      <c r="NIX67" s="22"/>
      <c r="NIY67" s="22"/>
      <c r="NIZ67" s="22"/>
      <c r="NJA67" s="22"/>
      <c r="NJB67" s="22"/>
      <c r="NJC67" s="22"/>
      <c r="NJD67" s="22"/>
      <c r="NJE67" s="22"/>
      <c r="NJF67" s="22"/>
      <c r="NJG67" s="22"/>
      <c r="NJH67" s="22"/>
      <c r="NJI67" s="22"/>
      <c r="NJJ67" s="22"/>
      <c r="NJK67" s="22"/>
      <c r="NJL67" s="22"/>
      <c r="NJM67" s="22"/>
      <c r="NJN67" s="22"/>
      <c r="NJO67" s="22"/>
      <c r="NJP67" s="22"/>
      <c r="NJQ67" s="22"/>
      <c r="NJR67" s="22"/>
      <c r="NJS67" s="22"/>
      <c r="NJT67" s="22"/>
      <c r="NJU67" s="22"/>
      <c r="NJV67" s="22"/>
      <c r="NJW67" s="22"/>
      <c r="NJX67" s="22"/>
      <c r="NJY67" s="22"/>
      <c r="NJZ67" s="22"/>
      <c r="NKA67" s="22"/>
      <c r="NKB67" s="22"/>
      <c r="NKC67" s="22"/>
      <c r="NKD67" s="22"/>
      <c r="NKE67" s="22"/>
      <c r="NKF67" s="22"/>
      <c r="NKG67" s="22"/>
      <c r="NKH67" s="22"/>
      <c r="NKI67" s="22"/>
      <c r="NKJ67" s="22"/>
      <c r="NKK67" s="22"/>
      <c r="NKL67" s="22"/>
      <c r="NKM67" s="22"/>
      <c r="NKN67" s="22"/>
      <c r="NKO67" s="22"/>
      <c r="NKP67" s="22"/>
      <c r="NKQ67" s="22"/>
      <c r="NKR67" s="22"/>
      <c r="NKS67" s="22"/>
      <c r="NKT67" s="22"/>
      <c r="NKU67" s="22"/>
      <c r="NKV67" s="22"/>
      <c r="NKW67" s="22"/>
      <c r="NKX67" s="22"/>
      <c r="NKY67" s="22"/>
      <c r="NKZ67" s="22"/>
      <c r="NLA67" s="22"/>
      <c r="NLB67" s="22"/>
      <c r="NLC67" s="22"/>
      <c r="NLD67" s="22"/>
      <c r="NLE67" s="22"/>
      <c r="NLF67" s="22"/>
      <c r="NLG67" s="22"/>
      <c r="NLH67" s="22"/>
      <c r="NLI67" s="22"/>
      <c r="NLJ67" s="22"/>
      <c r="NLK67" s="22"/>
      <c r="NLL67" s="22"/>
      <c r="NLM67" s="22"/>
      <c r="NLN67" s="22"/>
      <c r="NLO67" s="22"/>
      <c r="NLP67" s="22"/>
      <c r="NLQ67" s="22"/>
      <c r="NLR67" s="22"/>
      <c r="NLS67" s="22"/>
      <c r="NLT67" s="22"/>
      <c r="NLU67" s="22"/>
      <c r="NLV67" s="22"/>
      <c r="NLW67" s="22"/>
      <c r="NLX67" s="22"/>
      <c r="NLY67" s="22"/>
      <c r="NLZ67" s="22"/>
      <c r="NMA67" s="22"/>
      <c r="NMB67" s="22"/>
      <c r="NMC67" s="22"/>
      <c r="NMD67" s="22"/>
      <c r="NME67" s="22"/>
      <c r="NMF67" s="22"/>
      <c r="NMG67" s="22"/>
      <c r="NMH67" s="22"/>
      <c r="NMI67" s="22"/>
      <c r="NMJ67" s="22"/>
      <c r="NMK67" s="22"/>
      <c r="NML67" s="22"/>
      <c r="NMM67" s="22"/>
      <c r="NMN67" s="22"/>
      <c r="NMO67" s="22"/>
      <c r="NMP67" s="22"/>
      <c r="NMQ67" s="22"/>
      <c r="NMR67" s="22"/>
      <c r="NMS67" s="22"/>
      <c r="NMT67" s="22"/>
      <c r="NMU67" s="22"/>
      <c r="NMV67" s="22"/>
      <c r="NMW67" s="22"/>
      <c r="NMX67" s="22"/>
      <c r="NMY67" s="22"/>
      <c r="NMZ67" s="22"/>
      <c r="NNA67" s="22"/>
      <c r="NNB67" s="22"/>
      <c r="NNC67" s="22"/>
      <c r="NND67" s="22"/>
      <c r="NNE67" s="22"/>
      <c r="NNF67" s="22"/>
      <c r="NNG67" s="22"/>
      <c r="NNH67" s="22"/>
      <c r="NNI67" s="22"/>
      <c r="NNJ67" s="22"/>
      <c r="NNK67" s="22"/>
      <c r="NNL67" s="22"/>
      <c r="NNM67" s="22"/>
      <c r="NNN67" s="22"/>
      <c r="NNO67" s="22"/>
      <c r="NNP67" s="22"/>
      <c r="NNQ67" s="22"/>
      <c r="NNR67" s="22"/>
      <c r="NNS67" s="22"/>
      <c r="NNT67" s="22"/>
      <c r="NNU67" s="22"/>
      <c r="NNV67" s="22"/>
      <c r="NNW67" s="22"/>
      <c r="NNX67" s="22"/>
      <c r="NNY67" s="22"/>
      <c r="NNZ67" s="22"/>
      <c r="NOA67" s="22"/>
      <c r="NOB67" s="22"/>
      <c r="NOC67" s="22"/>
      <c r="NOD67" s="22"/>
      <c r="NOE67" s="22"/>
      <c r="NOF67" s="22"/>
      <c r="NOG67" s="22"/>
      <c r="NOH67" s="22"/>
      <c r="NOI67" s="22"/>
      <c r="NOJ67" s="22"/>
      <c r="NOK67" s="22"/>
      <c r="NOL67" s="22"/>
      <c r="NOM67" s="22"/>
      <c r="NON67" s="22"/>
      <c r="NOO67" s="22"/>
      <c r="NOP67" s="22"/>
      <c r="NOQ67" s="22"/>
      <c r="NOR67" s="22"/>
      <c r="NOS67" s="22"/>
      <c r="NOT67" s="22"/>
      <c r="NOU67" s="22"/>
      <c r="NOV67" s="22"/>
      <c r="NOW67" s="22"/>
      <c r="NOX67" s="22"/>
      <c r="NOY67" s="22"/>
      <c r="NOZ67" s="22"/>
      <c r="NPA67" s="22"/>
      <c r="NPB67" s="22"/>
      <c r="NPC67" s="22"/>
      <c r="NPD67" s="22"/>
      <c r="NPE67" s="22"/>
      <c r="NPF67" s="22"/>
      <c r="NPG67" s="22"/>
      <c r="NPH67" s="22"/>
      <c r="NPI67" s="22"/>
      <c r="NPJ67" s="22"/>
      <c r="NPK67" s="22"/>
      <c r="NPL67" s="22"/>
      <c r="NPM67" s="22"/>
      <c r="NPN67" s="22"/>
      <c r="NPO67" s="22"/>
      <c r="NPP67" s="22"/>
      <c r="NPQ67" s="22"/>
      <c r="NPR67" s="22"/>
      <c r="NPS67" s="22"/>
      <c r="NPT67" s="22"/>
      <c r="NPU67" s="22"/>
      <c r="NPV67" s="22"/>
      <c r="NPW67" s="22"/>
      <c r="NPX67" s="22"/>
      <c r="NPY67" s="22"/>
      <c r="NPZ67" s="22"/>
      <c r="NQA67" s="22"/>
      <c r="NQB67" s="22"/>
      <c r="NQC67" s="22"/>
      <c r="NQD67" s="22"/>
      <c r="NQE67" s="22"/>
      <c r="NQF67" s="22"/>
      <c r="NQG67" s="22"/>
      <c r="NQH67" s="22"/>
      <c r="NQI67" s="22"/>
      <c r="NQJ67" s="22"/>
      <c r="NQK67" s="22"/>
      <c r="NQL67" s="22"/>
      <c r="NQM67" s="22"/>
      <c r="NQN67" s="22"/>
      <c r="NQO67" s="22"/>
      <c r="NQP67" s="22"/>
      <c r="NQQ67" s="22"/>
      <c r="NQR67" s="22"/>
      <c r="NQS67" s="22"/>
      <c r="NQT67" s="22"/>
      <c r="NQU67" s="22"/>
      <c r="NQV67" s="22"/>
      <c r="NQW67" s="22"/>
      <c r="NQX67" s="22"/>
      <c r="NQY67" s="22"/>
      <c r="NQZ67" s="22"/>
      <c r="NRA67" s="22"/>
      <c r="NRB67" s="22"/>
      <c r="NRC67" s="22"/>
      <c r="NRD67" s="22"/>
      <c r="NRE67" s="22"/>
      <c r="NRF67" s="22"/>
      <c r="NRG67" s="22"/>
      <c r="NRH67" s="22"/>
      <c r="NRI67" s="22"/>
      <c r="NRJ67" s="22"/>
      <c r="NRK67" s="22"/>
      <c r="NRL67" s="22"/>
      <c r="NRM67" s="22"/>
      <c r="NRN67" s="22"/>
      <c r="NRO67" s="22"/>
      <c r="NRP67" s="22"/>
      <c r="NRQ67" s="22"/>
      <c r="NRR67" s="22"/>
      <c r="NRS67" s="22"/>
      <c r="NRT67" s="22"/>
      <c r="NRU67" s="22"/>
      <c r="NRV67" s="22"/>
      <c r="NRW67" s="22"/>
      <c r="NRX67" s="22"/>
      <c r="NRY67" s="22"/>
      <c r="NRZ67" s="22"/>
      <c r="NSA67" s="22"/>
      <c r="NSB67" s="22"/>
      <c r="NSC67" s="22"/>
      <c r="NSD67" s="22"/>
      <c r="NSE67" s="22"/>
      <c r="NSF67" s="22"/>
      <c r="NSG67" s="22"/>
      <c r="NSH67" s="22"/>
      <c r="NSI67" s="22"/>
      <c r="NSJ67" s="22"/>
      <c r="NSK67" s="22"/>
      <c r="NSL67" s="22"/>
      <c r="NSM67" s="22"/>
      <c r="NSN67" s="22"/>
      <c r="NSO67" s="22"/>
      <c r="NSP67" s="22"/>
      <c r="NSQ67" s="22"/>
      <c r="NSR67" s="22"/>
      <c r="NSS67" s="22"/>
      <c r="NST67" s="22"/>
      <c r="NSU67" s="22"/>
      <c r="NSV67" s="22"/>
      <c r="NSW67" s="22"/>
      <c r="NSX67" s="22"/>
      <c r="NSY67" s="22"/>
      <c r="NSZ67" s="22"/>
      <c r="NTA67" s="22"/>
      <c r="NTB67" s="22"/>
      <c r="NTC67" s="22"/>
      <c r="NTD67" s="22"/>
      <c r="NTE67" s="22"/>
      <c r="NTF67" s="22"/>
      <c r="NTG67" s="22"/>
      <c r="NTH67" s="22"/>
      <c r="NTI67" s="22"/>
      <c r="NTJ67" s="22"/>
      <c r="NTK67" s="22"/>
      <c r="NTL67" s="22"/>
      <c r="NTM67" s="22"/>
      <c r="NTN67" s="22"/>
      <c r="NTO67" s="22"/>
      <c r="NTP67" s="22"/>
      <c r="NTQ67" s="22"/>
      <c r="NTR67" s="22"/>
      <c r="NTS67" s="22"/>
      <c r="NTT67" s="22"/>
      <c r="NTU67" s="22"/>
      <c r="NTV67" s="22"/>
      <c r="NTW67" s="22"/>
      <c r="NTX67" s="22"/>
      <c r="NTY67" s="22"/>
      <c r="NTZ67" s="22"/>
      <c r="NUA67" s="22"/>
      <c r="NUB67" s="22"/>
      <c r="NUC67" s="22"/>
      <c r="NUD67" s="22"/>
      <c r="NUE67" s="22"/>
      <c r="NUF67" s="22"/>
      <c r="NUG67" s="22"/>
      <c r="NUH67" s="22"/>
      <c r="NUI67" s="22"/>
      <c r="NUJ67" s="22"/>
      <c r="NUK67" s="22"/>
      <c r="NUL67" s="22"/>
      <c r="NUM67" s="22"/>
      <c r="NUN67" s="22"/>
      <c r="NUO67" s="22"/>
      <c r="NUP67" s="22"/>
      <c r="NUQ67" s="22"/>
      <c r="NUR67" s="22"/>
      <c r="NUS67" s="22"/>
      <c r="NUT67" s="22"/>
      <c r="NUU67" s="22"/>
      <c r="NUV67" s="22"/>
      <c r="NUW67" s="22"/>
      <c r="NUX67" s="22"/>
      <c r="NUY67" s="22"/>
      <c r="NUZ67" s="22"/>
      <c r="NVA67" s="22"/>
      <c r="NVB67" s="22"/>
      <c r="NVC67" s="22"/>
      <c r="NVD67" s="22"/>
      <c r="NVE67" s="22"/>
      <c r="NVF67" s="22"/>
      <c r="NVG67" s="22"/>
      <c r="NVH67" s="22"/>
      <c r="NVI67" s="22"/>
      <c r="NVJ67" s="22"/>
      <c r="NVK67" s="22"/>
      <c r="NVL67" s="22"/>
      <c r="NVM67" s="22"/>
      <c r="NVN67" s="22"/>
      <c r="NVO67" s="22"/>
      <c r="NVP67" s="22"/>
      <c r="NVQ67" s="22"/>
      <c r="NVR67" s="22"/>
      <c r="NVS67" s="22"/>
      <c r="NVT67" s="22"/>
      <c r="NVU67" s="22"/>
      <c r="NVV67" s="22"/>
      <c r="NVW67" s="22"/>
      <c r="NVX67" s="22"/>
      <c r="NVY67" s="22"/>
      <c r="NVZ67" s="22"/>
      <c r="NWA67" s="22"/>
      <c r="NWB67" s="22"/>
      <c r="NWC67" s="22"/>
      <c r="NWD67" s="22"/>
      <c r="NWE67" s="22"/>
      <c r="NWF67" s="22"/>
      <c r="NWG67" s="22"/>
      <c r="NWH67" s="22"/>
      <c r="NWI67" s="22"/>
      <c r="NWJ67" s="22"/>
      <c r="NWK67" s="22"/>
      <c r="NWL67" s="22"/>
      <c r="NWM67" s="22"/>
      <c r="NWN67" s="22"/>
      <c r="NWO67" s="22"/>
      <c r="NWP67" s="22"/>
      <c r="NWQ67" s="22"/>
      <c r="NWR67" s="22"/>
      <c r="NWS67" s="22"/>
      <c r="NWT67" s="22"/>
      <c r="NWU67" s="22"/>
      <c r="NWV67" s="22"/>
      <c r="NWW67" s="22"/>
      <c r="NWX67" s="22"/>
      <c r="NWY67" s="22"/>
      <c r="NWZ67" s="22"/>
      <c r="NXA67" s="22"/>
      <c r="NXB67" s="22"/>
      <c r="NXC67" s="22"/>
      <c r="NXD67" s="22"/>
      <c r="NXE67" s="22"/>
      <c r="NXF67" s="22"/>
      <c r="NXG67" s="22"/>
      <c r="NXH67" s="22"/>
      <c r="NXI67" s="22"/>
      <c r="NXJ67" s="22"/>
      <c r="NXK67" s="22"/>
      <c r="NXL67" s="22"/>
      <c r="NXM67" s="22"/>
      <c r="NXN67" s="22"/>
      <c r="NXO67" s="22"/>
      <c r="NXP67" s="22"/>
      <c r="NXQ67" s="22"/>
      <c r="NXR67" s="22"/>
      <c r="NXS67" s="22"/>
      <c r="NXT67" s="22"/>
      <c r="NXU67" s="22"/>
      <c r="NXV67" s="22"/>
      <c r="NXW67" s="22"/>
      <c r="NXX67" s="22"/>
      <c r="NXY67" s="22"/>
      <c r="NXZ67" s="22"/>
      <c r="NYA67" s="22"/>
      <c r="NYB67" s="22"/>
      <c r="NYC67" s="22"/>
      <c r="NYD67" s="22"/>
      <c r="NYE67" s="22"/>
      <c r="NYF67" s="22"/>
      <c r="NYG67" s="22"/>
      <c r="NYH67" s="22"/>
      <c r="NYI67" s="22"/>
      <c r="NYJ67" s="22"/>
      <c r="NYK67" s="22"/>
      <c r="NYL67" s="22"/>
      <c r="NYM67" s="22"/>
      <c r="NYN67" s="22"/>
      <c r="NYO67" s="22"/>
      <c r="NYP67" s="22"/>
      <c r="NYQ67" s="22"/>
      <c r="NYR67" s="22"/>
      <c r="NYS67" s="22"/>
      <c r="NYT67" s="22"/>
      <c r="NYU67" s="22"/>
      <c r="NYV67" s="22"/>
      <c r="NYW67" s="22"/>
      <c r="NYX67" s="22"/>
      <c r="NYY67" s="22"/>
      <c r="NYZ67" s="22"/>
      <c r="NZA67" s="22"/>
      <c r="NZB67" s="22"/>
      <c r="NZC67" s="22"/>
      <c r="NZD67" s="22"/>
      <c r="NZE67" s="22"/>
      <c r="NZF67" s="22"/>
      <c r="NZG67" s="22"/>
      <c r="NZH67" s="22"/>
      <c r="NZI67" s="22"/>
      <c r="NZJ67" s="22"/>
      <c r="NZK67" s="22"/>
      <c r="NZL67" s="22"/>
      <c r="NZM67" s="22"/>
      <c r="NZN67" s="22"/>
      <c r="NZO67" s="22"/>
      <c r="NZP67" s="22"/>
      <c r="NZQ67" s="22"/>
      <c r="NZR67" s="22"/>
      <c r="NZS67" s="22"/>
      <c r="NZT67" s="22"/>
      <c r="NZU67" s="22"/>
      <c r="NZV67" s="22"/>
      <c r="NZW67" s="22"/>
      <c r="NZX67" s="22"/>
      <c r="NZY67" s="22"/>
      <c r="NZZ67" s="22"/>
      <c r="OAA67" s="22"/>
      <c r="OAB67" s="22"/>
      <c r="OAC67" s="22"/>
      <c r="OAD67" s="22"/>
      <c r="OAE67" s="22"/>
      <c r="OAF67" s="22"/>
      <c r="OAG67" s="22"/>
      <c r="OAH67" s="22"/>
      <c r="OAI67" s="22"/>
      <c r="OAJ67" s="22"/>
      <c r="OAK67" s="22"/>
      <c r="OAL67" s="22"/>
      <c r="OAM67" s="22"/>
      <c r="OAN67" s="22"/>
      <c r="OAO67" s="22"/>
      <c r="OAP67" s="22"/>
      <c r="OAQ67" s="22"/>
      <c r="OAR67" s="22"/>
      <c r="OAS67" s="22"/>
      <c r="OAT67" s="22"/>
      <c r="OAU67" s="22"/>
      <c r="OAV67" s="22"/>
      <c r="OAW67" s="22"/>
      <c r="OAX67" s="22"/>
      <c r="OAY67" s="22"/>
      <c r="OAZ67" s="22"/>
      <c r="OBA67" s="22"/>
      <c r="OBB67" s="22"/>
      <c r="OBC67" s="22"/>
      <c r="OBD67" s="22"/>
      <c r="OBE67" s="22"/>
      <c r="OBF67" s="22"/>
      <c r="OBG67" s="22"/>
      <c r="OBH67" s="22"/>
      <c r="OBI67" s="22"/>
      <c r="OBJ67" s="22"/>
      <c r="OBK67" s="22"/>
      <c r="OBL67" s="22"/>
      <c r="OBM67" s="22"/>
      <c r="OBN67" s="22"/>
      <c r="OBO67" s="22"/>
      <c r="OBP67" s="22"/>
      <c r="OBQ67" s="22"/>
      <c r="OBR67" s="22"/>
      <c r="OBS67" s="22"/>
      <c r="OBT67" s="22"/>
      <c r="OBU67" s="22"/>
      <c r="OBV67" s="22"/>
      <c r="OBW67" s="22"/>
      <c r="OBX67" s="22"/>
      <c r="OBY67" s="22"/>
      <c r="OBZ67" s="22"/>
      <c r="OCA67" s="22"/>
      <c r="OCB67" s="22"/>
      <c r="OCC67" s="22"/>
      <c r="OCD67" s="22"/>
      <c r="OCE67" s="22"/>
      <c r="OCF67" s="22"/>
      <c r="OCG67" s="22"/>
      <c r="OCH67" s="22"/>
      <c r="OCI67" s="22"/>
      <c r="OCJ67" s="22"/>
      <c r="OCK67" s="22"/>
      <c r="OCL67" s="22"/>
      <c r="OCM67" s="22"/>
      <c r="OCN67" s="22"/>
      <c r="OCO67" s="22"/>
      <c r="OCP67" s="22"/>
      <c r="OCQ67" s="22"/>
      <c r="OCR67" s="22"/>
      <c r="OCS67" s="22"/>
      <c r="OCT67" s="22"/>
      <c r="OCU67" s="22"/>
      <c r="OCV67" s="22"/>
      <c r="OCW67" s="22"/>
      <c r="OCX67" s="22"/>
      <c r="OCY67" s="22"/>
      <c r="OCZ67" s="22"/>
      <c r="ODA67" s="22"/>
      <c r="ODB67" s="22"/>
      <c r="ODC67" s="22"/>
      <c r="ODD67" s="22"/>
      <c r="ODE67" s="22"/>
      <c r="ODF67" s="22"/>
      <c r="ODG67" s="22"/>
      <c r="ODH67" s="22"/>
      <c r="ODI67" s="22"/>
      <c r="ODJ67" s="22"/>
      <c r="ODK67" s="22"/>
      <c r="ODL67" s="22"/>
      <c r="ODM67" s="22"/>
      <c r="ODN67" s="22"/>
      <c r="ODO67" s="22"/>
      <c r="ODP67" s="22"/>
      <c r="ODQ67" s="22"/>
      <c r="ODR67" s="22"/>
      <c r="ODS67" s="22"/>
      <c r="ODT67" s="22"/>
      <c r="ODU67" s="22"/>
      <c r="ODV67" s="22"/>
      <c r="ODW67" s="22"/>
      <c r="ODX67" s="22"/>
      <c r="ODY67" s="22"/>
      <c r="ODZ67" s="22"/>
      <c r="OEA67" s="22"/>
      <c r="OEB67" s="22"/>
      <c r="OEC67" s="22"/>
      <c r="OED67" s="22"/>
      <c r="OEE67" s="22"/>
      <c r="OEF67" s="22"/>
      <c r="OEG67" s="22"/>
      <c r="OEH67" s="22"/>
      <c r="OEI67" s="22"/>
      <c r="OEJ67" s="22"/>
      <c r="OEK67" s="22"/>
      <c r="OEL67" s="22"/>
      <c r="OEM67" s="22"/>
      <c r="OEN67" s="22"/>
      <c r="OEO67" s="22"/>
      <c r="OEP67" s="22"/>
      <c r="OEQ67" s="22"/>
      <c r="OER67" s="22"/>
      <c r="OES67" s="22"/>
      <c r="OET67" s="22"/>
      <c r="OEU67" s="22"/>
      <c r="OEV67" s="22"/>
      <c r="OEW67" s="22"/>
      <c r="OEX67" s="22"/>
      <c r="OEY67" s="22"/>
      <c r="OEZ67" s="22"/>
      <c r="OFA67" s="22"/>
      <c r="OFB67" s="22"/>
      <c r="OFC67" s="22"/>
      <c r="OFD67" s="22"/>
      <c r="OFE67" s="22"/>
      <c r="OFF67" s="22"/>
      <c r="OFG67" s="22"/>
      <c r="OFH67" s="22"/>
      <c r="OFI67" s="22"/>
      <c r="OFJ67" s="22"/>
      <c r="OFK67" s="22"/>
      <c r="OFL67" s="22"/>
      <c r="OFM67" s="22"/>
      <c r="OFN67" s="22"/>
      <c r="OFO67" s="22"/>
      <c r="OFP67" s="22"/>
      <c r="OFQ67" s="22"/>
      <c r="OFR67" s="22"/>
      <c r="OFS67" s="22"/>
      <c r="OFT67" s="22"/>
      <c r="OFU67" s="22"/>
      <c r="OFV67" s="22"/>
      <c r="OFW67" s="22"/>
      <c r="OFX67" s="22"/>
      <c r="OFY67" s="22"/>
      <c r="OFZ67" s="22"/>
      <c r="OGA67" s="22"/>
      <c r="OGB67" s="22"/>
      <c r="OGC67" s="22"/>
      <c r="OGD67" s="22"/>
      <c r="OGE67" s="22"/>
      <c r="OGF67" s="22"/>
      <c r="OGG67" s="22"/>
      <c r="OGH67" s="22"/>
      <c r="OGI67" s="22"/>
      <c r="OGJ67" s="22"/>
      <c r="OGK67" s="22"/>
      <c r="OGL67" s="22"/>
      <c r="OGM67" s="22"/>
      <c r="OGN67" s="22"/>
      <c r="OGO67" s="22"/>
      <c r="OGP67" s="22"/>
      <c r="OGQ67" s="22"/>
      <c r="OGR67" s="22"/>
      <c r="OGS67" s="22"/>
      <c r="OGT67" s="22"/>
      <c r="OGU67" s="22"/>
      <c r="OGV67" s="22"/>
      <c r="OGW67" s="22"/>
      <c r="OGX67" s="22"/>
      <c r="OGY67" s="22"/>
      <c r="OGZ67" s="22"/>
      <c r="OHA67" s="22"/>
      <c r="OHB67" s="22"/>
      <c r="OHC67" s="22"/>
      <c r="OHD67" s="22"/>
      <c r="OHE67" s="22"/>
      <c r="OHF67" s="22"/>
      <c r="OHG67" s="22"/>
      <c r="OHH67" s="22"/>
      <c r="OHI67" s="22"/>
      <c r="OHJ67" s="22"/>
      <c r="OHK67" s="22"/>
      <c r="OHL67" s="22"/>
      <c r="OHM67" s="22"/>
      <c r="OHN67" s="22"/>
      <c r="OHO67" s="22"/>
      <c r="OHP67" s="22"/>
      <c r="OHQ67" s="22"/>
      <c r="OHR67" s="22"/>
      <c r="OHS67" s="22"/>
      <c r="OHT67" s="22"/>
      <c r="OHU67" s="22"/>
      <c r="OHV67" s="22"/>
      <c r="OHW67" s="22"/>
      <c r="OHX67" s="22"/>
      <c r="OHY67" s="22"/>
      <c r="OHZ67" s="22"/>
      <c r="OIA67" s="22"/>
      <c r="OIB67" s="22"/>
      <c r="OIC67" s="22"/>
      <c r="OID67" s="22"/>
      <c r="OIE67" s="22"/>
      <c r="OIF67" s="22"/>
      <c r="OIG67" s="22"/>
      <c r="OIH67" s="22"/>
      <c r="OII67" s="22"/>
      <c r="OIJ67" s="22"/>
      <c r="OIK67" s="22"/>
      <c r="OIL67" s="22"/>
      <c r="OIM67" s="22"/>
      <c r="OIN67" s="22"/>
      <c r="OIO67" s="22"/>
      <c r="OIP67" s="22"/>
      <c r="OIQ67" s="22"/>
      <c r="OIR67" s="22"/>
      <c r="OIS67" s="22"/>
      <c r="OIT67" s="22"/>
      <c r="OIU67" s="22"/>
      <c r="OIV67" s="22"/>
      <c r="OIW67" s="22"/>
      <c r="OIX67" s="22"/>
      <c r="OIY67" s="22"/>
      <c r="OIZ67" s="22"/>
      <c r="OJA67" s="22"/>
      <c r="OJB67" s="22"/>
      <c r="OJC67" s="22"/>
      <c r="OJD67" s="22"/>
      <c r="OJE67" s="22"/>
      <c r="OJF67" s="22"/>
      <c r="OJG67" s="22"/>
      <c r="OJH67" s="22"/>
      <c r="OJI67" s="22"/>
      <c r="OJJ67" s="22"/>
      <c r="OJK67" s="22"/>
      <c r="OJL67" s="22"/>
      <c r="OJM67" s="22"/>
      <c r="OJN67" s="22"/>
      <c r="OJO67" s="22"/>
      <c r="OJP67" s="22"/>
      <c r="OJQ67" s="22"/>
      <c r="OJR67" s="22"/>
      <c r="OJS67" s="22"/>
      <c r="OJT67" s="22"/>
      <c r="OJU67" s="22"/>
      <c r="OJV67" s="22"/>
      <c r="OJW67" s="22"/>
      <c r="OJX67" s="22"/>
      <c r="OJY67" s="22"/>
      <c r="OJZ67" s="22"/>
      <c r="OKA67" s="22"/>
      <c r="OKB67" s="22"/>
      <c r="OKC67" s="22"/>
      <c r="OKD67" s="22"/>
      <c r="OKE67" s="22"/>
      <c r="OKF67" s="22"/>
      <c r="OKG67" s="22"/>
      <c r="OKH67" s="22"/>
      <c r="OKI67" s="22"/>
      <c r="OKJ67" s="22"/>
      <c r="OKK67" s="22"/>
      <c r="OKL67" s="22"/>
      <c r="OKM67" s="22"/>
      <c r="OKN67" s="22"/>
      <c r="OKO67" s="22"/>
      <c r="OKP67" s="22"/>
      <c r="OKQ67" s="22"/>
      <c r="OKR67" s="22"/>
      <c r="OKS67" s="22"/>
      <c r="OKT67" s="22"/>
      <c r="OKU67" s="22"/>
      <c r="OKV67" s="22"/>
      <c r="OKW67" s="22"/>
      <c r="OKX67" s="22"/>
      <c r="OKY67" s="22"/>
      <c r="OKZ67" s="22"/>
      <c r="OLA67" s="22"/>
      <c r="OLB67" s="22"/>
      <c r="OLC67" s="22"/>
      <c r="OLD67" s="22"/>
      <c r="OLE67" s="22"/>
      <c r="OLF67" s="22"/>
      <c r="OLG67" s="22"/>
      <c r="OLH67" s="22"/>
      <c r="OLI67" s="22"/>
      <c r="OLJ67" s="22"/>
      <c r="OLK67" s="22"/>
      <c r="OLL67" s="22"/>
      <c r="OLM67" s="22"/>
      <c r="OLN67" s="22"/>
      <c r="OLO67" s="22"/>
      <c r="OLP67" s="22"/>
      <c r="OLQ67" s="22"/>
      <c r="OLR67" s="22"/>
      <c r="OLS67" s="22"/>
      <c r="OLT67" s="22"/>
      <c r="OLU67" s="22"/>
      <c r="OLV67" s="22"/>
      <c r="OLW67" s="22"/>
      <c r="OLX67" s="22"/>
      <c r="OLY67" s="22"/>
      <c r="OLZ67" s="22"/>
      <c r="OMA67" s="22"/>
      <c r="OMB67" s="22"/>
      <c r="OMC67" s="22"/>
      <c r="OMD67" s="22"/>
      <c r="OME67" s="22"/>
      <c r="OMF67" s="22"/>
      <c r="OMG67" s="22"/>
      <c r="OMH67" s="22"/>
      <c r="OMI67" s="22"/>
      <c r="OMJ67" s="22"/>
      <c r="OMK67" s="22"/>
      <c r="OML67" s="22"/>
      <c r="OMM67" s="22"/>
      <c r="OMN67" s="22"/>
      <c r="OMO67" s="22"/>
      <c r="OMP67" s="22"/>
      <c r="OMQ67" s="22"/>
      <c r="OMR67" s="22"/>
      <c r="OMS67" s="22"/>
      <c r="OMT67" s="22"/>
      <c r="OMU67" s="22"/>
      <c r="OMV67" s="22"/>
      <c r="OMW67" s="22"/>
      <c r="OMX67" s="22"/>
      <c r="OMY67" s="22"/>
      <c r="OMZ67" s="22"/>
      <c r="ONA67" s="22"/>
      <c r="ONB67" s="22"/>
      <c r="ONC67" s="22"/>
      <c r="OND67" s="22"/>
      <c r="ONE67" s="22"/>
      <c r="ONF67" s="22"/>
      <c r="ONG67" s="22"/>
      <c r="ONH67" s="22"/>
      <c r="ONI67" s="22"/>
      <c r="ONJ67" s="22"/>
      <c r="ONK67" s="22"/>
      <c r="ONL67" s="22"/>
      <c r="ONM67" s="22"/>
      <c r="ONN67" s="22"/>
      <c r="ONO67" s="22"/>
      <c r="ONP67" s="22"/>
      <c r="ONQ67" s="22"/>
      <c r="ONR67" s="22"/>
      <c r="ONS67" s="22"/>
      <c r="ONT67" s="22"/>
      <c r="ONU67" s="22"/>
      <c r="ONV67" s="22"/>
      <c r="ONW67" s="22"/>
      <c r="ONX67" s="22"/>
      <c r="ONY67" s="22"/>
      <c r="ONZ67" s="22"/>
      <c r="OOA67" s="22"/>
      <c r="OOB67" s="22"/>
      <c r="OOC67" s="22"/>
      <c r="OOD67" s="22"/>
      <c r="OOE67" s="22"/>
      <c r="OOF67" s="22"/>
      <c r="OOG67" s="22"/>
      <c r="OOH67" s="22"/>
      <c r="OOI67" s="22"/>
      <c r="OOJ67" s="22"/>
      <c r="OOK67" s="22"/>
      <c r="OOL67" s="22"/>
      <c r="OOM67" s="22"/>
      <c r="OON67" s="22"/>
      <c r="OOO67" s="22"/>
      <c r="OOP67" s="22"/>
      <c r="OOQ67" s="22"/>
      <c r="OOR67" s="22"/>
      <c r="OOS67" s="22"/>
      <c r="OOT67" s="22"/>
      <c r="OOU67" s="22"/>
      <c r="OOV67" s="22"/>
      <c r="OOW67" s="22"/>
      <c r="OOX67" s="22"/>
      <c r="OOY67" s="22"/>
      <c r="OOZ67" s="22"/>
      <c r="OPA67" s="22"/>
      <c r="OPB67" s="22"/>
      <c r="OPC67" s="22"/>
      <c r="OPD67" s="22"/>
      <c r="OPE67" s="22"/>
      <c r="OPF67" s="22"/>
      <c r="OPG67" s="22"/>
      <c r="OPH67" s="22"/>
      <c r="OPI67" s="22"/>
      <c r="OPJ67" s="22"/>
      <c r="OPK67" s="22"/>
      <c r="OPL67" s="22"/>
      <c r="OPM67" s="22"/>
      <c r="OPN67" s="22"/>
      <c r="OPO67" s="22"/>
      <c r="OPP67" s="22"/>
      <c r="OPQ67" s="22"/>
      <c r="OPR67" s="22"/>
      <c r="OPS67" s="22"/>
      <c r="OPT67" s="22"/>
      <c r="OPU67" s="22"/>
      <c r="OPV67" s="22"/>
      <c r="OPW67" s="22"/>
      <c r="OPX67" s="22"/>
      <c r="OPY67" s="22"/>
      <c r="OPZ67" s="22"/>
      <c r="OQA67" s="22"/>
      <c r="OQB67" s="22"/>
      <c r="OQC67" s="22"/>
      <c r="OQD67" s="22"/>
      <c r="OQE67" s="22"/>
      <c r="OQF67" s="22"/>
      <c r="OQG67" s="22"/>
      <c r="OQH67" s="22"/>
      <c r="OQI67" s="22"/>
      <c r="OQJ67" s="22"/>
      <c r="OQK67" s="22"/>
      <c r="OQL67" s="22"/>
      <c r="OQM67" s="22"/>
      <c r="OQN67" s="22"/>
      <c r="OQO67" s="22"/>
      <c r="OQP67" s="22"/>
      <c r="OQQ67" s="22"/>
      <c r="OQR67" s="22"/>
      <c r="OQS67" s="22"/>
      <c r="OQT67" s="22"/>
      <c r="OQU67" s="22"/>
      <c r="OQV67" s="22"/>
      <c r="OQW67" s="22"/>
      <c r="OQX67" s="22"/>
      <c r="OQY67" s="22"/>
      <c r="OQZ67" s="22"/>
      <c r="ORA67" s="22"/>
      <c r="ORB67" s="22"/>
      <c r="ORC67" s="22"/>
      <c r="ORD67" s="22"/>
      <c r="ORE67" s="22"/>
      <c r="ORF67" s="22"/>
      <c r="ORG67" s="22"/>
      <c r="ORH67" s="22"/>
      <c r="ORI67" s="22"/>
      <c r="ORJ67" s="22"/>
      <c r="ORK67" s="22"/>
      <c r="ORL67" s="22"/>
      <c r="ORM67" s="22"/>
      <c r="ORN67" s="22"/>
      <c r="ORO67" s="22"/>
      <c r="ORP67" s="22"/>
      <c r="ORQ67" s="22"/>
      <c r="ORR67" s="22"/>
      <c r="ORS67" s="22"/>
      <c r="ORT67" s="22"/>
      <c r="ORU67" s="22"/>
      <c r="ORV67" s="22"/>
      <c r="ORW67" s="22"/>
      <c r="ORX67" s="22"/>
      <c r="ORY67" s="22"/>
      <c r="ORZ67" s="22"/>
      <c r="OSA67" s="22"/>
      <c r="OSB67" s="22"/>
      <c r="OSC67" s="22"/>
      <c r="OSD67" s="22"/>
      <c r="OSE67" s="22"/>
      <c r="OSF67" s="22"/>
      <c r="OSG67" s="22"/>
      <c r="OSH67" s="22"/>
      <c r="OSI67" s="22"/>
      <c r="OSJ67" s="22"/>
      <c r="OSK67" s="22"/>
      <c r="OSL67" s="22"/>
      <c r="OSM67" s="22"/>
      <c r="OSN67" s="22"/>
      <c r="OSO67" s="22"/>
      <c r="OSP67" s="22"/>
      <c r="OSQ67" s="22"/>
      <c r="OSR67" s="22"/>
      <c r="OSS67" s="22"/>
      <c r="OST67" s="22"/>
      <c r="OSU67" s="22"/>
      <c r="OSV67" s="22"/>
      <c r="OSW67" s="22"/>
      <c r="OSX67" s="22"/>
      <c r="OSY67" s="22"/>
      <c r="OSZ67" s="22"/>
      <c r="OTA67" s="22"/>
      <c r="OTB67" s="22"/>
      <c r="OTC67" s="22"/>
      <c r="OTD67" s="22"/>
      <c r="OTE67" s="22"/>
      <c r="OTF67" s="22"/>
      <c r="OTG67" s="22"/>
      <c r="OTH67" s="22"/>
      <c r="OTI67" s="22"/>
      <c r="OTJ67" s="22"/>
      <c r="OTK67" s="22"/>
      <c r="OTL67" s="22"/>
      <c r="OTM67" s="22"/>
      <c r="OTN67" s="22"/>
      <c r="OTO67" s="22"/>
      <c r="OTP67" s="22"/>
      <c r="OTQ67" s="22"/>
      <c r="OTR67" s="22"/>
      <c r="OTS67" s="22"/>
      <c r="OTT67" s="22"/>
      <c r="OTU67" s="22"/>
      <c r="OTV67" s="22"/>
      <c r="OTW67" s="22"/>
      <c r="OTX67" s="22"/>
      <c r="OTY67" s="22"/>
      <c r="OTZ67" s="22"/>
      <c r="OUA67" s="22"/>
      <c r="OUB67" s="22"/>
      <c r="OUC67" s="22"/>
      <c r="OUD67" s="22"/>
      <c r="OUE67" s="22"/>
      <c r="OUF67" s="22"/>
      <c r="OUG67" s="22"/>
      <c r="OUH67" s="22"/>
      <c r="OUI67" s="22"/>
      <c r="OUJ67" s="22"/>
      <c r="OUK67" s="22"/>
      <c r="OUL67" s="22"/>
      <c r="OUM67" s="22"/>
      <c r="OUN67" s="22"/>
      <c r="OUO67" s="22"/>
      <c r="OUP67" s="22"/>
      <c r="OUQ67" s="22"/>
      <c r="OUR67" s="22"/>
      <c r="OUS67" s="22"/>
      <c r="OUT67" s="22"/>
      <c r="OUU67" s="22"/>
      <c r="OUV67" s="22"/>
      <c r="OUW67" s="22"/>
      <c r="OUX67" s="22"/>
      <c r="OUY67" s="22"/>
      <c r="OUZ67" s="22"/>
      <c r="OVA67" s="22"/>
      <c r="OVB67" s="22"/>
      <c r="OVC67" s="22"/>
      <c r="OVD67" s="22"/>
      <c r="OVE67" s="22"/>
      <c r="OVF67" s="22"/>
      <c r="OVG67" s="22"/>
      <c r="OVH67" s="22"/>
      <c r="OVI67" s="22"/>
      <c r="OVJ67" s="22"/>
      <c r="OVK67" s="22"/>
      <c r="OVL67" s="22"/>
      <c r="OVM67" s="22"/>
      <c r="OVN67" s="22"/>
      <c r="OVO67" s="22"/>
      <c r="OVP67" s="22"/>
      <c r="OVQ67" s="22"/>
      <c r="OVR67" s="22"/>
      <c r="OVS67" s="22"/>
      <c r="OVT67" s="22"/>
      <c r="OVU67" s="22"/>
      <c r="OVV67" s="22"/>
      <c r="OVW67" s="22"/>
      <c r="OVX67" s="22"/>
      <c r="OVY67" s="22"/>
      <c r="OVZ67" s="22"/>
      <c r="OWA67" s="22"/>
      <c r="OWB67" s="22"/>
      <c r="OWC67" s="22"/>
      <c r="OWD67" s="22"/>
      <c r="OWE67" s="22"/>
      <c r="OWF67" s="22"/>
      <c r="OWG67" s="22"/>
      <c r="OWH67" s="22"/>
      <c r="OWI67" s="22"/>
      <c r="OWJ67" s="22"/>
      <c r="OWK67" s="22"/>
      <c r="OWL67" s="22"/>
      <c r="OWM67" s="22"/>
      <c r="OWN67" s="22"/>
      <c r="OWO67" s="22"/>
      <c r="OWP67" s="22"/>
      <c r="OWQ67" s="22"/>
      <c r="OWR67" s="22"/>
      <c r="OWS67" s="22"/>
      <c r="OWT67" s="22"/>
      <c r="OWU67" s="22"/>
      <c r="OWV67" s="22"/>
      <c r="OWW67" s="22"/>
      <c r="OWX67" s="22"/>
      <c r="OWY67" s="22"/>
      <c r="OWZ67" s="22"/>
      <c r="OXA67" s="22"/>
      <c r="OXB67" s="22"/>
      <c r="OXC67" s="22"/>
      <c r="OXD67" s="22"/>
      <c r="OXE67" s="22"/>
      <c r="OXF67" s="22"/>
      <c r="OXG67" s="22"/>
      <c r="OXH67" s="22"/>
      <c r="OXI67" s="22"/>
      <c r="OXJ67" s="22"/>
      <c r="OXK67" s="22"/>
      <c r="OXL67" s="22"/>
      <c r="OXM67" s="22"/>
      <c r="OXN67" s="22"/>
      <c r="OXO67" s="22"/>
      <c r="OXP67" s="22"/>
      <c r="OXQ67" s="22"/>
      <c r="OXR67" s="22"/>
      <c r="OXS67" s="22"/>
      <c r="OXT67" s="22"/>
      <c r="OXU67" s="22"/>
      <c r="OXV67" s="22"/>
      <c r="OXW67" s="22"/>
      <c r="OXX67" s="22"/>
      <c r="OXY67" s="22"/>
      <c r="OXZ67" s="22"/>
      <c r="OYA67" s="22"/>
      <c r="OYB67" s="22"/>
      <c r="OYC67" s="22"/>
      <c r="OYD67" s="22"/>
      <c r="OYE67" s="22"/>
      <c r="OYF67" s="22"/>
      <c r="OYG67" s="22"/>
      <c r="OYH67" s="22"/>
      <c r="OYI67" s="22"/>
      <c r="OYJ67" s="22"/>
      <c r="OYK67" s="22"/>
      <c r="OYL67" s="22"/>
      <c r="OYM67" s="22"/>
      <c r="OYN67" s="22"/>
      <c r="OYO67" s="22"/>
      <c r="OYP67" s="22"/>
      <c r="OYQ67" s="22"/>
      <c r="OYR67" s="22"/>
      <c r="OYS67" s="22"/>
      <c r="OYT67" s="22"/>
      <c r="OYU67" s="22"/>
      <c r="OYV67" s="22"/>
      <c r="OYW67" s="22"/>
      <c r="OYX67" s="22"/>
      <c r="OYY67" s="22"/>
      <c r="OYZ67" s="22"/>
      <c r="OZA67" s="22"/>
      <c r="OZB67" s="22"/>
      <c r="OZC67" s="22"/>
      <c r="OZD67" s="22"/>
      <c r="OZE67" s="22"/>
      <c r="OZF67" s="22"/>
      <c r="OZG67" s="22"/>
      <c r="OZH67" s="22"/>
      <c r="OZI67" s="22"/>
      <c r="OZJ67" s="22"/>
      <c r="OZK67" s="22"/>
      <c r="OZL67" s="22"/>
      <c r="OZM67" s="22"/>
      <c r="OZN67" s="22"/>
      <c r="OZO67" s="22"/>
      <c r="OZP67" s="22"/>
      <c r="OZQ67" s="22"/>
      <c r="OZR67" s="22"/>
      <c r="OZS67" s="22"/>
      <c r="OZT67" s="22"/>
      <c r="OZU67" s="22"/>
      <c r="OZV67" s="22"/>
      <c r="OZW67" s="22"/>
      <c r="OZX67" s="22"/>
      <c r="OZY67" s="22"/>
      <c r="OZZ67" s="22"/>
      <c r="PAA67" s="22"/>
      <c r="PAB67" s="22"/>
      <c r="PAC67" s="22"/>
      <c r="PAD67" s="22"/>
      <c r="PAE67" s="22"/>
      <c r="PAF67" s="22"/>
      <c r="PAG67" s="22"/>
      <c r="PAH67" s="22"/>
      <c r="PAI67" s="22"/>
      <c r="PAJ67" s="22"/>
      <c r="PAK67" s="22"/>
      <c r="PAL67" s="22"/>
      <c r="PAM67" s="22"/>
      <c r="PAN67" s="22"/>
      <c r="PAO67" s="22"/>
      <c r="PAP67" s="22"/>
      <c r="PAQ67" s="22"/>
      <c r="PAR67" s="22"/>
      <c r="PAS67" s="22"/>
      <c r="PAT67" s="22"/>
      <c r="PAU67" s="22"/>
      <c r="PAV67" s="22"/>
      <c r="PAW67" s="22"/>
      <c r="PAX67" s="22"/>
      <c r="PAY67" s="22"/>
      <c r="PAZ67" s="22"/>
      <c r="PBA67" s="22"/>
      <c r="PBB67" s="22"/>
      <c r="PBC67" s="22"/>
      <c r="PBD67" s="22"/>
      <c r="PBE67" s="22"/>
      <c r="PBF67" s="22"/>
      <c r="PBG67" s="22"/>
      <c r="PBH67" s="22"/>
      <c r="PBI67" s="22"/>
      <c r="PBJ67" s="22"/>
      <c r="PBK67" s="22"/>
      <c r="PBL67" s="22"/>
      <c r="PBM67" s="22"/>
      <c r="PBN67" s="22"/>
      <c r="PBO67" s="22"/>
      <c r="PBP67" s="22"/>
      <c r="PBQ67" s="22"/>
      <c r="PBR67" s="22"/>
      <c r="PBS67" s="22"/>
      <c r="PBT67" s="22"/>
      <c r="PBU67" s="22"/>
      <c r="PBV67" s="22"/>
      <c r="PBW67" s="22"/>
      <c r="PBX67" s="22"/>
      <c r="PBY67" s="22"/>
      <c r="PBZ67" s="22"/>
      <c r="PCA67" s="22"/>
      <c r="PCB67" s="22"/>
      <c r="PCC67" s="22"/>
      <c r="PCD67" s="22"/>
      <c r="PCE67" s="22"/>
      <c r="PCF67" s="22"/>
      <c r="PCG67" s="22"/>
      <c r="PCH67" s="22"/>
      <c r="PCI67" s="22"/>
      <c r="PCJ67" s="22"/>
      <c r="PCK67" s="22"/>
      <c r="PCL67" s="22"/>
      <c r="PCM67" s="22"/>
      <c r="PCN67" s="22"/>
      <c r="PCO67" s="22"/>
      <c r="PCP67" s="22"/>
      <c r="PCQ67" s="22"/>
      <c r="PCR67" s="22"/>
      <c r="PCS67" s="22"/>
      <c r="PCT67" s="22"/>
      <c r="PCU67" s="22"/>
      <c r="PCV67" s="22"/>
      <c r="PCW67" s="22"/>
      <c r="PCX67" s="22"/>
      <c r="PCY67" s="22"/>
      <c r="PCZ67" s="22"/>
      <c r="PDA67" s="22"/>
      <c r="PDB67" s="22"/>
      <c r="PDC67" s="22"/>
      <c r="PDD67" s="22"/>
      <c r="PDE67" s="22"/>
      <c r="PDF67" s="22"/>
      <c r="PDG67" s="22"/>
      <c r="PDH67" s="22"/>
      <c r="PDI67" s="22"/>
      <c r="PDJ67" s="22"/>
      <c r="PDK67" s="22"/>
      <c r="PDL67" s="22"/>
      <c r="PDM67" s="22"/>
      <c r="PDN67" s="22"/>
      <c r="PDO67" s="22"/>
      <c r="PDP67" s="22"/>
      <c r="PDQ67" s="22"/>
      <c r="PDR67" s="22"/>
      <c r="PDS67" s="22"/>
      <c r="PDT67" s="22"/>
      <c r="PDU67" s="22"/>
      <c r="PDV67" s="22"/>
      <c r="PDW67" s="22"/>
      <c r="PDX67" s="22"/>
      <c r="PDY67" s="22"/>
      <c r="PDZ67" s="22"/>
      <c r="PEA67" s="22"/>
      <c r="PEB67" s="22"/>
      <c r="PEC67" s="22"/>
      <c r="PED67" s="22"/>
      <c r="PEE67" s="22"/>
      <c r="PEF67" s="22"/>
      <c r="PEG67" s="22"/>
      <c r="PEH67" s="22"/>
      <c r="PEI67" s="22"/>
      <c r="PEJ67" s="22"/>
      <c r="PEK67" s="22"/>
      <c r="PEL67" s="22"/>
      <c r="PEM67" s="22"/>
      <c r="PEN67" s="22"/>
      <c r="PEO67" s="22"/>
      <c r="PEP67" s="22"/>
      <c r="PEQ67" s="22"/>
      <c r="PER67" s="22"/>
      <c r="PES67" s="22"/>
      <c r="PET67" s="22"/>
      <c r="PEU67" s="22"/>
      <c r="PEV67" s="22"/>
      <c r="PEW67" s="22"/>
      <c r="PEX67" s="22"/>
      <c r="PEY67" s="22"/>
      <c r="PEZ67" s="22"/>
      <c r="PFA67" s="22"/>
      <c r="PFB67" s="22"/>
      <c r="PFC67" s="22"/>
      <c r="PFD67" s="22"/>
      <c r="PFE67" s="22"/>
      <c r="PFF67" s="22"/>
      <c r="PFG67" s="22"/>
      <c r="PFH67" s="22"/>
      <c r="PFI67" s="22"/>
      <c r="PFJ67" s="22"/>
      <c r="PFK67" s="22"/>
      <c r="PFL67" s="22"/>
      <c r="PFM67" s="22"/>
      <c r="PFN67" s="22"/>
      <c r="PFO67" s="22"/>
      <c r="PFP67" s="22"/>
      <c r="PFQ67" s="22"/>
      <c r="PFR67" s="22"/>
      <c r="PFS67" s="22"/>
      <c r="PFT67" s="22"/>
      <c r="PFU67" s="22"/>
      <c r="PFV67" s="22"/>
      <c r="PFW67" s="22"/>
      <c r="PFX67" s="22"/>
      <c r="PFY67" s="22"/>
      <c r="PFZ67" s="22"/>
      <c r="PGA67" s="22"/>
      <c r="PGB67" s="22"/>
      <c r="PGC67" s="22"/>
      <c r="PGD67" s="22"/>
      <c r="PGE67" s="22"/>
      <c r="PGF67" s="22"/>
      <c r="PGG67" s="22"/>
      <c r="PGH67" s="22"/>
      <c r="PGI67" s="22"/>
      <c r="PGJ67" s="22"/>
      <c r="PGK67" s="22"/>
      <c r="PGL67" s="22"/>
      <c r="PGM67" s="22"/>
      <c r="PGN67" s="22"/>
      <c r="PGO67" s="22"/>
      <c r="PGP67" s="22"/>
      <c r="PGQ67" s="22"/>
      <c r="PGR67" s="22"/>
      <c r="PGS67" s="22"/>
      <c r="PGT67" s="22"/>
      <c r="PGU67" s="22"/>
      <c r="PGV67" s="22"/>
      <c r="PGW67" s="22"/>
      <c r="PGX67" s="22"/>
      <c r="PGY67" s="22"/>
      <c r="PGZ67" s="22"/>
      <c r="PHA67" s="22"/>
      <c r="PHB67" s="22"/>
      <c r="PHC67" s="22"/>
      <c r="PHD67" s="22"/>
      <c r="PHE67" s="22"/>
      <c r="PHF67" s="22"/>
      <c r="PHG67" s="22"/>
      <c r="PHH67" s="22"/>
      <c r="PHI67" s="22"/>
      <c r="PHJ67" s="22"/>
      <c r="PHK67" s="22"/>
      <c r="PHL67" s="22"/>
      <c r="PHM67" s="22"/>
      <c r="PHN67" s="22"/>
      <c r="PHO67" s="22"/>
      <c r="PHP67" s="22"/>
      <c r="PHQ67" s="22"/>
      <c r="PHR67" s="22"/>
      <c r="PHS67" s="22"/>
      <c r="PHT67" s="22"/>
      <c r="PHU67" s="22"/>
      <c r="PHV67" s="22"/>
      <c r="PHW67" s="22"/>
      <c r="PHX67" s="22"/>
      <c r="PHY67" s="22"/>
      <c r="PHZ67" s="22"/>
      <c r="PIA67" s="22"/>
      <c r="PIB67" s="22"/>
      <c r="PIC67" s="22"/>
      <c r="PID67" s="22"/>
      <c r="PIE67" s="22"/>
      <c r="PIF67" s="22"/>
      <c r="PIG67" s="22"/>
      <c r="PIH67" s="22"/>
      <c r="PII67" s="22"/>
      <c r="PIJ67" s="22"/>
      <c r="PIK67" s="22"/>
      <c r="PIL67" s="22"/>
      <c r="PIM67" s="22"/>
      <c r="PIN67" s="22"/>
      <c r="PIO67" s="22"/>
      <c r="PIP67" s="22"/>
      <c r="PIQ67" s="22"/>
      <c r="PIR67" s="22"/>
      <c r="PIS67" s="22"/>
      <c r="PIT67" s="22"/>
      <c r="PIU67" s="22"/>
      <c r="PIV67" s="22"/>
      <c r="PIW67" s="22"/>
      <c r="PIX67" s="22"/>
      <c r="PIY67" s="22"/>
      <c r="PIZ67" s="22"/>
      <c r="PJA67" s="22"/>
      <c r="PJB67" s="22"/>
      <c r="PJC67" s="22"/>
      <c r="PJD67" s="22"/>
      <c r="PJE67" s="22"/>
      <c r="PJF67" s="22"/>
      <c r="PJG67" s="22"/>
      <c r="PJH67" s="22"/>
      <c r="PJI67" s="22"/>
      <c r="PJJ67" s="22"/>
      <c r="PJK67" s="22"/>
      <c r="PJL67" s="22"/>
      <c r="PJM67" s="22"/>
      <c r="PJN67" s="22"/>
      <c r="PJO67" s="22"/>
      <c r="PJP67" s="22"/>
      <c r="PJQ67" s="22"/>
      <c r="PJR67" s="22"/>
      <c r="PJS67" s="22"/>
      <c r="PJT67" s="22"/>
      <c r="PJU67" s="22"/>
      <c r="PJV67" s="22"/>
      <c r="PJW67" s="22"/>
      <c r="PJX67" s="22"/>
      <c r="PJY67" s="22"/>
      <c r="PJZ67" s="22"/>
      <c r="PKA67" s="22"/>
      <c r="PKB67" s="22"/>
      <c r="PKC67" s="22"/>
      <c r="PKD67" s="22"/>
      <c r="PKE67" s="22"/>
      <c r="PKF67" s="22"/>
      <c r="PKG67" s="22"/>
      <c r="PKH67" s="22"/>
      <c r="PKI67" s="22"/>
      <c r="PKJ67" s="22"/>
      <c r="PKK67" s="22"/>
      <c r="PKL67" s="22"/>
      <c r="PKM67" s="22"/>
      <c r="PKN67" s="22"/>
      <c r="PKO67" s="22"/>
      <c r="PKP67" s="22"/>
      <c r="PKQ67" s="22"/>
      <c r="PKR67" s="22"/>
      <c r="PKS67" s="22"/>
      <c r="PKT67" s="22"/>
      <c r="PKU67" s="22"/>
      <c r="PKV67" s="22"/>
      <c r="PKW67" s="22"/>
      <c r="PKX67" s="22"/>
      <c r="PKY67" s="22"/>
      <c r="PKZ67" s="22"/>
      <c r="PLA67" s="22"/>
      <c r="PLB67" s="22"/>
      <c r="PLC67" s="22"/>
      <c r="PLD67" s="22"/>
      <c r="PLE67" s="22"/>
      <c r="PLF67" s="22"/>
      <c r="PLG67" s="22"/>
      <c r="PLH67" s="22"/>
      <c r="PLI67" s="22"/>
      <c r="PLJ67" s="22"/>
      <c r="PLK67" s="22"/>
      <c r="PLL67" s="22"/>
      <c r="PLM67" s="22"/>
      <c r="PLN67" s="22"/>
      <c r="PLO67" s="22"/>
      <c r="PLP67" s="22"/>
      <c r="PLQ67" s="22"/>
      <c r="PLR67" s="22"/>
      <c r="PLS67" s="22"/>
      <c r="PLT67" s="22"/>
      <c r="PLU67" s="22"/>
      <c r="PLV67" s="22"/>
      <c r="PLW67" s="22"/>
      <c r="PLX67" s="22"/>
      <c r="PLY67" s="22"/>
      <c r="PLZ67" s="22"/>
      <c r="PMA67" s="22"/>
      <c r="PMB67" s="22"/>
      <c r="PMC67" s="22"/>
      <c r="PMD67" s="22"/>
      <c r="PME67" s="22"/>
      <c r="PMF67" s="22"/>
      <c r="PMG67" s="22"/>
      <c r="PMH67" s="22"/>
      <c r="PMI67" s="22"/>
      <c r="PMJ67" s="22"/>
      <c r="PMK67" s="22"/>
      <c r="PML67" s="22"/>
      <c r="PMM67" s="22"/>
      <c r="PMN67" s="22"/>
      <c r="PMO67" s="22"/>
      <c r="PMP67" s="22"/>
      <c r="PMQ67" s="22"/>
      <c r="PMR67" s="22"/>
      <c r="PMS67" s="22"/>
      <c r="PMT67" s="22"/>
      <c r="PMU67" s="22"/>
      <c r="PMV67" s="22"/>
      <c r="PMW67" s="22"/>
      <c r="PMX67" s="22"/>
      <c r="PMY67" s="22"/>
      <c r="PMZ67" s="22"/>
      <c r="PNA67" s="22"/>
      <c r="PNB67" s="22"/>
      <c r="PNC67" s="22"/>
      <c r="PND67" s="22"/>
      <c r="PNE67" s="22"/>
      <c r="PNF67" s="22"/>
      <c r="PNG67" s="22"/>
      <c r="PNH67" s="22"/>
      <c r="PNI67" s="22"/>
      <c r="PNJ67" s="22"/>
      <c r="PNK67" s="22"/>
      <c r="PNL67" s="22"/>
      <c r="PNM67" s="22"/>
      <c r="PNN67" s="22"/>
      <c r="PNO67" s="22"/>
      <c r="PNP67" s="22"/>
      <c r="PNQ67" s="22"/>
      <c r="PNR67" s="22"/>
      <c r="PNS67" s="22"/>
      <c r="PNT67" s="22"/>
      <c r="PNU67" s="22"/>
      <c r="PNV67" s="22"/>
      <c r="PNW67" s="22"/>
      <c r="PNX67" s="22"/>
      <c r="PNY67" s="22"/>
      <c r="PNZ67" s="22"/>
      <c r="POA67" s="22"/>
      <c r="POB67" s="22"/>
      <c r="POC67" s="22"/>
      <c r="POD67" s="22"/>
      <c r="POE67" s="22"/>
      <c r="POF67" s="22"/>
      <c r="POG67" s="22"/>
      <c r="POH67" s="22"/>
      <c r="POI67" s="22"/>
      <c r="POJ67" s="22"/>
      <c r="POK67" s="22"/>
      <c r="POL67" s="22"/>
      <c r="POM67" s="22"/>
      <c r="PON67" s="22"/>
      <c r="POO67" s="22"/>
      <c r="POP67" s="22"/>
      <c r="POQ67" s="22"/>
      <c r="POR67" s="22"/>
      <c r="POS67" s="22"/>
      <c r="POT67" s="22"/>
      <c r="POU67" s="22"/>
      <c r="POV67" s="22"/>
      <c r="POW67" s="22"/>
      <c r="POX67" s="22"/>
      <c r="POY67" s="22"/>
      <c r="POZ67" s="22"/>
      <c r="PPA67" s="22"/>
      <c r="PPB67" s="22"/>
      <c r="PPC67" s="22"/>
      <c r="PPD67" s="22"/>
      <c r="PPE67" s="22"/>
      <c r="PPF67" s="22"/>
      <c r="PPG67" s="22"/>
      <c r="PPH67" s="22"/>
      <c r="PPI67" s="22"/>
      <c r="PPJ67" s="22"/>
      <c r="PPK67" s="22"/>
      <c r="PPL67" s="22"/>
      <c r="PPM67" s="22"/>
      <c r="PPN67" s="22"/>
      <c r="PPO67" s="22"/>
      <c r="PPP67" s="22"/>
      <c r="PPQ67" s="22"/>
      <c r="PPR67" s="22"/>
      <c r="PPS67" s="22"/>
      <c r="PPT67" s="22"/>
      <c r="PPU67" s="22"/>
      <c r="PPV67" s="22"/>
      <c r="PPW67" s="22"/>
      <c r="PPX67" s="22"/>
      <c r="PPY67" s="22"/>
      <c r="PPZ67" s="22"/>
      <c r="PQA67" s="22"/>
      <c r="PQB67" s="22"/>
      <c r="PQC67" s="22"/>
      <c r="PQD67" s="22"/>
      <c r="PQE67" s="22"/>
      <c r="PQF67" s="22"/>
      <c r="PQG67" s="22"/>
      <c r="PQH67" s="22"/>
      <c r="PQI67" s="22"/>
      <c r="PQJ67" s="22"/>
      <c r="PQK67" s="22"/>
      <c r="PQL67" s="22"/>
      <c r="PQM67" s="22"/>
      <c r="PQN67" s="22"/>
      <c r="PQO67" s="22"/>
      <c r="PQP67" s="22"/>
      <c r="PQQ67" s="22"/>
      <c r="PQR67" s="22"/>
      <c r="PQS67" s="22"/>
      <c r="PQT67" s="22"/>
      <c r="PQU67" s="22"/>
      <c r="PQV67" s="22"/>
      <c r="PQW67" s="22"/>
      <c r="PQX67" s="22"/>
      <c r="PQY67" s="22"/>
      <c r="PQZ67" s="22"/>
      <c r="PRA67" s="22"/>
      <c r="PRB67" s="22"/>
      <c r="PRC67" s="22"/>
      <c r="PRD67" s="22"/>
      <c r="PRE67" s="22"/>
      <c r="PRF67" s="22"/>
      <c r="PRG67" s="22"/>
      <c r="PRH67" s="22"/>
      <c r="PRI67" s="22"/>
      <c r="PRJ67" s="22"/>
      <c r="PRK67" s="22"/>
      <c r="PRL67" s="22"/>
      <c r="PRM67" s="22"/>
      <c r="PRN67" s="22"/>
      <c r="PRO67" s="22"/>
      <c r="PRP67" s="22"/>
      <c r="PRQ67" s="22"/>
      <c r="PRR67" s="22"/>
      <c r="PRS67" s="22"/>
      <c r="PRT67" s="22"/>
      <c r="PRU67" s="22"/>
      <c r="PRV67" s="22"/>
      <c r="PRW67" s="22"/>
      <c r="PRX67" s="22"/>
      <c r="PRY67" s="22"/>
      <c r="PRZ67" s="22"/>
      <c r="PSA67" s="22"/>
      <c r="PSB67" s="22"/>
      <c r="PSC67" s="22"/>
      <c r="PSD67" s="22"/>
      <c r="PSE67" s="22"/>
      <c r="PSF67" s="22"/>
      <c r="PSG67" s="22"/>
      <c r="PSH67" s="22"/>
      <c r="PSI67" s="22"/>
      <c r="PSJ67" s="22"/>
      <c r="PSK67" s="22"/>
      <c r="PSL67" s="22"/>
      <c r="PSM67" s="22"/>
      <c r="PSN67" s="22"/>
      <c r="PSO67" s="22"/>
      <c r="PSP67" s="22"/>
      <c r="PSQ67" s="22"/>
      <c r="PSR67" s="22"/>
      <c r="PSS67" s="22"/>
      <c r="PST67" s="22"/>
      <c r="PSU67" s="22"/>
      <c r="PSV67" s="22"/>
      <c r="PSW67" s="22"/>
      <c r="PSX67" s="22"/>
      <c r="PSY67" s="22"/>
      <c r="PSZ67" s="22"/>
      <c r="PTA67" s="22"/>
      <c r="PTB67" s="22"/>
      <c r="PTC67" s="22"/>
      <c r="PTD67" s="22"/>
      <c r="PTE67" s="22"/>
      <c r="PTF67" s="22"/>
      <c r="PTG67" s="22"/>
      <c r="PTH67" s="22"/>
      <c r="PTI67" s="22"/>
      <c r="PTJ67" s="22"/>
      <c r="PTK67" s="22"/>
      <c r="PTL67" s="22"/>
      <c r="PTM67" s="22"/>
      <c r="PTN67" s="22"/>
      <c r="PTO67" s="22"/>
      <c r="PTP67" s="22"/>
      <c r="PTQ67" s="22"/>
      <c r="PTR67" s="22"/>
      <c r="PTS67" s="22"/>
      <c r="PTT67" s="22"/>
      <c r="PTU67" s="22"/>
      <c r="PTV67" s="22"/>
      <c r="PTW67" s="22"/>
      <c r="PTX67" s="22"/>
      <c r="PTY67" s="22"/>
      <c r="PTZ67" s="22"/>
      <c r="PUA67" s="22"/>
      <c r="PUB67" s="22"/>
      <c r="PUC67" s="22"/>
      <c r="PUD67" s="22"/>
      <c r="PUE67" s="22"/>
      <c r="PUF67" s="22"/>
      <c r="PUG67" s="22"/>
      <c r="PUH67" s="22"/>
      <c r="PUI67" s="22"/>
      <c r="PUJ67" s="22"/>
      <c r="PUK67" s="22"/>
      <c r="PUL67" s="22"/>
      <c r="PUM67" s="22"/>
      <c r="PUN67" s="22"/>
      <c r="PUO67" s="22"/>
      <c r="PUP67" s="22"/>
      <c r="PUQ67" s="22"/>
      <c r="PUR67" s="22"/>
      <c r="PUS67" s="22"/>
      <c r="PUT67" s="22"/>
      <c r="PUU67" s="22"/>
      <c r="PUV67" s="22"/>
      <c r="PUW67" s="22"/>
      <c r="PUX67" s="22"/>
      <c r="PUY67" s="22"/>
      <c r="PUZ67" s="22"/>
      <c r="PVA67" s="22"/>
      <c r="PVB67" s="22"/>
      <c r="PVC67" s="22"/>
      <c r="PVD67" s="22"/>
      <c r="PVE67" s="22"/>
      <c r="PVF67" s="22"/>
      <c r="PVG67" s="22"/>
      <c r="PVH67" s="22"/>
      <c r="PVI67" s="22"/>
      <c r="PVJ67" s="22"/>
      <c r="PVK67" s="22"/>
      <c r="PVL67" s="22"/>
      <c r="PVM67" s="22"/>
      <c r="PVN67" s="22"/>
      <c r="PVO67" s="22"/>
      <c r="PVP67" s="22"/>
      <c r="PVQ67" s="22"/>
      <c r="PVR67" s="22"/>
      <c r="PVS67" s="22"/>
      <c r="PVT67" s="22"/>
      <c r="PVU67" s="22"/>
      <c r="PVV67" s="22"/>
      <c r="PVW67" s="22"/>
      <c r="PVX67" s="22"/>
      <c r="PVY67" s="22"/>
      <c r="PVZ67" s="22"/>
      <c r="PWA67" s="22"/>
      <c r="PWB67" s="22"/>
      <c r="PWC67" s="22"/>
      <c r="PWD67" s="22"/>
      <c r="PWE67" s="22"/>
      <c r="PWF67" s="22"/>
      <c r="PWG67" s="22"/>
      <c r="PWH67" s="22"/>
      <c r="PWI67" s="22"/>
      <c r="PWJ67" s="22"/>
      <c r="PWK67" s="22"/>
      <c r="PWL67" s="22"/>
      <c r="PWM67" s="22"/>
      <c r="PWN67" s="22"/>
      <c r="PWO67" s="22"/>
      <c r="PWP67" s="22"/>
      <c r="PWQ67" s="22"/>
      <c r="PWR67" s="22"/>
      <c r="PWS67" s="22"/>
      <c r="PWT67" s="22"/>
      <c r="PWU67" s="22"/>
      <c r="PWV67" s="22"/>
      <c r="PWW67" s="22"/>
      <c r="PWX67" s="22"/>
      <c r="PWY67" s="22"/>
      <c r="PWZ67" s="22"/>
      <c r="PXA67" s="22"/>
      <c r="PXB67" s="22"/>
      <c r="PXC67" s="22"/>
      <c r="PXD67" s="22"/>
      <c r="PXE67" s="22"/>
      <c r="PXF67" s="22"/>
      <c r="PXG67" s="22"/>
      <c r="PXH67" s="22"/>
      <c r="PXI67" s="22"/>
      <c r="PXJ67" s="22"/>
      <c r="PXK67" s="22"/>
      <c r="PXL67" s="22"/>
      <c r="PXM67" s="22"/>
      <c r="PXN67" s="22"/>
      <c r="PXO67" s="22"/>
      <c r="PXP67" s="22"/>
      <c r="PXQ67" s="22"/>
      <c r="PXR67" s="22"/>
      <c r="PXS67" s="22"/>
      <c r="PXT67" s="22"/>
      <c r="PXU67" s="22"/>
      <c r="PXV67" s="22"/>
      <c r="PXW67" s="22"/>
      <c r="PXX67" s="22"/>
      <c r="PXY67" s="22"/>
      <c r="PXZ67" s="22"/>
      <c r="PYA67" s="22"/>
      <c r="PYB67" s="22"/>
      <c r="PYC67" s="22"/>
      <c r="PYD67" s="22"/>
      <c r="PYE67" s="22"/>
      <c r="PYF67" s="22"/>
      <c r="PYG67" s="22"/>
      <c r="PYH67" s="22"/>
      <c r="PYI67" s="22"/>
      <c r="PYJ67" s="22"/>
      <c r="PYK67" s="22"/>
      <c r="PYL67" s="22"/>
      <c r="PYM67" s="22"/>
      <c r="PYN67" s="22"/>
      <c r="PYO67" s="22"/>
      <c r="PYP67" s="22"/>
      <c r="PYQ67" s="22"/>
      <c r="PYR67" s="22"/>
      <c r="PYS67" s="22"/>
      <c r="PYT67" s="22"/>
      <c r="PYU67" s="22"/>
      <c r="PYV67" s="22"/>
      <c r="PYW67" s="22"/>
      <c r="PYX67" s="22"/>
      <c r="PYY67" s="22"/>
      <c r="PYZ67" s="22"/>
      <c r="PZA67" s="22"/>
      <c r="PZB67" s="22"/>
      <c r="PZC67" s="22"/>
      <c r="PZD67" s="22"/>
      <c r="PZE67" s="22"/>
      <c r="PZF67" s="22"/>
      <c r="PZG67" s="22"/>
      <c r="PZH67" s="22"/>
      <c r="PZI67" s="22"/>
      <c r="PZJ67" s="22"/>
      <c r="PZK67" s="22"/>
      <c r="PZL67" s="22"/>
      <c r="PZM67" s="22"/>
      <c r="PZN67" s="22"/>
      <c r="PZO67" s="22"/>
      <c r="PZP67" s="22"/>
      <c r="PZQ67" s="22"/>
      <c r="PZR67" s="22"/>
      <c r="PZS67" s="22"/>
      <c r="PZT67" s="22"/>
      <c r="PZU67" s="22"/>
      <c r="PZV67" s="22"/>
      <c r="PZW67" s="22"/>
      <c r="PZX67" s="22"/>
      <c r="PZY67" s="22"/>
      <c r="PZZ67" s="22"/>
      <c r="QAA67" s="22"/>
      <c r="QAB67" s="22"/>
      <c r="QAC67" s="22"/>
      <c r="QAD67" s="22"/>
      <c r="QAE67" s="22"/>
      <c r="QAF67" s="22"/>
      <c r="QAG67" s="22"/>
      <c r="QAH67" s="22"/>
      <c r="QAI67" s="22"/>
      <c r="QAJ67" s="22"/>
      <c r="QAK67" s="22"/>
      <c r="QAL67" s="22"/>
      <c r="QAM67" s="22"/>
      <c r="QAN67" s="22"/>
      <c r="QAO67" s="22"/>
      <c r="QAP67" s="22"/>
      <c r="QAQ67" s="22"/>
      <c r="QAR67" s="22"/>
      <c r="QAS67" s="22"/>
      <c r="QAT67" s="22"/>
      <c r="QAU67" s="22"/>
      <c r="QAV67" s="22"/>
      <c r="QAW67" s="22"/>
      <c r="QAX67" s="22"/>
      <c r="QAY67" s="22"/>
      <c r="QAZ67" s="22"/>
      <c r="QBA67" s="22"/>
      <c r="QBB67" s="22"/>
      <c r="QBC67" s="22"/>
      <c r="QBD67" s="22"/>
      <c r="QBE67" s="22"/>
      <c r="QBF67" s="22"/>
      <c r="QBG67" s="22"/>
      <c r="QBH67" s="22"/>
      <c r="QBI67" s="22"/>
      <c r="QBJ67" s="22"/>
      <c r="QBK67" s="22"/>
      <c r="QBL67" s="22"/>
      <c r="QBM67" s="22"/>
      <c r="QBN67" s="22"/>
      <c r="QBO67" s="22"/>
      <c r="QBP67" s="22"/>
      <c r="QBQ67" s="22"/>
      <c r="QBR67" s="22"/>
      <c r="QBS67" s="22"/>
      <c r="QBT67" s="22"/>
      <c r="QBU67" s="22"/>
      <c r="QBV67" s="22"/>
      <c r="QBW67" s="22"/>
      <c r="QBX67" s="22"/>
      <c r="QBY67" s="22"/>
      <c r="QBZ67" s="22"/>
      <c r="QCA67" s="22"/>
      <c r="QCB67" s="22"/>
      <c r="QCC67" s="22"/>
      <c r="QCD67" s="22"/>
      <c r="QCE67" s="22"/>
      <c r="QCF67" s="22"/>
      <c r="QCG67" s="22"/>
      <c r="QCH67" s="22"/>
      <c r="QCI67" s="22"/>
      <c r="QCJ67" s="22"/>
      <c r="QCK67" s="22"/>
      <c r="QCL67" s="22"/>
      <c r="QCM67" s="22"/>
      <c r="QCN67" s="22"/>
      <c r="QCO67" s="22"/>
      <c r="QCP67" s="22"/>
      <c r="QCQ67" s="22"/>
      <c r="QCR67" s="22"/>
      <c r="QCS67" s="22"/>
      <c r="QCT67" s="22"/>
      <c r="QCU67" s="22"/>
      <c r="QCV67" s="22"/>
      <c r="QCW67" s="22"/>
      <c r="QCX67" s="22"/>
      <c r="QCY67" s="22"/>
      <c r="QCZ67" s="22"/>
      <c r="QDA67" s="22"/>
      <c r="QDB67" s="22"/>
      <c r="QDC67" s="22"/>
      <c r="QDD67" s="22"/>
      <c r="QDE67" s="22"/>
      <c r="QDF67" s="22"/>
      <c r="QDG67" s="22"/>
      <c r="QDH67" s="22"/>
      <c r="QDI67" s="22"/>
      <c r="QDJ67" s="22"/>
      <c r="QDK67" s="22"/>
      <c r="QDL67" s="22"/>
      <c r="QDM67" s="22"/>
      <c r="QDN67" s="22"/>
      <c r="QDO67" s="22"/>
      <c r="QDP67" s="22"/>
      <c r="QDQ67" s="22"/>
      <c r="QDR67" s="22"/>
      <c r="QDS67" s="22"/>
      <c r="QDT67" s="22"/>
      <c r="QDU67" s="22"/>
      <c r="QDV67" s="22"/>
      <c r="QDW67" s="22"/>
      <c r="QDX67" s="22"/>
      <c r="QDY67" s="22"/>
      <c r="QDZ67" s="22"/>
      <c r="QEA67" s="22"/>
      <c r="QEB67" s="22"/>
      <c r="QEC67" s="22"/>
      <c r="QED67" s="22"/>
      <c r="QEE67" s="22"/>
      <c r="QEF67" s="22"/>
      <c r="QEG67" s="22"/>
      <c r="QEH67" s="22"/>
      <c r="QEI67" s="22"/>
      <c r="QEJ67" s="22"/>
      <c r="QEK67" s="22"/>
      <c r="QEL67" s="22"/>
      <c r="QEM67" s="22"/>
      <c r="QEN67" s="22"/>
      <c r="QEO67" s="22"/>
      <c r="QEP67" s="22"/>
      <c r="QEQ67" s="22"/>
      <c r="QER67" s="22"/>
      <c r="QES67" s="22"/>
      <c r="QET67" s="22"/>
      <c r="QEU67" s="22"/>
      <c r="QEV67" s="22"/>
      <c r="QEW67" s="22"/>
      <c r="QEX67" s="22"/>
      <c r="QEY67" s="22"/>
      <c r="QEZ67" s="22"/>
      <c r="QFA67" s="22"/>
      <c r="QFB67" s="22"/>
      <c r="QFC67" s="22"/>
      <c r="QFD67" s="22"/>
      <c r="QFE67" s="22"/>
      <c r="QFF67" s="22"/>
      <c r="QFG67" s="22"/>
      <c r="QFH67" s="22"/>
      <c r="QFI67" s="22"/>
      <c r="QFJ67" s="22"/>
      <c r="QFK67" s="22"/>
      <c r="QFL67" s="22"/>
      <c r="QFM67" s="22"/>
      <c r="QFN67" s="22"/>
      <c r="QFO67" s="22"/>
      <c r="QFP67" s="22"/>
      <c r="QFQ67" s="22"/>
      <c r="QFR67" s="22"/>
      <c r="QFS67" s="22"/>
      <c r="QFT67" s="22"/>
      <c r="QFU67" s="22"/>
      <c r="QFV67" s="22"/>
      <c r="QFW67" s="22"/>
      <c r="QFX67" s="22"/>
      <c r="QFY67" s="22"/>
      <c r="QFZ67" s="22"/>
      <c r="QGA67" s="22"/>
      <c r="QGB67" s="22"/>
      <c r="QGC67" s="22"/>
      <c r="QGD67" s="22"/>
      <c r="QGE67" s="22"/>
      <c r="QGF67" s="22"/>
      <c r="QGG67" s="22"/>
      <c r="QGH67" s="22"/>
      <c r="QGI67" s="22"/>
      <c r="QGJ67" s="22"/>
      <c r="QGK67" s="22"/>
      <c r="QGL67" s="22"/>
      <c r="QGM67" s="22"/>
      <c r="QGN67" s="22"/>
      <c r="QGO67" s="22"/>
      <c r="QGP67" s="22"/>
      <c r="QGQ67" s="22"/>
      <c r="QGR67" s="22"/>
      <c r="QGS67" s="22"/>
      <c r="QGT67" s="22"/>
      <c r="QGU67" s="22"/>
      <c r="QGV67" s="22"/>
      <c r="QGW67" s="22"/>
      <c r="QGX67" s="22"/>
      <c r="QGY67" s="22"/>
      <c r="QGZ67" s="22"/>
      <c r="QHA67" s="22"/>
      <c r="QHB67" s="22"/>
      <c r="QHC67" s="22"/>
      <c r="QHD67" s="22"/>
      <c r="QHE67" s="22"/>
      <c r="QHF67" s="22"/>
      <c r="QHG67" s="22"/>
      <c r="QHH67" s="22"/>
      <c r="QHI67" s="22"/>
      <c r="QHJ67" s="22"/>
      <c r="QHK67" s="22"/>
      <c r="QHL67" s="22"/>
      <c r="QHM67" s="22"/>
      <c r="QHN67" s="22"/>
      <c r="QHO67" s="22"/>
      <c r="QHP67" s="22"/>
      <c r="QHQ67" s="22"/>
      <c r="QHR67" s="22"/>
      <c r="QHS67" s="22"/>
      <c r="QHT67" s="22"/>
      <c r="QHU67" s="22"/>
      <c r="QHV67" s="22"/>
      <c r="QHW67" s="22"/>
      <c r="QHX67" s="22"/>
      <c r="QHY67" s="22"/>
      <c r="QHZ67" s="22"/>
      <c r="QIA67" s="22"/>
      <c r="QIB67" s="22"/>
      <c r="QIC67" s="22"/>
      <c r="QID67" s="22"/>
      <c r="QIE67" s="22"/>
      <c r="QIF67" s="22"/>
      <c r="QIG67" s="22"/>
      <c r="QIH67" s="22"/>
      <c r="QII67" s="22"/>
      <c r="QIJ67" s="22"/>
      <c r="QIK67" s="22"/>
      <c r="QIL67" s="22"/>
      <c r="QIM67" s="22"/>
      <c r="QIN67" s="22"/>
      <c r="QIO67" s="22"/>
      <c r="QIP67" s="22"/>
      <c r="QIQ67" s="22"/>
      <c r="QIR67" s="22"/>
      <c r="QIS67" s="22"/>
      <c r="QIT67" s="22"/>
      <c r="QIU67" s="22"/>
      <c r="QIV67" s="22"/>
      <c r="QIW67" s="22"/>
      <c r="QIX67" s="22"/>
      <c r="QIY67" s="22"/>
      <c r="QIZ67" s="22"/>
      <c r="QJA67" s="22"/>
      <c r="QJB67" s="22"/>
      <c r="QJC67" s="22"/>
      <c r="QJD67" s="22"/>
      <c r="QJE67" s="22"/>
      <c r="QJF67" s="22"/>
      <c r="QJG67" s="22"/>
      <c r="QJH67" s="22"/>
      <c r="QJI67" s="22"/>
      <c r="QJJ67" s="22"/>
      <c r="QJK67" s="22"/>
      <c r="QJL67" s="22"/>
      <c r="QJM67" s="22"/>
      <c r="QJN67" s="22"/>
      <c r="QJO67" s="22"/>
      <c r="QJP67" s="22"/>
      <c r="QJQ67" s="22"/>
      <c r="QJR67" s="22"/>
      <c r="QJS67" s="22"/>
      <c r="QJT67" s="22"/>
      <c r="QJU67" s="22"/>
      <c r="QJV67" s="22"/>
      <c r="QJW67" s="22"/>
      <c r="QJX67" s="22"/>
      <c r="QJY67" s="22"/>
      <c r="QJZ67" s="22"/>
      <c r="QKA67" s="22"/>
      <c r="QKB67" s="22"/>
      <c r="QKC67" s="22"/>
      <c r="QKD67" s="22"/>
      <c r="QKE67" s="22"/>
      <c r="QKF67" s="22"/>
      <c r="QKG67" s="22"/>
      <c r="QKH67" s="22"/>
      <c r="QKI67" s="22"/>
      <c r="QKJ67" s="22"/>
      <c r="QKK67" s="22"/>
      <c r="QKL67" s="22"/>
      <c r="QKM67" s="22"/>
      <c r="QKN67" s="22"/>
      <c r="QKO67" s="22"/>
      <c r="QKP67" s="22"/>
      <c r="QKQ67" s="22"/>
      <c r="QKR67" s="22"/>
      <c r="QKS67" s="22"/>
      <c r="QKT67" s="22"/>
      <c r="QKU67" s="22"/>
      <c r="QKV67" s="22"/>
      <c r="QKW67" s="22"/>
      <c r="QKX67" s="22"/>
      <c r="QKY67" s="22"/>
      <c r="QKZ67" s="22"/>
      <c r="QLA67" s="22"/>
      <c r="QLB67" s="22"/>
      <c r="QLC67" s="22"/>
      <c r="QLD67" s="22"/>
      <c r="QLE67" s="22"/>
      <c r="QLF67" s="22"/>
      <c r="QLG67" s="22"/>
      <c r="QLH67" s="22"/>
      <c r="QLI67" s="22"/>
      <c r="QLJ67" s="22"/>
      <c r="QLK67" s="22"/>
      <c r="QLL67" s="22"/>
      <c r="QLM67" s="22"/>
      <c r="QLN67" s="22"/>
      <c r="QLO67" s="22"/>
      <c r="QLP67" s="22"/>
      <c r="QLQ67" s="22"/>
      <c r="QLR67" s="22"/>
      <c r="QLS67" s="22"/>
      <c r="QLT67" s="22"/>
      <c r="QLU67" s="22"/>
      <c r="QLV67" s="22"/>
      <c r="QLW67" s="22"/>
      <c r="QLX67" s="22"/>
      <c r="QLY67" s="22"/>
      <c r="QLZ67" s="22"/>
      <c r="QMA67" s="22"/>
      <c r="QMB67" s="22"/>
      <c r="QMC67" s="22"/>
      <c r="QMD67" s="22"/>
      <c r="QME67" s="22"/>
      <c r="QMF67" s="22"/>
      <c r="QMG67" s="22"/>
      <c r="QMH67" s="22"/>
      <c r="QMI67" s="22"/>
      <c r="QMJ67" s="22"/>
      <c r="QMK67" s="22"/>
      <c r="QML67" s="22"/>
      <c r="QMM67" s="22"/>
      <c r="QMN67" s="22"/>
      <c r="QMO67" s="22"/>
      <c r="QMP67" s="22"/>
      <c r="QMQ67" s="22"/>
      <c r="QMR67" s="22"/>
      <c r="QMS67" s="22"/>
      <c r="QMT67" s="22"/>
      <c r="QMU67" s="22"/>
      <c r="QMV67" s="22"/>
      <c r="QMW67" s="22"/>
      <c r="QMX67" s="22"/>
      <c r="QMY67" s="22"/>
      <c r="QMZ67" s="22"/>
      <c r="QNA67" s="22"/>
      <c r="QNB67" s="22"/>
      <c r="QNC67" s="22"/>
      <c r="QND67" s="22"/>
      <c r="QNE67" s="22"/>
      <c r="QNF67" s="22"/>
      <c r="QNG67" s="22"/>
      <c r="QNH67" s="22"/>
      <c r="QNI67" s="22"/>
      <c r="QNJ67" s="22"/>
      <c r="QNK67" s="22"/>
      <c r="QNL67" s="22"/>
      <c r="QNM67" s="22"/>
      <c r="QNN67" s="22"/>
      <c r="QNO67" s="22"/>
      <c r="QNP67" s="22"/>
      <c r="QNQ67" s="22"/>
      <c r="QNR67" s="22"/>
      <c r="QNS67" s="22"/>
      <c r="QNT67" s="22"/>
      <c r="QNU67" s="22"/>
      <c r="QNV67" s="22"/>
      <c r="QNW67" s="22"/>
      <c r="QNX67" s="22"/>
      <c r="QNY67" s="22"/>
      <c r="QNZ67" s="22"/>
      <c r="QOA67" s="22"/>
      <c r="QOB67" s="22"/>
      <c r="QOC67" s="22"/>
      <c r="QOD67" s="22"/>
      <c r="QOE67" s="22"/>
      <c r="QOF67" s="22"/>
      <c r="QOG67" s="22"/>
      <c r="QOH67" s="22"/>
      <c r="QOI67" s="22"/>
      <c r="QOJ67" s="22"/>
      <c r="QOK67" s="22"/>
      <c r="QOL67" s="22"/>
      <c r="QOM67" s="22"/>
      <c r="QON67" s="22"/>
      <c r="QOO67" s="22"/>
      <c r="QOP67" s="22"/>
      <c r="QOQ67" s="22"/>
      <c r="QOR67" s="22"/>
      <c r="QOS67" s="22"/>
      <c r="QOT67" s="22"/>
      <c r="QOU67" s="22"/>
      <c r="QOV67" s="22"/>
      <c r="QOW67" s="22"/>
      <c r="QOX67" s="22"/>
      <c r="QOY67" s="22"/>
      <c r="QOZ67" s="22"/>
      <c r="QPA67" s="22"/>
      <c r="QPB67" s="22"/>
      <c r="QPC67" s="22"/>
      <c r="QPD67" s="22"/>
      <c r="QPE67" s="22"/>
      <c r="QPF67" s="22"/>
      <c r="QPG67" s="22"/>
      <c r="QPH67" s="22"/>
      <c r="QPI67" s="22"/>
      <c r="QPJ67" s="22"/>
      <c r="QPK67" s="22"/>
      <c r="QPL67" s="22"/>
      <c r="QPM67" s="22"/>
      <c r="QPN67" s="22"/>
      <c r="QPO67" s="22"/>
      <c r="QPP67" s="22"/>
      <c r="QPQ67" s="22"/>
      <c r="QPR67" s="22"/>
      <c r="QPS67" s="22"/>
      <c r="QPT67" s="22"/>
      <c r="QPU67" s="22"/>
      <c r="QPV67" s="22"/>
      <c r="QPW67" s="22"/>
      <c r="QPX67" s="22"/>
      <c r="QPY67" s="22"/>
      <c r="QPZ67" s="22"/>
      <c r="QQA67" s="22"/>
      <c r="QQB67" s="22"/>
      <c r="QQC67" s="22"/>
      <c r="QQD67" s="22"/>
      <c r="QQE67" s="22"/>
      <c r="QQF67" s="22"/>
      <c r="QQG67" s="22"/>
      <c r="QQH67" s="22"/>
      <c r="QQI67" s="22"/>
      <c r="QQJ67" s="22"/>
      <c r="QQK67" s="22"/>
      <c r="QQL67" s="22"/>
      <c r="QQM67" s="22"/>
      <c r="QQN67" s="22"/>
      <c r="QQO67" s="22"/>
      <c r="QQP67" s="22"/>
      <c r="QQQ67" s="22"/>
      <c r="QQR67" s="22"/>
      <c r="QQS67" s="22"/>
      <c r="QQT67" s="22"/>
      <c r="QQU67" s="22"/>
      <c r="QQV67" s="22"/>
      <c r="QQW67" s="22"/>
      <c r="QQX67" s="22"/>
      <c r="QQY67" s="22"/>
      <c r="QQZ67" s="22"/>
      <c r="QRA67" s="22"/>
      <c r="QRB67" s="22"/>
      <c r="QRC67" s="22"/>
      <c r="QRD67" s="22"/>
      <c r="QRE67" s="22"/>
      <c r="QRF67" s="22"/>
      <c r="QRG67" s="22"/>
      <c r="QRH67" s="22"/>
      <c r="QRI67" s="22"/>
      <c r="QRJ67" s="22"/>
      <c r="QRK67" s="22"/>
      <c r="QRL67" s="22"/>
      <c r="QRM67" s="22"/>
      <c r="QRN67" s="22"/>
      <c r="QRO67" s="22"/>
      <c r="QRP67" s="22"/>
      <c r="QRQ67" s="22"/>
      <c r="QRR67" s="22"/>
      <c r="QRS67" s="22"/>
      <c r="QRT67" s="22"/>
      <c r="QRU67" s="22"/>
      <c r="QRV67" s="22"/>
      <c r="QRW67" s="22"/>
      <c r="QRX67" s="22"/>
      <c r="QRY67" s="22"/>
      <c r="QRZ67" s="22"/>
      <c r="QSA67" s="22"/>
      <c r="QSB67" s="22"/>
      <c r="QSC67" s="22"/>
      <c r="QSD67" s="22"/>
      <c r="QSE67" s="22"/>
      <c r="QSF67" s="22"/>
      <c r="QSG67" s="22"/>
      <c r="QSH67" s="22"/>
      <c r="QSI67" s="22"/>
      <c r="QSJ67" s="22"/>
      <c r="QSK67" s="22"/>
      <c r="QSL67" s="22"/>
      <c r="QSM67" s="22"/>
      <c r="QSN67" s="22"/>
      <c r="QSO67" s="22"/>
      <c r="QSP67" s="22"/>
      <c r="QSQ67" s="22"/>
      <c r="QSR67" s="22"/>
      <c r="QSS67" s="22"/>
      <c r="QST67" s="22"/>
      <c r="QSU67" s="22"/>
      <c r="QSV67" s="22"/>
      <c r="QSW67" s="22"/>
      <c r="QSX67" s="22"/>
      <c r="QSY67" s="22"/>
      <c r="QSZ67" s="22"/>
      <c r="QTA67" s="22"/>
      <c r="QTB67" s="22"/>
      <c r="QTC67" s="22"/>
      <c r="QTD67" s="22"/>
      <c r="QTE67" s="22"/>
      <c r="QTF67" s="22"/>
      <c r="QTG67" s="22"/>
      <c r="QTH67" s="22"/>
      <c r="QTI67" s="22"/>
      <c r="QTJ67" s="22"/>
      <c r="QTK67" s="22"/>
      <c r="QTL67" s="22"/>
      <c r="QTM67" s="22"/>
      <c r="QTN67" s="22"/>
      <c r="QTO67" s="22"/>
      <c r="QTP67" s="22"/>
      <c r="QTQ67" s="22"/>
      <c r="QTR67" s="22"/>
      <c r="QTS67" s="22"/>
      <c r="QTT67" s="22"/>
      <c r="QTU67" s="22"/>
      <c r="QTV67" s="22"/>
      <c r="QTW67" s="22"/>
      <c r="QTX67" s="22"/>
      <c r="QTY67" s="22"/>
      <c r="QTZ67" s="22"/>
      <c r="QUA67" s="22"/>
      <c r="QUB67" s="22"/>
      <c r="QUC67" s="22"/>
      <c r="QUD67" s="22"/>
      <c r="QUE67" s="22"/>
      <c r="QUF67" s="22"/>
      <c r="QUG67" s="22"/>
      <c r="QUH67" s="22"/>
      <c r="QUI67" s="22"/>
      <c r="QUJ67" s="22"/>
      <c r="QUK67" s="22"/>
      <c r="QUL67" s="22"/>
      <c r="QUM67" s="22"/>
      <c r="QUN67" s="22"/>
      <c r="QUO67" s="22"/>
      <c r="QUP67" s="22"/>
      <c r="QUQ67" s="22"/>
      <c r="QUR67" s="22"/>
      <c r="QUS67" s="22"/>
      <c r="QUT67" s="22"/>
      <c r="QUU67" s="22"/>
      <c r="QUV67" s="22"/>
      <c r="QUW67" s="22"/>
      <c r="QUX67" s="22"/>
      <c r="QUY67" s="22"/>
      <c r="QUZ67" s="22"/>
      <c r="QVA67" s="22"/>
      <c r="QVB67" s="22"/>
      <c r="QVC67" s="22"/>
      <c r="QVD67" s="22"/>
      <c r="QVE67" s="22"/>
      <c r="QVF67" s="22"/>
      <c r="QVG67" s="22"/>
      <c r="QVH67" s="22"/>
      <c r="QVI67" s="22"/>
      <c r="QVJ67" s="22"/>
      <c r="QVK67" s="22"/>
      <c r="QVL67" s="22"/>
      <c r="QVM67" s="22"/>
      <c r="QVN67" s="22"/>
      <c r="QVO67" s="22"/>
      <c r="QVP67" s="22"/>
      <c r="QVQ67" s="22"/>
      <c r="QVR67" s="22"/>
      <c r="QVS67" s="22"/>
      <c r="QVT67" s="22"/>
      <c r="QVU67" s="22"/>
      <c r="QVV67" s="22"/>
      <c r="QVW67" s="22"/>
      <c r="QVX67" s="22"/>
      <c r="QVY67" s="22"/>
      <c r="QVZ67" s="22"/>
      <c r="QWA67" s="22"/>
      <c r="QWB67" s="22"/>
      <c r="QWC67" s="22"/>
      <c r="QWD67" s="22"/>
      <c r="QWE67" s="22"/>
      <c r="QWF67" s="22"/>
      <c r="QWG67" s="22"/>
      <c r="QWH67" s="22"/>
      <c r="QWI67" s="22"/>
      <c r="QWJ67" s="22"/>
      <c r="QWK67" s="22"/>
      <c r="QWL67" s="22"/>
      <c r="QWM67" s="22"/>
      <c r="QWN67" s="22"/>
      <c r="QWO67" s="22"/>
      <c r="QWP67" s="22"/>
      <c r="QWQ67" s="22"/>
      <c r="QWR67" s="22"/>
      <c r="QWS67" s="22"/>
      <c r="QWT67" s="22"/>
      <c r="QWU67" s="22"/>
      <c r="QWV67" s="22"/>
      <c r="QWW67" s="22"/>
      <c r="QWX67" s="22"/>
      <c r="QWY67" s="22"/>
      <c r="QWZ67" s="22"/>
      <c r="QXA67" s="22"/>
      <c r="QXB67" s="22"/>
      <c r="QXC67" s="22"/>
      <c r="QXD67" s="22"/>
      <c r="QXE67" s="22"/>
      <c r="QXF67" s="22"/>
      <c r="QXG67" s="22"/>
      <c r="QXH67" s="22"/>
      <c r="QXI67" s="22"/>
      <c r="QXJ67" s="22"/>
      <c r="QXK67" s="22"/>
      <c r="QXL67" s="22"/>
      <c r="QXM67" s="22"/>
      <c r="QXN67" s="22"/>
      <c r="QXO67" s="22"/>
      <c r="QXP67" s="22"/>
      <c r="QXQ67" s="22"/>
      <c r="QXR67" s="22"/>
      <c r="QXS67" s="22"/>
      <c r="QXT67" s="22"/>
      <c r="QXU67" s="22"/>
      <c r="QXV67" s="22"/>
      <c r="QXW67" s="22"/>
      <c r="QXX67" s="22"/>
      <c r="QXY67" s="22"/>
      <c r="QXZ67" s="22"/>
      <c r="QYA67" s="22"/>
      <c r="QYB67" s="22"/>
      <c r="QYC67" s="22"/>
      <c r="QYD67" s="22"/>
      <c r="QYE67" s="22"/>
      <c r="QYF67" s="22"/>
      <c r="QYG67" s="22"/>
      <c r="QYH67" s="22"/>
      <c r="QYI67" s="22"/>
      <c r="QYJ67" s="22"/>
      <c r="QYK67" s="22"/>
      <c r="QYL67" s="22"/>
      <c r="QYM67" s="22"/>
      <c r="QYN67" s="22"/>
      <c r="QYO67" s="22"/>
      <c r="QYP67" s="22"/>
      <c r="QYQ67" s="22"/>
      <c r="QYR67" s="22"/>
      <c r="QYS67" s="22"/>
      <c r="QYT67" s="22"/>
      <c r="QYU67" s="22"/>
      <c r="QYV67" s="22"/>
      <c r="QYW67" s="22"/>
      <c r="QYX67" s="22"/>
      <c r="QYY67" s="22"/>
      <c r="QYZ67" s="22"/>
      <c r="QZA67" s="22"/>
      <c r="QZB67" s="22"/>
      <c r="QZC67" s="22"/>
      <c r="QZD67" s="22"/>
      <c r="QZE67" s="22"/>
      <c r="QZF67" s="22"/>
      <c r="QZG67" s="22"/>
      <c r="QZH67" s="22"/>
      <c r="QZI67" s="22"/>
      <c r="QZJ67" s="22"/>
      <c r="QZK67" s="22"/>
      <c r="QZL67" s="22"/>
      <c r="QZM67" s="22"/>
      <c r="QZN67" s="22"/>
      <c r="QZO67" s="22"/>
      <c r="QZP67" s="22"/>
      <c r="QZQ67" s="22"/>
      <c r="QZR67" s="22"/>
      <c r="QZS67" s="22"/>
      <c r="QZT67" s="22"/>
      <c r="QZU67" s="22"/>
      <c r="QZV67" s="22"/>
      <c r="QZW67" s="22"/>
      <c r="QZX67" s="22"/>
      <c r="QZY67" s="22"/>
      <c r="QZZ67" s="22"/>
      <c r="RAA67" s="22"/>
      <c r="RAB67" s="22"/>
      <c r="RAC67" s="22"/>
      <c r="RAD67" s="22"/>
      <c r="RAE67" s="22"/>
      <c r="RAF67" s="22"/>
      <c r="RAG67" s="22"/>
      <c r="RAH67" s="22"/>
      <c r="RAI67" s="22"/>
      <c r="RAJ67" s="22"/>
      <c r="RAK67" s="22"/>
      <c r="RAL67" s="22"/>
      <c r="RAM67" s="22"/>
      <c r="RAN67" s="22"/>
      <c r="RAO67" s="22"/>
      <c r="RAP67" s="22"/>
      <c r="RAQ67" s="22"/>
      <c r="RAR67" s="22"/>
      <c r="RAS67" s="22"/>
      <c r="RAT67" s="22"/>
      <c r="RAU67" s="22"/>
      <c r="RAV67" s="22"/>
      <c r="RAW67" s="22"/>
      <c r="RAX67" s="22"/>
      <c r="RAY67" s="22"/>
      <c r="RAZ67" s="22"/>
      <c r="RBA67" s="22"/>
      <c r="RBB67" s="22"/>
      <c r="RBC67" s="22"/>
      <c r="RBD67" s="22"/>
      <c r="RBE67" s="22"/>
      <c r="RBF67" s="22"/>
      <c r="RBG67" s="22"/>
      <c r="RBH67" s="22"/>
      <c r="RBI67" s="22"/>
      <c r="RBJ67" s="22"/>
      <c r="RBK67" s="22"/>
      <c r="RBL67" s="22"/>
      <c r="RBM67" s="22"/>
      <c r="RBN67" s="22"/>
      <c r="RBO67" s="22"/>
      <c r="RBP67" s="22"/>
      <c r="RBQ67" s="22"/>
      <c r="RBR67" s="22"/>
      <c r="RBS67" s="22"/>
      <c r="RBT67" s="22"/>
      <c r="RBU67" s="22"/>
      <c r="RBV67" s="22"/>
      <c r="RBW67" s="22"/>
      <c r="RBX67" s="22"/>
      <c r="RBY67" s="22"/>
      <c r="RBZ67" s="22"/>
      <c r="RCA67" s="22"/>
      <c r="RCB67" s="22"/>
      <c r="RCC67" s="22"/>
      <c r="RCD67" s="22"/>
      <c r="RCE67" s="22"/>
      <c r="RCF67" s="22"/>
      <c r="RCG67" s="22"/>
      <c r="RCH67" s="22"/>
      <c r="RCI67" s="22"/>
      <c r="RCJ67" s="22"/>
      <c r="RCK67" s="22"/>
      <c r="RCL67" s="22"/>
      <c r="RCM67" s="22"/>
      <c r="RCN67" s="22"/>
      <c r="RCO67" s="22"/>
      <c r="RCP67" s="22"/>
      <c r="RCQ67" s="22"/>
      <c r="RCR67" s="22"/>
      <c r="RCS67" s="22"/>
      <c r="RCT67" s="22"/>
      <c r="RCU67" s="22"/>
      <c r="RCV67" s="22"/>
      <c r="RCW67" s="22"/>
      <c r="RCX67" s="22"/>
      <c r="RCY67" s="22"/>
      <c r="RCZ67" s="22"/>
      <c r="RDA67" s="22"/>
      <c r="RDB67" s="22"/>
      <c r="RDC67" s="22"/>
      <c r="RDD67" s="22"/>
      <c r="RDE67" s="22"/>
      <c r="RDF67" s="22"/>
      <c r="RDG67" s="22"/>
      <c r="RDH67" s="22"/>
      <c r="RDI67" s="22"/>
      <c r="RDJ67" s="22"/>
      <c r="RDK67" s="22"/>
      <c r="RDL67" s="22"/>
      <c r="RDM67" s="22"/>
      <c r="RDN67" s="22"/>
      <c r="RDO67" s="22"/>
      <c r="RDP67" s="22"/>
      <c r="RDQ67" s="22"/>
      <c r="RDR67" s="22"/>
      <c r="RDS67" s="22"/>
      <c r="RDT67" s="22"/>
      <c r="RDU67" s="22"/>
      <c r="RDV67" s="22"/>
      <c r="RDW67" s="22"/>
      <c r="RDX67" s="22"/>
      <c r="RDY67" s="22"/>
      <c r="RDZ67" s="22"/>
      <c r="REA67" s="22"/>
      <c r="REB67" s="22"/>
      <c r="REC67" s="22"/>
      <c r="RED67" s="22"/>
      <c r="REE67" s="22"/>
      <c r="REF67" s="22"/>
      <c r="REG67" s="22"/>
      <c r="REH67" s="22"/>
      <c r="REI67" s="22"/>
      <c r="REJ67" s="22"/>
      <c r="REK67" s="22"/>
      <c r="REL67" s="22"/>
      <c r="REM67" s="22"/>
      <c r="REN67" s="22"/>
      <c r="REO67" s="22"/>
      <c r="REP67" s="22"/>
      <c r="REQ67" s="22"/>
      <c r="RER67" s="22"/>
      <c r="RES67" s="22"/>
      <c r="RET67" s="22"/>
      <c r="REU67" s="22"/>
      <c r="REV67" s="22"/>
      <c r="REW67" s="22"/>
      <c r="REX67" s="22"/>
      <c r="REY67" s="22"/>
      <c r="REZ67" s="22"/>
      <c r="RFA67" s="22"/>
      <c r="RFB67" s="22"/>
      <c r="RFC67" s="22"/>
      <c r="RFD67" s="22"/>
      <c r="RFE67" s="22"/>
      <c r="RFF67" s="22"/>
      <c r="RFG67" s="22"/>
      <c r="RFH67" s="22"/>
      <c r="RFI67" s="22"/>
      <c r="RFJ67" s="22"/>
      <c r="RFK67" s="22"/>
      <c r="RFL67" s="22"/>
      <c r="RFM67" s="22"/>
      <c r="RFN67" s="22"/>
      <c r="RFO67" s="22"/>
      <c r="RFP67" s="22"/>
      <c r="RFQ67" s="22"/>
      <c r="RFR67" s="22"/>
      <c r="RFS67" s="22"/>
      <c r="RFT67" s="22"/>
      <c r="RFU67" s="22"/>
      <c r="RFV67" s="22"/>
      <c r="RFW67" s="22"/>
      <c r="RFX67" s="22"/>
      <c r="RFY67" s="22"/>
      <c r="RFZ67" s="22"/>
      <c r="RGA67" s="22"/>
      <c r="RGB67" s="22"/>
      <c r="RGC67" s="22"/>
      <c r="RGD67" s="22"/>
      <c r="RGE67" s="22"/>
      <c r="RGF67" s="22"/>
      <c r="RGG67" s="22"/>
      <c r="RGH67" s="22"/>
      <c r="RGI67" s="22"/>
      <c r="RGJ67" s="22"/>
      <c r="RGK67" s="22"/>
      <c r="RGL67" s="22"/>
      <c r="RGM67" s="22"/>
      <c r="RGN67" s="22"/>
      <c r="RGO67" s="22"/>
      <c r="RGP67" s="22"/>
      <c r="RGQ67" s="22"/>
      <c r="RGR67" s="22"/>
      <c r="RGS67" s="22"/>
      <c r="RGT67" s="22"/>
      <c r="RGU67" s="22"/>
      <c r="RGV67" s="22"/>
      <c r="RGW67" s="22"/>
      <c r="RGX67" s="22"/>
      <c r="RGY67" s="22"/>
      <c r="RGZ67" s="22"/>
      <c r="RHA67" s="22"/>
      <c r="RHB67" s="22"/>
      <c r="RHC67" s="22"/>
      <c r="RHD67" s="22"/>
      <c r="RHE67" s="22"/>
      <c r="RHF67" s="22"/>
      <c r="RHG67" s="22"/>
      <c r="RHH67" s="22"/>
      <c r="RHI67" s="22"/>
      <c r="RHJ67" s="22"/>
      <c r="RHK67" s="22"/>
      <c r="RHL67" s="22"/>
      <c r="RHM67" s="22"/>
      <c r="RHN67" s="22"/>
      <c r="RHO67" s="22"/>
      <c r="RHP67" s="22"/>
      <c r="RHQ67" s="22"/>
      <c r="RHR67" s="22"/>
      <c r="RHS67" s="22"/>
      <c r="RHT67" s="22"/>
      <c r="RHU67" s="22"/>
      <c r="RHV67" s="22"/>
      <c r="RHW67" s="22"/>
      <c r="RHX67" s="22"/>
      <c r="RHY67" s="22"/>
      <c r="RHZ67" s="22"/>
      <c r="RIA67" s="22"/>
      <c r="RIB67" s="22"/>
      <c r="RIC67" s="22"/>
      <c r="RID67" s="22"/>
      <c r="RIE67" s="22"/>
      <c r="RIF67" s="22"/>
      <c r="RIG67" s="22"/>
      <c r="RIH67" s="22"/>
      <c r="RII67" s="22"/>
      <c r="RIJ67" s="22"/>
      <c r="RIK67" s="22"/>
      <c r="RIL67" s="22"/>
      <c r="RIM67" s="22"/>
      <c r="RIN67" s="22"/>
      <c r="RIO67" s="22"/>
      <c r="RIP67" s="22"/>
      <c r="RIQ67" s="22"/>
      <c r="RIR67" s="22"/>
      <c r="RIS67" s="22"/>
      <c r="RIT67" s="22"/>
      <c r="RIU67" s="22"/>
      <c r="RIV67" s="22"/>
      <c r="RIW67" s="22"/>
      <c r="RIX67" s="22"/>
      <c r="RIY67" s="22"/>
      <c r="RIZ67" s="22"/>
      <c r="RJA67" s="22"/>
      <c r="RJB67" s="22"/>
      <c r="RJC67" s="22"/>
      <c r="RJD67" s="22"/>
      <c r="RJE67" s="22"/>
      <c r="RJF67" s="22"/>
      <c r="RJG67" s="22"/>
      <c r="RJH67" s="22"/>
      <c r="RJI67" s="22"/>
      <c r="RJJ67" s="22"/>
      <c r="RJK67" s="22"/>
      <c r="RJL67" s="22"/>
      <c r="RJM67" s="22"/>
      <c r="RJN67" s="22"/>
      <c r="RJO67" s="22"/>
      <c r="RJP67" s="22"/>
      <c r="RJQ67" s="22"/>
      <c r="RJR67" s="22"/>
      <c r="RJS67" s="22"/>
      <c r="RJT67" s="22"/>
      <c r="RJU67" s="22"/>
      <c r="RJV67" s="22"/>
      <c r="RJW67" s="22"/>
      <c r="RJX67" s="22"/>
      <c r="RJY67" s="22"/>
      <c r="RJZ67" s="22"/>
      <c r="RKA67" s="22"/>
      <c r="RKB67" s="22"/>
      <c r="RKC67" s="22"/>
      <c r="RKD67" s="22"/>
      <c r="RKE67" s="22"/>
      <c r="RKF67" s="22"/>
      <c r="RKG67" s="22"/>
      <c r="RKH67" s="22"/>
      <c r="RKI67" s="22"/>
      <c r="RKJ67" s="22"/>
      <c r="RKK67" s="22"/>
      <c r="RKL67" s="22"/>
      <c r="RKM67" s="22"/>
      <c r="RKN67" s="22"/>
      <c r="RKO67" s="22"/>
      <c r="RKP67" s="22"/>
      <c r="RKQ67" s="22"/>
      <c r="RKR67" s="22"/>
      <c r="RKS67" s="22"/>
      <c r="RKT67" s="22"/>
      <c r="RKU67" s="22"/>
      <c r="RKV67" s="22"/>
      <c r="RKW67" s="22"/>
      <c r="RKX67" s="22"/>
      <c r="RKY67" s="22"/>
      <c r="RKZ67" s="22"/>
      <c r="RLA67" s="22"/>
      <c r="RLB67" s="22"/>
      <c r="RLC67" s="22"/>
      <c r="RLD67" s="22"/>
      <c r="RLE67" s="22"/>
      <c r="RLF67" s="22"/>
      <c r="RLG67" s="22"/>
      <c r="RLH67" s="22"/>
      <c r="RLI67" s="22"/>
      <c r="RLJ67" s="22"/>
      <c r="RLK67" s="22"/>
      <c r="RLL67" s="22"/>
      <c r="RLM67" s="22"/>
      <c r="RLN67" s="22"/>
      <c r="RLO67" s="22"/>
      <c r="RLP67" s="22"/>
      <c r="RLQ67" s="22"/>
      <c r="RLR67" s="22"/>
      <c r="RLS67" s="22"/>
      <c r="RLT67" s="22"/>
      <c r="RLU67" s="22"/>
      <c r="RLV67" s="22"/>
      <c r="RLW67" s="22"/>
      <c r="RLX67" s="22"/>
      <c r="RLY67" s="22"/>
      <c r="RLZ67" s="22"/>
      <c r="RMA67" s="22"/>
      <c r="RMB67" s="22"/>
      <c r="RMC67" s="22"/>
      <c r="RMD67" s="22"/>
      <c r="RME67" s="22"/>
      <c r="RMF67" s="22"/>
      <c r="RMG67" s="22"/>
      <c r="RMH67" s="22"/>
      <c r="RMI67" s="22"/>
      <c r="RMJ67" s="22"/>
      <c r="RMK67" s="22"/>
      <c r="RML67" s="22"/>
      <c r="RMM67" s="22"/>
      <c r="RMN67" s="22"/>
      <c r="RMO67" s="22"/>
      <c r="RMP67" s="22"/>
      <c r="RMQ67" s="22"/>
      <c r="RMR67" s="22"/>
      <c r="RMS67" s="22"/>
      <c r="RMT67" s="22"/>
      <c r="RMU67" s="22"/>
      <c r="RMV67" s="22"/>
      <c r="RMW67" s="22"/>
      <c r="RMX67" s="22"/>
      <c r="RMY67" s="22"/>
      <c r="RMZ67" s="22"/>
      <c r="RNA67" s="22"/>
      <c r="RNB67" s="22"/>
      <c r="RNC67" s="22"/>
      <c r="RND67" s="22"/>
      <c r="RNE67" s="22"/>
      <c r="RNF67" s="22"/>
      <c r="RNG67" s="22"/>
      <c r="RNH67" s="22"/>
      <c r="RNI67" s="22"/>
      <c r="RNJ67" s="22"/>
      <c r="RNK67" s="22"/>
      <c r="RNL67" s="22"/>
      <c r="RNM67" s="22"/>
      <c r="RNN67" s="22"/>
      <c r="RNO67" s="22"/>
      <c r="RNP67" s="22"/>
      <c r="RNQ67" s="22"/>
      <c r="RNR67" s="22"/>
      <c r="RNS67" s="22"/>
      <c r="RNT67" s="22"/>
      <c r="RNU67" s="22"/>
      <c r="RNV67" s="22"/>
      <c r="RNW67" s="22"/>
      <c r="RNX67" s="22"/>
      <c r="RNY67" s="22"/>
      <c r="RNZ67" s="22"/>
      <c r="ROA67" s="22"/>
      <c r="ROB67" s="22"/>
      <c r="ROC67" s="22"/>
      <c r="ROD67" s="22"/>
      <c r="ROE67" s="22"/>
      <c r="ROF67" s="22"/>
      <c r="ROG67" s="22"/>
      <c r="ROH67" s="22"/>
      <c r="ROI67" s="22"/>
      <c r="ROJ67" s="22"/>
      <c r="ROK67" s="22"/>
      <c r="ROL67" s="22"/>
      <c r="ROM67" s="22"/>
      <c r="RON67" s="22"/>
      <c r="ROO67" s="22"/>
      <c r="ROP67" s="22"/>
      <c r="ROQ67" s="22"/>
      <c r="ROR67" s="22"/>
      <c r="ROS67" s="22"/>
      <c r="ROT67" s="22"/>
      <c r="ROU67" s="22"/>
      <c r="ROV67" s="22"/>
      <c r="ROW67" s="22"/>
      <c r="ROX67" s="22"/>
      <c r="ROY67" s="22"/>
      <c r="ROZ67" s="22"/>
      <c r="RPA67" s="22"/>
      <c r="RPB67" s="22"/>
      <c r="RPC67" s="22"/>
      <c r="RPD67" s="22"/>
      <c r="RPE67" s="22"/>
      <c r="RPF67" s="22"/>
      <c r="RPG67" s="22"/>
      <c r="RPH67" s="22"/>
      <c r="RPI67" s="22"/>
      <c r="RPJ67" s="22"/>
      <c r="RPK67" s="22"/>
      <c r="RPL67" s="22"/>
      <c r="RPM67" s="22"/>
      <c r="RPN67" s="22"/>
      <c r="RPO67" s="22"/>
      <c r="RPP67" s="22"/>
      <c r="RPQ67" s="22"/>
      <c r="RPR67" s="22"/>
      <c r="RPS67" s="22"/>
      <c r="RPT67" s="22"/>
      <c r="RPU67" s="22"/>
      <c r="RPV67" s="22"/>
      <c r="RPW67" s="22"/>
      <c r="RPX67" s="22"/>
      <c r="RPY67" s="22"/>
      <c r="RPZ67" s="22"/>
      <c r="RQA67" s="22"/>
      <c r="RQB67" s="22"/>
      <c r="RQC67" s="22"/>
      <c r="RQD67" s="22"/>
      <c r="RQE67" s="22"/>
      <c r="RQF67" s="22"/>
      <c r="RQG67" s="22"/>
      <c r="RQH67" s="22"/>
      <c r="RQI67" s="22"/>
      <c r="RQJ67" s="22"/>
      <c r="RQK67" s="22"/>
      <c r="RQL67" s="22"/>
      <c r="RQM67" s="22"/>
      <c r="RQN67" s="22"/>
      <c r="RQO67" s="22"/>
      <c r="RQP67" s="22"/>
      <c r="RQQ67" s="22"/>
      <c r="RQR67" s="22"/>
      <c r="RQS67" s="22"/>
      <c r="RQT67" s="22"/>
      <c r="RQU67" s="22"/>
      <c r="RQV67" s="22"/>
      <c r="RQW67" s="22"/>
      <c r="RQX67" s="22"/>
      <c r="RQY67" s="22"/>
      <c r="RQZ67" s="22"/>
      <c r="RRA67" s="22"/>
      <c r="RRB67" s="22"/>
      <c r="RRC67" s="22"/>
      <c r="RRD67" s="22"/>
      <c r="RRE67" s="22"/>
      <c r="RRF67" s="22"/>
      <c r="RRG67" s="22"/>
      <c r="RRH67" s="22"/>
      <c r="RRI67" s="22"/>
      <c r="RRJ67" s="22"/>
      <c r="RRK67" s="22"/>
      <c r="RRL67" s="22"/>
      <c r="RRM67" s="22"/>
      <c r="RRN67" s="22"/>
      <c r="RRO67" s="22"/>
      <c r="RRP67" s="22"/>
      <c r="RRQ67" s="22"/>
      <c r="RRR67" s="22"/>
      <c r="RRS67" s="22"/>
      <c r="RRT67" s="22"/>
      <c r="RRU67" s="22"/>
      <c r="RRV67" s="22"/>
      <c r="RRW67" s="22"/>
      <c r="RRX67" s="22"/>
      <c r="RRY67" s="22"/>
      <c r="RRZ67" s="22"/>
      <c r="RSA67" s="22"/>
      <c r="RSB67" s="22"/>
      <c r="RSC67" s="22"/>
      <c r="RSD67" s="22"/>
      <c r="RSE67" s="22"/>
      <c r="RSF67" s="22"/>
      <c r="RSG67" s="22"/>
      <c r="RSH67" s="22"/>
      <c r="RSI67" s="22"/>
      <c r="RSJ67" s="22"/>
      <c r="RSK67" s="22"/>
      <c r="RSL67" s="22"/>
      <c r="RSM67" s="22"/>
      <c r="RSN67" s="22"/>
      <c r="RSO67" s="22"/>
      <c r="RSP67" s="22"/>
      <c r="RSQ67" s="22"/>
      <c r="RSR67" s="22"/>
      <c r="RSS67" s="22"/>
      <c r="RST67" s="22"/>
      <c r="RSU67" s="22"/>
      <c r="RSV67" s="22"/>
      <c r="RSW67" s="22"/>
      <c r="RSX67" s="22"/>
      <c r="RSY67" s="22"/>
      <c r="RSZ67" s="22"/>
      <c r="RTA67" s="22"/>
      <c r="RTB67" s="22"/>
      <c r="RTC67" s="22"/>
      <c r="RTD67" s="22"/>
      <c r="RTE67" s="22"/>
      <c r="RTF67" s="22"/>
      <c r="RTG67" s="22"/>
      <c r="RTH67" s="22"/>
      <c r="RTI67" s="22"/>
      <c r="RTJ67" s="22"/>
      <c r="RTK67" s="22"/>
      <c r="RTL67" s="22"/>
      <c r="RTM67" s="22"/>
      <c r="RTN67" s="22"/>
      <c r="RTO67" s="22"/>
      <c r="RTP67" s="22"/>
      <c r="RTQ67" s="22"/>
      <c r="RTR67" s="22"/>
      <c r="RTS67" s="22"/>
      <c r="RTT67" s="22"/>
      <c r="RTU67" s="22"/>
      <c r="RTV67" s="22"/>
      <c r="RTW67" s="22"/>
      <c r="RTX67" s="22"/>
      <c r="RTY67" s="22"/>
      <c r="RTZ67" s="22"/>
      <c r="RUA67" s="22"/>
      <c r="RUB67" s="22"/>
      <c r="RUC67" s="22"/>
      <c r="RUD67" s="22"/>
      <c r="RUE67" s="22"/>
      <c r="RUF67" s="22"/>
      <c r="RUG67" s="22"/>
      <c r="RUH67" s="22"/>
      <c r="RUI67" s="22"/>
      <c r="RUJ67" s="22"/>
      <c r="RUK67" s="22"/>
      <c r="RUL67" s="22"/>
      <c r="RUM67" s="22"/>
      <c r="RUN67" s="22"/>
      <c r="RUO67" s="22"/>
      <c r="RUP67" s="22"/>
      <c r="RUQ67" s="22"/>
      <c r="RUR67" s="22"/>
      <c r="RUS67" s="22"/>
      <c r="RUT67" s="22"/>
      <c r="RUU67" s="22"/>
      <c r="RUV67" s="22"/>
      <c r="RUW67" s="22"/>
      <c r="RUX67" s="22"/>
      <c r="RUY67" s="22"/>
      <c r="RUZ67" s="22"/>
      <c r="RVA67" s="22"/>
      <c r="RVB67" s="22"/>
      <c r="RVC67" s="22"/>
      <c r="RVD67" s="22"/>
      <c r="RVE67" s="22"/>
      <c r="RVF67" s="22"/>
      <c r="RVG67" s="22"/>
      <c r="RVH67" s="22"/>
      <c r="RVI67" s="22"/>
      <c r="RVJ67" s="22"/>
      <c r="RVK67" s="22"/>
      <c r="RVL67" s="22"/>
      <c r="RVM67" s="22"/>
      <c r="RVN67" s="22"/>
      <c r="RVO67" s="22"/>
      <c r="RVP67" s="22"/>
      <c r="RVQ67" s="22"/>
      <c r="RVR67" s="22"/>
      <c r="RVS67" s="22"/>
      <c r="RVT67" s="22"/>
      <c r="RVU67" s="22"/>
      <c r="RVV67" s="22"/>
      <c r="RVW67" s="22"/>
      <c r="RVX67" s="22"/>
      <c r="RVY67" s="22"/>
      <c r="RVZ67" s="22"/>
      <c r="RWA67" s="22"/>
      <c r="RWB67" s="22"/>
      <c r="RWC67" s="22"/>
      <c r="RWD67" s="22"/>
      <c r="RWE67" s="22"/>
      <c r="RWF67" s="22"/>
      <c r="RWG67" s="22"/>
      <c r="RWH67" s="22"/>
      <c r="RWI67" s="22"/>
      <c r="RWJ67" s="22"/>
      <c r="RWK67" s="22"/>
      <c r="RWL67" s="22"/>
      <c r="RWM67" s="22"/>
      <c r="RWN67" s="22"/>
      <c r="RWO67" s="22"/>
      <c r="RWP67" s="22"/>
      <c r="RWQ67" s="22"/>
      <c r="RWR67" s="22"/>
      <c r="RWS67" s="22"/>
      <c r="RWT67" s="22"/>
      <c r="RWU67" s="22"/>
      <c r="RWV67" s="22"/>
      <c r="RWW67" s="22"/>
      <c r="RWX67" s="22"/>
      <c r="RWY67" s="22"/>
      <c r="RWZ67" s="22"/>
      <c r="RXA67" s="22"/>
      <c r="RXB67" s="22"/>
      <c r="RXC67" s="22"/>
      <c r="RXD67" s="22"/>
      <c r="RXE67" s="22"/>
      <c r="RXF67" s="22"/>
      <c r="RXG67" s="22"/>
      <c r="RXH67" s="22"/>
      <c r="RXI67" s="22"/>
      <c r="RXJ67" s="22"/>
      <c r="RXK67" s="22"/>
      <c r="RXL67" s="22"/>
      <c r="RXM67" s="22"/>
      <c r="RXN67" s="22"/>
      <c r="RXO67" s="22"/>
      <c r="RXP67" s="22"/>
      <c r="RXQ67" s="22"/>
      <c r="RXR67" s="22"/>
      <c r="RXS67" s="22"/>
      <c r="RXT67" s="22"/>
      <c r="RXU67" s="22"/>
      <c r="RXV67" s="22"/>
      <c r="RXW67" s="22"/>
      <c r="RXX67" s="22"/>
      <c r="RXY67" s="22"/>
      <c r="RXZ67" s="22"/>
      <c r="RYA67" s="22"/>
      <c r="RYB67" s="22"/>
      <c r="RYC67" s="22"/>
      <c r="RYD67" s="22"/>
      <c r="RYE67" s="22"/>
      <c r="RYF67" s="22"/>
      <c r="RYG67" s="22"/>
      <c r="RYH67" s="22"/>
      <c r="RYI67" s="22"/>
      <c r="RYJ67" s="22"/>
      <c r="RYK67" s="22"/>
      <c r="RYL67" s="22"/>
      <c r="RYM67" s="22"/>
      <c r="RYN67" s="22"/>
      <c r="RYO67" s="22"/>
      <c r="RYP67" s="22"/>
      <c r="RYQ67" s="22"/>
      <c r="RYR67" s="22"/>
      <c r="RYS67" s="22"/>
      <c r="RYT67" s="22"/>
      <c r="RYU67" s="22"/>
      <c r="RYV67" s="22"/>
      <c r="RYW67" s="22"/>
      <c r="RYX67" s="22"/>
      <c r="RYY67" s="22"/>
      <c r="RYZ67" s="22"/>
      <c r="RZA67" s="22"/>
      <c r="RZB67" s="22"/>
      <c r="RZC67" s="22"/>
      <c r="RZD67" s="22"/>
      <c r="RZE67" s="22"/>
      <c r="RZF67" s="22"/>
      <c r="RZG67" s="22"/>
      <c r="RZH67" s="22"/>
      <c r="RZI67" s="22"/>
      <c r="RZJ67" s="22"/>
      <c r="RZK67" s="22"/>
      <c r="RZL67" s="22"/>
      <c r="RZM67" s="22"/>
      <c r="RZN67" s="22"/>
      <c r="RZO67" s="22"/>
      <c r="RZP67" s="22"/>
      <c r="RZQ67" s="22"/>
      <c r="RZR67" s="22"/>
      <c r="RZS67" s="22"/>
      <c r="RZT67" s="22"/>
      <c r="RZU67" s="22"/>
      <c r="RZV67" s="22"/>
      <c r="RZW67" s="22"/>
      <c r="RZX67" s="22"/>
      <c r="RZY67" s="22"/>
      <c r="RZZ67" s="22"/>
      <c r="SAA67" s="22"/>
      <c r="SAB67" s="22"/>
      <c r="SAC67" s="22"/>
      <c r="SAD67" s="22"/>
      <c r="SAE67" s="22"/>
      <c r="SAF67" s="22"/>
      <c r="SAG67" s="22"/>
      <c r="SAH67" s="22"/>
      <c r="SAI67" s="22"/>
      <c r="SAJ67" s="22"/>
      <c r="SAK67" s="22"/>
      <c r="SAL67" s="22"/>
      <c r="SAM67" s="22"/>
      <c r="SAN67" s="22"/>
      <c r="SAO67" s="22"/>
      <c r="SAP67" s="22"/>
      <c r="SAQ67" s="22"/>
      <c r="SAR67" s="22"/>
      <c r="SAS67" s="22"/>
      <c r="SAT67" s="22"/>
      <c r="SAU67" s="22"/>
      <c r="SAV67" s="22"/>
      <c r="SAW67" s="22"/>
      <c r="SAX67" s="22"/>
      <c r="SAY67" s="22"/>
      <c r="SAZ67" s="22"/>
      <c r="SBA67" s="22"/>
      <c r="SBB67" s="22"/>
      <c r="SBC67" s="22"/>
      <c r="SBD67" s="22"/>
      <c r="SBE67" s="22"/>
      <c r="SBF67" s="22"/>
      <c r="SBG67" s="22"/>
      <c r="SBH67" s="22"/>
      <c r="SBI67" s="22"/>
      <c r="SBJ67" s="22"/>
      <c r="SBK67" s="22"/>
      <c r="SBL67" s="22"/>
      <c r="SBM67" s="22"/>
      <c r="SBN67" s="22"/>
      <c r="SBO67" s="22"/>
      <c r="SBP67" s="22"/>
      <c r="SBQ67" s="22"/>
      <c r="SBR67" s="22"/>
      <c r="SBS67" s="22"/>
      <c r="SBT67" s="22"/>
      <c r="SBU67" s="22"/>
      <c r="SBV67" s="22"/>
      <c r="SBW67" s="22"/>
      <c r="SBX67" s="22"/>
      <c r="SBY67" s="22"/>
      <c r="SBZ67" s="22"/>
      <c r="SCA67" s="22"/>
      <c r="SCB67" s="22"/>
      <c r="SCC67" s="22"/>
      <c r="SCD67" s="22"/>
      <c r="SCE67" s="22"/>
      <c r="SCF67" s="22"/>
      <c r="SCG67" s="22"/>
      <c r="SCH67" s="22"/>
      <c r="SCI67" s="22"/>
      <c r="SCJ67" s="22"/>
      <c r="SCK67" s="22"/>
      <c r="SCL67" s="22"/>
      <c r="SCM67" s="22"/>
      <c r="SCN67" s="22"/>
      <c r="SCO67" s="22"/>
      <c r="SCP67" s="22"/>
      <c r="SCQ67" s="22"/>
      <c r="SCR67" s="22"/>
      <c r="SCS67" s="22"/>
      <c r="SCT67" s="22"/>
      <c r="SCU67" s="22"/>
      <c r="SCV67" s="22"/>
      <c r="SCW67" s="22"/>
      <c r="SCX67" s="22"/>
      <c r="SCY67" s="22"/>
      <c r="SCZ67" s="22"/>
      <c r="SDA67" s="22"/>
      <c r="SDB67" s="22"/>
      <c r="SDC67" s="22"/>
      <c r="SDD67" s="22"/>
      <c r="SDE67" s="22"/>
      <c r="SDF67" s="22"/>
      <c r="SDG67" s="22"/>
      <c r="SDH67" s="22"/>
      <c r="SDI67" s="22"/>
      <c r="SDJ67" s="22"/>
      <c r="SDK67" s="22"/>
      <c r="SDL67" s="22"/>
      <c r="SDM67" s="22"/>
      <c r="SDN67" s="22"/>
      <c r="SDO67" s="22"/>
      <c r="SDP67" s="22"/>
      <c r="SDQ67" s="22"/>
      <c r="SDR67" s="22"/>
      <c r="SDS67" s="22"/>
      <c r="SDT67" s="22"/>
      <c r="SDU67" s="22"/>
      <c r="SDV67" s="22"/>
      <c r="SDW67" s="22"/>
      <c r="SDX67" s="22"/>
      <c r="SDY67" s="22"/>
      <c r="SDZ67" s="22"/>
      <c r="SEA67" s="22"/>
      <c r="SEB67" s="22"/>
      <c r="SEC67" s="22"/>
      <c r="SED67" s="22"/>
      <c r="SEE67" s="22"/>
      <c r="SEF67" s="22"/>
      <c r="SEG67" s="22"/>
      <c r="SEH67" s="22"/>
      <c r="SEI67" s="22"/>
      <c r="SEJ67" s="22"/>
      <c r="SEK67" s="22"/>
      <c r="SEL67" s="22"/>
      <c r="SEM67" s="22"/>
      <c r="SEN67" s="22"/>
      <c r="SEO67" s="22"/>
      <c r="SEP67" s="22"/>
      <c r="SEQ67" s="22"/>
      <c r="SER67" s="22"/>
      <c r="SES67" s="22"/>
      <c r="SET67" s="22"/>
      <c r="SEU67" s="22"/>
      <c r="SEV67" s="22"/>
      <c r="SEW67" s="22"/>
      <c r="SEX67" s="22"/>
      <c r="SEY67" s="22"/>
      <c r="SEZ67" s="22"/>
      <c r="SFA67" s="22"/>
      <c r="SFB67" s="22"/>
      <c r="SFC67" s="22"/>
      <c r="SFD67" s="22"/>
      <c r="SFE67" s="22"/>
      <c r="SFF67" s="22"/>
      <c r="SFG67" s="22"/>
      <c r="SFH67" s="22"/>
      <c r="SFI67" s="22"/>
      <c r="SFJ67" s="22"/>
      <c r="SFK67" s="22"/>
      <c r="SFL67" s="22"/>
      <c r="SFM67" s="22"/>
      <c r="SFN67" s="22"/>
      <c r="SFO67" s="22"/>
      <c r="SFP67" s="22"/>
      <c r="SFQ67" s="22"/>
      <c r="SFR67" s="22"/>
      <c r="SFS67" s="22"/>
      <c r="SFT67" s="22"/>
      <c r="SFU67" s="22"/>
      <c r="SFV67" s="22"/>
      <c r="SFW67" s="22"/>
      <c r="SFX67" s="22"/>
      <c r="SFY67" s="22"/>
      <c r="SFZ67" s="22"/>
      <c r="SGA67" s="22"/>
      <c r="SGB67" s="22"/>
      <c r="SGC67" s="22"/>
      <c r="SGD67" s="22"/>
      <c r="SGE67" s="22"/>
      <c r="SGF67" s="22"/>
      <c r="SGG67" s="22"/>
      <c r="SGH67" s="22"/>
      <c r="SGI67" s="22"/>
      <c r="SGJ67" s="22"/>
      <c r="SGK67" s="22"/>
      <c r="SGL67" s="22"/>
      <c r="SGM67" s="22"/>
      <c r="SGN67" s="22"/>
      <c r="SGO67" s="22"/>
      <c r="SGP67" s="22"/>
      <c r="SGQ67" s="22"/>
      <c r="SGR67" s="22"/>
      <c r="SGS67" s="22"/>
      <c r="SGT67" s="22"/>
      <c r="SGU67" s="22"/>
      <c r="SGV67" s="22"/>
      <c r="SGW67" s="22"/>
      <c r="SGX67" s="22"/>
      <c r="SGY67" s="22"/>
      <c r="SGZ67" s="22"/>
      <c r="SHA67" s="22"/>
      <c r="SHB67" s="22"/>
      <c r="SHC67" s="22"/>
      <c r="SHD67" s="22"/>
      <c r="SHE67" s="22"/>
      <c r="SHF67" s="22"/>
      <c r="SHG67" s="22"/>
      <c r="SHH67" s="22"/>
      <c r="SHI67" s="22"/>
      <c r="SHJ67" s="22"/>
      <c r="SHK67" s="22"/>
      <c r="SHL67" s="22"/>
      <c r="SHM67" s="22"/>
      <c r="SHN67" s="22"/>
      <c r="SHO67" s="22"/>
      <c r="SHP67" s="22"/>
      <c r="SHQ67" s="22"/>
      <c r="SHR67" s="22"/>
      <c r="SHS67" s="22"/>
      <c r="SHT67" s="22"/>
      <c r="SHU67" s="22"/>
      <c r="SHV67" s="22"/>
      <c r="SHW67" s="22"/>
      <c r="SHX67" s="22"/>
      <c r="SHY67" s="22"/>
      <c r="SHZ67" s="22"/>
      <c r="SIA67" s="22"/>
      <c r="SIB67" s="22"/>
      <c r="SIC67" s="22"/>
      <c r="SID67" s="22"/>
      <c r="SIE67" s="22"/>
      <c r="SIF67" s="22"/>
      <c r="SIG67" s="22"/>
      <c r="SIH67" s="22"/>
      <c r="SII67" s="22"/>
      <c r="SIJ67" s="22"/>
      <c r="SIK67" s="22"/>
      <c r="SIL67" s="22"/>
      <c r="SIM67" s="22"/>
      <c r="SIN67" s="22"/>
      <c r="SIO67" s="22"/>
      <c r="SIP67" s="22"/>
      <c r="SIQ67" s="22"/>
      <c r="SIR67" s="22"/>
      <c r="SIS67" s="22"/>
      <c r="SIT67" s="22"/>
      <c r="SIU67" s="22"/>
      <c r="SIV67" s="22"/>
      <c r="SIW67" s="22"/>
      <c r="SIX67" s="22"/>
      <c r="SIY67" s="22"/>
      <c r="SIZ67" s="22"/>
      <c r="SJA67" s="22"/>
      <c r="SJB67" s="22"/>
      <c r="SJC67" s="22"/>
      <c r="SJD67" s="22"/>
      <c r="SJE67" s="22"/>
      <c r="SJF67" s="22"/>
      <c r="SJG67" s="22"/>
      <c r="SJH67" s="22"/>
      <c r="SJI67" s="22"/>
      <c r="SJJ67" s="22"/>
      <c r="SJK67" s="22"/>
      <c r="SJL67" s="22"/>
      <c r="SJM67" s="22"/>
      <c r="SJN67" s="22"/>
      <c r="SJO67" s="22"/>
      <c r="SJP67" s="22"/>
      <c r="SJQ67" s="22"/>
      <c r="SJR67" s="22"/>
      <c r="SJS67" s="22"/>
      <c r="SJT67" s="22"/>
      <c r="SJU67" s="22"/>
      <c r="SJV67" s="22"/>
      <c r="SJW67" s="22"/>
      <c r="SJX67" s="22"/>
      <c r="SJY67" s="22"/>
      <c r="SJZ67" s="22"/>
      <c r="SKA67" s="22"/>
      <c r="SKB67" s="22"/>
      <c r="SKC67" s="22"/>
      <c r="SKD67" s="22"/>
      <c r="SKE67" s="22"/>
      <c r="SKF67" s="22"/>
      <c r="SKG67" s="22"/>
      <c r="SKH67" s="22"/>
      <c r="SKI67" s="22"/>
      <c r="SKJ67" s="22"/>
      <c r="SKK67" s="22"/>
      <c r="SKL67" s="22"/>
      <c r="SKM67" s="22"/>
      <c r="SKN67" s="22"/>
      <c r="SKO67" s="22"/>
      <c r="SKP67" s="22"/>
      <c r="SKQ67" s="22"/>
      <c r="SKR67" s="22"/>
      <c r="SKS67" s="22"/>
      <c r="SKT67" s="22"/>
      <c r="SKU67" s="22"/>
      <c r="SKV67" s="22"/>
      <c r="SKW67" s="22"/>
      <c r="SKX67" s="22"/>
      <c r="SKY67" s="22"/>
      <c r="SKZ67" s="22"/>
      <c r="SLA67" s="22"/>
      <c r="SLB67" s="22"/>
      <c r="SLC67" s="22"/>
      <c r="SLD67" s="22"/>
      <c r="SLE67" s="22"/>
      <c r="SLF67" s="22"/>
      <c r="SLG67" s="22"/>
      <c r="SLH67" s="22"/>
      <c r="SLI67" s="22"/>
      <c r="SLJ67" s="22"/>
      <c r="SLK67" s="22"/>
      <c r="SLL67" s="22"/>
      <c r="SLM67" s="22"/>
      <c r="SLN67" s="22"/>
      <c r="SLO67" s="22"/>
      <c r="SLP67" s="22"/>
      <c r="SLQ67" s="22"/>
      <c r="SLR67" s="22"/>
      <c r="SLS67" s="22"/>
      <c r="SLT67" s="22"/>
      <c r="SLU67" s="22"/>
      <c r="SLV67" s="22"/>
      <c r="SLW67" s="22"/>
      <c r="SLX67" s="22"/>
      <c r="SLY67" s="22"/>
      <c r="SLZ67" s="22"/>
      <c r="SMA67" s="22"/>
      <c r="SMB67" s="22"/>
      <c r="SMC67" s="22"/>
      <c r="SMD67" s="22"/>
      <c r="SME67" s="22"/>
      <c r="SMF67" s="22"/>
      <c r="SMG67" s="22"/>
      <c r="SMH67" s="22"/>
      <c r="SMI67" s="22"/>
      <c r="SMJ67" s="22"/>
      <c r="SMK67" s="22"/>
      <c r="SML67" s="22"/>
      <c r="SMM67" s="22"/>
      <c r="SMN67" s="22"/>
      <c r="SMO67" s="22"/>
      <c r="SMP67" s="22"/>
      <c r="SMQ67" s="22"/>
      <c r="SMR67" s="22"/>
      <c r="SMS67" s="22"/>
      <c r="SMT67" s="22"/>
      <c r="SMU67" s="22"/>
      <c r="SMV67" s="22"/>
      <c r="SMW67" s="22"/>
      <c r="SMX67" s="22"/>
      <c r="SMY67" s="22"/>
      <c r="SMZ67" s="22"/>
      <c r="SNA67" s="22"/>
      <c r="SNB67" s="22"/>
      <c r="SNC67" s="22"/>
      <c r="SND67" s="22"/>
      <c r="SNE67" s="22"/>
      <c r="SNF67" s="22"/>
      <c r="SNG67" s="22"/>
      <c r="SNH67" s="22"/>
      <c r="SNI67" s="22"/>
      <c r="SNJ67" s="22"/>
      <c r="SNK67" s="22"/>
      <c r="SNL67" s="22"/>
      <c r="SNM67" s="22"/>
      <c r="SNN67" s="22"/>
      <c r="SNO67" s="22"/>
      <c r="SNP67" s="22"/>
      <c r="SNQ67" s="22"/>
      <c r="SNR67" s="22"/>
      <c r="SNS67" s="22"/>
      <c r="SNT67" s="22"/>
      <c r="SNU67" s="22"/>
      <c r="SNV67" s="22"/>
      <c r="SNW67" s="22"/>
      <c r="SNX67" s="22"/>
      <c r="SNY67" s="22"/>
      <c r="SNZ67" s="22"/>
      <c r="SOA67" s="22"/>
      <c r="SOB67" s="22"/>
      <c r="SOC67" s="22"/>
      <c r="SOD67" s="22"/>
      <c r="SOE67" s="22"/>
      <c r="SOF67" s="22"/>
      <c r="SOG67" s="22"/>
      <c r="SOH67" s="22"/>
      <c r="SOI67" s="22"/>
      <c r="SOJ67" s="22"/>
      <c r="SOK67" s="22"/>
      <c r="SOL67" s="22"/>
      <c r="SOM67" s="22"/>
      <c r="SON67" s="22"/>
      <c r="SOO67" s="22"/>
      <c r="SOP67" s="22"/>
      <c r="SOQ67" s="22"/>
      <c r="SOR67" s="22"/>
      <c r="SOS67" s="22"/>
      <c r="SOT67" s="22"/>
      <c r="SOU67" s="22"/>
      <c r="SOV67" s="22"/>
      <c r="SOW67" s="22"/>
      <c r="SOX67" s="22"/>
      <c r="SOY67" s="22"/>
      <c r="SOZ67" s="22"/>
      <c r="SPA67" s="22"/>
      <c r="SPB67" s="22"/>
      <c r="SPC67" s="22"/>
      <c r="SPD67" s="22"/>
      <c r="SPE67" s="22"/>
      <c r="SPF67" s="22"/>
      <c r="SPG67" s="22"/>
      <c r="SPH67" s="22"/>
      <c r="SPI67" s="22"/>
      <c r="SPJ67" s="22"/>
      <c r="SPK67" s="22"/>
      <c r="SPL67" s="22"/>
      <c r="SPM67" s="22"/>
      <c r="SPN67" s="22"/>
      <c r="SPO67" s="22"/>
      <c r="SPP67" s="22"/>
      <c r="SPQ67" s="22"/>
      <c r="SPR67" s="22"/>
      <c r="SPS67" s="22"/>
      <c r="SPT67" s="22"/>
      <c r="SPU67" s="22"/>
      <c r="SPV67" s="22"/>
      <c r="SPW67" s="22"/>
      <c r="SPX67" s="22"/>
      <c r="SPY67" s="22"/>
      <c r="SPZ67" s="22"/>
      <c r="SQA67" s="22"/>
      <c r="SQB67" s="22"/>
      <c r="SQC67" s="22"/>
      <c r="SQD67" s="22"/>
      <c r="SQE67" s="22"/>
      <c r="SQF67" s="22"/>
      <c r="SQG67" s="22"/>
      <c r="SQH67" s="22"/>
      <c r="SQI67" s="22"/>
      <c r="SQJ67" s="22"/>
      <c r="SQK67" s="22"/>
      <c r="SQL67" s="22"/>
      <c r="SQM67" s="22"/>
      <c r="SQN67" s="22"/>
      <c r="SQO67" s="22"/>
      <c r="SQP67" s="22"/>
      <c r="SQQ67" s="22"/>
      <c r="SQR67" s="22"/>
      <c r="SQS67" s="22"/>
      <c r="SQT67" s="22"/>
      <c r="SQU67" s="22"/>
      <c r="SQV67" s="22"/>
      <c r="SQW67" s="22"/>
      <c r="SQX67" s="22"/>
      <c r="SQY67" s="22"/>
      <c r="SQZ67" s="22"/>
      <c r="SRA67" s="22"/>
      <c r="SRB67" s="22"/>
      <c r="SRC67" s="22"/>
      <c r="SRD67" s="22"/>
      <c r="SRE67" s="22"/>
      <c r="SRF67" s="22"/>
      <c r="SRG67" s="22"/>
      <c r="SRH67" s="22"/>
      <c r="SRI67" s="22"/>
      <c r="SRJ67" s="22"/>
      <c r="SRK67" s="22"/>
      <c r="SRL67" s="22"/>
      <c r="SRM67" s="22"/>
      <c r="SRN67" s="22"/>
      <c r="SRO67" s="22"/>
      <c r="SRP67" s="22"/>
      <c r="SRQ67" s="22"/>
      <c r="SRR67" s="22"/>
      <c r="SRS67" s="22"/>
      <c r="SRT67" s="22"/>
      <c r="SRU67" s="22"/>
      <c r="SRV67" s="22"/>
      <c r="SRW67" s="22"/>
      <c r="SRX67" s="22"/>
      <c r="SRY67" s="22"/>
      <c r="SRZ67" s="22"/>
      <c r="SSA67" s="22"/>
      <c r="SSB67" s="22"/>
      <c r="SSC67" s="22"/>
      <c r="SSD67" s="22"/>
      <c r="SSE67" s="22"/>
      <c r="SSF67" s="22"/>
      <c r="SSG67" s="22"/>
      <c r="SSH67" s="22"/>
      <c r="SSI67" s="22"/>
      <c r="SSJ67" s="22"/>
      <c r="SSK67" s="22"/>
      <c r="SSL67" s="22"/>
      <c r="SSM67" s="22"/>
      <c r="SSN67" s="22"/>
      <c r="SSO67" s="22"/>
      <c r="SSP67" s="22"/>
      <c r="SSQ67" s="22"/>
      <c r="SSR67" s="22"/>
      <c r="SSS67" s="22"/>
      <c r="SST67" s="22"/>
      <c r="SSU67" s="22"/>
      <c r="SSV67" s="22"/>
      <c r="SSW67" s="22"/>
      <c r="SSX67" s="22"/>
      <c r="SSY67" s="22"/>
      <c r="SSZ67" s="22"/>
      <c r="STA67" s="22"/>
      <c r="STB67" s="22"/>
      <c r="STC67" s="22"/>
      <c r="STD67" s="22"/>
      <c r="STE67" s="22"/>
      <c r="STF67" s="22"/>
      <c r="STG67" s="22"/>
      <c r="STH67" s="22"/>
      <c r="STI67" s="22"/>
      <c r="STJ67" s="22"/>
      <c r="STK67" s="22"/>
      <c r="STL67" s="22"/>
      <c r="STM67" s="22"/>
      <c r="STN67" s="22"/>
      <c r="STO67" s="22"/>
      <c r="STP67" s="22"/>
      <c r="STQ67" s="22"/>
      <c r="STR67" s="22"/>
      <c r="STS67" s="22"/>
      <c r="STT67" s="22"/>
      <c r="STU67" s="22"/>
      <c r="STV67" s="22"/>
      <c r="STW67" s="22"/>
      <c r="STX67" s="22"/>
      <c r="STY67" s="22"/>
      <c r="STZ67" s="22"/>
      <c r="SUA67" s="22"/>
      <c r="SUB67" s="22"/>
      <c r="SUC67" s="22"/>
      <c r="SUD67" s="22"/>
      <c r="SUE67" s="22"/>
      <c r="SUF67" s="22"/>
      <c r="SUG67" s="22"/>
      <c r="SUH67" s="22"/>
      <c r="SUI67" s="22"/>
      <c r="SUJ67" s="22"/>
      <c r="SUK67" s="22"/>
      <c r="SUL67" s="22"/>
      <c r="SUM67" s="22"/>
      <c r="SUN67" s="22"/>
      <c r="SUO67" s="22"/>
      <c r="SUP67" s="22"/>
      <c r="SUQ67" s="22"/>
      <c r="SUR67" s="22"/>
      <c r="SUS67" s="22"/>
      <c r="SUT67" s="22"/>
      <c r="SUU67" s="22"/>
      <c r="SUV67" s="22"/>
      <c r="SUW67" s="22"/>
      <c r="SUX67" s="22"/>
      <c r="SUY67" s="22"/>
      <c r="SUZ67" s="22"/>
      <c r="SVA67" s="22"/>
      <c r="SVB67" s="22"/>
      <c r="SVC67" s="22"/>
      <c r="SVD67" s="22"/>
      <c r="SVE67" s="22"/>
      <c r="SVF67" s="22"/>
      <c r="SVG67" s="22"/>
      <c r="SVH67" s="22"/>
      <c r="SVI67" s="22"/>
      <c r="SVJ67" s="22"/>
      <c r="SVK67" s="22"/>
      <c r="SVL67" s="22"/>
      <c r="SVM67" s="22"/>
      <c r="SVN67" s="22"/>
      <c r="SVO67" s="22"/>
      <c r="SVP67" s="22"/>
      <c r="SVQ67" s="22"/>
      <c r="SVR67" s="22"/>
      <c r="SVS67" s="22"/>
      <c r="SVT67" s="22"/>
      <c r="SVU67" s="22"/>
      <c r="SVV67" s="22"/>
      <c r="SVW67" s="22"/>
      <c r="SVX67" s="22"/>
      <c r="SVY67" s="22"/>
      <c r="SVZ67" s="22"/>
      <c r="SWA67" s="22"/>
      <c r="SWB67" s="22"/>
      <c r="SWC67" s="22"/>
      <c r="SWD67" s="22"/>
      <c r="SWE67" s="22"/>
      <c r="SWF67" s="22"/>
      <c r="SWG67" s="22"/>
      <c r="SWH67" s="22"/>
      <c r="SWI67" s="22"/>
      <c r="SWJ67" s="22"/>
      <c r="SWK67" s="22"/>
      <c r="SWL67" s="22"/>
      <c r="SWM67" s="22"/>
      <c r="SWN67" s="22"/>
      <c r="SWO67" s="22"/>
      <c r="SWP67" s="22"/>
      <c r="SWQ67" s="22"/>
      <c r="SWR67" s="22"/>
      <c r="SWS67" s="22"/>
      <c r="SWT67" s="22"/>
      <c r="SWU67" s="22"/>
      <c r="SWV67" s="22"/>
      <c r="SWW67" s="22"/>
      <c r="SWX67" s="22"/>
      <c r="SWY67" s="22"/>
      <c r="SWZ67" s="22"/>
      <c r="SXA67" s="22"/>
      <c r="SXB67" s="22"/>
      <c r="SXC67" s="22"/>
      <c r="SXD67" s="22"/>
      <c r="SXE67" s="22"/>
      <c r="SXF67" s="22"/>
      <c r="SXG67" s="22"/>
      <c r="SXH67" s="22"/>
      <c r="SXI67" s="22"/>
      <c r="SXJ67" s="22"/>
      <c r="SXK67" s="22"/>
      <c r="SXL67" s="22"/>
      <c r="SXM67" s="22"/>
      <c r="SXN67" s="22"/>
      <c r="SXO67" s="22"/>
      <c r="SXP67" s="22"/>
      <c r="SXQ67" s="22"/>
      <c r="SXR67" s="22"/>
      <c r="SXS67" s="22"/>
      <c r="SXT67" s="22"/>
      <c r="SXU67" s="22"/>
      <c r="SXV67" s="22"/>
      <c r="SXW67" s="22"/>
      <c r="SXX67" s="22"/>
      <c r="SXY67" s="22"/>
      <c r="SXZ67" s="22"/>
      <c r="SYA67" s="22"/>
      <c r="SYB67" s="22"/>
      <c r="SYC67" s="22"/>
      <c r="SYD67" s="22"/>
      <c r="SYE67" s="22"/>
      <c r="SYF67" s="22"/>
      <c r="SYG67" s="22"/>
      <c r="SYH67" s="22"/>
      <c r="SYI67" s="22"/>
      <c r="SYJ67" s="22"/>
      <c r="SYK67" s="22"/>
      <c r="SYL67" s="22"/>
      <c r="SYM67" s="22"/>
      <c r="SYN67" s="22"/>
      <c r="SYO67" s="22"/>
      <c r="SYP67" s="22"/>
      <c r="SYQ67" s="22"/>
      <c r="SYR67" s="22"/>
      <c r="SYS67" s="22"/>
      <c r="SYT67" s="22"/>
      <c r="SYU67" s="22"/>
      <c r="SYV67" s="22"/>
      <c r="SYW67" s="22"/>
      <c r="SYX67" s="22"/>
      <c r="SYY67" s="22"/>
      <c r="SYZ67" s="22"/>
      <c r="SZA67" s="22"/>
      <c r="SZB67" s="22"/>
      <c r="SZC67" s="22"/>
      <c r="SZD67" s="22"/>
      <c r="SZE67" s="22"/>
      <c r="SZF67" s="22"/>
      <c r="SZG67" s="22"/>
      <c r="SZH67" s="22"/>
      <c r="SZI67" s="22"/>
      <c r="SZJ67" s="22"/>
      <c r="SZK67" s="22"/>
      <c r="SZL67" s="22"/>
      <c r="SZM67" s="22"/>
      <c r="SZN67" s="22"/>
      <c r="SZO67" s="22"/>
      <c r="SZP67" s="22"/>
      <c r="SZQ67" s="22"/>
      <c r="SZR67" s="22"/>
      <c r="SZS67" s="22"/>
      <c r="SZT67" s="22"/>
      <c r="SZU67" s="22"/>
      <c r="SZV67" s="22"/>
      <c r="SZW67" s="22"/>
      <c r="SZX67" s="22"/>
      <c r="SZY67" s="22"/>
      <c r="SZZ67" s="22"/>
      <c r="TAA67" s="22"/>
      <c r="TAB67" s="22"/>
      <c r="TAC67" s="22"/>
      <c r="TAD67" s="22"/>
      <c r="TAE67" s="22"/>
      <c r="TAF67" s="22"/>
      <c r="TAG67" s="22"/>
      <c r="TAH67" s="22"/>
      <c r="TAI67" s="22"/>
      <c r="TAJ67" s="22"/>
      <c r="TAK67" s="22"/>
      <c r="TAL67" s="22"/>
      <c r="TAM67" s="22"/>
      <c r="TAN67" s="22"/>
      <c r="TAO67" s="22"/>
      <c r="TAP67" s="22"/>
      <c r="TAQ67" s="22"/>
      <c r="TAR67" s="22"/>
      <c r="TAS67" s="22"/>
      <c r="TAT67" s="22"/>
      <c r="TAU67" s="22"/>
      <c r="TAV67" s="22"/>
      <c r="TAW67" s="22"/>
      <c r="TAX67" s="22"/>
      <c r="TAY67" s="22"/>
      <c r="TAZ67" s="22"/>
      <c r="TBA67" s="22"/>
      <c r="TBB67" s="22"/>
      <c r="TBC67" s="22"/>
      <c r="TBD67" s="22"/>
      <c r="TBE67" s="22"/>
      <c r="TBF67" s="22"/>
      <c r="TBG67" s="22"/>
      <c r="TBH67" s="22"/>
      <c r="TBI67" s="22"/>
      <c r="TBJ67" s="22"/>
      <c r="TBK67" s="22"/>
      <c r="TBL67" s="22"/>
      <c r="TBM67" s="22"/>
      <c r="TBN67" s="22"/>
      <c r="TBO67" s="22"/>
      <c r="TBP67" s="22"/>
      <c r="TBQ67" s="22"/>
      <c r="TBR67" s="22"/>
      <c r="TBS67" s="22"/>
      <c r="TBT67" s="22"/>
      <c r="TBU67" s="22"/>
      <c r="TBV67" s="22"/>
      <c r="TBW67" s="22"/>
      <c r="TBX67" s="22"/>
      <c r="TBY67" s="22"/>
      <c r="TBZ67" s="22"/>
      <c r="TCA67" s="22"/>
      <c r="TCB67" s="22"/>
      <c r="TCC67" s="22"/>
      <c r="TCD67" s="22"/>
      <c r="TCE67" s="22"/>
      <c r="TCF67" s="22"/>
      <c r="TCG67" s="22"/>
      <c r="TCH67" s="22"/>
      <c r="TCI67" s="22"/>
      <c r="TCJ67" s="22"/>
      <c r="TCK67" s="22"/>
      <c r="TCL67" s="22"/>
      <c r="TCM67" s="22"/>
      <c r="TCN67" s="22"/>
      <c r="TCO67" s="22"/>
      <c r="TCP67" s="22"/>
      <c r="TCQ67" s="22"/>
      <c r="TCR67" s="22"/>
      <c r="TCS67" s="22"/>
      <c r="TCT67" s="22"/>
      <c r="TCU67" s="22"/>
      <c r="TCV67" s="22"/>
      <c r="TCW67" s="22"/>
      <c r="TCX67" s="22"/>
      <c r="TCY67" s="22"/>
      <c r="TCZ67" s="22"/>
      <c r="TDA67" s="22"/>
      <c r="TDB67" s="22"/>
      <c r="TDC67" s="22"/>
      <c r="TDD67" s="22"/>
      <c r="TDE67" s="22"/>
      <c r="TDF67" s="22"/>
      <c r="TDG67" s="22"/>
      <c r="TDH67" s="22"/>
      <c r="TDI67" s="22"/>
      <c r="TDJ67" s="22"/>
      <c r="TDK67" s="22"/>
      <c r="TDL67" s="22"/>
      <c r="TDM67" s="22"/>
      <c r="TDN67" s="22"/>
      <c r="TDO67" s="22"/>
      <c r="TDP67" s="22"/>
      <c r="TDQ67" s="22"/>
      <c r="TDR67" s="22"/>
      <c r="TDS67" s="22"/>
      <c r="TDT67" s="22"/>
      <c r="TDU67" s="22"/>
      <c r="TDV67" s="22"/>
      <c r="TDW67" s="22"/>
      <c r="TDX67" s="22"/>
      <c r="TDY67" s="22"/>
      <c r="TDZ67" s="22"/>
      <c r="TEA67" s="22"/>
      <c r="TEB67" s="22"/>
      <c r="TEC67" s="22"/>
      <c r="TED67" s="22"/>
      <c r="TEE67" s="22"/>
      <c r="TEF67" s="22"/>
      <c r="TEG67" s="22"/>
      <c r="TEH67" s="22"/>
      <c r="TEI67" s="22"/>
      <c r="TEJ67" s="22"/>
      <c r="TEK67" s="22"/>
      <c r="TEL67" s="22"/>
      <c r="TEM67" s="22"/>
      <c r="TEN67" s="22"/>
      <c r="TEO67" s="22"/>
      <c r="TEP67" s="22"/>
      <c r="TEQ67" s="22"/>
      <c r="TER67" s="22"/>
      <c r="TES67" s="22"/>
      <c r="TET67" s="22"/>
      <c r="TEU67" s="22"/>
      <c r="TEV67" s="22"/>
      <c r="TEW67" s="22"/>
      <c r="TEX67" s="22"/>
      <c r="TEY67" s="22"/>
      <c r="TEZ67" s="22"/>
      <c r="TFA67" s="22"/>
      <c r="TFB67" s="22"/>
      <c r="TFC67" s="22"/>
      <c r="TFD67" s="22"/>
      <c r="TFE67" s="22"/>
      <c r="TFF67" s="22"/>
      <c r="TFG67" s="22"/>
      <c r="TFH67" s="22"/>
      <c r="TFI67" s="22"/>
      <c r="TFJ67" s="22"/>
      <c r="TFK67" s="22"/>
      <c r="TFL67" s="22"/>
      <c r="TFM67" s="22"/>
      <c r="TFN67" s="22"/>
      <c r="TFO67" s="22"/>
      <c r="TFP67" s="22"/>
      <c r="TFQ67" s="22"/>
      <c r="TFR67" s="22"/>
      <c r="TFS67" s="22"/>
      <c r="TFT67" s="22"/>
      <c r="TFU67" s="22"/>
      <c r="TFV67" s="22"/>
      <c r="TFW67" s="22"/>
      <c r="TFX67" s="22"/>
      <c r="TFY67" s="22"/>
      <c r="TFZ67" s="22"/>
      <c r="TGA67" s="22"/>
      <c r="TGB67" s="22"/>
      <c r="TGC67" s="22"/>
      <c r="TGD67" s="22"/>
      <c r="TGE67" s="22"/>
      <c r="TGF67" s="22"/>
      <c r="TGG67" s="22"/>
      <c r="TGH67" s="22"/>
      <c r="TGI67" s="22"/>
      <c r="TGJ67" s="22"/>
      <c r="TGK67" s="22"/>
      <c r="TGL67" s="22"/>
      <c r="TGM67" s="22"/>
      <c r="TGN67" s="22"/>
      <c r="TGO67" s="22"/>
      <c r="TGP67" s="22"/>
      <c r="TGQ67" s="22"/>
      <c r="TGR67" s="22"/>
      <c r="TGS67" s="22"/>
      <c r="TGT67" s="22"/>
      <c r="TGU67" s="22"/>
      <c r="TGV67" s="22"/>
      <c r="TGW67" s="22"/>
      <c r="TGX67" s="22"/>
      <c r="TGY67" s="22"/>
      <c r="TGZ67" s="22"/>
      <c r="THA67" s="22"/>
      <c r="THB67" s="22"/>
      <c r="THC67" s="22"/>
      <c r="THD67" s="22"/>
      <c r="THE67" s="22"/>
      <c r="THF67" s="22"/>
      <c r="THG67" s="22"/>
      <c r="THH67" s="22"/>
      <c r="THI67" s="22"/>
      <c r="THJ67" s="22"/>
      <c r="THK67" s="22"/>
      <c r="THL67" s="22"/>
      <c r="THM67" s="22"/>
      <c r="THN67" s="22"/>
      <c r="THO67" s="22"/>
      <c r="THP67" s="22"/>
      <c r="THQ67" s="22"/>
      <c r="THR67" s="22"/>
      <c r="THS67" s="22"/>
      <c r="THT67" s="22"/>
      <c r="THU67" s="22"/>
      <c r="THV67" s="22"/>
      <c r="THW67" s="22"/>
      <c r="THX67" s="22"/>
      <c r="THY67" s="22"/>
      <c r="THZ67" s="22"/>
      <c r="TIA67" s="22"/>
      <c r="TIB67" s="22"/>
      <c r="TIC67" s="22"/>
      <c r="TID67" s="22"/>
      <c r="TIE67" s="22"/>
      <c r="TIF67" s="22"/>
      <c r="TIG67" s="22"/>
      <c r="TIH67" s="22"/>
      <c r="TII67" s="22"/>
      <c r="TIJ67" s="22"/>
      <c r="TIK67" s="22"/>
      <c r="TIL67" s="22"/>
      <c r="TIM67" s="22"/>
      <c r="TIN67" s="22"/>
      <c r="TIO67" s="22"/>
      <c r="TIP67" s="22"/>
      <c r="TIQ67" s="22"/>
      <c r="TIR67" s="22"/>
      <c r="TIS67" s="22"/>
      <c r="TIT67" s="22"/>
      <c r="TIU67" s="22"/>
      <c r="TIV67" s="22"/>
      <c r="TIW67" s="22"/>
      <c r="TIX67" s="22"/>
      <c r="TIY67" s="22"/>
      <c r="TIZ67" s="22"/>
      <c r="TJA67" s="22"/>
      <c r="TJB67" s="22"/>
      <c r="TJC67" s="22"/>
      <c r="TJD67" s="22"/>
      <c r="TJE67" s="22"/>
      <c r="TJF67" s="22"/>
      <c r="TJG67" s="22"/>
      <c r="TJH67" s="22"/>
      <c r="TJI67" s="22"/>
      <c r="TJJ67" s="22"/>
      <c r="TJK67" s="22"/>
      <c r="TJL67" s="22"/>
      <c r="TJM67" s="22"/>
      <c r="TJN67" s="22"/>
      <c r="TJO67" s="22"/>
      <c r="TJP67" s="22"/>
      <c r="TJQ67" s="22"/>
      <c r="TJR67" s="22"/>
      <c r="TJS67" s="22"/>
      <c r="TJT67" s="22"/>
      <c r="TJU67" s="22"/>
      <c r="TJV67" s="22"/>
      <c r="TJW67" s="22"/>
      <c r="TJX67" s="22"/>
      <c r="TJY67" s="22"/>
      <c r="TJZ67" s="22"/>
      <c r="TKA67" s="22"/>
      <c r="TKB67" s="22"/>
      <c r="TKC67" s="22"/>
      <c r="TKD67" s="22"/>
      <c r="TKE67" s="22"/>
      <c r="TKF67" s="22"/>
      <c r="TKG67" s="22"/>
      <c r="TKH67" s="22"/>
      <c r="TKI67" s="22"/>
      <c r="TKJ67" s="22"/>
      <c r="TKK67" s="22"/>
      <c r="TKL67" s="22"/>
      <c r="TKM67" s="22"/>
      <c r="TKN67" s="22"/>
      <c r="TKO67" s="22"/>
      <c r="TKP67" s="22"/>
      <c r="TKQ67" s="22"/>
      <c r="TKR67" s="22"/>
      <c r="TKS67" s="22"/>
      <c r="TKT67" s="22"/>
      <c r="TKU67" s="22"/>
      <c r="TKV67" s="22"/>
      <c r="TKW67" s="22"/>
      <c r="TKX67" s="22"/>
      <c r="TKY67" s="22"/>
      <c r="TKZ67" s="22"/>
      <c r="TLA67" s="22"/>
      <c r="TLB67" s="22"/>
      <c r="TLC67" s="22"/>
      <c r="TLD67" s="22"/>
      <c r="TLE67" s="22"/>
      <c r="TLF67" s="22"/>
      <c r="TLG67" s="22"/>
      <c r="TLH67" s="22"/>
      <c r="TLI67" s="22"/>
      <c r="TLJ67" s="22"/>
      <c r="TLK67" s="22"/>
      <c r="TLL67" s="22"/>
      <c r="TLM67" s="22"/>
      <c r="TLN67" s="22"/>
      <c r="TLO67" s="22"/>
      <c r="TLP67" s="22"/>
      <c r="TLQ67" s="22"/>
      <c r="TLR67" s="22"/>
      <c r="TLS67" s="22"/>
      <c r="TLT67" s="22"/>
      <c r="TLU67" s="22"/>
      <c r="TLV67" s="22"/>
      <c r="TLW67" s="22"/>
      <c r="TLX67" s="22"/>
      <c r="TLY67" s="22"/>
      <c r="TLZ67" s="22"/>
      <c r="TMA67" s="22"/>
      <c r="TMB67" s="22"/>
      <c r="TMC67" s="22"/>
      <c r="TMD67" s="22"/>
      <c r="TME67" s="22"/>
      <c r="TMF67" s="22"/>
      <c r="TMG67" s="22"/>
      <c r="TMH67" s="22"/>
      <c r="TMI67" s="22"/>
      <c r="TMJ67" s="22"/>
      <c r="TMK67" s="22"/>
      <c r="TML67" s="22"/>
      <c r="TMM67" s="22"/>
      <c r="TMN67" s="22"/>
      <c r="TMO67" s="22"/>
      <c r="TMP67" s="22"/>
      <c r="TMQ67" s="22"/>
      <c r="TMR67" s="22"/>
      <c r="TMS67" s="22"/>
      <c r="TMT67" s="22"/>
      <c r="TMU67" s="22"/>
      <c r="TMV67" s="22"/>
      <c r="TMW67" s="22"/>
      <c r="TMX67" s="22"/>
      <c r="TMY67" s="22"/>
      <c r="TMZ67" s="22"/>
      <c r="TNA67" s="22"/>
      <c r="TNB67" s="22"/>
      <c r="TNC67" s="22"/>
      <c r="TND67" s="22"/>
      <c r="TNE67" s="22"/>
      <c r="TNF67" s="22"/>
      <c r="TNG67" s="22"/>
      <c r="TNH67" s="22"/>
      <c r="TNI67" s="22"/>
      <c r="TNJ67" s="22"/>
      <c r="TNK67" s="22"/>
      <c r="TNL67" s="22"/>
      <c r="TNM67" s="22"/>
      <c r="TNN67" s="22"/>
      <c r="TNO67" s="22"/>
      <c r="TNP67" s="22"/>
      <c r="TNQ67" s="22"/>
      <c r="TNR67" s="22"/>
      <c r="TNS67" s="22"/>
      <c r="TNT67" s="22"/>
      <c r="TNU67" s="22"/>
      <c r="TNV67" s="22"/>
      <c r="TNW67" s="22"/>
      <c r="TNX67" s="22"/>
      <c r="TNY67" s="22"/>
      <c r="TNZ67" s="22"/>
      <c r="TOA67" s="22"/>
      <c r="TOB67" s="22"/>
      <c r="TOC67" s="22"/>
      <c r="TOD67" s="22"/>
      <c r="TOE67" s="22"/>
      <c r="TOF67" s="22"/>
      <c r="TOG67" s="22"/>
      <c r="TOH67" s="22"/>
      <c r="TOI67" s="22"/>
      <c r="TOJ67" s="22"/>
      <c r="TOK67" s="22"/>
      <c r="TOL67" s="22"/>
      <c r="TOM67" s="22"/>
      <c r="TON67" s="22"/>
      <c r="TOO67" s="22"/>
      <c r="TOP67" s="22"/>
      <c r="TOQ67" s="22"/>
      <c r="TOR67" s="22"/>
      <c r="TOS67" s="22"/>
      <c r="TOT67" s="22"/>
      <c r="TOU67" s="22"/>
      <c r="TOV67" s="22"/>
      <c r="TOW67" s="22"/>
      <c r="TOX67" s="22"/>
      <c r="TOY67" s="22"/>
      <c r="TOZ67" s="22"/>
      <c r="TPA67" s="22"/>
      <c r="TPB67" s="22"/>
      <c r="TPC67" s="22"/>
      <c r="TPD67" s="22"/>
      <c r="TPE67" s="22"/>
      <c r="TPF67" s="22"/>
      <c r="TPG67" s="22"/>
      <c r="TPH67" s="22"/>
      <c r="TPI67" s="22"/>
      <c r="TPJ67" s="22"/>
      <c r="TPK67" s="22"/>
      <c r="TPL67" s="22"/>
      <c r="TPM67" s="22"/>
      <c r="TPN67" s="22"/>
      <c r="TPO67" s="22"/>
      <c r="TPP67" s="22"/>
      <c r="TPQ67" s="22"/>
      <c r="TPR67" s="22"/>
      <c r="TPS67" s="22"/>
      <c r="TPT67" s="22"/>
      <c r="TPU67" s="22"/>
      <c r="TPV67" s="22"/>
      <c r="TPW67" s="22"/>
      <c r="TPX67" s="22"/>
      <c r="TPY67" s="22"/>
      <c r="TPZ67" s="22"/>
      <c r="TQA67" s="22"/>
      <c r="TQB67" s="22"/>
      <c r="TQC67" s="22"/>
      <c r="TQD67" s="22"/>
      <c r="TQE67" s="22"/>
      <c r="TQF67" s="22"/>
      <c r="TQG67" s="22"/>
      <c r="TQH67" s="22"/>
      <c r="TQI67" s="22"/>
      <c r="TQJ67" s="22"/>
      <c r="TQK67" s="22"/>
      <c r="TQL67" s="22"/>
      <c r="TQM67" s="22"/>
      <c r="TQN67" s="22"/>
      <c r="TQO67" s="22"/>
      <c r="TQP67" s="22"/>
      <c r="TQQ67" s="22"/>
      <c r="TQR67" s="22"/>
      <c r="TQS67" s="22"/>
      <c r="TQT67" s="22"/>
      <c r="TQU67" s="22"/>
      <c r="TQV67" s="22"/>
      <c r="TQW67" s="22"/>
      <c r="TQX67" s="22"/>
      <c r="TQY67" s="22"/>
      <c r="TQZ67" s="22"/>
      <c r="TRA67" s="22"/>
      <c r="TRB67" s="22"/>
      <c r="TRC67" s="22"/>
      <c r="TRD67" s="22"/>
      <c r="TRE67" s="22"/>
      <c r="TRF67" s="22"/>
      <c r="TRG67" s="22"/>
      <c r="TRH67" s="22"/>
      <c r="TRI67" s="22"/>
      <c r="TRJ67" s="22"/>
      <c r="TRK67" s="22"/>
      <c r="TRL67" s="22"/>
      <c r="TRM67" s="22"/>
      <c r="TRN67" s="22"/>
      <c r="TRO67" s="22"/>
      <c r="TRP67" s="22"/>
      <c r="TRQ67" s="22"/>
      <c r="TRR67" s="22"/>
      <c r="TRS67" s="22"/>
      <c r="TRT67" s="22"/>
      <c r="TRU67" s="22"/>
      <c r="TRV67" s="22"/>
      <c r="TRW67" s="22"/>
      <c r="TRX67" s="22"/>
      <c r="TRY67" s="22"/>
      <c r="TRZ67" s="22"/>
      <c r="TSA67" s="22"/>
      <c r="TSB67" s="22"/>
      <c r="TSC67" s="22"/>
      <c r="TSD67" s="22"/>
      <c r="TSE67" s="22"/>
      <c r="TSF67" s="22"/>
      <c r="TSG67" s="22"/>
      <c r="TSH67" s="22"/>
      <c r="TSI67" s="22"/>
      <c r="TSJ67" s="22"/>
      <c r="TSK67" s="22"/>
      <c r="TSL67" s="22"/>
      <c r="TSM67" s="22"/>
      <c r="TSN67" s="22"/>
      <c r="TSO67" s="22"/>
      <c r="TSP67" s="22"/>
      <c r="TSQ67" s="22"/>
      <c r="TSR67" s="22"/>
      <c r="TSS67" s="22"/>
      <c r="TST67" s="22"/>
      <c r="TSU67" s="22"/>
      <c r="TSV67" s="22"/>
      <c r="TSW67" s="22"/>
      <c r="TSX67" s="22"/>
      <c r="TSY67" s="22"/>
      <c r="TSZ67" s="22"/>
      <c r="TTA67" s="22"/>
      <c r="TTB67" s="22"/>
      <c r="TTC67" s="22"/>
      <c r="TTD67" s="22"/>
      <c r="TTE67" s="22"/>
      <c r="TTF67" s="22"/>
      <c r="TTG67" s="22"/>
      <c r="TTH67" s="22"/>
      <c r="TTI67" s="22"/>
      <c r="TTJ67" s="22"/>
      <c r="TTK67" s="22"/>
      <c r="TTL67" s="22"/>
      <c r="TTM67" s="22"/>
      <c r="TTN67" s="22"/>
      <c r="TTO67" s="22"/>
      <c r="TTP67" s="22"/>
      <c r="TTQ67" s="22"/>
      <c r="TTR67" s="22"/>
      <c r="TTS67" s="22"/>
      <c r="TTT67" s="22"/>
      <c r="TTU67" s="22"/>
      <c r="TTV67" s="22"/>
      <c r="TTW67" s="22"/>
      <c r="TTX67" s="22"/>
      <c r="TTY67" s="22"/>
      <c r="TTZ67" s="22"/>
      <c r="TUA67" s="22"/>
      <c r="TUB67" s="22"/>
      <c r="TUC67" s="22"/>
      <c r="TUD67" s="22"/>
      <c r="TUE67" s="22"/>
      <c r="TUF67" s="22"/>
      <c r="TUG67" s="22"/>
      <c r="TUH67" s="22"/>
      <c r="TUI67" s="22"/>
      <c r="TUJ67" s="22"/>
      <c r="TUK67" s="22"/>
      <c r="TUL67" s="22"/>
      <c r="TUM67" s="22"/>
      <c r="TUN67" s="22"/>
      <c r="TUO67" s="22"/>
      <c r="TUP67" s="22"/>
      <c r="TUQ67" s="22"/>
      <c r="TUR67" s="22"/>
      <c r="TUS67" s="22"/>
      <c r="TUT67" s="22"/>
      <c r="TUU67" s="22"/>
      <c r="TUV67" s="22"/>
      <c r="TUW67" s="22"/>
      <c r="TUX67" s="22"/>
      <c r="TUY67" s="22"/>
      <c r="TUZ67" s="22"/>
      <c r="TVA67" s="22"/>
      <c r="TVB67" s="22"/>
      <c r="TVC67" s="22"/>
      <c r="TVD67" s="22"/>
      <c r="TVE67" s="22"/>
      <c r="TVF67" s="22"/>
      <c r="TVG67" s="22"/>
      <c r="TVH67" s="22"/>
      <c r="TVI67" s="22"/>
      <c r="TVJ67" s="22"/>
      <c r="TVK67" s="22"/>
      <c r="TVL67" s="22"/>
      <c r="TVM67" s="22"/>
      <c r="TVN67" s="22"/>
      <c r="TVO67" s="22"/>
      <c r="TVP67" s="22"/>
      <c r="TVQ67" s="22"/>
      <c r="TVR67" s="22"/>
      <c r="TVS67" s="22"/>
      <c r="TVT67" s="22"/>
      <c r="TVU67" s="22"/>
      <c r="TVV67" s="22"/>
      <c r="TVW67" s="22"/>
      <c r="TVX67" s="22"/>
      <c r="TVY67" s="22"/>
      <c r="TVZ67" s="22"/>
      <c r="TWA67" s="22"/>
      <c r="TWB67" s="22"/>
      <c r="TWC67" s="22"/>
      <c r="TWD67" s="22"/>
      <c r="TWE67" s="22"/>
      <c r="TWF67" s="22"/>
      <c r="TWG67" s="22"/>
      <c r="TWH67" s="22"/>
      <c r="TWI67" s="22"/>
      <c r="TWJ67" s="22"/>
      <c r="TWK67" s="22"/>
      <c r="TWL67" s="22"/>
      <c r="TWM67" s="22"/>
      <c r="TWN67" s="22"/>
      <c r="TWO67" s="22"/>
      <c r="TWP67" s="22"/>
      <c r="TWQ67" s="22"/>
      <c r="TWR67" s="22"/>
      <c r="TWS67" s="22"/>
      <c r="TWT67" s="22"/>
      <c r="TWU67" s="22"/>
      <c r="TWV67" s="22"/>
      <c r="TWW67" s="22"/>
      <c r="TWX67" s="22"/>
      <c r="TWY67" s="22"/>
      <c r="TWZ67" s="22"/>
      <c r="TXA67" s="22"/>
      <c r="TXB67" s="22"/>
      <c r="TXC67" s="22"/>
      <c r="TXD67" s="22"/>
      <c r="TXE67" s="22"/>
      <c r="TXF67" s="22"/>
      <c r="TXG67" s="22"/>
      <c r="TXH67" s="22"/>
      <c r="TXI67" s="22"/>
      <c r="TXJ67" s="22"/>
      <c r="TXK67" s="22"/>
      <c r="TXL67" s="22"/>
      <c r="TXM67" s="22"/>
      <c r="TXN67" s="22"/>
      <c r="TXO67" s="22"/>
      <c r="TXP67" s="22"/>
      <c r="TXQ67" s="22"/>
      <c r="TXR67" s="22"/>
      <c r="TXS67" s="22"/>
      <c r="TXT67" s="22"/>
      <c r="TXU67" s="22"/>
      <c r="TXV67" s="22"/>
      <c r="TXW67" s="22"/>
      <c r="TXX67" s="22"/>
      <c r="TXY67" s="22"/>
      <c r="TXZ67" s="22"/>
      <c r="TYA67" s="22"/>
      <c r="TYB67" s="22"/>
      <c r="TYC67" s="22"/>
      <c r="TYD67" s="22"/>
      <c r="TYE67" s="22"/>
      <c r="TYF67" s="22"/>
      <c r="TYG67" s="22"/>
      <c r="TYH67" s="22"/>
      <c r="TYI67" s="22"/>
      <c r="TYJ67" s="22"/>
      <c r="TYK67" s="22"/>
      <c r="TYL67" s="22"/>
      <c r="TYM67" s="22"/>
      <c r="TYN67" s="22"/>
      <c r="TYO67" s="22"/>
      <c r="TYP67" s="22"/>
      <c r="TYQ67" s="22"/>
      <c r="TYR67" s="22"/>
      <c r="TYS67" s="22"/>
      <c r="TYT67" s="22"/>
      <c r="TYU67" s="22"/>
      <c r="TYV67" s="22"/>
      <c r="TYW67" s="22"/>
      <c r="TYX67" s="22"/>
      <c r="TYY67" s="22"/>
      <c r="TYZ67" s="22"/>
      <c r="TZA67" s="22"/>
      <c r="TZB67" s="22"/>
      <c r="TZC67" s="22"/>
      <c r="TZD67" s="22"/>
      <c r="TZE67" s="22"/>
      <c r="TZF67" s="22"/>
      <c r="TZG67" s="22"/>
      <c r="TZH67" s="22"/>
      <c r="TZI67" s="22"/>
      <c r="TZJ67" s="22"/>
      <c r="TZK67" s="22"/>
      <c r="TZL67" s="22"/>
      <c r="TZM67" s="22"/>
      <c r="TZN67" s="22"/>
      <c r="TZO67" s="22"/>
      <c r="TZP67" s="22"/>
      <c r="TZQ67" s="22"/>
      <c r="TZR67" s="22"/>
      <c r="TZS67" s="22"/>
      <c r="TZT67" s="22"/>
      <c r="TZU67" s="22"/>
      <c r="TZV67" s="22"/>
      <c r="TZW67" s="22"/>
      <c r="TZX67" s="22"/>
      <c r="TZY67" s="22"/>
      <c r="TZZ67" s="22"/>
      <c r="UAA67" s="22"/>
      <c r="UAB67" s="22"/>
      <c r="UAC67" s="22"/>
      <c r="UAD67" s="22"/>
      <c r="UAE67" s="22"/>
      <c r="UAF67" s="22"/>
      <c r="UAG67" s="22"/>
      <c r="UAH67" s="22"/>
      <c r="UAI67" s="22"/>
      <c r="UAJ67" s="22"/>
      <c r="UAK67" s="22"/>
      <c r="UAL67" s="22"/>
      <c r="UAM67" s="22"/>
      <c r="UAN67" s="22"/>
      <c r="UAO67" s="22"/>
      <c r="UAP67" s="22"/>
      <c r="UAQ67" s="22"/>
      <c r="UAR67" s="22"/>
      <c r="UAS67" s="22"/>
      <c r="UAT67" s="22"/>
      <c r="UAU67" s="22"/>
      <c r="UAV67" s="22"/>
      <c r="UAW67" s="22"/>
      <c r="UAX67" s="22"/>
      <c r="UAY67" s="22"/>
      <c r="UAZ67" s="22"/>
      <c r="UBA67" s="22"/>
      <c r="UBB67" s="22"/>
      <c r="UBC67" s="22"/>
      <c r="UBD67" s="22"/>
      <c r="UBE67" s="22"/>
      <c r="UBF67" s="22"/>
      <c r="UBG67" s="22"/>
      <c r="UBH67" s="22"/>
      <c r="UBI67" s="22"/>
      <c r="UBJ67" s="22"/>
      <c r="UBK67" s="22"/>
      <c r="UBL67" s="22"/>
      <c r="UBM67" s="22"/>
      <c r="UBN67" s="22"/>
      <c r="UBO67" s="22"/>
      <c r="UBP67" s="22"/>
      <c r="UBQ67" s="22"/>
      <c r="UBR67" s="22"/>
      <c r="UBS67" s="22"/>
      <c r="UBT67" s="22"/>
      <c r="UBU67" s="22"/>
      <c r="UBV67" s="22"/>
      <c r="UBW67" s="22"/>
      <c r="UBX67" s="22"/>
      <c r="UBY67" s="22"/>
      <c r="UBZ67" s="22"/>
      <c r="UCA67" s="22"/>
      <c r="UCB67" s="22"/>
      <c r="UCC67" s="22"/>
      <c r="UCD67" s="22"/>
      <c r="UCE67" s="22"/>
      <c r="UCF67" s="22"/>
      <c r="UCG67" s="22"/>
      <c r="UCH67" s="22"/>
      <c r="UCI67" s="22"/>
      <c r="UCJ67" s="22"/>
      <c r="UCK67" s="22"/>
      <c r="UCL67" s="22"/>
      <c r="UCM67" s="22"/>
      <c r="UCN67" s="22"/>
      <c r="UCO67" s="22"/>
      <c r="UCP67" s="22"/>
      <c r="UCQ67" s="22"/>
      <c r="UCR67" s="22"/>
      <c r="UCS67" s="22"/>
      <c r="UCT67" s="22"/>
      <c r="UCU67" s="22"/>
      <c r="UCV67" s="22"/>
      <c r="UCW67" s="22"/>
      <c r="UCX67" s="22"/>
      <c r="UCY67" s="22"/>
      <c r="UCZ67" s="22"/>
      <c r="UDA67" s="22"/>
      <c r="UDB67" s="22"/>
      <c r="UDC67" s="22"/>
      <c r="UDD67" s="22"/>
      <c r="UDE67" s="22"/>
      <c r="UDF67" s="22"/>
      <c r="UDG67" s="22"/>
      <c r="UDH67" s="22"/>
      <c r="UDI67" s="22"/>
      <c r="UDJ67" s="22"/>
      <c r="UDK67" s="22"/>
      <c r="UDL67" s="22"/>
      <c r="UDM67" s="22"/>
      <c r="UDN67" s="22"/>
      <c r="UDO67" s="22"/>
      <c r="UDP67" s="22"/>
      <c r="UDQ67" s="22"/>
      <c r="UDR67" s="22"/>
      <c r="UDS67" s="22"/>
      <c r="UDT67" s="22"/>
      <c r="UDU67" s="22"/>
      <c r="UDV67" s="22"/>
      <c r="UDW67" s="22"/>
      <c r="UDX67" s="22"/>
      <c r="UDY67" s="22"/>
      <c r="UDZ67" s="22"/>
      <c r="UEA67" s="22"/>
      <c r="UEB67" s="22"/>
      <c r="UEC67" s="22"/>
      <c r="UED67" s="22"/>
      <c r="UEE67" s="22"/>
      <c r="UEF67" s="22"/>
      <c r="UEG67" s="22"/>
      <c r="UEH67" s="22"/>
      <c r="UEI67" s="22"/>
      <c r="UEJ67" s="22"/>
      <c r="UEK67" s="22"/>
      <c r="UEL67" s="22"/>
      <c r="UEM67" s="22"/>
      <c r="UEN67" s="22"/>
      <c r="UEO67" s="22"/>
      <c r="UEP67" s="22"/>
      <c r="UEQ67" s="22"/>
      <c r="UER67" s="22"/>
      <c r="UES67" s="22"/>
      <c r="UET67" s="22"/>
      <c r="UEU67" s="22"/>
      <c r="UEV67" s="22"/>
      <c r="UEW67" s="22"/>
      <c r="UEX67" s="22"/>
      <c r="UEY67" s="22"/>
      <c r="UEZ67" s="22"/>
      <c r="UFA67" s="22"/>
      <c r="UFB67" s="22"/>
      <c r="UFC67" s="22"/>
      <c r="UFD67" s="22"/>
      <c r="UFE67" s="22"/>
      <c r="UFF67" s="22"/>
      <c r="UFG67" s="22"/>
      <c r="UFH67" s="22"/>
      <c r="UFI67" s="22"/>
      <c r="UFJ67" s="22"/>
      <c r="UFK67" s="22"/>
      <c r="UFL67" s="22"/>
      <c r="UFM67" s="22"/>
      <c r="UFN67" s="22"/>
      <c r="UFO67" s="22"/>
      <c r="UFP67" s="22"/>
      <c r="UFQ67" s="22"/>
      <c r="UFR67" s="22"/>
      <c r="UFS67" s="22"/>
      <c r="UFT67" s="22"/>
      <c r="UFU67" s="22"/>
      <c r="UFV67" s="22"/>
      <c r="UFW67" s="22"/>
      <c r="UFX67" s="22"/>
      <c r="UFY67" s="22"/>
      <c r="UFZ67" s="22"/>
      <c r="UGA67" s="22"/>
      <c r="UGB67" s="22"/>
      <c r="UGC67" s="22"/>
      <c r="UGD67" s="22"/>
      <c r="UGE67" s="22"/>
      <c r="UGF67" s="22"/>
      <c r="UGG67" s="22"/>
      <c r="UGH67" s="22"/>
      <c r="UGI67" s="22"/>
      <c r="UGJ67" s="22"/>
      <c r="UGK67" s="22"/>
      <c r="UGL67" s="22"/>
      <c r="UGM67" s="22"/>
      <c r="UGN67" s="22"/>
      <c r="UGO67" s="22"/>
      <c r="UGP67" s="22"/>
      <c r="UGQ67" s="22"/>
      <c r="UGR67" s="22"/>
      <c r="UGS67" s="22"/>
      <c r="UGT67" s="22"/>
      <c r="UGU67" s="22"/>
      <c r="UGV67" s="22"/>
      <c r="UGW67" s="22"/>
      <c r="UGX67" s="22"/>
      <c r="UGY67" s="22"/>
      <c r="UGZ67" s="22"/>
      <c r="UHA67" s="22"/>
      <c r="UHB67" s="22"/>
      <c r="UHC67" s="22"/>
      <c r="UHD67" s="22"/>
      <c r="UHE67" s="22"/>
      <c r="UHF67" s="22"/>
      <c r="UHG67" s="22"/>
      <c r="UHH67" s="22"/>
      <c r="UHI67" s="22"/>
      <c r="UHJ67" s="22"/>
      <c r="UHK67" s="22"/>
      <c r="UHL67" s="22"/>
      <c r="UHM67" s="22"/>
      <c r="UHN67" s="22"/>
      <c r="UHO67" s="22"/>
      <c r="UHP67" s="22"/>
      <c r="UHQ67" s="22"/>
      <c r="UHR67" s="22"/>
      <c r="UHS67" s="22"/>
      <c r="UHT67" s="22"/>
      <c r="UHU67" s="22"/>
      <c r="UHV67" s="22"/>
      <c r="UHW67" s="22"/>
      <c r="UHX67" s="22"/>
      <c r="UHY67" s="22"/>
      <c r="UHZ67" s="22"/>
      <c r="UIA67" s="22"/>
      <c r="UIB67" s="22"/>
      <c r="UIC67" s="22"/>
      <c r="UID67" s="22"/>
      <c r="UIE67" s="22"/>
      <c r="UIF67" s="22"/>
      <c r="UIG67" s="22"/>
      <c r="UIH67" s="22"/>
      <c r="UII67" s="22"/>
      <c r="UIJ67" s="22"/>
      <c r="UIK67" s="22"/>
      <c r="UIL67" s="22"/>
      <c r="UIM67" s="22"/>
      <c r="UIN67" s="22"/>
      <c r="UIO67" s="22"/>
      <c r="UIP67" s="22"/>
      <c r="UIQ67" s="22"/>
      <c r="UIR67" s="22"/>
      <c r="UIS67" s="22"/>
      <c r="UIT67" s="22"/>
      <c r="UIU67" s="22"/>
      <c r="UIV67" s="22"/>
      <c r="UIW67" s="22"/>
      <c r="UIX67" s="22"/>
      <c r="UIY67" s="22"/>
      <c r="UIZ67" s="22"/>
      <c r="UJA67" s="22"/>
      <c r="UJB67" s="22"/>
      <c r="UJC67" s="22"/>
      <c r="UJD67" s="22"/>
      <c r="UJE67" s="22"/>
      <c r="UJF67" s="22"/>
      <c r="UJG67" s="22"/>
      <c r="UJH67" s="22"/>
      <c r="UJI67" s="22"/>
      <c r="UJJ67" s="22"/>
      <c r="UJK67" s="22"/>
      <c r="UJL67" s="22"/>
      <c r="UJM67" s="22"/>
      <c r="UJN67" s="22"/>
      <c r="UJO67" s="22"/>
      <c r="UJP67" s="22"/>
      <c r="UJQ67" s="22"/>
      <c r="UJR67" s="22"/>
      <c r="UJS67" s="22"/>
      <c r="UJT67" s="22"/>
      <c r="UJU67" s="22"/>
      <c r="UJV67" s="22"/>
      <c r="UJW67" s="22"/>
      <c r="UJX67" s="22"/>
      <c r="UJY67" s="22"/>
      <c r="UJZ67" s="22"/>
      <c r="UKA67" s="22"/>
      <c r="UKB67" s="22"/>
      <c r="UKC67" s="22"/>
      <c r="UKD67" s="22"/>
      <c r="UKE67" s="22"/>
      <c r="UKF67" s="22"/>
      <c r="UKG67" s="22"/>
      <c r="UKH67" s="22"/>
      <c r="UKI67" s="22"/>
      <c r="UKJ67" s="22"/>
      <c r="UKK67" s="22"/>
      <c r="UKL67" s="22"/>
      <c r="UKM67" s="22"/>
      <c r="UKN67" s="22"/>
      <c r="UKO67" s="22"/>
      <c r="UKP67" s="22"/>
      <c r="UKQ67" s="22"/>
      <c r="UKR67" s="22"/>
      <c r="UKS67" s="22"/>
      <c r="UKT67" s="22"/>
      <c r="UKU67" s="22"/>
      <c r="UKV67" s="22"/>
      <c r="UKW67" s="22"/>
      <c r="UKX67" s="22"/>
      <c r="UKY67" s="22"/>
      <c r="UKZ67" s="22"/>
      <c r="ULA67" s="22"/>
      <c r="ULB67" s="22"/>
      <c r="ULC67" s="22"/>
      <c r="ULD67" s="22"/>
      <c r="ULE67" s="22"/>
      <c r="ULF67" s="22"/>
      <c r="ULG67" s="22"/>
      <c r="ULH67" s="22"/>
      <c r="ULI67" s="22"/>
      <c r="ULJ67" s="22"/>
      <c r="ULK67" s="22"/>
      <c r="ULL67" s="22"/>
      <c r="ULM67" s="22"/>
      <c r="ULN67" s="22"/>
      <c r="ULO67" s="22"/>
      <c r="ULP67" s="22"/>
      <c r="ULQ67" s="22"/>
      <c r="ULR67" s="22"/>
      <c r="ULS67" s="22"/>
      <c r="ULT67" s="22"/>
      <c r="ULU67" s="22"/>
      <c r="ULV67" s="22"/>
      <c r="ULW67" s="22"/>
      <c r="ULX67" s="22"/>
      <c r="ULY67" s="22"/>
      <c r="ULZ67" s="22"/>
      <c r="UMA67" s="22"/>
      <c r="UMB67" s="22"/>
      <c r="UMC67" s="22"/>
      <c r="UMD67" s="22"/>
      <c r="UME67" s="22"/>
      <c r="UMF67" s="22"/>
      <c r="UMG67" s="22"/>
      <c r="UMH67" s="22"/>
      <c r="UMI67" s="22"/>
      <c r="UMJ67" s="22"/>
      <c r="UMK67" s="22"/>
      <c r="UML67" s="22"/>
      <c r="UMM67" s="22"/>
      <c r="UMN67" s="22"/>
      <c r="UMO67" s="22"/>
      <c r="UMP67" s="22"/>
      <c r="UMQ67" s="22"/>
      <c r="UMR67" s="22"/>
      <c r="UMS67" s="22"/>
      <c r="UMT67" s="22"/>
      <c r="UMU67" s="22"/>
      <c r="UMV67" s="22"/>
      <c r="UMW67" s="22"/>
      <c r="UMX67" s="22"/>
      <c r="UMY67" s="22"/>
      <c r="UMZ67" s="22"/>
      <c r="UNA67" s="22"/>
      <c r="UNB67" s="22"/>
      <c r="UNC67" s="22"/>
      <c r="UND67" s="22"/>
      <c r="UNE67" s="22"/>
      <c r="UNF67" s="22"/>
      <c r="UNG67" s="22"/>
      <c r="UNH67" s="22"/>
      <c r="UNI67" s="22"/>
      <c r="UNJ67" s="22"/>
      <c r="UNK67" s="22"/>
      <c r="UNL67" s="22"/>
      <c r="UNM67" s="22"/>
      <c r="UNN67" s="22"/>
      <c r="UNO67" s="22"/>
      <c r="UNP67" s="22"/>
      <c r="UNQ67" s="22"/>
      <c r="UNR67" s="22"/>
      <c r="UNS67" s="22"/>
      <c r="UNT67" s="22"/>
      <c r="UNU67" s="22"/>
      <c r="UNV67" s="22"/>
      <c r="UNW67" s="22"/>
      <c r="UNX67" s="22"/>
      <c r="UNY67" s="22"/>
      <c r="UNZ67" s="22"/>
      <c r="UOA67" s="22"/>
      <c r="UOB67" s="22"/>
      <c r="UOC67" s="22"/>
      <c r="UOD67" s="22"/>
      <c r="UOE67" s="22"/>
      <c r="UOF67" s="22"/>
      <c r="UOG67" s="22"/>
      <c r="UOH67" s="22"/>
      <c r="UOI67" s="22"/>
      <c r="UOJ67" s="22"/>
      <c r="UOK67" s="22"/>
      <c r="UOL67" s="22"/>
      <c r="UOM67" s="22"/>
      <c r="UON67" s="22"/>
      <c r="UOO67" s="22"/>
      <c r="UOP67" s="22"/>
      <c r="UOQ67" s="22"/>
      <c r="UOR67" s="22"/>
      <c r="UOS67" s="22"/>
      <c r="UOT67" s="22"/>
      <c r="UOU67" s="22"/>
      <c r="UOV67" s="22"/>
      <c r="UOW67" s="22"/>
      <c r="UOX67" s="22"/>
      <c r="UOY67" s="22"/>
      <c r="UOZ67" s="22"/>
      <c r="UPA67" s="22"/>
      <c r="UPB67" s="22"/>
      <c r="UPC67" s="22"/>
      <c r="UPD67" s="22"/>
      <c r="UPE67" s="22"/>
      <c r="UPF67" s="22"/>
      <c r="UPG67" s="22"/>
      <c r="UPH67" s="22"/>
      <c r="UPI67" s="22"/>
      <c r="UPJ67" s="22"/>
      <c r="UPK67" s="22"/>
      <c r="UPL67" s="22"/>
      <c r="UPM67" s="22"/>
      <c r="UPN67" s="22"/>
      <c r="UPO67" s="22"/>
      <c r="UPP67" s="22"/>
      <c r="UPQ67" s="22"/>
      <c r="UPR67" s="22"/>
      <c r="UPS67" s="22"/>
      <c r="UPT67" s="22"/>
      <c r="UPU67" s="22"/>
      <c r="UPV67" s="22"/>
      <c r="UPW67" s="22"/>
      <c r="UPX67" s="22"/>
      <c r="UPY67" s="22"/>
      <c r="UPZ67" s="22"/>
      <c r="UQA67" s="22"/>
      <c r="UQB67" s="22"/>
      <c r="UQC67" s="22"/>
      <c r="UQD67" s="22"/>
      <c r="UQE67" s="22"/>
      <c r="UQF67" s="22"/>
      <c r="UQG67" s="22"/>
      <c r="UQH67" s="22"/>
      <c r="UQI67" s="22"/>
      <c r="UQJ67" s="22"/>
      <c r="UQK67" s="22"/>
      <c r="UQL67" s="22"/>
      <c r="UQM67" s="22"/>
      <c r="UQN67" s="22"/>
      <c r="UQO67" s="22"/>
      <c r="UQP67" s="22"/>
      <c r="UQQ67" s="22"/>
      <c r="UQR67" s="22"/>
      <c r="UQS67" s="22"/>
      <c r="UQT67" s="22"/>
      <c r="UQU67" s="22"/>
      <c r="UQV67" s="22"/>
      <c r="UQW67" s="22"/>
      <c r="UQX67" s="22"/>
      <c r="UQY67" s="22"/>
      <c r="UQZ67" s="22"/>
      <c r="URA67" s="22"/>
      <c r="URB67" s="22"/>
      <c r="URC67" s="22"/>
      <c r="URD67" s="22"/>
      <c r="URE67" s="22"/>
      <c r="URF67" s="22"/>
      <c r="URG67" s="22"/>
      <c r="URH67" s="22"/>
      <c r="URI67" s="22"/>
      <c r="URJ67" s="22"/>
      <c r="URK67" s="22"/>
      <c r="URL67" s="22"/>
      <c r="URM67" s="22"/>
      <c r="URN67" s="22"/>
      <c r="URO67" s="22"/>
      <c r="URP67" s="22"/>
      <c r="URQ67" s="22"/>
      <c r="URR67" s="22"/>
      <c r="URS67" s="22"/>
      <c r="URT67" s="22"/>
      <c r="URU67" s="22"/>
      <c r="URV67" s="22"/>
      <c r="URW67" s="22"/>
      <c r="URX67" s="22"/>
      <c r="URY67" s="22"/>
      <c r="URZ67" s="22"/>
      <c r="USA67" s="22"/>
      <c r="USB67" s="22"/>
      <c r="USC67" s="22"/>
      <c r="USD67" s="22"/>
      <c r="USE67" s="22"/>
      <c r="USF67" s="22"/>
      <c r="USG67" s="22"/>
      <c r="USH67" s="22"/>
      <c r="USI67" s="22"/>
      <c r="USJ67" s="22"/>
      <c r="USK67" s="22"/>
      <c r="USL67" s="22"/>
      <c r="USM67" s="22"/>
      <c r="USN67" s="22"/>
      <c r="USO67" s="22"/>
      <c r="USP67" s="22"/>
      <c r="USQ67" s="22"/>
      <c r="USR67" s="22"/>
      <c r="USS67" s="22"/>
      <c r="UST67" s="22"/>
      <c r="USU67" s="22"/>
      <c r="USV67" s="22"/>
      <c r="USW67" s="22"/>
      <c r="USX67" s="22"/>
      <c r="USY67" s="22"/>
      <c r="USZ67" s="22"/>
      <c r="UTA67" s="22"/>
      <c r="UTB67" s="22"/>
      <c r="UTC67" s="22"/>
      <c r="UTD67" s="22"/>
      <c r="UTE67" s="22"/>
      <c r="UTF67" s="22"/>
      <c r="UTG67" s="22"/>
      <c r="UTH67" s="22"/>
      <c r="UTI67" s="22"/>
      <c r="UTJ67" s="22"/>
      <c r="UTK67" s="22"/>
      <c r="UTL67" s="22"/>
      <c r="UTM67" s="22"/>
      <c r="UTN67" s="22"/>
      <c r="UTO67" s="22"/>
      <c r="UTP67" s="22"/>
      <c r="UTQ67" s="22"/>
      <c r="UTR67" s="22"/>
      <c r="UTS67" s="22"/>
      <c r="UTT67" s="22"/>
      <c r="UTU67" s="22"/>
      <c r="UTV67" s="22"/>
      <c r="UTW67" s="22"/>
      <c r="UTX67" s="22"/>
      <c r="UTY67" s="22"/>
      <c r="UTZ67" s="22"/>
      <c r="UUA67" s="22"/>
      <c r="UUB67" s="22"/>
      <c r="UUC67" s="22"/>
      <c r="UUD67" s="22"/>
      <c r="UUE67" s="22"/>
      <c r="UUF67" s="22"/>
      <c r="UUG67" s="22"/>
      <c r="UUH67" s="22"/>
      <c r="UUI67" s="22"/>
      <c r="UUJ67" s="22"/>
      <c r="UUK67" s="22"/>
      <c r="UUL67" s="22"/>
      <c r="UUM67" s="22"/>
      <c r="UUN67" s="22"/>
      <c r="UUO67" s="22"/>
      <c r="UUP67" s="22"/>
      <c r="UUQ67" s="22"/>
      <c r="UUR67" s="22"/>
      <c r="UUS67" s="22"/>
      <c r="UUT67" s="22"/>
      <c r="UUU67" s="22"/>
      <c r="UUV67" s="22"/>
      <c r="UUW67" s="22"/>
      <c r="UUX67" s="22"/>
      <c r="UUY67" s="22"/>
      <c r="UUZ67" s="22"/>
      <c r="UVA67" s="22"/>
      <c r="UVB67" s="22"/>
      <c r="UVC67" s="22"/>
      <c r="UVD67" s="22"/>
      <c r="UVE67" s="22"/>
      <c r="UVF67" s="22"/>
      <c r="UVG67" s="22"/>
      <c r="UVH67" s="22"/>
      <c r="UVI67" s="22"/>
      <c r="UVJ67" s="22"/>
      <c r="UVK67" s="22"/>
      <c r="UVL67" s="22"/>
      <c r="UVM67" s="22"/>
      <c r="UVN67" s="22"/>
      <c r="UVO67" s="22"/>
      <c r="UVP67" s="22"/>
      <c r="UVQ67" s="22"/>
      <c r="UVR67" s="22"/>
      <c r="UVS67" s="22"/>
      <c r="UVT67" s="22"/>
      <c r="UVU67" s="22"/>
      <c r="UVV67" s="22"/>
      <c r="UVW67" s="22"/>
      <c r="UVX67" s="22"/>
      <c r="UVY67" s="22"/>
      <c r="UVZ67" s="22"/>
      <c r="UWA67" s="22"/>
      <c r="UWB67" s="22"/>
      <c r="UWC67" s="22"/>
      <c r="UWD67" s="22"/>
      <c r="UWE67" s="22"/>
      <c r="UWF67" s="22"/>
      <c r="UWG67" s="22"/>
      <c r="UWH67" s="22"/>
      <c r="UWI67" s="22"/>
      <c r="UWJ67" s="22"/>
      <c r="UWK67" s="22"/>
      <c r="UWL67" s="22"/>
      <c r="UWM67" s="22"/>
      <c r="UWN67" s="22"/>
      <c r="UWO67" s="22"/>
      <c r="UWP67" s="22"/>
      <c r="UWQ67" s="22"/>
      <c r="UWR67" s="22"/>
      <c r="UWS67" s="22"/>
      <c r="UWT67" s="22"/>
      <c r="UWU67" s="22"/>
      <c r="UWV67" s="22"/>
      <c r="UWW67" s="22"/>
      <c r="UWX67" s="22"/>
      <c r="UWY67" s="22"/>
      <c r="UWZ67" s="22"/>
      <c r="UXA67" s="22"/>
      <c r="UXB67" s="22"/>
      <c r="UXC67" s="22"/>
      <c r="UXD67" s="22"/>
      <c r="UXE67" s="22"/>
      <c r="UXF67" s="22"/>
      <c r="UXG67" s="22"/>
      <c r="UXH67" s="22"/>
      <c r="UXI67" s="22"/>
      <c r="UXJ67" s="22"/>
      <c r="UXK67" s="22"/>
      <c r="UXL67" s="22"/>
      <c r="UXM67" s="22"/>
      <c r="UXN67" s="22"/>
      <c r="UXO67" s="22"/>
      <c r="UXP67" s="22"/>
      <c r="UXQ67" s="22"/>
      <c r="UXR67" s="22"/>
      <c r="UXS67" s="22"/>
      <c r="UXT67" s="22"/>
      <c r="UXU67" s="22"/>
      <c r="UXV67" s="22"/>
      <c r="UXW67" s="22"/>
      <c r="UXX67" s="22"/>
      <c r="UXY67" s="22"/>
      <c r="UXZ67" s="22"/>
      <c r="UYA67" s="22"/>
      <c r="UYB67" s="22"/>
      <c r="UYC67" s="22"/>
      <c r="UYD67" s="22"/>
      <c r="UYE67" s="22"/>
      <c r="UYF67" s="22"/>
      <c r="UYG67" s="22"/>
      <c r="UYH67" s="22"/>
      <c r="UYI67" s="22"/>
      <c r="UYJ67" s="22"/>
      <c r="UYK67" s="22"/>
      <c r="UYL67" s="22"/>
      <c r="UYM67" s="22"/>
      <c r="UYN67" s="22"/>
      <c r="UYO67" s="22"/>
      <c r="UYP67" s="22"/>
      <c r="UYQ67" s="22"/>
      <c r="UYR67" s="22"/>
      <c r="UYS67" s="22"/>
      <c r="UYT67" s="22"/>
      <c r="UYU67" s="22"/>
      <c r="UYV67" s="22"/>
      <c r="UYW67" s="22"/>
      <c r="UYX67" s="22"/>
      <c r="UYY67" s="22"/>
      <c r="UYZ67" s="22"/>
      <c r="UZA67" s="22"/>
      <c r="UZB67" s="22"/>
      <c r="UZC67" s="22"/>
      <c r="UZD67" s="22"/>
      <c r="UZE67" s="22"/>
      <c r="UZF67" s="22"/>
      <c r="UZG67" s="22"/>
      <c r="UZH67" s="22"/>
      <c r="UZI67" s="22"/>
      <c r="UZJ67" s="22"/>
      <c r="UZK67" s="22"/>
      <c r="UZL67" s="22"/>
      <c r="UZM67" s="22"/>
      <c r="UZN67" s="22"/>
      <c r="UZO67" s="22"/>
      <c r="UZP67" s="22"/>
      <c r="UZQ67" s="22"/>
      <c r="UZR67" s="22"/>
      <c r="UZS67" s="22"/>
      <c r="UZT67" s="22"/>
      <c r="UZU67" s="22"/>
      <c r="UZV67" s="22"/>
      <c r="UZW67" s="22"/>
      <c r="UZX67" s="22"/>
      <c r="UZY67" s="22"/>
      <c r="UZZ67" s="22"/>
      <c r="VAA67" s="22"/>
      <c r="VAB67" s="22"/>
      <c r="VAC67" s="22"/>
      <c r="VAD67" s="22"/>
      <c r="VAE67" s="22"/>
      <c r="VAF67" s="22"/>
      <c r="VAG67" s="22"/>
      <c r="VAH67" s="22"/>
      <c r="VAI67" s="22"/>
      <c r="VAJ67" s="22"/>
      <c r="VAK67" s="22"/>
      <c r="VAL67" s="22"/>
      <c r="VAM67" s="22"/>
      <c r="VAN67" s="22"/>
      <c r="VAO67" s="22"/>
      <c r="VAP67" s="22"/>
      <c r="VAQ67" s="22"/>
      <c r="VAR67" s="22"/>
      <c r="VAS67" s="22"/>
      <c r="VAT67" s="22"/>
      <c r="VAU67" s="22"/>
      <c r="VAV67" s="22"/>
      <c r="VAW67" s="22"/>
      <c r="VAX67" s="22"/>
      <c r="VAY67" s="22"/>
      <c r="VAZ67" s="22"/>
      <c r="VBA67" s="22"/>
      <c r="VBB67" s="22"/>
      <c r="VBC67" s="22"/>
      <c r="VBD67" s="22"/>
      <c r="VBE67" s="22"/>
      <c r="VBF67" s="22"/>
      <c r="VBG67" s="22"/>
      <c r="VBH67" s="22"/>
      <c r="VBI67" s="22"/>
      <c r="VBJ67" s="22"/>
      <c r="VBK67" s="22"/>
      <c r="VBL67" s="22"/>
      <c r="VBM67" s="22"/>
      <c r="VBN67" s="22"/>
      <c r="VBO67" s="22"/>
      <c r="VBP67" s="22"/>
      <c r="VBQ67" s="22"/>
      <c r="VBR67" s="22"/>
      <c r="VBS67" s="22"/>
      <c r="VBT67" s="22"/>
      <c r="VBU67" s="22"/>
      <c r="VBV67" s="22"/>
      <c r="VBW67" s="22"/>
      <c r="VBX67" s="22"/>
      <c r="VBY67" s="22"/>
      <c r="VBZ67" s="22"/>
      <c r="VCA67" s="22"/>
      <c r="VCB67" s="22"/>
      <c r="VCC67" s="22"/>
      <c r="VCD67" s="22"/>
      <c r="VCE67" s="22"/>
      <c r="VCF67" s="22"/>
      <c r="VCG67" s="22"/>
      <c r="VCH67" s="22"/>
      <c r="VCI67" s="22"/>
      <c r="VCJ67" s="22"/>
      <c r="VCK67" s="22"/>
      <c r="VCL67" s="22"/>
      <c r="VCM67" s="22"/>
      <c r="VCN67" s="22"/>
      <c r="VCO67" s="22"/>
      <c r="VCP67" s="22"/>
      <c r="VCQ67" s="22"/>
      <c r="VCR67" s="22"/>
      <c r="VCS67" s="22"/>
      <c r="VCT67" s="22"/>
      <c r="VCU67" s="22"/>
      <c r="VCV67" s="22"/>
      <c r="VCW67" s="22"/>
      <c r="VCX67" s="22"/>
      <c r="VCY67" s="22"/>
      <c r="VCZ67" s="22"/>
      <c r="VDA67" s="22"/>
      <c r="VDB67" s="22"/>
      <c r="VDC67" s="22"/>
      <c r="VDD67" s="22"/>
      <c r="VDE67" s="22"/>
      <c r="VDF67" s="22"/>
      <c r="VDG67" s="22"/>
      <c r="VDH67" s="22"/>
      <c r="VDI67" s="22"/>
      <c r="VDJ67" s="22"/>
      <c r="VDK67" s="22"/>
      <c r="VDL67" s="22"/>
      <c r="VDM67" s="22"/>
      <c r="VDN67" s="22"/>
      <c r="VDO67" s="22"/>
      <c r="VDP67" s="22"/>
      <c r="VDQ67" s="22"/>
      <c r="VDR67" s="22"/>
      <c r="VDS67" s="22"/>
      <c r="VDT67" s="22"/>
      <c r="VDU67" s="22"/>
      <c r="VDV67" s="22"/>
      <c r="VDW67" s="22"/>
      <c r="VDX67" s="22"/>
      <c r="VDY67" s="22"/>
      <c r="VDZ67" s="22"/>
      <c r="VEA67" s="22"/>
      <c r="VEB67" s="22"/>
      <c r="VEC67" s="22"/>
      <c r="VED67" s="22"/>
      <c r="VEE67" s="22"/>
      <c r="VEF67" s="22"/>
      <c r="VEG67" s="22"/>
      <c r="VEH67" s="22"/>
      <c r="VEI67" s="22"/>
      <c r="VEJ67" s="22"/>
      <c r="VEK67" s="22"/>
      <c r="VEL67" s="22"/>
      <c r="VEM67" s="22"/>
      <c r="VEN67" s="22"/>
      <c r="VEO67" s="22"/>
      <c r="VEP67" s="22"/>
      <c r="VEQ67" s="22"/>
      <c r="VER67" s="22"/>
      <c r="VES67" s="22"/>
      <c r="VET67" s="22"/>
      <c r="VEU67" s="22"/>
      <c r="VEV67" s="22"/>
      <c r="VEW67" s="22"/>
      <c r="VEX67" s="22"/>
      <c r="VEY67" s="22"/>
      <c r="VEZ67" s="22"/>
      <c r="VFA67" s="22"/>
      <c r="VFB67" s="22"/>
      <c r="VFC67" s="22"/>
      <c r="VFD67" s="22"/>
      <c r="VFE67" s="22"/>
      <c r="VFF67" s="22"/>
      <c r="VFG67" s="22"/>
      <c r="VFH67" s="22"/>
      <c r="VFI67" s="22"/>
      <c r="VFJ67" s="22"/>
      <c r="VFK67" s="22"/>
      <c r="VFL67" s="22"/>
      <c r="VFM67" s="22"/>
      <c r="VFN67" s="22"/>
      <c r="VFO67" s="22"/>
      <c r="VFP67" s="22"/>
      <c r="VFQ67" s="22"/>
      <c r="VFR67" s="22"/>
      <c r="VFS67" s="22"/>
      <c r="VFT67" s="22"/>
      <c r="VFU67" s="22"/>
      <c r="VFV67" s="22"/>
      <c r="VFW67" s="22"/>
      <c r="VFX67" s="22"/>
      <c r="VFY67" s="22"/>
      <c r="VFZ67" s="22"/>
      <c r="VGA67" s="22"/>
      <c r="VGB67" s="22"/>
      <c r="VGC67" s="22"/>
      <c r="VGD67" s="22"/>
      <c r="VGE67" s="22"/>
      <c r="VGF67" s="22"/>
      <c r="VGG67" s="22"/>
      <c r="VGH67" s="22"/>
      <c r="VGI67" s="22"/>
      <c r="VGJ67" s="22"/>
      <c r="VGK67" s="22"/>
      <c r="VGL67" s="22"/>
      <c r="VGM67" s="22"/>
      <c r="VGN67" s="22"/>
      <c r="VGO67" s="22"/>
      <c r="VGP67" s="22"/>
      <c r="VGQ67" s="22"/>
      <c r="VGR67" s="22"/>
      <c r="VGS67" s="22"/>
      <c r="VGT67" s="22"/>
      <c r="VGU67" s="22"/>
      <c r="VGV67" s="22"/>
      <c r="VGW67" s="22"/>
      <c r="VGX67" s="22"/>
      <c r="VGY67" s="22"/>
      <c r="VGZ67" s="22"/>
      <c r="VHA67" s="22"/>
      <c r="VHB67" s="22"/>
      <c r="VHC67" s="22"/>
      <c r="VHD67" s="22"/>
      <c r="VHE67" s="22"/>
      <c r="VHF67" s="22"/>
      <c r="VHG67" s="22"/>
      <c r="VHH67" s="22"/>
      <c r="VHI67" s="22"/>
      <c r="VHJ67" s="22"/>
      <c r="VHK67" s="22"/>
      <c r="VHL67" s="22"/>
      <c r="VHM67" s="22"/>
      <c r="VHN67" s="22"/>
      <c r="VHO67" s="22"/>
      <c r="VHP67" s="22"/>
      <c r="VHQ67" s="22"/>
      <c r="VHR67" s="22"/>
      <c r="VHS67" s="22"/>
      <c r="VHT67" s="22"/>
      <c r="VHU67" s="22"/>
      <c r="VHV67" s="22"/>
      <c r="VHW67" s="22"/>
      <c r="VHX67" s="22"/>
      <c r="VHY67" s="22"/>
      <c r="VHZ67" s="22"/>
      <c r="VIA67" s="22"/>
      <c r="VIB67" s="22"/>
      <c r="VIC67" s="22"/>
      <c r="VID67" s="22"/>
      <c r="VIE67" s="22"/>
      <c r="VIF67" s="22"/>
      <c r="VIG67" s="22"/>
      <c r="VIH67" s="22"/>
      <c r="VII67" s="22"/>
      <c r="VIJ67" s="22"/>
      <c r="VIK67" s="22"/>
      <c r="VIL67" s="22"/>
      <c r="VIM67" s="22"/>
      <c r="VIN67" s="22"/>
      <c r="VIO67" s="22"/>
      <c r="VIP67" s="22"/>
      <c r="VIQ67" s="22"/>
      <c r="VIR67" s="22"/>
      <c r="VIS67" s="22"/>
      <c r="VIT67" s="22"/>
      <c r="VIU67" s="22"/>
      <c r="VIV67" s="22"/>
      <c r="VIW67" s="22"/>
      <c r="VIX67" s="22"/>
      <c r="VIY67" s="22"/>
      <c r="VIZ67" s="22"/>
      <c r="VJA67" s="22"/>
      <c r="VJB67" s="22"/>
      <c r="VJC67" s="22"/>
      <c r="VJD67" s="22"/>
      <c r="VJE67" s="22"/>
      <c r="VJF67" s="22"/>
      <c r="VJG67" s="22"/>
      <c r="VJH67" s="22"/>
      <c r="VJI67" s="22"/>
      <c r="VJJ67" s="22"/>
      <c r="VJK67" s="22"/>
      <c r="VJL67" s="22"/>
      <c r="VJM67" s="22"/>
      <c r="VJN67" s="22"/>
      <c r="VJO67" s="22"/>
      <c r="VJP67" s="22"/>
      <c r="VJQ67" s="22"/>
      <c r="VJR67" s="22"/>
      <c r="VJS67" s="22"/>
      <c r="VJT67" s="22"/>
      <c r="VJU67" s="22"/>
      <c r="VJV67" s="22"/>
      <c r="VJW67" s="22"/>
      <c r="VJX67" s="22"/>
      <c r="VJY67" s="22"/>
      <c r="VJZ67" s="22"/>
      <c r="VKA67" s="22"/>
      <c r="VKB67" s="22"/>
      <c r="VKC67" s="22"/>
      <c r="VKD67" s="22"/>
      <c r="VKE67" s="22"/>
      <c r="VKF67" s="22"/>
      <c r="VKG67" s="22"/>
      <c r="VKH67" s="22"/>
      <c r="VKI67" s="22"/>
      <c r="VKJ67" s="22"/>
      <c r="VKK67" s="22"/>
      <c r="VKL67" s="22"/>
      <c r="VKM67" s="22"/>
      <c r="VKN67" s="22"/>
      <c r="VKO67" s="22"/>
      <c r="VKP67" s="22"/>
      <c r="VKQ67" s="22"/>
      <c r="VKR67" s="22"/>
      <c r="VKS67" s="22"/>
      <c r="VKT67" s="22"/>
      <c r="VKU67" s="22"/>
      <c r="VKV67" s="22"/>
      <c r="VKW67" s="22"/>
      <c r="VKX67" s="22"/>
      <c r="VKY67" s="22"/>
      <c r="VKZ67" s="22"/>
      <c r="VLA67" s="22"/>
      <c r="VLB67" s="22"/>
      <c r="VLC67" s="22"/>
      <c r="VLD67" s="22"/>
      <c r="VLE67" s="22"/>
      <c r="VLF67" s="22"/>
      <c r="VLG67" s="22"/>
      <c r="VLH67" s="22"/>
      <c r="VLI67" s="22"/>
      <c r="VLJ67" s="22"/>
      <c r="VLK67" s="22"/>
      <c r="VLL67" s="22"/>
      <c r="VLM67" s="22"/>
      <c r="VLN67" s="22"/>
      <c r="VLO67" s="22"/>
      <c r="VLP67" s="22"/>
      <c r="VLQ67" s="22"/>
      <c r="VLR67" s="22"/>
      <c r="VLS67" s="22"/>
      <c r="VLT67" s="22"/>
      <c r="VLU67" s="22"/>
      <c r="VLV67" s="22"/>
      <c r="VLW67" s="22"/>
      <c r="VLX67" s="22"/>
      <c r="VLY67" s="22"/>
      <c r="VLZ67" s="22"/>
      <c r="VMA67" s="22"/>
      <c r="VMB67" s="22"/>
      <c r="VMC67" s="22"/>
      <c r="VMD67" s="22"/>
      <c r="VME67" s="22"/>
      <c r="VMF67" s="22"/>
      <c r="VMG67" s="22"/>
      <c r="VMH67" s="22"/>
      <c r="VMI67" s="22"/>
      <c r="VMJ67" s="22"/>
      <c r="VMK67" s="22"/>
      <c r="VML67" s="22"/>
      <c r="VMM67" s="22"/>
      <c r="VMN67" s="22"/>
      <c r="VMO67" s="22"/>
      <c r="VMP67" s="22"/>
      <c r="VMQ67" s="22"/>
      <c r="VMR67" s="22"/>
      <c r="VMS67" s="22"/>
      <c r="VMT67" s="22"/>
      <c r="VMU67" s="22"/>
      <c r="VMV67" s="22"/>
      <c r="VMW67" s="22"/>
      <c r="VMX67" s="22"/>
      <c r="VMY67" s="22"/>
      <c r="VMZ67" s="22"/>
      <c r="VNA67" s="22"/>
      <c r="VNB67" s="22"/>
      <c r="VNC67" s="22"/>
      <c r="VND67" s="22"/>
      <c r="VNE67" s="22"/>
      <c r="VNF67" s="22"/>
      <c r="VNG67" s="22"/>
      <c r="VNH67" s="22"/>
      <c r="VNI67" s="22"/>
      <c r="VNJ67" s="22"/>
      <c r="VNK67" s="22"/>
      <c r="VNL67" s="22"/>
      <c r="VNM67" s="22"/>
      <c r="VNN67" s="22"/>
      <c r="VNO67" s="22"/>
      <c r="VNP67" s="22"/>
      <c r="VNQ67" s="22"/>
      <c r="VNR67" s="22"/>
      <c r="VNS67" s="22"/>
      <c r="VNT67" s="22"/>
      <c r="VNU67" s="22"/>
      <c r="VNV67" s="22"/>
      <c r="VNW67" s="22"/>
      <c r="VNX67" s="22"/>
      <c r="VNY67" s="22"/>
      <c r="VNZ67" s="22"/>
      <c r="VOA67" s="22"/>
      <c r="VOB67" s="22"/>
      <c r="VOC67" s="22"/>
      <c r="VOD67" s="22"/>
      <c r="VOE67" s="22"/>
      <c r="VOF67" s="22"/>
      <c r="VOG67" s="22"/>
      <c r="VOH67" s="22"/>
      <c r="VOI67" s="22"/>
      <c r="VOJ67" s="22"/>
      <c r="VOK67" s="22"/>
      <c r="VOL67" s="22"/>
      <c r="VOM67" s="22"/>
      <c r="VON67" s="22"/>
      <c r="VOO67" s="22"/>
      <c r="VOP67" s="22"/>
      <c r="VOQ67" s="22"/>
      <c r="VOR67" s="22"/>
      <c r="VOS67" s="22"/>
      <c r="VOT67" s="22"/>
      <c r="VOU67" s="22"/>
      <c r="VOV67" s="22"/>
      <c r="VOW67" s="22"/>
      <c r="VOX67" s="22"/>
      <c r="VOY67" s="22"/>
      <c r="VOZ67" s="22"/>
      <c r="VPA67" s="22"/>
      <c r="VPB67" s="22"/>
      <c r="VPC67" s="22"/>
      <c r="VPD67" s="22"/>
      <c r="VPE67" s="22"/>
      <c r="VPF67" s="22"/>
      <c r="VPG67" s="22"/>
      <c r="VPH67" s="22"/>
      <c r="VPI67" s="22"/>
      <c r="VPJ67" s="22"/>
      <c r="VPK67" s="22"/>
      <c r="VPL67" s="22"/>
      <c r="VPM67" s="22"/>
      <c r="VPN67" s="22"/>
      <c r="VPO67" s="22"/>
      <c r="VPP67" s="22"/>
      <c r="VPQ67" s="22"/>
      <c r="VPR67" s="22"/>
      <c r="VPS67" s="22"/>
      <c r="VPT67" s="22"/>
      <c r="VPU67" s="22"/>
      <c r="VPV67" s="22"/>
      <c r="VPW67" s="22"/>
      <c r="VPX67" s="22"/>
      <c r="VPY67" s="22"/>
      <c r="VPZ67" s="22"/>
      <c r="VQA67" s="22"/>
      <c r="VQB67" s="22"/>
      <c r="VQC67" s="22"/>
      <c r="VQD67" s="22"/>
      <c r="VQE67" s="22"/>
      <c r="VQF67" s="22"/>
      <c r="VQG67" s="22"/>
      <c r="VQH67" s="22"/>
      <c r="VQI67" s="22"/>
      <c r="VQJ67" s="22"/>
      <c r="VQK67" s="22"/>
      <c r="VQL67" s="22"/>
      <c r="VQM67" s="22"/>
      <c r="VQN67" s="22"/>
      <c r="VQO67" s="22"/>
      <c r="VQP67" s="22"/>
      <c r="VQQ67" s="22"/>
      <c r="VQR67" s="22"/>
      <c r="VQS67" s="22"/>
      <c r="VQT67" s="22"/>
      <c r="VQU67" s="22"/>
      <c r="VQV67" s="22"/>
      <c r="VQW67" s="22"/>
      <c r="VQX67" s="22"/>
      <c r="VQY67" s="22"/>
      <c r="VQZ67" s="22"/>
      <c r="VRA67" s="22"/>
      <c r="VRB67" s="22"/>
      <c r="VRC67" s="22"/>
      <c r="VRD67" s="22"/>
      <c r="VRE67" s="22"/>
      <c r="VRF67" s="22"/>
      <c r="VRG67" s="22"/>
      <c r="VRH67" s="22"/>
      <c r="VRI67" s="22"/>
      <c r="VRJ67" s="22"/>
      <c r="VRK67" s="22"/>
      <c r="VRL67" s="22"/>
      <c r="VRM67" s="22"/>
      <c r="VRN67" s="22"/>
      <c r="VRO67" s="22"/>
      <c r="VRP67" s="22"/>
      <c r="VRQ67" s="22"/>
      <c r="VRR67" s="22"/>
      <c r="VRS67" s="22"/>
      <c r="VRT67" s="22"/>
      <c r="VRU67" s="22"/>
      <c r="VRV67" s="22"/>
      <c r="VRW67" s="22"/>
      <c r="VRX67" s="22"/>
      <c r="VRY67" s="22"/>
      <c r="VRZ67" s="22"/>
      <c r="VSA67" s="22"/>
      <c r="VSB67" s="22"/>
      <c r="VSC67" s="22"/>
      <c r="VSD67" s="22"/>
      <c r="VSE67" s="22"/>
      <c r="VSF67" s="22"/>
      <c r="VSG67" s="22"/>
      <c r="VSH67" s="22"/>
      <c r="VSI67" s="22"/>
      <c r="VSJ67" s="22"/>
      <c r="VSK67" s="22"/>
      <c r="VSL67" s="22"/>
      <c r="VSM67" s="22"/>
      <c r="VSN67" s="22"/>
      <c r="VSO67" s="22"/>
      <c r="VSP67" s="22"/>
      <c r="VSQ67" s="22"/>
      <c r="VSR67" s="22"/>
      <c r="VSS67" s="22"/>
      <c r="VST67" s="22"/>
      <c r="VSU67" s="22"/>
      <c r="VSV67" s="22"/>
      <c r="VSW67" s="22"/>
      <c r="VSX67" s="22"/>
      <c r="VSY67" s="22"/>
      <c r="VSZ67" s="22"/>
      <c r="VTA67" s="22"/>
      <c r="VTB67" s="22"/>
      <c r="VTC67" s="22"/>
      <c r="VTD67" s="22"/>
      <c r="VTE67" s="22"/>
      <c r="VTF67" s="22"/>
      <c r="VTG67" s="22"/>
      <c r="VTH67" s="22"/>
      <c r="VTI67" s="22"/>
      <c r="VTJ67" s="22"/>
      <c r="VTK67" s="22"/>
      <c r="VTL67" s="22"/>
      <c r="VTM67" s="22"/>
      <c r="VTN67" s="22"/>
      <c r="VTO67" s="22"/>
      <c r="VTP67" s="22"/>
      <c r="VTQ67" s="22"/>
      <c r="VTR67" s="22"/>
      <c r="VTS67" s="22"/>
      <c r="VTT67" s="22"/>
      <c r="VTU67" s="22"/>
      <c r="VTV67" s="22"/>
      <c r="VTW67" s="22"/>
      <c r="VTX67" s="22"/>
      <c r="VTY67" s="22"/>
      <c r="VTZ67" s="22"/>
      <c r="VUA67" s="22"/>
      <c r="VUB67" s="22"/>
      <c r="VUC67" s="22"/>
      <c r="VUD67" s="22"/>
      <c r="VUE67" s="22"/>
      <c r="VUF67" s="22"/>
      <c r="VUG67" s="22"/>
      <c r="VUH67" s="22"/>
      <c r="VUI67" s="22"/>
      <c r="VUJ67" s="22"/>
      <c r="VUK67" s="22"/>
      <c r="VUL67" s="22"/>
      <c r="VUM67" s="22"/>
      <c r="VUN67" s="22"/>
      <c r="VUO67" s="22"/>
      <c r="VUP67" s="22"/>
      <c r="VUQ67" s="22"/>
      <c r="VUR67" s="22"/>
      <c r="VUS67" s="22"/>
      <c r="VUT67" s="22"/>
      <c r="VUU67" s="22"/>
      <c r="VUV67" s="22"/>
      <c r="VUW67" s="22"/>
      <c r="VUX67" s="22"/>
      <c r="VUY67" s="22"/>
      <c r="VUZ67" s="22"/>
      <c r="VVA67" s="22"/>
      <c r="VVB67" s="22"/>
      <c r="VVC67" s="22"/>
      <c r="VVD67" s="22"/>
      <c r="VVE67" s="22"/>
      <c r="VVF67" s="22"/>
      <c r="VVG67" s="22"/>
      <c r="VVH67" s="22"/>
      <c r="VVI67" s="22"/>
      <c r="VVJ67" s="22"/>
      <c r="VVK67" s="22"/>
      <c r="VVL67" s="22"/>
      <c r="VVM67" s="22"/>
      <c r="VVN67" s="22"/>
      <c r="VVO67" s="22"/>
      <c r="VVP67" s="22"/>
      <c r="VVQ67" s="22"/>
      <c r="VVR67" s="22"/>
      <c r="VVS67" s="22"/>
      <c r="VVT67" s="22"/>
      <c r="VVU67" s="22"/>
      <c r="VVV67" s="22"/>
      <c r="VVW67" s="22"/>
      <c r="VVX67" s="22"/>
      <c r="VVY67" s="22"/>
      <c r="VVZ67" s="22"/>
      <c r="VWA67" s="22"/>
      <c r="VWB67" s="22"/>
      <c r="VWC67" s="22"/>
      <c r="VWD67" s="22"/>
      <c r="VWE67" s="22"/>
      <c r="VWF67" s="22"/>
      <c r="VWG67" s="22"/>
      <c r="VWH67" s="22"/>
      <c r="VWI67" s="22"/>
      <c r="VWJ67" s="22"/>
      <c r="VWK67" s="22"/>
      <c r="VWL67" s="22"/>
      <c r="VWM67" s="22"/>
      <c r="VWN67" s="22"/>
      <c r="VWO67" s="22"/>
      <c r="VWP67" s="22"/>
      <c r="VWQ67" s="22"/>
      <c r="VWR67" s="22"/>
      <c r="VWS67" s="22"/>
      <c r="VWT67" s="22"/>
      <c r="VWU67" s="22"/>
      <c r="VWV67" s="22"/>
      <c r="VWW67" s="22"/>
      <c r="VWX67" s="22"/>
      <c r="VWY67" s="22"/>
      <c r="VWZ67" s="22"/>
      <c r="VXA67" s="22"/>
      <c r="VXB67" s="22"/>
      <c r="VXC67" s="22"/>
      <c r="VXD67" s="22"/>
      <c r="VXE67" s="22"/>
      <c r="VXF67" s="22"/>
      <c r="VXG67" s="22"/>
      <c r="VXH67" s="22"/>
      <c r="VXI67" s="22"/>
      <c r="VXJ67" s="22"/>
      <c r="VXK67" s="22"/>
      <c r="VXL67" s="22"/>
      <c r="VXM67" s="22"/>
      <c r="VXN67" s="22"/>
      <c r="VXO67" s="22"/>
      <c r="VXP67" s="22"/>
      <c r="VXQ67" s="22"/>
      <c r="VXR67" s="22"/>
      <c r="VXS67" s="22"/>
      <c r="VXT67" s="22"/>
      <c r="VXU67" s="22"/>
      <c r="VXV67" s="22"/>
      <c r="VXW67" s="22"/>
      <c r="VXX67" s="22"/>
      <c r="VXY67" s="22"/>
      <c r="VXZ67" s="22"/>
      <c r="VYA67" s="22"/>
      <c r="VYB67" s="22"/>
      <c r="VYC67" s="22"/>
      <c r="VYD67" s="22"/>
      <c r="VYE67" s="22"/>
      <c r="VYF67" s="22"/>
      <c r="VYG67" s="22"/>
      <c r="VYH67" s="22"/>
      <c r="VYI67" s="22"/>
      <c r="VYJ67" s="22"/>
      <c r="VYK67" s="22"/>
      <c r="VYL67" s="22"/>
      <c r="VYM67" s="22"/>
      <c r="VYN67" s="22"/>
      <c r="VYO67" s="22"/>
      <c r="VYP67" s="22"/>
      <c r="VYQ67" s="22"/>
      <c r="VYR67" s="22"/>
      <c r="VYS67" s="22"/>
      <c r="VYT67" s="22"/>
      <c r="VYU67" s="22"/>
      <c r="VYV67" s="22"/>
      <c r="VYW67" s="22"/>
      <c r="VYX67" s="22"/>
      <c r="VYY67" s="22"/>
      <c r="VYZ67" s="22"/>
      <c r="VZA67" s="22"/>
      <c r="VZB67" s="22"/>
      <c r="VZC67" s="22"/>
      <c r="VZD67" s="22"/>
      <c r="VZE67" s="22"/>
      <c r="VZF67" s="22"/>
      <c r="VZG67" s="22"/>
      <c r="VZH67" s="22"/>
      <c r="VZI67" s="22"/>
      <c r="VZJ67" s="22"/>
      <c r="VZK67" s="22"/>
      <c r="VZL67" s="22"/>
      <c r="VZM67" s="22"/>
      <c r="VZN67" s="22"/>
      <c r="VZO67" s="22"/>
      <c r="VZP67" s="22"/>
      <c r="VZQ67" s="22"/>
      <c r="VZR67" s="22"/>
      <c r="VZS67" s="22"/>
      <c r="VZT67" s="22"/>
      <c r="VZU67" s="22"/>
      <c r="VZV67" s="22"/>
      <c r="VZW67" s="22"/>
      <c r="VZX67" s="22"/>
      <c r="VZY67" s="22"/>
      <c r="VZZ67" s="22"/>
      <c r="WAA67" s="22"/>
      <c r="WAB67" s="22"/>
      <c r="WAC67" s="22"/>
      <c r="WAD67" s="22"/>
      <c r="WAE67" s="22"/>
      <c r="WAF67" s="22"/>
      <c r="WAG67" s="22"/>
      <c r="WAH67" s="22"/>
      <c r="WAI67" s="22"/>
      <c r="WAJ67" s="22"/>
      <c r="WAK67" s="22"/>
      <c r="WAL67" s="22"/>
      <c r="WAM67" s="22"/>
      <c r="WAN67" s="22"/>
      <c r="WAO67" s="22"/>
      <c r="WAP67" s="22"/>
      <c r="WAQ67" s="22"/>
      <c r="WAR67" s="22"/>
      <c r="WAS67" s="22"/>
      <c r="WAT67" s="22"/>
      <c r="WAU67" s="22"/>
      <c r="WAV67" s="22"/>
      <c r="WAW67" s="22"/>
      <c r="WAX67" s="22"/>
      <c r="WAY67" s="22"/>
      <c r="WAZ67" s="22"/>
      <c r="WBA67" s="22"/>
      <c r="WBB67" s="22"/>
      <c r="WBC67" s="22"/>
      <c r="WBD67" s="22"/>
      <c r="WBE67" s="22"/>
      <c r="WBF67" s="22"/>
      <c r="WBG67" s="22"/>
      <c r="WBH67" s="22"/>
      <c r="WBI67" s="22"/>
      <c r="WBJ67" s="22"/>
      <c r="WBK67" s="22"/>
      <c r="WBL67" s="22"/>
      <c r="WBM67" s="22"/>
      <c r="WBN67" s="22"/>
      <c r="WBO67" s="22"/>
      <c r="WBP67" s="22"/>
      <c r="WBQ67" s="22"/>
      <c r="WBR67" s="22"/>
      <c r="WBS67" s="22"/>
      <c r="WBT67" s="22"/>
      <c r="WBU67" s="22"/>
      <c r="WBV67" s="22"/>
      <c r="WBW67" s="22"/>
      <c r="WBX67" s="22"/>
      <c r="WBY67" s="22"/>
      <c r="WBZ67" s="22"/>
      <c r="WCA67" s="22"/>
      <c r="WCB67" s="22"/>
      <c r="WCC67" s="22"/>
      <c r="WCD67" s="22"/>
      <c r="WCE67" s="22"/>
      <c r="WCF67" s="22"/>
      <c r="WCG67" s="22"/>
      <c r="WCH67" s="22"/>
      <c r="WCI67" s="22"/>
      <c r="WCJ67" s="22"/>
      <c r="WCK67" s="22"/>
      <c r="WCL67" s="22"/>
      <c r="WCM67" s="22"/>
      <c r="WCN67" s="22"/>
      <c r="WCO67" s="22"/>
      <c r="WCP67" s="22"/>
      <c r="WCQ67" s="22"/>
      <c r="WCR67" s="22"/>
      <c r="WCS67" s="22"/>
      <c r="WCT67" s="22"/>
      <c r="WCU67" s="22"/>
      <c r="WCV67" s="22"/>
      <c r="WCW67" s="22"/>
      <c r="WCX67" s="22"/>
      <c r="WCY67" s="22"/>
      <c r="WCZ67" s="22"/>
      <c r="WDA67" s="22"/>
      <c r="WDB67" s="22"/>
      <c r="WDC67" s="22"/>
      <c r="WDD67" s="22"/>
      <c r="WDE67" s="22"/>
      <c r="WDF67" s="22"/>
      <c r="WDG67" s="22"/>
      <c r="WDH67" s="22"/>
      <c r="WDI67" s="22"/>
      <c r="WDJ67" s="22"/>
      <c r="WDK67" s="22"/>
      <c r="WDL67" s="22"/>
      <c r="WDM67" s="22"/>
      <c r="WDN67" s="22"/>
      <c r="WDO67" s="22"/>
      <c r="WDP67" s="22"/>
      <c r="WDQ67" s="22"/>
      <c r="WDR67" s="22"/>
      <c r="WDS67" s="22"/>
      <c r="WDT67" s="22"/>
      <c r="WDU67" s="22"/>
      <c r="WDV67" s="22"/>
      <c r="WDW67" s="22"/>
      <c r="WDX67" s="22"/>
      <c r="WDY67" s="22"/>
      <c r="WDZ67" s="22"/>
      <c r="WEA67" s="22"/>
      <c r="WEB67" s="22"/>
      <c r="WEC67" s="22"/>
      <c r="WED67" s="22"/>
      <c r="WEE67" s="22"/>
      <c r="WEF67" s="22"/>
      <c r="WEG67" s="22"/>
      <c r="WEH67" s="22"/>
      <c r="WEI67" s="22"/>
      <c r="WEJ67" s="22"/>
      <c r="WEK67" s="22"/>
      <c r="WEL67" s="22"/>
      <c r="WEM67" s="22"/>
      <c r="WEN67" s="22"/>
      <c r="WEO67" s="22"/>
      <c r="WEP67" s="22"/>
      <c r="WEQ67" s="22"/>
      <c r="WER67" s="22"/>
      <c r="WES67" s="22"/>
      <c r="WET67" s="22"/>
      <c r="WEU67" s="22"/>
      <c r="WEV67" s="22"/>
      <c r="WEW67" s="22"/>
      <c r="WEX67" s="22"/>
      <c r="WEY67" s="22"/>
      <c r="WEZ67" s="22"/>
      <c r="WFA67" s="22"/>
      <c r="WFB67" s="22"/>
      <c r="WFC67" s="22"/>
      <c r="WFD67" s="22"/>
      <c r="WFE67" s="22"/>
      <c r="WFF67" s="22"/>
      <c r="WFG67" s="22"/>
      <c r="WFH67" s="22"/>
      <c r="WFI67" s="22"/>
      <c r="WFJ67" s="22"/>
      <c r="WFK67" s="22"/>
      <c r="WFL67" s="22"/>
      <c r="WFM67" s="22"/>
      <c r="WFN67" s="22"/>
      <c r="WFO67" s="22"/>
      <c r="WFP67" s="22"/>
      <c r="WFQ67" s="22"/>
      <c r="WFR67" s="22"/>
      <c r="WFS67" s="22"/>
      <c r="WFT67" s="22"/>
      <c r="WFU67" s="22"/>
      <c r="WFV67" s="22"/>
      <c r="WFW67" s="22"/>
      <c r="WFX67" s="22"/>
      <c r="WFY67" s="22"/>
      <c r="WFZ67" s="22"/>
      <c r="WGA67" s="22"/>
      <c r="WGB67" s="22"/>
      <c r="WGC67" s="22"/>
      <c r="WGD67" s="22"/>
      <c r="WGE67" s="22"/>
      <c r="WGF67" s="22"/>
      <c r="WGG67" s="22"/>
      <c r="WGH67" s="22"/>
      <c r="WGI67" s="22"/>
      <c r="WGJ67" s="22"/>
      <c r="WGK67" s="22"/>
      <c r="WGL67" s="22"/>
      <c r="WGM67" s="22"/>
      <c r="WGN67" s="22"/>
      <c r="WGO67" s="22"/>
      <c r="WGP67" s="22"/>
      <c r="WGQ67" s="22"/>
      <c r="WGR67" s="22"/>
      <c r="WGS67" s="22"/>
      <c r="WGT67" s="22"/>
      <c r="WGU67" s="22"/>
      <c r="WGV67" s="22"/>
      <c r="WGW67" s="22"/>
      <c r="WGX67" s="22"/>
      <c r="WGY67" s="22"/>
      <c r="WGZ67" s="22"/>
      <c r="WHA67" s="22"/>
      <c r="WHB67" s="22"/>
      <c r="WHC67" s="22"/>
      <c r="WHD67" s="22"/>
      <c r="WHE67" s="22"/>
      <c r="WHF67" s="22"/>
      <c r="WHG67" s="22"/>
      <c r="WHH67" s="22"/>
      <c r="WHI67" s="22"/>
      <c r="WHJ67" s="22"/>
      <c r="WHK67" s="22"/>
      <c r="WHL67" s="22"/>
      <c r="WHM67" s="22"/>
      <c r="WHN67" s="22"/>
      <c r="WHO67" s="22"/>
      <c r="WHP67" s="22"/>
      <c r="WHQ67" s="22"/>
      <c r="WHR67" s="22"/>
      <c r="WHS67" s="22"/>
      <c r="WHT67" s="22"/>
      <c r="WHU67" s="22"/>
      <c r="WHV67" s="22"/>
      <c r="WHW67" s="22"/>
      <c r="WHX67" s="22"/>
      <c r="WHY67" s="22"/>
      <c r="WHZ67" s="22"/>
      <c r="WIA67" s="22"/>
      <c r="WIB67" s="22"/>
      <c r="WIC67" s="22"/>
      <c r="WID67" s="22"/>
      <c r="WIE67" s="22"/>
      <c r="WIF67" s="22"/>
      <c r="WIG67" s="22"/>
      <c r="WIH67" s="22"/>
      <c r="WII67" s="22"/>
      <c r="WIJ67" s="22"/>
      <c r="WIK67" s="22"/>
      <c r="WIL67" s="22"/>
      <c r="WIM67" s="22"/>
      <c r="WIN67" s="22"/>
      <c r="WIO67" s="22"/>
      <c r="WIP67" s="22"/>
      <c r="WIQ67" s="22"/>
      <c r="WIR67" s="22"/>
      <c r="WIS67" s="22"/>
      <c r="WIT67" s="22"/>
      <c r="WIU67" s="22"/>
      <c r="WIV67" s="22"/>
      <c r="WIW67" s="22"/>
      <c r="WIX67" s="22"/>
      <c r="WIY67" s="22"/>
      <c r="WIZ67" s="22"/>
      <c r="WJA67" s="22"/>
      <c r="WJB67" s="22"/>
      <c r="WJC67" s="22"/>
      <c r="WJD67" s="22"/>
      <c r="WJE67" s="22"/>
      <c r="WJF67" s="22"/>
      <c r="WJG67" s="22"/>
      <c r="WJH67" s="22"/>
      <c r="WJI67" s="22"/>
      <c r="WJJ67" s="22"/>
      <c r="WJK67" s="22"/>
      <c r="WJL67" s="22"/>
      <c r="WJM67" s="22"/>
      <c r="WJN67" s="22"/>
      <c r="WJO67" s="22"/>
      <c r="WJP67" s="22"/>
      <c r="WJQ67" s="22"/>
      <c r="WJR67" s="22"/>
      <c r="WJS67" s="22"/>
      <c r="WJT67" s="22"/>
      <c r="WJU67" s="22"/>
      <c r="WJV67" s="22"/>
      <c r="WJW67" s="22"/>
      <c r="WJX67" s="22"/>
      <c r="WJY67" s="22"/>
      <c r="WJZ67" s="22"/>
      <c r="WKA67" s="22"/>
      <c r="WKB67" s="22"/>
      <c r="WKC67" s="22"/>
      <c r="WKD67" s="22"/>
      <c r="WKE67" s="22"/>
      <c r="WKF67" s="22"/>
      <c r="WKG67" s="22"/>
      <c r="WKH67" s="22"/>
      <c r="WKI67" s="22"/>
      <c r="WKJ67" s="22"/>
      <c r="WKK67" s="22"/>
      <c r="WKL67" s="22"/>
      <c r="WKM67" s="22"/>
      <c r="WKN67" s="22"/>
      <c r="WKO67" s="22"/>
      <c r="WKP67" s="22"/>
      <c r="WKQ67" s="22"/>
      <c r="WKR67" s="22"/>
      <c r="WKS67" s="22"/>
      <c r="WKT67" s="22"/>
      <c r="WKU67" s="22"/>
      <c r="WKV67" s="22"/>
      <c r="WKW67" s="22"/>
      <c r="WKX67" s="22"/>
      <c r="WKY67" s="22"/>
      <c r="WKZ67" s="22"/>
      <c r="WLA67" s="22"/>
      <c r="WLB67" s="22"/>
      <c r="WLC67" s="22"/>
      <c r="WLD67" s="22"/>
      <c r="WLE67" s="22"/>
      <c r="WLF67" s="22"/>
      <c r="WLG67" s="22"/>
      <c r="WLH67" s="22"/>
      <c r="WLI67" s="22"/>
      <c r="WLJ67" s="22"/>
      <c r="WLK67" s="22"/>
      <c r="WLL67" s="22"/>
      <c r="WLM67" s="22"/>
      <c r="WLN67" s="22"/>
      <c r="WLO67" s="22"/>
      <c r="WLP67" s="22"/>
      <c r="WLQ67" s="22"/>
      <c r="WLR67" s="22"/>
      <c r="WLS67" s="22"/>
      <c r="WLT67" s="22"/>
      <c r="WLU67" s="22"/>
      <c r="WLV67" s="22"/>
      <c r="WLW67" s="22"/>
      <c r="WLX67" s="22"/>
      <c r="WLY67" s="22"/>
      <c r="WLZ67" s="22"/>
      <c r="WMA67" s="22"/>
      <c r="WMB67" s="22"/>
      <c r="WMC67" s="22"/>
      <c r="WMD67" s="22"/>
      <c r="WME67" s="22"/>
      <c r="WMF67" s="22"/>
      <c r="WMG67" s="22"/>
      <c r="WMH67" s="22"/>
      <c r="WMI67" s="22"/>
      <c r="WMJ67" s="22"/>
      <c r="WMK67" s="22"/>
      <c r="WML67" s="22"/>
      <c r="WMM67" s="22"/>
      <c r="WMN67" s="22"/>
      <c r="WMO67" s="22"/>
      <c r="WMP67" s="22"/>
      <c r="WMQ67" s="22"/>
      <c r="WMR67" s="22"/>
      <c r="WMS67" s="22"/>
      <c r="WMT67" s="22"/>
      <c r="WMU67" s="22"/>
      <c r="WMV67" s="22"/>
      <c r="WMW67" s="22"/>
      <c r="WMX67" s="22"/>
      <c r="WMY67" s="22"/>
      <c r="WMZ67" s="22"/>
      <c r="WNA67" s="22"/>
      <c r="WNB67" s="22"/>
      <c r="WNC67" s="22"/>
      <c r="WND67" s="22"/>
      <c r="WNE67" s="22"/>
      <c r="WNF67" s="22"/>
      <c r="WNG67" s="22"/>
      <c r="WNH67" s="22"/>
      <c r="WNI67" s="22"/>
      <c r="WNJ67" s="22"/>
      <c r="WNK67" s="22"/>
      <c r="WNL67" s="22"/>
      <c r="WNM67" s="22"/>
      <c r="WNN67" s="22"/>
      <c r="WNO67" s="22"/>
      <c r="WNP67" s="22"/>
      <c r="WNQ67" s="22"/>
      <c r="WNR67" s="22"/>
      <c r="WNS67" s="22"/>
      <c r="WNT67" s="22"/>
      <c r="WNU67" s="22"/>
      <c r="WNV67" s="22"/>
      <c r="WNW67" s="22"/>
      <c r="WNX67" s="22"/>
      <c r="WNY67" s="22"/>
      <c r="WNZ67" s="22"/>
      <c r="WOA67" s="22"/>
      <c r="WOB67" s="22"/>
      <c r="WOC67" s="22"/>
      <c r="WOD67" s="22"/>
      <c r="WOE67" s="22"/>
      <c r="WOF67" s="22"/>
      <c r="WOG67" s="22"/>
      <c r="WOH67" s="22"/>
      <c r="WOI67" s="22"/>
      <c r="WOJ67" s="22"/>
      <c r="WOK67" s="22"/>
      <c r="WOL67" s="22"/>
      <c r="WOM67" s="22"/>
      <c r="WON67" s="22"/>
      <c r="WOO67" s="22"/>
      <c r="WOP67" s="22"/>
      <c r="WOQ67" s="22"/>
      <c r="WOR67" s="22"/>
      <c r="WOS67" s="22"/>
      <c r="WOT67" s="22"/>
      <c r="WOU67" s="22"/>
      <c r="WOV67" s="22"/>
      <c r="WOW67" s="22"/>
      <c r="WOX67" s="22"/>
      <c r="WOY67" s="22"/>
      <c r="WOZ67" s="22"/>
      <c r="WPA67" s="22"/>
      <c r="WPB67" s="22"/>
      <c r="WPC67" s="22"/>
      <c r="WPD67" s="22"/>
      <c r="WPE67" s="22"/>
      <c r="WPF67" s="22"/>
      <c r="WPG67" s="22"/>
      <c r="WPH67" s="22"/>
      <c r="WPI67" s="22"/>
      <c r="WPJ67" s="22"/>
      <c r="WPK67" s="22"/>
      <c r="WPL67" s="22"/>
      <c r="WPM67" s="22"/>
      <c r="WPN67" s="22"/>
      <c r="WPO67" s="22"/>
      <c r="WPP67" s="22"/>
      <c r="WPQ67" s="22"/>
      <c r="WPR67" s="22"/>
      <c r="WPS67" s="22"/>
      <c r="WPT67" s="22"/>
      <c r="WPU67" s="22"/>
      <c r="WPV67" s="22"/>
      <c r="WPW67" s="22"/>
      <c r="WPX67" s="22"/>
      <c r="WPY67" s="22"/>
      <c r="WPZ67" s="22"/>
      <c r="WQA67" s="22"/>
      <c r="WQB67" s="22"/>
      <c r="WQC67" s="22"/>
      <c r="WQD67" s="22"/>
      <c r="WQE67" s="22"/>
      <c r="WQF67" s="22"/>
      <c r="WQG67" s="22"/>
      <c r="WQH67" s="22"/>
      <c r="WQI67" s="22"/>
      <c r="WQJ67" s="22"/>
      <c r="WQK67" s="22"/>
      <c r="WQL67" s="22"/>
      <c r="WQM67" s="22"/>
      <c r="WQN67" s="22"/>
      <c r="WQO67" s="22"/>
      <c r="WQP67" s="22"/>
      <c r="WQQ67" s="22"/>
      <c r="WQR67" s="22"/>
      <c r="WQS67" s="22"/>
      <c r="WQT67" s="22"/>
      <c r="WQU67" s="22"/>
      <c r="WQV67" s="22"/>
      <c r="WQW67" s="22"/>
      <c r="WQX67" s="22"/>
      <c r="WQY67" s="22"/>
      <c r="WQZ67" s="22"/>
      <c r="WRA67" s="22"/>
      <c r="WRB67" s="22"/>
      <c r="WRC67" s="22"/>
      <c r="WRD67" s="22"/>
      <c r="WRE67" s="22"/>
      <c r="WRF67" s="22"/>
      <c r="WRG67" s="22"/>
      <c r="WRH67" s="22"/>
      <c r="WRI67" s="22"/>
      <c r="WRJ67" s="22"/>
      <c r="WRK67" s="22"/>
      <c r="WRL67" s="22"/>
      <c r="WRM67" s="22"/>
      <c r="WRN67" s="22"/>
      <c r="WRO67" s="22"/>
      <c r="WRP67" s="22"/>
      <c r="WRQ67" s="22"/>
      <c r="WRR67" s="22"/>
      <c r="WRS67" s="22"/>
      <c r="WRT67" s="22"/>
      <c r="WRU67" s="22"/>
      <c r="WRV67" s="22"/>
      <c r="WRW67" s="22"/>
      <c r="WRX67" s="22"/>
      <c r="WRY67" s="22"/>
      <c r="WRZ67" s="22"/>
      <c r="WSA67" s="22"/>
      <c r="WSB67" s="22"/>
      <c r="WSC67" s="22"/>
      <c r="WSD67" s="22"/>
      <c r="WSE67" s="22"/>
      <c r="WSF67" s="22"/>
      <c r="WSG67" s="22"/>
      <c r="WSH67" s="22"/>
      <c r="WSI67" s="22"/>
      <c r="WSJ67" s="22"/>
      <c r="WSK67" s="22"/>
      <c r="WSL67" s="22"/>
      <c r="WSM67" s="22"/>
      <c r="WSN67" s="22"/>
      <c r="WSO67" s="22"/>
      <c r="WSP67" s="22"/>
      <c r="WSQ67" s="22"/>
      <c r="WSR67" s="22"/>
      <c r="WSS67" s="22"/>
      <c r="WST67" s="22"/>
      <c r="WSU67" s="22"/>
      <c r="WSV67" s="22"/>
      <c r="WSW67" s="22"/>
      <c r="WSX67" s="22"/>
      <c r="WSY67" s="22"/>
      <c r="WSZ67" s="22"/>
      <c r="WTA67" s="22"/>
      <c r="WTB67" s="22"/>
      <c r="WTC67" s="22"/>
      <c r="WTD67" s="22"/>
      <c r="WTE67" s="22"/>
      <c r="WTF67" s="22"/>
      <c r="WTG67" s="22"/>
      <c r="WTH67" s="22"/>
      <c r="WTI67" s="22"/>
      <c r="WTJ67" s="22"/>
      <c r="WTK67" s="22"/>
      <c r="WTL67" s="22"/>
      <c r="WTM67" s="22"/>
      <c r="WTN67" s="22"/>
      <c r="WTO67" s="22"/>
      <c r="WTP67" s="22"/>
      <c r="WTQ67" s="22"/>
      <c r="WTR67" s="22"/>
      <c r="WTS67" s="22"/>
      <c r="WTT67" s="22"/>
      <c r="WTU67" s="22"/>
      <c r="WTV67" s="22"/>
      <c r="WTW67" s="22"/>
      <c r="WTX67" s="22"/>
      <c r="WTY67" s="22"/>
      <c r="WTZ67" s="22"/>
      <c r="WUA67" s="22"/>
      <c r="WUB67" s="22"/>
      <c r="WUC67" s="22"/>
      <c r="WUD67" s="22"/>
      <c r="WUE67" s="22"/>
      <c r="WUF67" s="22"/>
      <c r="WUG67" s="22"/>
      <c r="WUH67" s="22"/>
      <c r="WUI67" s="22"/>
      <c r="WUJ67" s="22"/>
      <c r="WUK67" s="22"/>
      <c r="WUL67" s="22"/>
      <c r="WUM67" s="22"/>
      <c r="WUN67" s="22"/>
      <c r="WUO67" s="22"/>
      <c r="WUP67" s="22"/>
      <c r="WUQ67" s="22"/>
      <c r="WUR67" s="22"/>
      <c r="WUS67" s="22"/>
      <c r="WUT67" s="22"/>
      <c r="WUU67" s="22"/>
      <c r="WUV67" s="22"/>
      <c r="WUW67" s="22"/>
      <c r="WUX67" s="22"/>
      <c r="WUY67" s="22"/>
      <c r="WUZ67" s="22"/>
      <c r="WVA67" s="22"/>
      <c r="WVB67" s="22"/>
      <c r="WVC67" s="22"/>
      <c r="WVD67" s="22"/>
      <c r="WVE67" s="22"/>
      <c r="WVF67" s="22"/>
      <c r="WVG67" s="22"/>
      <c r="WVH67" s="22"/>
      <c r="WVI67" s="22"/>
      <c r="WVJ67" s="22"/>
      <c r="WVK67" s="22"/>
      <c r="WVL67" s="22"/>
      <c r="WVM67" s="22"/>
      <c r="WVN67" s="22"/>
      <c r="WVO67" s="22"/>
      <c r="WVP67" s="22"/>
      <c r="WVQ67" s="22"/>
      <c r="WVR67" s="22"/>
      <c r="WVS67" s="22"/>
      <c r="WVT67" s="22"/>
      <c r="WVU67" s="22"/>
      <c r="WVV67" s="22"/>
      <c r="WVW67" s="22"/>
      <c r="WVX67" s="22"/>
      <c r="WVY67" s="22"/>
      <c r="WVZ67" s="22"/>
      <c r="WWA67" s="22"/>
      <c r="WWB67" s="22"/>
      <c r="WWC67" s="22"/>
      <c r="WWD67" s="22"/>
      <c r="WWE67" s="22"/>
      <c r="WWF67" s="22"/>
      <c r="WWG67" s="22"/>
      <c r="WWH67" s="22"/>
      <c r="WWI67" s="22"/>
      <c r="WWJ67" s="22"/>
      <c r="WWK67" s="22"/>
      <c r="WWL67" s="22"/>
      <c r="WWM67" s="22"/>
      <c r="WWN67" s="22"/>
      <c r="WWO67" s="22"/>
      <c r="WWP67" s="22"/>
      <c r="WWQ67" s="22"/>
      <c r="WWR67" s="22"/>
      <c r="WWS67" s="22"/>
      <c r="WWT67" s="22"/>
      <c r="WWU67" s="22"/>
      <c r="WWV67" s="22"/>
      <c r="WWW67" s="22"/>
      <c r="WWX67" s="22"/>
      <c r="WWY67" s="22"/>
      <c r="WWZ67" s="22"/>
      <c r="WXA67" s="22"/>
      <c r="WXB67" s="22"/>
      <c r="WXC67" s="22"/>
      <c r="WXD67" s="22"/>
      <c r="WXE67" s="22"/>
      <c r="WXF67" s="22"/>
      <c r="WXG67" s="22"/>
      <c r="WXH67" s="22"/>
      <c r="WXI67" s="22"/>
      <c r="WXJ67" s="22"/>
      <c r="WXK67" s="22"/>
      <c r="WXL67" s="22"/>
      <c r="WXM67" s="22"/>
      <c r="WXN67" s="22"/>
      <c r="WXO67" s="22"/>
      <c r="WXP67" s="22"/>
      <c r="WXQ67" s="22"/>
      <c r="WXR67" s="22"/>
      <c r="WXS67" s="22"/>
      <c r="WXT67" s="22"/>
      <c r="WXU67" s="22"/>
      <c r="WXV67" s="22"/>
      <c r="WXW67" s="22"/>
      <c r="WXX67" s="22"/>
      <c r="WXY67" s="22"/>
      <c r="WXZ67" s="22"/>
      <c r="WYA67" s="22"/>
      <c r="WYB67" s="22"/>
      <c r="WYC67" s="22"/>
      <c r="WYD67" s="22"/>
      <c r="WYE67" s="22"/>
      <c r="WYF67" s="22"/>
      <c r="WYG67" s="22"/>
      <c r="WYH67" s="22"/>
      <c r="WYI67" s="22"/>
      <c r="WYJ67" s="22"/>
      <c r="WYK67" s="22"/>
      <c r="WYL67" s="22"/>
      <c r="WYM67" s="22"/>
      <c r="WYN67" s="22"/>
      <c r="WYO67" s="22"/>
      <c r="WYP67" s="22"/>
      <c r="WYQ67" s="22"/>
      <c r="WYR67" s="22"/>
      <c r="WYS67" s="22"/>
      <c r="WYT67" s="22"/>
      <c r="WYU67" s="22"/>
      <c r="WYV67" s="22"/>
      <c r="WYW67" s="22"/>
      <c r="WYX67" s="22"/>
      <c r="WYY67" s="22"/>
      <c r="WYZ67" s="22"/>
      <c r="WZA67" s="22"/>
      <c r="WZB67" s="22"/>
      <c r="WZC67" s="22"/>
      <c r="WZD67" s="22"/>
      <c r="WZE67" s="22"/>
      <c r="WZF67" s="22"/>
      <c r="WZG67" s="22"/>
      <c r="WZH67" s="22"/>
      <c r="WZI67" s="22"/>
      <c r="WZJ67" s="22"/>
      <c r="WZK67" s="22"/>
      <c r="WZL67" s="22"/>
      <c r="WZM67" s="22"/>
      <c r="WZN67" s="22"/>
      <c r="WZO67" s="22"/>
      <c r="WZP67" s="22"/>
      <c r="WZQ67" s="22"/>
      <c r="WZR67" s="22"/>
      <c r="WZS67" s="22"/>
      <c r="WZT67" s="22"/>
      <c r="WZU67" s="22"/>
      <c r="WZV67" s="22"/>
      <c r="WZW67" s="22"/>
      <c r="WZX67" s="22"/>
      <c r="WZY67" s="22"/>
      <c r="WZZ67" s="22"/>
      <c r="XAA67" s="22"/>
      <c r="XAB67" s="22"/>
      <c r="XAC67" s="22"/>
      <c r="XAD67" s="22"/>
      <c r="XAE67" s="22"/>
      <c r="XAF67" s="22"/>
      <c r="XAG67" s="22"/>
      <c r="XAH67" s="22"/>
      <c r="XAI67" s="22"/>
      <c r="XAJ67" s="22"/>
      <c r="XAK67" s="22"/>
      <c r="XAL67" s="22"/>
      <c r="XAM67" s="22"/>
      <c r="XAN67" s="22"/>
      <c r="XAO67" s="22"/>
      <c r="XAP67" s="22"/>
      <c r="XAQ67" s="22"/>
      <c r="XAR67" s="22"/>
      <c r="XAS67" s="22"/>
      <c r="XAT67" s="22"/>
      <c r="XAU67" s="22"/>
      <c r="XAV67" s="22"/>
      <c r="XAW67" s="22"/>
      <c r="XAX67" s="22"/>
      <c r="XAY67" s="22"/>
      <c r="XAZ67" s="22"/>
      <c r="XBA67" s="22"/>
      <c r="XBB67" s="22"/>
      <c r="XBC67" s="22"/>
      <c r="XBD67" s="22"/>
      <c r="XBE67" s="22"/>
      <c r="XBF67" s="22"/>
      <c r="XBG67" s="22"/>
      <c r="XBH67" s="22"/>
      <c r="XBI67" s="22"/>
      <c r="XBJ67" s="22"/>
      <c r="XBK67" s="22"/>
      <c r="XBL67" s="22"/>
      <c r="XBM67" s="22"/>
      <c r="XBN67" s="22"/>
      <c r="XBO67" s="22"/>
      <c r="XBP67" s="22"/>
      <c r="XBQ67" s="22"/>
      <c r="XBR67" s="22"/>
      <c r="XBS67" s="22"/>
      <c r="XBT67" s="22"/>
      <c r="XBU67" s="22"/>
      <c r="XBV67" s="22"/>
      <c r="XBW67" s="22"/>
      <c r="XBX67" s="22"/>
      <c r="XBY67" s="22"/>
      <c r="XBZ67" s="22"/>
      <c r="XCA67" s="22"/>
      <c r="XCB67" s="22"/>
      <c r="XCC67" s="22"/>
      <c r="XCD67" s="22"/>
      <c r="XCE67" s="22"/>
      <c r="XCF67" s="22"/>
      <c r="XCG67" s="22"/>
      <c r="XCH67" s="22"/>
      <c r="XCI67" s="22"/>
      <c r="XCJ67" s="22"/>
      <c r="XCK67" s="22"/>
      <c r="XCL67" s="22"/>
      <c r="XCM67" s="22"/>
      <c r="XCN67" s="22"/>
      <c r="XCO67" s="22"/>
      <c r="XCP67" s="22"/>
      <c r="XCQ67" s="22"/>
      <c r="XCR67" s="22"/>
      <c r="XCS67" s="22"/>
      <c r="XCT67" s="22"/>
      <c r="XCU67" s="22"/>
      <c r="XCV67" s="22"/>
      <c r="XCW67" s="22"/>
      <c r="XCX67" s="22"/>
      <c r="XCY67" s="22"/>
      <c r="XCZ67" s="22"/>
      <c r="XDA67" s="22"/>
      <c r="XDB67" s="22"/>
      <c r="XDC67" s="22"/>
      <c r="XDD67" s="22"/>
      <c r="XDE67" s="22"/>
      <c r="XDF67" s="22"/>
      <c r="XDG67" s="22"/>
      <c r="XDH67" s="22"/>
      <c r="XDI67" s="22"/>
      <c r="XDJ67" s="22"/>
      <c r="XDK67" s="22"/>
      <c r="XDL67" s="22"/>
      <c r="XDM67" s="22"/>
      <c r="XDN67" s="22"/>
      <c r="XDO67" s="22"/>
      <c r="XDP67" s="22"/>
      <c r="XDQ67" s="22"/>
      <c r="XDR67" s="22"/>
      <c r="XDS67" s="22"/>
      <c r="XDT67" s="22"/>
      <c r="XDU67" s="22"/>
      <c r="XDV67" s="22"/>
      <c r="XDW67" s="22"/>
      <c r="XDX67" s="22"/>
      <c r="XDY67" s="22"/>
      <c r="XDZ67" s="22"/>
      <c r="XEA67" s="22"/>
      <c r="XEB67" s="22"/>
      <c r="XEC67" s="22"/>
      <c r="XED67" s="22"/>
      <c r="XEE67" s="22"/>
      <c r="XEF67" s="22"/>
      <c r="XEG67" s="22"/>
      <c r="XEH67" s="22"/>
      <c r="XEI67" s="22"/>
      <c r="XEJ67" s="22"/>
      <c r="XEK67" s="22"/>
      <c r="XEL67" s="22"/>
      <c r="XEM67" s="22"/>
      <c r="XEN67" s="22"/>
      <c r="XEO67" s="22"/>
      <c r="XEP67" s="22"/>
      <c r="XEQ67" s="22"/>
      <c r="XER67" s="22"/>
      <c r="XES67" s="22"/>
      <c r="XET67" s="22"/>
      <c r="XEU67" s="22"/>
      <c r="XEV67" s="22"/>
    </row>
    <row r="68" spans="1:16376" outlineLevel="2" x14ac:dyDescent="0.15">
      <c r="B68" s="22" t="s">
        <v>85</v>
      </c>
      <c r="C68" s="29" t="s">
        <v>216</v>
      </c>
      <c r="D68" s="22"/>
      <c r="F68" s="14" t="s">
        <v>91</v>
      </c>
      <c r="L68" s="70">
        <v>90</v>
      </c>
      <c r="M68" s="72"/>
      <c r="N68" s="72"/>
      <c r="O68" s="72"/>
      <c r="P68" s="72"/>
      <c r="Q68" s="72"/>
      <c r="R68" s="72"/>
      <c r="S68" s="72"/>
      <c r="T68" s="72"/>
      <c r="U68" s="7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s="22"/>
      <c r="JQ68" s="22"/>
      <c r="JR68" s="22"/>
      <c r="JS68" s="22"/>
      <c r="JT68" s="22"/>
      <c r="JU68" s="22"/>
      <c r="JV68" s="22"/>
      <c r="JW68" s="22"/>
      <c r="JX68" s="22"/>
      <c r="JY68" s="22"/>
      <c r="JZ68" s="22"/>
      <c r="KA68" s="22"/>
      <c r="KB68" s="22"/>
      <c r="KC68" s="22"/>
      <c r="KD68" s="22"/>
      <c r="KE68" s="22"/>
      <c r="KF68" s="22"/>
      <c r="KG68" s="22"/>
      <c r="KH68" s="22"/>
      <c r="KI68" s="22"/>
      <c r="KJ68" s="22"/>
      <c r="KK68" s="22"/>
      <c r="KL68" s="22"/>
      <c r="KM68" s="22"/>
      <c r="KN68" s="22"/>
      <c r="KO68" s="22"/>
      <c r="KP68" s="22"/>
      <c r="KQ68" s="22"/>
      <c r="KR68" s="22"/>
      <c r="KS68" s="22"/>
      <c r="KT68" s="22"/>
      <c r="KU68" s="22"/>
      <c r="KV68" s="22"/>
      <c r="KW68" s="22"/>
      <c r="KX68" s="22"/>
      <c r="KY68" s="22"/>
      <c r="KZ68" s="22"/>
      <c r="LA68" s="22"/>
      <c r="LB68" s="22"/>
      <c r="LC68" s="22"/>
      <c r="LD68" s="22"/>
      <c r="LE68" s="22"/>
      <c r="LF68" s="22"/>
      <c r="LG68" s="22"/>
      <c r="LH68" s="22"/>
      <c r="LI68" s="22"/>
      <c r="LJ68" s="22"/>
      <c r="LK68" s="22"/>
      <c r="LL68" s="22"/>
      <c r="LM68" s="22"/>
      <c r="LN68" s="22"/>
      <c r="LO68" s="22"/>
      <c r="LP68" s="22"/>
      <c r="LQ68" s="22"/>
      <c r="LR68" s="22"/>
      <c r="LS68" s="22"/>
      <c r="LT68" s="22"/>
      <c r="LU68" s="22"/>
      <c r="LV68" s="22"/>
      <c r="LW68" s="22"/>
      <c r="LX68" s="22"/>
      <c r="LY68" s="22"/>
      <c r="LZ68" s="22"/>
      <c r="MA68" s="22"/>
      <c r="MB68" s="22"/>
      <c r="MC68" s="22"/>
      <c r="MD68" s="22"/>
      <c r="ME68" s="22"/>
      <c r="MF68" s="22"/>
      <c r="MG68" s="22"/>
      <c r="MH68" s="22"/>
      <c r="MI68" s="22"/>
      <c r="MJ68" s="22"/>
      <c r="MK68" s="22"/>
      <c r="ML68" s="22"/>
      <c r="MM68" s="22"/>
      <c r="MN68" s="22"/>
      <c r="MO68" s="22"/>
      <c r="MP68" s="22"/>
      <c r="MQ68" s="22"/>
      <c r="MR68" s="22"/>
      <c r="MS68" s="22"/>
      <c r="MT68" s="22"/>
      <c r="MU68" s="22"/>
      <c r="MV68" s="22"/>
      <c r="MW68" s="22"/>
      <c r="MX68" s="22"/>
      <c r="MY68" s="22"/>
      <c r="MZ68" s="22"/>
      <c r="NA68" s="22"/>
      <c r="NB68" s="22"/>
      <c r="NC68" s="22"/>
      <c r="ND68" s="22"/>
      <c r="NE68" s="22"/>
      <c r="NF68" s="22"/>
      <c r="NG68" s="22"/>
      <c r="NH68" s="22"/>
      <c r="NI68" s="22"/>
      <c r="NJ68" s="22"/>
      <c r="NK68" s="22"/>
      <c r="NL68" s="22"/>
      <c r="NM68" s="22"/>
      <c r="NN68" s="22"/>
      <c r="NO68" s="22"/>
      <c r="NP68" s="22"/>
      <c r="NQ68" s="22"/>
      <c r="NR68" s="22"/>
      <c r="NS68" s="22"/>
      <c r="NT68" s="22"/>
      <c r="NU68" s="22"/>
      <c r="NV68" s="22"/>
      <c r="NW68" s="22"/>
      <c r="NX68" s="22"/>
      <c r="NY68" s="22"/>
      <c r="NZ68" s="22"/>
      <c r="OA68" s="22"/>
      <c r="OB68" s="22"/>
      <c r="OC68" s="22"/>
      <c r="OD68" s="22"/>
      <c r="OE68" s="22"/>
      <c r="OF68" s="22"/>
      <c r="OG68" s="22"/>
      <c r="OH68" s="22"/>
      <c r="OI68" s="22"/>
      <c r="OJ68" s="22"/>
      <c r="OK68" s="22"/>
      <c r="OL68" s="22"/>
      <c r="OM68" s="22"/>
      <c r="ON68" s="22"/>
      <c r="OO68" s="22"/>
      <c r="OP68" s="22"/>
      <c r="OQ68" s="22"/>
      <c r="OR68" s="22"/>
      <c r="OS68" s="22"/>
      <c r="OT68" s="22"/>
      <c r="OU68" s="22"/>
      <c r="OV68" s="22"/>
      <c r="OW68" s="22"/>
      <c r="OX68" s="22"/>
      <c r="OY68" s="22"/>
      <c r="OZ68" s="22"/>
      <c r="PA68" s="22"/>
      <c r="PB68" s="22"/>
      <c r="PC68" s="22"/>
      <c r="PD68" s="22"/>
      <c r="PE68" s="22"/>
      <c r="PF68" s="22"/>
      <c r="PG68" s="22"/>
      <c r="PH68" s="22"/>
      <c r="PI68" s="22"/>
      <c r="PJ68" s="22"/>
      <c r="PK68" s="22"/>
      <c r="PL68" s="22"/>
      <c r="PM68" s="22"/>
      <c r="PN68" s="22"/>
      <c r="PO68" s="22"/>
      <c r="PP68" s="22"/>
      <c r="PQ68" s="22"/>
      <c r="PR68" s="22"/>
      <c r="PS68" s="22"/>
      <c r="PT68" s="22"/>
      <c r="PU68" s="22"/>
      <c r="PV68" s="22"/>
      <c r="PW68" s="22"/>
      <c r="PX68" s="22"/>
      <c r="PY68" s="22"/>
      <c r="PZ68" s="22"/>
      <c r="QA68" s="22"/>
      <c r="QB68" s="22"/>
      <c r="QC68" s="22"/>
      <c r="QD68" s="22"/>
      <c r="QE68" s="22"/>
      <c r="QF68" s="22"/>
      <c r="QG68" s="22"/>
      <c r="QH68" s="22"/>
      <c r="QI68" s="22"/>
      <c r="QJ68" s="22"/>
      <c r="QK68" s="22"/>
      <c r="QL68" s="22"/>
      <c r="QM68" s="22"/>
      <c r="QN68" s="22"/>
      <c r="QO68" s="22"/>
      <c r="QP68" s="22"/>
      <c r="QQ68" s="22"/>
      <c r="QR68" s="22"/>
      <c r="QS68" s="22"/>
      <c r="QT68" s="22"/>
      <c r="QU68" s="22"/>
      <c r="QV68" s="22"/>
      <c r="QW68" s="22"/>
      <c r="QX68" s="22"/>
      <c r="QY68" s="22"/>
      <c r="QZ68" s="22"/>
      <c r="RA68" s="22"/>
      <c r="RB68" s="22"/>
      <c r="RC68" s="22"/>
      <c r="RD68" s="22"/>
      <c r="RE68" s="22"/>
      <c r="RF68" s="22"/>
      <c r="RG68" s="22"/>
      <c r="RH68" s="22"/>
      <c r="RI68" s="22"/>
      <c r="RJ68" s="22"/>
      <c r="RK68" s="22"/>
      <c r="RL68" s="22"/>
      <c r="RM68" s="22"/>
      <c r="RN68" s="22"/>
      <c r="RO68" s="22"/>
      <c r="RP68" s="22"/>
      <c r="RQ68" s="22"/>
      <c r="RR68" s="22"/>
      <c r="RS68" s="22"/>
      <c r="RT68" s="22"/>
      <c r="RU68" s="22"/>
      <c r="RV68" s="22"/>
      <c r="RW68" s="22"/>
      <c r="RX68" s="22"/>
      <c r="RY68" s="22"/>
      <c r="RZ68" s="22"/>
      <c r="SA68" s="22"/>
      <c r="SB68" s="22"/>
      <c r="SC68" s="22"/>
      <c r="SD68" s="22"/>
      <c r="SE68" s="22"/>
      <c r="SF68" s="22"/>
      <c r="SG68" s="22"/>
      <c r="SH68" s="22"/>
      <c r="SI68" s="22"/>
      <c r="SJ68" s="22"/>
      <c r="SK68" s="22"/>
      <c r="SL68" s="22"/>
      <c r="SM68" s="22"/>
      <c r="SN68" s="22"/>
      <c r="SO68" s="22"/>
      <c r="SP68" s="22"/>
      <c r="SQ68" s="22"/>
      <c r="SR68" s="22"/>
      <c r="SS68" s="22"/>
      <c r="ST68" s="22"/>
      <c r="SU68" s="22"/>
      <c r="SV68" s="22"/>
      <c r="SW68" s="22"/>
      <c r="SX68" s="22"/>
      <c r="SY68" s="22"/>
      <c r="SZ68" s="22"/>
      <c r="TA68" s="22"/>
      <c r="TB68" s="22"/>
      <c r="TC68" s="22"/>
      <c r="TD68" s="22"/>
      <c r="TE68" s="22"/>
      <c r="TF68" s="22"/>
      <c r="TG68" s="22"/>
      <c r="TH68" s="22"/>
      <c r="TI68" s="22"/>
      <c r="TJ68" s="22"/>
      <c r="TK68" s="22"/>
      <c r="TL68" s="22"/>
      <c r="TM68" s="22"/>
      <c r="TN68" s="22"/>
      <c r="TO68" s="22"/>
      <c r="TP68" s="22"/>
      <c r="TQ68" s="22"/>
      <c r="TR68" s="22"/>
      <c r="TS68" s="22"/>
      <c r="TT68" s="22"/>
      <c r="TU68" s="22"/>
      <c r="TV68" s="22"/>
      <c r="TW68" s="22"/>
      <c r="TX68" s="22"/>
      <c r="TY68" s="22"/>
      <c r="TZ68" s="22"/>
      <c r="UA68" s="22"/>
      <c r="UB68" s="22"/>
      <c r="UC68" s="22"/>
      <c r="UD68" s="22"/>
      <c r="UE68" s="22"/>
      <c r="UF68" s="22"/>
      <c r="UG68" s="22"/>
      <c r="UH68" s="22"/>
      <c r="UI68" s="22"/>
      <c r="UJ68" s="22"/>
      <c r="UK68" s="22"/>
      <c r="UL68" s="22"/>
      <c r="UM68" s="22"/>
      <c r="UN68" s="22"/>
      <c r="UO68" s="22"/>
      <c r="UP68" s="22"/>
      <c r="UQ68" s="22"/>
      <c r="UR68" s="22"/>
      <c r="US68" s="22"/>
      <c r="UT68" s="22"/>
      <c r="UU68" s="22"/>
      <c r="UV68" s="22"/>
      <c r="UW68" s="22"/>
      <c r="UX68" s="22"/>
      <c r="UY68" s="22"/>
      <c r="UZ68" s="22"/>
      <c r="VA68" s="22"/>
      <c r="VB68" s="22"/>
      <c r="VC68" s="22"/>
      <c r="VD68" s="22"/>
      <c r="VE68" s="22"/>
      <c r="VF68" s="22"/>
      <c r="VG68" s="22"/>
      <c r="VH68" s="22"/>
      <c r="VI68" s="22"/>
      <c r="VJ68" s="22"/>
      <c r="VK68" s="22"/>
      <c r="VL68" s="22"/>
      <c r="VM68" s="22"/>
      <c r="VN68" s="22"/>
      <c r="VO68" s="22"/>
      <c r="VP68" s="22"/>
      <c r="VQ68" s="22"/>
      <c r="VR68" s="22"/>
      <c r="VS68" s="22"/>
      <c r="VT68" s="22"/>
      <c r="VU68" s="22"/>
      <c r="VV68" s="22"/>
      <c r="VW68" s="22"/>
      <c r="VX68" s="22"/>
      <c r="VY68" s="22"/>
      <c r="VZ68" s="22"/>
      <c r="WA68" s="22"/>
      <c r="WB68" s="22"/>
      <c r="WC68" s="22"/>
      <c r="WD68" s="22"/>
      <c r="WE68" s="22"/>
      <c r="WF68" s="22"/>
      <c r="WG68" s="22"/>
      <c r="WH68" s="22"/>
      <c r="WI68" s="22"/>
      <c r="WJ68" s="22"/>
      <c r="WK68" s="22"/>
      <c r="WL68" s="22"/>
      <c r="WM68" s="22"/>
      <c r="WN68" s="22"/>
      <c r="WO68" s="22"/>
      <c r="WP68" s="22"/>
      <c r="WQ68" s="22"/>
      <c r="WR68" s="22"/>
      <c r="WS68" s="22"/>
      <c r="WT68" s="22"/>
      <c r="WU68" s="22"/>
      <c r="WV68" s="22"/>
      <c r="WW68" s="22"/>
      <c r="WX68" s="22"/>
      <c r="WY68" s="22"/>
      <c r="WZ68" s="22"/>
      <c r="XA68" s="22"/>
      <c r="XB68" s="22"/>
      <c r="XC68" s="22"/>
      <c r="XD68" s="22"/>
      <c r="XE68" s="22"/>
      <c r="XF68" s="22"/>
      <c r="XG68" s="22"/>
      <c r="XH68" s="22"/>
      <c r="XI68" s="22"/>
      <c r="XJ68" s="22"/>
      <c r="XK68" s="22"/>
      <c r="XL68" s="22"/>
      <c r="XM68" s="22"/>
      <c r="XN68" s="22"/>
      <c r="XO68" s="22"/>
      <c r="XP68" s="22"/>
      <c r="XQ68" s="22"/>
      <c r="XR68" s="22"/>
      <c r="XS68" s="22"/>
      <c r="XT68" s="22"/>
      <c r="XU68" s="22"/>
      <c r="XV68" s="22"/>
      <c r="XW68" s="22"/>
      <c r="XX68" s="22"/>
      <c r="XY68" s="22"/>
      <c r="XZ68" s="22"/>
      <c r="YA68" s="22"/>
      <c r="YB68" s="22"/>
      <c r="YC68" s="22"/>
      <c r="YD68" s="22"/>
      <c r="YE68" s="22"/>
      <c r="YF68" s="22"/>
      <c r="YG68" s="22"/>
      <c r="YH68" s="22"/>
      <c r="YI68" s="22"/>
      <c r="YJ68" s="22"/>
      <c r="YK68" s="22"/>
      <c r="YL68" s="22"/>
      <c r="YM68" s="22"/>
      <c r="YN68" s="22"/>
      <c r="YO68" s="22"/>
      <c r="YP68" s="22"/>
      <c r="YQ68" s="22"/>
      <c r="YR68" s="22"/>
      <c r="YS68" s="22"/>
      <c r="YT68" s="22"/>
      <c r="YU68" s="22"/>
      <c r="YV68" s="22"/>
      <c r="YW68" s="22"/>
      <c r="YX68" s="22"/>
      <c r="YY68" s="22"/>
      <c r="YZ68" s="22"/>
      <c r="ZA68" s="22"/>
      <c r="ZB68" s="22"/>
      <c r="ZC68" s="22"/>
      <c r="ZD68" s="22"/>
      <c r="ZE68" s="22"/>
      <c r="ZF68" s="22"/>
      <c r="ZG68" s="22"/>
      <c r="ZH68" s="22"/>
      <c r="ZI68" s="22"/>
      <c r="ZJ68" s="22"/>
      <c r="ZK68" s="22"/>
      <c r="ZL68" s="22"/>
      <c r="ZM68" s="22"/>
      <c r="ZN68" s="22"/>
      <c r="ZO68" s="22"/>
      <c r="ZP68" s="22"/>
      <c r="ZQ68" s="22"/>
      <c r="ZR68" s="22"/>
      <c r="ZS68" s="22"/>
      <c r="ZT68" s="22"/>
      <c r="ZU68" s="22"/>
      <c r="ZV68" s="22"/>
      <c r="ZW68" s="22"/>
      <c r="ZX68" s="22"/>
      <c r="ZY68" s="22"/>
      <c r="ZZ68" s="22"/>
      <c r="AAA68" s="22"/>
      <c r="AAB68" s="22"/>
      <c r="AAC68" s="22"/>
      <c r="AAD68" s="22"/>
      <c r="AAE68" s="22"/>
      <c r="AAF68" s="22"/>
      <c r="AAG68" s="22"/>
      <c r="AAH68" s="22"/>
      <c r="AAI68" s="22"/>
      <c r="AAJ68" s="22"/>
      <c r="AAK68" s="22"/>
      <c r="AAL68" s="22"/>
      <c r="AAM68" s="22"/>
      <c r="AAN68" s="22"/>
      <c r="AAO68" s="22"/>
      <c r="AAP68" s="22"/>
      <c r="AAQ68" s="22"/>
      <c r="AAR68" s="22"/>
      <c r="AAS68" s="22"/>
      <c r="AAT68" s="22"/>
      <c r="AAU68" s="22"/>
      <c r="AAV68" s="22"/>
      <c r="AAW68" s="22"/>
      <c r="AAX68" s="22"/>
      <c r="AAY68" s="22"/>
      <c r="AAZ68" s="22"/>
      <c r="ABA68" s="22"/>
      <c r="ABB68" s="22"/>
      <c r="ABC68" s="22"/>
      <c r="ABD68" s="22"/>
      <c r="ABE68" s="22"/>
      <c r="ABF68" s="22"/>
      <c r="ABG68" s="22"/>
      <c r="ABH68" s="22"/>
      <c r="ABI68" s="22"/>
      <c r="ABJ68" s="22"/>
      <c r="ABK68" s="22"/>
      <c r="ABL68" s="22"/>
      <c r="ABM68" s="22"/>
      <c r="ABN68" s="22"/>
      <c r="ABO68" s="22"/>
      <c r="ABP68" s="22"/>
      <c r="ABQ68" s="22"/>
      <c r="ABR68" s="22"/>
      <c r="ABS68" s="22"/>
      <c r="ABT68" s="22"/>
      <c r="ABU68" s="22"/>
      <c r="ABV68" s="22"/>
      <c r="ABW68" s="22"/>
      <c r="ABX68" s="22"/>
      <c r="ABY68" s="22"/>
      <c r="ABZ68" s="22"/>
      <c r="ACA68" s="22"/>
      <c r="ACB68" s="22"/>
      <c r="ACC68" s="22"/>
      <c r="ACD68" s="22"/>
      <c r="ACE68" s="22"/>
      <c r="ACF68" s="22"/>
      <c r="ACG68" s="22"/>
      <c r="ACH68" s="22"/>
      <c r="ACI68" s="22"/>
      <c r="ACJ68" s="22"/>
      <c r="ACK68" s="22"/>
      <c r="ACL68" s="22"/>
      <c r="ACM68" s="22"/>
      <c r="ACN68" s="22"/>
      <c r="ACO68" s="22"/>
      <c r="ACP68" s="22"/>
      <c r="ACQ68" s="22"/>
      <c r="ACR68" s="22"/>
      <c r="ACS68" s="22"/>
      <c r="ACT68" s="22"/>
      <c r="ACU68" s="22"/>
      <c r="ACV68" s="22"/>
      <c r="ACW68" s="22"/>
      <c r="ACX68" s="22"/>
      <c r="ACY68" s="22"/>
      <c r="ACZ68" s="22"/>
      <c r="ADA68" s="22"/>
      <c r="ADB68" s="22"/>
      <c r="ADC68" s="22"/>
      <c r="ADD68" s="22"/>
      <c r="ADE68" s="22"/>
      <c r="ADF68" s="22"/>
      <c r="ADG68" s="22"/>
      <c r="ADH68" s="22"/>
      <c r="ADI68" s="22"/>
      <c r="ADJ68" s="22"/>
      <c r="ADK68" s="22"/>
      <c r="ADL68" s="22"/>
      <c r="ADM68" s="22"/>
      <c r="ADN68" s="22"/>
      <c r="ADO68" s="22"/>
      <c r="ADP68" s="22"/>
      <c r="ADQ68" s="22"/>
      <c r="ADR68" s="22"/>
      <c r="ADS68" s="22"/>
      <c r="ADT68" s="22"/>
      <c r="ADU68" s="22"/>
      <c r="ADV68" s="22"/>
      <c r="ADW68" s="22"/>
      <c r="ADX68" s="22"/>
      <c r="ADY68" s="22"/>
      <c r="ADZ68" s="22"/>
      <c r="AEA68" s="22"/>
      <c r="AEB68" s="22"/>
      <c r="AEC68" s="22"/>
      <c r="AED68" s="22"/>
      <c r="AEE68" s="22"/>
      <c r="AEF68" s="22"/>
      <c r="AEG68" s="22"/>
      <c r="AEH68" s="22"/>
      <c r="AEI68" s="22"/>
      <c r="AEJ68" s="22"/>
      <c r="AEK68" s="22"/>
      <c r="AEL68" s="22"/>
      <c r="AEM68" s="22"/>
      <c r="AEN68" s="22"/>
      <c r="AEO68" s="22"/>
      <c r="AEP68" s="22"/>
      <c r="AEQ68" s="22"/>
      <c r="AER68" s="22"/>
      <c r="AES68" s="22"/>
      <c r="AET68" s="22"/>
      <c r="AEU68" s="22"/>
      <c r="AEV68" s="22"/>
      <c r="AEW68" s="22"/>
      <c r="AEX68" s="22"/>
      <c r="AEY68" s="22"/>
      <c r="AEZ68" s="22"/>
      <c r="AFA68" s="22"/>
      <c r="AFB68" s="22"/>
      <c r="AFC68" s="22"/>
      <c r="AFD68" s="22"/>
      <c r="AFE68" s="22"/>
      <c r="AFF68" s="22"/>
      <c r="AFG68" s="22"/>
      <c r="AFH68" s="22"/>
      <c r="AFI68" s="22"/>
      <c r="AFJ68" s="22"/>
      <c r="AFK68" s="22"/>
      <c r="AFL68" s="22"/>
      <c r="AFM68" s="22"/>
      <c r="AFN68" s="22"/>
      <c r="AFO68" s="22"/>
      <c r="AFP68" s="22"/>
      <c r="AFQ68" s="22"/>
      <c r="AFR68" s="22"/>
      <c r="AFS68" s="22"/>
      <c r="AFT68" s="22"/>
      <c r="AFU68" s="22"/>
      <c r="AFV68" s="22"/>
      <c r="AFW68" s="22"/>
      <c r="AFX68" s="22"/>
      <c r="AFY68" s="22"/>
      <c r="AFZ68" s="22"/>
      <c r="AGA68" s="22"/>
      <c r="AGB68" s="22"/>
      <c r="AGC68" s="22"/>
      <c r="AGD68" s="22"/>
      <c r="AGE68" s="22"/>
      <c r="AGF68" s="22"/>
      <c r="AGG68" s="22"/>
      <c r="AGH68" s="22"/>
      <c r="AGI68" s="22"/>
      <c r="AGJ68" s="22"/>
      <c r="AGK68" s="22"/>
      <c r="AGL68" s="22"/>
      <c r="AGM68" s="22"/>
      <c r="AGN68" s="22"/>
      <c r="AGO68" s="22"/>
      <c r="AGP68" s="22"/>
      <c r="AGQ68" s="22"/>
      <c r="AGR68" s="22"/>
      <c r="AGS68" s="22"/>
      <c r="AGT68" s="22"/>
      <c r="AGU68" s="22"/>
      <c r="AGV68" s="22"/>
      <c r="AGW68" s="22"/>
      <c r="AGX68" s="22"/>
      <c r="AGY68" s="22"/>
      <c r="AGZ68" s="22"/>
      <c r="AHA68" s="22"/>
      <c r="AHB68" s="22"/>
      <c r="AHC68" s="22"/>
      <c r="AHD68" s="22"/>
      <c r="AHE68" s="22"/>
      <c r="AHF68" s="22"/>
      <c r="AHG68" s="22"/>
      <c r="AHH68" s="22"/>
      <c r="AHI68" s="22"/>
      <c r="AHJ68" s="22"/>
      <c r="AHK68" s="22"/>
      <c r="AHL68" s="22"/>
      <c r="AHM68" s="22"/>
      <c r="AHN68" s="22"/>
      <c r="AHO68" s="22"/>
      <c r="AHP68" s="22"/>
      <c r="AHQ68" s="22"/>
      <c r="AHR68" s="22"/>
      <c r="AHS68" s="22"/>
      <c r="AHT68" s="22"/>
      <c r="AHU68" s="22"/>
      <c r="AHV68" s="22"/>
      <c r="AHW68" s="22"/>
      <c r="AHX68" s="22"/>
      <c r="AHY68" s="22"/>
      <c r="AHZ68" s="22"/>
      <c r="AIA68" s="22"/>
      <c r="AIB68" s="22"/>
      <c r="AIC68" s="22"/>
      <c r="AID68" s="22"/>
      <c r="AIE68" s="22"/>
      <c r="AIF68" s="22"/>
      <c r="AIG68" s="22"/>
      <c r="AIH68" s="22"/>
      <c r="AII68" s="22"/>
      <c r="AIJ68" s="22"/>
      <c r="AIK68" s="22"/>
      <c r="AIL68" s="22"/>
      <c r="AIM68" s="22"/>
      <c r="AIN68" s="22"/>
      <c r="AIO68" s="22"/>
      <c r="AIP68" s="22"/>
      <c r="AIQ68" s="22"/>
      <c r="AIR68" s="22"/>
      <c r="AIS68" s="22"/>
      <c r="AIT68" s="22"/>
      <c r="AIU68" s="22"/>
      <c r="AIV68" s="22"/>
      <c r="AIW68" s="22"/>
      <c r="AIX68" s="22"/>
      <c r="AIY68" s="22"/>
      <c r="AIZ68" s="22"/>
      <c r="AJA68" s="22"/>
      <c r="AJB68" s="22"/>
      <c r="AJC68" s="22"/>
      <c r="AJD68" s="22"/>
      <c r="AJE68" s="22"/>
      <c r="AJF68" s="22"/>
      <c r="AJG68" s="22"/>
      <c r="AJH68" s="22"/>
      <c r="AJI68" s="22"/>
      <c r="AJJ68" s="22"/>
      <c r="AJK68" s="22"/>
      <c r="AJL68" s="22"/>
      <c r="AJM68" s="22"/>
      <c r="AJN68" s="22"/>
      <c r="AJO68" s="22"/>
      <c r="AJP68" s="22"/>
      <c r="AJQ68" s="22"/>
      <c r="AJR68" s="22"/>
      <c r="AJS68" s="22"/>
      <c r="AJT68" s="22"/>
      <c r="AJU68" s="22"/>
      <c r="AJV68" s="22"/>
      <c r="AJW68" s="22"/>
      <c r="AJX68" s="22"/>
      <c r="AJY68" s="22"/>
      <c r="AJZ68" s="22"/>
      <c r="AKA68" s="22"/>
      <c r="AKB68" s="22"/>
      <c r="AKC68" s="22"/>
      <c r="AKD68" s="22"/>
      <c r="AKE68" s="22"/>
      <c r="AKF68" s="22"/>
      <c r="AKG68" s="22"/>
      <c r="AKH68" s="22"/>
      <c r="AKI68" s="22"/>
      <c r="AKJ68" s="22"/>
      <c r="AKK68" s="22"/>
      <c r="AKL68" s="22"/>
      <c r="AKM68" s="22"/>
      <c r="AKN68" s="22"/>
      <c r="AKO68" s="22"/>
      <c r="AKP68" s="22"/>
      <c r="AKQ68" s="22"/>
      <c r="AKR68" s="22"/>
      <c r="AKS68" s="22"/>
      <c r="AKT68" s="22"/>
      <c r="AKU68" s="22"/>
      <c r="AKV68" s="22"/>
      <c r="AKW68" s="22"/>
      <c r="AKX68" s="22"/>
      <c r="AKY68" s="22"/>
      <c r="AKZ68" s="22"/>
      <c r="ALA68" s="22"/>
      <c r="ALB68" s="22"/>
      <c r="ALC68" s="22"/>
      <c r="ALD68" s="22"/>
      <c r="ALE68" s="22"/>
      <c r="ALF68" s="22"/>
      <c r="ALG68" s="22"/>
      <c r="ALH68" s="22"/>
      <c r="ALI68" s="22"/>
      <c r="ALJ68" s="22"/>
      <c r="ALK68" s="22"/>
      <c r="ALL68" s="22"/>
      <c r="ALM68" s="22"/>
      <c r="ALN68" s="22"/>
      <c r="ALO68" s="22"/>
      <c r="ALP68" s="22"/>
      <c r="ALQ68" s="22"/>
      <c r="ALR68" s="22"/>
      <c r="ALS68" s="22"/>
      <c r="ALT68" s="22"/>
      <c r="ALU68" s="22"/>
      <c r="ALV68" s="22"/>
      <c r="ALW68" s="22"/>
      <c r="ALX68" s="22"/>
      <c r="ALY68" s="22"/>
      <c r="ALZ68" s="22"/>
      <c r="AMA68" s="22"/>
      <c r="AMB68" s="22"/>
      <c r="AMC68" s="22"/>
      <c r="AMD68" s="22"/>
      <c r="AME68" s="22"/>
      <c r="AMF68" s="22"/>
      <c r="AMG68" s="22"/>
      <c r="AMH68" s="22"/>
      <c r="AMI68" s="22"/>
      <c r="AMJ68" s="22"/>
      <c r="AMK68" s="22"/>
      <c r="AML68" s="22"/>
      <c r="AMM68" s="22"/>
      <c r="AMN68" s="22"/>
      <c r="AMO68" s="22"/>
      <c r="AMP68" s="22"/>
      <c r="AMQ68" s="22"/>
      <c r="AMR68" s="22"/>
      <c r="AMS68" s="22"/>
      <c r="AMT68" s="22"/>
      <c r="AMU68" s="22"/>
      <c r="AMV68" s="22"/>
      <c r="AMW68" s="22"/>
      <c r="AMX68" s="22"/>
      <c r="AMY68" s="22"/>
      <c r="AMZ68" s="22"/>
      <c r="ANA68" s="22"/>
      <c r="ANB68" s="22"/>
      <c r="ANC68" s="22"/>
      <c r="AND68" s="22"/>
      <c r="ANE68" s="22"/>
      <c r="ANF68" s="22"/>
      <c r="ANG68" s="22"/>
      <c r="ANH68" s="22"/>
      <c r="ANI68" s="22"/>
      <c r="ANJ68" s="22"/>
      <c r="ANK68" s="22"/>
      <c r="ANL68" s="22"/>
      <c r="ANM68" s="22"/>
      <c r="ANN68" s="22"/>
      <c r="ANO68" s="22"/>
      <c r="ANP68" s="22"/>
      <c r="ANQ68" s="22"/>
      <c r="ANR68" s="22"/>
      <c r="ANS68" s="22"/>
      <c r="ANT68" s="22"/>
      <c r="ANU68" s="22"/>
      <c r="ANV68" s="22"/>
      <c r="ANW68" s="22"/>
      <c r="ANX68" s="22"/>
      <c r="ANY68" s="22"/>
      <c r="ANZ68" s="22"/>
      <c r="AOA68" s="22"/>
      <c r="AOB68" s="22"/>
      <c r="AOC68" s="22"/>
      <c r="AOD68" s="22"/>
      <c r="AOE68" s="22"/>
      <c r="AOF68" s="22"/>
      <c r="AOG68" s="22"/>
      <c r="AOH68" s="22"/>
      <c r="AOI68" s="22"/>
      <c r="AOJ68" s="22"/>
      <c r="AOK68" s="22"/>
      <c r="AOL68" s="22"/>
      <c r="AOM68" s="22"/>
      <c r="AON68" s="22"/>
      <c r="AOO68" s="22"/>
      <c r="AOP68" s="22"/>
      <c r="AOQ68" s="22"/>
      <c r="AOR68" s="22"/>
      <c r="AOS68" s="22"/>
      <c r="AOT68" s="22"/>
      <c r="AOU68" s="22"/>
      <c r="AOV68" s="22"/>
      <c r="AOW68" s="22"/>
      <c r="AOX68" s="22"/>
      <c r="AOY68" s="22"/>
      <c r="AOZ68" s="22"/>
      <c r="APA68" s="22"/>
      <c r="APB68" s="22"/>
      <c r="APC68" s="22"/>
      <c r="APD68" s="22"/>
      <c r="APE68" s="22"/>
      <c r="APF68" s="22"/>
      <c r="APG68" s="22"/>
      <c r="APH68" s="22"/>
      <c r="API68" s="22"/>
      <c r="APJ68" s="22"/>
      <c r="APK68" s="22"/>
      <c r="APL68" s="22"/>
      <c r="APM68" s="22"/>
      <c r="APN68" s="22"/>
      <c r="APO68" s="22"/>
      <c r="APP68" s="22"/>
      <c r="APQ68" s="22"/>
      <c r="APR68" s="22"/>
      <c r="APS68" s="22"/>
      <c r="APT68" s="22"/>
      <c r="APU68" s="22"/>
      <c r="APV68" s="22"/>
      <c r="APW68" s="22"/>
      <c r="APX68" s="22"/>
      <c r="APY68" s="22"/>
      <c r="APZ68" s="22"/>
      <c r="AQA68" s="22"/>
      <c r="AQB68" s="22"/>
      <c r="AQC68" s="22"/>
      <c r="AQD68" s="22"/>
      <c r="AQE68" s="22"/>
      <c r="AQF68" s="22"/>
      <c r="AQG68" s="22"/>
      <c r="AQH68" s="22"/>
      <c r="AQI68" s="22"/>
      <c r="AQJ68" s="22"/>
      <c r="AQK68" s="22"/>
      <c r="AQL68" s="22"/>
      <c r="AQM68" s="22"/>
      <c r="AQN68" s="22"/>
      <c r="AQO68" s="22"/>
      <c r="AQP68" s="22"/>
      <c r="AQQ68" s="22"/>
      <c r="AQR68" s="22"/>
      <c r="AQS68" s="22"/>
      <c r="AQT68" s="22"/>
      <c r="AQU68" s="22"/>
      <c r="AQV68" s="22"/>
      <c r="AQW68" s="22"/>
      <c r="AQX68" s="22"/>
      <c r="AQY68" s="22"/>
      <c r="AQZ68" s="22"/>
      <c r="ARA68" s="22"/>
      <c r="ARB68" s="22"/>
      <c r="ARC68" s="22"/>
      <c r="ARD68" s="22"/>
      <c r="ARE68" s="22"/>
      <c r="ARF68" s="22"/>
      <c r="ARG68" s="22"/>
      <c r="ARH68" s="22"/>
      <c r="ARI68" s="22"/>
      <c r="ARJ68" s="22"/>
      <c r="ARK68" s="22"/>
      <c r="ARL68" s="22"/>
      <c r="ARM68" s="22"/>
      <c r="ARN68" s="22"/>
      <c r="ARO68" s="22"/>
      <c r="ARP68" s="22"/>
      <c r="ARQ68" s="22"/>
      <c r="ARR68" s="22"/>
      <c r="ARS68" s="22"/>
      <c r="ART68" s="22"/>
      <c r="ARU68" s="22"/>
      <c r="ARV68" s="22"/>
      <c r="ARW68" s="22"/>
      <c r="ARX68" s="22"/>
      <c r="ARY68" s="22"/>
      <c r="ARZ68" s="22"/>
      <c r="ASA68" s="22"/>
      <c r="ASB68" s="22"/>
      <c r="ASC68" s="22"/>
      <c r="ASD68" s="22"/>
      <c r="ASE68" s="22"/>
      <c r="ASF68" s="22"/>
      <c r="ASG68" s="22"/>
      <c r="ASH68" s="22"/>
      <c r="ASI68" s="22"/>
      <c r="ASJ68" s="22"/>
      <c r="ASK68" s="22"/>
      <c r="ASL68" s="22"/>
      <c r="ASM68" s="22"/>
      <c r="ASN68" s="22"/>
      <c r="ASO68" s="22"/>
      <c r="ASP68" s="22"/>
      <c r="ASQ68" s="22"/>
      <c r="ASR68" s="22"/>
      <c r="ASS68" s="22"/>
      <c r="AST68" s="22"/>
      <c r="ASU68" s="22"/>
      <c r="ASV68" s="22"/>
      <c r="ASW68" s="22"/>
      <c r="ASX68" s="22"/>
      <c r="ASY68" s="22"/>
      <c r="ASZ68" s="22"/>
      <c r="ATA68" s="22"/>
      <c r="ATB68" s="22"/>
      <c r="ATC68" s="22"/>
      <c r="ATD68" s="22"/>
      <c r="ATE68" s="22"/>
      <c r="ATF68" s="22"/>
      <c r="ATG68" s="22"/>
      <c r="ATH68" s="22"/>
      <c r="ATI68" s="22"/>
      <c r="ATJ68" s="22"/>
      <c r="ATK68" s="22"/>
      <c r="ATL68" s="22"/>
      <c r="ATM68" s="22"/>
      <c r="ATN68" s="22"/>
      <c r="ATO68" s="22"/>
      <c r="ATP68" s="22"/>
      <c r="ATQ68" s="22"/>
      <c r="ATR68" s="22"/>
      <c r="ATS68" s="22"/>
      <c r="ATT68" s="22"/>
      <c r="ATU68" s="22"/>
      <c r="ATV68" s="22"/>
      <c r="ATW68" s="22"/>
      <c r="ATX68" s="22"/>
      <c r="ATY68" s="22"/>
      <c r="ATZ68" s="22"/>
      <c r="AUA68" s="22"/>
      <c r="AUB68" s="22"/>
      <c r="AUC68" s="22"/>
      <c r="AUD68" s="22"/>
      <c r="AUE68" s="22"/>
      <c r="AUF68" s="22"/>
      <c r="AUG68" s="22"/>
      <c r="AUH68" s="22"/>
      <c r="AUI68" s="22"/>
      <c r="AUJ68" s="22"/>
      <c r="AUK68" s="22"/>
      <c r="AUL68" s="22"/>
      <c r="AUM68" s="22"/>
      <c r="AUN68" s="22"/>
      <c r="AUO68" s="22"/>
      <c r="AUP68" s="22"/>
      <c r="AUQ68" s="22"/>
      <c r="AUR68" s="22"/>
      <c r="AUS68" s="22"/>
      <c r="AUT68" s="22"/>
      <c r="AUU68" s="22"/>
      <c r="AUV68" s="22"/>
      <c r="AUW68" s="22"/>
      <c r="AUX68" s="22"/>
      <c r="AUY68" s="22"/>
      <c r="AUZ68" s="22"/>
      <c r="AVA68" s="22"/>
      <c r="AVB68" s="22"/>
      <c r="AVC68" s="22"/>
      <c r="AVD68" s="22"/>
      <c r="AVE68" s="22"/>
      <c r="AVF68" s="22"/>
      <c r="AVG68" s="22"/>
      <c r="AVH68" s="22"/>
      <c r="AVI68" s="22"/>
      <c r="AVJ68" s="22"/>
      <c r="AVK68" s="22"/>
      <c r="AVL68" s="22"/>
      <c r="AVM68" s="22"/>
      <c r="AVN68" s="22"/>
      <c r="AVO68" s="22"/>
      <c r="AVP68" s="22"/>
      <c r="AVQ68" s="22"/>
      <c r="AVR68" s="22"/>
      <c r="AVS68" s="22"/>
      <c r="AVT68" s="22"/>
      <c r="AVU68" s="22"/>
      <c r="AVV68" s="22"/>
      <c r="AVW68" s="22"/>
      <c r="AVX68" s="22"/>
      <c r="AVY68" s="22"/>
      <c r="AVZ68" s="22"/>
      <c r="AWA68" s="22"/>
      <c r="AWB68" s="22"/>
      <c r="AWC68" s="22"/>
      <c r="AWD68" s="22"/>
      <c r="AWE68" s="22"/>
      <c r="AWF68" s="22"/>
      <c r="AWG68" s="22"/>
      <c r="AWH68" s="22"/>
      <c r="AWI68" s="22"/>
      <c r="AWJ68" s="22"/>
      <c r="AWK68" s="22"/>
      <c r="AWL68" s="22"/>
      <c r="AWM68" s="22"/>
      <c r="AWN68" s="22"/>
      <c r="AWO68" s="22"/>
      <c r="AWP68" s="22"/>
      <c r="AWQ68" s="22"/>
      <c r="AWR68" s="22"/>
      <c r="AWS68" s="22"/>
      <c r="AWT68" s="22"/>
      <c r="AWU68" s="22"/>
      <c r="AWV68" s="22"/>
      <c r="AWW68" s="22"/>
      <c r="AWX68" s="22"/>
      <c r="AWY68" s="22"/>
      <c r="AWZ68" s="22"/>
      <c r="AXA68" s="22"/>
      <c r="AXB68" s="22"/>
      <c r="AXC68" s="22"/>
      <c r="AXD68" s="22"/>
      <c r="AXE68" s="22"/>
      <c r="AXF68" s="22"/>
      <c r="AXG68" s="22"/>
      <c r="AXH68" s="22"/>
      <c r="AXI68" s="22"/>
      <c r="AXJ68" s="22"/>
      <c r="AXK68" s="22"/>
      <c r="AXL68" s="22"/>
      <c r="AXM68" s="22"/>
      <c r="AXN68" s="22"/>
      <c r="AXO68" s="22"/>
      <c r="AXP68" s="22"/>
      <c r="AXQ68" s="22"/>
      <c r="AXR68" s="22"/>
      <c r="AXS68" s="22"/>
      <c r="AXT68" s="22"/>
      <c r="AXU68" s="22"/>
      <c r="AXV68" s="22"/>
      <c r="AXW68" s="22"/>
      <c r="AXX68" s="22"/>
      <c r="AXY68" s="22"/>
      <c r="AXZ68" s="22"/>
      <c r="AYA68" s="22"/>
      <c r="AYB68" s="22"/>
      <c r="AYC68" s="22"/>
      <c r="AYD68" s="22"/>
      <c r="AYE68" s="22"/>
      <c r="AYF68" s="22"/>
      <c r="AYG68" s="22"/>
      <c r="AYH68" s="22"/>
      <c r="AYI68" s="22"/>
      <c r="AYJ68" s="22"/>
      <c r="AYK68" s="22"/>
      <c r="AYL68" s="22"/>
      <c r="AYM68" s="22"/>
      <c r="AYN68" s="22"/>
      <c r="AYO68" s="22"/>
      <c r="AYP68" s="22"/>
      <c r="AYQ68" s="22"/>
      <c r="AYR68" s="22"/>
      <c r="AYS68" s="22"/>
      <c r="AYT68" s="22"/>
      <c r="AYU68" s="22"/>
      <c r="AYV68" s="22"/>
      <c r="AYW68" s="22"/>
      <c r="AYX68" s="22"/>
      <c r="AYY68" s="22"/>
      <c r="AYZ68" s="22"/>
      <c r="AZA68" s="22"/>
      <c r="AZB68" s="22"/>
      <c r="AZC68" s="22"/>
      <c r="AZD68" s="22"/>
      <c r="AZE68" s="22"/>
      <c r="AZF68" s="22"/>
      <c r="AZG68" s="22"/>
      <c r="AZH68" s="22"/>
      <c r="AZI68" s="22"/>
      <c r="AZJ68" s="22"/>
      <c r="AZK68" s="22"/>
      <c r="AZL68" s="22"/>
      <c r="AZM68" s="22"/>
      <c r="AZN68" s="22"/>
      <c r="AZO68" s="22"/>
      <c r="AZP68" s="22"/>
      <c r="AZQ68" s="22"/>
      <c r="AZR68" s="22"/>
      <c r="AZS68" s="22"/>
      <c r="AZT68" s="22"/>
      <c r="AZU68" s="22"/>
      <c r="AZV68" s="22"/>
      <c r="AZW68" s="22"/>
      <c r="AZX68" s="22"/>
      <c r="AZY68" s="22"/>
      <c r="AZZ68" s="22"/>
      <c r="BAA68" s="22"/>
      <c r="BAB68" s="22"/>
      <c r="BAC68" s="22"/>
      <c r="BAD68" s="22"/>
      <c r="BAE68" s="22"/>
      <c r="BAF68" s="22"/>
      <c r="BAG68" s="22"/>
      <c r="BAH68" s="22"/>
      <c r="BAI68" s="22"/>
      <c r="BAJ68" s="22"/>
      <c r="BAK68" s="22"/>
      <c r="BAL68" s="22"/>
      <c r="BAM68" s="22"/>
      <c r="BAN68" s="22"/>
      <c r="BAO68" s="22"/>
      <c r="BAP68" s="22"/>
      <c r="BAQ68" s="22"/>
      <c r="BAR68" s="22"/>
      <c r="BAS68" s="22"/>
      <c r="BAT68" s="22"/>
      <c r="BAU68" s="22"/>
      <c r="BAV68" s="22"/>
      <c r="BAW68" s="22"/>
      <c r="BAX68" s="22"/>
      <c r="BAY68" s="22"/>
      <c r="BAZ68" s="22"/>
      <c r="BBA68" s="22"/>
      <c r="BBB68" s="22"/>
      <c r="BBC68" s="22"/>
      <c r="BBD68" s="22"/>
      <c r="BBE68" s="22"/>
      <c r="BBF68" s="22"/>
      <c r="BBG68" s="22"/>
      <c r="BBH68" s="22"/>
      <c r="BBI68" s="22"/>
      <c r="BBJ68" s="22"/>
      <c r="BBK68" s="22"/>
      <c r="BBL68" s="22"/>
      <c r="BBM68" s="22"/>
      <c r="BBN68" s="22"/>
      <c r="BBO68" s="22"/>
      <c r="BBP68" s="22"/>
      <c r="BBQ68" s="22"/>
      <c r="BBR68" s="22"/>
      <c r="BBS68" s="22"/>
      <c r="BBT68" s="22"/>
      <c r="BBU68" s="22"/>
      <c r="BBV68" s="22"/>
      <c r="BBW68" s="22"/>
      <c r="BBX68" s="22"/>
      <c r="BBY68" s="22"/>
      <c r="BBZ68" s="22"/>
      <c r="BCA68" s="22"/>
      <c r="BCB68" s="22"/>
      <c r="BCC68" s="22"/>
      <c r="BCD68" s="22"/>
      <c r="BCE68" s="22"/>
      <c r="BCF68" s="22"/>
      <c r="BCG68" s="22"/>
      <c r="BCH68" s="22"/>
      <c r="BCI68" s="22"/>
      <c r="BCJ68" s="22"/>
      <c r="BCK68" s="22"/>
      <c r="BCL68" s="22"/>
      <c r="BCM68" s="22"/>
      <c r="BCN68" s="22"/>
      <c r="BCO68" s="22"/>
      <c r="BCP68" s="22"/>
      <c r="BCQ68" s="22"/>
      <c r="BCR68" s="22"/>
      <c r="BCS68" s="22"/>
      <c r="BCT68" s="22"/>
      <c r="BCU68" s="22"/>
      <c r="BCV68" s="22"/>
      <c r="BCW68" s="22"/>
      <c r="BCX68" s="22"/>
      <c r="BCY68" s="22"/>
      <c r="BCZ68" s="22"/>
      <c r="BDA68" s="22"/>
      <c r="BDB68" s="22"/>
      <c r="BDC68" s="22"/>
      <c r="BDD68" s="22"/>
      <c r="BDE68" s="22"/>
      <c r="BDF68" s="22"/>
      <c r="BDG68" s="22"/>
      <c r="BDH68" s="22"/>
      <c r="BDI68" s="22"/>
      <c r="BDJ68" s="22"/>
      <c r="BDK68" s="22"/>
      <c r="BDL68" s="22"/>
      <c r="BDM68" s="22"/>
      <c r="BDN68" s="22"/>
      <c r="BDO68" s="22"/>
      <c r="BDP68" s="22"/>
      <c r="BDQ68" s="22"/>
      <c r="BDR68" s="22"/>
      <c r="BDS68" s="22"/>
      <c r="BDT68" s="22"/>
      <c r="BDU68" s="22"/>
      <c r="BDV68" s="22"/>
      <c r="BDW68" s="22"/>
      <c r="BDX68" s="22"/>
      <c r="BDY68" s="22"/>
      <c r="BDZ68" s="22"/>
      <c r="BEA68" s="22"/>
      <c r="BEB68" s="22"/>
      <c r="BEC68" s="22"/>
      <c r="BED68" s="22"/>
      <c r="BEE68" s="22"/>
      <c r="BEF68" s="22"/>
      <c r="BEG68" s="22"/>
      <c r="BEH68" s="22"/>
      <c r="BEI68" s="22"/>
      <c r="BEJ68" s="22"/>
      <c r="BEK68" s="22"/>
      <c r="BEL68" s="22"/>
      <c r="BEM68" s="22"/>
      <c r="BEN68" s="22"/>
      <c r="BEO68" s="22"/>
      <c r="BEP68" s="22"/>
      <c r="BEQ68" s="22"/>
      <c r="BER68" s="22"/>
      <c r="BES68" s="22"/>
      <c r="BET68" s="22"/>
      <c r="BEU68" s="22"/>
      <c r="BEV68" s="22"/>
      <c r="BEW68" s="22"/>
      <c r="BEX68" s="22"/>
      <c r="BEY68" s="22"/>
      <c r="BEZ68" s="22"/>
      <c r="BFA68" s="22"/>
      <c r="BFB68" s="22"/>
      <c r="BFC68" s="22"/>
      <c r="BFD68" s="22"/>
      <c r="BFE68" s="22"/>
      <c r="BFF68" s="22"/>
      <c r="BFG68" s="22"/>
      <c r="BFH68" s="22"/>
      <c r="BFI68" s="22"/>
      <c r="BFJ68" s="22"/>
      <c r="BFK68" s="22"/>
      <c r="BFL68" s="22"/>
      <c r="BFM68" s="22"/>
      <c r="BFN68" s="22"/>
      <c r="BFO68" s="22"/>
      <c r="BFP68" s="22"/>
      <c r="BFQ68" s="22"/>
      <c r="BFR68" s="22"/>
      <c r="BFS68" s="22"/>
      <c r="BFT68" s="22"/>
      <c r="BFU68" s="22"/>
      <c r="BFV68" s="22"/>
      <c r="BFW68" s="22"/>
      <c r="BFX68" s="22"/>
      <c r="BFY68" s="22"/>
      <c r="BFZ68" s="22"/>
      <c r="BGA68" s="22"/>
      <c r="BGB68" s="22"/>
      <c r="BGC68" s="22"/>
      <c r="BGD68" s="22"/>
      <c r="BGE68" s="22"/>
      <c r="BGF68" s="22"/>
      <c r="BGG68" s="22"/>
      <c r="BGH68" s="22"/>
      <c r="BGI68" s="22"/>
      <c r="BGJ68" s="22"/>
      <c r="BGK68" s="22"/>
      <c r="BGL68" s="22"/>
      <c r="BGM68" s="22"/>
      <c r="BGN68" s="22"/>
      <c r="BGO68" s="22"/>
      <c r="BGP68" s="22"/>
      <c r="BGQ68" s="22"/>
      <c r="BGR68" s="22"/>
      <c r="BGS68" s="22"/>
      <c r="BGT68" s="22"/>
      <c r="BGU68" s="22"/>
      <c r="BGV68" s="22"/>
      <c r="BGW68" s="22"/>
      <c r="BGX68" s="22"/>
      <c r="BGY68" s="22"/>
      <c r="BGZ68" s="22"/>
      <c r="BHA68" s="22"/>
      <c r="BHB68" s="22"/>
      <c r="BHC68" s="22"/>
      <c r="BHD68" s="22"/>
      <c r="BHE68" s="22"/>
      <c r="BHF68" s="22"/>
      <c r="BHG68" s="22"/>
      <c r="BHH68" s="22"/>
      <c r="BHI68" s="22"/>
      <c r="BHJ68" s="22"/>
      <c r="BHK68" s="22"/>
      <c r="BHL68" s="22"/>
      <c r="BHM68" s="22"/>
      <c r="BHN68" s="22"/>
      <c r="BHO68" s="22"/>
      <c r="BHP68" s="22"/>
      <c r="BHQ68" s="22"/>
      <c r="BHR68" s="22"/>
      <c r="BHS68" s="22"/>
      <c r="BHT68" s="22"/>
      <c r="BHU68" s="22"/>
      <c r="BHV68" s="22"/>
      <c r="BHW68" s="22"/>
      <c r="BHX68" s="22"/>
      <c r="BHY68" s="22"/>
      <c r="BHZ68" s="22"/>
      <c r="BIA68" s="22"/>
      <c r="BIB68" s="22"/>
      <c r="BIC68" s="22"/>
      <c r="BID68" s="22"/>
      <c r="BIE68" s="22"/>
      <c r="BIF68" s="22"/>
      <c r="BIG68" s="22"/>
      <c r="BIH68" s="22"/>
      <c r="BII68" s="22"/>
      <c r="BIJ68" s="22"/>
      <c r="BIK68" s="22"/>
      <c r="BIL68" s="22"/>
      <c r="BIM68" s="22"/>
      <c r="BIN68" s="22"/>
      <c r="BIO68" s="22"/>
      <c r="BIP68" s="22"/>
      <c r="BIQ68" s="22"/>
      <c r="BIR68" s="22"/>
      <c r="BIS68" s="22"/>
      <c r="BIT68" s="22"/>
      <c r="BIU68" s="22"/>
      <c r="BIV68" s="22"/>
      <c r="BIW68" s="22"/>
      <c r="BIX68" s="22"/>
      <c r="BIY68" s="22"/>
      <c r="BIZ68" s="22"/>
      <c r="BJA68" s="22"/>
      <c r="BJB68" s="22"/>
      <c r="BJC68" s="22"/>
      <c r="BJD68" s="22"/>
      <c r="BJE68" s="22"/>
      <c r="BJF68" s="22"/>
      <c r="BJG68" s="22"/>
      <c r="BJH68" s="22"/>
      <c r="BJI68" s="22"/>
      <c r="BJJ68" s="22"/>
      <c r="BJK68" s="22"/>
      <c r="BJL68" s="22"/>
      <c r="BJM68" s="22"/>
      <c r="BJN68" s="22"/>
      <c r="BJO68" s="22"/>
      <c r="BJP68" s="22"/>
      <c r="BJQ68" s="22"/>
      <c r="BJR68" s="22"/>
      <c r="BJS68" s="22"/>
      <c r="BJT68" s="22"/>
      <c r="BJU68" s="22"/>
      <c r="BJV68" s="22"/>
      <c r="BJW68" s="22"/>
      <c r="BJX68" s="22"/>
      <c r="BJY68" s="22"/>
      <c r="BJZ68" s="22"/>
      <c r="BKA68" s="22"/>
      <c r="BKB68" s="22"/>
      <c r="BKC68" s="22"/>
      <c r="BKD68" s="22"/>
      <c r="BKE68" s="22"/>
      <c r="BKF68" s="22"/>
      <c r="BKG68" s="22"/>
      <c r="BKH68" s="22"/>
      <c r="BKI68" s="22"/>
      <c r="BKJ68" s="22"/>
      <c r="BKK68" s="22"/>
      <c r="BKL68" s="22"/>
      <c r="BKM68" s="22"/>
      <c r="BKN68" s="22"/>
      <c r="BKO68" s="22"/>
      <c r="BKP68" s="22"/>
      <c r="BKQ68" s="22"/>
      <c r="BKR68" s="22"/>
      <c r="BKS68" s="22"/>
      <c r="BKT68" s="22"/>
      <c r="BKU68" s="22"/>
      <c r="BKV68" s="22"/>
      <c r="BKW68" s="22"/>
      <c r="BKX68" s="22"/>
      <c r="BKY68" s="22"/>
      <c r="BKZ68" s="22"/>
      <c r="BLA68" s="22"/>
      <c r="BLB68" s="22"/>
      <c r="BLC68" s="22"/>
      <c r="BLD68" s="22"/>
      <c r="BLE68" s="22"/>
      <c r="BLF68" s="22"/>
      <c r="BLG68" s="22"/>
      <c r="BLH68" s="22"/>
      <c r="BLI68" s="22"/>
      <c r="BLJ68" s="22"/>
      <c r="BLK68" s="22"/>
      <c r="BLL68" s="22"/>
      <c r="BLM68" s="22"/>
      <c r="BLN68" s="22"/>
      <c r="BLO68" s="22"/>
      <c r="BLP68" s="22"/>
      <c r="BLQ68" s="22"/>
      <c r="BLR68" s="22"/>
      <c r="BLS68" s="22"/>
      <c r="BLT68" s="22"/>
      <c r="BLU68" s="22"/>
      <c r="BLV68" s="22"/>
      <c r="BLW68" s="22"/>
      <c r="BLX68" s="22"/>
      <c r="BLY68" s="22"/>
      <c r="BLZ68" s="22"/>
      <c r="BMA68" s="22"/>
      <c r="BMB68" s="22"/>
      <c r="BMC68" s="22"/>
      <c r="BMD68" s="22"/>
      <c r="BME68" s="22"/>
      <c r="BMF68" s="22"/>
      <c r="BMG68" s="22"/>
      <c r="BMH68" s="22"/>
      <c r="BMI68" s="22"/>
      <c r="BMJ68" s="22"/>
      <c r="BMK68" s="22"/>
      <c r="BML68" s="22"/>
      <c r="BMM68" s="22"/>
      <c r="BMN68" s="22"/>
      <c r="BMO68" s="22"/>
      <c r="BMP68" s="22"/>
      <c r="BMQ68" s="22"/>
      <c r="BMR68" s="22"/>
      <c r="BMS68" s="22"/>
      <c r="BMT68" s="22"/>
      <c r="BMU68" s="22"/>
      <c r="BMV68" s="22"/>
      <c r="BMW68" s="22"/>
      <c r="BMX68" s="22"/>
      <c r="BMY68" s="22"/>
      <c r="BMZ68" s="22"/>
      <c r="BNA68" s="22"/>
      <c r="BNB68" s="22"/>
      <c r="BNC68" s="22"/>
      <c r="BND68" s="22"/>
      <c r="BNE68" s="22"/>
      <c r="BNF68" s="22"/>
      <c r="BNG68" s="22"/>
      <c r="BNH68" s="22"/>
      <c r="BNI68" s="22"/>
      <c r="BNJ68" s="22"/>
      <c r="BNK68" s="22"/>
      <c r="BNL68" s="22"/>
      <c r="BNM68" s="22"/>
      <c r="BNN68" s="22"/>
      <c r="BNO68" s="22"/>
      <c r="BNP68" s="22"/>
      <c r="BNQ68" s="22"/>
      <c r="BNR68" s="22"/>
      <c r="BNS68" s="22"/>
      <c r="BNT68" s="22"/>
      <c r="BNU68" s="22"/>
      <c r="BNV68" s="22"/>
      <c r="BNW68" s="22"/>
      <c r="BNX68" s="22"/>
      <c r="BNY68" s="22"/>
      <c r="BNZ68" s="22"/>
      <c r="BOA68" s="22"/>
      <c r="BOB68" s="22"/>
      <c r="BOC68" s="22"/>
      <c r="BOD68" s="22"/>
      <c r="BOE68" s="22"/>
      <c r="BOF68" s="22"/>
      <c r="BOG68" s="22"/>
      <c r="BOH68" s="22"/>
      <c r="BOI68" s="22"/>
      <c r="BOJ68" s="22"/>
      <c r="BOK68" s="22"/>
      <c r="BOL68" s="22"/>
      <c r="BOM68" s="22"/>
      <c r="BON68" s="22"/>
      <c r="BOO68" s="22"/>
      <c r="BOP68" s="22"/>
      <c r="BOQ68" s="22"/>
      <c r="BOR68" s="22"/>
      <c r="BOS68" s="22"/>
      <c r="BOT68" s="22"/>
      <c r="BOU68" s="22"/>
      <c r="BOV68" s="22"/>
      <c r="BOW68" s="22"/>
      <c r="BOX68" s="22"/>
      <c r="BOY68" s="22"/>
      <c r="BOZ68" s="22"/>
      <c r="BPA68" s="22"/>
      <c r="BPB68" s="22"/>
      <c r="BPC68" s="22"/>
      <c r="BPD68" s="22"/>
      <c r="BPE68" s="22"/>
      <c r="BPF68" s="22"/>
      <c r="BPG68" s="22"/>
      <c r="BPH68" s="22"/>
      <c r="BPI68" s="22"/>
      <c r="BPJ68" s="22"/>
      <c r="BPK68" s="22"/>
      <c r="BPL68" s="22"/>
      <c r="BPM68" s="22"/>
      <c r="BPN68" s="22"/>
      <c r="BPO68" s="22"/>
      <c r="BPP68" s="22"/>
      <c r="BPQ68" s="22"/>
      <c r="BPR68" s="22"/>
      <c r="BPS68" s="22"/>
      <c r="BPT68" s="22"/>
      <c r="BPU68" s="22"/>
      <c r="BPV68" s="22"/>
      <c r="BPW68" s="22"/>
      <c r="BPX68" s="22"/>
      <c r="BPY68" s="22"/>
      <c r="BPZ68" s="22"/>
      <c r="BQA68" s="22"/>
      <c r="BQB68" s="22"/>
      <c r="BQC68" s="22"/>
      <c r="BQD68" s="22"/>
      <c r="BQE68" s="22"/>
      <c r="BQF68" s="22"/>
      <c r="BQG68" s="22"/>
      <c r="BQH68" s="22"/>
      <c r="BQI68" s="22"/>
      <c r="BQJ68" s="22"/>
      <c r="BQK68" s="22"/>
      <c r="BQL68" s="22"/>
      <c r="BQM68" s="22"/>
      <c r="BQN68" s="22"/>
      <c r="BQO68" s="22"/>
      <c r="BQP68" s="22"/>
      <c r="BQQ68" s="22"/>
      <c r="BQR68" s="22"/>
      <c r="BQS68" s="22"/>
      <c r="BQT68" s="22"/>
      <c r="BQU68" s="22"/>
      <c r="BQV68" s="22"/>
      <c r="BQW68" s="22"/>
      <c r="BQX68" s="22"/>
      <c r="BQY68" s="22"/>
      <c r="BQZ68" s="22"/>
      <c r="BRA68" s="22"/>
      <c r="BRB68" s="22"/>
      <c r="BRC68" s="22"/>
      <c r="BRD68" s="22"/>
      <c r="BRE68" s="22"/>
      <c r="BRF68" s="22"/>
      <c r="BRG68" s="22"/>
      <c r="BRH68" s="22"/>
      <c r="BRI68" s="22"/>
      <c r="BRJ68" s="22"/>
      <c r="BRK68" s="22"/>
      <c r="BRL68" s="22"/>
      <c r="BRM68" s="22"/>
      <c r="BRN68" s="22"/>
      <c r="BRO68" s="22"/>
      <c r="BRP68" s="22"/>
      <c r="BRQ68" s="22"/>
      <c r="BRR68" s="22"/>
      <c r="BRS68" s="22"/>
      <c r="BRT68" s="22"/>
      <c r="BRU68" s="22"/>
      <c r="BRV68" s="22"/>
      <c r="BRW68" s="22"/>
      <c r="BRX68" s="22"/>
      <c r="BRY68" s="22"/>
      <c r="BRZ68" s="22"/>
      <c r="BSA68" s="22"/>
      <c r="BSB68" s="22"/>
      <c r="BSC68" s="22"/>
      <c r="BSD68" s="22"/>
      <c r="BSE68" s="22"/>
      <c r="BSF68" s="22"/>
      <c r="BSG68" s="22"/>
      <c r="BSH68" s="22"/>
      <c r="BSI68" s="22"/>
      <c r="BSJ68" s="22"/>
      <c r="BSK68" s="22"/>
      <c r="BSL68" s="22"/>
      <c r="BSM68" s="22"/>
      <c r="BSN68" s="22"/>
      <c r="BSO68" s="22"/>
      <c r="BSP68" s="22"/>
      <c r="BSQ68" s="22"/>
      <c r="BSR68" s="22"/>
      <c r="BSS68" s="22"/>
      <c r="BST68" s="22"/>
      <c r="BSU68" s="22"/>
      <c r="BSV68" s="22"/>
      <c r="BSW68" s="22"/>
      <c r="BSX68" s="22"/>
      <c r="BSY68" s="22"/>
      <c r="BSZ68" s="22"/>
      <c r="BTA68" s="22"/>
      <c r="BTB68" s="22"/>
      <c r="BTC68" s="22"/>
      <c r="BTD68" s="22"/>
      <c r="BTE68" s="22"/>
      <c r="BTF68" s="22"/>
      <c r="BTG68" s="22"/>
      <c r="BTH68" s="22"/>
      <c r="BTI68" s="22"/>
      <c r="BTJ68" s="22"/>
      <c r="BTK68" s="22"/>
      <c r="BTL68" s="22"/>
      <c r="BTM68" s="22"/>
      <c r="BTN68" s="22"/>
      <c r="BTO68" s="22"/>
      <c r="BTP68" s="22"/>
      <c r="BTQ68" s="22"/>
      <c r="BTR68" s="22"/>
      <c r="BTS68" s="22"/>
      <c r="BTT68" s="22"/>
      <c r="BTU68" s="22"/>
      <c r="BTV68" s="22"/>
      <c r="BTW68" s="22"/>
      <c r="BTX68" s="22"/>
      <c r="BTY68" s="22"/>
      <c r="BTZ68" s="22"/>
      <c r="BUA68" s="22"/>
      <c r="BUB68" s="22"/>
      <c r="BUC68" s="22"/>
      <c r="BUD68" s="22"/>
      <c r="BUE68" s="22"/>
      <c r="BUF68" s="22"/>
      <c r="BUG68" s="22"/>
      <c r="BUH68" s="22"/>
      <c r="BUI68" s="22"/>
      <c r="BUJ68" s="22"/>
      <c r="BUK68" s="22"/>
      <c r="BUL68" s="22"/>
      <c r="BUM68" s="22"/>
      <c r="BUN68" s="22"/>
      <c r="BUO68" s="22"/>
      <c r="BUP68" s="22"/>
      <c r="BUQ68" s="22"/>
      <c r="BUR68" s="22"/>
      <c r="BUS68" s="22"/>
      <c r="BUT68" s="22"/>
      <c r="BUU68" s="22"/>
      <c r="BUV68" s="22"/>
      <c r="BUW68" s="22"/>
      <c r="BUX68" s="22"/>
      <c r="BUY68" s="22"/>
      <c r="BUZ68" s="22"/>
      <c r="BVA68" s="22"/>
      <c r="BVB68" s="22"/>
      <c r="BVC68" s="22"/>
      <c r="BVD68" s="22"/>
      <c r="BVE68" s="22"/>
      <c r="BVF68" s="22"/>
      <c r="BVG68" s="22"/>
      <c r="BVH68" s="22"/>
      <c r="BVI68" s="22"/>
      <c r="BVJ68" s="22"/>
      <c r="BVK68" s="22"/>
      <c r="BVL68" s="22"/>
      <c r="BVM68" s="22"/>
      <c r="BVN68" s="22"/>
      <c r="BVO68" s="22"/>
      <c r="BVP68" s="22"/>
      <c r="BVQ68" s="22"/>
      <c r="BVR68" s="22"/>
      <c r="BVS68" s="22"/>
      <c r="BVT68" s="22"/>
      <c r="BVU68" s="22"/>
      <c r="BVV68" s="22"/>
      <c r="BVW68" s="22"/>
      <c r="BVX68" s="22"/>
      <c r="BVY68" s="22"/>
      <c r="BVZ68" s="22"/>
      <c r="BWA68" s="22"/>
      <c r="BWB68" s="22"/>
      <c r="BWC68" s="22"/>
      <c r="BWD68" s="22"/>
      <c r="BWE68" s="22"/>
      <c r="BWF68" s="22"/>
      <c r="BWG68" s="22"/>
      <c r="BWH68" s="22"/>
      <c r="BWI68" s="22"/>
      <c r="BWJ68" s="22"/>
      <c r="BWK68" s="22"/>
      <c r="BWL68" s="22"/>
      <c r="BWM68" s="22"/>
      <c r="BWN68" s="22"/>
      <c r="BWO68" s="22"/>
      <c r="BWP68" s="22"/>
      <c r="BWQ68" s="22"/>
      <c r="BWR68" s="22"/>
      <c r="BWS68" s="22"/>
      <c r="BWT68" s="22"/>
      <c r="BWU68" s="22"/>
      <c r="BWV68" s="22"/>
      <c r="BWW68" s="22"/>
      <c r="BWX68" s="22"/>
      <c r="BWY68" s="22"/>
      <c r="BWZ68" s="22"/>
      <c r="BXA68" s="22"/>
      <c r="BXB68" s="22"/>
      <c r="BXC68" s="22"/>
      <c r="BXD68" s="22"/>
      <c r="BXE68" s="22"/>
      <c r="BXF68" s="22"/>
      <c r="BXG68" s="22"/>
      <c r="BXH68" s="22"/>
      <c r="BXI68" s="22"/>
      <c r="BXJ68" s="22"/>
      <c r="BXK68" s="22"/>
      <c r="BXL68" s="22"/>
      <c r="BXM68" s="22"/>
      <c r="BXN68" s="22"/>
      <c r="BXO68" s="22"/>
      <c r="BXP68" s="22"/>
      <c r="BXQ68" s="22"/>
      <c r="BXR68" s="22"/>
      <c r="BXS68" s="22"/>
      <c r="BXT68" s="22"/>
      <c r="BXU68" s="22"/>
      <c r="BXV68" s="22"/>
      <c r="BXW68" s="22"/>
      <c r="BXX68" s="22"/>
      <c r="BXY68" s="22"/>
      <c r="BXZ68" s="22"/>
      <c r="BYA68" s="22"/>
      <c r="BYB68" s="22"/>
      <c r="BYC68" s="22"/>
      <c r="BYD68" s="22"/>
      <c r="BYE68" s="22"/>
      <c r="BYF68" s="22"/>
      <c r="BYG68" s="22"/>
      <c r="BYH68" s="22"/>
      <c r="BYI68" s="22"/>
      <c r="BYJ68" s="22"/>
      <c r="BYK68" s="22"/>
      <c r="BYL68" s="22"/>
      <c r="BYM68" s="22"/>
      <c r="BYN68" s="22"/>
      <c r="BYO68" s="22"/>
      <c r="BYP68" s="22"/>
      <c r="BYQ68" s="22"/>
      <c r="BYR68" s="22"/>
      <c r="BYS68" s="22"/>
      <c r="BYT68" s="22"/>
      <c r="BYU68" s="22"/>
      <c r="BYV68" s="22"/>
      <c r="BYW68" s="22"/>
      <c r="BYX68" s="22"/>
      <c r="BYY68" s="22"/>
      <c r="BYZ68" s="22"/>
      <c r="BZA68" s="22"/>
      <c r="BZB68" s="22"/>
      <c r="BZC68" s="22"/>
      <c r="BZD68" s="22"/>
      <c r="BZE68" s="22"/>
      <c r="BZF68" s="22"/>
      <c r="BZG68" s="22"/>
      <c r="BZH68" s="22"/>
      <c r="BZI68" s="22"/>
      <c r="BZJ68" s="22"/>
      <c r="BZK68" s="22"/>
      <c r="BZL68" s="22"/>
      <c r="BZM68" s="22"/>
      <c r="BZN68" s="22"/>
      <c r="BZO68" s="22"/>
      <c r="BZP68" s="22"/>
      <c r="BZQ68" s="22"/>
      <c r="BZR68" s="22"/>
      <c r="BZS68" s="22"/>
      <c r="BZT68" s="22"/>
      <c r="BZU68" s="22"/>
      <c r="BZV68" s="22"/>
      <c r="BZW68" s="22"/>
      <c r="BZX68" s="22"/>
      <c r="BZY68" s="22"/>
      <c r="BZZ68" s="22"/>
      <c r="CAA68" s="22"/>
      <c r="CAB68" s="22"/>
      <c r="CAC68" s="22"/>
      <c r="CAD68" s="22"/>
      <c r="CAE68" s="22"/>
      <c r="CAF68" s="22"/>
      <c r="CAG68" s="22"/>
      <c r="CAH68" s="22"/>
      <c r="CAI68" s="22"/>
      <c r="CAJ68" s="22"/>
      <c r="CAK68" s="22"/>
      <c r="CAL68" s="22"/>
      <c r="CAM68" s="22"/>
      <c r="CAN68" s="22"/>
      <c r="CAO68" s="22"/>
      <c r="CAP68" s="22"/>
      <c r="CAQ68" s="22"/>
      <c r="CAR68" s="22"/>
      <c r="CAS68" s="22"/>
      <c r="CAT68" s="22"/>
      <c r="CAU68" s="22"/>
      <c r="CAV68" s="22"/>
      <c r="CAW68" s="22"/>
      <c r="CAX68" s="22"/>
      <c r="CAY68" s="22"/>
      <c r="CAZ68" s="22"/>
      <c r="CBA68" s="22"/>
      <c r="CBB68" s="22"/>
      <c r="CBC68" s="22"/>
      <c r="CBD68" s="22"/>
      <c r="CBE68" s="22"/>
      <c r="CBF68" s="22"/>
      <c r="CBG68" s="22"/>
      <c r="CBH68" s="22"/>
      <c r="CBI68" s="22"/>
      <c r="CBJ68" s="22"/>
      <c r="CBK68" s="22"/>
      <c r="CBL68" s="22"/>
      <c r="CBM68" s="22"/>
      <c r="CBN68" s="22"/>
      <c r="CBO68" s="22"/>
      <c r="CBP68" s="22"/>
      <c r="CBQ68" s="22"/>
      <c r="CBR68" s="22"/>
      <c r="CBS68" s="22"/>
      <c r="CBT68" s="22"/>
      <c r="CBU68" s="22"/>
      <c r="CBV68" s="22"/>
      <c r="CBW68" s="22"/>
      <c r="CBX68" s="22"/>
      <c r="CBY68" s="22"/>
      <c r="CBZ68" s="22"/>
      <c r="CCA68" s="22"/>
      <c r="CCB68" s="22"/>
      <c r="CCC68" s="22"/>
      <c r="CCD68" s="22"/>
      <c r="CCE68" s="22"/>
      <c r="CCF68" s="22"/>
      <c r="CCG68" s="22"/>
      <c r="CCH68" s="22"/>
      <c r="CCI68" s="22"/>
      <c r="CCJ68" s="22"/>
      <c r="CCK68" s="22"/>
      <c r="CCL68" s="22"/>
      <c r="CCM68" s="22"/>
      <c r="CCN68" s="22"/>
      <c r="CCO68" s="22"/>
      <c r="CCP68" s="22"/>
      <c r="CCQ68" s="22"/>
      <c r="CCR68" s="22"/>
      <c r="CCS68" s="22"/>
      <c r="CCT68" s="22"/>
      <c r="CCU68" s="22"/>
      <c r="CCV68" s="22"/>
      <c r="CCW68" s="22"/>
      <c r="CCX68" s="22"/>
      <c r="CCY68" s="22"/>
      <c r="CCZ68" s="22"/>
      <c r="CDA68" s="22"/>
      <c r="CDB68" s="22"/>
      <c r="CDC68" s="22"/>
      <c r="CDD68" s="22"/>
      <c r="CDE68" s="22"/>
      <c r="CDF68" s="22"/>
      <c r="CDG68" s="22"/>
      <c r="CDH68" s="22"/>
      <c r="CDI68" s="22"/>
      <c r="CDJ68" s="22"/>
      <c r="CDK68" s="22"/>
      <c r="CDL68" s="22"/>
      <c r="CDM68" s="22"/>
      <c r="CDN68" s="22"/>
      <c r="CDO68" s="22"/>
      <c r="CDP68" s="22"/>
      <c r="CDQ68" s="22"/>
      <c r="CDR68" s="22"/>
      <c r="CDS68" s="22"/>
      <c r="CDT68" s="22"/>
      <c r="CDU68" s="22"/>
      <c r="CDV68" s="22"/>
      <c r="CDW68" s="22"/>
      <c r="CDX68" s="22"/>
      <c r="CDY68" s="22"/>
      <c r="CDZ68" s="22"/>
      <c r="CEA68" s="22"/>
      <c r="CEB68" s="22"/>
      <c r="CEC68" s="22"/>
      <c r="CED68" s="22"/>
      <c r="CEE68" s="22"/>
      <c r="CEF68" s="22"/>
      <c r="CEG68" s="22"/>
      <c r="CEH68" s="22"/>
      <c r="CEI68" s="22"/>
      <c r="CEJ68" s="22"/>
      <c r="CEK68" s="22"/>
      <c r="CEL68" s="22"/>
      <c r="CEM68" s="22"/>
      <c r="CEN68" s="22"/>
      <c r="CEO68" s="22"/>
      <c r="CEP68" s="22"/>
      <c r="CEQ68" s="22"/>
      <c r="CER68" s="22"/>
      <c r="CES68" s="22"/>
      <c r="CET68" s="22"/>
      <c r="CEU68" s="22"/>
      <c r="CEV68" s="22"/>
      <c r="CEW68" s="22"/>
      <c r="CEX68" s="22"/>
      <c r="CEY68" s="22"/>
      <c r="CEZ68" s="22"/>
      <c r="CFA68" s="22"/>
      <c r="CFB68" s="22"/>
      <c r="CFC68" s="22"/>
      <c r="CFD68" s="22"/>
      <c r="CFE68" s="22"/>
      <c r="CFF68" s="22"/>
      <c r="CFG68" s="22"/>
      <c r="CFH68" s="22"/>
      <c r="CFI68" s="22"/>
      <c r="CFJ68" s="22"/>
      <c r="CFK68" s="22"/>
      <c r="CFL68" s="22"/>
      <c r="CFM68" s="22"/>
      <c r="CFN68" s="22"/>
      <c r="CFO68" s="22"/>
      <c r="CFP68" s="22"/>
      <c r="CFQ68" s="22"/>
      <c r="CFR68" s="22"/>
      <c r="CFS68" s="22"/>
      <c r="CFT68" s="22"/>
      <c r="CFU68" s="22"/>
      <c r="CFV68" s="22"/>
      <c r="CFW68" s="22"/>
      <c r="CFX68" s="22"/>
      <c r="CFY68" s="22"/>
      <c r="CFZ68" s="22"/>
      <c r="CGA68" s="22"/>
      <c r="CGB68" s="22"/>
      <c r="CGC68" s="22"/>
      <c r="CGD68" s="22"/>
      <c r="CGE68" s="22"/>
      <c r="CGF68" s="22"/>
      <c r="CGG68" s="22"/>
      <c r="CGH68" s="22"/>
      <c r="CGI68" s="22"/>
      <c r="CGJ68" s="22"/>
      <c r="CGK68" s="22"/>
      <c r="CGL68" s="22"/>
      <c r="CGM68" s="22"/>
      <c r="CGN68" s="22"/>
      <c r="CGO68" s="22"/>
      <c r="CGP68" s="22"/>
      <c r="CGQ68" s="22"/>
      <c r="CGR68" s="22"/>
      <c r="CGS68" s="22"/>
      <c r="CGT68" s="22"/>
      <c r="CGU68" s="22"/>
      <c r="CGV68" s="22"/>
      <c r="CGW68" s="22"/>
      <c r="CGX68" s="22"/>
      <c r="CGY68" s="22"/>
      <c r="CGZ68" s="22"/>
      <c r="CHA68" s="22"/>
      <c r="CHB68" s="22"/>
      <c r="CHC68" s="22"/>
      <c r="CHD68" s="22"/>
      <c r="CHE68" s="22"/>
      <c r="CHF68" s="22"/>
      <c r="CHG68" s="22"/>
      <c r="CHH68" s="22"/>
      <c r="CHI68" s="22"/>
      <c r="CHJ68" s="22"/>
      <c r="CHK68" s="22"/>
      <c r="CHL68" s="22"/>
      <c r="CHM68" s="22"/>
      <c r="CHN68" s="22"/>
      <c r="CHO68" s="22"/>
      <c r="CHP68" s="22"/>
      <c r="CHQ68" s="22"/>
      <c r="CHR68" s="22"/>
      <c r="CHS68" s="22"/>
      <c r="CHT68" s="22"/>
      <c r="CHU68" s="22"/>
      <c r="CHV68" s="22"/>
      <c r="CHW68" s="22"/>
      <c r="CHX68" s="22"/>
      <c r="CHY68" s="22"/>
      <c r="CHZ68" s="22"/>
      <c r="CIA68" s="22"/>
      <c r="CIB68" s="22"/>
      <c r="CIC68" s="22"/>
      <c r="CID68" s="22"/>
      <c r="CIE68" s="22"/>
      <c r="CIF68" s="22"/>
      <c r="CIG68" s="22"/>
      <c r="CIH68" s="22"/>
      <c r="CII68" s="22"/>
      <c r="CIJ68" s="22"/>
      <c r="CIK68" s="22"/>
      <c r="CIL68" s="22"/>
      <c r="CIM68" s="22"/>
      <c r="CIN68" s="22"/>
      <c r="CIO68" s="22"/>
      <c r="CIP68" s="22"/>
      <c r="CIQ68" s="22"/>
      <c r="CIR68" s="22"/>
      <c r="CIS68" s="22"/>
      <c r="CIT68" s="22"/>
      <c r="CIU68" s="22"/>
      <c r="CIV68" s="22"/>
      <c r="CIW68" s="22"/>
      <c r="CIX68" s="22"/>
      <c r="CIY68" s="22"/>
      <c r="CIZ68" s="22"/>
      <c r="CJA68" s="22"/>
      <c r="CJB68" s="22"/>
      <c r="CJC68" s="22"/>
      <c r="CJD68" s="22"/>
      <c r="CJE68" s="22"/>
      <c r="CJF68" s="22"/>
      <c r="CJG68" s="22"/>
      <c r="CJH68" s="22"/>
      <c r="CJI68" s="22"/>
      <c r="CJJ68" s="22"/>
      <c r="CJK68" s="22"/>
      <c r="CJL68" s="22"/>
      <c r="CJM68" s="22"/>
      <c r="CJN68" s="22"/>
      <c r="CJO68" s="22"/>
      <c r="CJP68" s="22"/>
      <c r="CJQ68" s="22"/>
      <c r="CJR68" s="22"/>
      <c r="CJS68" s="22"/>
      <c r="CJT68" s="22"/>
      <c r="CJU68" s="22"/>
      <c r="CJV68" s="22"/>
      <c r="CJW68" s="22"/>
      <c r="CJX68" s="22"/>
      <c r="CJY68" s="22"/>
      <c r="CJZ68" s="22"/>
      <c r="CKA68" s="22"/>
      <c r="CKB68" s="22"/>
      <c r="CKC68" s="22"/>
      <c r="CKD68" s="22"/>
      <c r="CKE68" s="22"/>
      <c r="CKF68" s="22"/>
      <c r="CKG68" s="22"/>
      <c r="CKH68" s="22"/>
      <c r="CKI68" s="22"/>
      <c r="CKJ68" s="22"/>
      <c r="CKK68" s="22"/>
      <c r="CKL68" s="22"/>
      <c r="CKM68" s="22"/>
      <c r="CKN68" s="22"/>
      <c r="CKO68" s="22"/>
      <c r="CKP68" s="22"/>
      <c r="CKQ68" s="22"/>
      <c r="CKR68" s="22"/>
      <c r="CKS68" s="22"/>
      <c r="CKT68" s="22"/>
      <c r="CKU68" s="22"/>
      <c r="CKV68" s="22"/>
      <c r="CKW68" s="22"/>
      <c r="CKX68" s="22"/>
      <c r="CKY68" s="22"/>
      <c r="CKZ68" s="22"/>
      <c r="CLA68" s="22"/>
      <c r="CLB68" s="22"/>
      <c r="CLC68" s="22"/>
      <c r="CLD68" s="22"/>
      <c r="CLE68" s="22"/>
      <c r="CLF68" s="22"/>
      <c r="CLG68" s="22"/>
      <c r="CLH68" s="22"/>
      <c r="CLI68" s="22"/>
      <c r="CLJ68" s="22"/>
      <c r="CLK68" s="22"/>
      <c r="CLL68" s="22"/>
      <c r="CLM68" s="22"/>
      <c r="CLN68" s="22"/>
      <c r="CLO68" s="22"/>
      <c r="CLP68" s="22"/>
      <c r="CLQ68" s="22"/>
      <c r="CLR68" s="22"/>
      <c r="CLS68" s="22"/>
      <c r="CLT68" s="22"/>
      <c r="CLU68" s="22"/>
      <c r="CLV68" s="22"/>
      <c r="CLW68" s="22"/>
      <c r="CLX68" s="22"/>
      <c r="CLY68" s="22"/>
      <c r="CLZ68" s="22"/>
      <c r="CMA68" s="22"/>
      <c r="CMB68" s="22"/>
      <c r="CMC68" s="22"/>
      <c r="CMD68" s="22"/>
      <c r="CME68" s="22"/>
      <c r="CMF68" s="22"/>
      <c r="CMG68" s="22"/>
      <c r="CMH68" s="22"/>
      <c r="CMI68" s="22"/>
      <c r="CMJ68" s="22"/>
      <c r="CMK68" s="22"/>
      <c r="CML68" s="22"/>
      <c r="CMM68" s="22"/>
      <c r="CMN68" s="22"/>
      <c r="CMO68" s="22"/>
      <c r="CMP68" s="22"/>
      <c r="CMQ68" s="22"/>
      <c r="CMR68" s="22"/>
      <c r="CMS68" s="22"/>
      <c r="CMT68" s="22"/>
      <c r="CMU68" s="22"/>
      <c r="CMV68" s="22"/>
      <c r="CMW68" s="22"/>
      <c r="CMX68" s="22"/>
      <c r="CMY68" s="22"/>
      <c r="CMZ68" s="22"/>
      <c r="CNA68" s="22"/>
      <c r="CNB68" s="22"/>
      <c r="CNC68" s="22"/>
      <c r="CND68" s="22"/>
      <c r="CNE68" s="22"/>
      <c r="CNF68" s="22"/>
      <c r="CNG68" s="22"/>
      <c r="CNH68" s="22"/>
      <c r="CNI68" s="22"/>
      <c r="CNJ68" s="22"/>
      <c r="CNK68" s="22"/>
      <c r="CNL68" s="22"/>
      <c r="CNM68" s="22"/>
      <c r="CNN68" s="22"/>
      <c r="CNO68" s="22"/>
      <c r="CNP68" s="22"/>
      <c r="CNQ68" s="22"/>
      <c r="CNR68" s="22"/>
      <c r="CNS68" s="22"/>
      <c r="CNT68" s="22"/>
      <c r="CNU68" s="22"/>
      <c r="CNV68" s="22"/>
      <c r="CNW68" s="22"/>
      <c r="CNX68" s="22"/>
      <c r="CNY68" s="22"/>
      <c r="CNZ68" s="22"/>
      <c r="COA68" s="22"/>
      <c r="COB68" s="22"/>
      <c r="COC68" s="22"/>
      <c r="COD68" s="22"/>
      <c r="COE68" s="22"/>
      <c r="COF68" s="22"/>
      <c r="COG68" s="22"/>
      <c r="COH68" s="22"/>
      <c r="COI68" s="22"/>
      <c r="COJ68" s="22"/>
      <c r="COK68" s="22"/>
      <c r="COL68" s="22"/>
      <c r="COM68" s="22"/>
      <c r="CON68" s="22"/>
      <c r="COO68" s="22"/>
      <c r="COP68" s="22"/>
      <c r="COQ68" s="22"/>
      <c r="COR68" s="22"/>
      <c r="COS68" s="22"/>
      <c r="COT68" s="22"/>
      <c r="COU68" s="22"/>
      <c r="COV68" s="22"/>
      <c r="COW68" s="22"/>
      <c r="COX68" s="22"/>
      <c r="COY68" s="22"/>
      <c r="COZ68" s="22"/>
      <c r="CPA68" s="22"/>
      <c r="CPB68" s="22"/>
      <c r="CPC68" s="22"/>
      <c r="CPD68" s="22"/>
      <c r="CPE68" s="22"/>
      <c r="CPF68" s="22"/>
      <c r="CPG68" s="22"/>
      <c r="CPH68" s="22"/>
      <c r="CPI68" s="22"/>
      <c r="CPJ68" s="22"/>
      <c r="CPK68" s="22"/>
      <c r="CPL68" s="22"/>
      <c r="CPM68" s="22"/>
      <c r="CPN68" s="22"/>
      <c r="CPO68" s="22"/>
      <c r="CPP68" s="22"/>
      <c r="CPQ68" s="22"/>
      <c r="CPR68" s="22"/>
      <c r="CPS68" s="22"/>
      <c r="CPT68" s="22"/>
      <c r="CPU68" s="22"/>
      <c r="CPV68" s="22"/>
      <c r="CPW68" s="22"/>
      <c r="CPX68" s="22"/>
      <c r="CPY68" s="22"/>
      <c r="CPZ68" s="22"/>
      <c r="CQA68" s="22"/>
      <c r="CQB68" s="22"/>
      <c r="CQC68" s="22"/>
      <c r="CQD68" s="22"/>
      <c r="CQE68" s="22"/>
      <c r="CQF68" s="22"/>
      <c r="CQG68" s="22"/>
      <c r="CQH68" s="22"/>
      <c r="CQI68" s="22"/>
      <c r="CQJ68" s="22"/>
      <c r="CQK68" s="22"/>
      <c r="CQL68" s="22"/>
      <c r="CQM68" s="22"/>
      <c r="CQN68" s="22"/>
      <c r="CQO68" s="22"/>
      <c r="CQP68" s="22"/>
      <c r="CQQ68" s="22"/>
      <c r="CQR68" s="22"/>
      <c r="CQS68" s="22"/>
      <c r="CQT68" s="22"/>
      <c r="CQU68" s="22"/>
      <c r="CQV68" s="22"/>
      <c r="CQW68" s="22"/>
      <c r="CQX68" s="22"/>
      <c r="CQY68" s="22"/>
      <c r="CQZ68" s="22"/>
      <c r="CRA68" s="22"/>
      <c r="CRB68" s="22"/>
      <c r="CRC68" s="22"/>
      <c r="CRD68" s="22"/>
      <c r="CRE68" s="22"/>
      <c r="CRF68" s="22"/>
      <c r="CRG68" s="22"/>
      <c r="CRH68" s="22"/>
      <c r="CRI68" s="22"/>
      <c r="CRJ68" s="22"/>
      <c r="CRK68" s="22"/>
      <c r="CRL68" s="22"/>
      <c r="CRM68" s="22"/>
      <c r="CRN68" s="22"/>
      <c r="CRO68" s="22"/>
      <c r="CRP68" s="22"/>
      <c r="CRQ68" s="22"/>
      <c r="CRR68" s="22"/>
      <c r="CRS68" s="22"/>
      <c r="CRT68" s="22"/>
      <c r="CRU68" s="22"/>
      <c r="CRV68" s="22"/>
      <c r="CRW68" s="22"/>
      <c r="CRX68" s="22"/>
      <c r="CRY68" s="22"/>
      <c r="CRZ68" s="22"/>
      <c r="CSA68" s="22"/>
      <c r="CSB68" s="22"/>
      <c r="CSC68" s="22"/>
      <c r="CSD68" s="22"/>
      <c r="CSE68" s="22"/>
      <c r="CSF68" s="22"/>
      <c r="CSG68" s="22"/>
      <c r="CSH68" s="22"/>
      <c r="CSI68" s="22"/>
      <c r="CSJ68" s="22"/>
      <c r="CSK68" s="22"/>
      <c r="CSL68" s="22"/>
      <c r="CSM68" s="22"/>
      <c r="CSN68" s="22"/>
      <c r="CSO68" s="22"/>
      <c r="CSP68" s="22"/>
      <c r="CSQ68" s="22"/>
      <c r="CSR68" s="22"/>
      <c r="CSS68" s="22"/>
      <c r="CST68" s="22"/>
      <c r="CSU68" s="22"/>
      <c r="CSV68" s="22"/>
      <c r="CSW68" s="22"/>
      <c r="CSX68" s="22"/>
      <c r="CSY68" s="22"/>
      <c r="CSZ68" s="22"/>
      <c r="CTA68" s="22"/>
      <c r="CTB68" s="22"/>
      <c r="CTC68" s="22"/>
      <c r="CTD68" s="22"/>
      <c r="CTE68" s="22"/>
      <c r="CTF68" s="22"/>
      <c r="CTG68" s="22"/>
      <c r="CTH68" s="22"/>
      <c r="CTI68" s="22"/>
      <c r="CTJ68" s="22"/>
      <c r="CTK68" s="22"/>
      <c r="CTL68" s="22"/>
      <c r="CTM68" s="22"/>
      <c r="CTN68" s="22"/>
      <c r="CTO68" s="22"/>
      <c r="CTP68" s="22"/>
      <c r="CTQ68" s="22"/>
      <c r="CTR68" s="22"/>
      <c r="CTS68" s="22"/>
      <c r="CTT68" s="22"/>
      <c r="CTU68" s="22"/>
      <c r="CTV68" s="22"/>
      <c r="CTW68" s="22"/>
      <c r="CTX68" s="22"/>
      <c r="CTY68" s="22"/>
      <c r="CTZ68" s="22"/>
      <c r="CUA68" s="22"/>
      <c r="CUB68" s="22"/>
      <c r="CUC68" s="22"/>
      <c r="CUD68" s="22"/>
      <c r="CUE68" s="22"/>
      <c r="CUF68" s="22"/>
      <c r="CUG68" s="22"/>
      <c r="CUH68" s="22"/>
      <c r="CUI68" s="22"/>
      <c r="CUJ68" s="22"/>
      <c r="CUK68" s="22"/>
      <c r="CUL68" s="22"/>
      <c r="CUM68" s="22"/>
      <c r="CUN68" s="22"/>
      <c r="CUO68" s="22"/>
      <c r="CUP68" s="22"/>
      <c r="CUQ68" s="22"/>
      <c r="CUR68" s="22"/>
      <c r="CUS68" s="22"/>
      <c r="CUT68" s="22"/>
      <c r="CUU68" s="22"/>
      <c r="CUV68" s="22"/>
      <c r="CUW68" s="22"/>
      <c r="CUX68" s="22"/>
      <c r="CUY68" s="22"/>
      <c r="CUZ68" s="22"/>
      <c r="CVA68" s="22"/>
      <c r="CVB68" s="22"/>
      <c r="CVC68" s="22"/>
      <c r="CVD68" s="22"/>
      <c r="CVE68" s="22"/>
      <c r="CVF68" s="22"/>
      <c r="CVG68" s="22"/>
      <c r="CVH68" s="22"/>
      <c r="CVI68" s="22"/>
      <c r="CVJ68" s="22"/>
      <c r="CVK68" s="22"/>
      <c r="CVL68" s="22"/>
      <c r="CVM68" s="22"/>
      <c r="CVN68" s="22"/>
      <c r="CVO68" s="22"/>
      <c r="CVP68" s="22"/>
      <c r="CVQ68" s="22"/>
      <c r="CVR68" s="22"/>
      <c r="CVS68" s="22"/>
      <c r="CVT68" s="22"/>
      <c r="CVU68" s="22"/>
      <c r="CVV68" s="22"/>
      <c r="CVW68" s="22"/>
      <c r="CVX68" s="22"/>
      <c r="CVY68" s="22"/>
      <c r="CVZ68" s="22"/>
      <c r="CWA68" s="22"/>
      <c r="CWB68" s="22"/>
      <c r="CWC68" s="22"/>
      <c r="CWD68" s="22"/>
      <c r="CWE68" s="22"/>
      <c r="CWF68" s="22"/>
      <c r="CWG68" s="22"/>
      <c r="CWH68" s="22"/>
      <c r="CWI68" s="22"/>
      <c r="CWJ68" s="22"/>
      <c r="CWK68" s="22"/>
      <c r="CWL68" s="22"/>
      <c r="CWM68" s="22"/>
      <c r="CWN68" s="22"/>
      <c r="CWO68" s="22"/>
      <c r="CWP68" s="22"/>
      <c r="CWQ68" s="22"/>
      <c r="CWR68" s="22"/>
      <c r="CWS68" s="22"/>
      <c r="CWT68" s="22"/>
      <c r="CWU68" s="22"/>
      <c r="CWV68" s="22"/>
      <c r="CWW68" s="22"/>
      <c r="CWX68" s="22"/>
      <c r="CWY68" s="22"/>
      <c r="CWZ68" s="22"/>
      <c r="CXA68" s="22"/>
      <c r="CXB68" s="22"/>
      <c r="CXC68" s="22"/>
      <c r="CXD68" s="22"/>
      <c r="CXE68" s="22"/>
      <c r="CXF68" s="22"/>
      <c r="CXG68" s="22"/>
      <c r="CXH68" s="22"/>
      <c r="CXI68" s="22"/>
      <c r="CXJ68" s="22"/>
      <c r="CXK68" s="22"/>
      <c r="CXL68" s="22"/>
      <c r="CXM68" s="22"/>
      <c r="CXN68" s="22"/>
      <c r="CXO68" s="22"/>
      <c r="CXP68" s="22"/>
      <c r="CXQ68" s="22"/>
      <c r="CXR68" s="22"/>
      <c r="CXS68" s="22"/>
      <c r="CXT68" s="22"/>
      <c r="CXU68" s="22"/>
      <c r="CXV68" s="22"/>
      <c r="CXW68" s="22"/>
      <c r="CXX68" s="22"/>
      <c r="CXY68" s="22"/>
      <c r="CXZ68" s="22"/>
      <c r="CYA68" s="22"/>
      <c r="CYB68" s="22"/>
      <c r="CYC68" s="22"/>
      <c r="CYD68" s="22"/>
      <c r="CYE68" s="22"/>
      <c r="CYF68" s="22"/>
      <c r="CYG68" s="22"/>
      <c r="CYH68" s="22"/>
      <c r="CYI68" s="22"/>
      <c r="CYJ68" s="22"/>
      <c r="CYK68" s="22"/>
      <c r="CYL68" s="22"/>
      <c r="CYM68" s="22"/>
      <c r="CYN68" s="22"/>
      <c r="CYO68" s="22"/>
      <c r="CYP68" s="22"/>
      <c r="CYQ68" s="22"/>
      <c r="CYR68" s="22"/>
      <c r="CYS68" s="22"/>
      <c r="CYT68" s="22"/>
      <c r="CYU68" s="22"/>
      <c r="CYV68" s="22"/>
      <c r="CYW68" s="22"/>
      <c r="CYX68" s="22"/>
      <c r="CYY68" s="22"/>
      <c r="CYZ68" s="22"/>
      <c r="CZA68" s="22"/>
      <c r="CZB68" s="22"/>
      <c r="CZC68" s="22"/>
      <c r="CZD68" s="22"/>
      <c r="CZE68" s="22"/>
      <c r="CZF68" s="22"/>
      <c r="CZG68" s="22"/>
      <c r="CZH68" s="22"/>
      <c r="CZI68" s="22"/>
      <c r="CZJ68" s="22"/>
      <c r="CZK68" s="22"/>
      <c r="CZL68" s="22"/>
      <c r="CZM68" s="22"/>
      <c r="CZN68" s="22"/>
      <c r="CZO68" s="22"/>
      <c r="CZP68" s="22"/>
      <c r="CZQ68" s="22"/>
      <c r="CZR68" s="22"/>
      <c r="CZS68" s="22"/>
      <c r="CZT68" s="22"/>
      <c r="CZU68" s="22"/>
      <c r="CZV68" s="22"/>
      <c r="CZW68" s="22"/>
      <c r="CZX68" s="22"/>
      <c r="CZY68" s="22"/>
      <c r="CZZ68" s="22"/>
      <c r="DAA68" s="22"/>
      <c r="DAB68" s="22"/>
      <c r="DAC68" s="22"/>
      <c r="DAD68" s="22"/>
      <c r="DAE68" s="22"/>
      <c r="DAF68" s="22"/>
      <c r="DAG68" s="22"/>
      <c r="DAH68" s="22"/>
      <c r="DAI68" s="22"/>
      <c r="DAJ68" s="22"/>
      <c r="DAK68" s="22"/>
      <c r="DAL68" s="22"/>
      <c r="DAM68" s="22"/>
      <c r="DAN68" s="22"/>
      <c r="DAO68" s="22"/>
      <c r="DAP68" s="22"/>
      <c r="DAQ68" s="22"/>
      <c r="DAR68" s="22"/>
      <c r="DAS68" s="22"/>
      <c r="DAT68" s="22"/>
      <c r="DAU68" s="22"/>
      <c r="DAV68" s="22"/>
      <c r="DAW68" s="22"/>
      <c r="DAX68" s="22"/>
      <c r="DAY68" s="22"/>
      <c r="DAZ68" s="22"/>
      <c r="DBA68" s="22"/>
      <c r="DBB68" s="22"/>
      <c r="DBC68" s="22"/>
      <c r="DBD68" s="22"/>
      <c r="DBE68" s="22"/>
      <c r="DBF68" s="22"/>
      <c r="DBG68" s="22"/>
      <c r="DBH68" s="22"/>
      <c r="DBI68" s="22"/>
      <c r="DBJ68" s="22"/>
      <c r="DBK68" s="22"/>
      <c r="DBL68" s="22"/>
      <c r="DBM68" s="22"/>
      <c r="DBN68" s="22"/>
      <c r="DBO68" s="22"/>
      <c r="DBP68" s="22"/>
      <c r="DBQ68" s="22"/>
      <c r="DBR68" s="22"/>
      <c r="DBS68" s="22"/>
      <c r="DBT68" s="22"/>
      <c r="DBU68" s="22"/>
      <c r="DBV68" s="22"/>
      <c r="DBW68" s="22"/>
      <c r="DBX68" s="22"/>
      <c r="DBY68" s="22"/>
      <c r="DBZ68" s="22"/>
      <c r="DCA68" s="22"/>
      <c r="DCB68" s="22"/>
      <c r="DCC68" s="22"/>
      <c r="DCD68" s="22"/>
      <c r="DCE68" s="22"/>
      <c r="DCF68" s="22"/>
      <c r="DCG68" s="22"/>
      <c r="DCH68" s="22"/>
      <c r="DCI68" s="22"/>
      <c r="DCJ68" s="22"/>
      <c r="DCK68" s="22"/>
      <c r="DCL68" s="22"/>
      <c r="DCM68" s="22"/>
      <c r="DCN68" s="22"/>
      <c r="DCO68" s="22"/>
      <c r="DCP68" s="22"/>
      <c r="DCQ68" s="22"/>
      <c r="DCR68" s="22"/>
      <c r="DCS68" s="22"/>
      <c r="DCT68" s="22"/>
      <c r="DCU68" s="22"/>
      <c r="DCV68" s="22"/>
      <c r="DCW68" s="22"/>
      <c r="DCX68" s="22"/>
      <c r="DCY68" s="22"/>
      <c r="DCZ68" s="22"/>
      <c r="DDA68" s="22"/>
      <c r="DDB68" s="22"/>
      <c r="DDC68" s="22"/>
      <c r="DDD68" s="22"/>
      <c r="DDE68" s="22"/>
      <c r="DDF68" s="22"/>
      <c r="DDG68" s="22"/>
      <c r="DDH68" s="22"/>
      <c r="DDI68" s="22"/>
      <c r="DDJ68" s="22"/>
      <c r="DDK68" s="22"/>
      <c r="DDL68" s="22"/>
      <c r="DDM68" s="22"/>
      <c r="DDN68" s="22"/>
      <c r="DDO68" s="22"/>
      <c r="DDP68" s="22"/>
      <c r="DDQ68" s="22"/>
      <c r="DDR68" s="22"/>
      <c r="DDS68" s="22"/>
      <c r="DDT68" s="22"/>
      <c r="DDU68" s="22"/>
      <c r="DDV68" s="22"/>
      <c r="DDW68" s="22"/>
      <c r="DDX68" s="22"/>
      <c r="DDY68" s="22"/>
      <c r="DDZ68" s="22"/>
      <c r="DEA68" s="22"/>
      <c r="DEB68" s="22"/>
      <c r="DEC68" s="22"/>
      <c r="DED68" s="22"/>
      <c r="DEE68" s="22"/>
      <c r="DEF68" s="22"/>
      <c r="DEG68" s="22"/>
      <c r="DEH68" s="22"/>
      <c r="DEI68" s="22"/>
      <c r="DEJ68" s="22"/>
      <c r="DEK68" s="22"/>
      <c r="DEL68" s="22"/>
      <c r="DEM68" s="22"/>
      <c r="DEN68" s="22"/>
      <c r="DEO68" s="22"/>
      <c r="DEP68" s="22"/>
      <c r="DEQ68" s="22"/>
      <c r="DER68" s="22"/>
      <c r="DES68" s="22"/>
      <c r="DET68" s="22"/>
      <c r="DEU68" s="22"/>
      <c r="DEV68" s="22"/>
      <c r="DEW68" s="22"/>
      <c r="DEX68" s="22"/>
      <c r="DEY68" s="22"/>
      <c r="DEZ68" s="22"/>
      <c r="DFA68" s="22"/>
      <c r="DFB68" s="22"/>
      <c r="DFC68" s="22"/>
      <c r="DFD68" s="22"/>
      <c r="DFE68" s="22"/>
      <c r="DFF68" s="22"/>
      <c r="DFG68" s="22"/>
      <c r="DFH68" s="22"/>
      <c r="DFI68" s="22"/>
      <c r="DFJ68" s="22"/>
      <c r="DFK68" s="22"/>
      <c r="DFL68" s="22"/>
      <c r="DFM68" s="22"/>
      <c r="DFN68" s="22"/>
      <c r="DFO68" s="22"/>
      <c r="DFP68" s="22"/>
      <c r="DFQ68" s="22"/>
      <c r="DFR68" s="22"/>
      <c r="DFS68" s="22"/>
      <c r="DFT68" s="22"/>
      <c r="DFU68" s="22"/>
      <c r="DFV68" s="22"/>
      <c r="DFW68" s="22"/>
      <c r="DFX68" s="22"/>
      <c r="DFY68" s="22"/>
      <c r="DFZ68" s="22"/>
      <c r="DGA68" s="22"/>
      <c r="DGB68" s="22"/>
      <c r="DGC68" s="22"/>
      <c r="DGD68" s="22"/>
      <c r="DGE68" s="22"/>
      <c r="DGF68" s="22"/>
      <c r="DGG68" s="22"/>
      <c r="DGH68" s="22"/>
      <c r="DGI68" s="22"/>
      <c r="DGJ68" s="22"/>
      <c r="DGK68" s="22"/>
      <c r="DGL68" s="22"/>
      <c r="DGM68" s="22"/>
      <c r="DGN68" s="22"/>
      <c r="DGO68" s="22"/>
      <c r="DGP68" s="22"/>
      <c r="DGQ68" s="22"/>
      <c r="DGR68" s="22"/>
      <c r="DGS68" s="22"/>
      <c r="DGT68" s="22"/>
      <c r="DGU68" s="22"/>
      <c r="DGV68" s="22"/>
      <c r="DGW68" s="22"/>
      <c r="DGX68" s="22"/>
      <c r="DGY68" s="22"/>
      <c r="DGZ68" s="22"/>
      <c r="DHA68" s="22"/>
      <c r="DHB68" s="22"/>
      <c r="DHC68" s="22"/>
      <c r="DHD68" s="22"/>
      <c r="DHE68" s="22"/>
      <c r="DHF68" s="22"/>
      <c r="DHG68" s="22"/>
      <c r="DHH68" s="22"/>
      <c r="DHI68" s="22"/>
      <c r="DHJ68" s="22"/>
      <c r="DHK68" s="22"/>
      <c r="DHL68" s="22"/>
      <c r="DHM68" s="22"/>
      <c r="DHN68" s="22"/>
      <c r="DHO68" s="22"/>
      <c r="DHP68" s="22"/>
      <c r="DHQ68" s="22"/>
      <c r="DHR68" s="22"/>
      <c r="DHS68" s="22"/>
      <c r="DHT68" s="22"/>
      <c r="DHU68" s="22"/>
      <c r="DHV68" s="22"/>
      <c r="DHW68" s="22"/>
      <c r="DHX68" s="22"/>
      <c r="DHY68" s="22"/>
      <c r="DHZ68" s="22"/>
      <c r="DIA68" s="22"/>
      <c r="DIB68" s="22"/>
      <c r="DIC68" s="22"/>
      <c r="DID68" s="22"/>
      <c r="DIE68" s="22"/>
      <c r="DIF68" s="22"/>
      <c r="DIG68" s="22"/>
      <c r="DIH68" s="22"/>
      <c r="DII68" s="22"/>
      <c r="DIJ68" s="22"/>
      <c r="DIK68" s="22"/>
      <c r="DIL68" s="22"/>
      <c r="DIM68" s="22"/>
      <c r="DIN68" s="22"/>
      <c r="DIO68" s="22"/>
      <c r="DIP68" s="22"/>
      <c r="DIQ68" s="22"/>
      <c r="DIR68" s="22"/>
      <c r="DIS68" s="22"/>
      <c r="DIT68" s="22"/>
      <c r="DIU68" s="22"/>
      <c r="DIV68" s="22"/>
      <c r="DIW68" s="22"/>
      <c r="DIX68" s="22"/>
      <c r="DIY68" s="22"/>
      <c r="DIZ68" s="22"/>
      <c r="DJA68" s="22"/>
      <c r="DJB68" s="22"/>
      <c r="DJC68" s="22"/>
      <c r="DJD68" s="22"/>
      <c r="DJE68" s="22"/>
      <c r="DJF68" s="22"/>
      <c r="DJG68" s="22"/>
      <c r="DJH68" s="22"/>
      <c r="DJI68" s="22"/>
      <c r="DJJ68" s="22"/>
      <c r="DJK68" s="22"/>
      <c r="DJL68" s="22"/>
      <c r="DJM68" s="22"/>
      <c r="DJN68" s="22"/>
      <c r="DJO68" s="22"/>
      <c r="DJP68" s="22"/>
      <c r="DJQ68" s="22"/>
      <c r="DJR68" s="22"/>
      <c r="DJS68" s="22"/>
      <c r="DJT68" s="22"/>
      <c r="DJU68" s="22"/>
      <c r="DJV68" s="22"/>
      <c r="DJW68" s="22"/>
      <c r="DJX68" s="22"/>
      <c r="DJY68" s="22"/>
      <c r="DJZ68" s="22"/>
      <c r="DKA68" s="22"/>
      <c r="DKB68" s="22"/>
      <c r="DKC68" s="22"/>
      <c r="DKD68" s="22"/>
      <c r="DKE68" s="22"/>
      <c r="DKF68" s="22"/>
      <c r="DKG68" s="22"/>
      <c r="DKH68" s="22"/>
      <c r="DKI68" s="22"/>
      <c r="DKJ68" s="22"/>
      <c r="DKK68" s="22"/>
      <c r="DKL68" s="22"/>
      <c r="DKM68" s="22"/>
      <c r="DKN68" s="22"/>
      <c r="DKO68" s="22"/>
      <c r="DKP68" s="22"/>
      <c r="DKQ68" s="22"/>
      <c r="DKR68" s="22"/>
      <c r="DKS68" s="22"/>
      <c r="DKT68" s="22"/>
      <c r="DKU68" s="22"/>
      <c r="DKV68" s="22"/>
      <c r="DKW68" s="22"/>
      <c r="DKX68" s="22"/>
      <c r="DKY68" s="22"/>
      <c r="DKZ68" s="22"/>
      <c r="DLA68" s="22"/>
      <c r="DLB68" s="22"/>
      <c r="DLC68" s="22"/>
      <c r="DLD68" s="22"/>
      <c r="DLE68" s="22"/>
      <c r="DLF68" s="22"/>
      <c r="DLG68" s="22"/>
      <c r="DLH68" s="22"/>
      <c r="DLI68" s="22"/>
      <c r="DLJ68" s="22"/>
      <c r="DLK68" s="22"/>
      <c r="DLL68" s="22"/>
      <c r="DLM68" s="22"/>
      <c r="DLN68" s="22"/>
      <c r="DLO68" s="22"/>
      <c r="DLP68" s="22"/>
      <c r="DLQ68" s="22"/>
      <c r="DLR68" s="22"/>
      <c r="DLS68" s="22"/>
      <c r="DLT68" s="22"/>
      <c r="DLU68" s="22"/>
      <c r="DLV68" s="22"/>
      <c r="DLW68" s="22"/>
      <c r="DLX68" s="22"/>
      <c r="DLY68" s="22"/>
      <c r="DLZ68" s="22"/>
      <c r="DMA68" s="22"/>
      <c r="DMB68" s="22"/>
      <c r="DMC68" s="22"/>
      <c r="DMD68" s="22"/>
      <c r="DME68" s="22"/>
      <c r="DMF68" s="22"/>
      <c r="DMG68" s="22"/>
      <c r="DMH68" s="22"/>
      <c r="DMI68" s="22"/>
      <c r="DMJ68" s="22"/>
      <c r="DMK68" s="22"/>
      <c r="DML68" s="22"/>
      <c r="DMM68" s="22"/>
      <c r="DMN68" s="22"/>
      <c r="DMO68" s="22"/>
      <c r="DMP68" s="22"/>
      <c r="DMQ68" s="22"/>
      <c r="DMR68" s="22"/>
      <c r="DMS68" s="22"/>
      <c r="DMT68" s="22"/>
      <c r="DMU68" s="22"/>
      <c r="DMV68" s="22"/>
      <c r="DMW68" s="22"/>
      <c r="DMX68" s="22"/>
      <c r="DMY68" s="22"/>
      <c r="DMZ68" s="22"/>
      <c r="DNA68" s="22"/>
      <c r="DNB68" s="22"/>
      <c r="DNC68" s="22"/>
      <c r="DND68" s="22"/>
      <c r="DNE68" s="22"/>
      <c r="DNF68" s="22"/>
      <c r="DNG68" s="22"/>
      <c r="DNH68" s="22"/>
      <c r="DNI68" s="22"/>
      <c r="DNJ68" s="22"/>
      <c r="DNK68" s="22"/>
      <c r="DNL68" s="22"/>
      <c r="DNM68" s="22"/>
      <c r="DNN68" s="22"/>
      <c r="DNO68" s="22"/>
      <c r="DNP68" s="22"/>
      <c r="DNQ68" s="22"/>
      <c r="DNR68" s="22"/>
      <c r="DNS68" s="22"/>
      <c r="DNT68" s="22"/>
      <c r="DNU68" s="22"/>
      <c r="DNV68" s="22"/>
      <c r="DNW68" s="22"/>
      <c r="DNX68" s="22"/>
      <c r="DNY68" s="22"/>
      <c r="DNZ68" s="22"/>
      <c r="DOA68" s="22"/>
      <c r="DOB68" s="22"/>
      <c r="DOC68" s="22"/>
      <c r="DOD68" s="22"/>
      <c r="DOE68" s="22"/>
      <c r="DOF68" s="22"/>
      <c r="DOG68" s="22"/>
      <c r="DOH68" s="22"/>
      <c r="DOI68" s="22"/>
      <c r="DOJ68" s="22"/>
      <c r="DOK68" s="22"/>
      <c r="DOL68" s="22"/>
      <c r="DOM68" s="22"/>
      <c r="DON68" s="22"/>
      <c r="DOO68" s="22"/>
      <c r="DOP68" s="22"/>
      <c r="DOQ68" s="22"/>
      <c r="DOR68" s="22"/>
      <c r="DOS68" s="22"/>
      <c r="DOT68" s="22"/>
      <c r="DOU68" s="22"/>
      <c r="DOV68" s="22"/>
      <c r="DOW68" s="22"/>
      <c r="DOX68" s="22"/>
      <c r="DOY68" s="22"/>
      <c r="DOZ68" s="22"/>
      <c r="DPA68" s="22"/>
      <c r="DPB68" s="22"/>
      <c r="DPC68" s="22"/>
      <c r="DPD68" s="22"/>
      <c r="DPE68" s="22"/>
      <c r="DPF68" s="22"/>
      <c r="DPG68" s="22"/>
      <c r="DPH68" s="22"/>
      <c r="DPI68" s="22"/>
      <c r="DPJ68" s="22"/>
      <c r="DPK68" s="22"/>
      <c r="DPL68" s="22"/>
      <c r="DPM68" s="22"/>
      <c r="DPN68" s="22"/>
      <c r="DPO68" s="22"/>
      <c r="DPP68" s="22"/>
      <c r="DPQ68" s="22"/>
      <c r="DPR68" s="22"/>
      <c r="DPS68" s="22"/>
      <c r="DPT68" s="22"/>
      <c r="DPU68" s="22"/>
      <c r="DPV68" s="22"/>
      <c r="DPW68" s="22"/>
      <c r="DPX68" s="22"/>
      <c r="DPY68" s="22"/>
      <c r="DPZ68" s="22"/>
      <c r="DQA68" s="22"/>
      <c r="DQB68" s="22"/>
      <c r="DQC68" s="22"/>
      <c r="DQD68" s="22"/>
      <c r="DQE68" s="22"/>
      <c r="DQF68" s="22"/>
      <c r="DQG68" s="22"/>
      <c r="DQH68" s="22"/>
      <c r="DQI68" s="22"/>
      <c r="DQJ68" s="22"/>
      <c r="DQK68" s="22"/>
      <c r="DQL68" s="22"/>
      <c r="DQM68" s="22"/>
      <c r="DQN68" s="22"/>
      <c r="DQO68" s="22"/>
      <c r="DQP68" s="22"/>
      <c r="DQQ68" s="22"/>
      <c r="DQR68" s="22"/>
      <c r="DQS68" s="22"/>
      <c r="DQT68" s="22"/>
      <c r="DQU68" s="22"/>
      <c r="DQV68" s="22"/>
      <c r="DQW68" s="22"/>
      <c r="DQX68" s="22"/>
      <c r="DQY68" s="22"/>
      <c r="DQZ68" s="22"/>
      <c r="DRA68" s="22"/>
      <c r="DRB68" s="22"/>
      <c r="DRC68" s="22"/>
      <c r="DRD68" s="22"/>
      <c r="DRE68" s="22"/>
      <c r="DRF68" s="22"/>
      <c r="DRG68" s="22"/>
      <c r="DRH68" s="22"/>
      <c r="DRI68" s="22"/>
      <c r="DRJ68" s="22"/>
      <c r="DRK68" s="22"/>
      <c r="DRL68" s="22"/>
      <c r="DRM68" s="22"/>
      <c r="DRN68" s="22"/>
      <c r="DRO68" s="22"/>
      <c r="DRP68" s="22"/>
      <c r="DRQ68" s="22"/>
      <c r="DRR68" s="22"/>
      <c r="DRS68" s="22"/>
      <c r="DRT68" s="22"/>
      <c r="DRU68" s="22"/>
      <c r="DRV68" s="22"/>
      <c r="DRW68" s="22"/>
      <c r="DRX68" s="22"/>
      <c r="DRY68" s="22"/>
      <c r="DRZ68" s="22"/>
      <c r="DSA68" s="22"/>
      <c r="DSB68" s="22"/>
      <c r="DSC68" s="22"/>
      <c r="DSD68" s="22"/>
      <c r="DSE68" s="22"/>
      <c r="DSF68" s="22"/>
      <c r="DSG68" s="22"/>
      <c r="DSH68" s="22"/>
      <c r="DSI68" s="22"/>
      <c r="DSJ68" s="22"/>
      <c r="DSK68" s="22"/>
      <c r="DSL68" s="22"/>
      <c r="DSM68" s="22"/>
      <c r="DSN68" s="22"/>
      <c r="DSO68" s="22"/>
      <c r="DSP68" s="22"/>
      <c r="DSQ68" s="22"/>
      <c r="DSR68" s="22"/>
      <c r="DSS68" s="22"/>
      <c r="DST68" s="22"/>
      <c r="DSU68" s="22"/>
      <c r="DSV68" s="22"/>
      <c r="DSW68" s="22"/>
      <c r="DSX68" s="22"/>
      <c r="DSY68" s="22"/>
      <c r="DSZ68" s="22"/>
      <c r="DTA68" s="22"/>
      <c r="DTB68" s="22"/>
      <c r="DTC68" s="22"/>
      <c r="DTD68" s="22"/>
      <c r="DTE68" s="22"/>
      <c r="DTF68" s="22"/>
      <c r="DTG68" s="22"/>
      <c r="DTH68" s="22"/>
      <c r="DTI68" s="22"/>
      <c r="DTJ68" s="22"/>
      <c r="DTK68" s="22"/>
      <c r="DTL68" s="22"/>
      <c r="DTM68" s="22"/>
      <c r="DTN68" s="22"/>
      <c r="DTO68" s="22"/>
      <c r="DTP68" s="22"/>
      <c r="DTQ68" s="22"/>
      <c r="DTR68" s="22"/>
      <c r="DTS68" s="22"/>
      <c r="DTT68" s="22"/>
      <c r="DTU68" s="22"/>
      <c r="DTV68" s="22"/>
      <c r="DTW68" s="22"/>
      <c r="DTX68" s="22"/>
      <c r="DTY68" s="22"/>
      <c r="DTZ68" s="22"/>
      <c r="DUA68" s="22"/>
      <c r="DUB68" s="22"/>
      <c r="DUC68" s="22"/>
      <c r="DUD68" s="22"/>
      <c r="DUE68" s="22"/>
      <c r="DUF68" s="22"/>
      <c r="DUG68" s="22"/>
      <c r="DUH68" s="22"/>
      <c r="DUI68" s="22"/>
      <c r="DUJ68" s="22"/>
      <c r="DUK68" s="22"/>
      <c r="DUL68" s="22"/>
      <c r="DUM68" s="22"/>
      <c r="DUN68" s="22"/>
      <c r="DUO68" s="22"/>
      <c r="DUP68" s="22"/>
      <c r="DUQ68" s="22"/>
      <c r="DUR68" s="22"/>
      <c r="DUS68" s="22"/>
      <c r="DUT68" s="22"/>
      <c r="DUU68" s="22"/>
      <c r="DUV68" s="22"/>
      <c r="DUW68" s="22"/>
      <c r="DUX68" s="22"/>
      <c r="DUY68" s="22"/>
      <c r="DUZ68" s="22"/>
      <c r="DVA68" s="22"/>
      <c r="DVB68" s="22"/>
      <c r="DVC68" s="22"/>
      <c r="DVD68" s="22"/>
      <c r="DVE68" s="22"/>
      <c r="DVF68" s="22"/>
      <c r="DVG68" s="22"/>
      <c r="DVH68" s="22"/>
      <c r="DVI68" s="22"/>
      <c r="DVJ68" s="22"/>
      <c r="DVK68" s="22"/>
      <c r="DVL68" s="22"/>
      <c r="DVM68" s="22"/>
      <c r="DVN68" s="22"/>
      <c r="DVO68" s="22"/>
      <c r="DVP68" s="22"/>
      <c r="DVQ68" s="22"/>
      <c r="DVR68" s="22"/>
      <c r="DVS68" s="22"/>
      <c r="DVT68" s="22"/>
      <c r="DVU68" s="22"/>
      <c r="DVV68" s="22"/>
      <c r="DVW68" s="22"/>
      <c r="DVX68" s="22"/>
      <c r="DVY68" s="22"/>
      <c r="DVZ68" s="22"/>
      <c r="DWA68" s="22"/>
      <c r="DWB68" s="22"/>
      <c r="DWC68" s="22"/>
      <c r="DWD68" s="22"/>
      <c r="DWE68" s="22"/>
      <c r="DWF68" s="22"/>
      <c r="DWG68" s="22"/>
      <c r="DWH68" s="22"/>
      <c r="DWI68" s="22"/>
      <c r="DWJ68" s="22"/>
      <c r="DWK68" s="22"/>
      <c r="DWL68" s="22"/>
      <c r="DWM68" s="22"/>
      <c r="DWN68" s="22"/>
      <c r="DWO68" s="22"/>
      <c r="DWP68" s="22"/>
      <c r="DWQ68" s="22"/>
      <c r="DWR68" s="22"/>
      <c r="DWS68" s="22"/>
      <c r="DWT68" s="22"/>
      <c r="DWU68" s="22"/>
      <c r="DWV68" s="22"/>
      <c r="DWW68" s="22"/>
      <c r="DWX68" s="22"/>
      <c r="DWY68" s="22"/>
      <c r="DWZ68" s="22"/>
      <c r="DXA68" s="22"/>
      <c r="DXB68" s="22"/>
      <c r="DXC68" s="22"/>
      <c r="DXD68" s="22"/>
      <c r="DXE68" s="22"/>
      <c r="DXF68" s="22"/>
      <c r="DXG68" s="22"/>
      <c r="DXH68" s="22"/>
      <c r="DXI68" s="22"/>
      <c r="DXJ68" s="22"/>
      <c r="DXK68" s="22"/>
      <c r="DXL68" s="22"/>
      <c r="DXM68" s="22"/>
      <c r="DXN68" s="22"/>
      <c r="DXO68" s="22"/>
      <c r="DXP68" s="22"/>
      <c r="DXQ68" s="22"/>
      <c r="DXR68" s="22"/>
      <c r="DXS68" s="22"/>
      <c r="DXT68" s="22"/>
      <c r="DXU68" s="22"/>
      <c r="DXV68" s="22"/>
      <c r="DXW68" s="22"/>
      <c r="DXX68" s="22"/>
      <c r="DXY68" s="22"/>
      <c r="DXZ68" s="22"/>
      <c r="DYA68" s="22"/>
      <c r="DYB68" s="22"/>
      <c r="DYC68" s="22"/>
      <c r="DYD68" s="22"/>
      <c r="DYE68" s="22"/>
      <c r="DYF68" s="22"/>
      <c r="DYG68" s="22"/>
      <c r="DYH68" s="22"/>
      <c r="DYI68" s="22"/>
      <c r="DYJ68" s="22"/>
      <c r="DYK68" s="22"/>
      <c r="DYL68" s="22"/>
      <c r="DYM68" s="22"/>
      <c r="DYN68" s="22"/>
      <c r="DYO68" s="22"/>
      <c r="DYP68" s="22"/>
      <c r="DYQ68" s="22"/>
      <c r="DYR68" s="22"/>
      <c r="DYS68" s="22"/>
      <c r="DYT68" s="22"/>
      <c r="DYU68" s="22"/>
      <c r="DYV68" s="22"/>
      <c r="DYW68" s="22"/>
      <c r="DYX68" s="22"/>
      <c r="DYY68" s="22"/>
      <c r="DYZ68" s="22"/>
      <c r="DZA68" s="22"/>
      <c r="DZB68" s="22"/>
      <c r="DZC68" s="22"/>
      <c r="DZD68" s="22"/>
      <c r="DZE68" s="22"/>
      <c r="DZF68" s="22"/>
      <c r="DZG68" s="22"/>
      <c r="DZH68" s="22"/>
      <c r="DZI68" s="22"/>
      <c r="DZJ68" s="22"/>
      <c r="DZK68" s="22"/>
      <c r="DZL68" s="22"/>
      <c r="DZM68" s="22"/>
      <c r="DZN68" s="22"/>
      <c r="DZO68" s="22"/>
      <c r="DZP68" s="22"/>
      <c r="DZQ68" s="22"/>
      <c r="DZR68" s="22"/>
      <c r="DZS68" s="22"/>
      <c r="DZT68" s="22"/>
      <c r="DZU68" s="22"/>
      <c r="DZV68" s="22"/>
      <c r="DZW68" s="22"/>
      <c r="DZX68" s="22"/>
      <c r="DZY68" s="22"/>
      <c r="DZZ68" s="22"/>
      <c r="EAA68" s="22"/>
      <c r="EAB68" s="22"/>
      <c r="EAC68" s="22"/>
      <c r="EAD68" s="22"/>
      <c r="EAE68" s="22"/>
      <c r="EAF68" s="22"/>
      <c r="EAG68" s="22"/>
      <c r="EAH68" s="22"/>
      <c r="EAI68" s="22"/>
      <c r="EAJ68" s="22"/>
      <c r="EAK68" s="22"/>
      <c r="EAL68" s="22"/>
      <c r="EAM68" s="22"/>
      <c r="EAN68" s="22"/>
      <c r="EAO68" s="22"/>
      <c r="EAP68" s="22"/>
      <c r="EAQ68" s="22"/>
      <c r="EAR68" s="22"/>
      <c r="EAS68" s="22"/>
      <c r="EAT68" s="22"/>
      <c r="EAU68" s="22"/>
      <c r="EAV68" s="22"/>
      <c r="EAW68" s="22"/>
      <c r="EAX68" s="22"/>
      <c r="EAY68" s="22"/>
      <c r="EAZ68" s="22"/>
      <c r="EBA68" s="22"/>
      <c r="EBB68" s="22"/>
      <c r="EBC68" s="22"/>
      <c r="EBD68" s="22"/>
      <c r="EBE68" s="22"/>
      <c r="EBF68" s="22"/>
      <c r="EBG68" s="22"/>
      <c r="EBH68" s="22"/>
      <c r="EBI68" s="22"/>
      <c r="EBJ68" s="22"/>
      <c r="EBK68" s="22"/>
      <c r="EBL68" s="22"/>
      <c r="EBM68" s="22"/>
      <c r="EBN68" s="22"/>
      <c r="EBO68" s="22"/>
      <c r="EBP68" s="22"/>
      <c r="EBQ68" s="22"/>
      <c r="EBR68" s="22"/>
      <c r="EBS68" s="22"/>
      <c r="EBT68" s="22"/>
      <c r="EBU68" s="22"/>
      <c r="EBV68" s="22"/>
      <c r="EBW68" s="22"/>
      <c r="EBX68" s="22"/>
      <c r="EBY68" s="22"/>
      <c r="EBZ68" s="22"/>
      <c r="ECA68" s="22"/>
      <c r="ECB68" s="22"/>
      <c r="ECC68" s="22"/>
      <c r="ECD68" s="22"/>
      <c r="ECE68" s="22"/>
      <c r="ECF68" s="22"/>
      <c r="ECG68" s="22"/>
      <c r="ECH68" s="22"/>
      <c r="ECI68" s="22"/>
      <c r="ECJ68" s="22"/>
      <c r="ECK68" s="22"/>
      <c r="ECL68" s="22"/>
      <c r="ECM68" s="22"/>
      <c r="ECN68" s="22"/>
      <c r="ECO68" s="22"/>
      <c r="ECP68" s="22"/>
      <c r="ECQ68" s="22"/>
      <c r="ECR68" s="22"/>
      <c r="ECS68" s="22"/>
      <c r="ECT68" s="22"/>
      <c r="ECU68" s="22"/>
      <c r="ECV68" s="22"/>
      <c r="ECW68" s="22"/>
      <c r="ECX68" s="22"/>
      <c r="ECY68" s="22"/>
      <c r="ECZ68" s="22"/>
      <c r="EDA68" s="22"/>
      <c r="EDB68" s="22"/>
      <c r="EDC68" s="22"/>
      <c r="EDD68" s="22"/>
      <c r="EDE68" s="22"/>
      <c r="EDF68" s="22"/>
      <c r="EDG68" s="22"/>
      <c r="EDH68" s="22"/>
      <c r="EDI68" s="22"/>
      <c r="EDJ68" s="22"/>
      <c r="EDK68" s="22"/>
      <c r="EDL68" s="22"/>
      <c r="EDM68" s="22"/>
      <c r="EDN68" s="22"/>
      <c r="EDO68" s="22"/>
      <c r="EDP68" s="22"/>
      <c r="EDQ68" s="22"/>
      <c r="EDR68" s="22"/>
      <c r="EDS68" s="22"/>
      <c r="EDT68" s="22"/>
      <c r="EDU68" s="22"/>
      <c r="EDV68" s="22"/>
      <c r="EDW68" s="22"/>
      <c r="EDX68" s="22"/>
      <c r="EDY68" s="22"/>
      <c r="EDZ68" s="22"/>
      <c r="EEA68" s="22"/>
      <c r="EEB68" s="22"/>
      <c r="EEC68" s="22"/>
      <c r="EED68" s="22"/>
      <c r="EEE68" s="22"/>
      <c r="EEF68" s="22"/>
      <c r="EEG68" s="22"/>
      <c r="EEH68" s="22"/>
      <c r="EEI68" s="22"/>
      <c r="EEJ68" s="22"/>
      <c r="EEK68" s="22"/>
      <c r="EEL68" s="22"/>
      <c r="EEM68" s="22"/>
      <c r="EEN68" s="22"/>
      <c r="EEO68" s="22"/>
      <c r="EEP68" s="22"/>
      <c r="EEQ68" s="22"/>
      <c r="EER68" s="22"/>
      <c r="EES68" s="22"/>
      <c r="EET68" s="22"/>
      <c r="EEU68" s="22"/>
      <c r="EEV68" s="22"/>
      <c r="EEW68" s="22"/>
      <c r="EEX68" s="22"/>
      <c r="EEY68" s="22"/>
      <c r="EEZ68" s="22"/>
      <c r="EFA68" s="22"/>
      <c r="EFB68" s="22"/>
      <c r="EFC68" s="22"/>
      <c r="EFD68" s="22"/>
      <c r="EFE68" s="22"/>
      <c r="EFF68" s="22"/>
      <c r="EFG68" s="22"/>
      <c r="EFH68" s="22"/>
      <c r="EFI68" s="22"/>
      <c r="EFJ68" s="22"/>
      <c r="EFK68" s="22"/>
      <c r="EFL68" s="22"/>
      <c r="EFM68" s="22"/>
      <c r="EFN68" s="22"/>
      <c r="EFO68" s="22"/>
      <c r="EFP68" s="22"/>
      <c r="EFQ68" s="22"/>
      <c r="EFR68" s="22"/>
      <c r="EFS68" s="22"/>
      <c r="EFT68" s="22"/>
      <c r="EFU68" s="22"/>
      <c r="EFV68" s="22"/>
      <c r="EFW68" s="22"/>
      <c r="EFX68" s="22"/>
      <c r="EFY68" s="22"/>
      <c r="EFZ68" s="22"/>
      <c r="EGA68" s="22"/>
      <c r="EGB68" s="22"/>
      <c r="EGC68" s="22"/>
      <c r="EGD68" s="22"/>
      <c r="EGE68" s="22"/>
      <c r="EGF68" s="22"/>
      <c r="EGG68" s="22"/>
      <c r="EGH68" s="22"/>
      <c r="EGI68" s="22"/>
      <c r="EGJ68" s="22"/>
      <c r="EGK68" s="22"/>
      <c r="EGL68" s="22"/>
      <c r="EGM68" s="22"/>
      <c r="EGN68" s="22"/>
      <c r="EGO68" s="22"/>
      <c r="EGP68" s="22"/>
      <c r="EGQ68" s="22"/>
      <c r="EGR68" s="22"/>
      <c r="EGS68" s="22"/>
      <c r="EGT68" s="22"/>
      <c r="EGU68" s="22"/>
      <c r="EGV68" s="22"/>
      <c r="EGW68" s="22"/>
      <c r="EGX68" s="22"/>
      <c r="EGY68" s="22"/>
      <c r="EGZ68" s="22"/>
      <c r="EHA68" s="22"/>
      <c r="EHB68" s="22"/>
      <c r="EHC68" s="22"/>
      <c r="EHD68" s="22"/>
      <c r="EHE68" s="22"/>
      <c r="EHF68" s="22"/>
      <c r="EHG68" s="22"/>
      <c r="EHH68" s="22"/>
      <c r="EHI68" s="22"/>
      <c r="EHJ68" s="22"/>
      <c r="EHK68" s="22"/>
      <c r="EHL68" s="22"/>
      <c r="EHM68" s="22"/>
      <c r="EHN68" s="22"/>
      <c r="EHO68" s="22"/>
      <c r="EHP68" s="22"/>
      <c r="EHQ68" s="22"/>
      <c r="EHR68" s="22"/>
      <c r="EHS68" s="22"/>
      <c r="EHT68" s="22"/>
      <c r="EHU68" s="22"/>
      <c r="EHV68" s="22"/>
      <c r="EHW68" s="22"/>
      <c r="EHX68" s="22"/>
      <c r="EHY68" s="22"/>
      <c r="EHZ68" s="22"/>
      <c r="EIA68" s="22"/>
      <c r="EIB68" s="22"/>
      <c r="EIC68" s="22"/>
      <c r="EID68" s="22"/>
      <c r="EIE68" s="22"/>
      <c r="EIF68" s="22"/>
      <c r="EIG68" s="22"/>
      <c r="EIH68" s="22"/>
      <c r="EII68" s="22"/>
      <c r="EIJ68" s="22"/>
      <c r="EIK68" s="22"/>
      <c r="EIL68" s="22"/>
      <c r="EIM68" s="22"/>
      <c r="EIN68" s="22"/>
      <c r="EIO68" s="22"/>
      <c r="EIP68" s="22"/>
      <c r="EIQ68" s="22"/>
      <c r="EIR68" s="22"/>
      <c r="EIS68" s="22"/>
      <c r="EIT68" s="22"/>
      <c r="EIU68" s="22"/>
      <c r="EIV68" s="22"/>
      <c r="EIW68" s="22"/>
      <c r="EIX68" s="22"/>
      <c r="EIY68" s="22"/>
      <c r="EIZ68" s="22"/>
      <c r="EJA68" s="22"/>
      <c r="EJB68" s="22"/>
      <c r="EJC68" s="22"/>
      <c r="EJD68" s="22"/>
      <c r="EJE68" s="22"/>
      <c r="EJF68" s="22"/>
      <c r="EJG68" s="22"/>
      <c r="EJH68" s="22"/>
      <c r="EJI68" s="22"/>
      <c r="EJJ68" s="22"/>
      <c r="EJK68" s="22"/>
      <c r="EJL68" s="22"/>
      <c r="EJM68" s="22"/>
      <c r="EJN68" s="22"/>
      <c r="EJO68" s="22"/>
      <c r="EJP68" s="22"/>
      <c r="EJQ68" s="22"/>
      <c r="EJR68" s="22"/>
      <c r="EJS68" s="22"/>
      <c r="EJT68" s="22"/>
      <c r="EJU68" s="22"/>
      <c r="EJV68" s="22"/>
      <c r="EJW68" s="22"/>
      <c r="EJX68" s="22"/>
      <c r="EJY68" s="22"/>
      <c r="EJZ68" s="22"/>
      <c r="EKA68" s="22"/>
      <c r="EKB68" s="22"/>
      <c r="EKC68" s="22"/>
      <c r="EKD68" s="22"/>
      <c r="EKE68" s="22"/>
      <c r="EKF68" s="22"/>
      <c r="EKG68" s="22"/>
      <c r="EKH68" s="22"/>
      <c r="EKI68" s="22"/>
      <c r="EKJ68" s="22"/>
      <c r="EKK68" s="22"/>
      <c r="EKL68" s="22"/>
      <c r="EKM68" s="22"/>
      <c r="EKN68" s="22"/>
      <c r="EKO68" s="22"/>
      <c r="EKP68" s="22"/>
      <c r="EKQ68" s="22"/>
      <c r="EKR68" s="22"/>
      <c r="EKS68" s="22"/>
      <c r="EKT68" s="22"/>
      <c r="EKU68" s="22"/>
      <c r="EKV68" s="22"/>
      <c r="EKW68" s="22"/>
      <c r="EKX68" s="22"/>
      <c r="EKY68" s="22"/>
      <c r="EKZ68" s="22"/>
      <c r="ELA68" s="22"/>
      <c r="ELB68" s="22"/>
      <c r="ELC68" s="22"/>
      <c r="ELD68" s="22"/>
      <c r="ELE68" s="22"/>
      <c r="ELF68" s="22"/>
      <c r="ELG68" s="22"/>
      <c r="ELH68" s="22"/>
      <c r="ELI68" s="22"/>
      <c r="ELJ68" s="22"/>
      <c r="ELK68" s="22"/>
      <c r="ELL68" s="22"/>
      <c r="ELM68" s="22"/>
      <c r="ELN68" s="22"/>
      <c r="ELO68" s="22"/>
      <c r="ELP68" s="22"/>
      <c r="ELQ68" s="22"/>
      <c r="ELR68" s="22"/>
      <c r="ELS68" s="22"/>
      <c r="ELT68" s="22"/>
      <c r="ELU68" s="22"/>
      <c r="ELV68" s="22"/>
      <c r="ELW68" s="22"/>
      <c r="ELX68" s="22"/>
      <c r="ELY68" s="22"/>
      <c r="ELZ68" s="22"/>
      <c r="EMA68" s="22"/>
      <c r="EMB68" s="22"/>
      <c r="EMC68" s="22"/>
      <c r="EMD68" s="22"/>
      <c r="EME68" s="22"/>
      <c r="EMF68" s="22"/>
      <c r="EMG68" s="22"/>
      <c r="EMH68" s="22"/>
      <c r="EMI68" s="22"/>
      <c r="EMJ68" s="22"/>
      <c r="EMK68" s="22"/>
      <c r="EML68" s="22"/>
      <c r="EMM68" s="22"/>
      <c r="EMN68" s="22"/>
      <c r="EMO68" s="22"/>
      <c r="EMP68" s="22"/>
      <c r="EMQ68" s="22"/>
      <c r="EMR68" s="22"/>
      <c r="EMS68" s="22"/>
      <c r="EMT68" s="22"/>
      <c r="EMU68" s="22"/>
      <c r="EMV68" s="22"/>
      <c r="EMW68" s="22"/>
      <c r="EMX68" s="22"/>
      <c r="EMY68" s="22"/>
      <c r="EMZ68" s="22"/>
      <c r="ENA68" s="22"/>
      <c r="ENB68" s="22"/>
      <c r="ENC68" s="22"/>
      <c r="END68" s="22"/>
      <c r="ENE68" s="22"/>
      <c r="ENF68" s="22"/>
      <c r="ENG68" s="22"/>
      <c r="ENH68" s="22"/>
      <c r="ENI68" s="22"/>
      <c r="ENJ68" s="22"/>
      <c r="ENK68" s="22"/>
      <c r="ENL68" s="22"/>
      <c r="ENM68" s="22"/>
      <c r="ENN68" s="22"/>
      <c r="ENO68" s="22"/>
      <c r="ENP68" s="22"/>
      <c r="ENQ68" s="22"/>
      <c r="ENR68" s="22"/>
      <c r="ENS68" s="22"/>
      <c r="ENT68" s="22"/>
      <c r="ENU68" s="22"/>
      <c r="ENV68" s="22"/>
      <c r="ENW68" s="22"/>
      <c r="ENX68" s="22"/>
      <c r="ENY68" s="22"/>
      <c r="ENZ68" s="22"/>
      <c r="EOA68" s="22"/>
      <c r="EOB68" s="22"/>
      <c r="EOC68" s="22"/>
      <c r="EOD68" s="22"/>
      <c r="EOE68" s="22"/>
      <c r="EOF68" s="22"/>
      <c r="EOG68" s="22"/>
      <c r="EOH68" s="22"/>
      <c r="EOI68" s="22"/>
      <c r="EOJ68" s="22"/>
      <c r="EOK68" s="22"/>
      <c r="EOL68" s="22"/>
      <c r="EOM68" s="22"/>
      <c r="EON68" s="22"/>
      <c r="EOO68" s="22"/>
      <c r="EOP68" s="22"/>
      <c r="EOQ68" s="22"/>
      <c r="EOR68" s="22"/>
      <c r="EOS68" s="22"/>
      <c r="EOT68" s="22"/>
      <c r="EOU68" s="22"/>
      <c r="EOV68" s="22"/>
      <c r="EOW68" s="22"/>
      <c r="EOX68" s="22"/>
      <c r="EOY68" s="22"/>
      <c r="EOZ68" s="22"/>
      <c r="EPA68" s="22"/>
      <c r="EPB68" s="22"/>
      <c r="EPC68" s="22"/>
      <c r="EPD68" s="22"/>
      <c r="EPE68" s="22"/>
      <c r="EPF68" s="22"/>
      <c r="EPG68" s="22"/>
      <c r="EPH68" s="22"/>
      <c r="EPI68" s="22"/>
      <c r="EPJ68" s="22"/>
      <c r="EPK68" s="22"/>
      <c r="EPL68" s="22"/>
      <c r="EPM68" s="22"/>
      <c r="EPN68" s="22"/>
      <c r="EPO68" s="22"/>
      <c r="EPP68" s="22"/>
      <c r="EPQ68" s="22"/>
      <c r="EPR68" s="22"/>
      <c r="EPS68" s="22"/>
      <c r="EPT68" s="22"/>
      <c r="EPU68" s="22"/>
      <c r="EPV68" s="22"/>
      <c r="EPW68" s="22"/>
      <c r="EPX68" s="22"/>
      <c r="EPY68" s="22"/>
      <c r="EPZ68" s="22"/>
      <c r="EQA68" s="22"/>
      <c r="EQB68" s="22"/>
      <c r="EQC68" s="22"/>
      <c r="EQD68" s="22"/>
      <c r="EQE68" s="22"/>
      <c r="EQF68" s="22"/>
      <c r="EQG68" s="22"/>
      <c r="EQH68" s="22"/>
      <c r="EQI68" s="22"/>
      <c r="EQJ68" s="22"/>
      <c r="EQK68" s="22"/>
      <c r="EQL68" s="22"/>
      <c r="EQM68" s="22"/>
      <c r="EQN68" s="22"/>
      <c r="EQO68" s="22"/>
      <c r="EQP68" s="22"/>
      <c r="EQQ68" s="22"/>
      <c r="EQR68" s="22"/>
      <c r="EQS68" s="22"/>
      <c r="EQT68" s="22"/>
      <c r="EQU68" s="22"/>
      <c r="EQV68" s="22"/>
      <c r="EQW68" s="22"/>
      <c r="EQX68" s="22"/>
      <c r="EQY68" s="22"/>
      <c r="EQZ68" s="22"/>
      <c r="ERA68" s="22"/>
      <c r="ERB68" s="22"/>
      <c r="ERC68" s="22"/>
      <c r="ERD68" s="22"/>
      <c r="ERE68" s="22"/>
      <c r="ERF68" s="22"/>
      <c r="ERG68" s="22"/>
      <c r="ERH68" s="22"/>
      <c r="ERI68" s="22"/>
      <c r="ERJ68" s="22"/>
      <c r="ERK68" s="22"/>
      <c r="ERL68" s="22"/>
      <c r="ERM68" s="22"/>
      <c r="ERN68" s="22"/>
      <c r="ERO68" s="22"/>
      <c r="ERP68" s="22"/>
      <c r="ERQ68" s="22"/>
      <c r="ERR68" s="22"/>
      <c r="ERS68" s="22"/>
      <c r="ERT68" s="22"/>
      <c r="ERU68" s="22"/>
      <c r="ERV68" s="22"/>
      <c r="ERW68" s="22"/>
      <c r="ERX68" s="22"/>
      <c r="ERY68" s="22"/>
      <c r="ERZ68" s="22"/>
      <c r="ESA68" s="22"/>
      <c r="ESB68" s="22"/>
      <c r="ESC68" s="22"/>
      <c r="ESD68" s="22"/>
      <c r="ESE68" s="22"/>
      <c r="ESF68" s="22"/>
      <c r="ESG68" s="22"/>
      <c r="ESH68" s="22"/>
      <c r="ESI68" s="22"/>
      <c r="ESJ68" s="22"/>
      <c r="ESK68" s="22"/>
      <c r="ESL68" s="22"/>
      <c r="ESM68" s="22"/>
      <c r="ESN68" s="22"/>
      <c r="ESO68" s="22"/>
      <c r="ESP68" s="22"/>
      <c r="ESQ68" s="22"/>
      <c r="ESR68" s="22"/>
      <c r="ESS68" s="22"/>
      <c r="EST68" s="22"/>
      <c r="ESU68" s="22"/>
      <c r="ESV68" s="22"/>
      <c r="ESW68" s="22"/>
      <c r="ESX68" s="22"/>
      <c r="ESY68" s="22"/>
      <c r="ESZ68" s="22"/>
      <c r="ETA68" s="22"/>
      <c r="ETB68" s="22"/>
      <c r="ETC68" s="22"/>
      <c r="ETD68" s="22"/>
      <c r="ETE68" s="22"/>
      <c r="ETF68" s="22"/>
      <c r="ETG68" s="22"/>
      <c r="ETH68" s="22"/>
      <c r="ETI68" s="22"/>
      <c r="ETJ68" s="22"/>
      <c r="ETK68" s="22"/>
      <c r="ETL68" s="22"/>
      <c r="ETM68" s="22"/>
      <c r="ETN68" s="22"/>
      <c r="ETO68" s="22"/>
      <c r="ETP68" s="22"/>
      <c r="ETQ68" s="22"/>
      <c r="ETR68" s="22"/>
      <c r="ETS68" s="22"/>
      <c r="ETT68" s="22"/>
      <c r="ETU68" s="22"/>
      <c r="ETV68" s="22"/>
      <c r="ETW68" s="22"/>
      <c r="ETX68" s="22"/>
      <c r="ETY68" s="22"/>
      <c r="ETZ68" s="22"/>
      <c r="EUA68" s="22"/>
      <c r="EUB68" s="22"/>
      <c r="EUC68" s="22"/>
      <c r="EUD68" s="22"/>
      <c r="EUE68" s="22"/>
      <c r="EUF68" s="22"/>
      <c r="EUG68" s="22"/>
      <c r="EUH68" s="22"/>
      <c r="EUI68" s="22"/>
      <c r="EUJ68" s="22"/>
      <c r="EUK68" s="22"/>
      <c r="EUL68" s="22"/>
      <c r="EUM68" s="22"/>
      <c r="EUN68" s="22"/>
      <c r="EUO68" s="22"/>
      <c r="EUP68" s="22"/>
      <c r="EUQ68" s="22"/>
      <c r="EUR68" s="22"/>
      <c r="EUS68" s="22"/>
      <c r="EUT68" s="22"/>
      <c r="EUU68" s="22"/>
      <c r="EUV68" s="22"/>
      <c r="EUW68" s="22"/>
      <c r="EUX68" s="22"/>
      <c r="EUY68" s="22"/>
      <c r="EUZ68" s="22"/>
      <c r="EVA68" s="22"/>
      <c r="EVB68" s="22"/>
      <c r="EVC68" s="22"/>
      <c r="EVD68" s="22"/>
      <c r="EVE68" s="22"/>
      <c r="EVF68" s="22"/>
      <c r="EVG68" s="22"/>
      <c r="EVH68" s="22"/>
      <c r="EVI68" s="22"/>
      <c r="EVJ68" s="22"/>
      <c r="EVK68" s="22"/>
      <c r="EVL68" s="22"/>
      <c r="EVM68" s="22"/>
      <c r="EVN68" s="22"/>
      <c r="EVO68" s="22"/>
      <c r="EVP68" s="22"/>
      <c r="EVQ68" s="22"/>
      <c r="EVR68" s="22"/>
      <c r="EVS68" s="22"/>
      <c r="EVT68" s="22"/>
      <c r="EVU68" s="22"/>
      <c r="EVV68" s="22"/>
      <c r="EVW68" s="22"/>
      <c r="EVX68" s="22"/>
      <c r="EVY68" s="22"/>
      <c r="EVZ68" s="22"/>
      <c r="EWA68" s="22"/>
      <c r="EWB68" s="22"/>
      <c r="EWC68" s="22"/>
      <c r="EWD68" s="22"/>
      <c r="EWE68" s="22"/>
      <c r="EWF68" s="22"/>
      <c r="EWG68" s="22"/>
      <c r="EWH68" s="22"/>
      <c r="EWI68" s="22"/>
      <c r="EWJ68" s="22"/>
      <c r="EWK68" s="22"/>
      <c r="EWL68" s="22"/>
      <c r="EWM68" s="22"/>
      <c r="EWN68" s="22"/>
      <c r="EWO68" s="22"/>
      <c r="EWP68" s="22"/>
      <c r="EWQ68" s="22"/>
      <c r="EWR68" s="22"/>
      <c r="EWS68" s="22"/>
      <c r="EWT68" s="22"/>
      <c r="EWU68" s="22"/>
      <c r="EWV68" s="22"/>
      <c r="EWW68" s="22"/>
      <c r="EWX68" s="22"/>
      <c r="EWY68" s="22"/>
      <c r="EWZ68" s="22"/>
      <c r="EXA68" s="22"/>
      <c r="EXB68" s="22"/>
      <c r="EXC68" s="22"/>
      <c r="EXD68" s="22"/>
      <c r="EXE68" s="22"/>
      <c r="EXF68" s="22"/>
      <c r="EXG68" s="22"/>
      <c r="EXH68" s="22"/>
      <c r="EXI68" s="22"/>
      <c r="EXJ68" s="22"/>
      <c r="EXK68" s="22"/>
      <c r="EXL68" s="22"/>
      <c r="EXM68" s="22"/>
      <c r="EXN68" s="22"/>
      <c r="EXO68" s="22"/>
      <c r="EXP68" s="22"/>
      <c r="EXQ68" s="22"/>
      <c r="EXR68" s="22"/>
      <c r="EXS68" s="22"/>
      <c r="EXT68" s="22"/>
      <c r="EXU68" s="22"/>
      <c r="EXV68" s="22"/>
      <c r="EXW68" s="22"/>
      <c r="EXX68" s="22"/>
      <c r="EXY68" s="22"/>
      <c r="EXZ68" s="22"/>
      <c r="EYA68" s="22"/>
      <c r="EYB68" s="22"/>
      <c r="EYC68" s="22"/>
      <c r="EYD68" s="22"/>
      <c r="EYE68" s="22"/>
      <c r="EYF68" s="22"/>
      <c r="EYG68" s="22"/>
      <c r="EYH68" s="22"/>
      <c r="EYI68" s="22"/>
      <c r="EYJ68" s="22"/>
      <c r="EYK68" s="22"/>
      <c r="EYL68" s="22"/>
      <c r="EYM68" s="22"/>
      <c r="EYN68" s="22"/>
      <c r="EYO68" s="22"/>
      <c r="EYP68" s="22"/>
      <c r="EYQ68" s="22"/>
      <c r="EYR68" s="22"/>
      <c r="EYS68" s="22"/>
      <c r="EYT68" s="22"/>
      <c r="EYU68" s="22"/>
      <c r="EYV68" s="22"/>
      <c r="EYW68" s="22"/>
      <c r="EYX68" s="22"/>
      <c r="EYY68" s="22"/>
      <c r="EYZ68" s="22"/>
      <c r="EZA68" s="22"/>
      <c r="EZB68" s="22"/>
      <c r="EZC68" s="22"/>
      <c r="EZD68" s="22"/>
      <c r="EZE68" s="22"/>
      <c r="EZF68" s="22"/>
      <c r="EZG68" s="22"/>
      <c r="EZH68" s="22"/>
      <c r="EZI68" s="22"/>
      <c r="EZJ68" s="22"/>
      <c r="EZK68" s="22"/>
      <c r="EZL68" s="22"/>
      <c r="EZM68" s="22"/>
      <c r="EZN68" s="22"/>
      <c r="EZO68" s="22"/>
      <c r="EZP68" s="22"/>
      <c r="EZQ68" s="22"/>
      <c r="EZR68" s="22"/>
      <c r="EZS68" s="22"/>
      <c r="EZT68" s="22"/>
      <c r="EZU68" s="22"/>
      <c r="EZV68" s="22"/>
      <c r="EZW68" s="22"/>
      <c r="EZX68" s="22"/>
      <c r="EZY68" s="22"/>
      <c r="EZZ68" s="22"/>
      <c r="FAA68" s="22"/>
      <c r="FAB68" s="22"/>
      <c r="FAC68" s="22"/>
      <c r="FAD68" s="22"/>
      <c r="FAE68" s="22"/>
      <c r="FAF68" s="22"/>
      <c r="FAG68" s="22"/>
      <c r="FAH68" s="22"/>
      <c r="FAI68" s="22"/>
      <c r="FAJ68" s="22"/>
      <c r="FAK68" s="22"/>
      <c r="FAL68" s="22"/>
      <c r="FAM68" s="22"/>
      <c r="FAN68" s="22"/>
      <c r="FAO68" s="22"/>
      <c r="FAP68" s="22"/>
      <c r="FAQ68" s="22"/>
      <c r="FAR68" s="22"/>
      <c r="FAS68" s="22"/>
      <c r="FAT68" s="22"/>
      <c r="FAU68" s="22"/>
      <c r="FAV68" s="22"/>
      <c r="FAW68" s="22"/>
      <c r="FAX68" s="22"/>
      <c r="FAY68" s="22"/>
      <c r="FAZ68" s="22"/>
      <c r="FBA68" s="22"/>
      <c r="FBB68" s="22"/>
      <c r="FBC68" s="22"/>
      <c r="FBD68" s="22"/>
      <c r="FBE68" s="22"/>
      <c r="FBF68" s="22"/>
      <c r="FBG68" s="22"/>
      <c r="FBH68" s="22"/>
      <c r="FBI68" s="22"/>
      <c r="FBJ68" s="22"/>
      <c r="FBK68" s="22"/>
      <c r="FBL68" s="22"/>
      <c r="FBM68" s="22"/>
      <c r="FBN68" s="22"/>
      <c r="FBO68" s="22"/>
      <c r="FBP68" s="22"/>
      <c r="FBQ68" s="22"/>
      <c r="FBR68" s="22"/>
      <c r="FBS68" s="22"/>
      <c r="FBT68" s="22"/>
      <c r="FBU68" s="22"/>
      <c r="FBV68" s="22"/>
      <c r="FBW68" s="22"/>
      <c r="FBX68" s="22"/>
      <c r="FBY68" s="22"/>
      <c r="FBZ68" s="22"/>
      <c r="FCA68" s="22"/>
      <c r="FCB68" s="22"/>
      <c r="FCC68" s="22"/>
      <c r="FCD68" s="22"/>
      <c r="FCE68" s="22"/>
      <c r="FCF68" s="22"/>
      <c r="FCG68" s="22"/>
      <c r="FCH68" s="22"/>
      <c r="FCI68" s="22"/>
      <c r="FCJ68" s="22"/>
      <c r="FCK68" s="22"/>
      <c r="FCL68" s="22"/>
      <c r="FCM68" s="22"/>
      <c r="FCN68" s="22"/>
      <c r="FCO68" s="22"/>
      <c r="FCP68" s="22"/>
      <c r="FCQ68" s="22"/>
      <c r="FCR68" s="22"/>
      <c r="FCS68" s="22"/>
      <c r="FCT68" s="22"/>
      <c r="FCU68" s="22"/>
      <c r="FCV68" s="22"/>
      <c r="FCW68" s="22"/>
      <c r="FCX68" s="22"/>
      <c r="FCY68" s="22"/>
      <c r="FCZ68" s="22"/>
      <c r="FDA68" s="22"/>
      <c r="FDB68" s="22"/>
      <c r="FDC68" s="22"/>
      <c r="FDD68" s="22"/>
      <c r="FDE68" s="22"/>
      <c r="FDF68" s="22"/>
      <c r="FDG68" s="22"/>
      <c r="FDH68" s="22"/>
      <c r="FDI68" s="22"/>
      <c r="FDJ68" s="22"/>
      <c r="FDK68" s="22"/>
      <c r="FDL68" s="22"/>
      <c r="FDM68" s="22"/>
      <c r="FDN68" s="22"/>
      <c r="FDO68" s="22"/>
      <c r="FDP68" s="22"/>
      <c r="FDQ68" s="22"/>
      <c r="FDR68" s="22"/>
      <c r="FDS68" s="22"/>
      <c r="FDT68" s="22"/>
      <c r="FDU68" s="22"/>
      <c r="FDV68" s="22"/>
      <c r="FDW68" s="22"/>
      <c r="FDX68" s="22"/>
      <c r="FDY68" s="22"/>
      <c r="FDZ68" s="22"/>
      <c r="FEA68" s="22"/>
      <c r="FEB68" s="22"/>
      <c r="FEC68" s="22"/>
      <c r="FED68" s="22"/>
      <c r="FEE68" s="22"/>
      <c r="FEF68" s="22"/>
      <c r="FEG68" s="22"/>
      <c r="FEH68" s="22"/>
      <c r="FEI68" s="22"/>
      <c r="FEJ68" s="22"/>
      <c r="FEK68" s="22"/>
      <c r="FEL68" s="22"/>
      <c r="FEM68" s="22"/>
      <c r="FEN68" s="22"/>
      <c r="FEO68" s="22"/>
      <c r="FEP68" s="22"/>
      <c r="FEQ68" s="22"/>
      <c r="FER68" s="22"/>
      <c r="FES68" s="22"/>
      <c r="FET68" s="22"/>
      <c r="FEU68" s="22"/>
      <c r="FEV68" s="22"/>
      <c r="FEW68" s="22"/>
      <c r="FEX68" s="22"/>
      <c r="FEY68" s="22"/>
      <c r="FEZ68" s="22"/>
      <c r="FFA68" s="22"/>
      <c r="FFB68" s="22"/>
      <c r="FFC68" s="22"/>
      <c r="FFD68" s="22"/>
      <c r="FFE68" s="22"/>
      <c r="FFF68" s="22"/>
      <c r="FFG68" s="22"/>
      <c r="FFH68" s="22"/>
      <c r="FFI68" s="22"/>
      <c r="FFJ68" s="22"/>
      <c r="FFK68" s="22"/>
      <c r="FFL68" s="22"/>
      <c r="FFM68" s="22"/>
      <c r="FFN68" s="22"/>
      <c r="FFO68" s="22"/>
      <c r="FFP68" s="22"/>
      <c r="FFQ68" s="22"/>
      <c r="FFR68" s="22"/>
      <c r="FFS68" s="22"/>
      <c r="FFT68" s="22"/>
      <c r="FFU68" s="22"/>
      <c r="FFV68" s="22"/>
      <c r="FFW68" s="22"/>
      <c r="FFX68" s="22"/>
      <c r="FFY68" s="22"/>
      <c r="FFZ68" s="22"/>
      <c r="FGA68" s="22"/>
      <c r="FGB68" s="22"/>
      <c r="FGC68" s="22"/>
      <c r="FGD68" s="22"/>
      <c r="FGE68" s="22"/>
      <c r="FGF68" s="22"/>
      <c r="FGG68" s="22"/>
      <c r="FGH68" s="22"/>
      <c r="FGI68" s="22"/>
      <c r="FGJ68" s="22"/>
      <c r="FGK68" s="22"/>
      <c r="FGL68" s="22"/>
      <c r="FGM68" s="22"/>
      <c r="FGN68" s="22"/>
      <c r="FGO68" s="22"/>
      <c r="FGP68" s="22"/>
      <c r="FGQ68" s="22"/>
      <c r="FGR68" s="22"/>
      <c r="FGS68" s="22"/>
      <c r="FGT68" s="22"/>
      <c r="FGU68" s="22"/>
      <c r="FGV68" s="22"/>
      <c r="FGW68" s="22"/>
      <c r="FGX68" s="22"/>
      <c r="FGY68" s="22"/>
      <c r="FGZ68" s="22"/>
      <c r="FHA68" s="22"/>
      <c r="FHB68" s="22"/>
      <c r="FHC68" s="22"/>
      <c r="FHD68" s="22"/>
      <c r="FHE68" s="22"/>
      <c r="FHF68" s="22"/>
      <c r="FHG68" s="22"/>
      <c r="FHH68" s="22"/>
      <c r="FHI68" s="22"/>
      <c r="FHJ68" s="22"/>
      <c r="FHK68" s="22"/>
      <c r="FHL68" s="22"/>
      <c r="FHM68" s="22"/>
      <c r="FHN68" s="22"/>
      <c r="FHO68" s="22"/>
      <c r="FHP68" s="22"/>
      <c r="FHQ68" s="22"/>
      <c r="FHR68" s="22"/>
      <c r="FHS68" s="22"/>
      <c r="FHT68" s="22"/>
      <c r="FHU68" s="22"/>
      <c r="FHV68" s="22"/>
      <c r="FHW68" s="22"/>
      <c r="FHX68" s="22"/>
      <c r="FHY68" s="22"/>
      <c r="FHZ68" s="22"/>
      <c r="FIA68" s="22"/>
      <c r="FIB68" s="22"/>
      <c r="FIC68" s="22"/>
      <c r="FID68" s="22"/>
      <c r="FIE68" s="22"/>
      <c r="FIF68" s="22"/>
      <c r="FIG68" s="22"/>
      <c r="FIH68" s="22"/>
      <c r="FII68" s="22"/>
      <c r="FIJ68" s="22"/>
      <c r="FIK68" s="22"/>
      <c r="FIL68" s="22"/>
      <c r="FIM68" s="22"/>
      <c r="FIN68" s="22"/>
      <c r="FIO68" s="22"/>
      <c r="FIP68" s="22"/>
      <c r="FIQ68" s="22"/>
      <c r="FIR68" s="22"/>
      <c r="FIS68" s="22"/>
      <c r="FIT68" s="22"/>
      <c r="FIU68" s="22"/>
      <c r="FIV68" s="22"/>
      <c r="FIW68" s="22"/>
      <c r="FIX68" s="22"/>
      <c r="FIY68" s="22"/>
      <c r="FIZ68" s="22"/>
      <c r="FJA68" s="22"/>
      <c r="FJB68" s="22"/>
      <c r="FJC68" s="22"/>
      <c r="FJD68" s="22"/>
      <c r="FJE68" s="22"/>
      <c r="FJF68" s="22"/>
      <c r="FJG68" s="22"/>
      <c r="FJH68" s="22"/>
      <c r="FJI68" s="22"/>
      <c r="FJJ68" s="22"/>
      <c r="FJK68" s="22"/>
      <c r="FJL68" s="22"/>
      <c r="FJM68" s="22"/>
      <c r="FJN68" s="22"/>
      <c r="FJO68" s="22"/>
      <c r="FJP68" s="22"/>
      <c r="FJQ68" s="22"/>
      <c r="FJR68" s="22"/>
      <c r="FJS68" s="22"/>
      <c r="FJT68" s="22"/>
      <c r="FJU68" s="22"/>
      <c r="FJV68" s="22"/>
      <c r="FJW68" s="22"/>
      <c r="FJX68" s="22"/>
      <c r="FJY68" s="22"/>
      <c r="FJZ68" s="22"/>
      <c r="FKA68" s="22"/>
      <c r="FKB68" s="22"/>
      <c r="FKC68" s="22"/>
      <c r="FKD68" s="22"/>
      <c r="FKE68" s="22"/>
      <c r="FKF68" s="22"/>
      <c r="FKG68" s="22"/>
      <c r="FKH68" s="22"/>
      <c r="FKI68" s="22"/>
      <c r="FKJ68" s="22"/>
      <c r="FKK68" s="22"/>
      <c r="FKL68" s="22"/>
      <c r="FKM68" s="22"/>
      <c r="FKN68" s="22"/>
      <c r="FKO68" s="22"/>
      <c r="FKP68" s="22"/>
      <c r="FKQ68" s="22"/>
      <c r="FKR68" s="22"/>
      <c r="FKS68" s="22"/>
      <c r="FKT68" s="22"/>
      <c r="FKU68" s="22"/>
      <c r="FKV68" s="22"/>
      <c r="FKW68" s="22"/>
      <c r="FKX68" s="22"/>
      <c r="FKY68" s="22"/>
      <c r="FKZ68" s="22"/>
      <c r="FLA68" s="22"/>
      <c r="FLB68" s="22"/>
      <c r="FLC68" s="22"/>
      <c r="FLD68" s="22"/>
      <c r="FLE68" s="22"/>
      <c r="FLF68" s="22"/>
      <c r="FLG68" s="22"/>
      <c r="FLH68" s="22"/>
      <c r="FLI68" s="22"/>
      <c r="FLJ68" s="22"/>
      <c r="FLK68" s="22"/>
      <c r="FLL68" s="22"/>
      <c r="FLM68" s="22"/>
      <c r="FLN68" s="22"/>
      <c r="FLO68" s="22"/>
      <c r="FLP68" s="22"/>
      <c r="FLQ68" s="22"/>
      <c r="FLR68" s="22"/>
      <c r="FLS68" s="22"/>
      <c r="FLT68" s="22"/>
      <c r="FLU68" s="22"/>
      <c r="FLV68" s="22"/>
      <c r="FLW68" s="22"/>
      <c r="FLX68" s="22"/>
      <c r="FLY68" s="22"/>
      <c r="FLZ68" s="22"/>
      <c r="FMA68" s="22"/>
      <c r="FMB68" s="22"/>
      <c r="FMC68" s="22"/>
      <c r="FMD68" s="22"/>
      <c r="FME68" s="22"/>
      <c r="FMF68" s="22"/>
      <c r="FMG68" s="22"/>
      <c r="FMH68" s="22"/>
      <c r="FMI68" s="22"/>
      <c r="FMJ68" s="22"/>
      <c r="FMK68" s="22"/>
      <c r="FML68" s="22"/>
      <c r="FMM68" s="22"/>
      <c r="FMN68" s="22"/>
      <c r="FMO68" s="22"/>
      <c r="FMP68" s="22"/>
      <c r="FMQ68" s="22"/>
      <c r="FMR68" s="22"/>
      <c r="FMS68" s="22"/>
      <c r="FMT68" s="22"/>
      <c r="FMU68" s="22"/>
      <c r="FMV68" s="22"/>
      <c r="FMW68" s="22"/>
      <c r="FMX68" s="22"/>
      <c r="FMY68" s="22"/>
      <c r="FMZ68" s="22"/>
      <c r="FNA68" s="22"/>
      <c r="FNB68" s="22"/>
      <c r="FNC68" s="22"/>
      <c r="FND68" s="22"/>
      <c r="FNE68" s="22"/>
      <c r="FNF68" s="22"/>
      <c r="FNG68" s="22"/>
      <c r="FNH68" s="22"/>
      <c r="FNI68" s="22"/>
      <c r="FNJ68" s="22"/>
      <c r="FNK68" s="22"/>
      <c r="FNL68" s="22"/>
      <c r="FNM68" s="22"/>
      <c r="FNN68" s="22"/>
      <c r="FNO68" s="22"/>
      <c r="FNP68" s="22"/>
      <c r="FNQ68" s="22"/>
      <c r="FNR68" s="22"/>
      <c r="FNS68" s="22"/>
      <c r="FNT68" s="22"/>
      <c r="FNU68" s="22"/>
      <c r="FNV68" s="22"/>
      <c r="FNW68" s="22"/>
      <c r="FNX68" s="22"/>
      <c r="FNY68" s="22"/>
      <c r="FNZ68" s="22"/>
      <c r="FOA68" s="22"/>
      <c r="FOB68" s="22"/>
      <c r="FOC68" s="22"/>
      <c r="FOD68" s="22"/>
      <c r="FOE68" s="22"/>
      <c r="FOF68" s="22"/>
      <c r="FOG68" s="22"/>
      <c r="FOH68" s="22"/>
      <c r="FOI68" s="22"/>
      <c r="FOJ68" s="22"/>
      <c r="FOK68" s="22"/>
      <c r="FOL68" s="22"/>
      <c r="FOM68" s="22"/>
      <c r="FON68" s="22"/>
      <c r="FOO68" s="22"/>
      <c r="FOP68" s="22"/>
      <c r="FOQ68" s="22"/>
      <c r="FOR68" s="22"/>
      <c r="FOS68" s="22"/>
      <c r="FOT68" s="22"/>
      <c r="FOU68" s="22"/>
      <c r="FOV68" s="22"/>
      <c r="FOW68" s="22"/>
      <c r="FOX68" s="22"/>
      <c r="FOY68" s="22"/>
      <c r="FOZ68" s="22"/>
      <c r="FPA68" s="22"/>
      <c r="FPB68" s="22"/>
      <c r="FPC68" s="22"/>
      <c r="FPD68" s="22"/>
      <c r="FPE68" s="22"/>
      <c r="FPF68" s="22"/>
      <c r="FPG68" s="22"/>
      <c r="FPH68" s="22"/>
      <c r="FPI68" s="22"/>
      <c r="FPJ68" s="22"/>
      <c r="FPK68" s="22"/>
      <c r="FPL68" s="22"/>
      <c r="FPM68" s="22"/>
      <c r="FPN68" s="22"/>
      <c r="FPO68" s="22"/>
      <c r="FPP68" s="22"/>
      <c r="FPQ68" s="22"/>
      <c r="FPR68" s="22"/>
      <c r="FPS68" s="22"/>
      <c r="FPT68" s="22"/>
      <c r="FPU68" s="22"/>
      <c r="FPV68" s="22"/>
      <c r="FPW68" s="22"/>
      <c r="FPX68" s="22"/>
      <c r="FPY68" s="22"/>
      <c r="FPZ68" s="22"/>
      <c r="FQA68" s="22"/>
      <c r="FQB68" s="22"/>
      <c r="FQC68" s="22"/>
      <c r="FQD68" s="22"/>
      <c r="FQE68" s="22"/>
      <c r="FQF68" s="22"/>
      <c r="FQG68" s="22"/>
      <c r="FQH68" s="22"/>
      <c r="FQI68" s="22"/>
      <c r="FQJ68" s="22"/>
      <c r="FQK68" s="22"/>
      <c r="FQL68" s="22"/>
      <c r="FQM68" s="22"/>
      <c r="FQN68" s="22"/>
      <c r="FQO68" s="22"/>
      <c r="FQP68" s="22"/>
      <c r="FQQ68" s="22"/>
      <c r="FQR68" s="22"/>
      <c r="FQS68" s="22"/>
      <c r="FQT68" s="22"/>
      <c r="FQU68" s="22"/>
      <c r="FQV68" s="22"/>
      <c r="FQW68" s="22"/>
      <c r="FQX68" s="22"/>
      <c r="FQY68" s="22"/>
      <c r="FQZ68" s="22"/>
      <c r="FRA68" s="22"/>
      <c r="FRB68" s="22"/>
      <c r="FRC68" s="22"/>
      <c r="FRD68" s="22"/>
      <c r="FRE68" s="22"/>
      <c r="FRF68" s="22"/>
      <c r="FRG68" s="22"/>
      <c r="FRH68" s="22"/>
      <c r="FRI68" s="22"/>
      <c r="FRJ68" s="22"/>
      <c r="FRK68" s="22"/>
      <c r="FRL68" s="22"/>
      <c r="FRM68" s="22"/>
      <c r="FRN68" s="22"/>
      <c r="FRO68" s="22"/>
      <c r="FRP68" s="22"/>
      <c r="FRQ68" s="22"/>
      <c r="FRR68" s="22"/>
      <c r="FRS68" s="22"/>
      <c r="FRT68" s="22"/>
      <c r="FRU68" s="22"/>
      <c r="FRV68" s="22"/>
      <c r="FRW68" s="22"/>
      <c r="FRX68" s="22"/>
      <c r="FRY68" s="22"/>
      <c r="FRZ68" s="22"/>
      <c r="FSA68" s="22"/>
      <c r="FSB68" s="22"/>
      <c r="FSC68" s="22"/>
      <c r="FSD68" s="22"/>
      <c r="FSE68" s="22"/>
      <c r="FSF68" s="22"/>
      <c r="FSG68" s="22"/>
      <c r="FSH68" s="22"/>
      <c r="FSI68" s="22"/>
      <c r="FSJ68" s="22"/>
      <c r="FSK68" s="22"/>
      <c r="FSL68" s="22"/>
      <c r="FSM68" s="22"/>
      <c r="FSN68" s="22"/>
      <c r="FSO68" s="22"/>
      <c r="FSP68" s="22"/>
      <c r="FSQ68" s="22"/>
      <c r="FSR68" s="22"/>
      <c r="FSS68" s="22"/>
      <c r="FST68" s="22"/>
      <c r="FSU68" s="22"/>
      <c r="FSV68" s="22"/>
      <c r="FSW68" s="22"/>
      <c r="FSX68" s="22"/>
      <c r="FSY68" s="22"/>
      <c r="FSZ68" s="22"/>
      <c r="FTA68" s="22"/>
      <c r="FTB68" s="22"/>
      <c r="FTC68" s="22"/>
      <c r="FTD68" s="22"/>
      <c r="FTE68" s="22"/>
      <c r="FTF68" s="22"/>
      <c r="FTG68" s="22"/>
      <c r="FTH68" s="22"/>
      <c r="FTI68" s="22"/>
      <c r="FTJ68" s="22"/>
      <c r="FTK68" s="22"/>
      <c r="FTL68" s="22"/>
      <c r="FTM68" s="22"/>
      <c r="FTN68" s="22"/>
      <c r="FTO68" s="22"/>
      <c r="FTP68" s="22"/>
      <c r="FTQ68" s="22"/>
      <c r="FTR68" s="22"/>
      <c r="FTS68" s="22"/>
      <c r="FTT68" s="22"/>
      <c r="FTU68" s="22"/>
      <c r="FTV68" s="22"/>
      <c r="FTW68" s="22"/>
      <c r="FTX68" s="22"/>
      <c r="FTY68" s="22"/>
      <c r="FTZ68" s="22"/>
      <c r="FUA68" s="22"/>
      <c r="FUB68" s="22"/>
      <c r="FUC68" s="22"/>
      <c r="FUD68" s="22"/>
      <c r="FUE68" s="22"/>
      <c r="FUF68" s="22"/>
      <c r="FUG68" s="22"/>
      <c r="FUH68" s="22"/>
      <c r="FUI68" s="22"/>
      <c r="FUJ68" s="22"/>
      <c r="FUK68" s="22"/>
      <c r="FUL68" s="22"/>
      <c r="FUM68" s="22"/>
      <c r="FUN68" s="22"/>
      <c r="FUO68" s="22"/>
      <c r="FUP68" s="22"/>
      <c r="FUQ68" s="22"/>
      <c r="FUR68" s="22"/>
      <c r="FUS68" s="22"/>
      <c r="FUT68" s="22"/>
      <c r="FUU68" s="22"/>
      <c r="FUV68" s="22"/>
      <c r="FUW68" s="22"/>
      <c r="FUX68" s="22"/>
      <c r="FUY68" s="22"/>
      <c r="FUZ68" s="22"/>
      <c r="FVA68" s="22"/>
      <c r="FVB68" s="22"/>
      <c r="FVC68" s="22"/>
      <c r="FVD68" s="22"/>
      <c r="FVE68" s="22"/>
      <c r="FVF68" s="22"/>
      <c r="FVG68" s="22"/>
      <c r="FVH68" s="22"/>
      <c r="FVI68" s="22"/>
      <c r="FVJ68" s="22"/>
      <c r="FVK68" s="22"/>
      <c r="FVL68" s="22"/>
      <c r="FVM68" s="22"/>
      <c r="FVN68" s="22"/>
      <c r="FVO68" s="22"/>
      <c r="FVP68" s="22"/>
      <c r="FVQ68" s="22"/>
      <c r="FVR68" s="22"/>
      <c r="FVS68" s="22"/>
      <c r="FVT68" s="22"/>
      <c r="FVU68" s="22"/>
      <c r="FVV68" s="22"/>
      <c r="FVW68" s="22"/>
      <c r="FVX68" s="22"/>
      <c r="FVY68" s="22"/>
      <c r="FVZ68" s="22"/>
      <c r="FWA68" s="22"/>
      <c r="FWB68" s="22"/>
      <c r="FWC68" s="22"/>
      <c r="FWD68" s="22"/>
      <c r="FWE68" s="22"/>
      <c r="FWF68" s="22"/>
      <c r="FWG68" s="22"/>
      <c r="FWH68" s="22"/>
      <c r="FWI68" s="22"/>
      <c r="FWJ68" s="22"/>
      <c r="FWK68" s="22"/>
      <c r="FWL68" s="22"/>
      <c r="FWM68" s="22"/>
      <c r="FWN68" s="22"/>
      <c r="FWO68" s="22"/>
      <c r="FWP68" s="22"/>
      <c r="FWQ68" s="22"/>
      <c r="FWR68" s="22"/>
      <c r="FWS68" s="22"/>
      <c r="FWT68" s="22"/>
      <c r="FWU68" s="22"/>
      <c r="FWV68" s="22"/>
      <c r="FWW68" s="22"/>
      <c r="FWX68" s="22"/>
      <c r="FWY68" s="22"/>
      <c r="FWZ68" s="22"/>
      <c r="FXA68" s="22"/>
      <c r="FXB68" s="22"/>
      <c r="FXC68" s="22"/>
      <c r="FXD68" s="22"/>
      <c r="FXE68" s="22"/>
      <c r="FXF68" s="22"/>
      <c r="FXG68" s="22"/>
      <c r="FXH68" s="22"/>
      <c r="FXI68" s="22"/>
      <c r="FXJ68" s="22"/>
      <c r="FXK68" s="22"/>
      <c r="FXL68" s="22"/>
      <c r="FXM68" s="22"/>
      <c r="FXN68" s="22"/>
      <c r="FXO68" s="22"/>
      <c r="FXP68" s="22"/>
      <c r="FXQ68" s="22"/>
      <c r="FXR68" s="22"/>
      <c r="FXS68" s="22"/>
      <c r="FXT68" s="22"/>
      <c r="FXU68" s="22"/>
      <c r="FXV68" s="22"/>
      <c r="FXW68" s="22"/>
      <c r="FXX68" s="22"/>
      <c r="FXY68" s="22"/>
      <c r="FXZ68" s="22"/>
      <c r="FYA68" s="22"/>
      <c r="FYB68" s="22"/>
      <c r="FYC68" s="22"/>
      <c r="FYD68" s="22"/>
      <c r="FYE68" s="22"/>
      <c r="FYF68" s="22"/>
      <c r="FYG68" s="22"/>
      <c r="FYH68" s="22"/>
      <c r="FYI68" s="22"/>
      <c r="FYJ68" s="22"/>
      <c r="FYK68" s="22"/>
      <c r="FYL68" s="22"/>
      <c r="FYM68" s="22"/>
      <c r="FYN68" s="22"/>
      <c r="FYO68" s="22"/>
      <c r="FYP68" s="22"/>
      <c r="FYQ68" s="22"/>
      <c r="FYR68" s="22"/>
      <c r="FYS68" s="22"/>
      <c r="FYT68" s="22"/>
      <c r="FYU68" s="22"/>
      <c r="FYV68" s="22"/>
      <c r="FYW68" s="22"/>
      <c r="FYX68" s="22"/>
      <c r="FYY68" s="22"/>
      <c r="FYZ68" s="22"/>
      <c r="FZA68" s="22"/>
      <c r="FZB68" s="22"/>
      <c r="FZC68" s="22"/>
      <c r="FZD68" s="22"/>
      <c r="FZE68" s="22"/>
      <c r="FZF68" s="22"/>
      <c r="FZG68" s="22"/>
      <c r="FZH68" s="22"/>
      <c r="FZI68" s="22"/>
      <c r="FZJ68" s="22"/>
      <c r="FZK68" s="22"/>
      <c r="FZL68" s="22"/>
      <c r="FZM68" s="22"/>
      <c r="FZN68" s="22"/>
      <c r="FZO68" s="22"/>
      <c r="FZP68" s="22"/>
      <c r="FZQ68" s="22"/>
      <c r="FZR68" s="22"/>
      <c r="FZS68" s="22"/>
      <c r="FZT68" s="22"/>
      <c r="FZU68" s="22"/>
      <c r="FZV68" s="22"/>
      <c r="FZW68" s="22"/>
      <c r="FZX68" s="22"/>
      <c r="FZY68" s="22"/>
      <c r="FZZ68" s="22"/>
      <c r="GAA68" s="22"/>
      <c r="GAB68" s="22"/>
      <c r="GAC68" s="22"/>
      <c r="GAD68" s="22"/>
      <c r="GAE68" s="22"/>
      <c r="GAF68" s="22"/>
      <c r="GAG68" s="22"/>
      <c r="GAH68" s="22"/>
      <c r="GAI68" s="22"/>
      <c r="GAJ68" s="22"/>
      <c r="GAK68" s="22"/>
      <c r="GAL68" s="22"/>
      <c r="GAM68" s="22"/>
      <c r="GAN68" s="22"/>
      <c r="GAO68" s="22"/>
      <c r="GAP68" s="22"/>
      <c r="GAQ68" s="22"/>
      <c r="GAR68" s="22"/>
      <c r="GAS68" s="22"/>
      <c r="GAT68" s="22"/>
      <c r="GAU68" s="22"/>
      <c r="GAV68" s="22"/>
      <c r="GAW68" s="22"/>
      <c r="GAX68" s="22"/>
      <c r="GAY68" s="22"/>
      <c r="GAZ68" s="22"/>
      <c r="GBA68" s="22"/>
      <c r="GBB68" s="22"/>
      <c r="GBC68" s="22"/>
      <c r="GBD68" s="22"/>
      <c r="GBE68" s="22"/>
      <c r="GBF68" s="22"/>
      <c r="GBG68" s="22"/>
      <c r="GBH68" s="22"/>
      <c r="GBI68" s="22"/>
      <c r="GBJ68" s="22"/>
      <c r="GBK68" s="22"/>
      <c r="GBL68" s="22"/>
      <c r="GBM68" s="22"/>
      <c r="GBN68" s="22"/>
      <c r="GBO68" s="22"/>
      <c r="GBP68" s="22"/>
      <c r="GBQ68" s="22"/>
      <c r="GBR68" s="22"/>
      <c r="GBS68" s="22"/>
      <c r="GBT68" s="22"/>
      <c r="GBU68" s="22"/>
      <c r="GBV68" s="22"/>
      <c r="GBW68" s="22"/>
      <c r="GBX68" s="22"/>
      <c r="GBY68" s="22"/>
      <c r="GBZ68" s="22"/>
      <c r="GCA68" s="22"/>
      <c r="GCB68" s="22"/>
      <c r="GCC68" s="22"/>
      <c r="GCD68" s="22"/>
      <c r="GCE68" s="22"/>
      <c r="GCF68" s="22"/>
      <c r="GCG68" s="22"/>
      <c r="GCH68" s="22"/>
      <c r="GCI68" s="22"/>
      <c r="GCJ68" s="22"/>
      <c r="GCK68" s="22"/>
      <c r="GCL68" s="22"/>
      <c r="GCM68" s="22"/>
      <c r="GCN68" s="22"/>
      <c r="GCO68" s="22"/>
      <c r="GCP68" s="22"/>
      <c r="GCQ68" s="22"/>
      <c r="GCR68" s="22"/>
      <c r="GCS68" s="22"/>
      <c r="GCT68" s="22"/>
      <c r="GCU68" s="22"/>
      <c r="GCV68" s="22"/>
      <c r="GCW68" s="22"/>
      <c r="GCX68" s="22"/>
      <c r="GCY68" s="22"/>
      <c r="GCZ68" s="22"/>
      <c r="GDA68" s="22"/>
      <c r="GDB68" s="22"/>
      <c r="GDC68" s="22"/>
      <c r="GDD68" s="22"/>
      <c r="GDE68" s="22"/>
      <c r="GDF68" s="22"/>
      <c r="GDG68" s="22"/>
      <c r="GDH68" s="22"/>
      <c r="GDI68" s="22"/>
      <c r="GDJ68" s="22"/>
      <c r="GDK68" s="22"/>
      <c r="GDL68" s="22"/>
      <c r="GDM68" s="22"/>
      <c r="GDN68" s="22"/>
      <c r="GDO68" s="22"/>
      <c r="GDP68" s="22"/>
      <c r="GDQ68" s="22"/>
      <c r="GDR68" s="22"/>
      <c r="GDS68" s="22"/>
      <c r="GDT68" s="22"/>
      <c r="GDU68" s="22"/>
      <c r="GDV68" s="22"/>
      <c r="GDW68" s="22"/>
      <c r="GDX68" s="22"/>
      <c r="GDY68" s="22"/>
      <c r="GDZ68" s="22"/>
      <c r="GEA68" s="22"/>
      <c r="GEB68" s="22"/>
      <c r="GEC68" s="22"/>
      <c r="GED68" s="22"/>
      <c r="GEE68" s="22"/>
      <c r="GEF68" s="22"/>
      <c r="GEG68" s="22"/>
      <c r="GEH68" s="22"/>
      <c r="GEI68" s="22"/>
      <c r="GEJ68" s="22"/>
      <c r="GEK68" s="22"/>
      <c r="GEL68" s="22"/>
      <c r="GEM68" s="22"/>
      <c r="GEN68" s="22"/>
      <c r="GEO68" s="22"/>
      <c r="GEP68" s="22"/>
      <c r="GEQ68" s="22"/>
      <c r="GER68" s="22"/>
      <c r="GES68" s="22"/>
      <c r="GET68" s="22"/>
      <c r="GEU68" s="22"/>
      <c r="GEV68" s="22"/>
      <c r="GEW68" s="22"/>
      <c r="GEX68" s="22"/>
      <c r="GEY68" s="22"/>
      <c r="GEZ68" s="22"/>
      <c r="GFA68" s="22"/>
      <c r="GFB68" s="22"/>
      <c r="GFC68" s="22"/>
      <c r="GFD68" s="22"/>
      <c r="GFE68" s="22"/>
      <c r="GFF68" s="22"/>
      <c r="GFG68" s="22"/>
      <c r="GFH68" s="22"/>
      <c r="GFI68" s="22"/>
      <c r="GFJ68" s="22"/>
      <c r="GFK68" s="22"/>
      <c r="GFL68" s="22"/>
      <c r="GFM68" s="22"/>
      <c r="GFN68" s="22"/>
      <c r="GFO68" s="22"/>
      <c r="GFP68" s="22"/>
      <c r="GFQ68" s="22"/>
      <c r="GFR68" s="22"/>
      <c r="GFS68" s="22"/>
      <c r="GFT68" s="22"/>
      <c r="GFU68" s="22"/>
      <c r="GFV68" s="22"/>
      <c r="GFW68" s="22"/>
      <c r="GFX68" s="22"/>
      <c r="GFY68" s="22"/>
      <c r="GFZ68" s="22"/>
      <c r="GGA68" s="22"/>
      <c r="GGB68" s="22"/>
      <c r="GGC68" s="22"/>
      <c r="GGD68" s="22"/>
      <c r="GGE68" s="22"/>
      <c r="GGF68" s="22"/>
      <c r="GGG68" s="22"/>
      <c r="GGH68" s="22"/>
      <c r="GGI68" s="22"/>
      <c r="GGJ68" s="22"/>
      <c r="GGK68" s="22"/>
      <c r="GGL68" s="22"/>
      <c r="GGM68" s="22"/>
      <c r="GGN68" s="22"/>
      <c r="GGO68" s="22"/>
      <c r="GGP68" s="22"/>
      <c r="GGQ68" s="22"/>
      <c r="GGR68" s="22"/>
      <c r="GGS68" s="22"/>
      <c r="GGT68" s="22"/>
      <c r="GGU68" s="22"/>
      <c r="GGV68" s="22"/>
      <c r="GGW68" s="22"/>
      <c r="GGX68" s="22"/>
      <c r="GGY68" s="22"/>
      <c r="GGZ68" s="22"/>
      <c r="GHA68" s="22"/>
      <c r="GHB68" s="22"/>
      <c r="GHC68" s="22"/>
      <c r="GHD68" s="22"/>
      <c r="GHE68" s="22"/>
      <c r="GHF68" s="22"/>
      <c r="GHG68" s="22"/>
      <c r="GHH68" s="22"/>
      <c r="GHI68" s="22"/>
      <c r="GHJ68" s="22"/>
      <c r="GHK68" s="22"/>
      <c r="GHL68" s="22"/>
      <c r="GHM68" s="22"/>
      <c r="GHN68" s="22"/>
      <c r="GHO68" s="22"/>
      <c r="GHP68" s="22"/>
      <c r="GHQ68" s="22"/>
      <c r="GHR68" s="22"/>
      <c r="GHS68" s="22"/>
      <c r="GHT68" s="22"/>
      <c r="GHU68" s="22"/>
      <c r="GHV68" s="22"/>
      <c r="GHW68" s="22"/>
      <c r="GHX68" s="22"/>
      <c r="GHY68" s="22"/>
      <c r="GHZ68" s="22"/>
      <c r="GIA68" s="22"/>
      <c r="GIB68" s="22"/>
      <c r="GIC68" s="22"/>
      <c r="GID68" s="22"/>
      <c r="GIE68" s="22"/>
      <c r="GIF68" s="22"/>
      <c r="GIG68" s="22"/>
      <c r="GIH68" s="22"/>
      <c r="GII68" s="22"/>
      <c r="GIJ68" s="22"/>
      <c r="GIK68" s="22"/>
      <c r="GIL68" s="22"/>
      <c r="GIM68" s="22"/>
      <c r="GIN68" s="22"/>
      <c r="GIO68" s="22"/>
      <c r="GIP68" s="22"/>
      <c r="GIQ68" s="22"/>
      <c r="GIR68" s="22"/>
      <c r="GIS68" s="22"/>
      <c r="GIT68" s="22"/>
      <c r="GIU68" s="22"/>
      <c r="GIV68" s="22"/>
      <c r="GIW68" s="22"/>
      <c r="GIX68" s="22"/>
      <c r="GIY68" s="22"/>
      <c r="GIZ68" s="22"/>
      <c r="GJA68" s="22"/>
      <c r="GJB68" s="22"/>
      <c r="GJC68" s="22"/>
      <c r="GJD68" s="22"/>
      <c r="GJE68" s="22"/>
      <c r="GJF68" s="22"/>
      <c r="GJG68" s="22"/>
      <c r="GJH68" s="22"/>
      <c r="GJI68" s="22"/>
      <c r="GJJ68" s="22"/>
      <c r="GJK68" s="22"/>
      <c r="GJL68" s="22"/>
      <c r="GJM68" s="22"/>
      <c r="GJN68" s="22"/>
      <c r="GJO68" s="22"/>
      <c r="GJP68" s="22"/>
      <c r="GJQ68" s="22"/>
      <c r="GJR68" s="22"/>
      <c r="GJS68" s="22"/>
      <c r="GJT68" s="22"/>
      <c r="GJU68" s="22"/>
      <c r="GJV68" s="22"/>
      <c r="GJW68" s="22"/>
      <c r="GJX68" s="22"/>
      <c r="GJY68" s="22"/>
      <c r="GJZ68" s="22"/>
      <c r="GKA68" s="22"/>
      <c r="GKB68" s="22"/>
      <c r="GKC68" s="22"/>
      <c r="GKD68" s="22"/>
      <c r="GKE68" s="22"/>
      <c r="GKF68" s="22"/>
      <c r="GKG68" s="22"/>
      <c r="GKH68" s="22"/>
      <c r="GKI68" s="22"/>
      <c r="GKJ68" s="22"/>
      <c r="GKK68" s="22"/>
      <c r="GKL68" s="22"/>
      <c r="GKM68" s="22"/>
      <c r="GKN68" s="22"/>
      <c r="GKO68" s="22"/>
      <c r="GKP68" s="22"/>
      <c r="GKQ68" s="22"/>
      <c r="GKR68" s="22"/>
      <c r="GKS68" s="22"/>
      <c r="GKT68" s="22"/>
      <c r="GKU68" s="22"/>
      <c r="GKV68" s="22"/>
      <c r="GKW68" s="22"/>
      <c r="GKX68" s="22"/>
      <c r="GKY68" s="22"/>
      <c r="GKZ68" s="22"/>
      <c r="GLA68" s="22"/>
      <c r="GLB68" s="22"/>
      <c r="GLC68" s="22"/>
      <c r="GLD68" s="22"/>
      <c r="GLE68" s="22"/>
      <c r="GLF68" s="22"/>
      <c r="GLG68" s="22"/>
      <c r="GLH68" s="22"/>
      <c r="GLI68" s="22"/>
      <c r="GLJ68" s="22"/>
      <c r="GLK68" s="22"/>
      <c r="GLL68" s="22"/>
      <c r="GLM68" s="22"/>
      <c r="GLN68" s="22"/>
      <c r="GLO68" s="22"/>
      <c r="GLP68" s="22"/>
      <c r="GLQ68" s="22"/>
      <c r="GLR68" s="22"/>
      <c r="GLS68" s="22"/>
      <c r="GLT68" s="22"/>
      <c r="GLU68" s="22"/>
      <c r="GLV68" s="22"/>
      <c r="GLW68" s="22"/>
      <c r="GLX68" s="22"/>
      <c r="GLY68" s="22"/>
      <c r="GLZ68" s="22"/>
      <c r="GMA68" s="22"/>
      <c r="GMB68" s="22"/>
      <c r="GMC68" s="22"/>
      <c r="GMD68" s="22"/>
      <c r="GME68" s="22"/>
      <c r="GMF68" s="22"/>
      <c r="GMG68" s="22"/>
      <c r="GMH68" s="22"/>
      <c r="GMI68" s="22"/>
      <c r="GMJ68" s="22"/>
      <c r="GMK68" s="22"/>
      <c r="GML68" s="22"/>
      <c r="GMM68" s="22"/>
      <c r="GMN68" s="22"/>
      <c r="GMO68" s="22"/>
      <c r="GMP68" s="22"/>
      <c r="GMQ68" s="22"/>
      <c r="GMR68" s="22"/>
      <c r="GMS68" s="22"/>
      <c r="GMT68" s="22"/>
      <c r="GMU68" s="22"/>
      <c r="GMV68" s="22"/>
      <c r="GMW68" s="22"/>
      <c r="GMX68" s="22"/>
      <c r="GMY68" s="22"/>
      <c r="GMZ68" s="22"/>
      <c r="GNA68" s="22"/>
      <c r="GNB68" s="22"/>
      <c r="GNC68" s="22"/>
      <c r="GND68" s="22"/>
      <c r="GNE68" s="22"/>
      <c r="GNF68" s="22"/>
      <c r="GNG68" s="22"/>
      <c r="GNH68" s="22"/>
      <c r="GNI68" s="22"/>
      <c r="GNJ68" s="22"/>
      <c r="GNK68" s="22"/>
      <c r="GNL68" s="22"/>
      <c r="GNM68" s="22"/>
      <c r="GNN68" s="22"/>
      <c r="GNO68" s="22"/>
      <c r="GNP68" s="22"/>
      <c r="GNQ68" s="22"/>
      <c r="GNR68" s="22"/>
      <c r="GNS68" s="22"/>
      <c r="GNT68" s="22"/>
      <c r="GNU68" s="22"/>
      <c r="GNV68" s="22"/>
      <c r="GNW68" s="22"/>
      <c r="GNX68" s="22"/>
      <c r="GNY68" s="22"/>
      <c r="GNZ68" s="22"/>
      <c r="GOA68" s="22"/>
      <c r="GOB68" s="22"/>
      <c r="GOC68" s="22"/>
      <c r="GOD68" s="22"/>
      <c r="GOE68" s="22"/>
      <c r="GOF68" s="22"/>
      <c r="GOG68" s="22"/>
      <c r="GOH68" s="22"/>
      <c r="GOI68" s="22"/>
      <c r="GOJ68" s="22"/>
      <c r="GOK68" s="22"/>
      <c r="GOL68" s="22"/>
      <c r="GOM68" s="22"/>
      <c r="GON68" s="22"/>
      <c r="GOO68" s="22"/>
      <c r="GOP68" s="22"/>
      <c r="GOQ68" s="22"/>
      <c r="GOR68" s="22"/>
      <c r="GOS68" s="22"/>
      <c r="GOT68" s="22"/>
      <c r="GOU68" s="22"/>
      <c r="GOV68" s="22"/>
      <c r="GOW68" s="22"/>
      <c r="GOX68" s="22"/>
      <c r="GOY68" s="22"/>
      <c r="GOZ68" s="22"/>
      <c r="GPA68" s="22"/>
      <c r="GPB68" s="22"/>
      <c r="GPC68" s="22"/>
      <c r="GPD68" s="22"/>
      <c r="GPE68" s="22"/>
      <c r="GPF68" s="22"/>
      <c r="GPG68" s="22"/>
      <c r="GPH68" s="22"/>
      <c r="GPI68" s="22"/>
      <c r="GPJ68" s="22"/>
      <c r="GPK68" s="22"/>
      <c r="GPL68" s="22"/>
      <c r="GPM68" s="22"/>
      <c r="GPN68" s="22"/>
      <c r="GPO68" s="22"/>
      <c r="GPP68" s="22"/>
      <c r="GPQ68" s="22"/>
      <c r="GPR68" s="22"/>
      <c r="GPS68" s="22"/>
      <c r="GPT68" s="22"/>
      <c r="GPU68" s="22"/>
      <c r="GPV68" s="22"/>
      <c r="GPW68" s="22"/>
      <c r="GPX68" s="22"/>
      <c r="GPY68" s="22"/>
      <c r="GPZ68" s="22"/>
      <c r="GQA68" s="22"/>
      <c r="GQB68" s="22"/>
      <c r="GQC68" s="22"/>
      <c r="GQD68" s="22"/>
      <c r="GQE68" s="22"/>
      <c r="GQF68" s="22"/>
      <c r="GQG68" s="22"/>
      <c r="GQH68" s="22"/>
      <c r="GQI68" s="22"/>
      <c r="GQJ68" s="22"/>
      <c r="GQK68" s="22"/>
      <c r="GQL68" s="22"/>
      <c r="GQM68" s="22"/>
      <c r="GQN68" s="22"/>
      <c r="GQO68" s="22"/>
      <c r="GQP68" s="22"/>
      <c r="GQQ68" s="22"/>
      <c r="GQR68" s="22"/>
      <c r="GQS68" s="22"/>
      <c r="GQT68" s="22"/>
      <c r="GQU68" s="22"/>
      <c r="GQV68" s="22"/>
      <c r="GQW68" s="22"/>
      <c r="GQX68" s="22"/>
      <c r="GQY68" s="22"/>
      <c r="GQZ68" s="22"/>
      <c r="GRA68" s="22"/>
      <c r="GRB68" s="22"/>
      <c r="GRC68" s="22"/>
      <c r="GRD68" s="22"/>
      <c r="GRE68" s="22"/>
      <c r="GRF68" s="22"/>
      <c r="GRG68" s="22"/>
      <c r="GRH68" s="22"/>
      <c r="GRI68" s="22"/>
      <c r="GRJ68" s="22"/>
      <c r="GRK68" s="22"/>
      <c r="GRL68" s="22"/>
      <c r="GRM68" s="22"/>
      <c r="GRN68" s="22"/>
      <c r="GRO68" s="22"/>
      <c r="GRP68" s="22"/>
      <c r="GRQ68" s="22"/>
      <c r="GRR68" s="22"/>
      <c r="GRS68" s="22"/>
      <c r="GRT68" s="22"/>
      <c r="GRU68" s="22"/>
      <c r="GRV68" s="22"/>
      <c r="GRW68" s="22"/>
      <c r="GRX68" s="22"/>
      <c r="GRY68" s="22"/>
      <c r="GRZ68" s="22"/>
      <c r="GSA68" s="22"/>
      <c r="GSB68" s="22"/>
      <c r="GSC68" s="22"/>
      <c r="GSD68" s="22"/>
      <c r="GSE68" s="22"/>
      <c r="GSF68" s="22"/>
      <c r="GSG68" s="22"/>
      <c r="GSH68" s="22"/>
      <c r="GSI68" s="22"/>
      <c r="GSJ68" s="22"/>
      <c r="GSK68" s="22"/>
      <c r="GSL68" s="22"/>
      <c r="GSM68" s="22"/>
      <c r="GSN68" s="22"/>
      <c r="GSO68" s="22"/>
      <c r="GSP68" s="22"/>
      <c r="GSQ68" s="22"/>
      <c r="GSR68" s="22"/>
      <c r="GSS68" s="22"/>
      <c r="GST68" s="22"/>
      <c r="GSU68" s="22"/>
      <c r="GSV68" s="22"/>
      <c r="GSW68" s="22"/>
      <c r="GSX68" s="22"/>
      <c r="GSY68" s="22"/>
      <c r="GSZ68" s="22"/>
      <c r="GTA68" s="22"/>
      <c r="GTB68" s="22"/>
      <c r="GTC68" s="22"/>
      <c r="GTD68" s="22"/>
      <c r="GTE68" s="22"/>
      <c r="GTF68" s="22"/>
      <c r="GTG68" s="22"/>
      <c r="GTH68" s="22"/>
      <c r="GTI68" s="22"/>
      <c r="GTJ68" s="22"/>
      <c r="GTK68" s="22"/>
      <c r="GTL68" s="22"/>
      <c r="GTM68" s="22"/>
      <c r="GTN68" s="22"/>
      <c r="GTO68" s="22"/>
      <c r="GTP68" s="22"/>
      <c r="GTQ68" s="22"/>
      <c r="GTR68" s="22"/>
      <c r="GTS68" s="22"/>
      <c r="GTT68" s="22"/>
      <c r="GTU68" s="22"/>
      <c r="GTV68" s="22"/>
      <c r="GTW68" s="22"/>
      <c r="GTX68" s="22"/>
      <c r="GTY68" s="22"/>
      <c r="GTZ68" s="22"/>
      <c r="GUA68" s="22"/>
      <c r="GUB68" s="22"/>
      <c r="GUC68" s="22"/>
      <c r="GUD68" s="22"/>
      <c r="GUE68" s="22"/>
      <c r="GUF68" s="22"/>
      <c r="GUG68" s="22"/>
      <c r="GUH68" s="22"/>
      <c r="GUI68" s="22"/>
      <c r="GUJ68" s="22"/>
      <c r="GUK68" s="22"/>
      <c r="GUL68" s="22"/>
      <c r="GUM68" s="22"/>
      <c r="GUN68" s="22"/>
      <c r="GUO68" s="22"/>
      <c r="GUP68" s="22"/>
      <c r="GUQ68" s="22"/>
      <c r="GUR68" s="22"/>
      <c r="GUS68" s="22"/>
      <c r="GUT68" s="22"/>
      <c r="GUU68" s="22"/>
      <c r="GUV68" s="22"/>
      <c r="GUW68" s="22"/>
      <c r="GUX68" s="22"/>
      <c r="GUY68" s="22"/>
      <c r="GUZ68" s="22"/>
      <c r="GVA68" s="22"/>
      <c r="GVB68" s="22"/>
      <c r="GVC68" s="22"/>
      <c r="GVD68" s="22"/>
      <c r="GVE68" s="22"/>
      <c r="GVF68" s="22"/>
      <c r="GVG68" s="22"/>
      <c r="GVH68" s="22"/>
      <c r="GVI68" s="22"/>
      <c r="GVJ68" s="22"/>
      <c r="GVK68" s="22"/>
      <c r="GVL68" s="22"/>
      <c r="GVM68" s="22"/>
      <c r="GVN68" s="22"/>
      <c r="GVO68" s="22"/>
      <c r="GVP68" s="22"/>
      <c r="GVQ68" s="22"/>
      <c r="GVR68" s="22"/>
      <c r="GVS68" s="22"/>
      <c r="GVT68" s="22"/>
      <c r="GVU68" s="22"/>
      <c r="GVV68" s="22"/>
      <c r="GVW68" s="22"/>
      <c r="GVX68" s="22"/>
      <c r="GVY68" s="22"/>
      <c r="GVZ68" s="22"/>
      <c r="GWA68" s="22"/>
      <c r="GWB68" s="22"/>
      <c r="GWC68" s="22"/>
      <c r="GWD68" s="22"/>
      <c r="GWE68" s="22"/>
      <c r="GWF68" s="22"/>
      <c r="GWG68" s="22"/>
      <c r="GWH68" s="22"/>
      <c r="GWI68" s="22"/>
      <c r="GWJ68" s="22"/>
      <c r="GWK68" s="22"/>
      <c r="GWL68" s="22"/>
      <c r="GWM68" s="22"/>
      <c r="GWN68" s="22"/>
      <c r="GWO68" s="22"/>
      <c r="GWP68" s="22"/>
      <c r="GWQ68" s="22"/>
      <c r="GWR68" s="22"/>
      <c r="GWS68" s="22"/>
      <c r="GWT68" s="22"/>
      <c r="GWU68" s="22"/>
      <c r="GWV68" s="22"/>
      <c r="GWW68" s="22"/>
      <c r="GWX68" s="22"/>
      <c r="GWY68" s="22"/>
      <c r="GWZ68" s="22"/>
      <c r="GXA68" s="22"/>
      <c r="GXB68" s="22"/>
      <c r="GXC68" s="22"/>
      <c r="GXD68" s="22"/>
      <c r="GXE68" s="22"/>
      <c r="GXF68" s="22"/>
      <c r="GXG68" s="22"/>
      <c r="GXH68" s="22"/>
      <c r="GXI68" s="22"/>
      <c r="GXJ68" s="22"/>
      <c r="GXK68" s="22"/>
      <c r="GXL68" s="22"/>
      <c r="GXM68" s="22"/>
      <c r="GXN68" s="22"/>
      <c r="GXO68" s="22"/>
      <c r="GXP68" s="22"/>
      <c r="GXQ68" s="22"/>
      <c r="GXR68" s="22"/>
      <c r="GXS68" s="22"/>
      <c r="GXT68" s="22"/>
      <c r="GXU68" s="22"/>
      <c r="GXV68" s="22"/>
      <c r="GXW68" s="22"/>
      <c r="GXX68" s="22"/>
      <c r="GXY68" s="22"/>
      <c r="GXZ68" s="22"/>
      <c r="GYA68" s="22"/>
      <c r="GYB68" s="22"/>
      <c r="GYC68" s="22"/>
      <c r="GYD68" s="22"/>
      <c r="GYE68" s="22"/>
      <c r="GYF68" s="22"/>
      <c r="GYG68" s="22"/>
      <c r="GYH68" s="22"/>
      <c r="GYI68" s="22"/>
      <c r="GYJ68" s="22"/>
      <c r="GYK68" s="22"/>
      <c r="GYL68" s="22"/>
      <c r="GYM68" s="22"/>
      <c r="GYN68" s="22"/>
      <c r="GYO68" s="22"/>
      <c r="GYP68" s="22"/>
      <c r="GYQ68" s="22"/>
      <c r="GYR68" s="22"/>
      <c r="GYS68" s="22"/>
      <c r="GYT68" s="22"/>
      <c r="GYU68" s="22"/>
      <c r="GYV68" s="22"/>
      <c r="GYW68" s="22"/>
      <c r="GYX68" s="22"/>
      <c r="GYY68" s="22"/>
      <c r="GYZ68" s="22"/>
      <c r="GZA68" s="22"/>
      <c r="GZB68" s="22"/>
      <c r="GZC68" s="22"/>
      <c r="GZD68" s="22"/>
      <c r="GZE68" s="22"/>
      <c r="GZF68" s="22"/>
      <c r="GZG68" s="22"/>
      <c r="GZH68" s="22"/>
      <c r="GZI68" s="22"/>
      <c r="GZJ68" s="22"/>
      <c r="GZK68" s="22"/>
      <c r="GZL68" s="22"/>
      <c r="GZM68" s="22"/>
      <c r="GZN68" s="22"/>
      <c r="GZO68" s="22"/>
      <c r="GZP68" s="22"/>
      <c r="GZQ68" s="22"/>
      <c r="GZR68" s="22"/>
      <c r="GZS68" s="22"/>
      <c r="GZT68" s="22"/>
      <c r="GZU68" s="22"/>
      <c r="GZV68" s="22"/>
      <c r="GZW68" s="22"/>
      <c r="GZX68" s="22"/>
      <c r="GZY68" s="22"/>
      <c r="GZZ68" s="22"/>
      <c r="HAA68" s="22"/>
      <c r="HAB68" s="22"/>
      <c r="HAC68" s="22"/>
      <c r="HAD68" s="22"/>
      <c r="HAE68" s="22"/>
      <c r="HAF68" s="22"/>
      <c r="HAG68" s="22"/>
      <c r="HAH68" s="22"/>
      <c r="HAI68" s="22"/>
      <c r="HAJ68" s="22"/>
      <c r="HAK68" s="22"/>
      <c r="HAL68" s="22"/>
      <c r="HAM68" s="22"/>
      <c r="HAN68" s="22"/>
      <c r="HAO68" s="22"/>
      <c r="HAP68" s="22"/>
      <c r="HAQ68" s="22"/>
      <c r="HAR68" s="22"/>
      <c r="HAS68" s="22"/>
      <c r="HAT68" s="22"/>
      <c r="HAU68" s="22"/>
      <c r="HAV68" s="22"/>
      <c r="HAW68" s="22"/>
      <c r="HAX68" s="22"/>
      <c r="HAY68" s="22"/>
      <c r="HAZ68" s="22"/>
      <c r="HBA68" s="22"/>
      <c r="HBB68" s="22"/>
      <c r="HBC68" s="22"/>
      <c r="HBD68" s="22"/>
      <c r="HBE68" s="22"/>
      <c r="HBF68" s="22"/>
      <c r="HBG68" s="22"/>
      <c r="HBH68" s="22"/>
      <c r="HBI68" s="22"/>
      <c r="HBJ68" s="22"/>
      <c r="HBK68" s="22"/>
      <c r="HBL68" s="22"/>
      <c r="HBM68" s="22"/>
      <c r="HBN68" s="22"/>
      <c r="HBO68" s="22"/>
      <c r="HBP68" s="22"/>
      <c r="HBQ68" s="22"/>
      <c r="HBR68" s="22"/>
      <c r="HBS68" s="22"/>
      <c r="HBT68" s="22"/>
      <c r="HBU68" s="22"/>
      <c r="HBV68" s="22"/>
      <c r="HBW68" s="22"/>
      <c r="HBX68" s="22"/>
      <c r="HBY68" s="22"/>
      <c r="HBZ68" s="22"/>
      <c r="HCA68" s="22"/>
      <c r="HCB68" s="22"/>
      <c r="HCC68" s="22"/>
      <c r="HCD68" s="22"/>
      <c r="HCE68" s="22"/>
      <c r="HCF68" s="22"/>
      <c r="HCG68" s="22"/>
      <c r="HCH68" s="22"/>
      <c r="HCI68" s="22"/>
      <c r="HCJ68" s="22"/>
      <c r="HCK68" s="22"/>
      <c r="HCL68" s="22"/>
      <c r="HCM68" s="22"/>
      <c r="HCN68" s="22"/>
      <c r="HCO68" s="22"/>
      <c r="HCP68" s="22"/>
      <c r="HCQ68" s="22"/>
      <c r="HCR68" s="22"/>
      <c r="HCS68" s="22"/>
      <c r="HCT68" s="22"/>
      <c r="HCU68" s="22"/>
      <c r="HCV68" s="22"/>
      <c r="HCW68" s="22"/>
      <c r="HCX68" s="22"/>
      <c r="HCY68" s="22"/>
      <c r="HCZ68" s="22"/>
      <c r="HDA68" s="22"/>
      <c r="HDB68" s="22"/>
      <c r="HDC68" s="22"/>
      <c r="HDD68" s="22"/>
      <c r="HDE68" s="22"/>
      <c r="HDF68" s="22"/>
      <c r="HDG68" s="22"/>
      <c r="HDH68" s="22"/>
      <c r="HDI68" s="22"/>
      <c r="HDJ68" s="22"/>
      <c r="HDK68" s="22"/>
      <c r="HDL68" s="22"/>
      <c r="HDM68" s="22"/>
      <c r="HDN68" s="22"/>
      <c r="HDO68" s="22"/>
      <c r="HDP68" s="22"/>
      <c r="HDQ68" s="22"/>
      <c r="HDR68" s="22"/>
      <c r="HDS68" s="22"/>
      <c r="HDT68" s="22"/>
      <c r="HDU68" s="22"/>
      <c r="HDV68" s="22"/>
      <c r="HDW68" s="22"/>
      <c r="HDX68" s="22"/>
      <c r="HDY68" s="22"/>
      <c r="HDZ68" s="22"/>
      <c r="HEA68" s="22"/>
      <c r="HEB68" s="22"/>
      <c r="HEC68" s="22"/>
      <c r="HED68" s="22"/>
      <c r="HEE68" s="22"/>
      <c r="HEF68" s="22"/>
      <c r="HEG68" s="22"/>
      <c r="HEH68" s="22"/>
      <c r="HEI68" s="22"/>
      <c r="HEJ68" s="22"/>
      <c r="HEK68" s="22"/>
      <c r="HEL68" s="22"/>
      <c r="HEM68" s="22"/>
      <c r="HEN68" s="22"/>
      <c r="HEO68" s="22"/>
      <c r="HEP68" s="22"/>
      <c r="HEQ68" s="22"/>
      <c r="HER68" s="22"/>
      <c r="HES68" s="22"/>
      <c r="HET68" s="22"/>
      <c r="HEU68" s="22"/>
      <c r="HEV68" s="22"/>
      <c r="HEW68" s="22"/>
      <c r="HEX68" s="22"/>
      <c r="HEY68" s="22"/>
      <c r="HEZ68" s="22"/>
      <c r="HFA68" s="22"/>
      <c r="HFB68" s="22"/>
      <c r="HFC68" s="22"/>
      <c r="HFD68" s="22"/>
      <c r="HFE68" s="22"/>
      <c r="HFF68" s="22"/>
      <c r="HFG68" s="22"/>
      <c r="HFH68" s="22"/>
      <c r="HFI68" s="22"/>
      <c r="HFJ68" s="22"/>
      <c r="HFK68" s="22"/>
      <c r="HFL68" s="22"/>
      <c r="HFM68" s="22"/>
      <c r="HFN68" s="22"/>
      <c r="HFO68" s="22"/>
      <c r="HFP68" s="22"/>
      <c r="HFQ68" s="22"/>
      <c r="HFR68" s="22"/>
      <c r="HFS68" s="22"/>
      <c r="HFT68" s="22"/>
      <c r="HFU68" s="22"/>
      <c r="HFV68" s="22"/>
      <c r="HFW68" s="22"/>
      <c r="HFX68" s="22"/>
      <c r="HFY68" s="22"/>
      <c r="HFZ68" s="22"/>
      <c r="HGA68" s="22"/>
      <c r="HGB68" s="22"/>
      <c r="HGC68" s="22"/>
      <c r="HGD68" s="22"/>
      <c r="HGE68" s="22"/>
      <c r="HGF68" s="22"/>
      <c r="HGG68" s="22"/>
      <c r="HGH68" s="22"/>
      <c r="HGI68" s="22"/>
      <c r="HGJ68" s="22"/>
      <c r="HGK68" s="22"/>
      <c r="HGL68" s="22"/>
      <c r="HGM68" s="22"/>
      <c r="HGN68" s="22"/>
      <c r="HGO68" s="22"/>
      <c r="HGP68" s="22"/>
      <c r="HGQ68" s="22"/>
      <c r="HGR68" s="22"/>
      <c r="HGS68" s="22"/>
      <c r="HGT68" s="22"/>
      <c r="HGU68" s="22"/>
      <c r="HGV68" s="22"/>
      <c r="HGW68" s="22"/>
      <c r="HGX68" s="22"/>
      <c r="HGY68" s="22"/>
      <c r="HGZ68" s="22"/>
      <c r="HHA68" s="22"/>
      <c r="HHB68" s="22"/>
      <c r="HHC68" s="22"/>
      <c r="HHD68" s="22"/>
      <c r="HHE68" s="22"/>
      <c r="HHF68" s="22"/>
      <c r="HHG68" s="22"/>
      <c r="HHH68" s="22"/>
      <c r="HHI68" s="22"/>
      <c r="HHJ68" s="22"/>
      <c r="HHK68" s="22"/>
      <c r="HHL68" s="22"/>
      <c r="HHM68" s="22"/>
      <c r="HHN68" s="22"/>
      <c r="HHO68" s="22"/>
      <c r="HHP68" s="22"/>
      <c r="HHQ68" s="22"/>
      <c r="HHR68" s="22"/>
      <c r="HHS68" s="22"/>
      <c r="HHT68" s="22"/>
      <c r="HHU68" s="22"/>
      <c r="HHV68" s="22"/>
      <c r="HHW68" s="22"/>
      <c r="HHX68" s="22"/>
      <c r="HHY68" s="22"/>
      <c r="HHZ68" s="22"/>
      <c r="HIA68" s="22"/>
      <c r="HIB68" s="22"/>
      <c r="HIC68" s="22"/>
      <c r="HID68" s="22"/>
      <c r="HIE68" s="22"/>
      <c r="HIF68" s="22"/>
      <c r="HIG68" s="22"/>
      <c r="HIH68" s="22"/>
      <c r="HII68" s="22"/>
      <c r="HIJ68" s="22"/>
      <c r="HIK68" s="22"/>
      <c r="HIL68" s="22"/>
      <c r="HIM68" s="22"/>
      <c r="HIN68" s="22"/>
      <c r="HIO68" s="22"/>
      <c r="HIP68" s="22"/>
      <c r="HIQ68" s="22"/>
      <c r="HIR68" s="22"/>
      <c r="HIS68" s="22"/>
      <c r="HIT68" s="22"/>
      <c r="HIU68" s="22"/>
      <c r="HIV68" s="22"/>
      <c r="HIW68" s="22"/>
      <c r="HIX68" s="22"/>
      <c r="HIY68" s="22"/>
      <c r="HIZ68" s="22"/>
      <c r="HJA68" s="22"/>
      <c r="HJB68" s="22"/>
      <c r="HJC68" s="22"/>
      <c r="HJD68" s="22"/>
      <c r="HJE68" s="22"/>
      <c r="HJF68" s="22"/>
      <c r="HJG68" s="22"/>
      <c r="HJH68" s="22"/>
      <c r="HJI68" s="22"/>
      <c r="HJJ68" s="22"/>
      <c r="HJK68" s="22"/>
      <c r="HJL68" s="22"/>
      <c r="HJM68" s="22"/>
      <c r="HJN68" s="22"/>
      <c r="HJO68" s="22"/>
      <c r="HJP68" s="22"/>
      <c r="HJQ68" s="22"/>
      <c r="HJR68" s="22"/>
      <c r="HJS68" s="22"/>
      <c r="HJT68" s="22"/>
      <c r="HJU68" s="22"/>
      <c r="HJV68" s="22"/>
      <c r="HJW68" s="22"/>
      <c r="HJX68" s="22"/>
      <c r="HJY68" s="22"/>
      <c r="HJZ68" s="22"/>
      <c r="HKA68" s="22"/>
      <c r="HKB68" s="22"/>
      <c r="HKC68" s="22"/>
      <c r="HKD68" s="22"/>
      <c r="HKE68" s="22"/>
      <c r="HKF68" s="22"/>
      <c r="HKG68" s="22"/>
      <c r="HKH68" s="22"/>
      <c r="HKI68" s="22"/>
      <c r="HKJ68" s="22"/>
      <c r="HKK68" s="22"/>
      <c r="HKL68" s="22"/>
      <c r="HKM68" s="22"/>
      <c r="HKN68" s="22"/>
      <c r="HKO68" s="22"/>
      <c r="HKP68" s="22"/>
      <c r="HKQ68" s="22"/>
      <c r="HKR68" s="22"/>
      <c r="HKS68" s="22"/>
      <c r="HKT68" s="22"/>
      <c r="HKU68" s="22"/>
      <c r="HKV68" s="22"/>
      <c r="HKW68" s="22"/>
      <c r="HKX68" s="22"/>
      <c r="HKY68" s="22"/>
      <c r="HKZ68" s="22"/>
      <c r="HLA68" s="22"/>
      <c r="HLB68" s="22"/>
      <c r="HLC68" s="22"/>
      <c r="HLD68" s="22"/>
      <c r="HLE68" s="22"/>
      <c r="HLF68" s="22"/>
      <c r="HLG68" s="22"/>
      <c r="HLH68" s="22"/>
      <c r="HLI68" s="22"/>
      <c r="HLJ68" s="22"/>
      <c r="HLK68" s="22"/>
      <c r="HLL68" s="22"/>
      <c r="HLM68" s="22"/>
      <c r="HLN68" s="22"/>
      <c r="HLO68" s="22"/>
      <c r="HLP68" s="22"/>
      <c r="HLQ68" s="22"/>
      <c r="HLR68" s="22"/>
      <c r="HLS68" s="22"/>
      <c r="HLT68" s="22"/>
      <c r="HLU68" s="22"/>
      <c r="HLV68" s="22"/>
      <c r="HLW68" s="22"/>
      <c r="HLX68" s="22"/>
      <c r="HLY68" s="22"/>
      <c r="HLZ68" s="22"/>
      <c r="HMA68" s="22"/>
      <c r="HMB68" s="22"/>
      <c r="HMC68" s="22"/>
      <c r="HMD68" s="22"/>
      <c r="HME68" s="22"/>
      <c r="HMF68" s="22"/>
      <c r="HMG68" s="22"/>
      <c r="HMH68" s="22"/>
      <c r="HMI68" s="22"/>
      <c r="HMJ68" s="22"/>
      <c r="HMK68" s="22"/>
      <c r="HML68" s="22"/>
      <c r="HMM68" s="22"/>
      <c r="HMN68" s="22"/>
      <c r="HMO68" s="22"/>
      <c r="HMP68" s="22"/>
      <c r="HMQ68" s="22"/>
      <c r="HMR68" s="22"/>
      <c r="HMS68" s="22"/>
      <c r="HMT68" s="22"/>
      <c r="HMU68" s="22"/>
      <c r="HMV68" s="22"/>
      <c r="HMW68" s="22"/>
      <c r="HMX68" s="22"/>
      <c r="HMY68" s="22"/>
      <c r="HMZ68" s="22"/>
      <c r="HNA68" s="22"/>
      <c r="HNB68" s="22"/>
      <c r="HNC68" s="22"/>
      <c r="HND68" s="22"/>
      <c r="HNE68" s="22"/>
      <c r="HNF68" s="22"/>
      <c r="HNG68" s="22"/>
      <c r="HNH68" s="22"/>
      <c r="HNI68" s="22"/>
      <c r="HNJ68" s="22"/>
      <c r="HNK68" s="22"/>
      <c r="HNL68" s="22"/>
      <c r="HNM68" s="22"/>
      <c r="HNN68" s="22"/>
      <c r="HNO68" s="22"/>
      <c r="HNP68" s="22"/>
      <c r="HNQ68" s="22"/>
      <c r="HNR68" s="22"/>
      <c r="HNS68" s="22"/>
      <c r="HNT68" s="22"/>
      <c r="HNU68" s="22"/>
      <c r="HNV68" s="22"/>
      <c r="HNW68" s="22"/>
      <c r="HNX68" s="22"/>
      <c r="HNY68" s="22"/>
      <c r="HNZ68" s="22"/>
      <c r="HOA68" s="22"/>
      <c r="HOB68" s="22"/>
      <c r="HOC68" s="22"/>
      <c r="HOD68" s="22"/>
      <c r="HOE68" s="22"/>
      <c r="HOF68" s="22"/>
      <c r="HOG68" s="22"/>
      <c r="HOH68" s="22"/>
      <c r="HOI68" s="22"/>
      <c r="HOJ68" s="22"/>
      <c r="HOK68" s="22"/>
      <c r="HOL68" s="22"/>
      <c r="HOM68" s="22"/>
      <c r="HON68" s="22"/>
      <c r="HOO68" s="22"/>
      <c r="HOP68" s="22"/>
      <c r="HOQ68" s="22"/>
      <c r="HOR68" s="22"/>
      <c r="HOS68" s="22"/>
      <c r="HOT68" s="22"/>
      <c r="HOU68" s="22"/>
      <c r="HOV68" s="22"/>
      <c r="HOW68" s="22"/>
      <c r="HOX68" s="22"/>
      <c r="HOY68" s="22"/>
      <c r="HOZ68" s="22"/>
      <c r="HPA68" s="22"/>
      <c r="HPB68" s="22"/>
      <c r="HPC68" s="22"/>
      <c r="HPD68" s="22"/>
      <c r="HPE68" s="22"/>
      <c r="HPF68" s="22"/>
      <c r="HPG68" s="22"/>
      <c r="HPH68" s="22"/>
      <c r="HPI68" s="22"/>
      <c r="HPJ68" s="22"/>
      <c r="HPK68" s="22"/>
      <c r="HPL68" s="22"/>
      <c r="HPM68" s="22"/>
      <c r="HPN68" s="22"/>
      <c r="HPO68" s="22"/>
      <c r="HPP68" s="22"/>
      <c r="HPQ68" s="22"/>
      <c r="HPR68" s="22"/>
      <c r="HPS68" s="22"/>
      <c r="HPT68" s="22"/>
      <c r="HPU68" s="22"/>
      <c r="HPV68" s="22"/>
      <c r="HPW68" s="22"/>
      <c r="HPX68" s="22"/>
      <c r="HPY68" s="22"/>
      <c r="HPZ68" s="22"/>
      <c r="HQA68" s="22"/>
      <c r="HQB68" s="22"/>
      <c r="HQC68" s="22"/>
      <c r="HQD68" s="22"/>
      <c r="HQE68" s="22"/>
      <c r="HQF68" s="22"/>
      <c r="HQG68" s="22"/>
      <c r="HQH68" s="22"/>
      <c r="HQI68" s="22"/>
      <c r="HQJ68" s="22"/>
      <c r="HQK68" s="22"/>
      <c r="HQL68" s="22"/>
      <c r="HQM68" s="22"/>
      <c r="HQN68" s="22"/>
      <c r="HQO68" s="22"/>
      <c r="HQP68" s="22"/>
      <c r="HQQ68" s="22"/>
      <c r="HQR68" s="22"/>
      <c r="HQS68" s="22"/>
      <c r="HQT68" s="22"/>
      <c r="HQU68" s="22"/>
      <c r="HQV68" s="22"/>
      <c r="HQW68" s="22"/>
      <c r="HQX68" s="22"/>
      <c r="HQY68" s="22"/>
      <c r="HQZ68" s="22"/>
      <c r="HRA68" s="22"/>
      <c r="HRB68" s="22"/>
      <c r="HRC68" s="22"/>
      <c r="HRD68" s="22"/>
      <c r="HRE68" s="22"/>
      <c r="HRF68" s="22"/>
      <c r="HRG68" s="22"/>
      <c r="HRH68" s="22"/>
      <c r="HRI68" s="22"/>
      <c r="HRJ68" s="22"/>
      <c r="HRK68" s="22"/>
      <c r="HRL68" s="22"/>
      <c r="HRM68" s="22"/>
      <c r="HRN68" s="22"/>
      <c r="HRO68" s="22"/>
      <c r="HRP68" s="22"/>
      <c r="HRQ68" s="22"/>
      <c r="HRR68" s="22"/>
      <c r="HRS68" s="22"/>
      <c r="HRT68" s="22"/>
      <c r="HRU68" s="22"/>
      <c r="HRV68" s="22"/>
      <c r="HRW68" s="22"/>
      <c r="HRX68" s="22"/>
      <c r="HRY68" s="22"/>
      <c r="HRZ68" s="22"/>
      <c r="HSA68" s="22"/>
      <c r="HSB68" s="22"/>
      <c r="HSC68" s="22"/>
      <c r="HSD68" s="22"/>
      <c r="HSE68" s="22"/>
      <c r="HSF68" s="22"/>
      <c r="HSG68" s="22"/>
      <c r="HSH68" s="22"/>
      <c r="HSI68" s="22"/>
      <c r="HSJ68" s="22"/>
      <c r="HSK68" s="22"/>
      <c r="HSL68" s="22"/>
      <c r="HSM68" s="22"/>
      <c r="HSN68" s="22"/>
      <c r="HSO68" s="22"/>
      <c r="HSP68" s="22"/>
      <c r="HSQ68" s="22"/>
      <c r="HSR68" s="22"/>
      <c r="HSS68" s="22"/>
      <c r="HST68" s="22"/>
      <c r="HSU68" s="22"/>
      <c r="HSV68" s="22"/>
      <c r="HSW68" s="22"/>
      <c r="HSX68" s="22"/>
      <c r="HSY68" s="22"/>
      <c r="HSZ68" s="22"/>
      <c r="HTA68" s="22"/>
      <c r="HTB68" s="22"/>
      <c r="HTC68" s="22"/>
      <c r="HTD68" s="22"/>
      <c r="HTE68" s="22"/>
      <c r="HTF68" s="22"/>
      <c r="HTG68" s="22"/>
      <c r="HTH68" s="22"/>
      <c r="HTI68" s="22"/>
      <c r="HTJ68" s="22"/>
      <c r="HTK68" s="22"/>
      <c r="HTL68" s="22"/>
      <c r="HTM68" s="22"/>
      <c r="HTN68" s="22"/>
      <c r="HTO68" s="22"/>
      <c r="HTP68" s="22"/>
      <c r="HTQ68" s="22"/>
      <c r="HTR68" s="22"/>
      <c r="HTS68" s="22"/>
      <c r="HTT68" s="22"/>
      <c r="HTU68" s="22"/>
      <c r="HTV68" s="22"/>
      <c r="HTW68" s="22"/>
      <c r="HTX68" s="22"/>
      <c r="HTY68" s="22"/>
      <c r="HTZ68" s="22"/>
      <c r="HUA68" s="22"/>
      <c r="HUB68" s="22"/>
      <c r="HUC68" s="22"/>
      <c r="HUD68" s="22"/>
      <c r="HUE68" s="22"/>
      <c r="HUF68" s="22"/>
      <c r="HUG68" s="22"/>
      <c r="HUH68" s="22"/>
      <c r="HUI68" s="22"/>
      <c r="HUJ68" s="22"/>
      <c r="HUK68" s="22"/>
      <c r="HUL68" s="22"/>
      <c r="HUM68" s="22"/>
      <c r="HUN68" s="22"/>
      <c r="HUO68" s="22"/>
      <c r="HUP68" s="22"/>
      <c r="HUQ68" s="22"/>
      <c r="HUR68" s="22"/>
      <c r="HUS68" s="22"/>
      <c r="HUT68" s="22"/>
      <c r="HUU68" s="22"/>
      <c r="HUV68" s="22"/>
      <c r="HUW68" s="22"/>
      <c r="HUX68" s="22"/>
      <c r="HUY68" s="22"/>
      <c r="HUZ68" s="22"/>
      <c r="HVA68" s="22"/>
      <c r="HVB68" s="22"/>
      <c r="HVC68" s="22"/>
      <c r="HVD68" s="22"/>
      <c r="HVE68" s="22"/>
      <c r="HVF68" s="22"/>
      <c r="HVG68" s="22"/>
      <c r="HVH68" s="22"/>
      <c r="HVI68" s="22"/>
      <c r="HVJ68" s="22"/>
      <c r="HVK68" s="22"/>
      <c r="HVL68" s="22"/>
      <c r="HVM68" s="22"/>
      <c r="HVN68" s="22"/>
      <c r="HVO68" s="22"/>
      <c r="HVP68" s="22"/>
      <c r="HVQ68" s="22"/>
      <c r="HVR68" s="22"/>
      <c r="HVS68" s="22"/>
      <c r="HVT68" s="22"/>
      <c r="HVU68" s="22"/>
      <c r="HVV68" s="22"/>
      <c r="HVW68" s="22"/>
      <c r="HVX68" s="22"/>
      <c r="HVY68" s="22"/>
      <c r="HVZ68" s="22"/>
      <c r="HWA68" s="22"/>
      <c r="HWB68" s="22"/>
      <c r="HWC68" s="22"/>
      <c r="HWD68" s="22"/>
      <c r="HWE68" s="22"/>
      <c r="HWF68" s="22"/>
      <c r="HWG68" s="22"/>
      <c r="HWH68" s="22"/>
      <c r="HWI68" s="22"/>
      <c r="HWJ68" s="22"/>
      <c r="HWK68" s="22"/>
      <c r="HWL68" s="22"/>
      <c r="HWM68" s="22"/>
      <c r="HWN68" s="22"/>
      <c r="HWO68" s="22"/>
      <c r="HWP68" s="22"/>
      <c r="HWQ68" s="22"/>
      <c r="HWR68" s="22"/>
      <c r="HWS68" s="22"/>
      <c r="HWT68" s="22"/>
      <c r="HWU68" s="22"/>
      <c r="HWV68" s="22"/>
      <c r="HWW68" s="22"/>
      <c r="HWX68" s="22"/>
      <c r="HWY68" s="22"/>
      <c r="HWZ68" s="22"/>
      <c r="HXA68" s="22"/>
      <c r="HXB68" s="22"/>
      <c r="HXC68" s="22"/>
      <c r="HXD68" s="22"/>
      <c r="HXE68" s="22"/>
      <c r="HXF68" s="22"/>
      <c r="HXG68" s="22"/>
      <c r="HXH68" s="22"/>
      <c r="HXI68" s="22"/>
      <c r="HXJ68" s="22"/>
      <c r="HXK68" s="22"/>
      <c r="HXL68" s="22"/>
      <c r="HXM68" s="22"/>
      <c r="HXN68" s="22"/>
      <c r="HXO68" s="22"/>
      <c r="HXP68" s="22"/>
      <c r="HXQ68" s="22"/>
      <c r="HXR68" s="22"/>
      <c r="HXS68" s="22"/>
      <c r="HXT68" s="22"/>
      <c r="HXU68" s="22"/>
      <c r="HXV68" s="22"/>
      <c r="HXW68" s="22"/>
      <c r="HXX68" s="22"/>
      <c r="HXY68" s="22"/>
      <c r="HXZ68" s="22"/>
      <c r="HYA68" s="22"/>
      <c r="HYB68" s="22"/>
      <c r="HYC68" s="22"/>
      <c r="HYD68" s="22"/>
      <c r="HYE68" s="22"/>
      <c r="HYF68" s="22"/>
      <c r="HYG68" s="22"/>
      <c r="HYH68" s="22"/>
      <c r="HYI68" s="22"/>
      <c r="HYJ68" s="22"/>
      <c r="HYK68" s="22"/>
      <c r="HYL68" s="22"/>
      <c r="HYM68" s="22"/>
      <c r="HYN68" s="22"/>
      <c r="HYO68" s="22"/>
      <c r="HYP68" s="22"/>
      <c r="HYQ68" s="22"/>
      <c r="HYR68" s="22"/>
      <c r="HYS68" s="22"/>
      <c r="HYT68" s="22"/>
      <c r="HYU68" s="22"/>
      <c r="HYV68" s="22"/>
      <c r="HYW68" s="22"/>
      <c r="HYX68" s="22"/>
      <c r="HYY68" s="22"/>
      <c r="HYZ68" s="22"/>
      <c r="HZA68" s="22"/>
      <c r="HZB68" s="22"/>
      <c r="HZC68" s="22"/>
      <c r="HZD68" s="22"/>
      <c r="HZE68" s="22"/>
      <c r="HZF68" s="22"/>
      <c r="HZG68" s="22"/>
      <c r="HZH68" s="22"/>
      <c r="HZI68" s="22"/>
      <c r="HZJ68" s="22"/>
      <c r="HZK68" s="22"/>
      <c r="HZL68" s="22"/>
      <c r="HZM68" s="22"/>
      <c r="HZN68" s="22"/>
      <c r="HZO68" s="22"/>
      <c r="HZP68" s="22"/>
      <c r="HZQ68" s="22"/>
      <c r="HZR68" s="22"/>
      <c r="HZS68" s="22"/>
      <c r="HZT68" s="22"/>
      <c r="HZU68" s="22"/>
      <c r="HZV68" s="22"/>
      <c r="HZW68" s="22"/>
      <c r="HZX68" s="22"/>
      <c r="HZY68" s="22"/>
      <c r="HZZ68" s="22"/>
      <c r="IAA68" s="22"/>
      <c r="IAB68" s="22"/>
      <c r="IAC68" s="22"/>
      <c r="IAD68" s="22"/>
      <c r="IAE68" s="22"/>
      <c r="IAF68" s="22"/>
      <c r="IAG68" s="22"/>
      <c r="IAH68" s="22"/>
      <c r="IAI68" s="22"/>
      <c r="IAJ68" s="22"/>
      <c r="IAK68" s="22"/>
      <c r="IAL68" s="22"/>
      <c r="IAM68" s="22"/>
      <c r="IAN68" s="22"/>
      <c r="IAO68" s="22"/>
      <c r="IAP68" s="22"/>
      <c r="IAQ68" s="22"/>
      <c r="IAR68" s="22"/>
      <c r="IAS68" s="22"/>
      <c r="IAT68" s="22"/>
      <c r="IAU68" s="22"/>
      <c r="IAV68" s="22"/>
      <c r="IAW68" s="22"/>
      <c r="IAX68" s="22"/>
      <c r="IAY68" s="22"/>
      <c r="IAZ68" s="22"/>
      <c r="IBA68" s="22"/>
      <c r="IBB68" s="22"/>
      <c r="IBC68" s="22"/>
      <c r="IBD68" s="22"/>
      <c r="IBE68" s="22"/>
      <c r="IBF68" s="22"/>
      <c r="IBG68" s="22"/>
      <c r="IBH68" s="22"/>
      <c r="IBI68" s="22"/>
      <c r="IBJ68" s="22"/>
      <c r="IBK68" s="22"/>
      <c r="IBL68" s="22"/>
      <c r="IBM68" s="22"/>
      <c r="IBN68" s="22"/>
      <c r="IBO68" s="22"/>
      <c r="IBP68" s="22"/>
      <c r="IBQ68" s="22"/>
      <c r="IBR68" s="22"/>
      <c r="IBS68" s="22"/>
      <c r="IBT68" s="22"/>
      <c r="IBU68" s="22"/>
      <c r="IBV68" s="22"/>
      <c r="IBW68" s="22"/>
      <c r="IBX68" s="22"/>
      <c r="IBY68" s="22"/>
      <c r="IBZ68" s="22"/>
      <c r="ICA68" s="22"/>
      <c r="ICB68" s="22"/>
      <c r="ICC68" s="22"/>
      <c r="ICD68" s="22"/>
      <c r="ICE68" s="22"/>
      <c r="ICF68" s="22"/>
      <c r="ICG68" s="22"/>
      <c r="ICH68" s="22"/>
      <c r="ICI68" s="22"/>
      <c r="ICJ68" s="22"/>
      <c r="ICK68" s="22"/>
      <c r="ICL68" s="22"/>
      <c r="ICM68" s="22"/>
      <c r="ICN68" s="22"/>
      <c r="ICO68" s="22"/>
      <c r="ICP68" s="22"/>
      <c r="ICQ68" s="22"/>
      <c r="ICR68" s="22"/>
      <c r="ICS68" s="22"/>
      <c r="ICT68" s="22"/>
      <c r="ICU68" s="22"/>
      <c r="ICV68" s="22"/>
      <c r="ICW68" s="22"/>
      <c r="ICX68" s="22"/>
      <c r="ICY68" s="22"/>
      <c r="ICZ68" s="22"/>
      <c r="IDA68" s="22"/>
      <c r="IDB68" s="22"/>
      <c r="IDC68" s="22"/>
      <c r="IDD68" s="22"/>
      <c r="IDE68" s="22"/>
      <c r="IDF68" s="22"/>
      <c r="IDG68" s="22"/>
      <c r="IDH68" s="22"/>
      <c r="IDI68" s="22"/>
      <c r="IDJ68" s="22"/>
      <c r="IDK68" s="22"/>
      <c r="IDL68" s="22"/>
      <c r="IDM68" s="22"/>
      <c r="IDN68" s="22"/>
      <c r="IDO68" s="22"/>
      <c r="IDP68" s="22"/>
      <c r="IDQ68" s="22"/>
      <c r="IDR68" s="22"/>
      <c r="IDS68" s="22"/>
      <c r="IDT68" s="22"/>
      <c r="IDU68" s="22"/>
      <c r="IDV68" s="22"/>
      <c r="IDW68" s="22"/>
      <c r="IDX68" s="22"/>
      <c r="IDY68" s="22"/>
      <c r="IDZ68" s="22"/>
      <c r="IEA68" s="22"/>
      <c r="IEB68" s="22"/>
      <c r="IEC68" s="22"/>
      <c r="IED68" s="22"/>
      <c r="IEE68" s="22"/>
      <c r="IEF68" s="22"/>
      <c r="IEG68" s="22"/>
      <c r="IEH68" s="22"/>
      <c r="IEI68" s="22"/>
      <c r="IEJ68" s="22"/>
      <c r="IEK68" s="22"/>
      <c r="IEL68" s="22"/>
      <c r="IEM68" s="22"/>
      <c r="IEN68" s="22"/>
      <c r="IEO68" s="22"/>
      <c r="IEP68" s="22"/>
      <c r="IEQ68" s="22"/>
      <c r="IER68" s="22"/>
      <c r="IES68" s="22"/>
      <c r="IET68" s="22"/>
      <c r="IEU68" s="22"/>
      <c r="IEV68" s="22"/>
      <c r="IEW68" s="22"/>
      <c r="IEX68" s="22"/>
      <c r="IEY68" s="22"/>
      <c r="IEZ68" s="22"/>
      <c r="IFA68" s="22"/>
      <c r="IFB68" s="22"/>
      <c r="IFC68" s="22"/>
      <c r="IFD68" s="22"/>
      <c r="IFE68" s="22"/>
      <c r="IFF68" s="22"/>
      <c r="IFG68" s="22"/>
      <c r="IFH68" s="22"/>
      <c r="IFI68" s="22"/>
      <c r="IFJ68" s="22"/>
      <c r="IFK68" s="22"/>
      <c r="IFL68" s="22"/>
      <c r="IFM68" s="22"/>
      <c r="IFN68" s="22"/>
      <c r="IFO68" s="22"/>
      <c r="IFP68" s="22"/>
      <c r="IFQ68" s="22"/>
      <c r="IFR68" s="22"/>
      <c r="IFS68" s="22"/>
      <c r="IFT68" s="22"/>
      <c r="IFU68" s="22"/>
      <c r="IFV68" s="22"/>
      <c r="IFW68" s="22"/>
      <c r="IFX68" s="22"/>
      <c r="IFY68" s="22"/>
      <c r="IFZ68" s="22"/>
      <c r="IGA68" s="22"/>
      <c r="IGB68" s="22"/>
      <c r="IGC68" s="22"/>
      <c r="IGD68" s="22"/>
      <c r="IGE68" s="22"/>
      <c r="IGF68" s="22"/>
      <c r="IGG68" s="22"/>
      <c r="IGH68" s="22"/>
      <c r="IGI68" s="22"/>
      <c r="IGJ68" s="22"/>
      <c r="IGK68" s="22"/>
      <c r="IGL68" s="22"/>
      <c r="IGM68" s="22"/>
      <c r="IGN68" s="22"/>
      <c r="IGO68" s="22"/>
      <c r="IGP68" s="22"/>
      <c r="IGQ68" s="22"/>
      <c r="IGR68" s="22"/>
      <c r="IGS68" s="22"/>
      <c r="IGT68" s="22"/>
      <c r="IGU68" s="22"/>
      <c r="IGV68" s="22"/>
      <c r="IGW68" s="22"/>
      <c r="IGX68" s="22"/>
      <c r="IGY68" s="22"/>
      <c r="IGZ68" s="22"/>
      <c r="IHA68" s="22"/>
      <c r="IHB68" s="22"/>
      <c r="IHC68" s="22"/>
      <c r="IHD68" s="22"/>
      <c r="IHE68" s="22"/>
      <c r="IHF68" s="22"/>
      <c r="IHG68" s="22"/>
      <c r="IHH68" s="22"/>
      <c r="IHI68" s="22"/>
      <c r="IHJ68" s="22"/>
      <c r="IHK68" s="22"/>
      <c r="IHL68" s="22"/>
      <c r="IHM68" s="22"/>
      <c r="IHN68" s="22"/>
      <c r="IHO68" s="22"/>
      <c r="IHP68" s="22"/>
      <c r="IHQ68" s="22"/>
      <c r="IHR68" s="22"/>
      <c r="IHS68" s="22"/>
      <c r="IHT68" s="22"/>
      <c r="IHU68" s="22"/>
      <c r="IHV68" s="22"/>
      <c r="IHW68" s="22"/>
      <c r="IHX68" s="22"/>
      <c r="IHY68" s="22"/>
      <c r="IHZ68" s="22"/>
      <c r="IIA68" s="22"/>
      <c r="IIB68" s="22"/>
      <c r="IIC68" s="22"/>
      <c r="IID68" s="22"/>
      <c r="IIE68" s="22"/>
      <c r="IIF68" s="22"/>
      <c r="IIG68" s="22"/>
      <c r="IIH68" s="22"/>
      <c r="III68" s="22"/>
      <c r="IIJ68" s="22"/>
      <c r="IIK68" s="22"/>
      <c r="IIL68" s="22"/>
      <c r="IIM68" s="22"/>
      <c r="IIN68" s="22"/>
      <c r="IIO68" s="22"/>
      <c r="IIP68" s="22"/>
      <c r="IIQ68" s="22"/>
      <c r="IIR68" s="22"/>
      <c r="IIS68" s="22"/>
      <c r="IIT68" s="22"/>
      <c r="IIU68" s="22"/>
      <c r="IIV68" s="22"/>
      <c r="IIW68" s="22"/>
      <c r="IIX68" s="22"/>
      <c r="IIY68" s="22"/>
      <c r="IIZ68" s="22"/>
      <c r="IJA68" s="22"/>
      <c r="IJB68" s="22"/>
      <c r="IJC68" s="22"/>
      <c r="IJD68" s="22"/>
      <c r="IJE68" s="22"/>
      <c r="IJF68" s="22"/>
      <c r="IJG68" s="22"/>
      <c r="IJH68" s="22"/>
      <c r="IJI68" s="22"/>
      <c r="IJJ68" s="22"/>
      <c r="IJK68" s="22"/>
      <c r="IJL68" s="22"/>
      <c r="IJM68" s="22"/>
      <c r="IJN68" s="22"/>
      <c r="IJO68" s="22"/>
      <c r="IJP68" s="22"/>
      <c r="IJQ68" s="22"/>
      <c r="IJR68" s="22"/>
      <c r="IJS68" s="22"/>
      <c r="IJT68" s="22"/>
      <c r="IJU68" s="22"/>
      <c r="IJV68" s="22"/>
      <c r="IJW68" s="22"/>
      <c r="IJX68" s="22"/>
      <c r="IJY68" s="22"/>
      <c r="IJZ68" s="22"/>
      <c r="IKA68" s="22"/>
      <c r="IKB68" s="22"/>
      <c r="IKC68" s="22"/>
      <c r="IKD68" s="22"/>
      <c r="IKE68" s="22"/>
      <c r="IKF68" s="22"/>
      <c r="IKG68" s="22"/>
      <c r="IKH68" s="22"/>
      <c r="IKI68" s="22"/>
      <c r="IKJ68" s="22"/>
      <c r="IKK68" s="22"/>
      <c r="IKL68" s="22"/>
      <c r="IKM68" s="22"/>
      <c r="IKN68" s="22"/>
      <c r="IKO68" s="22"/>
      <c r="IKP68" s="22"/>
      <c r="IKQ68" s="22"/>
      <c r="IKR68" s="22"/>
      <c r="IKS68" s="22"/>
      <c r="IKT68" s="22"/>
      <c r="IKU68" s="22"/>
      <c r="IKV68" s="22"/>
      <c r="IKW68" s="22"/>
      <c r="IKX68" s="22"/>
      <c r="IKY68" s="22"/>
      <c r="IKZ68" s="22"/>
      <c r="ILA68" s="22"/>
      <c r="ILB68" s="22"/>
      <c r="ILC68" s="22"/>
      <c r="ILD68" s="22"/>
      <c r="ILE68" s="22"/>
      <c r="ILF68" s="22"/>
      <c r="ILG68" s="22"/>
      <c r="ILH68" s="22"/>
      <c r="ILI68" s="22"/>
      <c r="ILJ68" s="22"/>
      <c r="ILK68" s="22"/>
      <c r="ILL68" s="22"/>
      <c r="ILM68" s="22"/>
      <c r="ILN68" s="22"/>
      <c r="ILO68" s="22"/>
      <c r="ILP68" s="22"/>
      <c r="ILQ68" s="22"/>
      <c r="ILR68" s="22"/>
      <c r="ILS68" s="22"/>
      <c r="ILT68" s="22"/>
      <c r="ILU68" s="22"/>
      <c r="ILV68" s="22"/>
      <c r="ILW68" s="22"/>
      <c r="ILX68" s="22"/>
      <c r="ILY68" s="22"/>
      <c r="ILZ68" s="22"/>
      <c r="IMA68" s="22"/>
      <c r="IMB68" s="22"/>
      <c r="IMC68" s="22"/>
      <c r="IMD68" s="22"/>
      <c r="IME68" s="22"/>
      <c r="IMF68" s="22"/>
      <c r="IMG68" s="22"/>
      <c r="IMH68" s="22"/>
      <c r="IMI68" s="22"/>
      <c r="IMJ68" s="22"/>
      <c r="IMK68" s="22"/>
      <c r="IML68" s="22"/>
      <c r="IMM68" s="22"/>
      <c r="IMN68" s="22"/>
      <c r="IMO68" s="22"/>
      <c r="IMP68" s="22"/>
      <c r="IMQ68" s="22"/>
      <c r="IMR68" s="22"/>
      <c r="IMS68" s="22"/>
      <c r="IMT68" s="22"/>
      <c r="IMU68" s="22"/>
      <c r="IMV68" s="22"/>
      <c r="IMW68" s="22"/>
      <c r="IMX68" s="22"/>
      <c r="IMY68" s="22"/>
      <c r="IMZ68" s="22"/>
      <c r="INA68" s="22"/>
      <c r="INB68" s="22"/>
      <c r="INC68" s="22"/>
      <c r="IND68" s="22"/>
      <c r="INE68" s="22"/>
      <c r="INF68" s="22"/>
      <c r="ING68" s="22"/>
      <c r="INH68" s="22"/>
      <c r="INI68" s="22"/>
      <c r="INJ68" s="22"/>
      <c r="INK68" s="22"/>
      <c r="INL68" s="22"/>
      <c r="INM68" s="22"/>
      <c r="INN68" s="22"/>
      <c r="INO68" s="22"/>
      <c r="INP68" s="22"/>
      <c r="INQ68" s="22"/>
      <c r="INR68" s="22"/>
      <c r="INS68" s="22"/>
      <c r="INT68" s="22"/>
      <c r="INU68" s="22"/>
      <c r="INV68" s="22"/>
      <c r="INW68" s="22"/>
      <c r="INX68" s="22"/>
      <c r="INY68" s="22"/>
      <c r="INZ68" s="22"/>
      <c r="IOA68" s="22"/>
      <c r="IOB68" s="22"/>
      <c r="IOC68" s="22"/>
      <c r="IOD68" s="22"/>
      <c r="IOE68" s="22"/>
      <c r="IOF68" s="22"/>
      <c r="IOG68" s="22"/>
      <c r="IOH68" s="22"/>
      <c r="IOI68" s="22"/>
      <c r="IOJ68" s="22"/>
      <c r="IOK68" s="22"/>
      <c r="IOL68" s="22"/>
      <c r="IOM68" s="22"/>
      <c r="ION68" s="22"/>
      <c r="IOO68" s="22"/>
      <c r="IOP68" s="22"/>
      <c r="IOQ68" s="22"/>
      <c r="IOR68" s="22"/>
      <c r="IOS68" s="22"/>
      <c r="IOT68" s="22"/>
      <c r="IOU68" s="22"/>
      <c r="IOV68" s="22"/>
      <c r="IOW68" s="22"/>
      <c r="IOX68" s="22"/>
      <c r="IOY68" s="22"/>
      <c r="IOZ68" s="22"/>
      <c r="IPA68" s="22"/>
      <c r="IPB68" s="22"/>
      <c r="IPC68" s="22"/>
      <c r="IPD68" s="22"/>
      <c r="IPE68" s="22"/>
      <c r="IPF68" s="22"/>
      <c r="IPG68" s="22"/>
      <c r="IPH68" s="22"/>
      <c r="IPI68" s="22"/>
      <c r="IPJ68" s="22"/>
      <c r="IPK68" s="22"/>
      <c r="IPL68" s="22"/>
      <c r="IPM68" s="22"/>
      <c r="IPN68" s="22"/>
      <c r="IPO68" s="22"/>
      <c r="IPP68" s="22"/>
      <c r="IPQ68" s="22"/>
      <c r="IPR68" s="22"/>
      <c r="IPS68" s="22"/>
      <c r="IPT68" s="22"/>
      <c r="IPU68" s="22"/>
      <c r="IPV68" s="22"/>
      <c r="IPW68" s="22"/>
      <c r="IPX68" s="22"/>
      <c r="IPY68" s="22"/>
      <c r="IPZ68" s="22"/>
      <c r="IQA68" s="22"/>
      <c r="IQB68" s="22"/>
      <c r="IQC68" s="22"/>
      <c r="IQD68" s="22"/>
      <c r="IQE68" s="22"/>
      <c r="IQF68" s="22"/>
      <c r="IQG68" s="22"/>
      <c r="IQH68" s="22"/>
      <c r="IQI68" s="22"/>
      <c r="IQJ68" s="22"/>
      <c r="IQK68" s="22"/>
      <c r="IQL68" s="22"/>
      <c r="IQM68" s="22"/>
      <c r="IQN68" s="22"/>
      <c r="IQO68" s="22"/>
      <c r="IQP68" s="22"/>
      <c r="IQQ68" s="22"/>
      <c r="IQR68" s="22"/>
      <c r="IQS68" s="22"/>
      <c r="IQT68" s="22"/>
      <c r="IQU68" s="22"/>
      <c r="IQV68" s="22"/>
      <c r="IQW68" s="22"/>
      <c r="IQX68" s="22"/>
      <c r="IQY68" s="22"/>
      <c r="IQZ68" s="22"/>
      <c r="IRA68" s="22"/>
      <c r="IRB68" s="22"/>
      <c r="IRC68" s="22"/>
      <c r="IRD68" s="22"/>
      <c r="IRE68" s="22"/>
      <c r="IRF68" s="22"/>
      <c r="IRG68" s="22"/>
      <c r="IRH68" s="22"/>
      <c r="IRI68" s="22"/>
      <c r="IRJ68" s="22"/>
      <c r="IRK68" s="22"/>
      <c r="IRL68" s="22"/>
      <c r="IRM68" s="22"/>
      <c r="IRN68" s="22"/>
      <c r="IRO68" s="22"/>
      <c r="IRP68" s="22"/>
      <c r="IRQ68" s="22"/>
      <c r="IRR68" s="22"/>
      <c r="IRS68" s="22"/>
      <c r="IRT68" s="22"/>
      <c r="IRU68" s="22"/>
      <c r="IRV68" s="22"/>
      <c r="IRW68" s="22"/>
      <c r="IRX68" s="22"/>
      <c r="IRY68" s="22"/>
      <c r="IRZ68" s="22"/>
      <c r="ISA68" s="22"/>
      <c r="ISB68" s="22"/>
      <c r="ISC68" s="22"/>
      <c r="ISD68" s="22"/>
      <c r="ISE68" s="22"/>
      <c r="ISF68" s="22"/>
      <c r="ISG68" s="22"/>
      <c r="ISH68" s="22"/>
      <c r="ISI68" s="22"/>
      <c r="ISJ68" s="22"/>
      <c r="ISK68" s="22"/>
      <c r="ISL68" s="22"/>
      <c r="ISM68" s="22"/>
      <c r="ISN68" s="22"/>
      <c r="ISO68" s="22"/>
      <c r="ISP68" s="22"/>
      <c r="ISQ68" s="22"/>
      <c r="ISR68" s="22"/>
      <c r="ISS68" s="22"/>
      <c r="IST68" s="22"/>
      <c r="ISU68" s="22"/>
      <c r="ISV68" s="22"/>
      <c r="ISW68" s="22"/>
      <c r="ISX68" s="22"/>
      <c r="ISY68" s="22"/>
      <c r="ISZ68" s="22"/>
      <c r="ITA68" s="22"/>
      <c r="ITB68" s="22"/>
      <c r="ITC68" s="22"/>
      <c r="ITD68" s="22"/>
      <c r="ITE68" s="22"/>
      <c r="ITF68" s="22"/>
      <c r="ITG68" s="22"/>
      <c r="ITH68" s="22"/>
      <c r="ITI68" s="22"/>
      <c r="ITJ68" s="22"/>
      <c r="ITK68" s="22"/>
      <c r="ITL68" s="22"/>
      <c r="ITM68" s="22"/>
      <c r="ITN68" s="22"/>
      <c r="ITO68" s="22"/>
      <c r="ITP68" s="22"/>
      <c r="ITQ68" s="22"/>
      <c r="ITR68" s="22"/>
      <c r="ITS68" s="22"/>
      <c r="ITT68" s="22"/>
      <c r="ITU68" s="22"/>
      <c r="ITV68" s="22"/>
      <c r="ITW68" s="22"/>
      <c r="ITX68" s="22"/>
      <c r="ITY68" s="22"/>
      <c r="ITZ68" s="22"/>
      <c r="IUA68" s="22"/>
      <c r="IUB68" s="22"/>
      <c r="IUC68" s="22"/>
      <c r="IUD68" s="22"/>
      <c r="IUE68" s="22"/>
      <c r="IUF68" s="22"/>
      <c r="IUG68" s="22"/>
      <c r="IUH68" s="22"/>
      <c r="IUI68" s="22"/>
      <c r="IUJ68" s="22"/>
      <c r="IUK68" s="22"/>
      <c r="IUL68" s="22"/>
      <c r="IUM68" s="22"/>
      <c r="IUN68" s="22"/>
      <c r="IUO68" s="22"/>
      <c r="IUP68" s="22"/>
      <c r="IUQ68" s="22"/>
      <c r="IUR68" s="22"/>
      <c r="IUS68" s="22"/>
      <c r="IUT68" s="22"/>
      <c r="IUU68" s="22"/>
      <c r="IUV68" s="22"/>
      <c r="IUW68" s="22"/>
      <c r="IUX68" s="22"/>
      <c r="IUY68" s="22"/>
      <c r="IUZ68" s="22"/>
      <c r="IVA68" s="22"/>
      <c r="IVB68" s="22"/>
      <c r="IVC68" s="22"/>
      <c r="IVD68" s="22"/>
      <c r="IVE68" s="22"/>
      <c r="IVF68" s="22"/>
      <c r="IVG68" s="22"/>
      <c r="IVH68" s="22"/>
      <c r="IVI68" s="22"/>
      <c r="IVJ68" s="22"/>
      <c r="IVK68" s="22"/>
      <c r="IVL68" s="22"/>
      <c r="IVM68" s="22"/>
      <c r="IVN68" s="22"/>
      <c r="IVO68" s="22"/>
      <c r="IVP68" s="22"/>
      <c r="IVQ68" s="22"/>
      <c r="IVR68" s="22"/>
      <c r="IVS68" s="22"/>
      <c r="IVT68" s="22"/>
      <c r="IVU68" s="22"/>
      <c r="IVV68" s="22"/>
      <c r="IVW68" s="22"/>
      <c r="IVX68" s="22"/>
      <c r="IVY68" s="22"/>
      <c r="IVZ68" s="22"/>
      <c r="IWA68" s="22"/>
      <c r="IWB68" s="22"/>
      <c r="IWC68" s="22"/>
      <c r="IWD68" s="22"/>
      <c r="IWE68" s="22"/>
      <c r="IWF68" s="22"/>
      <c r="IWG68" s="22"/>
      <c r="IWH68" s="22"/>
      <c r="IWI68" s="22"/>
      <c r="IWJ68" s="22"/>
      <c r="IWK68" s="22"/>
      <c r="IWL68" s="22"/>
      <c r="IWM68" s="22"/>
      <c r="IWN68" s="22"/>
      <c r="IWO68" s="22"/>
      <c r="IWP68" s="22"/>
      <c r="IWQ68" s="22"/>
      <c r="IWR68" s="22"/>
      <c r="IWS68" s="22"/>
      <c r="IWT68" s="22"/>
      <c r="IWU68" s="22"/>
      <c r="IWV68" s="22"/>
      <c r="IWW68" s="22"/>
      <c r="IWX68" s="22"/>
      <c r="IWY68" s="22"/>
      <c r="IWZ68" s="22"/>
      <c r="IXA68" s="22"/>
      <c r="IXB68" s="22"/>
      <c r="IXC68" s="22"/>
      <c r="IXD68" s="22"/>
      <c r="IXE68" s="22"/>
      <c r="IXF68" s="22"/>
      <c r="IXG68" s="22"/>
      <c r="IXH68" s="22"/>
      <c r="IXI68" s="22"/>
      <c r="IXJ68" s="22"/>
      <c r="IXK68" s="22"/>
      <c r="IXL68" s="22"/>
      <c r="IXM68" s="22"/>
      <c r="IXN68" s="22"/>
      <c r="IXO68" s="22"/>
      <c r="IXP68" s="22"/>
      <c r="IXQ68" s="22"/>
      <c r="IXR68" s="22"/>
      <c r="IXS68" s="22"/>
      <c r="IXT68" s="22"/>
      <c r="IXU68" s="22"/>
      <c r="IXV68" s="22"/>
      <c r="IXW68" s="22"/>
      <c r="IXX68" s="22"/>
      <c r="IXY68" s="22"/>
      <c r="IXZ68" s="22"/>
      <c r="IYA68" s="22"/>
      <c r="IYB68" s="22"/>
      <c r="IYC68" s="22"/>
      <c r="IYD68" s="22"/>
      <c r="IYE68" s="22"/>
      <c r="IYF68" s="22"/>
      <c r="IYG68" s="22"/>
      <c r="IYH68" s="22"/>
      <c r="IYI68" s="22"/>
      <c r="IYJ68" s="22"/>
      <c r="IYK68" s="22"/>
      <c r="IYL68" s="22"/>
      <c r="IYM68" s="22"/>
      <c r="IYN68" s="22"/>
      <c r="IYO68" s="22"/>
      <c r="IYP68" s="22"/>
      <c r="IYQ68" s="22"/>
      <c r="IYR68" s="22"/>
      <c r="IYS68" s="22"/>
      <c r="IYT68" s="22"/>
      <c r="IYU68" s="22"/>
      <c r="IYV68" s="22"/>
      <c r="IYW68" s="22"/>
      <c r="IYX68" s="22"/>
      <c r="IYY68" s="22"/>
      <c r="IYZ68" s="22"/>
      <c r="IZA68" s="22"/>
      <c r="IZB68" s="22"/>
      <c r="IZC68" s="22"/>
      <c r="IZD68" s="22"/>
      <c r="IZE68" s="22"/>
      <c r="IZF68" s="22"/>
      <c r="IZG68" s="22"/>
      <c r="IZH68" s="22"/>
      <c r="IZI68" s="22"/>
      <c r="IZJ68" s="22"/>
      <c r="IZK68" s="22"/>
      <c r="IZL68" s="22"/>
      <c r="IZM68" s="22"/>
      <c r="IZN68" s="22"/>
      <c r="IZO68" s="22"/>
      <c r="IZP68" s="22"/>
      <c r="IZQ68" s="22"/>
      <c r="IZR68" s="22"/>
      <c r="IZS68" s="22"/>
      <c r="IZT68" s="22"/>
      <c r="IZU68" s="22"/>
      <c r="IZV68" s="22"/>
      <c r="IZW68" s="22"/>
      <c r="IZX68" s="22"/>
      <c r="IZY68" s="22"/>
      <c r="IZZ68" s="22"/>
      <c r="JAA68" s="22"/>
      <c r="JAB68" s="22"/>
      <c r="JAC68" s="22"/>
      <c r="JAD68" s="22"/>
      <c r="JAE68" s="22"/>
      <c r="JAF68" s="22"/>
      <c r="JAG68" s="22"/>
      <c r="JAH68" s="22"/>
      <c r="JAI68" s="22"/>
      <c r="JAJ68" s="22"/>
      <c r="JAK68" s="22"/>
      <c r="JAL68" s="22"/>
      <c r="JAM68" s="22"/>
      <c r="JAN68" s="22"/>
      <c r="JAO68" s="22"/>
      <c r="JAP68" s="22"/>
      <c r="JAQ68" s="22"/>
      <c r="JAR68" s="22"/>
      <c r="JAS68" s="22"/>
      <c r="JAT68" s="22"/>
      <c r="JAU68" s="22"/>
      <c r="JAV68" s="22"/>
      <c r="JAW68" s="22"/>
      <c r="JAX68" s="22"/>
      <c r="JAY68" s="22"/>
      <c r="JAZ68" s="22"/>
      <c r="JBA68" s="22"/>
      <c r="JBB68" s="22"/>
      <c r="JBC68" s="22"/>
      <c r="JBD68" s="22"/>
      <c r="JBE68" s="22"/>
      <c r="JBF68" s="22"/>
      <c r="JBG68" s="22"/>
      <c r="JBH68" s="22"/>
      <c r="JBI68" s="22"/>
      <c r="JBJ68" s="22"/>
      <c r="JBK68" s="22"/>
      <c r="JBL68" s="22"/>
      <c r="JBM68" s="22"/>
      <c r="JBN68" s="22"/>
      <c r="JBO68" s="22"/>
      <c r="JBP68" s="22"/>
      <c r="JBQ68" s="22"/>
      <c r="JBR68" s="22"/>
      <c r="JBS68" s="22"/>
      <c r="JBT68" s="22"/>
      <c r="JBU68" s="22"/>
      <c r="JBV68" s="22"/>
      <c r="JBW68" s="22"/>
      <c r="JBX68" s="22"/>
      <c r="JBY68" s="22"/>
      <c r="JBZ68" s="22"/>
      <c r="JCA68" s="22"/>
      <c r="JCB68" s="22"/>
      <c r="JCC68" s="22"/>
      <c r="JCD68" s="22"/>
      <c r="JCE68" s="22"/>
      <c r="JCF68" s="22"/>
      <c r="JCG68" s="22"/>
      <c r="JCH68" s="22"/>
      <c r="JCI68" s="22"/>
      <c r="JCJ68" s="22"/>
      <c r="JCK68" s="22"/>
      <c r="JCL68" s="22"/>
      <c r="JCM68" s="22"/>
      <c r="JCN68" s="22"/>
      <c r="JCO68" s="22"/>
      <c r="JCP68" s="22"/>
      <c r="JCQ68" s="22"/>
      <c r="JCR68" s="22"/>
      <c r="JCS68" s="22"/>
      <c r="JCT68" s="22"/>
      <c r="JCU68" s="22"/>
      <c r="JCV68" s="22"/>
      <c r="JCW68" s="22"/>
      <c r="JCX68" s="22"/>
      <c r="JCY68" s="22"/>
      <c r="JCZ68" s="22"/>
      <c r="JDA68" s="22"/>
      <c r="JDB68" s="22"/>
      <c r="JDC68" s="22"/>
      <c r="JDD68" s="22"/>
      <c r="JDE68" s="22"/>
      <c r="JDF68" s="22"/>
      <c r="JDG68" s="22"/>
      <c r="JDH68" s="22"/>
      <c r="JDI68" s="22"/>
      <c r="JDJ68" s="22"/>
      <c r="JDK68" s="22"/>
      <c r="JDL68" s="22"/>
      <c r="JDM68" s="22"/>
      <c r="JDN68" s="22"/>
      <c r="JDO68" s="22"/>
      <c r="JDP68" s="22"/>
      <c r="JDQ68" s="22"/>
      <c r="JDR68" s="22"/>
      <c r="JDS68" s="22"/>
      <c r="JDT68" s="22"/>
      <c r="JDU68" s="22"/>
      <c r="JDV68" s="22"/>
      <c r="JDW68" s="22"/>
      <c r="JDX68" s="22"/>
      <c r="JDY68" s="22"/>
      <c r="JDZ68" s="22"/>
      <c r="JEA68" s="22"/>
      <c r="JEB68" s="22"/>
      <c r="JEC68" s="22"/>
      <c r="JED68" s="22"/>
      <c r="JEE68" s="22"/>
      <c r="JEF68" s="22"/>
      <c r="JEG68" s="22"/>
      <c r="JEH68" s="22"/>
      <c r="JEI68" s="22"/>
      <c r="JEJ68" s="22"/>
      <c r="JEK68" s="22"/>
      <c r="JEL68" s="22"/>
      <c r="JEM68" s="22"/>
      <c r="JEN68" s="22"/>
      <c r="JEO68" s="22"/>
      <c r="JEP68" s="22"/>
      <c r="JEQ68" s="22"/>
      <c r="JER68" s="22"/>
      <c r="JES68" s="22"/>
      <c r="JET68" s="22"/>
      <c r="JEU68" s="22"/>
      <c r="JEV68" s="22"/>
      <c r="JEW68" s="22"/>
      <c r="JEX68" s="22"/>
      <c r="JEY68" s="22"/>
      <c r="JEZ68" s="22"/>
      <c r="JFA68" s="22"/>
      <c r="JFB68" s="22"/>
      <c r="JFC68" s="22"/>
      <c r="JFD68" s="22"/>
      <c r="JFE68" s="22"/>
      <c r="JFF68" s="22"/>
      <c r="JFG68" s="22"/>
      <c r="JFH68" s="22"/>
      <c r="JFI68" s="22"/>
      <c r="JFJ68" s="22"/>
      <c r="JFK68" s="22"/>
      <c r="JFL68" s="22"/>
      <c r="JFM68" s="22"/>
      <c r="JFN68" s="22"/>
      <c r="JFO68" s="22"/>
      <c r="JFP68" s="22"/>
      <c r="JFQ68" s="22"/>
      <c r="JFR68" s="22"/>
      <c r="JFS68" s="22"/>
      <c r="JFT68" s="22"/>
      <c r="JFU68" s="22"/>
      <c r="JFV68" s="22"/>
      <c r="JFW68" s="22"/>
      <c r="JFX68" s="22"/>
      <c r="JFY68" s="22"/>
      <c r="JFZ68" s="22"/>
      <c r="JGA68" s="22"/>
      <c r="JGB68" s="22"/>
      <c r="JGC68" s="22"/>
      <c r="JGD68" s="22"/>
      <c r="JGE68" s="22"/>
      <c r="JGF68" s="22"/>
      <c r="JGG68" s="22"/>
      <c r="JGH68" s="22"/>
      <c r="JGI68" s="22"/>
      <c r="JGJ68" s="22"/>
      <c r="JGK68" s="22"/>
      <c r="JGL68" s="22"/>
      <c r="JGM68" s="22"/>
      <c r="JGN68" s="22"/>
      <c r="JGO68" s="22"/>
      <c r="JGP68" s="22"/>
      <c r="JGQ68" s="22"/>
      <c r="JGR68" s="22"/>
      <c r="JGS68" s="22"/>
      <c r="JGT68" s="22"/>
      <c r="JGU68" s="22"/>
      <c r="JGV68" s="22"/>
      <c r="JGW68" s="22"/>
      <c r="JGX68" s="22"/>
      <c r="JGY68" s="22"/>
      <c r="JGZ68" s="22"/>
      <c r="JHA68" s="22"/>
      <c r="JHB68" s="22"/>
      <c r="JHC68" s="22"/>
      <c r="JHD68" s="22"/>
      <c r="JHE68" s="22"/>
      <c r="JHF68" s="22"/>
      <c r="JHG68" s="22"/>
      <c r="JHH68" s="22"/>
      <c r="JHI68" s="22"/>
      <c r="JHJ68" s="22"/>
      <c r="JHK68" s="22"/>
      <c r="JHL68" s="22"/>
      <c r="JHM68" s="22"/>
      <c r="JHN68" s="22"/>
      <c r="JHO68" s="22"/>
      <c r="JHP68" s="22"/>
      <c r="JHQ68" s="22"/>
      <c r="JHR68" s="22"/>
      <c r="JHS68" s="22"/>
      <c r="JHT68" s="22"/>
      <c r="JHU68" s="22"/>
      <c r="JHV68" s="22"/>
      <c r="JHW68" s="22"/>
      <c r="JHX68" s="22"/>
      <c r="JHY68" s="22"/>
      <c r="JHZ68" s="22"/>
      <c r="JIA68" s="22"/>
      <c r="JIB68" s="22"/>
      <c r="JIC68" s="22"/>
      <c r="JID68" s="22"/>
      <c r="JIE68" s="22"/>
      <c r="JIF68" s="22"/>
      <c r="JIG68" s="22"/>
      <c r="JIH68" s="22"/>
      <c r="JII68" s="22"/>
      <c r="JIJ68" s="22"/>
      <c r="JIK68" s="22"/>
      <c r="JIL68" s="22"/>
      <c r="JIM68" s="22"/>
      <c r="JIN68" s="22"/>
      <c r="JIO68" s="22"/>
      <c r="JIP68" s="22"/>
      <c r="JIQ68" s="22"/>
      <c r="JIR68" s="22"/>
      <c r="JIS68" s="22"/>
      <c r="JIT68" s="22"/>
      <c r="JIU68" s="22"/>
      <c r="JIV68" s="22"/>
      <c r="JIW68" s="22"/>
      <c r="JIX68" s="22"/>
      <c r="JIY68" s="22"/>
      <c r="JIZ68" s="22"/>
      <c r="JJA68" s="22"/>
      <c r="JJB68" s="22"/>
      <c r="JJC68" s="22"/>
      <c r="JJD68" s="22"/>
      <c r="JJE68" s="22"/>
      <c r="JJF68" s="22"/>
      <c r="JJG68" s="22"/>
      <c r="JJH68" s="22"/>
      <c r="JJI68" s="22"/>
      <c r="JJJ68" s="22"/>
      <c r="JJK68" s="22"/>
      <c r="JJL68" s="22"/>
      <c r="JJM68" s="22"/>
      <c r="JJN68" s="22"/>
      <c r="JJO68" s="22"/>
      <c r="JJP68" s="22"/>
      <c r="JJQ68" s="22"/>
      <c r="JJR68" s="22"/>
      <c r="JJS68" s="22"/>
      <c r="JJT68" s="22"/>
      <c r="JJU68" s="22"/>
      <c r="JJV68" s="22"/>
      <c r="JJW68" s="22"/>
      <c r="JJX68" s="22"/>
      <c r="JJY68" s="22"/>
      <c r="JJZ68" s="22"/>
      <c r="JKA68" s="22"/>
      <c r="JKB68" s="22"/>
      <c r="JKC68" s="22"/>
      <c r="JKD68" s="22"/>
      <c r="JKE68" s="22"/>
      <c r="JKF68" s="22"/>
      <c r="JKG68" s="22"/>
      <c r="JKH68" s="22"/>
      <c r="JKI68" s="22"/>
      <c r="JKJ68" s="22"/>
      <c r="JKK68" s="22"/>
      <c r="JKL68" s="22"/>
      <c r="JKM68" s="22"/>
      <c r="JKN68" s="22"/>
      <c r="JKO68" s="22"/>
      <c r="JKP68" s="22"/>
      <c r="JKQ68" s="22"/>
      <c r="JKR68" s="22"/>
      <c r="JKS68" s="22"/>
      <c r="JKT68" s="22"/>
      <c r="JKU68" s="22"/>
      <c r="JKV68" s="22"/>
      <c r="JKW68" s="22"/>
      <c r="JKX68" s="22"/>
      <c r="JKY68" s="22"/>
      <c r="JKZ68" s="22"/>
      <c r="JLA68" s="22"/>
      <c r="JLB68" s="22"/>
      <c r="JLC68" s="22"/>
      <c r="JLD68" s="22"/>
      <c r="JLE68" s="22"/>
      <c r="JLF68" s="22"/>
      <c r="JLG68" s="22"/>
      <c r="JLH68" s="22"/>
      <c r="JLI68" s="22"/>
      <c r="JLJ68" s="22"/>
      <c r="JLK68" s="22"/>
      <c r="JLL68" s="22"/>
      <c r="JLM68" s="22"/>
      <c r="JLN68" s="22"/>
      <c r="JLO68" s="22"/>
      <c r="JLP68" s="22"/>
      <c r="JLQ68" s="22"/>
      <c r="JLR68" s="22"/>
      <c r="JLS68" s="22"/>
      <c r="JLT68" s="22"/>
      <c r="JLU68" s="22"/>
      <c r="JLV68" s="22"/>
      <c r="JLW68" s="22"/>
      <c r="JLX68" s="22"/>
      <c r="JLY68" s="22"/>
      <c r="JLZ68" s="22"/>
      <c r="JMA68" s="22"/>
      <c r="JMB68" s="22"/>
      <c r="JMC68" s="22"/>
      <c r="JMD68" s="22"/>
      <c r="JME68" s="22"/>
      <c r="JMF68" s="22"/>
      <c r="JMG68" s="22"/>
      <c r="JMH68" s="22"/>
      <c r="JMI68" s="22"/>
      <c r="JMJ68" s="22"/>
      <c r="JMK68" s="22"/>
      <c r="JML68" s="22"/>
      <c r="JMM68" s="22"/>
      <c r="JMN68" s="22"/>
      <c r="JMO68" s="22"/>
      <c r="JMP68" s="22"/>
      <c r="JMQ68" s="22"/>
      <c r="JMR68" s="22"/>
      <c r="JMS68" s="22"/>
      <c r="JMT68" s="22"/>
      <c r="JMU68" s="22"/>
      <c r="JMV68" s="22"/>
      <c r="JMW68" s="22"/>
      <c r="JMX68" s="22"/>
      <c r="JMY68" s="22"/>
      <c r="JMZ68" s="22"/>
      <c r="JNA68" s="22"/>
      <c r="JNB68" s="22"/>
      <c r="JNC68" s="22"/>
      <c r="JND68" s="22"/>
      <c r="JNE68" s="22"/>
      <c r="JNF68" s="22"/>
      <c r="JNG68" s="22"/>
      <c r="JNH68" s="22"/>
      <c r="JNI68" s="22"/>
      <c r="JNJ68" s="22"/>
      <c r="JNK68" s="22"/>
      <c r="JNL68" s="22"/>
      <c r="JNM68" s="22"/>
      <c r="JNN68" s="22"/>
      <c r="JNO68" s="22"/>
      <c r="JNP68" s="22"/>
      <c r="JNQ68" s="22"/>
      <c r="JNR68" s="22"/>
      <c r="JNS68" s="22"/>
      <c r="JNT68" s="22"/>
      <c r="JNU68" s="22"/>
      <c r="JNV68" s="22"/>
      <c r="JNW68" s="22"/>
      <c r="JNX68" s="22"/>
      <c r="JNY68" s="22"/>
      <c r="JNZ68" s="22"/>
      <c r="JOA68" s="22"/>
      <c r="JOB68" s="22"/>
      <c r="JOC68" s="22"/>
      <c r="JOD68" s="22"/>
      <c r="JOE68" s="22"/>
      <c r="JOF68" s="22"/>
      <c r="JOG68" s="22"/>
      <c r="JOH68" s="22"/>
      <c r="JOI68" s="22"/>
      <c r="JOJ68" s="22"/>
      <c r="JOK68" s="22"/>
      <c r="JOL68" s="22"/>
      <c r="JOM68" s="22"/>
      <c r="JON68" s="22"/>
      <c r="JOO68" s="22"/>
      <c r="JOP68" s="22"/>
      <c r="JOQ68" s="22"/>
      <c r="JOR68" s="22"/>
      <c r="JOS68" s="22"/>
      <c r="JOT68" s="22"/>
      <c r="JOU68" s="22"/>
      <c r="JOV68" s="22"/>
      <c r="JOW68" s="22"/>
      <c r="JOX68" s="22"/>
      <c r="JOY68" s="22"/>
      <c r="JOZ68" s="22"/>
      <c r="JPA68" s="22"/>
      <c r="JPB68" s="22"/>
      <c r="JPC68" s="22"/>
      <c r="JPD68" s="22"/>
      <c r="JPE68" s="22"/>
      <c r="JPF68" s="22"/>
      <c r="JPG68" s="22"/>
      <c r="JPH68" s="22"/>
      <c r="JPI68" s="22"/>
      <c r="JPJ68" s="22"/>
      <c r="JPK68" s="22"/>
      <c r="JPL68" s="22"/>
      <c r="JPM68" s="22"/>
      <c r="JPN68" s="22"/>
      <c r="JPO68" s="22"/>
      <c r="JPP68" s="22"/>
      <c r="JPQ68" s="22"/>
      <c r="JPR68" s="22"/>
      <c r="JPS68" s="22"/>
      <c r="JPT68" s="22"/>
      <c r="JPU68" s="22"/>
      <c r="JPV68" s="22"/>
      <c r="JPW68" s="22"/>
      <c r="JPX68" s="22"/>
      <c r="JPY68" s="22"/>
      <c r="JPZ68" s="22"/>
      <c r="JQA68" s="22"/>
      <c r="JQB68" s="22"/>
      <c r="JQC68" s="22"/>
      <c r="JQD68" s="22"/>
      <c r="JQE68" s="22"/>
      <c r="JQF68" s="22"/>
      <c r="JQG68" s="22"/>
      <c r="JQH68" s="22"/>
      <c r="JQI68" s="22"/>
      <c r="JQJ68" s="22"/>
      <c r="JQK68" s="22"/>
      <c r="JQL68" s="22"/>
      <c r="JQM68" s="22"/>
      <c r="JQN68" s="22"/>
      <c r="JQO68" s="22"/>
      <c r="JQP68" s="22"/>
      <c r="JQQ68" s="22"/>
      <c r="JQR68" s="22"/>
      <c r="JQS68" s="22"/>
      <c r="JQT68" s="22"/>
      <c r="JQU68" s="22"/>
      <c r="JQV68" s="22"/>
      <c r="JQW68" s="22"/>
      <c r="JQX68" s="22"/>
      <c r="JQY68" s="22"/>
      <c r="JQZ68" s="22"/>
      <c r="JRA68" s="22"/>
      <c r="JRB68" s="22"/>
      <c r="JRC68" s="22"/>
      <c r="JRD68" s="22"/>
      <c r="JRE68" s="22"/>
      <c r="JRF68" s="22"/>
      <c r="JRG68" s="22"/>
      <c r="JRH68" s="22"/>
      <c r="JRI68" s="22"/>
      <c r="JRJ68" s="22"/>
      <c r="JRK68" s="22"/>
      <c r="JRL68" s="22"/>
      <c r="JRM68" s="22"/>
      <c r="JRN68" s="22"/>
      <c r="JRO68" s="22"/>
      <c r="JRP68" s="22"/>
      <c r="JRQ68" s="22"/>
      <c r="JRR68" s="22"/>
      <c r="JRS68" s="22"/>
      <c r="JRT68" s="22"/>
      <c r="JRU68" s="22"/>
      <c r="JRV68" s="22"/>
      <c r="JRW68" s="22"/>
      <c r="JRX68" s="22"/>
      <c r="JRY68" s="22"/>
      <c r="JRZ68" s="22"/>
      <c r="JSA68" s="22"/>
      <c r="JSB68" s="22"/>
      <c r="JSC68" s="22"/>
      <c r="JSD68" s="22"/>
      <c r="JSE68" s="22"/>
      <c r="JSF68" s="22"/>
      <c r="JSG68" s="22"/>
      <c r="JSH68" s="22"/>
      <c r="JSI68" s="22"/>
      <c r="JSJ68" s="22"/>
      <c r="JSK68" s="22"/>
      <c r="JSL68" s="22"/>
      <c r="JSM68" s="22"/>
      <c r="JSN68" s="22"/>
      <c r="JSO68" s="22"/>
      <c r="JSP68" s="22"/>
      <c r="JSQ68" s="22"/>
      <c r="JSR68" s="22"/>
      <c r="JSS68" s="22"/>
      <c r="JST68" s="22"/>
      <c r="JSU68" s="22"/>
      <c r="JSV68" s="22"/>
      <c r="JSW68" s="22"/>
      <c r="JSX68" s="22"/>
      <c r="JSY68" s="22"/>
      <c r="JSZ68" s="22"/>
      <c r="JTA68" s="22"/>
      <c r="JTB68" s="22"/>
      <c r="JTC68" s="22"/>
      <c r="JTD68" s="22"/>
      <c r="JTE68" s="22"/>
      <c r="JTF68" s="22"/>
      <c r="JTG68" s="22"/>
      <c r="JTH68" s="22"/>
      <c r="JTI68" s="22"/>
      <c r="JTJ68" s="22"/>
      <c r="JTK68" s="22"/>
      <c r="JTL68" s="22"/>
      <c r="JTM68" s="22"/>
      <c r="JTN68" s="22"/>
      <c r="JTO68" s="22"/>
      <c r="JTP68" s="22"/>
      <c r="JTQ68" s="22"/>
      <c r="JTR68" s="22"/>
      <c r="JTS68" s="22"/>
      <c r="JTT68" s="22"/>
      <c r="JTU68" s="22"/>
      <c r="JTV68" s="22"/>
      <c r="JTW68" s="22"/>
      <c r="JTX68" s="22"/>
      <c r="JTY68" s="22"/>
      <c r="JTZ68" s="22"/>
      <c r="JUA68" s="22"/>
      <c r="JUB68" s="22"/>
      <c r="JUC68" s="22"/>
      <c r="JUD68" s="22"/>
      <c r="JUE68" s="22"/>
      <c r="JUF68" s="22"/>
      <c r="JUG68" s="22"/>
      <c r="JUH68" s="22"/>
      <c r="JUI68" s="22"/>
      <c r="JUJ68" s="22"/>
      <c r="JUK68" s="22"/>
      <c r="JUL68" s="22"/>
      <c r="JUM68" s="22"/>
      <c r="JUN68" s="22"/>
      <c r="JUO68" s="22"/>
      <c r="JUP68" s="22"/>
      <c r="JUQ68" s="22"/>
      <c r="JUR68" s="22"/>
      <c r="JUS68" s="22"/>
      <c r="JUT68" s="22"/>
      <c r="JUU68" s="22"/>
      <c r="JUV68" s="22"/>
      <c r="JUW68" s="22"/>
      <c r="JUX68" s="22"/>
      <c r="JUY68" s="22"/>
      <c r="JUZ68" s="22"/>
      <c r="JVA68" s="22"/>
      <c r="JVB68" s="22"/>
      <c r="JVC68" s="22"/>
      <c r="JVD68" s="22"/>
      <c r="JVE68" s="22"/>
      <c r="JVF68" s="22"/>
      <c r="JVG68" s="22"/>
      <c r="JVH68" s="22"/>
      <c r="JVI68" s="22"/>
      <c r="JVJ68" s="22"/>
      <c r="JVK68" s="22"/>
      <c r="JVL68" s="22"/>
      <c r="JVM68" s="22"/>
      <c r="JVN68" s="22"/>
      <c r="JVO68" s="22"/>
      <c r="JVP68" s="22"/>
      <c r="JVQ68" s="22"/>
      <c r="JVR68" s="22"/>
      <c r="JVS68" s="22"/>
      <c r="JVT68" s="22"/>
      <c r="JVU68" s="22"/>
      <c r="JVV68" s="22"/>
      <c r="JVW68" s="22"/>
      <c r="JVX68" s="22"/>
      <c r="JVY68" s="22"/>
      <c r="JVZ68" s="22"/>
      <c r="JWA68" s="22"/>
      <c r="JWB68" s="22"/>
      <c r="JWC68" s="22"/>
      <c r="JWD68" s="22"/>
      <c r="JWE68" s="22"/>
      <c r="JWF68" s="22"/>
      <c r="JWG68" s="22"/>
      <c r="JWH68" s="22"/>
      <c r="JWI68" s="22"/>
      <c r="JWJ68" s="22"/>
      <c r="JWK68" s="22"/>
      <c r="JWL68" s="22"/>
      <c r="JWM68" s="22"/>
      <c r="JWN68" s="22"/>
      <c r="JWO68" s="22"/>
      <c r="JWP68" s="22"/>
      <c r="JWQ68" s="22"/>
      <c r="JWR68" s="22"/>
      <c r="JWS68" s="22"/>
      <c r="JWT68" s="22"/>
      <c r="JWU68" s="22"/>
      <c r="JWV68" s="22"/>
      <c r="JWW68" s="22"/>
      <c r="JWX68" s="22"/>
      <c r="JWY68" s="22"/>
      <c r="JWZ68" s="22"/>
      <c r="JXA68" s="22"/>
      <c r="JXB68" s="22"/>
      <c r="JXC68" s="22"/>
      <c r="JXD68" s="22"/>
      <c r="JXE68" s="22"/>
      <c r="JXF68" s="22"/>
      <c r="JXG68" s="22"/>
      <c r="JXH68" s="22"/>
      <c r="JXI68" s="22"/>
      <c r="JXJ68" s="22"/>
      <c r="JXK68" s="22"/>
      <c r="JXL68" s="22"/>
      <c r="JXM68" s="22"/>
      <c r="JXN68" s="22"/>
      <c r="JXO68" s="22"/>
      <c r="JXP68" s="22"/>
      <c r="JXQ68" s="22"/>
      <c r="JXR68" s="22"/>
      <c r="JXS68" s="22"/>
      <c r="JXT68" s="22"/>
      <c r="JXU68" s="22"/>
      <c r="JXV68" s="22"/>
      <c r="JXW68" s="22"/>
      <c r="JXX68" s="22"/>
      <c r="JXY68" s="22"/>
      <c r="JXZ68" s="22"/>
      <c r="JYA68" s="22"/>
      <c r="JYB68" s="22"/>
      <c r="JYC68" s="22"/>
      <c r="JYD68" s="22"/>
      <c r="JYE68" s="22"/>
      <c r="JYF68" s="22"/>
      <c r="JYG68" s="22"/>
      <c r="JYH68" s="22"/>
      <c r="JYI68" s="22"/>
      <c r="JYJ68" s="22"/>
      <c r="JYK68" s="22"/>
      <c r="JYL68" s="22"/>
      <c r="JYM68" s="22"/>
      <c r="JYN68" s="22"/>
      <c r="JYO68" s="22"/>
      <c r="JYP68" s="22"/>
      <c r="JYQ68" s="22"/>
      <c r="JYR68" s="22"/>
      <c r="JYS68" s="22"/>
      <c r="JYT68" s="22"/>
      <c r="JYU68" s="22"/>
      <c r="JYV68" s="22"/>
      <c r="JYW68" s="22"/>
      <c r="JYX68" s="22"/>
      <c r="JYY68" s="22"/>
      <c r="JYZ68" s="22"/>
      <c r="JZA68" s="22"/>
      <c r="JZB68" s="22"/>
      <c r="JZC68" s="22"/>
      <c r="JZD68" s="22"/>
      <c r="JZE68" s="22"/>
      <c r="JZF68" s="22"/>
      <c r="JZG68" s="22"/>
      <c r="JZH68" s="22"/>
      <c r="JZI68" s="22"/>
      <c r="JZJ68" s="22"/>
      <c r="JZK68" s="22"/>
      <c r="JZL68" s="22"/>
      <c r="JZM68" s="22"/>
      <c r="JZN68" s="22"/>
      <c r="JZO68" s="22"/>
      <c r="JZP68" s="22"/>
      <c r="JZQ68" s="22"/>
      <c r="JZR68" s="22"/>
      <c r="JZS68" s="22"/>
      <c r="JZT68" s="22"/>
      <c r="JZU68" s="22"/>
      <c r="JZV68" s="22"/>
      <c r="JZW68" s="22"/>
      <c r="JZX68" s="22"/>
      <c r="JZY68" s="22"/>
      <c r="JZZ68" s="22"/>
      <c r="KAA68" s="22"/>
      <c r="KAB68" s="22"/>
      <c r="KAC68" s="22"/>
      <c r="KAD68" s="22"/>
      <c r="KAE68" s="22"/>
      <c r="KAF68" s="22"/>
      <c r="KAG68" s="22"/>
      <c r="KAH68" s="22"/>
      <c r="KAI68" s="22"/>
      <c r="KAJ68" s="22"/>
      <c r="KAK68" s="22"/>
      <c r="KAL68" s="22"/>
      <c r="KAM68" s="22"/>
      <c r="KAN68" s="22"/>
      <c r="KAO68" s="22"/>
      <c r="KAP68" s="22"/>
      <c r="KAQ68" s="22"/>
      <c r="KAR68" s="22"/>
      <c r="KAS68" s="22"/>
      <c r="KAT68" s="22"/>
      <c r="KAU68" s="22"/>
      <c r="KAV68" s="22"/>
      <c r="KAW68" s="22"/>
      <c r="KAX68" s="22"/>
      <c r="KAY68" s="22"/>
      <c r="KAZ68" s="22"/>
      <c r="KBA68" s="22"/>
      <c r="KBB68" s="22"/>
      <c r="KBC68" s="22"/>
      <c r="KBD68" s="22"/>
      <c r="KBE68" s="22"/>
      <c r="KBF68" s="22"/>
      <c r="KBG68" s="22"/>
      <c r="KBH68" s="22"/>
      <c r="KBI68" s="22"/>
      <c r="KBJ68" s="22"/>
      <c r="KBK68" s="22"/>
      <c r="KBL68" s="22"/>
      <c r="KBM68" s="22"/>
      <c r="KBN68" s="22"/>
      <c r="KBO68" s="22"/>
      <c r="KBP68" s="22"/>
      <c r="KBQ68" s="22"/>
      <c r="KBR68" s="22"/>
      <c r="KBS68" s="22"/>
      <c r="KBT68" s="22"/>
      <c r="KBU68" s="22"/>
      <c r="KBV68" s="22"/>
      <c r="KBW68" s="22"/>
      <c r="KBX68" s="22"/>
      <c r="KBY68" s="22"/>
      <c r="KBZ68" s="22"/>
      <c r="KCA68" s="22"/>
      <c r="KCB68" s="22"/>
      <c r="KCC68" s="22"/>
      <c r="KCD68" s="22"/>
      <c r="KCE68" s="22"/>
      <c r="KCF68" s="22"/>
      <c r="KCG68" s="22"/>
      <c r="KCH68" s="22"/>
      <c r="KCI68" s="22"/>
      <c r="KCJ68" s="22"/>
      <c r="KCK68" s="22"/>
      <c r="KCL68" s="22"/>
      <c r="KCM68" s="22"/>
      <c r="KCN68" s="22"/>
      <c r="KCO68" s="22"/>
      <c r="KCP68" s="22"/>
      <c r="KCQ68" s="22"/>
      <c r="KCR68" s="22"/>
      <c r="KCS68" s="22"/>
      <c r="KCT68" s="22"/>
      <c r="KCU68" s="22"/>
      <c r="KCV68" s="22"/>
      <c r="KCW68" s="22"/>
      <c r="KCX68" s="22"/>
      <c r="KCY68" s="22"/>
      <c r="KCZ68" s="22"/>
      <c r="KDA68" s="22"/>
      <c r="KDB68" s="22"/>
      <c r="KDC68" s="22"/>
      <c r="KDD68" s="22"/>
      <c r="KDE68" s="22"/>
      <c r="KDF68" s="22"/>
      <c r="KDG68" s="22"/>
      <c r="KDH68" s="22"/>
      <c r="KDI68" s="22"/>
      <c r="KDJ68" s="22"/>
      <c r="KDK68" s="22"/>
      <c r="KDL68" s="22"/>
      <c r="KDM68" s="22"/>
      <c r="KDN68" s="22"/>
      <c r="KDO68" s="22"/>
      <c r="KDP68" s="22"/>
      <c r="KDQ68" s="22"/>
      <c r="KDR68" s="22"/>
      <c r="KDS68" s="22"/>
      <c r="KDT68" s="22"/>
      <c r="KDU68" s="22"/>
      <c r="KDV68" s="22"/>
      <c r="KDW68" s="22"/>
      <c r="KDX68" s="22"/>
      <c r="KDY68" s="22"/>
      <c r="KDZ68" s="22"/>
      <c r="KEA68" s="22"/>
      <c r="KEB68" s="22"/>
      <c r="KEC68" s="22"/>
      <c r="KED68" s="22"/>
      <c r="KEE68" s="22"/>
      <c r="KEF68" s="22"/>
      <c r="KEG68" s="22"/>
      <c r="KEH68" s="22"/>
      <c r="KEI68" s="22"/>
      <c r="KEJ68" s="22"/>
      <c r="KEK68" s="22"/>
      <c r="KEL68" s="22"/>
      <c r="KEM68" s="22"/>
      <c r="KEN68" s="22"/>
      <c r="KEO68" s="22"/>
      <c r="KEP68" s="22"/>
      <c r="KEQ68" s="22"/>
      <c r="KER68" s="22"/>
      <c r="KES68" s="22"/>
      <c r="KET68" s="22"/>
      <c r="KEU68" s="22"/>
      <c r="KEV68" s="22"/>
      <c r="KEW68" s="22"/>
      <c r="KEX68" s="22"/>
      <c r="KEY68" s="22"/>
      <c r="KEZ68" s="22"/>
      <c r="KFA68" s="22"/>
      <c r="KFB68" s="22"/>
      <c r="KFC68" s="22"/>
      <c r="KFD68" s="22"/>
      <c r="KFE68" s="22"/>
      <c r="KFF68" s="22"/>
      <c r="KFG68" s="22"/>
      <c r="KFH68" s="22"/>
      <c r="KFI68" s="22"/>
      <c r="KFJ68" s="22"/>
      <c r="KFK68" s="22"/>
      <c r="KFL68" s="22"/>
      <c r="KFM68" s="22"/>
      <c r="KFN68" s="22"/>
      <c r="KFO68" s="22"/>
      <c r="KFP68" s="22"/>
      <c r="KFQ68" s="22"/>
      <c r="KFR68" s="22"/>
      <c r="KFS68" s="22"/>
      <c r="KFT68" s="22"/>
      <c r="KFU68" s="22"/>
      <c r="KFV68" s="22"/>
      <c r="KFW68" s="22"/>
      <c r="KFX68" s="22"/>
      <c r="KFY68" s="22"/>
      <c r="KFZ68" s="22"/>
      <c r="KGA68" s="22"/>
      <c r="KGB68" s="22"/>
      <c r="KGC68" s="22"/>
      <c r="KGD68" s="22"/>
      <c r="KGE68" s="22"/>
      <c r="KGF68" s="22"/>
      <c r="KGG68" s="22"/>
      <c r="KGH68" s="22"/>
      <c r="KGI68" s="22"/>
      <c r="KGJ68" s="22"/>
      <c r="KGK68" s="22"/>
      <c r="KGL68" s="22"/>
      <c r="KGM68" s="22"/>
      <c r="KGN68" s="22"/>
      <c r="KGO68" s="22"/>
      <c r="KGP68" s="22"/>
      <c r="KGQ68" s="22"/>
      <c r="KGR68" s="22"/>
      <c r="KGS68" s="22"/>
      <c r="KGT68" s="22"/>
      <c r="KGU68" s="22"/>
      <c r="KGV68" s="22"/>
      <c r="KGW68" s="22"/>
      <c r="KGX68" s="22"/>
      <c r="KGY68" s="22"/>
      <c r="KGZ68" s="22"/>
      <c r="KHA68" s="22"/>
      <c r="KHB68" s="22"/>
      <c r="KHC68" s="22"/>
      <c r="KHD68" s="22"/>
      <c r="KHE68" s="22"/>
      <c r="KHF68" s="22"/>
      <c r="KHG68" s="22"/>
      <c r="KHH68" s="22"/>
      <c r="KHI68" s="22"/>
      <c r="KHJ68" s="22"/>
      <c r="KHK68" s="22"/>
      <c r="KHL68" s="22"/>
      <c r="KHM68" s="22"/>
      <c r="KHN68" s="22"/>
      <c r="KHO68" s="22"/>
      <c r="KHP68" s="22"/>
      <c r="KHQ68" s="22"/>
      <c r="KHR68" s="22"/>
      <c r="KHS68" s="22"/>
      <c r="KHT68" s="22"/>
      <c r="KHU68" s="22"/>
      <c r="KHV68" s="22"/>
      <c r="KHW68" s="22"/>
      <c r="KHX68" s="22"/>
      <c r="KHY68" s="22"/>
      <c r="KHZ68" s="22"/>
      <c r="KIA68" s="22"/>
      <c r="KIB68" s="22"/>
      <c r="KIC68" s="22"/>
      <c r="KID68" s="22"/>
      <c r="KIE68" s="22"/>
      <c r="KIF68" s="22"/>
      <c r="KIG68" s="22"/>
      <c r="KIH68" s="22"/>
      <c r="KII68" s="22"/>
      <c r="KIJ68" s="22"/>
      <c r="KIK68" s="22"/>
      <c r="KIL68" s="22"/>
      <c r="KIM68" s="22"/>
      <c r="KIN68" s="22"/>
      <c r="KIO68" s="22"/>
      <c r="KIP68" s="22"/>
      <c r="KIQ68" s="22"/>
      <c r="KIR68" s="22"/>
      <c r="KIS68" s="22"/>
      <c r="KIT68" s="22"/>
      <c r="KIU68" s="22"/>
      <c r="KIV68" s="22"/>
      <c r="KIW68" s="22"/>
      <c r="KIX68" s="22"/>
      <c r="KIY68" s="22"/>
      <c r="KIZ68" s="22"/>
      <c r="KJA68" s="22"/>
      <c r="KJB68" s="22"/>
      <c r="KJC68" s="22"/>
      <c r="KJD68" s="22"/>
      <c r="KJE68" s="22"/>
      <c r="KJF68" s="22"/>
      <c r="KJG68" s="22"/>
      <c r="KJH68" s="22"/>
      <c r="KJI68" s="22"/>
      <c r="KJJ68" s="22"/>
      <c r="KJK68" s="22"/>
      <c r="KJL68" s="22"/>
      <c r="KJM68" s="22"/>
      <c r="KJN68" s="22"/>
      <c r="KJO68" s="22"/>
      <c r="KJP68" s="22"/>
      <c r="KJQ68" s="22"/>
      <c r="KJR68" s="22"/>
      <c r="KJS68" s="22"/>
      <c r="KJT68" s="22"/>
      <c r="KJU68" s="22"/>
      <c r="KJV68" s="22"/>
      <c r="KJW68" s="22"/>
      <c r="KJX68" s="22"/>
      <c r="KJY68" s="22"/>
      <c r="KJZ68" s="22"/>
      <c r="KKA68" s="22"/>
      <c r="KKB68" s="22"/>
      <c r="KKC68" s="22"/>
      <c r="KKD68" s="22"/>
      <c r="KKE68" s="22"/>
      <c r="KKF68" s="22"/>
      <c r="KKG68" s="22"/>
      <c r="KKH68" s="22"/>
      <c r="KKI68" s="22"/>
      <c r="KKJ68" s="22"/>
      <c r="KKK68" s="22"/>
      <c r="KKL68" s="22"/>
      <c r="KKM68" s="22"/>
      <c r="KKN68" s="22"/>
      <c r="KKO68" s="22"/>
      <c r="KKP68" s="22"/>
      <c r="KKQ68" s="22"/>
      <c r="KKR68" s="22"/>
      <c r="KKS68" s="22"/>
      <c r="KKT68" s="22"/>
      <c r="KKU68" s="22"/>
      <c r="KKV68" s="22"/>
      <c r="KKW68" s="22"/>
      <c r="KKX68" s="22"/>
      <c r="KKY68" s="22"/>
      <c r="KKZ68" s="22"/>
      <c r="KLA68" s="22"/>
      <c r="KLB68" s="22"/>
      <c r="KLC68" s="22"/>
      <c r="KLD68" s="22"/>
      <c r="KLE68" s="22"/>
      <c r="KLF68" s="22"/>
      <c r="KLG68" s="22"/>
      <c r="KLH68" s="22"/>
      <c r="KLI68" s="22"/>
      <c r="KLJ68" s="22"/>
      <c r="KLK68" s="22"/>
      <c r="KLL68" s="22"/>
      <c r="KLM68" s="22"/>
      <c r="KLN68" s="22"/>
      <c r="KLO68" s="22"/>
      <c r="KLP68" s="22"/>
      <c r="KLQ68" s="22"/>
      <c r="KLR68" s="22"/>
      <c r="KLS68" s="22"/>
      <c r="KLT68" s="22"/>
      <c r="KLU68" s="22"/>
      <c r="KLV68" s="22"/>
      <c r="KLW68" s="22"/>
      <c r="KLX68" s="22"/>
      <c r="KLY68" s="22"/>
      <c r="KLZ68" s="22"/>
      <c r="KMA68" s="22"/>
      <c r="KMB68" s="22"/>
      <c r="KMC68" s="22"/>
      <c r="KMD68" s="22"/>
      <c r="KME68" s="22"/>
      <c r="KMF68" s="22"/>
      <c r="KMG68" s="22"/>
      <c r="KMH68" s="22"/>
      <c r="KMI68" s="22"/>
      <c r="KMJ68" s="22"/>
      <c r="KMK68" s="22"/>
      <c r="KML68" s="22"/>
      <c r="KMM68" s="22"/>
      <c r="KMN68" s="22"/>
      <c r="KMO68" s="22"/>
      <c r="KMP68" s="22"/>
      <c r="KMQ68" s="22"/>
      <c r="KMR68" s="22"/>
      <c r="KMS68" s="22"/>
      <c r="KMT68" s="22"/>
      <c r="KMU68" s="22"/>
      <c r="KMV68" s="22"/>
      <c r="KMW68" s="22"/>
      <c r="KMX68" s="22"/>
      <c r="KMY68" s="22"/>
      <c r="KMZ68" s="22"/>
      <c r="KNA68" s="22"/>
      <c r="KNB68" s="22"/>
      <c r="KNC68" s="22"/>
      <c r="KND68" s="22"/>
      <c r="KNE68" s="22"/>
      <c r="KNF68" s="22"/>
      <c r="KNG68" s="22"/>
      <c r="KNH68" s="22"/>
      <c r="KNI68" s="22"/>
      <c r="KNJ68" s="22"/>
      <c r="KNK68" s="22"/>
      <c r="KNL68" s="22"/>
      <c r="KNM68" s="22"/>
      <c r="KNN68" s="22"/>
      <c r="KNO68" s="22"/>
      <c r="KNP68" s="22"/>
      <c r="KNQ68" s="22"/>
      <c r="KNR68" s="22"/>
      <c r="KNS68" s="22"/>
      <c r="KNT68" s="22"/>
      <c r="KNU68" s="22"/>
      <c r="KNV68" s="22"/>
      <c r="KNW68" s="22"/>
      <c r="KNX68" s="22"/>
      <c r="KNY68" s="22"/>
      <c r="KNZ68" s="22"/>
      <c r="KOA68" s="22"/>
      <c r="KOB68" s="22"/>
      <c r="KOC68" s="22"/>
      <c r="KOD68" s="22"/>
      <c r="KOE68" s="22"/>
      <c r="KOF68" s="22"/>
      <c r="KOG68" s="22"/>
      <c r="KOH68" s="22"/>
      <c r="KOI68" s="22"/>
      <c r="KOJ68" s="22"/>
      <c r="KOK68" s="22"/>
      <c r="KOL68" s="22"/>
      <c r="KOM68" s="22"/>
      <c r="KON68" s="22"/>
      <c r="KOO68" s="22"/>
      <c r="KOP68" s="22"/>
      <c r="KOQ68" s="22"/>
      <c r="KOR68" s="22"/>
      <c r="KOS68" s="22"/>
      <c r="KOT68" s="22"/>
      <c r="KOU68" s="22"/>
      <c r="KOV68" s="22"/>
      <c r="KOW68" s="22"/>
      <c r="KOX68" s="22"/>
      <c r="KOY68" s="22"/>
      <c r="KOZ68" s="22"/>
      <c r="KPA68" s="22"/>
      <c r="KPB68" s="22"/>
      <c r="KPC68" s="22"/>
      <c r="KPD68" s="22"/>
      <c r="KPE68" s="22"/>
      <c r="KPF68" s="22"/>
      <c r="KPG68" s="22"/>
      <c r="KPH68" s="22"/>
      <c r="KPI68" s="22"/>
      <c r="KPJ68" s="22"/>
      <c r="KPK68" s="22"/>
      <c r="KPL68" s="22"/>
      <c r="KPM68" s="22"/>
      <c r="KPN68" s="22"/>
      <c r="KPO68" s="22"/>
      <c r="KPP68" s="22"/>
      <c r="KPQ68" s="22"/>
      <c r="KPR68" s="22"/>
      <c r="KPS68" s="22"/>
      <c r="KPT68" s="22"/>
      <c r="KPU68" s="22"/>
      <c r="KPV68" s="22"/>
      <c r="KPW68" s="22"/>
      <c r="KPX68" s="22"/>
      <c r="KPY68" s="22"/>
      <c r="KPZ68" s="22"/>
      <c r="KQA68" s="22"/>
      <c r="KQB68" s="22"/>
      <c r="KQC68" s="22"/>
      <c r="KQD68" s="22"/>
      <c r="KQE68" s="22"/>
      <c r="KQF68" s="22"/>
      <c r="KQG68" s="22"/>
      <c r="KQH68" s="22"/>
      <c r="KQI68" s="22"/>
      <c r="KQJ68" s="22"/>
      <c r="KQK68" s="22"/>
      <c r="KQL68" s="22"/>
      <c r="KQM68" s="22"/>
      <c r="KQN68" s="22"/>
      <c r="KQO68" s="22"/>
      <c r="KQP68" s="22"/>
      <c r="KQQ68" s="22"/>
      <c r="KQR68" s="22"/>
      <c r="KQS68" s="22"/>
      <c r="KQT68" s="22"/>
      <c r="KQU68" s="22"/>
      <c r="KQV68" s="22"/>
      <c r="KQW68" s="22"/>
      <c r="KQX68" s="22"/>
      <c r="KQY68" s="22"/>
      <c r="KQZ68" s="22"/>
      <c r="KRA68" s="22"/>
      <c r="KRB68" s="22"/>
      <c r="KRC68" s="22"/>
      <c r="KRD68" s="22"/>
      <c r="KRE68" s="22"/>
      <c r="KRF68" s="22"/>
      <c r="KRG68" s="22"/>
      <c r="KRH68" s="22"/>
      <c r="KRI68" s="22"/>
      <c r="KRJ68" s="22"/>
      <c r="KRK68" s="22"/>
      <c r="KRL68" s="22"/>
      <c r="KRM68" s="22"/>
      <c r="KRN68" s="22"/>
      <c r="KRO68" s="22"/>
      <c r="KRP68" s="22"/>
      <c r="KRQ68" s="22"/>
      <c r="KRR68" s="22"/>
      <c r="KRS68" s="22"/>
      <c r="KRT68" s="22"/>
      <c r="KRU68" s="22"/>
      <c r="KRV68" s="22"/>
      <c r="KRW68" s="22"/>
      <c r="KRX68" s="22"/>
      <c r="KRY68" s="22"/>
      <c r="KRZ68" s="22"/>
      <c r="KSA68" s="22"/>
      <c r="KSB68" s="22"/>
      <c r="KSC68" s="22"/>
      <c r="KSD68" s="22"/>
      <c r="KSE68" s="22"/>
      <c r="KSF68" s="22"/>
      <c r="KSG68" s="22"/>
      <c r="KSH68" s="22"/>
      <c r="KSI68" s="22"/>
      <c r="KSJ68" s="22"/>
      <c r="KSK68" s="22"/>
      <c r="KSL68" s="22"/>
      <c r="KSM68" s="22"/>
      <c r="KSN68" s="22"/>
      <c r="KSO68" s="22"/>
      <c r="KSP68" s="22"/>
      <c r="KSQ68" s="22"/>
      <c r="KSR68" s="22"/>
      <c r="KSS68" s="22"/>
      <c r="KST68" s="22"/>
      <c r="KSU68" s="22"/>
      <c r="KSV68" s="22"/>
      <c r="KSW68" s="22"/>
      <c r="KSX68" s="22"/>
      <c r="KSY68" s="22"/>
      <c r="KSZ68" s="22"/>
      <c r="KTA68" s="22"/>
      <c r="KTB68" s="22"/>
      <c r="KTC68" s="22"/>
      <c r="KTD68" s="22"/>
      <c r="KTE68" s="22"/>
      <c r="KTF68" s="22"/>
      <c r="KTG68" s="22"/>
      <c r="KTH68" s="22"/>
      <c r="KTI68" s="22"/>
      <c r="KTJ68" s="22"/>
      <c r="KTK68" s="22"/>
      <c r="KTL68" s="22"/>
      <c r="KTM68" s="22"/>
      <c r="KTN68" s="22"/>
      <c r="KTO68" s="22"/>
      <c r="KTP68" s="22"/>
      <c r="KTQ68" s="22"/>
      <c r="KTR68" s="22"/>
      <c r="KTS68" s="22"/>
      <c r="KTT68" s="22"/>
      <c r="KTU68" s="22"/>
      <c r="KTV68" s="22"/>
      <c r="KTW68" s="22"/>
      <c r="KTX68" s="22"/>
      <c r="KTY68" s="22"/>
      <c r="KTZ68" s="22"/>
      <c r="KUA68" s="22"/>
      <c r="KUB68" s="22"/>
      <c r="KUC68" s="22"/>
      <c r="KUD68" s="22"/>
      <c r="KUE68" s="22"/>
      <c r="KUF68" s="22"/>
      <c r="KUG68" s="22"/>
      <c r="KUH68" s="22"/>
      <c r="KUI68" s="22"/>
      <c r="KUJ68" s="22"/>
      <c r="KUK68" s="22"/>
      <c r="KUL68" s="22"/>
      <c r="KUM68" s="22"/>
      <c r="KUN68" s="22"/>
      <c r="KUO68" s="22"/>
      <c r="KUP68" s="22"/>
      <c r="KUQ68" s="22"/>
      <c r="KUR68" s="22"/>
      <c r="KUS68" s="22"/>
      <c r="KUT68" s="22"/>
      <c r="KUU68" s="22"/>
      <c r="KUV68" s="22"/>
      <c r="KUW68" s="22"/>
      <c r="KUX68" s="22"/>
      <c r="KUY68" s="22"/>
      <c r="KUZ68" s="22"/>
      <c r="KVA68" s="22"/>
      <c r="KVB68" s="22"/>
      <c r="KVC68" s="22"/>
      <c r="KVD68" s="22"/>
      <c r="KVE68" s="22"/>
      <c r="KVF68" s="22"/>
      <c r="KVG68" s="22"/>
      <c r="KVH68" s="22"/>
      <c r="KVI68" s="22"/>
      <c r="KVJ68" s="22"/>
      <c r="KVK68" s="22"/>
      <c r="KVL68" s="22"/>
      <c r="KVM68" s="22"/>
      <c r="KVN68" s="22"/>
      <c r="KVO68" s="22"/>
      <c r="KVP68" s="22"/>
      <c r="KVQ68" s="22"/>
      <c r="KVR68" s="22"/>
      <c r="KVS68" s="22"/>
      <c r="KVT68" s="22"/>
      <c r="KVU68" s="22"/>
      <c r="KVV68" s="22"/>
      <c r="KVW68" s="22"/>
      <c r="KVX68" s="22"/>
      <c r="KVY68" s="22"/>
      <c r="KVZ68" s="22"/>
      <c r="KWA68" s="22"/>
      <c r="KWB68" s="22"/>
      <c r="KWC68" s="22"/>
      <c r="KWD68" s="22"/>
      <c r="KWE68" s="22"/>
      <c r="KWF68" s="22"/>
      <c r="KWG68" s="22"/>
      <c r="KWH68" s="22"/>
      <c r="KWI68" s="22"/>
      <c r="KWJ68" s="22"/>
      <c r="KWK68" s="22"/>
      <c r="KWL68" s="22"/>
      <c r="KWM68" s="22"/>
      <c r="KWN68" s="22"/>
      <c r="KWO68" s="22"/>
      <c r="KWP68" s="22"/>
      <c r="KWQ68" s="22"/>
      <c r="KWR68" s="22"/>
      <c r="KWS68" s="22"/>
      <c r="KWT68" s="22"/>
      <c r="KWU68" s="22"/>
      <c r="KWV68" s="22"/>
      <c r="KWW68" s="22"/>
      <c r="KWX68" s="22"/>
      <c r="KWY68" s="22"/>
      <c r="KWZ68" s="22"/>
      <c r="KXA68" s="22"/>
      <c r="KXB68" s="22"/>
      <c r="KXC68" s="22"/>
      <c r="KXD68" s="22"/>
      <c r="KXE68" s="22"/>
      <c r="KXF68" s="22"/>
      <c r="KXG68" s="22"/>
      <c r="KXH68" s="22"/>
      <c r="KXI68" s="22"/>
      <c r="KXJ68" s="22"/>
      <c r="KXK68" s="22"/>
      <c r="KXL68" s="22"/>
      <c r="KXM68" s="22"/>
      <c r="KXN68" s="22"/>
      <c r="KXO68" s="22"/>
      <c r="KXP68" s="22"/>
      <c r="KXQ68" s="22"/>
      <c r="KXR68" s="22"/>
      <c r="KXS68" s="22"/>
      <c r="KXT68" s="22"/>
      <c r="KXU68" s="22"/>
      <c r="KXV68" s="22"/>
      <c r="KXW68" s="22"/>
      <c r="KXX68" s="22"/>
      <c r="KXY68" s="22"/>
      <c r="KXZ68" s="22"/>
      <c r="KYA68" s="22"/>
      <c r="KYB68" s="22"/>
      <c r="KYC68" s="22"/>
      <c r="KYD68" s="22"/>
      <c r="KYE68" s="22"/>
      <c r="KYF68" s="22"/>
      <c r="KYG68" s="22"/>
      <c r="KYH68" s="22"/>
      <c r="KYI68" s="22"/>
      <c r="KYJ68" s="22"/>
      <c r="KYK68" s="22"/>
      <c r="KYL68" s="22"/>
      <c r="KYM68" s="22"/>
      <c r="KYN68" s="22"/>
      <c r="KYO68" s="22"/>
      <c r="KYP68" s="22"/>
      <c r="KYQ68" s="22"/>
      <c r="KYR68" s="22"/>
      <c r="KYS68" s="22"/>
      <c r="KYT68" s="22"/>
      <c r="KYU68" s="22"/>
      <c r="KYV68" s="22"/>
      <c r="KYW68" s="22"/>
      <c r="KYX68" s="22"/>
      <c r="KYY68" s="22"/>
      <c r="KYZ68" s="22"/>
      <c r="KZA68" s="22"/>
      <c r="KZB68" s="22"/>
      <c r="KZC68" s="22"/>
      <c r="KZD68" s="22"/>
      <c r="KZE68" s="22"/>
      <c r="KZF68" s="22"/>
      <c r="KZG68" s="22"/>
      <c r="KZH68" s="22"/>
      <c r="KZI68" s="22"/>
      <c r="KZJ68" s="22"/>
      <c r="KZK68" s="22"/>
      <c r="KZL68" s="22"/>
      <c r="KZM68" s="22"/>
      <c r="KZN68" s="22"/>
      <c r="KZO68" s="22"/>
      <c r="KZP68" s="22"/>
      <c r="KZQ68" s="22"/>
      <c r="KZR68" s="22"/>
      <c r="KZS68" s="22"/>
      <c r="KZT68" s="22"/>
      <c r="KZU68" s="22"/>
      <c r="KZV68" s="22"/>
      <c r="KZW68" s="22"/>
      <c r="KZX68" s="22"/>
      <c r="KZY68" s="22"/>
      <c r="KZZ68" s="22"/>
      <c r="LAA68" s="22"/>
      <c r="LAB68" s="22"/>
      <c r="LAC68" s="22"/>
      <c r="LAD68" s="22"/>
      <c r="LAE68" s="22"/>
      <c r="LAF68" s="22"/>
      <c r="LAG68" s="22"/>
      <c r="LAH68" s="22"/>
      <c r="LAI68" s="22"/>
      <c r="LAJ68" s="22"/>
      <c r="LAK68" s="22"/>
      <c r="LAL68" s="22"/>
      <c r="LAM68" s="22"/>
      <c r="LAN68" s="22"/>
      <c r="LAO68" s="22"/>
      <c r="LAP68" s="22"/>
      <c r="LAQ68" s="22"/>
      <c r="LAR68" s="22"/>
      <c r="LAS68" s="22"/>
      <c r="LAT68" s="22"/>
      <c r="LAU68" s="22"/>
      <c r="LAV68" s="22"/>
      <c r="LAW68" s="22"/>
      <c r="LAX68" s="22"/>
      <c r="LAY68" s="22"/>
      <c r="LAZ68" s="22"/>
      <c r="LBA68" s="22"/>
      <c r="LBB68" s="22"/>
      <c r="LBC68" s="22"/>
      <c r="LBD68" s="22"/>
      <c r="LBE68" s="22"/>
      <c r="LBF68" s="22"/>
      <c r="LBG68" s="22"/>
      <c r="LBH68" s="22"/>
      <c r="LBI68" s="22"/>
      <c r="LBJ68" s="22"/>
      <c r="LBK68" s="22"/>
      <c r="LBL68" s="22"/>
      <c r="LBM68" s="22"/>
      <c r="LBN68" s="22"/>
      <c r="LBO68" s="22"/>
      <c r="LBP68" s="22"/>
      <c r="LBQ68" s="22"/>
      <c r="LBR68" s="22"/>
      <c r="LBS68" s="22"/>
      <c r="LBT68" s="22"/>
      <c r="LBU68" s="22"/>
      <c r="LBV68" s="22"/>
      <c r="LBW68" s="22"/>
      <c r="LBX68" s="22"/>
      <c r="LBY68" s="22"/>
      <c r="LBZ68" s="22"/>
      <c r="LCA68" s="22"/>
      <c r="LCB68" s="22"/>
      <c r="LCC68" s="22"/>
      <c r="LCD68" s="22"/>
      <c r="LCE68" s="22"/>
      <c r="LCF68" s="22"/>
      <c r="LCG68" s="22"/>
      <c r="LCH68" s="22"/>
      <c r="LCI68" s="22"/>
      <c r="LCJ68" s="22"/>
      <c r="LCK68" s="22"/>
      <c r="LCL68" s="22"/>
      <c r="LCM68" s="22"/>
      <c r="LCN68" s="22"/>
      <c r="LCO68" s="22"/>
      <c r="LCP68" s="22"/>
      <c r="LCQ68" s="22"/>
      <c r="LCR68" s="22"/>
      <c r="LCS68" s="22"/>
      <c r="LCT68" s="22"/>
      <c r="LCU68" s="22"/>
      <c r="LCV68" s="22"/>
      <c r="LCW68" s="22"/>
      <c r="LCX68" s="22"/>
      <c r="LCY68" s="22"/>
      <c r="LCZ68" s="22"/>
      <c r="LDA68" s="22"/>
      <c r="LDB68" s="22"/>
      <c r="LDC68" s="22"/>
      <c r="LDD68" s="22"/>
      <c r="LDE68" s="22"/>
      <c r="LDF68" s="22"/>
      <c r="LDG68" s="22"/>
      <c r="LDH68" s="22"/>
      <c r="LDI68" s="22"/>
      <c r="LDJ68" s="22"/>
      <c r="LDK68" s="22"/>
      <c r="LDL68" s="22"/>
      <c r="LDM68" s="22"/>
      <c r="LDN68" s="22"/>
      <c r="LDO68" s="22"/>
      <c r="LDP68" s="22"/>
      <c r="LDQ68" s="22"/>
      <c r="LDR68" s="22"/>
      <c r="LDS68" s="22"/>
      <c r="LDT68" s="22"/>
      <c r="LDU68" s="22"/>
      <c r="LDV68" s="22"/>
      <c r="LDW68" s="22"/>
      <c r="LDX68" s="22"/>
      <c r="LDY68" s="22"/>
      <c r="LDZ68" s="22"/>
      <c r="LEA68" s="22"/>
      <c r="LEB68" s="22"/>
      <c r="LEC68" s="22"/>
      <c r="LED68" s="22"/>
      <c r="LEE68" s="22"/>
      <c r="LEF68" s="22"/>
      <c r="LEG68" s="22"/>
      <c r="LEH68" s="22"/>
      <c r="LEI68" s="22"/>
      <c r="LEJ68" s="22"/>
      <c r="LEK68" s="22"/>
      <c r="LEL68" s="22"/>
      <c r="LEM68" s="22"/>
      <c r="LEN68" s="22"/>
      <c r="LEO68" s="22"/>
      <c r="LEP68" s="22"/>
      <c r="LEQ68" s="22"/>
      <c r="LER68" s="22"/>
      <c r="LES68" s="22"/>
      <c r="LET68" s="22"/>
      <c r="LEU68" s="22"/>
      <c r="LEV68" s="22"/>
      <c r="LEW68" s="22"/>
      <c r="LEX68" s="22"/>
      <c r="LEY68" s="22"/>
      <c r="LEZ68" s="22"/>
      <c r="LFA68" s="22"/>
      <c r="LFB68" s="22"/>
      <c r="LFC68" s="22"/>
      <c r="LFD68" s="22"/>
      <c r="LFE68" s="22"/>
      <c r="LFF68" s="22"/>
      <c r="LFG68" s="22"/>
      <c r="LFH68" s="22"/>
      <c r="LFI68" s="22"/>
      <c r="LFJ68" s="22"/>
      <c r="LFK68" s="22"/>
      <c r="LFL68" s="22"/>
      <c r="LFM68" s="22"/>
      <c r="LFN68" s="22"/>
      <c r="LFO68" s="22"/>
      <c r="LFP68" s="22"/>
      <c r="LFQ68" s="22"/>
      <c r="LFR68" s="22"/>
      <c r="LFS68" s="22"/>
      <c r="LFT68" s="22"/>
      <c r="LFU68" s="22"/>
      <c r="LFV68" s="22"/>
      <c r="LFW68" s="22"/>
      <c r="LFX68" s="22"/>
      <c r="LFY68" s="22"/>
      <c r="LFZ68" s="22"/>
      <c r="LGA68" s="22"/>
      <c r="LGB68" s="22"/>
      <c r="LGC68" s="22"/>
      <c r="LGD68" s="22"/>
      <c r="LGE68" s="22"/>
      <c r="LGF68" s="22"/>
      <c r="LGG68" s="22"/>
      <c r="LGH68" s="22"/>
      <c r="LGI68" s="22"/>
      <c r="LGJ68" s="22"/>
      <c r="LGK68" s="22"/>
      <c r="LGL68" s="22"/>
      <c r="LGM68" s="22"/>
      <c r="LGN68" s="22"/>
      <c r="LGO68" s="22"/>
      <c r="LGP68" s="22"/>
      <c r="LGQ68" s="22"/>
      <c r="LGR68" s="22"/>
      <c r="LGS68" s="22"/>
      <c r="LGT68" s="22"/>
      <c r="LGU68" s="22"/>
      <c r="LGV68" s="22"/>
      <c r="LGW68" s="22"/>
      <c r="LGX68" s="22"/>
      <c r="LGY68" s="22"/>
      <c r="LGZ68" s="22"/>
      <c r="LHA68" s="22"/>
      <c r="LHB68" s="22"/>
      <c r="LHC68" s="22"/>
      <c r="LHD68" s="22"/>
      <c r="LHE68" s="22"/>
      <c r="LHF68" s="22"/>
      <c r="LHG68" s="22"/>
      <c r="LHH68" s="22"/>
      <c r="LHI68" s="22"/>
      <c r="LHJ68" s="22"/>
      <c r="LHK68" s="22"/>
      <c r="LHL68" s="22"/>
      <c r="LHM68" s="22"/>
      <c r="LHN68" s="22"/>
      <c r="LHO68" s="22"/>
      <c r="LHP68" s="22"/>
      <c r="LHQ68" s="22"/>
      <c r="LHR68" s="22"/>
      <c r="LHS68" s="22"/>
      <c r="LHT68" s="22"/>
      <c r="LHU68" s="22"/>
      <c r="LHV68" s="22"/>
      <c r="LHW68" s="22"/>
      <c r="LHX68" s="22"/>
      <c r="LHY68" s="22"/>
      <c r="LHZ68" s="22"/>
      <c r="LIA68" s="22"/>
      <c r="LIB68" s="22"/>
      <c r="LIC68" s="22"/>
      <c r="LID68" s="22"/>
      <c r="LIE68" s="22"/>
      <c r="LIF68" s="22"/>
      <c r="LIG68" s="22"/>
      <c r="LIH68" s="22"/>
      <c r="LII68" s="22"/>
      <c r="LIJ68" s="22"/>
      <c r="LIK68" s="22"/>
      <c r="LIL68" s="22"/>
      <c r="LIM68" s="22"/>
      <c r="LIN68" s="22"/>
      <c r="LIO68" s="22"/>
      <c r="LIP68" s="22"/>
      <c r="LIQ68" s="22"/>
      <c r="LIR68" s="22"/>
      <c r="LIS68" s="22"/>
      <c r="LIT68" s="22"/>
      <c r="LIU68" s="22"/>
      <c r="LIV68" s="22"/>
      <c r="LIW68" s="22"/>
      <c r="LIX68" s="22"/>
      <c r="LIY68" s="22"/>
      <c r="LIZ68" s="22"/>
      <c r="LJA68" s="22"/>
      <c r="LJB68" s="22"/>
      <c r="LJC68" s="22"/>
      <c r="LJD68" s="22"/>
      <c r="LJE68" s="22"/>
      <c r="LJF68" s="22"/>
      <c r="LJG68" s="22"/>
      <c r="LJH68" s="22"/>
      <c r="LJI68" s="22"/>
      <c r="LJJ68" s="22"/>
      <c r="LJK68" s="22"/>
      <c r="LJL68" s="22"/>
      <c r="LJM68" s="22"/>
      <c r="LJN68" s="22"/>
      <c r="LJO68" s="22"/>
      <c r="LJP68" s="22"/>
      <c r="LJQ68" s="22"/>
      <c r="LJR68" s="22"/>
      <c r="LJS68" s="22"/>
      <c r="LJT68" s="22"/>
      <c r="LJU68" s="22"/>
      <c r="LJV68" s="22"/>
      <c r="LJW68" s="22"/>
      <c r="LJX68" s="22"/>
      <c r="LJY68" s="22"/>
      <c r="LJZ68" s="22"/>
      <c r="LKA68" s="22"/>
      <c r="LKB68" s="22"/>
      <c r="LKC68" s="22"/>
      <c r="LKD68" s="22"/>
      <c r="LKE68" s="22"/>
      <c r="LKF68" s="22"/>
      <c r="LKG68" s="22"/>
      <c r="LKH68" s="22"/>
      <c r="LKI68" s="22"/>
      <c r="LKJ68" s="22"/>
      <c r="LKK68" s="22"/>
      <c r="LKL68" s="22"/>
      <c r="LKM68" s="22"/>
      <c r="LKN68" s="22"/>
      <c r="LKO68" s="22"/>
      <c r="LKP68" s="22"/>
      <c r="LKQ68" s="22"/>
      <c r="LKR68" s="22"/>
      <c r="LKS68" s="22"/>
      <c r="LKT68" s="22"/>
      <c r="LKU68" s="22"/>
      <c r="LKV68" s="22"/>
      <c r="LKW68" s="22"/>
      <c r="LKX68" s="22"/>
      <c r="LKY68" s="22"/>
      <c r="LKZ68" s="22"/>
      <c r="LLA68" s="22"/>
      <c r="LLB68" s="22"/>
      <c r="LLC68" s="22"/>
      <c r="LLD68" s="22"/>
      <c r="LLE68" s="22"/>
      <c r="LLF68" s="22"/>
      <c r="LLG68" s="22"/>
      <c r="LLH68" s="22"/>
      <c r="LLI68" s="22"/>
      <c r="LLJ68" s="22"/>
      <c r="LLK68" s="22"/>
      <c r="LLL68" s="22"/>
      <c r="LLM68" s="22"/>
      <c r="LLN68" s="22"/>
      <c r="LLO68" s="22"/>
      <c r="LLP68" s="22"/>
      <c r="LLQ68" s="22"/>
      <c r="LLR68" s="22"/>
      <c r="LLS68" s="22"/>
      <c r="LLT68" s="22"/>
      <c r="LLU68" s="22"/>
      <c r="LLV68" s="22"/>
      <c r="LLW68" s="22"/>
      <c r="LLX68" s="22"/>
      <c r="LLY68" s="22"/>
      <c r="LLZ68" s="22"/>
      <c r="LMA68" s="22"/>
      <c r="LMB68" s="22"/>
      <c r="LMC68" s="22"/>
      <c r="LMD68" s="22"/>
      <c r="LME68" s="22"/>
      <c r="LMF68" s="22"/>
      <c r="LMG68" s="22"/>
      <c r="LMH68" s="22"/>
      <c r="LMI68" s="22"/>
      <c r="LMJ68" s="22"/>
      <c r="LMK68" s="22"/>
      <c r="LML68" s="22"/>
      <c r="LMM68" s="22"/>
      <c r="LMN68" s="22"/>
      <c r="LMO68" s="22"/>
      <c r="LMP68" s="22"/>
      <c r="LMQ68" s="22"/>
      <c r="LMR68" s="22"/>
      <c r="LMS68" s="22"/>
      <c r="LMT68" s="22"/>
      <c r="LMU68" s="22"/>
      <c r="LMV68" s="22"/>
      <c r="LMW68" s="22"/>
      <c r="LMX68" s="22"/>
      <c r="LMY68" s="22"/>
      <c r="LMZ68" s="22"/>
      <c r="LNA68" s="22"/>
      <c r="LNB68" s="22"/>
      <c r="LNC68" s="22"/>
      <c r="LND68" s="22"/>
      <c r="LNE68" s="22"/>
      <c r="LNF68" s="22"/>
      <c r="LNG68" s="22"/>
      <c r="LNH68" s="22"/>
      <c r="LNI68" s="22"/>
      <c r="LNJ68" s="22"/>
      <c r="LNK68" s="22"/>
      <c r="LNL68" s="22"/>
      <c r="LNM68" s="22"/>
      <c r="LNN68" s="22"/>
      <c r="LNO68" s="22"/>
      <c r="LNP68" s="22"/>
      <c r="LNQ68" s="22"/>
      <c r="LNR68" s="22"/>
      <c r="LNS68" s="22"/>
      <c r="LNT68" s="22"/>
      <c r="LNU68" s="22"/>
      <c r="LNV68" s="22"/>
      <c r="LNW68" s="22"/>
      <c r="LNX68" s="22"/>
      <c r="LNY68" s="22"/>
      <c r="LNZ68" s="22"/>
      <c r="LOA68" s="22"/>
      <c r="LOB68" s="22"/>
      <c r="LOC68" s="22"/>
      <c r="LOD68" s="22"/>
      <c r="LOE68" s="22"/>
      <c r="LOF68" s="22"/>
      <c r="LOG68" s="22"/>
      <c r="LOH68" s="22"/>
      <c r="LOI68" s="22"/>
      <c r="LOJ68" s="22"/>
      <c r="LOK68" s="22"/>
      <c r="LOL68" s="22"/>
      <c r="LOM68" s="22"/>
      <c r="LON68" s="22"/>
      <c r="LOO68" s="22"/>
      <c r="LOP68" s="22"/>
      <c r="LOQ68" s="22"/>
      <c r="LOR68" s="22"/>
      <c r="LOS68" s="22"/>
      <c r="LOT68" s="22"/>
      <c r="LOU68" s="22"/>
      <c r="LOV68" s="22"/>
      <c r="LOW68" s="22"/>
      <c r="LOX68" s="22"/>
      <c r="LOY68" s="22"/>
      <c r="LOZ68" s="22"/>
      <c r="LPA68" s="22"/>
      <c r="LPB68" s="22"/>
      <c r="LPC68" s="22"/>
      <c r="LPD68" s="22"/>
      <c r="LPE68" s="22"/>
      <c r="LPF68" s="22"/>
      <c r="LPG68" s="22"/>
      <c r="LPH68" s="22"/>
      <c r="LPI68" s="22"/>
      <c r="LPJ68" s="22"/>
      <c r="LPK68" s="22"/>
      <c r="LPL68" s="22"/>
      <c r="LPM68" s="22"/>
      <c r="LPN68" s="22"/>
      <c r="LPO68" s="22"/>
      <c r="LPP68" s="22"/>
      <c r="LPQ68" s="22"/>
      <c r="LPR68" s="22"/>
      <c r="LPS68" s="22"/>
      <c r="LPT68" s="22"/>
      <c r="LPU68" s="22"/>
      <c r="LPV68" s="22"/>
      <c r="LPW68" s="22"/>
      <c r="LPX68" s="22"/>
      <c r="LPY68" s="22"/>
      <c r="LPZ68" s="22"/>
      <c r="LQA68" s="22"/>
      <c r="LQB68" s="22"/>
      <c r="LQC68" s="22"/>
      <c r="LQD68" s="22"/>
      <c r="LQE68" s="22"/>
      <c r="LQF68" s="22"/>
      <c r="LQG68" s="22"/>
      <c r="LQH68" s="22"/>
      <c r="LQI68" s="22"/>
      <c r="LQJ68" s="22"/>
      <c r="LQK68" s="22"/>
      <c r="LQL68" s="22"/>
      <c r="LQM68" s="22"/>
      <c r="LQN68" s="22"/>
      <c r="LQO68" s="22"/>
      <c r="LQP68" s="22"/>
      <c r="LQQ68" s="22"/>
      <c r="LQR68" s="22"/>
      <c r="LQS68" s="22"/>
      <c r="LQT68" s="22"/>
      <c r="LQU68" s="22"/>
      <c r="LQV68" s="22"/>
      <c r="LQW68" s="22"/>
      <c r="LQX68" s="22"/>
      <c r="LQY68" s="22"/>
      <c r="LQZ68" s="22"/>
      <c r="LRA68" s="22"/>
      <c r="LRB68" s="22"/>
      <c r="LRC68" s="22"/>
      <c r="LRD68" s="22"/>
      <c r="LRE68" s="22"/>
      <c r="LRF68" s="22"/>
      <c r="LRG68" s="22"/>
      <c r="LRH68" s="22"/>
      <c r="LRI68" s="22"/>
      <c r="LRJ68" s="22"/>
      <c r="LRK68" s="22"/>
      <c r="LRL68" s="22"/>
      <c r="LRM68" s="22"/>
      <c r="LRN68" s="22"/>
      <c r="LRO68" s="22"/>
      <c r="LRP68" s="22"/>
      <c r="LRQ68" s="22"/>
      <c r="LRR68" s="22"/>
      <c r="LRS68" s="22"/>
      <c r="LRT68" s="22"/>
      <c r="LRU68" s="22"/>
      <c r="LRV68" s="22"/>
      <c r="LRW68" s="22"/>
      <c r="LRX68" s="22"/>
      <c r="LRY68" s="22"/>
      <c r="LRZ68" s="22"/>
      <c r="LSA68" s="22"/>
      <c r="LSB68" s="22"/>
      <c r="LSC68" s="22"/>
      <c r="LSD68" s="22"/>
      <c r="LSE68" s="22"/>
      <c r="LSF68" s="22"/>
      <c r="LSG68" s="22"/>
      <c r="LSH68" s="22"/>
      <c r="LSI68" s="22"/>
      <c r="LSJ68" s="22"/>
      <c r="LSK68" s="22"/>
      <c r="LSL68" s="22"/>
      <c r="LSM68" s="22"/>
      <c r="LSN68" s="22"/>
      <c r="LSO68" s="22"/>
      <c r="LSP68" s="22"/>
      <c r="LSQ68" s="22"/>
      <c r="LSR68" s="22"/>
      <c r="LSS68" s="22"/>
      <c r="LST68" s="22"/>
      <c r="LSU68" s="22"/>
      <c r="LSV68" s="22"/>
      <c r="LSW68" s="22"/>
      <c r="LSX68" s="22"/>
      <c r="LSY68" s="22"/>
      <c r="LSZ68" s="22"/>
      <c r="LTA68" s="22"/>
      <c r="LTB68" s="22"/>
      <c r="LTC68" s="22"/>
      <c r="LTD68" s="22"/>
      <c r="LTE68" s="22"/>
      <c r="LTF68" s="22"/>
      <c r="LTG68" s="22"/>
      <c r="LTH68" s="22"/>
      <c r="LTI68" s="22"/>
      <c r="LTJ68" s="22"/>
      <c r="LTK68" s="22"/>
      <c r="LTL68" s="22"/>
      <c r="LTM68" s="22"/>
      <c r="LTN68" s="22"/>
      <c r="LTO68" s="22"/>
      <c r="LTP68" s="22"/>
      <c r="LTQ68" s="22"/>
      <c r="LTR68" s="22"/>
      <c r="LTS68" s="22"/>
      <c r="LTT68" s="22"/>
      <c r="LTU68" s="22"/>
      <c r="LTV68" s="22"/>
      <c r="LTW68" s="22"/>
      <c r="LTX68" s="22"/>
      <c r="LTY68" s="22"/>
      <c r="LTZ68" s="22"/>
      <c r="LUA68" s="22"/>
      <c r="LUB68" s="22"/>
      <c r="LUC68" s="22"/>
      <c r="LUD68" s="22"/>
      <c r="LUE68" s="22"/>
      <c r="LUF68" s="22"/>
      <c r="LUG68" s="22"/>
      <c r="LUH68" s="22"/>
      <c r="LUI68" s="22"/>
      <c r="LUJ68" s="22"/>
      <c r="LUK68" s="22"/>
      <c r="LUL68" s="22"/>
      <c r="LUM68" s="22"/>
      <c r="LUN68" s="22"/>
      <c r="LUO68" s="22"/>
      <c r="LUP68" s="22"/>
      <c r="LUQ68" s="22"/>
      <c r="LUR68" s="22"/>
      <c r="LUS68" s="22"/>
      <c r="LUT68" s="22"/>
      <c r="LUU68" s="22"/>
      <c r="LUV68" s="22"/>
      <c r="LUW68" s="22"/>
      <c r="LUX68" s="22"/>
      <c r="LUY68" s="22"/>
      <c r="LUZ68" s="22"/>
      <c r="LVA68" s="22"/>
      <c r="LVB68" s="22"/>
      <c r="LVC68" s="22"/>
      <c r="LVD68" s="22"/>
      <c r="LVE68" s="22"/>
      <c r="LVF68" s="22"/>
      <c r="LVG68" s="22"/>
      <c r="LVH68" s="22"/>
      <c r="LVI68" s="22"/>
      <c r="LVJ68" s="22"/>
      <c r="LVK68" s="22"/>
      <c r="LVL68" s="22"/>
      <c r="LVM68" s="22"/>
      <c r="LVN68" s="22"/>
      <c r="LVO68" s="22"/>
      <c r="LVP68" s="22"/>
      <c r="LVQ68" s="22"/>
      <c r="LVR68" s="22"/>
      <c r="LVS68" s="22"/>
      <c r="LVT68" s="22"/>
      <c r="LVU68" s="22"/>
      <c r="LVV68" s="22"/>
      <c r="LVW68" s="22"/>
      <c r="LVX68" s="22"/>
      <c r="LVY68" s="22"/>
      <c r="LVZ68" s="22"/>
      <c r="LWA68" s="22"/>
      <c r="LWB68" s="22"/>
      <c r="LWC68" s="22"/>
      <c r="LWD68" s="22"/>
      <c r="LWE68" s="22"/>
      <c r="LWF68" s="22"/>
      <c r="LWG68" s="22"/>
      <c r="LWH68" s="22"/>
      <c r="LWI68" s="22"/>
      <c r="LWJ68" s="22"/>
      <c r="LWK68" s="22"/>
      <c r="LWL68" s="22"/>
      <c r="LWM68" s="22"/>
      <c r="LWN68" s="22"/>
      <c r="LWO68" s="22"/>
      <c r="LWP68" s="22"/>
      <c r="LWQ68" s="22"/>
      <c r="LWR68" s="22"/>
      <c r="LWS68" s="22"/>
      <c r="LWT68" s="22"/>
      <c r="LWU68" s="22"/>
      <c r="LWV68" s="22"/>
      <c r="LWW68" s="22"/>
      <c r="LWX68" s="22"/>
      <c r="LWY68" s="22"/>
      <c r="LWZ68" s="22"/>
      <c r="LXA68" s="22"/>
      <c r="LXB68" s="22"/>
      <c r="LXC68" s="22"/>
      <c r="LXD68" s="22"/>
      <c r="LXE68" s="22"/>
      <c r="LXF68" s="22"/>
      <c r="LXG68" s="22"/>
      <c r="LXH68" s="22"/>
      <c r="LXI68" s="22"/>
      <c r="LXJ68" s="22"/>
      <c r="LXK68" s="22"/>
      <c r="LXL68" s="22"/>
      <c r="LXM68" s="22"/>
      <c r="LXN68" s="22"/>
      <c r="LXO68" s="22"/>
      <c r="LXP68" s="22"/>
      <c r="LXQ68" s="22"/>
      <c r="LXR68" s="22"/>
      <c r="LXS68" s="22"/>
      <c r="LXT68" s="22"/>
      <c r="LXU68" s="22"/>
      <c r="LXV68" s="22"/>
      <c r="LXW68" s="22"/>
      <c r="LXX68" s="22"/>
      <c r="LXY68" s="22"/>
      <c r="LXZ68" s="22"/>
      <c r="LYA68" s="22"/>
      <c r="LYB68" s="22"/>
      <c r="LYC68" s="22"/>
      <c r="LYD68" s="22"/>
      <c r="LYE68" s="22"/>
      <c r="LYF68" s="22"/>
      <c r="LYG68" s="22"/>
      <c r="LYH68" s="22"/>
      <c r="LYI68" s="22"/>
      <c r="LYJ68" s="22"/>
      <c r="LYK68" s="22"/>
      <c r="LYL68" s="22"/>
      <c r="LYM68" s="22"/>
      <c r="LYN68" s="22"/>
      <c r="LYO68" s="22"/>
      <c r="LYP68" s="22"/>
      <c r="LYQ68" s="22"/>
      <c r="LYR68" s="22"/>
      <c r="LYS68" s="22"/>
      <c r="LYT68" s="22"/>
      <c r="LYU68" s="22"/>
      <c r="LYV68" s="22"/>
      <c r="LYW68" s="22"/>
      <c r="LYX68" s="22"/>
      <c r="LYY68" s="22"/>
      <c r="LYZ68" s="22"/>
      <c r="LZA68" s="22"/>
      <c r="LZB68" s="22"/>
      <c r="LZC68" s="22"/>
      <c r="LZD68" s="22"/>
      <c r="LZE68" s="22"/>
      <c r="LZF68" s="22"/>
      <c r="LZG68" s="22"/>
      <c r="LZH68" s="22"/>
      <c r="LZI68" s="22"/>
      <c r="LZJ68" s="22"/>
      <c r="LZK68" s="22"/>
      <c r="LZL68" s="22"/>
      <c r="LZM68" s="22"/>
      <c r="LZN68" s="22"/>
      <c r="LZO68" s="22"/>
      <c r="LZP68" s="22"/>
      <c r="LZQ68" s="22"/>
      <c r="LZR68" s="22"/>
      <c r="LZS68" s="22"/>
      <c r="LZT68" s="22"/>
      <c r="LZU68" s="22"/>
      <c r="LZV68" s="22"/>
      <c r="LZW68" s="22"/>
      <c r="LZX68" s="22"/>
      <c r="LZY68" s="22"/>
      <c r="LZZ68" s="22"/>
      <c r="MAA68" s="22"/>
      <c r="MAB68" s="22"/>
      <c r="MAC68" s="22"/>
      <c r="MAD68" s="22"/>
      <c r="MAE68" s="22"/>
      <c r="MAF68" s="22"/>
      <c r="MAG68" s="22"/>
      <c r="MAH68" s="22"/>
      <c r="MAI68" s="22"/>
      <c r="MAJ68" s="22"/>
      <c r="MAK68" s="22"/>
      <c r="MAL68" s="22"/>
      <c r="MAM68" s="22"/>
      <c r="MAN68" s="22"/>
      <c r="MAO68" s="22"/>
      <c r="MAP68" s="22"/>
      <c r="MAQ68" s="22"/>
      <c r="MAR68" s="22"/>
      <c r="MAS68" s="22"/>
      <c r="MAT68" s="22"/>
      <c r="MAU68" s="22"/>
      <c r="MAV68" s="22"/>
      <c r="MAW68" s="22"/>
      <c r="MAX68" s="22"/>
      <c r="MAY68" s="22"/>
      <c r="MAZ68" s="22"/>
      <c r="MBA68" s="22"/>
      <c r="MBB68" s="22"/>
      <c r="MBC68" s="22"/>
      <c r="MBD68" s="22"/>
      <c r="MBE68" s="22"/>
      <c r="MBF68" s="22"/>
      <c r="MBG68" s="22"/>
      <c r="MBH68" s="22"/>
      <c r="MBI68" s="22"/>
      <c r="MBJ68" s="22"/>
      <c r="MBK68" s="22"/>
      <c r="MBL68" s="22"/>
      <c r="MBM68" s="22"/>
      <c r="MBN68" s="22"/>
      <c r="MBO68" s="22"/>
      <c r="MBP68" s="22"/>
      <c r="MBQ68" s="22"/>
      <c r="MBR68" s="22"/>
      <c r="MBS68" s="22"/>
      <c r="MBT68" s="22"/>
      <c r="MBU68" s="22"/>
      <c r="MBV68" s="22"/>
      <c r="MBW68" s="22"/>
      <c r="MBX68" s="22"/>
      <c r="MBY68" s="22"/>
      <c r="MBZ68" s="22"/>
      <c r="MCA68" s="22"/>
      <c r="MCB68" s="22"/>
      <c r="MCC68" s="22"/>
      <c r="MCD68" s="22"/>
      <c r="MCE68" s="22"/>
      <c r="MCF68" s="22"/>
      <c r="MCG68" s="22"/>
      <c r="MCH68" s="22"/>
      <c r="MCI68" s="22"/>
      <c r="MCJ68" s="22"/>
      <c r="MCK68" s="22"/>
      <c r="MCL68" s="22"/>
      <c r="MCM68" s="22"/>
      <c r="MCN68" s="22"/>
      <c r="MCO68" s="22"/>
      <c r="MCP68" s="22"/>
      <c r="MCQ68" s="22"/>
      <c r="MCR68" s="22"/>
      <c r="MCS68" s="22"/>
      <c r="MCT68" s="22"/>
      <c r="MCU68" s="22"/>
      <c r="MCV68" s="22"/>
      <c r="MCW68" s="22"/>
      <c r="MCX68" s="22"/>
      <c r="MCY68" s="22"/>
      <c r="MCZ68" s="22"/>
      <c r="MDA68" s="22"/>
      <c r="MDB68" s="22"/>
      <c r="MDC68" s="22"/>
      <c r="MDD68" s="22"/>
      <c r="MDE68" s="22"/>
      <c r="MDF68" s="22"/>
      <c r="MDG68" s="22"/>
      <c r="MDH68" s="22"/>
      <c r="MDI68" s="22"/>
      <c r="MDJ68" s="22"/>
      <c r="MDK68" s="22"/>
      <c r="MDL68" s="22"/>
      <c r="MDM68" s="22"/>
      <c r="MDN68" s="22"/>
      <c r="MDO68" s="22"/>
      <c r="MDP68" s="22"/>
      <c r="MDQ68" s="22"/>
      <c r="MDR68" s="22"/>
      <c r="MDS68" s="22"/>
      <c r="MDT68" s="22"/>
      <c r="MDU68" s="22"/>
      <c r="MDV68" s="22"/>
      <c r="MDW68" s="22"/>
      <c r="MDX68" s="22"/>
      <c r="MDY68" s="22"/>
      <c r="MDZ68" s="22"/>
      <c r="MEA68" s="22"/>
      <c r="MEB68" s="22"/>
      <c r="MEC68" s="22"/>
      <c r="MED68" s="22"/>
      <c r="MEE68" s="22"/>
      <c r="MEF68" s="22"/>
      <c r="MEG68" s="22"/>
      <c r="MEH68" s="22"/>
      <c r="MEI68" s="22"/>
      <c r="MEJ68" s="22"/>
      <c r="MEK68" s="22"/>
      <c r="MEL68" s="22"/>
      <c r="MEM68" s="22"/>
      <c r="MEN68" s="22"/>
      <c r="MEO68" s="22"/>
      <c r="MEP68" s="22"/>
      <c r="MEQ68" s="22"/>
      <c r="MER68" s="22"/>
      <c r="MES68" s="22"/>
      <c r="MET68" s="22"/>
      <c r="MEU68" s="22"/>
      <c r="MEV68" s="22"/>
      <c r="MEW68" s="22"/>
      <c r="MEX68" s="22"/>
      <c r="MEY68" s="22"/>
      <c r="MEZ68" s="22"/>
      <c r="MFA68" s="22"/>
      <c r="MFB68" s="22"/>
      <c r="MFC68" s="22"/>
      <c r="MFD68" s="22"/>
      <c r="MFE68" s="22"/>
      <c r="MFF68" s="22"/>
      <c r="MFG68" s="22"/>
      <c r="MFH68" s="22"/>
      <c r="MFI68" s="22"/>
      <c r="MFJ68" s="22"/>
      <c r="MFK68" s="22"/>
      <c r="MFL68" s="22"/>
      <c r="MFM68" s="22"/>
      <c r="MFN68" s="22"/>
      <c r="MFO68" s="22"/>
      <c r="MFP68" s="22"/>
      <c r="MFQ68" s="22"/>
      <c r="MFR68" s="22"/>
      <c r="MFS68" s="22"/>
      <c r="MFT68" s="22"/>
      <c r="MFU68" s="22"/>
      <c r="MFV68" s="22"/>
      <c r="MFW68" s="22"/>
      <c r="MFX68" s="22"/>
      <c r="MFY68" s="22"/>
      <c r="MFZ68" s="22"/>
      <c r="MGA68" s="22"/>
      <c r="MGB68" s="22"/>
      <c r="MGC68" s="22"/>
      <c r="MGD68" s="22"/>
      <c r="MGE68" s="22"/>
      <c r="MGF68" s="22"/>
      <c r="MGG68" s="22"/>
      <c r="MGH68" s="22"/>
      <c r="MGI68" s="22"/>
      <c r="MGJ68" s="22"/>
      <c r="MGK68" s="22"/>
      <c r="MGL68" s="22"/>
      <c r="MGM68" s="22"/>
      <c r="MGN68" s="22"/>
      <c r="MGO68" s="22"/>
      <c r="MGP68" s="22"/>
      <c r="MGQ68" s="22"/>
      <c r="MGR68" s="22"/>
      <c r="MGS68" s="22"/>
      <c r="MGT68" s="22"/>
      <c r="MGU68" s="22"/>
      <c r="MGV68" s="22"/>
      <c r="MGW68" s="22"/>
      <c r="MGX68" s="22"/>
      <c r="MGY68" s="22"/>
      <c r="MGZ68" s="22"/>
      <c r="MHA68" s="22"/>
      <c r="MHB68" s="22"/>
      <c r="MHC68" s="22"/>
      <c r="MHD68" s="22"/>
      <c r="MHE68" s="22"/>
      <c r="MHF68" s="22"/>
      <c r="MHG68" s="22"/>
      <c r="MHH68" s="22"/>
      <c r="MHI68" s="22"/>
      <c r="MHJ68" s="22"/>
      <c r="MHK68" s="22"/>
      <c r="MHL68" s="22"/>
      <c r="MHM68" s="22"/>
      <c r="MHN68" s="22"/>
      <c r="MHO68" s="22"/>
      <c r="MHP68" s="22"/>
      <c r="MHQ68" s="22"/>
      <c r="MHR68" s="22"/>
      <c r="MHS68" s="22"/>
      <c r="MHT68" s="22"/>
      <c r="MHU68" s="22"/>
      <c r="MHV68" s="22"/>
      <c r="MHW68" s="22"/>
      <c r="MHX68" s="22"/>
      <c r="MHY68" s="22"/>
      <c r="MHZ68" s="22"/>
      <c r="MIA68" s="22"/>
      <c r="MIB68" s="22"/>
      <c r="MIC68" s="22"/>
      <c r="MID68" s="22"/>
      <c r="MIE68" s="22"/>
      <c r="MIF68" s="22"/>
      <c r="MIG68" s="22"/>
      <c r="MIH68" s="22"/>
      <c r="MII68" s="22"/>
      <c r="MIJ68" s="22"/>
      <c r="MIK68" s="22"/>
      <c r="MIL68" s="22"/>
      <c r="MIM68" s="22"/>
      <c r="MIN68" s="22"/>
      <c r="MIO68" s="22"/>
      <c r="MIP68" s="22"/>
      <c r="MIQ68" s="22"/>
      <c r="MIR68" s="22"/>
      <c r="MIS68" s="22"/>
      <c r="MIT68" s="22"/>
      <c r="MIU68" s="22"/>
      <c r="MIV68" s="22"/>
      <c r="MIW68" s="22"/>
      <c r="MIX68" s="22"/>
      <c r="MIY68" s="22"/>
      <c r="MIZ68" s="22"/>
      <c r="MJA68" s="22"/>
      <c r="MJB68" s="22"/>
      <c r="MJC68" s="22"/>
      <c r="MJD68" s="22"/>
      <c r="MJE68" s="22"/>
      <c r="MJF68" s="22"/>
      <c r="MJG68" s="22"/>
      <c r="MJH68" s="22"/>
      <c r="MJI68" s="22"/>
      <c r="MJJ68" s="22"/>
      <c r="MJK68" s="22"/>
      <c r="MJL68" s="22"/>
      <c r="MJM68" s="22"/>
      <c r="MJN68" s="22"/>
      <c r="MJO68" s="22"/>
      <c r="MJP68" s="22"/>
      <c r="MJQ68" s="22"/>
      <c r="MJR68" s="22"/>
      <c r="MJS68" s="22"/>
      <c r="MJT68" s="22"/>
      <c r="MJU68" s="22"/>
      <c r="MJV68" s="22"/>
      <c r="MJW68" s="22"/>
      <c r="MJX68" s="22"/>
      <c r="MJY68" s="22"/>
      <c r="MJZ68" s="22"/>
      <c r="MKA68" s="22"/>
      <c r="MKB68" s="22"/>
      <c r="MKC68" s="22"/>
      <c r="MKD68" s="22"/>
      <c r="MKE68" s="22"/>
      <c r="MKF68" s="22"/>
      <c r="MKG68" s="22"/>
      <c r="MKH68" s="22"/>
      <c r="MKI68" s="22"/>
      <c r="MKJ68" s="22"/>
      <c r="MKK68" s="22"/>
      <c r="MKL68" s="22"/>
      <c r="MKM68" s="22"/>
      <c r="MKN68" s="22"/>
      <c r="MKO68" s="22"/>
      <c r="MKP68" s="22"/>
      <c r="MKQ68" s="22"/>
      <c r="MKR68" s="22"/>
      <c r="MKS68" s="22"/>
      <c r="MKT68" s="22"/>
      <c r="MKU68" s="22"/>
      <c r="MKV68" s="22"/>
      <c r="MKW68" s="22"/>
      <c r="MKX68" s="22"/>
      <c r="MKY68" s="22"/>
      <c r="MKZ68" s="22"/>
      <c r="MLA68" s="22"/>
      <c r="MLB68" s="22"/>
      <c r="MLC68" s="22"/>
      <c r="MLD68" s="22"/>
      <c r="MLE68" s="22"/>
      <c r="MLF68" s="22"/>
      <c r="MLG68" s="22"/>
      <c r="MLH68" s="22"/>
      <c r="MLI68" s="22"/>
      <c r="MLJ68" s="22"/>
      <c r="MLK68" s="22"/>
      <c r="MLL68" s="22"/>
      <c r="MLM68" s="22"/>
      <c r="MLN68" s="22"/>
      <c r="MLO68" s="22"/>
      <c r="MLP68" s="22"/>
      <c r="MLQ68" s="22"/>
      <c r="MLR68" s="22"/>
      <c r="MLS68" s="22"/>
      <c r="MLT68" s="22"/>
      <c r="MLU68" s="22"/>
      <c r="MLV68" s="22"/>
      <c r="MLW68" s="22"/>
      <c r="MLX68" s="22"/>
      <c r="MLY68" s="22"/>
      <c r="MLZ68" s="22"/>
      <c r="MMA68" s="22"/>
      <c r="MMB68" s="22"/>
      <c r="MMC68" s="22"/>
      <c r="MMD68" s="22"/>
      <c r="MME68" s="22"/>
      <c r="MMF68" s="22"/>
      <c r="MMG68" s="22"/>
      <c r="MMH68" s="22"/>
      <c r="MMI68" s="22"/>
      <c r="MMJ68" s="22"/>
      <c r="MMK68" s="22"/>
      <c r="MML68" s="22"/>
      <c r="MMM68" s="22"/>
      <c r="MMN68" s="22"/>
      <c r="MMO68" s="22"/>
      <c r="MMP68" s="22"/>
      <c r="MMQ68" s="22"/>
      <c r="MMR68" s="22"/>
      <c r="MMS68" s="22"/>
      <c r="MMT68" s="22"/>
      <c r="MMU68" s="22"/>
      <c r="MMV68" s="22"/>
      <c r="MMW68" s="22"/>
      <c r="MMX68" s="22"/>
      <c r="MMY68" s="22"/>
      <c r="MMZ68" s="22"/>
      <c r="MNA68" s="22"/>
      <c r="MNB68" s="22"/>
      <c r="MNC68" s="22"/>
      <c r="MND68" s="22"/>
      <c r="MNE68" s="22"/>
      <c r="MNF68" s="22"/>
      <c r="MNG68" s="22"/>
      <c r="MNH68" s="22"/>
      <c r="MNI68" s="22"/>
      <c r="MNJ68" s="22"/>
      <c r="MNK68" s="22"/>
      <c r="MNL68" s="22"/>
      <c r="MNM68" s="22"/>
      <c r="MNN68" s="22"/>
      <c r="MNO68" s="22"/>
      <c r="MNP68" s="22"/>
      <c r="MNQ68" s="22"/>
      <c r="MNR68" s="22"/>
      <c r="MNS68" s="22"/>
      <c r="MNT68" s="22"/>
      <c r="MNU68" s="22"/>
      <c r="MNV68" s="22"/>
      <c r="MNW68" s="22"/>
      <c r="MNX68" s="22"/>
      <c r="MNY68" s="22"/>
      <c r="MNZ68" s="22"/>
      <c r="MOA68" s="22"/>
      <c r="MOB68" s="22"/>
      <c r="MOC68" s="22"/>
      <c r="MOD68" s="22"/>
      <c r="MOE68" s="22"/>
      <c r="MOF68" s="22"/>
      <c r="MOG68" s="22"/>
      <c r="MOH68" s="22"/>
      <c r="MOI68" s="22"/>
      <c r="MOJ68" s="22"/>
      <c r="MOK68" s="22"/>
      <c r="MOL68" s="22"/>
      <c r="MOM68" s="22"/>
      <c r="MON68" s="22"/>
      <c r="MOO68" s="22"/>
      <c r="MOP68" s="22"/>
      <c r="MOQ68" s="22"/>
      <c r="MOR68" s="22"/>
      <c r="MOS68" s="22"/>
      <c r="MOT68" s="22"/>
      <c r="MOU68" s="22"/>
      <c r="MOV68" s="22"/>
      <c r="MOW68" s="22"/>
      <c r="MOX68" s="22"/>
      <c r="MOY68" s="22"/>
      <c r="MOZ68" s="22"/>
      <c r="MPA68" s="22"/>
      <c r="MPB68" s="22"/>
      <c r="MPC68" s="22"/>
      <c r="MPD68" s="22"/>
      <c r="MPE68" s="22"/>
      <c r="MPF68" s="22"/>
      <c r="MPG68" s="22"/>
      <c r="MPH68" s="22"/>
      <c r="MPI68" s="22"/>
      <c r="MPJ68" s="22"/>
      <c r="MPK68" s="22"/>
      <c r="MPL68" s="22"/>
      <c r="MPM68" s="22"/>
      <c r="MPN68" s="22"/>
      <c r="MPO68" s="22"/>
      <c r="MPP68" s="22"/>
      <c r="MPQ68" s="22"/>
      <c r="MPR68" s="22"/>
      <c r="MPS68" s="22"/>
      <c r="MPT68" s="22"/>
      <c r="MPU68" s="22"/>
      <c r="MPV68" s="22"/>
      <c r="MPW68" s="22"/>
      <c r="MPX68" s="22"/>
      <c r="MPY68" s="22"/>
      <c r="MPZ68" s="22"/>
      <c r="MQA68" s="22"/>
      <c r="MQB68" s="22"/>
      <c r="MQC68" s="22"/>
      <c r="MQD68" s="22"/>
      <c r="MQE68" s="22"/>
      <c r="MQF68" s="22"/>
      <c r="MQG68" s="22"/>
      <c r="MQH68" s="22"/>
      <c r="MQI68" s="22"/>
      <c r="MQJ68" s="22"/>
      <c r="MQK68" s="22"/>
      <c r="MQL68" s="22"/>
      <c r="MQM68" s="22"/>
      <c r="MQN68" s="22"/>
      <c r="MQO68" s="22"/>
      <c r="MQP68" s="22"/>
      <c r="MQQ68" s="22"/>
      <c r="MQR68" s="22"/>
      <c r="MQS68" s="22"/>
      <c r="MQT68" s="22"/>
      <c r="MQU68" s="22"/>
      <c r="MQV68" s="22"/>
      <c r="MQW68" s="22"/>
      <c r="MQX68" s="22"/>
      <c r="MQY68" s="22"/>
      <c r="MQZ68" s="22"/>
      <c r="MRA68" s="22"/>
      <c r="MRB68" s="22"/>
      <c r="MRC68" s="22"/>
      <c r="MRD68" s="22"/>
      <c r="MRE68" s="22"/>
      <c r="MRF68" s="22"/>
      <c r="MRG68" s="22"/>
      <c r="MRH68" s="22"/>
      <c r="MRI68" s="22"/>
      <c r="MRJ68" s="22"/>
      <c r="MRK68" s="22"/>
      <c r="MRL68" s="22"/>
      <c r="MRM68" s="22"/>
      <c r="MRN68" s="22"/>
      <c r="MRO68" s="22"/>
      <c r="MRP68" s="22"/>
      <c r="MRQ68" s="22"/>
      <c r="MRR68" s="22"/>
      <c r="MRS68" s="22"/>
      <c r="MRT68" s="22"/>
      <c r="MRU68" s="22"/>
      <c r="MRV68" s="22"/>
      <c r="MRW68" s="22"/>
      <c r="MRX68" s="22"/>
      <c r="MRY68" s="22"/>
      <c r="MRZ68" s="22"/>
      <c r="MSA68" s="22"/>
      <c r="MSB68" s="22"/>
      <c r="MSC68" s="22"/>
      <c r="MSD68" s="22"/>
      <c r="MSE68" s="22"/>
      <c r="MSF68" s="22"/>
      <c r="MSG68" s="22"/>
      <c r="MSH68" s="22"/>
      <c r="MSI68" s="22"/>
      <c r="MSJ68" s="22"/>
      <c r="MSK68" s="22"/>
      <c r="MSL68" s="22"/>
      <c r="MSM68" s="22"/>
      <c r="MSN68" s="22"/>
      <c r="MSO68" s="22"/>
      <c r="MSP68" s="22"/>
      <c r="MSQ68" s="22"/>
      <c r="MSR68" s="22"/>
      <c r="MSS68" s="22"/>
      <c r="MST68" s="22"/>
      <c r="MSU68" s="22"/>
      <c r="MSV68" s="22"/>
      <c r="MSW68" s="22"/>
      <c r="MSX68" s="22"/>
      <c r="MSY68" s="22"/>
      <c r="MSZ68" s="22"/>
      <c r="MTA68" s="22"/>
      <c r="MTB68" s="22"/>
      <c r="MTC68" s="22"/>
      <c r="MTD68" s="22"/>
      <c r="MTE68" s="22"/>
      <c r="MTF68" s="22"/>
      <c r="MTG68" s="22"/>
      <c r="MTH68" s="22"/>
      <c r="MTI68" s="22"/>
      <c r="MTJ68" s="22"/>
      <c r="MTK68" s="22"/>
      <c r="MTL68" s="22"/>
      <c r="MTM68" s="22"/>
      <c r="MTN68" s="22"/>
      <c r="MTO68" s="22"/>
      <c r="MTP68" s="22"/>
      <c r="MTQ68" s="22"/>
      <c r="MTR68" s="22"/>
      <c r="MTS68" s="22"/>
      <c r="MTT68" s="22"/>
      <c r="MTU68" s="22"/>
      <c r="MTV68" s="22"/>
      <c r="MTW68" s="22"/>
      <c r="MTX68" s="22"/>
      <c r="MTY68" s="22"/>
      <c r="MTZ68" s="22"/>
      <c r="MUA68" s="22"/>
      <c r="MUB68" s="22"/>
      <c r="MUC68" s="22"/>
      <c r="MUD68" s="22"/>
      <c r="MUE68" s="22"/>
      <c r="MUF68" s="22"/>
      <c r="MUG68" s="22"/>
      <c r="MUH68" s="22"/>
      <c r="MUI68" s="22"/>
      <c r="MUJ68" s="22"/>
      <c r="MUK68" s="22"/>
      <c r="MUL68" s="22"/>
      <c r="MUM68" s="22"/>
      <c r="MUN68" s="22"/>
      <c r="MUO68" s="22"/>
      <c r="MUP68" s="22"/>
      <c r="MUQ68" s="22"/>
      <c r="MUR68" s="22"/>
      <c r="MUS68" s="22"/>
      <c r="MUT68" s="22"/>
      <c r="MUU68" s="22"/>
      <c r="MUV68" s="22"/>
      <c r="MUW68" s="22"/>
      <c r="MUX68" s="22"/>
      <c r="MUY68" s="22"/>
      <c r="MUZ68" s="22"/>
      <c r="MVA68" s="22"/>
      <c r="MVB68" s="22"/>
      <c r="MVC68" s="22"/>
      <c r="MVD68" s="22"/>
      <c r="MVE68" s="22"/>
      <c r="MVF68" s="22"/>
      <c r="MVG68" s="22"/>
      <c r="MVH68" s="22"/>
      <c r="MVI68" s="22"/>
      <c r="MVJ68" s="22"/>
      <c r="MVK68" s="22"/>
      <c r="MVL68" s="22"/>
      <c r="MVM68" s="22"/>
      <c r="MVN68" s="22"/>
      <c r="MVO68" s="22"/>
      <c r="MVP68" s="22"/>
      <c r="MVQ68" s="22"/>
      <c r="MVR68" s="22"/>
      <c r="MVS68" s="22"/>
      <c r="MVT68" s="22"/>
      <c r="MVU68" s="22"/>
      <c r="MVV68" s="22"/>
      <c r="MVW68" s="22"/>
      <c r="MVX68" s="22"/>
      <c r="MVY68" s="22"/>
      <c r="MVZ68" s="22"/>
      <c r="MWA68" s="22"/>
      <c r="MWB68" s="22"/>
      <c r="MWC68" s="22"/>
      <c r="MWD68" s="22"/>
      <c r="MWE68" s="22"/>
      <c r="MWF68" s="22"/>
      <c r="MWG68" s="22"/>
      <c r="MWH68" s="22"/>
      <c r="MWI68" s="22"/>
      <c r="MWJ68" s="22"/>
      <c r="MWK68" s="22"/>
      <c r="MWL68" s="22"/>
      <c r="MWM68" s="22"/>
      <c r="MWN68" s="22"/>
      <c r="MWO68" s="22"/>
      <c r="MWP68" s="22"/>
      <c r="MWQ68" s="22"/>
      <c r="MWR68" s="22"/>
      <c r="MWS68" s="22"/>
      <c r="MWT68" s="22"/>
      <c r="MWU68" s="22"/>
      <c r="MWV68" s="22"/>
      <c r="MWW68" s="22"/>
      <c r="MWX68" s="22"/>
      <c r="MWY68" s="22"/>
      <c r="MWZ68" s="22"/>
      <c r="MXA68" s="22"/>
      <c r="MXB68" s="22"/>
      <c r="MXC68" s="22"/>
      <c r="MXD68" s="22"/>
      <c r="MXE68" s="22"/>
      <c r="MXF68" s="22"/>
      <c r="MXG68" s="22"/>
      <c r="MXH68" s="22"/>
      <c r="MXI68" s="22"/>
      <c r="MXJ68" s="22"/>
      <c r="MXK68" s="22"/>
      <c r="MXL68" s="22"/>
      <c r="MXM68" s="22"/>
      <c r="MXN68" s="22"/>
      <c r="MXO68" s="22"/>
      <c r="MXP68" s="22"/>
      <c r="MXQ68" s="22"/>
      <c r="MXR68" s="22"/>
      <c r="MXS68" s="22"/>
      <c r="MXT68" s="22"/>
      <c r="MXU68" s="22"/>
      <c r="MXV68" s="22"/>
      <c r="MXW68" s="22"/>
      <c r="MXX68" s="22"/>
      <c r="MXY68" s="22"/>
      <c r="MXZ68" s="22"/>
      <c r="MYA68" s="22"/>
      <c r="MYB68" s="22"/>
      <c r="MYC68" s="22"/>
      <c r="MYD68" s="22"/>
      <c r="MYE68" s="22"/>
      <c r="MYF68" s="22"/>
      <c r="MYG68" s="22"/>
      <c r="MYH68" s="22"/>
      <c r="MYI68" s="22"/>
      <c r="MYJ68" s="22"/>
      <c r="MYK68" s="22"/>
      <c r="MYL68" s="22"/>
      <c r="MYM68" s="22"/>
      <c r="MYN68" s="22"/>
      <c r="MYO68" s="22"/>
      <c r="MYP68" s="22"/>
      <c r="MYQ68" s="22"/>
      <c r="MYR68" s="22"/>
      <c r="MYS68" s="22"/>
      <c r="MYT68" s="22"/>
      <c r="MYU68" s="22"/>
      <c r="MYV68" s="22"/>
      <c r="MYW68" s="22"/>
      <c r="MYX68" s="22"/>
      <c r="MYY68" s="22"/>
      <c r="MYZ68" s="22"/>
      <c r="MZA68" s="22"/>
      <c r="MZB68" s="22"/>
      <c r="MZC68" s="22"/>
      <c r="MZD68" s="22"/>
      <c r="MZE68" s="22"/>
      <c r="MZF68" s="22"/>
      <c r="MZG68" s="22"/>
      <c r="MZH68" s="22"/>
      <c r="MZI68" s="22"/>
      <c r="MZJ68" s="22"/>
      <c r="MZK68" s="22"/>
      <c r="MZL68" s="22"/>
      <c r="MZM68" s="22"/>
      <c r="MZN68" s="22"/>
      <c r="MZO68" s="22"/>
      <c r="MZP68" s="22"/>
      <c r="MZQ68" s="22"/>
      <c r="MZR68" s="22"/>
      <c r="MZS68" s="22"/>
      <c r="MZT68" s="22"/>
      <c r="MZU68" s="22"/>
      <c r="MZV68" s="22"/>
      <c r="MZW68" s="22"/>
      <c r="MZX68" s="22"/>
      <c r="MZY68" s="22"/>
      <c r="MZZ68" s="22"/>
      <c r="NAA68" s="22"/>
      <c r="NAB68" s="22"/>
      <c r="NAC68" s="22"/>
      <c r="NAD68" s="22"/>
      <c r="NAE68" s="22"/>
      <c r="NAF68" s="22"/>
      <c r="NAG68" s="22"/>
      <c r="NAH68" s="22"/>
      <c r="NAI68" s="22"/>
      <c r="NAJ68" s="22"/>
      <c r="NAK68" s="22"/>
      <c r="NAL68" s="22"/>
      <c r="NAM68" s="22"/>
      <c r="NAN68" s="22"/>
      <c r="NAO68" s="22"/>
      <c r="NAP68" s="22"/>
      <c r="NAQ68" s="22"/>
      <c r="NAR68" s="22"/>
      <c r="NAS68" s="22"/>
      <c r="NAT68" s="22"/>
      <c r="NAU68" s="22"/>
      <c r="NAV68" s="22"/>
      <c r="NAW68" s="22"/>
      <c r="NAX68" s="22"/>
      <c r="NAY68" s="22"/>
      <c r="NAZ68" s="22"/>
      <c r="NBA68" s="22"/>
      <c r="NBB68" s="22"/>
      <c r="NBC68" s="22"/>
      <c r="NBD68" s="22"/>
      <c r="NBE68" s="22"/>
      <c r="NBF68" s="22"/>
      <c r="NBG68" s="22"/>
      <c r="NBH68" s="22"/>
      <c r="NBI68" s="22"/>
      <c r="NBJ68" s="22"/>
      <c r="NBK68" s="22"/>
      <c r="NBL68" s="22"/>
      <c r="NBM68" s="22"/>
      <c r="NBN68" s="22"/>
      <c r="NBO68" s="22"/>
      <c r="NBP68" s="22"/>
      <c r="NBQ68" s="22"/>
      <c r="NBR68" s="22"/>
      <c r="NBS68" s="22"/>
      <c r="NBT68" s="22"/>
      <c r="NBU68" s="22"/>
      <c r="NBV68" s="22"/>
      <c r="NBW68" s="22"/>
      <c r="NBX68" s="22"/>
      <c r="NBY68" s="22"/>
      <c r="NBZ68" s="22"/>
      <c r="NCA68" s="22"/>
      <c r="NCB68" s="22"/>
      <c r="NCC68" s="22"/>
      <c r="NCD68" s="22"/>
      <c r="NCE68" s="22"/>
      <c r="NCF68" s="22"/>
      <c r="NCG68" s="22"/>
      <c r="NCH68" s="22"/>
      <c r="NCI68" s="22"/>
      <c r="NCJ68" s="22"/>
      <c r="NCK68" s="22"/>
      <c r="NCL68" s="22"/>
      <c r="NCM68" s="22"/>
      <c r="NCN68" s="22"/>
      <c r="NCO68" s="22"/>
      <c r="NCP68" s="22"/>
      <c r="NCQ68" s="22"/>
      <c r="NCR68" s="22"/>
      <c r="NCS68" s="22"/>
      <c r="NCT68" s="22"/>
      <c r="NCU68" s="22"/>
      <c r="NCV68" s="22"/>
      <c r="NCW68" s="22"/>
      <c r="NCX68" s="22"/>
      <c r="NCY68" s="22"/>
      <c r="NCZ68" s="22"/>
      <c r="NDA68" s="22"/>
      <c r="NDB68" s="22"/>
      <c r="NDC68" s="22"/>
      <c r="NDD68" s="22"/>
      <c r="NDE68" s="22"/>
      <c r="NDF68" s="22"/>
      <c r="NDG68" s="22"/>
      <c r="NDH68" s="22"/>
      <c r="NDI68" s="22"/>
      <c r="NDJ68" s="22"/>
      <c r="NDK68" s="22"/>
      <c r="NDL68" s="22"/>
      <c r="NDM68" s="22"/>
      <c r="NDN68" s="22"/>
      <c r="NDO68" s="22"/>
      <c r="NDP68" s="22"/>
      <c r="NDQ68" s="22"/>
      <c r="NDR68" s="22"/>
      <c r="NDS68" s="22"/>
      <c r="NDT68" s="22"/>
      <c r="NDU68" s="22"/>
      <c r="NDV68" s="22"/>
      <c r="NDW68" s="22"/>
      <c r="NDX68" s="22"/>
      <c r="NDY68" s="22"/>
      <c r="NDZ68" s="22"/>
      <c r="NEA68" s="22"/>
      <c r="NEB68" s="22"/>
      <c r="NEC68" s="22"/>
      <c r="NED68" s="22"/>
      <c r="NEE68" s="22"/>
      <c r="NEF68" s="22"/>
      <c r="NEG68" s="22"/>
      <c r="NEH68" s="22"/>
      <c r="NEI68" s="22"/>
      <c r="NEJ68" s="22"/>
      <c r="NEK68" s="22"/>
      <c r="NEL68" s="22"/>
      <c r="NEM68" s="22"/>
      <c r="NEN68" s="22"/>
      <c r="NEO68" s="22"/>
      <c r="NEP68" s="22"/>
      <c r="NEQ68" s="22"/>
      <c r="NER68" s="22"/>
      <c r="NES68" s="22"/>
      <c r="NET68" s="22"/>
      <c r="NEU68" s="22"/>
      <c r="NEV68" s="22"/>
      <c r="NEW68" s="22"/>
      <c r="NEX68" s="22"/>
      <c r="NEY68" s="22"/>
      <c r="NEZ68" s="22"/>
      <c r="NFA68" s="22"/>
      <c r="NFB68" s="22"/>
      <c r="NFC68" s="22"/>
      <c r="NFD68" s="22"/>
      <c r="NFE68" s="22"/>
      <c r="NFF68" s="22"/>
      <c r="NFG68" s="22"/>
      <c r="NFH68" s="22"/>
      <c r="NFI68" s="22"/>
      <c r="NFJ68" s="22"/>
      <c r="NFK68" s="22"/>
      <c r="NFL68" s="22"/>
      <c r="NFM68" s="22"/>
      <c r="NFN68" s="22"/>
      <c r="NFO68" s="22"/>
      <c r="NFP68" s="22"/>
      <c r="NFQ68" s="22"/>
      <c r="NFR68" s="22"/>
      <c r="NFS68" s="22"/>
      <c r="NFT68" s="22"/>
      <c r="NFU68" s="22"/>
      <c r="NFV68" s="22"/>
      <c r="NFW68" s="22"/>
      <c r="NFX68" s="22"/>
      <c r="NFY68" s="22"/>
      <c r="NFZ68" s="22"/>
      <c r="NGA68" s="22"/>
      <c r="NGB68" s="22"/>
      <c r="NGC68" s="22"/>
      <c r="NGD68" s="22"/>
      <c r="NGE68" s="22"/>
      <c r="NGF68" s="22"/>
      <c r="NGG68" s="22"/>
      <c r="NGH68" s="22"/>
      <c r="NGI68" s="22"/>
      <c r="NGJ68" s="22"/>
      <c r="NGK68" s="22"/>
      <c r="NGL68" s="22"/>
      <c r="NGM68" s="22"/>
      <c r="NGN68" s="22"/>
      <c r="NGO68" s="22"/>
      <c r="NGP68" s="22"/>
      <c r="NGQ68" s="22"/>
      <c r="NGR68" s="22"/>
      <c r="NGS68" s="22"/>
      <c r="NGT68" s="22"/>
      <c r="NGU68" s="22"/>
      <c r="NGV68" s="22"/>
      <c r="NGW68" s="22"/>
      <c r="NGX68" s="22"/>
      <c r="NGY68" s="22"/>
      <c r="NGZ68" s="22"/>
      <c r="NHA68" s="22"/>
      <c r="NHB68" s="22"/>
      <c r="NHC68" s="22"/>
      <c r="NHD68" s="22"/>
      <c r="NHE68" s="22"/>
      <c r="NHF68" s="22"/>
      <c r="NHG68" s="22"/>
      <c r="NHH68" s="22"/>
      <c r="NHI68" s="22"/>
      <c r="NHJ68" s="22"/>
      <c r="NHK68" s="22"/>
      <c r="NHL68" s="22"/>
      <c r="NHM68" s="22"/>
      <c r="NHN68" s="22"/>
      <c r="NHO68" s="22"/>
      <c r="NHP68" s="22"/>
      <c r="NHQ68" s="22"/>
      <c r="NHR68" s="22"/>
      <c r="NHS68" s="22"/>
      <c r="NHT68" s="22"/>
      <c r="NHU68" s="22"/>
      <c r="NHV68" s="22"/>
      <c r="NHW68" s="22"/>
      <c r="NHX68" s="22"/>
      <c r="NHY68" s="22"/>
      <c r="NHZ68" s="22"/>
      <c r="NIA68" s="22"/>
      <c r="NIB68" s="22"/>
      <c r="NIC68" s="22"/>
      <c r="NID68" s="22"/>
      <c r="NIE68" s="22"/>
      <c r="NIF68" s="22"/>
      <c r="NIG68" s="22"/>
      <c r="NIH68" s="22"/>
      <c r="NII68" s="22"/>
      <c r="NIJ68" s="22"/>
      <c r="NIK68" s="22"/>
      <c r="NIL68" s="22"/>
      <c r="NIM68" s="22"/>
      <c r="NIN68" s="22"/>
      <c r="NIO68" s="22"/>
      <c r="NIP68" s="22"/>
      <c r="NIQ68" s="22"/>
      <c r="NIR68" s="22"/>
      <c r="NIS68" s="22"/>
      <c r="NIT68" s="22"/>
      <c r="NIU68" s="22"/>
      <c r="NIV68" s="22"/>
      <c r="NIW68" s="22"/>
      <c r="NIX68" s="22"/>
      <c r="NIY68" s="22"/>
      <c r="NIZ68" s="22"/>
      <c r="NJA68" s="22"/>
      <c r="NJB68" s="22"/>
      <c r="NJC68" s="22"/>
      <c r="NJD68" s="22"/>
      <c r="NJE68" s="22"/>
      <c r="NJF68" s="22"/>
      <c r="NJG68" s="22"/>
      <c r="NJH68" s="22"/>
      <c r="NJI68" s="22"/>
      <c r="NJJ68" s="22"/>
      <c r="NJK68" s="22"/>
      <c r="NJL68" s="22"/>
      <c r="NJM68" s="22"/>
      <c r="NJN68" s="22"/>
      <c r="NJO68" s="22"/>
      <c r="NJP68" s="22"/>
      <c r="NJQ68" s="22"/>
      <c r="NJR68" s="22"/>
      <c r="NJS68" s="22"/>
      <c r="NJT68" s="22"/>
      <c r="NJU68" s="22"/>
      <c r="NJV68" s="22"/>
      <c r="NJW68" s="22"/>
      <c r="NJX68" s="22"/>
      <c r="NJY68" s="22"/>
      <c r="NJZ68" s="22"/>
      <c r="NKA68" s="22"/>
      <c r="NKB68" s="22"/>
      <c r="NKC68" s="22"/>
      <c r="NKD68" s="22"/>
      <c r="NKE68" s="22"/>
      <c r="NKF68" s="22"/>
      <c r="NKG68" s="22"/>
      <c r="NKH68" s="22"/>
      <c r="NKI68" s="22"/>
      <c r="NKJ68" s="22"/>
      <c r="NKK68" s="22"/>
      <c r="NKL68" s="22"/>
      <c r="NKM68" s="22"/>
      <c r="NKN68" s="22"/>
      <c r="NKO68" s="22"/>
      <c r="NKP68" s="22"/>
      <c r="NKQ68" s="22"/>
      <c r="NKR68" s="22"/>
      <c r="NKS68" s="22"/>
      <c r="NKT68" s="22"/>
      <c r="NKU68" s="22"/>
      <c r="NKV68" s="22"/>
      <c r="NKW68" s="22"/>
      <c r="NKX68" s="22"/>
      <c r="NKY68" s="22"/>
      <c r="NKZ68" s="22"/>
      <c r="NLA68" s="22"/>
      <c r="NLB68" s="22"/>
      <c r="NLC68" s="22"/>
      <c r="NLD68" s="22"/>
      <c r="NLE68" s="22"/>
      <c r="NLF68" s="22"/>
      <c r="NLG68" s="22"/>
      <c r="NLH68" s="22"/>
      <c r="NLI68" s="22"/>
      <c r="NLJ68" s="22"/>
      <c r="NLK68" s="22"/>
      <c r="NLL68" s="22"/>
      <c r="NLM68" s="22"/>
      <c r="NLN68" s="22"/>
      <c r="NLO68" s="22"/>
      <c r="NLP68" s="22"/>
      <c r="NLQ68" s="22"/>
      <c r="NLR68" s="22"/>
      <c r="NLS68" s="22"/>
      <c r="NLT68" s="22"/>
      <c r="NLU68" s="22"/>
      <c r="NLV68" s="22"/>
      <c r="NLW68" s="22"/>
      <c r="NLX68" s="22"/>
      <c r="NLY68" s="22"/>
      <c r="NLZ68" s="22"/>
      <c r="NMA68" s="22"/>
      <c r="NMB68" s="22"/>
      <c r="NMC68" s="22"/>
      <c r="NMD68" s="22"/>
      <c r="NME68" s="22"/>
      <c r="NMF68" s="22"/>
      <c r="NMG68" s="22"/>
      <c r="NMH68" s="22"/>
      <c r="NMI68" s="22"/>
      <c r="NMJ68" s="22"/>
      <c r="NMK68" s="22"/>
      <c r="NML68" s="22"/>
      <c r="NMM68" s="22"/>
      <c r="NMN68" s="22"/>
      <c r="NMO68" s="22"/>
      <c r="NMP68" s="22"/>
      <c r="NMQ68" s="22"/>
      <c r="NMR68" s="22"/>
      <c r="NMS68" s="22"/>
      <c r="NMT68" s="22"/>
      <c r="NMU68" s="22"/>
      <c r="NMV68" s="22"/>
      <c r="NMW68" s="22"/>
      <c r="NMX68" s="22"/>
      <c r="NMY68" s="22"/>
      <c r="NMZ68" s="22"/>
      <c r="NNA68" s="22"/>
      <c r="NNB68" s="22"/>
      <c r="NNC68" s="22"/>
      <c r="NND68" s="22"/>
      <c r="NNE68" s="22"/>
      <c r="NNF68" s="22"/>
      <c r="NNG68" s="22"/>
      <c r="NNH68" s="22"/>
      <c r="NNI68" s="22"/>
      <c r="NNJ68" s="22"/>
      <c r="NNK68" s="22"/>
      <c r="NNL68" s="22"/>
      <c r="NNM68" s="22"/>
      <c r="NNN68" s="22"/>
      <c r="NNO68" s="22"/>
      <c r="NNP68" s="22"/>
      <c r="NNQ68" s="22"/>
      <c r="NNR68" s="22"/>
      <c r="NNS68" s="22"/>
      <c r="NNT68" s="22"/>
      <c r="NNU68" s="22"/>
      <c r="NNV68" s="22"/>
      <c r="NNW68" s="22"/>
      <c r="NNX68" s="22"/>
      <c r="NNY68" s="22"/>
      <c r="NNZ68" s="22"/>
      <c r="NOA68" s="22"/>
      <c r="NOB68" s="22"/>
      <c r="NOC68" s="22"/>
      <c r="NOD68" s="22"/>
      <c r="NOE68" s="22"/>
      <c r="NOF68" s="22"/>
      <c r="NOG68" s="22"/>
      <c r="NOH68" s="22"/>
      <c r="NOI68" s="22"/>
      <c r="NOJ68" s="22"/>
      <c r="NOK68" s="22"/>
      <c r="NOL68" s="22"/>
      <c r="NOM68" s="22"/>
      <c r="NON68" s="22"/>
      <c r="NOO68" s="22"/>
      <c r="NOP68" s="22"/>
      <c r="NOQ68" s="22"/>
      <c r="NOR68" s="22"/>
      <c r="NOS68" s="22"/>
      <c r="NOT68" s="22"/>
      <c r="NOU68" s="22"/>
      <c r="NOV68" s="22"/>
      <c r="NOW68" s="22"/>
      <c r="NOX68" s="22"/>
      <c r="NOY68" s="22"/>
      <c r="NOZ68" s="22"/>
      <c r="NPA68" s="22"/>
      <c r="NPB68" s="22"/>
      <c r="NPC68" s="22"/>
      <c r="NPD68" s="22"/>
      <c r="NPE68" s="22"/>
      <c r="NPF68" s="22"/>
      <c r="NPG68" s="22"/>
      <c r="NPH68" s="22"/>
      <c r="NPI68" s="22"/>
      <c r="NPJ68" s="22"/>
      <c r="NPK68" s="22"/>
      <c r="NPL68" s="22"/>
      <c r="NPM68" s="22"/>
      <c r="NPN68" s="22"/>
      <c r="NPO68" s="22"/>
      <c r="NPP68" s="22"/>
      <c r="NPQ68" s="22"/>
      <c r="NPR68" s="22"/>
      <c r="NPS68" s="22"/>
      <c r="NPT68" s="22"/>
      <c r="NPU68" s="22"/>
      <c r="NPV68" s="22"/>
      <c r="NPW68" s="22"/>
      <c r="NPX68" s="22"/>
      <c r="NPY68" s="22"/>
      <c r="NPZ68" s="22"/>
      <c r="NQA68" s="22"/>
      <c r="NQB68" s="22"/>
      <c r="NQC68" s="22"/>
      <c r="NQD68" s="22"/>
      <c r="NQE68" s="22"/>
      <c r="NQF68" s="22"/>
      <c r="NQG68" s="22"/>
      <c r="NQH68" s="22"/>
      <c r="NQI68" s="22"/>
      <c r="NQJ68" s="22"/>
      <c r="NQK68" s="22"/>
      <c r="NQL68" s="22"/>
      <c r="NQM68" s="22"/>
      <c r="NQN68" s="22"/>
      <c r="NQO68" s="22"/>
      <c r="NQP68" s="22"/>
      <c r="NQQ68" s="22"/>
      <c r="NQR68" s="22"/>
      <c r="NQS68" s="22"/>
      <c r="NQT68" s="22"/>
      <c r="NQU68" s="22"/>
      <c r="NQV68" s="22"/>
      <c r="NQW68" s="22"/>
      <c r="NQX68" s="22"/>
      <c r="NQY68" s="22"/>
      <c r="NQZ68" s="22"/>
      <c r="NRA68" s="22"/>
      <c r="NRB68" s="22"/>
      <c r="NRC68" s="22"/>
      <c r="NRD68" s="22"/>
      <c r="NRE68" s="22"/>
      <c r="NRF68" s="22"/>
      <c r="NRG68" s="22"/>
      <c r="NRH68" s="22"/>
      <c r="NRI68" s="22"/>
      <c r="NRJ68" s="22"/>
      <c r="NRK68" s="22"/>
      <c r="NRL68" s="22"/>
      <c r="NRM68" s="22"/>
      <c r="NRN68" s="22"/>
      <c r="NRO68" s="22"/>
      <c r="NRP68" s="22"/>
      <c r="NRQ68" s="22"/>
      <c r="NRR68" s="22"/>
      <c r="NRS68" s="22"/>
      <c r="NRT68" s="22"/>
      <c r="NRU68" s="22"/>
      <c r="NRV68" s="22"/>
      <c r="NRW68" s="22"/>
      <c r="NRX68" s="22"/>
      <c r="NRY68" s="22"/>
      <c r="NRZ68" s="22"/>
      <c r="NSA68" s="22"/>
      <c r="NSB68" s="22"/>
      <c r="NSC68" s="22"/>
      <c r="NSD68" s="22"/>
      <c r="NSE68" s="22"/>
      <c r="NSF68" s="22"/>
      <c r="NSG68" s="22"/>
      <c r="NSH68" s="22"/>
      <c r="NSI68" s="22"/>
      <c r="NSJ68" s="22"/>
      <c r="NSK68" s="22"/>
      <c r="NSL68" s="22"/>
      <c r="NSM68" s="22"/>
      <c r="NSN68" s="22"/>
      <c r="NSO68" s="22"/>
      <c r="NSP68" s="22"/>
      <c r="NSQ68" s="22"/>
      <c r="NSR68" s="22"/>
      <c r="NSS68" s="22"/>
      <c r="NST68" s="22"/>
      <c r="NSU68" s="22"/>
      <c r="NSV68" s="22"/>
      <c r="NSW68" s="22"/>
      <c r="NSX68" s="22"/>
      <c r="NSY68" s="22"/>
      <c r="NSZ68" s="22"/>
      <c r="NTA68" s="22"/>
      <c r="NTB68" s="22"/>
      <c r="NTC68" s="22"/>
      <c r="NTD68" s="22"/>
      <c r="NTE68" s="22"/>
      <c r="NTF68" s="22"/>
      <c r="NTG68" s="22"/>
      <c r="NTH68" s="22"/>
      <c r="NTI68" s="22"/>
      <c r="NTJ68" s="22"/>
      <c r="NTK68" s="22"/>
      <c r="NTL68" s="22"/>
      <c r="NTM68" s="22"/>
      <c r="NTN68" s="22"/>
      <c r="NTO68" s="22"/>
      <c r="NTP68" s="22"/>
      <c r="NTQ68" s="22"/>
      <c r="NTR68" s="22"/>
      <c r="NTS68" s="22"/>
      <c r="NTT68" s="22"/>
      <c r="NTU68" s="22"/>
      <c r="NTV68" s="22"/>
      <c r="NTW68" s="22"/>
      <c r="NTX68" s="22"/>
      <c r="NTY68" s="22"/>
      <c r="NTZ68" s="22"/>
      <c r="NUA68" s="22"/>
      <c r="NUB68" s="22"/>
      <c r="NUC68" s="22"/>
      <c r="NUD68" s="22"/>
      <c r="NUE68" s="22"/>
      <c r="NUF68" s="22"/>
      <c r="NUG68" s="22"/>
      <c r="NUH68" s="22"/>
      <c r="NUI68" s="22"/>
      <c r="NUJ68" s="22"/>
      <c r="NUK68" s="22"/>
      <c r="NUL68" s="22"/>
      <c r="NUM68" s="22"/>
      <c r="NUN68" s="22"/>
      <c r="NUO68" s="22"/>
      <c r="NUP68" s="22"/>
      <c r="NUQ68" s="22"/>
      <c r="NUR68" s="22"/>
      <c r="NUS68" s="22"/>
      <c r="NUT68" s="22"/>
      <c r="NUU68" s="22"/>
      <c r="NUV68" s="22"/>
      <c r="NUW68" s="22"/>
      <c r="NUX68" s="22"/>
      <c r="NUY68" s="22"/>
      <c r="NUZ68" s="22"/>
      <c r="NVA68" s="22"/>
      <c r="NVB68" s="22"/>
      <c r="NVC68" s="22"/>
      <c r="NVD68" s="22"/>
      <c r="NVE68" s="22"/>
      <c r="NVF68" s="22"/>
      <c r="NVG68" s="22"/>
      <c r="NVH68" s="22"/>
      <c r="NVI68" s="22"/>
      <c r="NVJ68" s="22"/>
      <c r="NVK68" s="22"/>
      <c r="NVL68" s="22"/>
      <c r="NVM68" s="22"/>
      <c r="NVN68" s="22"/>
      <c r="NVO68" s="22"/>
      <c r="NVP68" s="22"/>
      <c r="NVQ68" s="22"/>
      <c r="NVR68" s="22"/>
      <c r="NVS68" s="22"/>
      <c r="NVT68" s="22"/>
      <c r="NVU68" s="22"/>
      <c r="NVV68" s="22"/>
      <c r="NVW68" s="22"/>
      <c r="NVX68" s="22"/>
      <c r="NVY68" s="22"/>
      <c r="NVZ68" s="22"/>
      <c r="NWA68" s="22"/>
      <c r="NWB68" s="22"/>
      <c r="NWC68" s="22"/>
      <c r="NWD68" s="22"/>
      <c r="NWE68" s="22"/>
      <c r="NWF68" s="22"/>
      <c r="NWG68" s="22"/>
      <c r="NWH68" s="22"/>
      <c r="NWI68" s="22"/>
      <c r="NWJ68" s="22"/>
      <c r="NWK68" s="22"/>
      <c r="NWL68" s="22"/>
      <c r="NWM68" s="22"/>
      <c r="NWN68" s="22"/>
      <c r="NWO68" s="22"/>
      <c r="NWP68" s="22"/>
      <c r="NWQ68" s="22"/>
      <c r="NWR68" s="22"/>
      <c r="NWS68" s="22"/>
      <c r="NWT68" s="22"/>
      <c r="NWU68" s="22"/>
      <c r="NWV68" s="22"/>
      <c r="NWW68" s="22"/>
      <c r="NWX68" s="22"/>
      <c r="NWY68" s="22"/>
      <c r="NWZ68" s="22"/>
      <c r="NXA68" s="22"/>
      <c r="NXB68" s="22"/>
      <c r="NXC68" s="22"/>
      <c r="NXD68" s="22"/>
      <c r="NXE68" s="22"/>
      <c r="NXF68" s="22"/>
      <c r="NXG68" s="22"/>
      <c r="NXH68" s="22"/>
      <c r="NXI68" s="22"/>
      <c r="NXJ68" s="22"/>
      <c r="NXK68" s="22"/>
      <c r="NXL68" s="22"/>
      <c r="NXM68" s="22"/>
      <c r="NXN68" s="22"/>
      <c r="NXO68" s="22"/>
      <c r="NXP68" s="22"/>
      <c r="NXQ68" s="22"/>
      <c r="NXR68" s="22"/>
      <c r="NXS68" s="22"/>
      <c r="NXT68" s="22"/>
      <c r="NXU68" s="22"/>
      <c r="NXV68" s="22"/>
      <c r="NXW68" s="22"/>
      <c r="NXX68" s="22"/>
      <c r="NXY68" s="22"/>
      <c r="NXZ68" s="22"/>
      <c r="NYA68" s="22"/>
      <c r="NYB68" s="22"/>
      <c r="NYC68" s="22"/>
      <c r="NYD68" s="22"/>
      <c r="NYE68" s="22"/>
      <c r="NYF68" s="22"/>
      <c r="NYG68" s="22"/>
      <c r="NYH68" s="22"/>
      <c r="NYI68" s="22"/>
      <c r="NYJ68" s="22"/>
      <c r="NYK68" s="22"/>
      <c r="NYL68" s="22"/>
      <c r="NYM68" s="22"/>
      <c r="NYN68" s="22"/>
      <c r="NYO68" s="22"/>
      <c r="NYP68" s="22"/>
      <c r="NYQ68" s="22"/>
      <c r="NYR68" s="22"/>
      <c r="NYS68" s="22"/>
      <c r="NYT68" s="22"/>
      <c r="NYU68" s="22"/>
      <c r="NYV68" s="22"/>
      <c r="NYW68" s="22"/>
      <c r="NYX68" s="22"/>
      <c r="NYY68" s="22"/>
      <c r="NYZ68" s="22"/>
      <c r="NZA68" s="22"/>
      <c r="NZB68" s="22"/>
      <c r="NZC68" s="22"/>
      <c r="NZD68" s="22"/>
      <c r="NZE68" s="22"/>
      <c r="NZF68" s="22"/>
      <c r="NZG68" s="22"/>
      <c r="NZH68" s="22"/>
      <c r="NZI68" s="22"/>
      <c r="NZJ68" s="22"/>
      <c r="NZK68" s="22"/>
      <c r="NZL68" s="22"/>
      <c r="NZM68" s="22"/>
      <c r="NZN68" s="22"/>
      <c r="NZO68" s="22"/>
      <c r="NZP68" s="22"/>
      <c r="NZQ68" s="22"/>
      <c r="NZR68" s="22"/>
      <c r="NZS68" s="22"/>
      <c r="NZT68" s="22"/>
      <c r="NZU68" s="22"/>
      <c r="NZV68" s="22"/>
      <c r="NZW68" s="22"/>
      <c r="NZX68" s="22"/>
      <c r="NZY68" s="22"/>
      <c r="NZZ68" s="22"/>
      <c r="OAA68" s="22"/>
      <c r="OAB68" s="22"/>
      <c r="OAC68" s="22"/>
      <c r="OAD68" s="22"/>
      <c r="OAE68" s="22"/>
      <c r="OAF68" s="22"/>
      <c r="OAG68" s="22"/>
      <c r="OAH68" s="22"/>
      <c r="OAI68" s="22"/>
      <c r="OAJ68" s="22"/>
      <c r="OAK68" s="22"/>
      <c r="OAL68" s="22"/>
      <c r="OAM68" s="22"/>
      <c r="OAN68" s="22"/>
      <c r="OAO68" s="22"/>
      <c r="OAP68" s="22"/>
      <c r="OAQ68" s="22"/>
      <c r="OAR68" s="22"/>
      <c r="OAS68" s="22"/>
      <c r="OAT68" s="22"/>
      <c r="OAU68" s="22"/>
      <c r="OAV68" s="22"/>
      <c r="OAW68" s="22"/>
      <c r="OAX68" s="22"/>
      <c r="OAY68" s="22"/>
      <c r="OAZ68" s="22"/>
      <c r="OBA68" s="22"/>
      <c r="OBB68" s="22"/>
      <c r="OBC68" s="22"/>
      <c r="OBD68" s="22"/>
      <c r="OBE68" s="22"/>
      <c r="OBF68" s="22"/>
      <c r="OBG68" s="22"/>
      <c r="OBH68" s="22"/>
      <c r="OBI68" s="22"/>
      <c r="OBJ68" s="22"/>
      <c r="OBK68" s="22"/>
      <c r="OBL68" s="22"/>
      <c r="OBM68" s="22"/>
      <c r="OBN68" s="22"/>
      <c r="OBO68" s="22"/>
      <c r="OBP68" s="22"/>
      <c r="OBQ68" s="22"/>
      <c r="OBR68" s="22"/>
      <c r="OBS68" s="22"/>
      <c r="OBT68" s="22"/>
      <c r="OBU68" s="22"/>
      <c r="OBV68" s="22"/>
      <c r="OBW68" s="22"/>
      <c r="OBX68" s="22"/>
      <c r="OBY68" s="22"/>
      <c r="OBZ68" s="22"/>
      <c r="OCA68" s="22"/>
      <c r="OCB68" s="22"/>
      <c r="OCC68" s="22"/>
      <c r="OCD68" s="22"/>
      <c r="OCE68" s="22"/>
      <c r="OCF68" s="22"/>
      <c r="OCG68" s="22"/>
      <c r="OCH68" s="22"/>
      <c r="OCI68" s="22"/>
      <c r="OCJ68" s="22"/>
      <c r="OCK68" s="22"/>
      <c r="OCL68" s="22"/>
      <c r="OCM68" s="22"/>
      <c r="OCN68" s="22"/>
      <c r="OCO68" s="22"/>
      <c r="OCP68" s="22"/>
      <c r="OCQ68" s="22"/>
      <c r="OCR68" s="22"/>
      <c r="OCS68" s="22"/>
      <c r="OCT68" s="22"/>
      <c r="OCU68" s="22"/>
      <c r="OCV68" s="22"/>
      <c r="OCW68" s="22"/>
      <c r="OCX68" s="22"/>
      <c r="OCY68" s="22"/>
      <c r="OCZ68" s="22"/>
      <c r="ODA68" s="22"/>
      <c r="ODB68" s="22"/>
      <c r="ODC68" s="22"/>
      <c r="ODD68" s="22"/>
      <c r="ODE68" s="22"/>
      <c r="ODF68" s="22"/>
      <c r="ODG68" s="22"/>
      <c r="ODH68" s="22"/>
      <c r="ODI68" s="22"/>
      <c r="ODJ68" s="22"/>
      <c r="ODK68" s="22"/>
      <c r="ODL68" s="22"/>
      <c r="ODM68" s="22"/>
      <c r="ODN68" s="22"/>
      <c r="ODO68" s="22"/>
      <c r="ODP68" s="22"/>
      <c r="ODQ68" s="22"/>
      <c r="ODR68" s="22"/>
      <c r="ODS68" s="22"/>
      <c r="ODT68" s="22"/>
      <c r="ODU68" s="22"/>
      <c r="ODV68" s="22"/>
      <c r="ODW68" s="22"/>
      <c r="ODX68" s="22"/>
      <c r="ODY68" s="22"/>
      <c r="ODZ68" s="22"/>
      <c r="OEA68" s="22"/>
      <c r="OEB68" s="22"/>
      <c r="OEC68" s="22"/>
      <c r="OED68" s="22"/>
      <c r="OEE68" s="22"/>
      <c r="OEF68" s="22"/>
      <c r="OEG68" s="22"/>
      <c r="OEH68" s="22"/>
      <c r="OEI68" s="22"/>
      <c r="OEJ68" s="22"/>
      <c r="OEK68" s="22"/>
      <c r="OEL68" s="22"/>
      <c r="OEM68" s="22"/>
      <c r="OEN68" s="22"/>
      <c r="OEO68" s="22"/>
      <c r="OEP68" s="22"/>
      <c r="OEQ68" s="22"/>
      <c r="OER68" s="22"/>
      <c r="OES68" s="22"/>
      <c r="OET68" s="22"/>
      <c r="OEU68" s="22"/>
      <c r="OEV68" s="22"/>
      <c r="OEW68" s="22"/>
      <c r="OEX68" s="22"/>
      <c r="OEY68" s="22"/>
      <c r="OEZ68" s="22"/>
      <c r="OFA68" s="22"/>
      <c r="OFB68" s="22"/>
      <c r="OFC68" s="22"/>
      <c r="OFD68" s="22"/>
      <c r="OFE68" s="22"/>
      <c r="OFF68" s="22"/>
      <c r="OFG68" s="22"/>
      <c r="OFH68" s="22"/>
      <c r="OFI68" s="22"/>
      <c r="OFJ68" s="22"/>
      <c r="OFK68" s="22"/>
      <c r="OFL68" s="22"/>
      <c r="OFM68" s="22"/>
      <c r="OFN68" s="22"/>
      <c r="OFO68" s="22"/>
      <c r="OFP68" s="22"/>
      <c r="OFQ68" s="22"/>
      <c r="OFR68" s="22"/>
      <c r="OFS68" s="22"/>
      <c r="OFT68" s="22"/>
      <c r="OFU68" s="22"/>
      <c r="OFV68" s="22"/>
      <c r="OFW68" s="22"/>
      <c r="OFX68" s="22"/>
      <c r="OFY68" s="22"/>
      <c r="OFZ68" s="22"/>
      <c r="OGA68" s="22"/>
      <c r="OGB68" s="22"/>
      <c r="OGC68" s="22"/>
      <c r="OGD68" s="22"/>
      <c r="OGE68" s="22"/>
      <c r="OGF68" s="22"/>
      <c r="OGG68" s="22"/>
      <c r="OGH68" s="22"/>
      <c r="OGI68" s="22"/>
      <c r="OGJ68" s="22"/>
      <c r="OGK68" s="22"/>
      <c r="OGL68" s="22"/>
      <c r="OGM68" s="22"/>
      <c r="OGN68" s="22"/>
      <c r="OGO68" s="22"/>
      <c r="OGP68" s="22"/>
      <c r="OGQ68" s="22"/>
      <c r="OGR68" s="22"/>
      <c r="OGS68" s="22"/>
      <c r="OGT68" s="22"/>
      <c r="OGU68" s="22"/>
      <c r="OGV68" s="22"/>
      <c r="OGW68" s="22"/>
      <c r="OGX68" s="22"/>
      <c r="OGY68" s="22"/>
      <c r="OGZ68" s="22"/>
      <c r="OHA68" s="22"/>
      <c r="OHB68" s="22"/>
      <c r="OHC68" s="22"/>
      <c r="OHD68" s="22"/>
      <c r="OHE68" s="22"/>
      <c r="OHF68" s="22"/>
      <c r="OHG68" s="22"/>
      <c r="OHH68" s="22"/>
      <c r="OHI68" s="22"/>
      <c r="OHJ68" s="22"/>
      <c r="OHK68" s="22"/>
      <c r="OHL68" s="22"/>
      <c r="OHM68" s="22"/>
      <c r="OHN68" s="22"/>
      <c r="OHO68" s="22"/>
      <c r="OHP68" s="22"/>
      <c r="OHQ68" s="22"/>
      <c r="OHR68" s="22"/>
      <c r="OHS68" s="22"/>
      <c r="OHT68" s="22"/>
      <c r="OHU68" s="22"/>
      <c r="OHV68" s="22"/>
      <c r="OHW68" s="22"/>
      <c r="OHX68" s="22"/>
      <c r="OHY68" s="22"/>
      <c r="OHZ68" s="22"/>
      <c r="OIA68" s="22"/>
      <c r="OIB68" s="22"/>
      <c r="OIC68" s="22"/>
      <c r="OID68" s="22"/>
      <c r="OIE68" s="22"/>
      <c r="OIF68" s="22"/>
      <c r="OIG68" s="22"/>
      <c r="OIH68" s="22"/>
      <c r="OII68" s="22"/>
      <c r="OIJ68" s="22"/>
      <c r="OIK68" s="22"/>
      <c r="OIL68" s="22"/>
      <c r="OIM68" s="22"/>
      <c r="OIN68" s="22"/>
      <c r="OIO68" s="22"/>
      <c r="OIP68" s="22"/>
      <c r="OIQ68" s="22"/>
      <c r="OIR68" s="22"/>
      <c r="OIS68" s="22"/>
      <c r="OIT68" s="22"/>
      <c r="OIU68" s="22"/>
      <c r="OIV68" s="22"/>
      <c r="OIW68" s="22"/>
      <c r="OIX68" s="22"/>
      <c r="OIY68" s="22"/>
      <c r="OIZ68" s="22"/>
      <c r="OJA68" s="22"/>
      <c r="OJB68" s="22"/>
      <c r="OJC68" s="22"/>
      <c r="OJD68" s="22"/>
      <c r="OJE68" s="22"/>
      <c r="OJF68" s="22"/>
      <c r="OJG68" s="22"/>
      <c r="OJH68" s="22"/>
      <c r="OJI68" s="22"/>
      <c r="OJJ68" s="22"/>
      <c r="OJK68" s="22"/>
      <c r="OJL68" s="22"/>
      <c r="OJM68" s="22"/>
      <c r="OJN68" s="22"/>
      <c r="OJO68" s="22"/>
      <c r="OJP68" s="22"/>
      <c r="OJQ68" s="22"/>
      <c r="OJR68" s="22"/>
      <c r="OJS68" s="22"/>
      <c r="OJT68" s="22"/>
      <c r="OJU68" s="22"/>
      <c r="OJV68" s="22"/>
      <c r="OJW68" s="22"/>
      <c r="OJX68" s="22"/>
      <c r="OJY68" s="22"/>
      <c r="OJZ68" s="22"/>
      <c r="OKA68" s="22"/>
      <c r="OKB68" s="22"/>
      <c r="OKC68" s="22"/>
      <c r="OKD68" s="22"/>
      <c r="OKE68" s="22"/>
      <c r="OKF68" s="22"/>
      <c r="OKG68" s="22"/>
      <c r="OKH68" s="22"/>
      <c r="OKI68" s="22"/>
      <c r="OKJ68" s="22"/>
      <c r="OKK68" s="22"/>
      <c r="OKL68" s="22"/>
      <c r="OKM68" s="22"/>
      <c r="OKN68" s="22"/>
      <c r="OKO68" s="22"/>
      <c r="OKP68" s="22"/>
      <c r="OKQ68" s="22"/>
      <c r="OKR68" s="22"/>
      <c r="OKS68" s="22"/>
      <c r="OKT68" s="22"/>
      <c r="OKU68" s="22"/>
      <c r="OKV68" s="22"/>
      <c r="OKW68" s="22"/>
      <c r="OKX68" s="22"/>
      <c r="OKY68" s="22"/>
      <c r="OKZ68" s="22"/>
      <c r="OLA68" s="22"/>
      <c r="OLB68" s="22"/>
      <c r="OLC68" s="22"/>
      <c r="OLD68" s="22"/>
      <c r="OLE68" s="22"/>
      <c r="OLF68" s="22"/>
      <c r="OLG68" s="22"/>
      <c r="OLH68" s="22"/>
      <c r="OLI68" s="22"/>
      <c r="OLJ68" s="22"/>
      <c r="OLK68" s="22"/>
      <c r="OLL68" s="22"/>
      <c r="OLM68" s="22"/>
      <c r="OLN68" s="22"/>
      <c r="OLO68" s="22"/>
      <c r="OLP68" s="22"/>
      <c r="OLQ68" s="22"/>
      <c r="OLR68" s="22"/>
      <c r="OLS68" s="22"/>
      <c r="OLT68" s="22"/>
      <c r="OLU68" s="22"/>
      <c r="OLV68" s="22"/>
      <c r="OLW68" s="22"/>
      <c r="OLX68" s="22"/>
      <c r="OLY68" s="22"/>
      <c r="OLZ68" s="22"/>
      <c r="OMA68" s="22"/>
      <c r="OMB68" s="22"/>
      <c r="OMC68" s="22"/>
      <c r="OMD68" s="22"/>
      <c r="OME68" s="22"/>
      <c r="OMF68" s="22"/>
      <c r="OMG68" s="22"/>
      <c r="OMH68" s="22"/>
      <c r="OMI68" s="22"/>
      <c r="OMJ68" s="22"/>
      <c r="OMK68" s="22"/>
      <c r="OML68" s="22"/>
      <c r="OMM68" s="22"/>
      <c r="OMN68" s="22"/>
      <c r="OMO68" s="22"/>
      <c r="OMP68" s="22"/>
      <c r="OMQ68" s="22"/>
      <c r="OMR68" s="22"/>
      <c r="OMS68" s="22"/>
      <c r="OMT68" s="22"/>
      <c r="OMU68" s="22"/>
      <c r="OMV68" s="22"/>
      <c r="OMW68" s="22"/>
      <c r="OMX68" s="22"/>
      <c r="OMY68" s="22"/>
      <c r="OMZ68" s="22"/>
      <c r="ONA68" s="22"/>
      <c r="ONB68" s="22"/>
      <c r="ONC68" s="22"/>
      <c r="OND68" s="22"/>
      <c r="ONE68" s="22"/>
      <c r="ONF68" s="22"/>
      <c r="ONG68" s="22"/>
      <c r="ONH68" s="22"/>
      <c r="ONI68" s="22"/>
      <c r="ONJ68" s="22"/>
      <c r="ONK68" s="22"/>
      <c r="ONL68" s="22"/>
      <c r="ONM68" s="22"/>
      <c r="ONN68" s="22"/>
      <c r="ONO68" s="22"/>
      <c r="ONP68" s="22"/>
      <c r="ONQ68" s="22"/>
      <c r="ONR68" s="22"/>
      <c r="ONS68" s="22"/>
      <c r="ONT68" s="22"/>
      <c r="ONU68" s="22"/>
      <c r="ONV68" s="22"/>
      <c r="ONW68" s="22"/>
      <c r="ONX68" s="22"/>
      <c r="ONY68" s="22"/>
      <c r="ONZ68" s="22"/>
      <c r="OOA68" s="22"/>
      <c r="OOB68" s="22"/>
      <c r="OOC68" s="22"/>
      <c r="OOD68" s="22"/>
      <c r="OOE68" s="22"/>
      <c r="OOF68" s="22"/>
      <c r="OOG68" s="22"/>
      <c r="OOH68" s="22"/>
      <c r="OOI68" s="22"/>
      <c r="OOJ68" s="22"/>
      <c r="OOK68" s="22"/>
      <c r="OOL68" s="22"/>
      <c r="OOM68" s="22"/>
      <c r="OON68" s="22"/>
      <c r="OOO68" s="22"/>
      <c r="OOP68" s="22"/>
      <c r="OOQ68" s="22"/>
      <c r="OOR68" s="22"/>
      <c r="OOS68" s="22"/>
      <c r="OOT68" s="22"/>
      <c r="OOU68" s="22"/>
      <c r="OOV68" s="22"/>
      <c r="OOW68" s="22"/>
      <c r="OOX68" s="22"/>
      <c r="OOY68" s="22"/>
      <c r="OOZ68" s="22"/>
      <c r="OPA68" s="22"/>
      <c r="OPB68" s="22"/>
      <c r="OPC68" s="22"/>
      <c r="OPD68" s="22"/>
      <c r="OPE68" s="22"/>
      <c r="OPF68" s="22"/>
      <c r="OPG68" s="22"/>
      <c r="OPH68" s="22"/>
      <c r="OPI68" s="22"/>
      <c r="OPJ68" s="22"/>
      <c r="OPK68" s="22"/>
      <c r="OPL68" s="22"/>
      <c r="OPM68" s="22"/>
      <c r="OPN68" s="22"/>
      <c r="OPO68" s="22"/>
      <c r="OPP68" s="22"/>
      <c r="OPQ68" s="22"/>
      <c r="OPR68" s="22"/>
      <c r="OPS68" s="22"/>
      <c r="OPT68" s="22"/>
      <c r="OPU68" s="22"/>
      <c r="OPV68" s="22"/>
      <c r="OPW68" s="22"/>
      <c r="OPX68" s="22"/>
      <c r="OPY68" s="22"/>
      <c r="OPZ68" s="22"/>
      <c r="OQA68" s="22"/>
      <c r="OQB68" s="22"/>
      <c r="OQC68" s="22"/>
      <c r="OQD68" s="22"/>
      <c r="OQE68" s="22"/>
      <c r="OQF68" s="22"/>
      <c r="OQG68" s="22"/>
      <c r="OQH68" s="22"/>
      <c r="OQI68" s="22"/>
      <c r="OQJ68" s="22"/>
      <c r="OQK68" s="22"/>
      <c r="OQL68" s="22"/>
      <c r="OQM68" s="22"/>
      <c r="OQN68" s="22"/>
      <c r="OQO68" s="22"/>
      <c r="OQP68" s="22"/>
      <c r="OQQ68" s="22"/>
      <c r="OQR68" s="22"/>
      <c r="OQS68" s="22"/>
      <c r="OQT68" s="22"/>
      <c r="OQU68" s="22"/>
      <c r="OQV68" s="22"/>
      <c r="OQW68" s="22"/>
      <c r="OQX68" s="22"/>
      <c r="OQY68" s="22"/>
      <c r="OQZ68" s="22"/>
      <c r="ORA68" s="22"/>
      <c r="ORB68" s="22"/>
      <c r="ORC68" s="22"/>
      <c r="ORD68" s="22"/>
      <c r="ORE68" s="22"/>
      <c r="ORF68" s="22"/>
      <c r="ORG68" s="22"/>
      <c r="ORH68" s="22"/>
      <c r="ORI68" s="22"/>
      <c r="ORJ68" s="22"/>
      <c r="ORK68" s="22"/>
      <c r="ORL68" s="22"/>
      <c r="ORM68" s="22"/>
      <c r="ORN68" s="22"/>
      <c r="ORO68" s="22"/>
      <c r="ORP68" s="22"/>
      <c r="ORQ68" s="22"/>
      <c r="ORR68" s="22"/>
      <c r="ORS68" s="22"/>
      <c r="ORT68" s="22"/>
      <c r="ORU68" s="22"/>
      <c r="ORV68" s="22"/>
      <c r="ORW68" s="22"/>
      <c r="ORX68" s="22"/>
      <c r="ORY68" s="22"/>
      <c r="ORZ68" s="22"/>
      <c r="OSA68" s="22"/>
      <c r="OSB68" s="22"/>
      <c r="OSC68" s="22"/>
      <c r="OSD68" s="22"/>
      <c r="OSE68" s="22"/>
      <c r="OSF68" s="22"/>
      <c r="OSG68" s="22"/>
      <c r="OSH68" s="22"/>
      <c r="OSI68" s="22"/>
      <c r="OSJ68" s="22"/>
      <c r="OSK68" s="22"/>
      <c r="OSL68" s="22"/>
      <c r="OSM68" s="22"/>
      <c r="OSN68" s="22"/>
      <c r="OSO68" s="22"/>
      <c r="OSP68" s="22"/>
      <c r="OSQ68" s="22"/>
      <c r="OSR68" s="22"/>
      <c r="OSS68" s="22"/>
      <c r="OST68" s="22"/>
      <c r="OSU68" s="22"/>
      <c r="OSV68" s="22"/>
      <c r="OSW68" s="22"/>
      <c r="OSX68" s="22"/>
      <c r="OSY68" s="22"/>
      <c r="OSZ68" s="22"/>
      <c r="OTA68" s="22"/>
      <c r="OTB68" s="22"/>
      <c r="OTC68" s="22"/>
      <c r="OTD68" s="22"/>
      <c r="OTE68" s="22"/>
      <c r="OTF68" s="22"/>
      <c r="OTG68" s="22"/>
      <c r="OTH68" s="22"/>
      <c r="OTI68" s="22"/>
      <c r="OTJ68" s="22"/>
      <c r="OTK68" s="22"/>
      <c r="OTL68" s="22"/>
      <c r="OTM68" s="22"/>
      <c r="OTN68" s="22"/>
      <c r="OTO68" s="22"/>
      <c r="OTP68" s="22"/>
      <c r="OTQ68" s="22"/>
      <c r="OTR68" s="22"/>
      <c r="OTS68" s="22"/>
      <c r="OTT68" s="22"/>
      <c r="OTU68" s="22"/>
      <c r="OTV68" s="22"/>
      <c r="OTW68" s="22"/>
      <c r="OTX68" s="22"/>
      <c r="OTY68" s="22"/>
      <c r="OTZ68" s="22"/>
      <c r="OUA68" s="22"/>
      <c r="OUB68" s="22"/>
      <c r="OUC68" s="22"/>
      <c r="OUD68" s="22"/>
      <c r="OUE68" s="22"/>
      <c r="OUF68" s="22"/>
      <c r="OUG68" s="22"/>
      <c r="OUH68" s="22"/>
      <c r="OUI68" s="22"/>
      <c r="OUJ68" s="22"/>
      <c r="OUK68" s="22"/>
      <c r="OUL68" s="22"/>
      <c r="OUM68" s="22"/>
      <c r="OUN68" s="22"/>
      <c r="OUO68" s="22"/>
      <c r="OUP68" s="22"/>
      <c r="OUQ68" s="22"/>
      <c r="OUR68" s="22"/>
      <c r="OUS68" s="22"/>
      <c r="OUT68" s="22"/>
      <c r="OUU68" s="22"/>
      <c r="OUV68" s="22"/>
      <c r="OUW68" s="22"/>
      <c r="OUX68" s="22"/>
      <c r="OUY68" s="22"/>
      <c r="OUZ68" s="22"/>
      <c r="OVA68" s="22"/>
      <c r="OVB68" s="22"/>
      <c r="OVC68" s="22"/>
      <c r="OVD68" s="22"/>
      <c r="OVE68" s="22"/>
      <c r="OVF68" s="22"/>
      <c r="OVG68" s="22"/>
      <c r="OVH68" s="22"/>
      <c r="OVI68" s="22"/>
      <c r="OVJ68" s="22"/>
      <c r="OVK68" s="22"/>
      <c r="OVL68" s="22"/>
      <c r="OVM68" s="22"/>
      <c r="OVN68" s="22"/>
      <c r="OVO68" s="22"/>
      <c r="OVP68" s="22"/>
      <c r="OVQ68" s="22"/>
      <c r="OVR68" s="22"/>
      <c r="OVS68" s="22"/>
      <c r="OVT68" s="22"/>
      <c r="OVU68" s="22"/>
      <c r="OVV68" s="22"/>
      <c r="OVW68" s="22"/>
      <c r="OVX68" s="22"/>
      <c r="OVY68" s="22"/>
      <c r="OVZ68" s="22"/>
      <c r="OWA68" s="22"/>
      <c r="OWB68" s="22"/>
      <c r="OWC68" s="22"/>
      <c r="OWD68" s="22"/>
      <c r="OWE68" s="22"/>
      <c r="OWF68" s="22"/>
      <c r="OWG68" s="22"/>
      <c r="OWH68" s="22"/>
      <c r="OWI68" s="22"/>
      <c r="OWJ68" s="22"/>
      <c r="OWK68" s="22"/>
      <c r="OWL68" s="22"/>
      <c r="OWM68" s="22"/>
      <c r="OWN68" s="22"/>
      <c r="OWO68" s="22"/>
      <c r="OWP68" s="22"/>
      <c r="OWQ68" s="22"/>
      <c r="OWR68" s="22"/>
      <c r="OWS68" s="22"/>
      <c r="OWT68" s="22"/>
      <c r="OWU68" s="22"/>
      <c r="OWV68" s="22"/>
      <c r="OWW68" s="22"/>
      <c r="OWX68" s="22"/>
      <c r="OWY68" s="22"/>
      <c r="OWZ68" s="22"/>
      <c r="OXA68" s="22"/>
      <c r="OXB68" s="22"/>
      <c r="OXC68" s="22"/>
      <c r="OXD68" s="22"/>
      <c r="OXE68" s="22"/>
      <c r="OXF68" s="22"/>
      <c r="OXG68" s="22"/>
      <c r="OXH68" s="22"/>
      <c r="OXI68" s="22"/>
      <c r="OXJ68" s="22"/>
      <c r="OXK68" s="22"/>
      <c r="OXL68" s="22"/>
      <c r="OXM68" s="22"/>
      <c r="OXN68" s="22"/>
      <c r="OXO68" s="22"/>
      <c r="OXP68" s="22"/>
      <c r="OXQ68" s="22"/>
      <c r="OXR68" s="22"/>
      <c r="OXS68" s="22"/>
      <c r="OXT68" s="22"/>
      <c r="OXU68" s="22"/>
      <c r="OXV68" s="22"/>
      <c r="OXW68" s="22"/>
      <c r="OXX68" s="22"/>
      <c r="OXY68" s="22"/>
      <c r="OXZ68" s="22"/>
      <c r="OYA68" s="22"/>
      <c r="OYB68" s="22"/>
      <c r="OYC68" s="22"/>
      <c r="OYD68" s="22"/>
      <c r="OYE68" s="22"/>
      <c r="OYF68" s="22"/>
      <c r="OYG68" s="22"/>
      <c r="OYH68" s="22"/>
      <c r="OYI68" s="22"/>
      <c r="OYJ68" s="22"/>
      <c r="OYK68" s="22"/>
      <c r="OYL68" s="22"/>
      <c r="OYM68" s="22"/>
      <c r="OYN68" s="22"/>
      <c r="OYO68" s="22"/>
      <c r="OYP68" s="22"/>
      <c r="OYQ68" s="22"/>
      <c r="OYR68" s="22"/>
      <c r="OYS68" s="22"/>
      <c r="OYT68" s="22"/>
      <c r="OYU68" s="22"/>
      <c r="OYV68" s="22"/>
      <c r="OYW68" s="22"/>
      <c r="OYX68" s="22"/>
      <c r="OYY68" s="22"/>
      <c r="OYZ68" s="22"/>
      <c r="OZA68" s="22"/>
      <c r="OZB68" s="22"/>
      <c r="OZC68" s="22"/>
      <c r="OZD68" s="22"/>
      <c r="OZE68" s="22"/>
      <c r="OZF68" s="22"/>
      <c r="OZG68" s="22"/>
      <c r="OZH68" s="22"/>
      <c r="OZI68" s="22"/>
      <c r="OZJ68" s="22"/>
      <c r="OZK68" s="22"/>
      <c r="OZL68" s="22"/>
      <c r="OZM68" s="22"/>
      <c r="OZN68" s="22"/>
      <c r="OZO68" s="22"/>
      <c r="OZP68" s="22"/>
      <c r="OZQ68" s="22"/>
      <c r="OZR68" s="22"/>
      <c r="OZS68" s="22"/>
      <c r="OZT68" s="22"/>
      <c r="OZU68" s="22"/>
      <c r="OZV68" s="22"/>
      <c r="OZW68" s="22"/>
      <c r="OZX68" s="22"/>
      <c r="OZY68" s="22"/>
      <c r="OZZ68" s="22"/>
      <c r="PAA68" s="22"/>
      <c r="PAB68" s="22"/>
      <c r="PAC68" s="22"/>
      <c r="PAD68" s="22"/>
      <c r="PAE68" s="22"/>
      <c r="PAF68" s="22"/>
      <c r="PAG68" s="22"/>
      <c r="PAH68" s="22"/>
      <c r="PAI68" s="22"/>
      <c r="PAJ68" s="22"/>
      <c r="PAK68" s="22"/>
      <c r="PAL68" s="22"/>
      <c r="PAM68" s="22"/>
      <c r="PAN68" s="22"/>
      <c r="PAO68" s="22"/>
      <c r="PAP68" s="22"/>
      <c r="PAQ68" s="22"/>
      <c r="PAR68" s="22"/>
      <c r="PAS68" s="22"/>
      <c r="PAT68" s="22"/>
      <c r="PAU68" s="22"/>
      <c r="PAV68" s="22"/>
      <c r="PAW68" s="22"/>
      <c r="PAX68" s="22"/>
      <c r="PAY68" s="22"/>
      <c r="PAZ68" s="22"/>
      <c r="PBA68" s="22"/>
      <c r="PBB68" s="22"/>
      <c r="PBC68" s="22"/>
      <c r="PBD68" s="22"/>
      <c r="PBE68" s="22"/>
      <c r="PBF68" s="22"/>
      <c r="PBG68" s="22"/>
      <c r="PBH68" s="22"/>
      <c r="PBI68" s="22"/>
      <c r="PBJ68" s="22"/>
      <c r="PBK68" s="22"/>
      <c r="PBL68" s="22"/>
      <c r="PBM68" s="22"/>
      <c r="PBN68" s="22"/>
      <c r="PBO68" s="22"/>
      <c r="PBP68" s="22"/>
      <c r="PBQ68" s="22"/>
      <c r="PBR68" s="22"/>
      <c r="PBS68" s="22"/>
      <c r="PBT68" s="22"/>
      <c r="PBU68" s="22"/>
      <c r="PBV68" s="22"/>
      <c r="PBW68" s="22"/>
      <c r="PBX68" s="22"/>
      <c r="PBY68" s="22"/>
      <c r="PBZ68" s="22"/>
      <c r="PCA68" s="22"/>
      <c r="PCB68" s="22"/>
      <c r="PCC68" s="22"/>
      <c r="PCD68" s="22"/>
      <c r="PCE68" s="22"/>
      <c r="PCF68" s="22"/>
      <c r="PCG68" s="22"/>
      <c r="PCH68" s="22"/>
      <c r="PCI68" s="22"/>
      <c r="PCJ68" s="22"/>
      <c r="PCK68" s="22"/>
      <c r="PCL68" s="22"/>
      <c r="PCM68" s="22"/>
      <c r="PCN68" s="22"/>
      <c r="PCO68" s="22"/>
      <c r="PCP68" s="22"/>
      <c r="PCQ68" s="22"/>
      <c r="PCR68" s="22"/>
      <c r="PCS68" s="22"/>
      <c r="PCT68" s="22"/>
      <c r="PCU68" s="22"/>
      <c r="PCV68" s="22"/>
      <c r="PCW68" s="22"/>
      <c r="PCX68" s="22"/>
      <c r="PCY68" s="22"/>
      <c r="PCZ68" s="22"/>
      <c r="PDA68" s="22"/>
      <c r="PDB68" s="22"/>
      <c r="PDC68" s="22"/>
      <c r="PDD68" s="22"/>
      <c r="PDE68" s="22"/>
      <c r="PDF68" s="22"/>
      <c r="PDG68" s="22"/>
      <c r="PDH68" s="22"/>
      <c r="PDI68" s="22"/>
      <c r="PDJ68" s="22"/>
      <c r="PDK68" s="22"/>
      <c r="PDL68" s="22"/>
      <c r="PDM68" s="22"/>
      <c r="PDN68" s="22"/>
      <c r="PDO68" s="22"/>
      <c r="PDP68" s="22"/>
      <c r="PDQ68" s="22"/>
      <c r="PDR68" s="22"/>
      <c r="PDS68" s="22"/>
      <c r="PDT68" s="22"/>
      <c r="PDU68" s="22"/>
      <c r="PDV68" s="22"/>
      <c r="PDW68" s="22"/>
      <c r="PDX68" s="22"/>
      <c r="PDY68" s="22"/>
      <c r="PDZ68" s="22"/>
      <c r="PEA68" s="22"/>
      <c r="PEB68" s="22"/>
      <c r="PEC68" s="22"/>
      <c r="PED68" s="22"/>
      <c r="PEE68" s="22"/>
      <c r="PEF68" s="22"/>
      <c r="PEG68" s="22"/>
      <c r="PEH68" s="22"/>
      <c r="PEI68" s="22"/>
      <c r="PEJ68" s="22"/>
      <c r="PEK68" s="22"/>
      <c r="PEL68" s="22"/>
      <c r="PEM68" s="22"/>
      <c r="PEN68" s="22"/>
      <c r="PEO68" s="22"/>
      <c r="PEP68" s="22"/>
      <c r="PEQ68" s="22"/>
      <c r="PER68" s="22"/>
      <c r="PES68" s="22"/>
      <c r="PET68" s="22"/>
      <c r="PEU68" s="22"/>
      <c r="PEV68" s="22"/>
      <c r="PEW68" s="22"/>
      <c r="PEX68" s="22"/>
      <c r="PEY68" s="22"/>
      <c r="PEZ68" s="22"/>
      <c r="PFA68" s="22"/>
      <c r="PFB68" s="22"/>
      <c r="PFC68" s="22"/>
      <c r="PFD68" s="22"/>
      <c r="PFE68" s="22"/>
      <c r="PFF68" s="22"/>
      <c r="PFG68" s="22"/>
      <c r="PFH68" s="22"/>
      <c r="PFI68" s="22"/>
      <c r="PFJ68" s="22"/>
      <c r="PFK68" s="22"/>
      <c r="PFL68" s="22"/>
      <c r="PFM68" s="22"/>
      <c r="PFN68" s="22"/>
      <c r="PFO68" s="22"/>
      <c r="PFP68" s="22"/>
      <c r="PFQ68" s="22"/>
      <c r="PFR68" s="22"/>
      <c r="PFS68" s="22"/>
      <c r="PFT68" s="22"/>
      <c r="PFU68" s="22"/>
      <c r="PFV68" s="22"/>
      <c r="PFW68" s="22"/>
      <c r="PFX68" s="22"/>
      <c r="PFY68" s="22"/>
      <c r="PFZ68" s="22"/>
      <c r="PGA68" s="22"/>
      <c r="PGB68" s="22"/>
      <c r="PGC68" s="22"/>
      <c r="PGD68" s="22"/>
      <c r="PGE68" s="22"/>
      <c r="PGF68" s="22"/>
      <c r="PGG68" s="22"/>
      <c r="PGH68" s="22"/>
      <c r="PGI68" s="22"/>
      <c r="PGJ68" s="22"/>
      <c r="PGK68" s="22"/>
      <c r="PGL68" s="22"/>
      <c r="PGM68" s="22"/>
      <c r="PGN68" s="22"/>
      <c r="PGO68" s="22"/>
      <c r="PGP68" s="22"/>
      <c r="PGQ68" s="22"/>
      <c r="PGR68" s="22"/>
      <c r="PGS68" s="22"/>
      <c r="PGT68" s="22"/>
      <c r="PGU68" s="22"/>
      <c r="PGV68" s="22"/>
      <c r="PGW68" s="22"/>
      <c r="PGX68" s="22"/>
      <c r="PGY68" s="22"/>
      <c r="PGZ68" s="22"/>
      <c r="PHA68" s="22"/>
      <c r="PHB68" s="22"/>
      <c r="PHC68" s="22"/>
      <c r="PHD68" s="22"/>
      <c r="PHE68" s="22"/>
      <c r="PHF68" s="22"/>
      <c r="PHG68" s="22"/>
      <c r="PHH68" s="22"/>
      <c r="PHI68" s="22"/>
      <c r="PHJ68" s="22"/>
      <c r="PHK68" s="22"/>
      <c r="PHL68" s="22"/>
      <c r="PHM68" s="22"/>
      <c r="PHN68" s="22"/>
      <c r="PHO68" s="22"/>
      <c r="PHP68" s="22"/>
      <c r="PHQ68" s="22"/>
      <c r="PHR68" s="22"/>
      <c r="PHS68" s="22"/>
      <c r="PHT68" s="22"/>
      <c r="PHU68" s="22"/>
      <c r="PHV68" s="22"/>
      <c r="PHW68" s="22"/>
      <c r="PHX68" s="22"/>
      <c r="PHY68" s="22"/>
      <c r="PHZ68" s="22"/>
      <c r="PIA68" s="22"/>
      <c r="PIB68" s="22"/>
      <c r="PIC68" s="22"/>
      <c r="PID68" s="22"/>
      <c r="PIE68" s="22"/>
      <c r="PIF68" s="22"/>
      <c r="PIG68" s="22"/>
      <c r="PIH68" s="22"/>
      <c r="PII68" s="22"/>
      <c r="PIJ68" s="22"/>
      <c r="PIK68" s="22"/>
      <c r="PIL68" s="22"/>
      <c r="PIM68" s="22"/>
      <c r="PIN68" s="22"/>
      <c r="PIO68" s="22"/>
      <c r="PIP68" s="22"/>
      <c r="PIQ68" s="22"/>
      <c r="PIR68" s="22"/>
      <c r="PIS68" s="22"/>
      <c r="PIT68" s="22"/>
      <c r="PIU68" s="22"/>
      <c r="PIV68" s="22"/>
      <c r="PIW68" s="22"/>
      <c r="PIX68" s="22"/>
      <c r="PIY68" s="22"/>
      <c r="PIZ68" s="22"/>
      <c r="PJA68" s="22"/>
      <c r="PJB68" s="22"/>
      <c r="PJC68" s="22"/>
      <c r="PJD68" s="22"/>
      <c r="PJE68" s="22"/>
      <c r="PJF68" s="22"/>
      <c r="PJG68" s="22"/>
      <c r="PJH68" s="22"/>
      <c r="PJI68" s="22"/>
      <c r="PJJ68" s="22"/>
      <c r="PJK68" s="22"/>
      <c r="PJL68" s="22"/>
      <c r="PJM68" s="22"/>
      <c r="PJN68" s="22"/>
      <c r="PJO68" s="22"/>
      <c r="PJP68" s="22"/>
      <c r="PJQ68" s="22"/>
      <c r="PJR68" s="22"/>
      <c r="PJS68" s="22"/>
      <c r="PJT68" s="22"/>
      <c r="PJU68" s="22"/>
      <c r="PJV68" s="22"/>
      <c r="PJW68" s="22"/>
      <c r="PJX68" s="22"/>
      <c r="PJY68" s="22"/>
      <c r="PJZ68" s="22"/>
      <c r="PKA68" s="22"/>
      <c r="PKB68" s="22"/>
      <c r="PKC68" s="22"/>
      <c r="PKD68" s="22"/>
      <c r="PKE68" s="22"/>
      <c r="PKF68" s="22"/>
      <c r="PKG68" s="22"/>
      <c r="PKH68" s="22"/>
      <c r="PKI68" s="22"/>
      <c r="PKJ68" s="22"/>
      <c r="PKK68" s="22"/>
      <c r="PKL68" s="22"/>
      <c r="PKM68" s="22"/>
      <c r="PKN68" s="22"/>
      <c r="PKO68" s="22"/>
      <c r="PKP68" s="22"/>
      <c r="PKQ68" s="22"/>
      <c r="PKR68" s="22"/>
      <c r="PKS68" s="22"/>
      <c r="PKT68" s="22"/>
      <c r="PKU68" s="22"/>
      <c r="PKV68" s="22"/>
      <c r="PKW68" s="22"/>
      <c r="PKX68" s="22"/>
      <c r="PKY68" s="22"/>
      <c r="PKZ68" s="22"/>
      <c r="PLA68" s="22"/>
      <c r="PLB68" s="22"/>
      <c r="PLC68" s="22"/>
      <c r="PLD68" s="22"/>
      <c r="PLE68" s="22"/>
      <c r="PLF68" s="22"/>
      <c r="PLG68" s="22"/>
      <c r="PLH68" s="22"/>
      <c r="PLI68" s="22"/>
      <c r="PLJ68" s="22"/>
      <c r="PLK68" s="22"/>
      <c r="PLL68" s="22"/>
      <c r="PLM68" s="22"/>
      <c r="PLN68" s="22"/>
      <c r="PLO68" s="22"/>
      <c r="PLP68" s="22"/>
      <c r="PLQ68" s="22"/>
      <c r="PLR68" s="22"/>
      <c r="PLS68" s="22"/>
      <c r="PLT68" s="22"/>
      <c r="PLU68" s="22"/>
      <c r="PLV68" s="22"/>
      <c r="PLW68" s="22"/>
      <c r="PLX68" s="22"/>
      <c r="PLY68" s="22"/>
      <c r="PLZ68" s="22"/>
      <c r="PMA68" s="22"/>
      <c r="PMB68" s="22"/>
      <c r="PMC68" s="22"/>
      <c r="PMD68" s="22"/>
      <c r="PME68" s="22"/>
      <c r="PMF68" s="22"/>
      <c r="PMG68" s="22"/>
      <c r="PMH68" s="22"/>
      <c r="PMI68" s="22"/>
      <c r="PMJ68" s="22"/>
      <c r="PMK68" s="22"/>
      <c r="PML68" s="22"/>
      <c r="PMM68" s="22"/>
      <c r="PMN68" s="22"/>
      <c r="PMO68" s="22"/>
      <c r="PMP68" s="22"/>
      <c r="PMQ68" s="22"/>
      <c r="PMR68" s="22"/>
      <c r="PMS68" s="22"/>
      <c r="PMT68" s="22"/>
      <c r="PMU68" s="22"/>
      <c r="PMV68" s="22"/>
      <c r="PMW68" s="22"/>
      <c r="PMX68" s="22"/>
      <c r="PMY68" s="22"/>
      <c r="PMZ68" s="22"/>
      <c r="PNA68" s="22"/>
      <c r="PNB68" s="22"/>
      <c r="PNC68" s="22"/>
      <c r="PND68" s="22"/>
      <c r="PNE68" s="22"/>
      <c r="PNF68" s="22"/>
      <c r="PNG68" s="22"/>
      <c r="PNH68" s="22"/>
      <c r="PNI68" s="22"/>
      <c r="PNJ68" s="22"/>
      <c r="PNK68" s="22"/>
      <c r="PNL68" s="22"/>
      <c r="PNM68" s="22"/>
      <c r="PNN68" s="22"/>
      <c r="PNO68" s="22"/>
      <c r="PNP68" s="22"/>
      <c r="PNQ68" s="22"/>
      <c r="PNR68" s="22"/>
      <c r="PNS68" s="22"/>
      <c r="PNT68" s="22"/>
      <c r="PNU68" s="22"/>
      <c r="PNV68" s="22"/>
      <c r="PNW68" s="22"/>
      <c r="PNX68" s="22"/>
      <c r="PNY68" s="22"/>
      <c r="PNZ68" s="22"/>
      <c r="POA68" s="22"/>
      <c r="POB68" s="22"/>
      <c r="POC68" s="22"/>
      <c r="POD68" s="22"/>
      <c r="POE68" s="22"/>
      <c r="POF68" s="22"/>
      <c r="POG68" s="22"/>
      <c r="POH68" s="22"/>
      <c r="POI68" s="22"/>
      <c r="POJ68" s="22"/>
      <c r="POK68" s="22"/>
      <c r="POL68" s="22"/>
      <c r="POM68" s="22"/>
      <c r="PON68" s="22"/>
      <c r="POO68" s="22"/>
      <c r="POP68" s="22"/>
      <c r="POQ68" s="22"/>
      <c r="POR68" s="22"/>
      <c r="POS68" s="22"/>
      <c r="POT68" s="22"/>
      <c r="POU68" s="22"/>
      <c r="POV68" s="22"/>
      <c r="POW68" s="22"/>
      <c r="POX68" s="22"/>
      <c r="POY68" s="22"/>
      <c r="POZ68" s="22"/>
      <c r="PPA68" s="22"/>
      <c r="PPB68" s="22"/>
      <c r="PPC68" s="22"/>
      <c r="PPD68" s="22"/>
      <c r="PPE68" s="22"/>
      <c r="PPF68" s="22"/>
      <c r="PPG68" s="22"/>
      <c r="PPH68" s="22"/>
      <c r="PPI68" s="22"/>
      <c r="PPJ68" s="22"/>
      <c r="PPK68" s="22"/>
      <c r="PPL68" s="22"/>
      <c r="PPM68" s="22"/>
      <c r="PPN68" s="22"/>
      <c r="PPO68" s="22"/>
      <c r="PPP68" s="22"/>
      <c r="PPQ68" s="22"/>
      <c r="PPR68" s="22"/>
      <c r="PPS68" s="22"/>
      <c r="PPT68" s="22"/>
      <c r="PPU68" s="22"/>
      <c r="PPV68" s="22"/>
      <c r="PPW68" s="22"/>
      <c r="PPX68" s="22"/>
      <c r="PPY68" s="22"/>
      <c r="PPZ68" s="22"/>
      <c r="PQA68" s="22"/>
      <c r="PQB68" s="22"/>
      <c r="PQC68" s="22"/>
      <c r="PQD68" s="22"/>
      <c r="PQE68" s="22"/>
      <c r="PQF68" s="22"/>
      <c r="PQG68" s="22"/>
      <c r="PQH68" s="22"/>
      <c r="PQI68" s="22"/>
      <c r="PQJ68" s="22"/>
      <c r="PQK68" s="22"/>
      <c r="PQL68" s="22"/>
      <c r="PQM68" s="22"/>
      <c r="PQN68" s="22"/>
      <c r="PQO68" s="22"/>
      <c r="PQP68" s="22"/>
      <c r="PQQ68" s="22"/>
      <c r="PQR68" s="22"/>
      <c r="PQS68" s="22"/>
      <c r="PQT68" s="22"/>
      <c r="PQU68" s="22"/>
      <c r="PQV68" s="22"/>
      <c r="PQW68" s="22"/>
      <c r="PQX68" s="22"/>
      <c r="PQY68" s="22"/>
      <c r="PQZ68" s="22"/>
      <c r="PRA68" s="22"/>
      <c r="PRB68" s="22"/>
      <c r="PRC68" s="22"/>
      <c r="PRD68" s="22"/>
      <c r="PRE68" s="22"/>
      <c r="PRF68" s="22"/>
      <c r="PRG68" s="22"/>
      <c r="PRH68" s="22"/>
      <c r="PRI68" s="22"/>
      <c r="PRJ68" s="22"/>
      <c r="PRK68" s="22"/>
      <c r="PRL68" s="22"/>
      <c r="PRM68" s="22"/>
      <c r="PRN68" s="22"/>
      <c r="PRO68" s="22"/>
      <c r="PRP68" s="22"/>
      <c r="PRQ68" s="22"/>
      <c r="PRR68" s="22"/>
      <c r="PRS68" s="22"/>
      <c r="PRT68" s="22"/>
      <c r="PRU68" s="22"/>
      <c r="PRV68" s="22"/>
      <c r="PRW68" s="22"/>
      <c r="PRX68" s="22"/>
      <c r="PRY68" s="22"/>
      <c r="PRZ68" s="22"/>
      <c r="PSA68" s="22"/>
      <c r="PSB68" s="22"/>
      <c r="PSC68" s="22"/>
      <c r="PSD68" s="22"/>
      <c r="PSE68" s="22"/>
      <c r="PSF68" s="22"/>
      <c r="PSG68" s="22"/>
      <c r="PSH68" s="22"/>
      <c r="PSI68" s="22"/>
      <c r="PSJ68" s="22"/>
      <c r="PSK68" s="22"/>
      <c r="PSL68" s="22"/>
      <c r="PSM68" s="22"/>
      <c r="PSN68" s="22"/>
      <c r="PSO68" s="22"/>
      <c r="PSP68" s="22"/>
      <c r="PSQ68" s="22"/>
      <c r="PSR68" s="22"/>
      <c r="PSS68" s="22"/>
      <c r="PST68" s="22"/>
      <c r="PSU68" s="22"/>
      <c r="PSV68" s="22"/>
      <c r="PSW68" s="22"/>
      <c r="PSX68" s="22"/>
      <c r="PSY68" s="22"/>
      <c r="PSZ68" s="22"/>
      <c r="PTA68" s="22"/>
      <c r="PTB68" s="22"/>
      <c r="PTC68" s="22"/>
      <c r="PTD68" s="22"/>
      <c r="PTE68" s="22"/>
      <c r="PTF68" s="22"/>
      <c r="PTG68" s="22"/>
      <c r="PTH68" s="22"/>
      <c r="PTI68" s="22"/>
      <c r="PTJ68" s="22"/>
      <c r="PTK68" s="22"/>
      <c r="PTL68" s="22"/>
      <c r="PTM68" s="22"/>
      <c r="PTN68" s="22"/>
      <c r="PTO68" s="22"/>
      <c r="PTP68" s="22"/>
      <c r="PTQ68" s="22"/>
      <c r="PTR68" s="22"/>
      <c r="PTS68" s="22"/>
      <c r="PTT68" s="22"/>
      <c r="PTU68" s="22"/>
      <c r="PTV68" s="22"/>
      <c r="PTW68" s="22"/>
      <c r="PTX68" s="22"/>
      <c r="PTY68" s="22"/>
      <c r="PTZ68" s="22"/>
      <c r="PUA68" s="22"/>
      <c r="PUB68" s="22"/>
      <c r="PUC68" s="22"/>
      <c r="PUD68" s="22"/>
      <c r="PUE68" s="22"/>
      <c r="PUF68" s="22"/>
      <c r="PUG68" s="22"/>
      <c r="PUH68" s="22"/>
      <c r="PUI68" s="22"/>
      <c r="PUJ68" s="22"/>
      <c r="PUK68" s="22"/>
      <c r="PUL68" s="22"/>
      <c r="PUM68" s="22"/>
      <c r="PUN68" s="22"/>
      <c r="PUO68" s="22"/>
      <c r="PUP68" s="22"/>
      <c r="PUQ68" s="22"/>
      <c r="PUR68" s="22"/>
      <c r="PUS68" s="22"/>
      <c r="PUT68" s="22"/>
      <c r="PUU68" s="22"/>
      <c r="PUV68" s="22"/>
      <c r="PUW68" s="22"/>
      <c r="PUX68" s="22"/>
      <c r="PUY68" s="22"/>
      <c r="PUZ68" s="22"/>
      <c r="PVA68" s="22"/>
      <c r="PVB68" s="22"/>
      <c r="PVC68" s="22"/>
      <c r="PVD68" s="22"/>
      <c r="PVE68" s="22"/>
      <c r="PVF68" s="22"/>
      <c r="PVG68" s="22"/>
      <c r="PVH68" s="22"/>
      <c r="PVI68" s="22"/>
      <c r="PVJ68" s="22"/>
      <c r="PVK68" s="22"/>
      <c r="PVL68" s="22"/>
      <c r="PVM68" s="22"/>
      <c r="PVN68" s="22"/>
      <c r="PVO68" s="22"/>
      <c r="PVP68" s="22"/>
      <c r="PVQ68" s="22"/>
      <c r="PVR68" s="22"/>
      <c r="PVS68" s="22"/>
      <c r="PVT68" s="22"/>
      <c r="PVU68" s="22"/>
      <c r="PVV68" s="22"/>
      <c r="PVW68" s="22"/>
      <c r="PVX68" s="22"/>
      <c r="PVY68" s="22"/>
      <c r="PVZ68" s="22"/>
      <c r="PWA68" s="22"/>
      <c r="PWB68" s="22"/>
      <c r="PWC68" s="22"/>
      <c r="PWD68" s="22"/>
      <c r="PWE68" s="22"/>
      <c r="PWF68" s="22"/>
      <c r="PWG68" s="22"/>
      <c r="PWH68" s="22"/>
      <c r="PWI68" s="22"/>
      <c r="PWJ68" s="22"/>
      <c r="PWK68" s="22"/>
      <c r="PWL68" s="22"/>
      <c r="PWM68" s="22"/>
      <c r="PWN68" s="22"/>
      <c r="PWO68" s="22"/>
      <c r="PWP68" s="22"/>
      <c r="PWQ68" s="22"/>
      <c r="PWR68" s="22"/>
      <c r="PWS68" s="22"/>
      <c r="PWT68" s="22"/>
      <c r="PWU68" s="22"/>
      <c r="PWV68" s="22"/>
      <c r="PWW68" s="22"/>
      <c r="PWX68" s="22"/>
      <c r="PWY68" s="22"/>
      <c r="PWZ68" s="22"/>
      <c r="PXA68" s="22"/>
      <c r="PXB68" s="22"/>
      <c r="PXC68" s="22"/>
      <c r="PXD68" s="22"/>
      <c r="PXE68" s="22"/>
      <c r="PXF68" s="22"/>
      <c r="PXG68" s="22"/>
      <c r="PXH68" s="22"/>
      <c r="PXI68" s="22"/>
      <c r="PXJ68" s="22"/>
      <c r="PXK68" s="22"/>
      <c r="PXL68" s="22"/>
      <c r="PXM68" s="22"/>
      <c r="PXN68" s="22"/>
      <c r="PXO68" s="22"/>
      <c r="PXP68" s="22"/>
      <c r="PXQ68" s="22"/>
      <c r="PXR68" s="22"/>
      <c r="PXS68" s="22"/>
      <c r="PXT68" s="22"/>
      <c r="PXU68" s="22"/>
      <c r="PXV68" s="22"/>
      <c r="PXW68" s="22"/>
      <c r="PXX68" s="22"/>
      <c r="PXY68" s="22"/>
      <c r="PXZ68" s="22"/>
      <c r="PYA68" s="22"/>
      <c r="PYB68" s="22"/>
      <c r="PYC68" s="22"/>
      <c r="PYD68" s="22"/>
      <c r="PYE68" s="22"/>
      <c r="PYF68" s="22"/>
      <c r="PYG68" s="22"/>
      <c r="PYH68" s="22"/>
      <c r="PYI68" s="22"/>
      <c r="PYJ68" s="22"/>
      <c r="PYK68" s="22"/>
      <c r="PYL68" s="22"/>
      <c r="PYM68" s="22"/>
      <c r="PYN68" s="22"/>
      <c r="PYO68" s="22"/>
      <c r="PYP68" s="22"/>
      <c r="PYQ68" s="22"/>
      <c r="PYR68" s="22"/>
      <c r="PYS68" s="22"/>
      <c r="PYT68" s="22"/>
      <c r="PYU68" s="22"/>
      <c r="PYV68" s="22"/>
      <c r="PYW68" s="22"/>
      <c r="PYX68" s="22"/>
      <c r="PYY68" s="22"/>
      <c r="PYZ68" s="22"/>
      <c r="PZA68" s="22"/>
      <c r="PZB68" s="22"/>
      <c r="PZC68" s="22"/>
      <c r="PZD68" s="22"/>
      <c r="PZE68" s="22"/>
      <c r="PZF68" s="22"/>
      <c r="PZG68" s="22"/>
      <c r="PZH68" s="22"/>
      <c r="PZI68" s="22"/>
      <c r="PZJ68" s="22"/>
      <c r="PZK68" s="22"/>
      <c r="PZL68" s="22"/>
      <c r="PZM68" s="22"/>
      <c r="PZN68" s="22"/>
      <c r="PZO68" s="22"/>
      <c r="PZP68" s="22"/>
      <c r="PZQ68" s="22"/>
      <c r="PZR68" s="22"/>
      <c r="PZS68" s="22"/>
      <c r="PZT68" s="22"/>
      <c r="PZU68" s="22"/>
      <c r="PZV68" s="22"/>
      <c r="PZW68" s="22"/>
      <c r="PZX68" s="22"/>
      <c r="PZY68" s="22"/>
      <c r="PZZ68" s="22"/>
      <c r="QAA68" s="22"/>
      <c r="QAB68" s="22"/>
      <c r="QAC68" s="22"/>
      <c r="QAD68" s="22"/>
      <c r="QAE68" s="22"/>
      <c r="QAF68" s="22"/>
      <c r="QAG68" s="22"/>
      <c r="QAH68" s="22"/>
      <c r="QAI68" s="22"/>
      <c r="QAJ68" s="22"/>
      <c r="QAK68" s="22"/>
      <c r="QAL68" s="22"/>
      <c r="QAM68" s="22"/>
      <c r="QAN68" s="22"/>
      <c r="QAO68" s="22"/>
      <c r="QAP68" s="22"/>
      <c r="QAQ68" s="22"/>
      <c r="QAR68" s="22"/>
      <c r="QAS68" s="22"/>
      <c r="QAT68" s="22"/>
      <c r="QAU68" s="22"/>
      <c r="QAV68" s="22"/>
      <c r="QAW68" s="22"/>
      <c r="QAX68" s="22"/>
      <c r="QAY68" s="22"/>
      <c r="QAZ68" s="22"/>
      <c r="QBA68" s="22"/>
      <c r="QBB68" s="22"/>
      <c r="QBC68" s="22"/>
      <c r="QBD68" s="22"/>
      <c r="QBE68" s="22"/>
      <c r="QBF68" s="22"/>
      <c r="QBG68" s="22"/>
      <c r="QBH68" s="22"/>
      <c r="QBI68" s="22"/>
      <c r="QBJ68" s="22"/>
      <c r="QBK68" s="22"/>
      <c r="QBL68" s="22"/>
      <c r="QBM68" s="22"/>
      <c r="QBN68" s="22"/>
      <c r="QBO68" s="22"/>
      <c r="QBP68" s="22"/>
      <c r="QBQ68" s="22"/>
      <c r="QBR68" s="22"/>
      <c r="QBS68" s="22"/>
      <c r="QBT68" s="22"/>
      <c r="QBU68" s="22"/>
      <c r="QBV68" s="22"/>
      <c r="QBW68" s="22"/>
      <c r="QBX68" s="22"/>
      <c r="QBY68" s="22"/>
      <c r="QBZ68" s="22"/>
      <c r="QCA68" s="22"/>
      <c r="QCB68" s="22"/>
      <c r="QCC68" s="22"/>
      <c r="QCD68" s="22"/>
      <c r="QCE68" s="22"/>
      <c r="QCF68" s="22"/>
      <c r="QCG68" s="22"/>
      <c r="QCH68" s="22"/>
      <c r="QCI68" s="22"/>
      <c r="QCJ68" s="22"/>
      <c r="QCK68" s="22"/>
      <c r="QCL68" s="22"/>
      <c r="QCM68" s="22"/>
      <c r="QCN68" s="22"/>
      <c r="QCO68" s="22"/>
      <c r="QCP68" s="22"/>
      <c r="QCQ68" s="22"/>
      <c r="QCR68" s="22"/>
      <c r="QCS68" s="22"/>
      <c r="QCT68" s="22"/>
      <c r="QCU68" s="22"/>
      <c r="QCV68" s="22"/>
      <c r="QCW68" s="22"/>
      <c r="QCX68" s="22"/>
      <c r="QCY68" s="22"/>
      <c r="QCZ68" s="22"/>
      <c r="QDA68" s="22"/>
      <c r="QDB68" s="22"/>
      <c r="QDC68" s="22"/>
      <c r="QDD68" s="22"/>
      <c r="QDE68" s="22"/>
      <c r="QDF68" s="22"/>
      <c r="QDG68" s="22"/>
      <c r="QDH68" s="22"/>
      <c r="QDI68" s="22"/>
      <c r="QDJ68" s="22"/>
      <c r="QDK68" s="22"/>
      <c r="QDL68" s="22"/>
      <c r="QDM68" s="22"/>
      <c r="QDN68" s="22"/>
      <c r="QDO68" s="22"/>
      <c r="QDP68" s="22"/>
      <c r="QDQ68" s="22"/>
      <c r="QDR68" s="22"/>
      <c r="QDS68" s="22"/>
      <c r="QDT68" s="22"/>
      <c r="QDU68" s="22"/>
      <c r="QDV68" s="22"/>
      <c r="QDW68" s="22"/>
      <c r="QDX68" s="22"/>
      <c r="QDY68" s="22"/>
      <c r="QDZ68" s="22"/>
      <c r="QEA68" s="22"/>
      <c r="QEB68" s="22"/>
      <c r="QEC68" s="22"/>
      <c r="QED68" s="22"/>
      <c r="QEE68" s="22"/>
      <c r="QEF68" s="22"/>
      <c r="QEG68" s="22"/>
      <c r="QEH68" s="22"/>
      <c r="QEI68" s="22"/>
      <c r="QEJ68" s="22"/>
      <c r="QEK68" s="22"/>
      <c r="QEL68" s="22"/>
      <c r="QEM68" s="22"/>
      <c r="QEN68" s="22"/>
      <c r="QEO68" s="22"/>
      <c r="QEP68" s="22"/>
      <c r="QEQ68" s="22"/>
      <c r="QER68" s="22"/>
      <c r="QES68" s="22"/>
      <c r="QET68" s="22"/>
      <c r="QEU68" s="22"/>
      <c r="QEV68" s="22"/>
      <c r="QEW68" s="22"/>
      <c r="QEX68" s="22"/>
      <c r="QEY68" s="22"/>
      <c r="QEZ68" s="22"/>
      <c r="QFA68" s="22"/>
      <c r="QFB68" s="22"/>
      <c r="QFC68" s="22"/>
      <c r="QFD68" s="22"/>
      <c r="QFE68" s="22"/>
      <c r="QFF68" s="22"/>
      <c r="QFG68" s="22"/>
      <c r="QFH68" s="22"/>
      <c r="QFI68" s="22"/>
      <c r="QFJ68" s="22"/>
      <c r="QFK68" s="22"/>
      <c r="QFL68" s="22"/>
      <c r="QFM68" s="22"/>
      <c r="QFN68" s="22"/>
      <c r="QFO68" s="22"/>
      <c r="QFP68" s="22"/>
      <c r="QFQ68" s="22"/>
      <c r="QFR68" s="22"/>
      <c r="QFS68" s="22"/>
      <c r="QFT68" s="22"/>
      <c r="QFU68" s="22"/>
      <c r="QFV68" s="22"/>
      <c r="QFW68" s="22"/>
      <c r="QFX68" s="22"/>
      <c r="QFY68" s="22"/>
      <c r="QFZ68" s="22"/>
      <c r="QGA68" s="22"/>
      <c r="QGB68" s="22"/>
      <c r="QGC68" s="22"/>
      <c r="QGD68" s="22"/>
      <c r="QGE68" s="22"/>
      <c r="QGF68" s="22"/>
      <c r="QGG68" s="22"/>
      <c r="QGH68" s="22"/>
      <c r="QGI68" s="22"/>
      <c r="QGJ68" s="22"/>
      <c r="QGK68" s="22"/>
      <c r="QGL68" s="22"/>
      <c r="QGM68" s="22"/>
      <c r="QGN68" s="22"/>
      <c r="QGO68" s="22"/>
      <c r="QGP68" s="22"/>
      <c r="QGQ68" s="22"/>
      <c r="QGR68" s="22"/>
      <c r="QGS68" s="22"/>
      <c r="QGT68" s="22"/>
      <c r="QGU68" s="22"/>
      <c r="QGV68" s="22"/>
      <c r="QGW68" s="22"/>
      <c r="QGX68" s="22"/>
      <c r="QGY68" s="22"/>
      <c r="QGZ68" s="22"/>
      <c r="QHA68" s="22"/>
      <c r="QHB68" s="22"/>
      <c r="QHC68" s="22"/>
      <c r="QHD68" s="22"/>
      <c r="QHE68" s="22"/>
      <c r="QHF68" s="22"/>
      <c r="QHG68" s="22"/>
      <c r="QHH68" s="22"/>
      <c r="QHI68" s="22"/>
      <c r="QHJ68" s="22"/>
      <c r="QHK68" s="22"/>
      <c r="QHL68" s="22"/>
      <c r="QHM68" s="22"/>
      <c r="QHN68" s="22"/>
      <c r="QHO68" s="22"/>
      <c r="QHP68" s="22"/>
      <c r="QHQ68" s="22"/>
      <c r="QHR68" s="22"/>
      <c r="QHS68" s="22"/>
      <c r="QHT68" s="22"/>
      <c r="QHU68" s="22"/>
      <c r="QHV68" s="22"/>
      <c r="QHW68" s="22"/>
      <c r="QHX68" s="22"/>
      <c r="QHY68" s="22"/>
      <c r="QHZ68" s="22"/>
      <c r="QIA68" s="22"/>
      <c r="QIB68" s="22"/>
      <c r="QIC68" s="22"/>
      <c r="QID68" s="22"/>
      <c r="QIE68" s="22"/>
      <c r="QIF68" s="22"/>
      <c r="QIG68" s="22"/>
      <c r="QIH68" s="22"/>
      <c r="QII68" s="22"/>
      <c r="QIJ68" s="22"/>
      <c r="QIK68" s="22"/>
      <c r="QIL68" s="22"/>
      <c r="QIM68" s="22"/>
      <c r="QIN68" s="22"/>
      <c r="QIO68" s="22"/>
      <c r="QIP68" s="22"/>
      <c r="QIQ68" s="22"/>
      <c r="QIR68" s="22"/>
      <c r="QIS68" s="22"/>
      <c r="QIT68" s="22"/>
      <c r="QIU68" s="22"/>
      <c r="QIV68" s="22"/>
      <c r="QIW68" s="22"/>
      <c r="QIX68" s="22"/>
      <c r="QIY68" s="22"/>
      <c r="QIZ68" s="22"/>
      <c r="QJA68" s="22"/>
      <c r="QJB68" s="22"/>
      <c r="QJC68" s="22"/>
      <c r="QJD68" s="22"/>
      <c r="QJE68" s="22"/>
      <c r="QJF68" s="22"/>
      <c r="QJG68" s="22"/>
      <c r="QJH68" s="22"/>
      <c r="QJI68" s="22"/>
      <c r="QJJ68" s="22"/>
      <c r="QJK68" s="22"/>
      <c r="QJL68" s="22"/>
      <c r="QJM68" s="22"/>
      <c r="QJN68" s="22"/>
      <c r="QJO68" s="22"/>
      <c r="QJP68" s="22"/>
      <c r="QJQ68" s="22"/>
      <c r="QJR68" s="22"/>
      <c r="QJS68" s="22"/>
      <c r="QJT68" s="22"/>
      <c r="QJU68" s="22"/>
      <c r="QJV68" s="22"/>
      <c r="QJW68" s="22"/>
      <c r="QJX68" s="22"/>
      <c r="QJY68" s="22"/>
      <c r="QJZ68" s="22"/>
      <c r="QKA68" s="22"/>
      <c r="QKB68" s="22"/>
      <c r="QKC68" s="22"/>
      <c r="QKD68" s="22"/>
      <c r="QKE68" s="22"/>
      <c r="QKF68" s="22"/>
      <c r="QKG68" s="22"/>
      <c r="QKH68" s="22"/>
      <c r="QKI68" s="22"/>
      <c r="QKJ68" s="22"/>
      <c r="QKK68" s="22"/>
      <c r="QKL68" s="22"/>
      <c r="QKM68" s="22"/>
      <c r="QKN68" s="22"/>
      <c r="QKO68" s="22"/>
      <c r="QKP68" s="22"/>
      <c r="QKQ68" s="22"/>
      <c r="QKR68" s="22"/>
      <c r="QKS68" s="22"/>
      <c r="QKT68" s="22"/>
      <c r="QKU68" s="22"/>
      <c r="QKV68" s="22"/>
      <c r="QKW68" s="22"/>
      <c r="QKX68" s="22"/>
      <c r="QKY68" s="22"/>
      <c r="QKZ68" s="22"/>
      <c r="QLA68" s="22"/>
      <c r="QLB68" s="22"/>
      <c r="QLC68" s="22"/>
      <c r="QLD68" s="22"/>
      <c r="QLE68" s="22"/>
      <c r="QLF68" s="22"/>
      <c r="QLG68" s="22"/>
      <c r="QLH68" s="22"/>
      <c r="QLI68" s="22"/>
      <c r="QLJ68" s="22"/>
      <c r="QLK68" s="22"/>
      <c r="QLL68" s="22"/>
      <c r="QLM68" s="22"/>
      <c r="QLN68" s="22"/>
      <c r="QLO68" s="22"/>
      <c r="QLP68" s="22"/>
      <c r="QLQ68" s="22"/>
      <c r="QLR68" s="22"/>
      <c r="QLS68" s="22"/>
      <c r="QLT68" s="22"/>
      <c r="QLU68" s="22"/>
      <c r="QLV68" s="22"/>
      <c r="QLW68" s="22"/>
      <c r="QLX68" s="22"/>
      <c r="QLY68" s="22"/>
      <c r="QLZ68" s="22"/>
      <c r="QMA68" s="22"/>
      <c r="QMB68" s="22"/>
      <c r="QMC68" s="22"/>
      <c r="QMD68" s="22"/>
      <c r="QME68" s="22"/>
      <c r="QMF68" s="22"/>
      <c r="QMG68" s="22"/>
      <c r="QMH68" s="22"/>
      <c r="QMI68" s="22"/>
      <c r="QMJ68" s="22"/>
      <c r="QMK68" s="22"/>
      <c r="QML68" s="22"/>
      <c r="QMM68" s="22"/>
      <c r="QMN68" s="22"/>
      <c r="QMO68" s="22"/>
      <c r="QMP68" s="22"/>
      <c r="QMQ68" s="22"/>
      <c r="QMR68" s="22"/>
      <c r="QMS68" s="22"/>
      <c r="QMT68" s="22"/>
      <c r="QMU68" s="22"/>
      <c r="QMV68" s="22"/>
      <c r="QMW68" s="22"/>
      <c r="QMX68" s="22"/>
      <c r="QMY68" s="22"/>
      <c r="QMZ68" s="22"/>
      <c r="QNA68" s="22"/>
      <c r="QNB68" s="22"/>
      <c r="QNC68" s="22"/>
      <c r="QND68" s="22"/>
      <c r="QNE68" s="22"/>
      <c r="QNF68" s="22"/>
      <c r="QNG68" s="22"/>
      <c r="QNH68" s="22"/>
      <c r="QNI68" s="22"/>
      <c r="QNJ68" s="22"/>
      <c r="QNK68" s="22"/>
      <c r="QNL68" s="22"/>
      <c r="QNM68" s="22"/>
      <c r="QNN68" s="22"/>
      <c r="QNO68" s="22"/>
      <c r="QNP68" s="22"/>
      <c r="QNQ68" s="22"/>
      <c r="QNR68" s="22"/>
      <c r="QNS68" s="22"/>
      <c r="QNT68" s="22"/>
      <c r="QNU68" s="22"/>
      <c r="QNV68" s="22"/>
      <c r="QNW68" s="22"/>
      <c r="QNX68" s="22"/>
      <c r="QNY68" s="22"/>
      <c r="QNZ68" s="22"/>
      <c r="QOA68" s="22"/>
      <c r="QOB68" s="22"/>
      <c r="QOC68" s="22"/>
      <c r="QOD68" s="22"/>
      <c r="QOE68" s="22"/>
      <c r="QOF68" s="22"/>
      <c r="QOG68" s="22"/>
      <c r="QOH68" s="22"/>
      <c r="QOI68" s="22"/>
      <c r="QOJ68" s="22"/>
      <c r="QOK68" s="22"/>
      <c r="QOL68" s="22"/>
      <c r="QOM68" s="22"/>
      <c r="QON68" s="22"/>
      <c r="QOO68" s="22"/>
      <c r="QOP68" s="22"/>
      <c r="QOQ68" s="22"/>
      <c r="QOR68" s="22"/>
      <c r="QOS68" s="22"/>
      <c r="QOT68" s="22"/>
      <c r="QOU68" s="22"/>
      <c r="QOV68" s="22"/>
      <c r="QOW68" s="22"/>
      <c r="QOX68" s="22"/>
      <c r="QOY68" s="22"/>
      <c r="QOZ68" s="22"/>
      <c r="QPA68" s="22"/>
      <c r="QPB68" s="22"/>
      <c r="QPC68" s="22"/>
      <c r="QPD68" s="22"/>
      <c r="QPE68" s="22"/>
      <c r="QPF68" s="22"/>
      <c r="QPG68" s="22"/>
      <c r="QPH68" s="22"/>
      <c r="QPI68" s="22"/>
      <c r="QPJ68" s="22"/>
      <c r="QPK68" s="22"/>
      <c r="QPL68" s="22"/>
      <c r="QPM68" s="22"/>
      <c r="QPN68" s="22"/>
      <c r="QPO68" s="22"/>
      <c r="QPP68" s="22"/>
      <c r="QPQ68" s="22"/>
      <c r="QPR68" s="22"/>
      <c r="QPS68" s="22"/>
      <c r="QPT68" s="22"/>
      <c r="QPU68" s="22"/>
      <c r="QPV68" s="22"/>
      <c r="QPW68" s="22"/>
      <c r="QPX68" s="22"/>
      <c r="QPY68" s="22"/>
      <c r="QPZ68" s="22"/>
      <c r="QQA68" s="22"/>
      <c r="QQB68" s="22"/>
      <c r="QQC68" s="22"/>
      <c r="QQD68" s="22"/>
      <c r="QQE68" s="22"/>
      <c r="QQF68" s="22"/>
      <c r="QQG68" s="22"/>
      <c r="QQH68" s="22"/>
      <c r="QQI68" s="22"/>
      <c r="QQJ68" s="22"/>
      <c r="QQK68" s="22"/>
      <c r="QQL68" s="22"/>
      <c r="QQM68" s="22"/>
      <c r="QQN68" s="22"/>
      <c r="QQO68" s="22"/>
      <c r="QQP68" s="22"/>
      <c r="QQQ68" s="22"/>
      <c r="QQR68" s="22"/>
      <c r="QQS68" s="22"/>
      <c r="QQT68" s="22"/>
      <c r="QQU68" s="22"/>
      <c r="QQV68" s="22"/>
      <c r="QQW68" s="22"/>
      <c r="QQX68" s="22"/>
      <c r="QQY68" s="22"/>
      <c r="QQZ68" s="22"/>
      <c r="QRA68" s="22"/>
      <c r="QRB68" s="22"/>
      <c r="QRC68" s="22"/>
      <c r="QRD68" s="22"/>
      <c r="QRE68" s="22"/>
      <c r="QRF68" s="22"/>
      <c r="QRG68" s="22"/>
      <c r="QRH68" s="22"/>
      <c r="QRI68" s="22"/>
      <c r="QRJ68" s="22"/>
      <c r="QRK68" s="22"/>
      <c r="QRL68" s="22"/>
      <c r="QRM68" s="22"/>
      <c r="QRN68" s="22"/>
      <c r="QRO68" s="22"/>
      <c r="QRP68" s="22"/>
      <c r="QRQ68" s="22"/>
      <c r="QRR68" s="22"/>
      <c r="QRS68" s="22"/>
      <c r="QRT68" s="22"/>
      <c r="QRU68" s="22"/>
      <c r="QRV68" s="22"/>
      <c r="QRW68" s="22"/>
      <c r="QRX68" s="22"/>
      <c r="QRY68" s="22"/>
      <c r="QRZ68" s="22"/>
      <c r="QSA68" s="22"/>
      <c r="QSB68" s="22"/>
      <c r="QSC68" s="22"/>
      <c r="QSD68" s="22"/>
      <c r="QSE68" s="22"/>
      <c r="QSF68" s="22"/>
      <c r="QSG68" s="22"/>
      <c r="QSH68" s="22"/>
      <c r="QSI68" s="22"/>
      <c r="QSJ68" s="22"/>
      <c r="QSK68" s="22"/>
      <c r="QSL68" s="22"/>
      <c r="QSM68" s="22"/>
      <c r="QSN68" s="22"/>
      <c r="QSO68" s="22"/>
      <c r="QSP68" s="22"/>
      <c r="QSQ68" s="22"/>
      <c r="QSR68" s="22"/>
      <c r="QSS68" s="22"/>
      <c r="QST68" s="22"/>
      <c r="QSU68" s="22"/>
      <c r="QSV68" s="22"/>
      <c r="QSW68" s="22"/>
      <c r="QSX68" s="22"/>
      <c r="QSY68" s="22"/>
      <c r="QSZ68" s="22"/>
      <c r="QTA68" s="22"/>
      <c r="QTB68" s="22"/>
      <c r="QTC68" s="22"/>
      <c r="QTD68" s="22"/>
      <c r="QTE68" s="22"/>
      <c r="QTF68" s="22"/>
      <c r="QTG68" s="22"/>
      <c r="QTH68" s="22"/>
      <c r="QTI68" s="22"/>
      <c r="QTJ68" s="22"/>
      <c r="QTK68" s="22"/>
      <c r="QTL68" s="22"/>
      <c r="QTM68" s="22"/>
      <c r="QTN68" s="22"/>
      <c r="QTO68" s="22"/>
      <c r="QTP68" s="22"/>
      <c r="QTQ68" s="22"/>
      <c r="QTR68" s="22"/>
      <c r="QTS68" s="22"/>
      <c r="QTT68" s="22"/>
      <c r="QTU68" s="22"/>
      <c r="QTV68" s="22"/>
      <c r="QTW68" s="22"/>
      <c r="QTX68" s="22"/>
      <c r="QTY68" s="22"/>
      <c r="QTZ68" s="22"/>
      <c r="QUA68" s="22"/>
      <c r="QUB68" s="22"/>
      <c r="QUC68" s="22"/>
      <c r="QUD68" s="22"/>
      <c r="QUE68" s="22"/>
      <c r="QUF68" s="22"/>
      <c r="QUG68" s="22"/>
      <c r="QUH68" s="22"/>
      <c r="QUI68" s="22"/>
      <c r="QUJ68" s="22"/>
      <c r="QUK68" s="22"/>
      <c r="QUL68" s="22"/>
      <c r="QUM68" s="22"/>
      <c r="QUN68" s="22"/>
      <c r="QUO68" s="22"/>
      <c r="QUP68" s="22"/>
      <c r="QUQ68" s="22"/>
      <c r="QUR68" s="22"/>
      <c r="QUS68" s="22"/>
      <c r="QUT68" s="22"/>
      <c r="QUU68" s="22"/>
      <c r="QUV68" s="22"/>
      <c r="QUW68" s="22"/>
      <c r="QUX68" s="22"/>
      <c r="QUY68" s="22"/>
      <c r="QUZ68" s="22"/>
      <c r="QVA68" s="22"/>
      <c r="QVB68" s="22"/>
      <c r="QVC68" s="22"/>
      <c r="QVD68" s="22"/>
      <c r="QVE68" s="22"/>
      <c r="QVF68" s="22"/>
      <c r="QVG68" s="22"/>
      <c r="QVH68" s="22"/>
      <c r="QVI68" s="22"/>
      <c r="QVJ68" s="22"/>
      <c r="QVK68" s="22"/>
      <c r="QVL68" s="22"/>
      <c r="QVM68" s="22"/>
      <c r="QVN68" s="22"/>
      <c r="QVO68" s="22"/>
      <c r="QVP68" s="22"/>
      <c r="QVQ68" s="22"/>
      <c r="QVR68" s="22"/>
      <c r="QVS68" s="22"/>
      <c r="QVT68" s="22"/>
      <c r="QVU68" s="22"/>
      <c r="QVV68" s="22"/>
      <c r="QVW68" s="22"/>
      <c r="QVX68" s="22"/>
      <c r="QVY68" s="22"/>
      <c r="QVZ68" s="22"/>
      <c r="QWA68" s="22"/>
      <c r="QWB68" s="22"/>
      <c r="QWC68" s="22"/>
      <c r="QWD68" s="22"/>
      <c r="QWE68" s="22"/>
      <c r="QWF68" s="22"/>
      <c r="QWG68" s="22"/>
      <c r="QWH68" s="22"/>
      <c r="QWI68" s="22"/>
      <c r="QWJ68" s="22"/>
      <c r="QWK68" s="22"/>
      <c r="QWL68" s="22"/>
      <c r="QWM68" s="22"/>
      <c r="QWN68" s="22"/>
      <c r="QWO68" s="22"/>
      <c r="QWP68" s="22"/>
      <c r="QWQ68" s="22"/>
      <c r="QWR68" s="22"/>
      <c r="QWS68" s="22"/>
      <c r="QWT68" s="22"/>
      <c r="QWU68" s="22"/>
      <c r="QWV68" s="22"/>
      <c r="QWW68" s="22"/>
      <c r="QWX68" s="22"/>
      <c r="QWY68" s="22"/>
      <c r="QWZ68" s="22"/>
      <c r="QXA68" s="22"/>
      <c r="QXB68" s="22"/>
      <c r="QXC68" s="22"/>
      <c r="QXD68" s="22"/>
      <c r="QXE68" s="22"/>
      <c r="QXF68" s="22"/>
      <c r="QXG68" s="22"/>
      <c r="QXH68" s="22"/>
      <c r="QXI68" s="22"/>
      <c r="QXJ68" s="22"/>
      <c r="QXK68" s="22"/>
      <c r="QXL68" s="22"/>
      <c r="QXM68" s="22"/>
      <c r="QXN68" s="22"/>
      <c r="QXO68" s="22"/>
      <c r="QXP68" s="22"/>
      <c r="QXQ68" s="22"/>
      <c r="QXR68" s="22"/>
      <c r="QXS68" s="22"/>
      <c r="QXT68" s="22"/>
      <c r="QXU68" s="22"/>
      <c r="QXV68" s="22"/>
      <c r="QXW68" s="22"/>
      <c r="QXX68" s="22"/>
      <c r="QXY68" s="22"/>
      <c r="QXZ68" s="22"/>
      <c r="QYA68" s="22"/>
      <c r="QYB68" s="22"/>
      <c r="QYC68" s="22"/>
      <c r="QYD68" s="22"/>
      <c r="QYE68" s="22"/>
      <c r="QYF68" s="22"/>
      <c r="QYG68" s="22"/>
      <c r="QYH68" s="22"/>
      <c r="QYI68" s="22"/>
      <c r="QYJ68" s="22"/>
      <c r="QYK68" s="22"/>
      <c r="QYL68" s="22"/>
      <c r="QYM68" s="22"/>
      <c r="QYN68" s="22"/>
      <c r="QYO68" s="22"/>
      <c r="QYP68" s="22"/>
      <c r="QYQ68" s="22"/>
      <c r="QYR68" s="22"/>
      <c r="QYS68" s="22"/>
      <c r="QYT68" s="22"/>
      <c r="QYU68" s="22"/>
      <c r="QYV68" s="22"/>
      <c r="QYW68" s="22"/>
      <c r="QYX68" s="22"/>
      <c r="QYY68" s="22"/>
      <c r="QYZ68" s="22"/>
      <c r="QZA68" s="22"/>
      <c r="QZB68" s="22"/>
      <c r="QZC68" s="22"/>
      <c r="QZD68" s="22"/>
      <c r="QZE68" s="22"/>
      <c r="QZF68" s="22"/>
      <c r="QZG68" s="22"/>
      <c r="QZH68" s="22"/>
      <c r="QZI68" s="22"/>
      <c r="QZJ68" s="22"/>
      <c r="QZK68" s="22"/>
      <c r="QZL68" s="22"/>
      <c r="QZM68" s="22"/>
      <c r="QZN68" s="22"/>
      <c r="QZO68" s="22"/>
      <c r="QZP68" s="22"/>
      <c r="QZQ68" s="22"/>
      <c r="QZR68" s="22"/>
      <c r="QZS68" s="22"/>
      <c r="QZT68" s="22"/>
      <c r="QZU68" s="22"/>
      <c r="QZV68" s="22"/>
      <c r="QZW68" s="22"/>
      <c r="QZX68" s="22"/>
      <c r="QZY68" s="22"/>
      <c r="QZZ68" s="22"/>
      <c r="RAA68" s="22"/>
      <c r="RAB68" s="22"/>
      <c r="RAC68" s="22"/>
      <c r="RAD68" s="22"/>
      <c r="RAE68" s="22"/>
      <c r="RAF68" s="22"/>
      <c r="RAG68" s="22"/>
      <c r="RAH68" s="22"/>
      <c r="RAI68" s="22"/>
      <c r="RAJ68" s="22"/>
      <c r="RAK68" s="22"/>
      <c r="RAL68" s="22"/>
      <c r="RAM68" s="22"/>
      <c r="RAN68" s="22"/>
      <c r="RAO68" s="22"/>
      <c r="RAP68" s="22"/>
      <c r="RAQ68" s="22"/>
      <c r="RAR68" s="22"/>
      <c r="RAS68" s="22"/>
      <c r="RAT68" s="22"/>
      <c r="RAU68" s="22"/>
      <c r="RAV68" s="22"/>
      <c r="RAW68" s="22"/>
      <c r="RAX68" s="22"/>
      <c r="RAY68" s="22"/>
      <c r="RAZ68" s="22"/>
      <c r="RBA68" s="22"/>
      <c r="RBB68" s="22"/>
      <c r="RBC68" s="22"/>
      <c r="RBD68" s="22"/>
      <c r="RBE68" s="22"/>
      <c r="RBF68" s="22"/>
      <c r="RBG68" s="22"/>
      <c r="RBH68" s="22"/>
      <c r="RBI68" s="22"/>
      <c r="RBJ68" s="22"/>
      <c r="RBK68" s="22"/>
      <c r="RBL68" s="22"/>
      <c r="RBM68" s="22"/>
      <c r="RBN68" s="22"/>
      <c r="RBO68" s="22"/>
      <c r="RBP68" s="22"/>
      <c r="RBQ68" s="22"/>
      <c r="RBR68" s="22"/>
      <c r="RBS68" s="22"/>
      <c r="RBT68" s="22"/>
      <c r="RBU68" s="22"/>
      <c r="RBV68" s="22"/>
      <c r="RBW68" s="22"/>
      <c r="RBX68" s="22"/>
      <c r="RBY68" s="22"/>
      <c r="RBZ68" s="22"/>
      <c r="RCA68" s="22"/>
      <c r="RCB68" s="22"/>
      <c r="RCC68" s="22"/>
      <c r="RCD68" s="22"/>
      <c r="RCE68" s="22"/>
      <c r="RCF68" s="22"/>
      <c r="RCG68" s="22"/>
      <c r="RCH68" s="22"/>
      <c r="RCI68" s="22"/>
      <c r="RCJ68" s="22"/>
      <c r="RCK68" s="22"/>
      <c r="RCL68" s="22"/>
      <c r="RCM68" s="22"/>
      <c r="RCN68" s="22"/>
      <c r="RCO68" s="22"/>
      <c r="RCP68" s="22"/>
      <c r="RCQ68" s="22"/>
      <c r="RCR68" s="22"/>
      <c r="RCS68" s="22"/>
      <c r="RCT68" s="22"/>
      <c r="RCU68" s="22"/>
      <c r="RCV68" s="22"/>
      <c r="RCW68" s="22"/>
      <c r="RCX68" s="22"/>
      <c r="RCY68" s="22"/>
      <c r="RCZ68" s="22"/>
      <c r="RDA68" s="22"/>
      <c r="RDB68" s="22"/>
      <c r="RDC68" s="22"/>
      <c r="RDD68" s="22"/>
      <c r="RDE68" s="22"/>
      <c r="RDF68" s="22"/>
      <c r="RDG68" s="22"/>
      <c r="RDH68" s="22"/>
      <c r="RDI68" s="22"/>
      <c r="RDJ68" s="22"/>
      <c r="RDK68" s="22"/>
      <c r="RDL68" s="22"/>
      <c r="RDM68" s="22"/>
      <c r="RDN68" s="22"/>
      <c r="RDO68" s="22"/>
      <c r="RDP68" s="22"/>
      <c r="RDQ68" s="22"/>
      <c r="RDR68" s="22"/>
      <c r="RDS68" s="22"/>
      <c r="RDT68" s="22"/>
      <c r="RDU68" s="22"/>
      <c r="RDV68" s="22"/>
      <c r="RDW68" s="22"/>
      <c r="RDX68" s="22"/>
      <c r="RDY68" s="22"/>
      <c r="RDZ68" s="22"/>
      <c r="REA68" s="22"/>
      <c r="REB68" s="22"/>
      <c r="REC68" s="22"/>
      <c r="RED68" s="22"/>
      <c r="REE68" s="22"/>
      <c r="REF68" s="22"/>
      <c r="REG68" s="22"/>
      <c r="REH68" s="22"/>
      <c r="REI68" s="22"/>
      <c r="REJ68" s="22"/>
      <c r="REK68" s="22"/>
      <c r="REL68" s="22"/>
      <c r="REM68" s="22"/>
      <c r="REN68" s="22"/>
      <c r="REO68" s="22"/>
      <c r="REP68" s="22"/>
      <c r="REQ68" s="22"/>
      <c r="RER68" s="22"/>
      <c r="RES68" s="22"/>
      <c r="RET68" s="22"/>
      <c r="REU68" s="22"/>
      <c r="REV68" s="22"/>
      <c r="REW68" s="22"/>
      <c r="REX68" s="22"/>
      <c r="REY68" s="22"/>
      <c r="REZ68" s="22"/>
      <c r="RFA68" s="22"/>
      <c r="RFB68" s="22"/>
      <c r="RFC68" s="22"/>
      <c r="RFD68" s="22"/>
      <c r="RFE68" s="22"/>
      <c r="RFF68" s="22"/>
      <c r="RFG68" s="22"/>
      <c r="RFH68" s="22"/>
      <c r="RFI68" s="22"/>
      <c r="RFJ68" s="22"/>
      <c r="RFK68" s="22"/>
      <c r="RFL68" s="22"/>
      <c r="RFM68" s="22"/>
      <c r="RFN68" s="22"/>
      <c r="RFO68" s="22"/>
      <c r="RFP68" s="22"/>
      <c r="RFQ68" s="22"/>
      <c r="RFR68" s="22"/>
      <c r="RFS68" s="22"/>
      <c r="RFT68" s="22"/>
      <c r="RFU68" s="22"/>
      <c r="RFV68" s="22"/>
      <c r="RFW68" s="22"/>
      <c r="RFX68" s="22"/>
      <c r="RFY68" s="22"/>
      <c r="RFZ68" s="22"/>
      <c r="RGA68" s="22"/>
      <c r="RGB68" s="22"/>
      <c r="RGC68" s="22"/>
      <c r="RGD68" s="22"/>
      <c r="RGE68" s="22"/>
      <c r="RGF68" s="22"/>
      <c r="RGG68" s="22"/>
      <c r="RGH68" s="22"/>
      <c r="RGI68" s="22"/>
      <c r="RGJ68" s="22"/>
      <c r="RGK68" s="22"/>
      <c r="RGL68" s="22"/>
      <c r="RGM68" s="22"/>
      <c r="RGN68" s="22"/>
      <c r="RGO68" s="22"/>
      <c r="RGP68" s="22"/>
      <c r="RGQ68" s="22"/>
      <c r="RGR68" s="22"/>
      <c r="RGS68" s="22"/>
      <c r="RGT68" s="22"/>
      <c r="RGU68" s="22"/>
      <c r="RGV68" s="22"/>
      <c r="RGW68" s="22"/>
      <c r="RGX68" s="22"/>
      <c r="RGY68" s="22"/>
      <c r="RGZ68" s="22"/>
      <c r="RHA68" s="22"/>
      <c r="RHB68" s="22"/>
      <c r="RHC68" s="22"/>
      <c r="RHD68" s="22"/>
      <c r="RHE68" s="22"/>
      <c r="RHF68" s="22"/>
      <c r="RHG68" s="22"/>
      <c r="RHH68" s="22"/>
      <c r="RHI68" s="22"/>
      <c r="RHJ68" s="22"/>
      <c r="RHK68" s="22"/>
      <c r="RHL68" s="22"/>
      <c r="RHM68" s="22"/>
      <c r="RHN68" s="22"/>
      <c r="RHO68" s="22"/>
      <c r="RHP68" s="22"/>
      <c r="RHQ68" s="22"/>
      <c r="RHR68" s="22"/>
      <c r="RHS68" s="22"/>
      <c r="RHT68" s="22"/>
      <c r="RHU68" s="22"/>
      <c r="RHV68" s="22"/>
      <c r="RHW68" s="22"/>
      <c r="RHX68" s="22"/>
      <c r="RHY68" s="22"/>
      <c r="RHZ68" s="22"/>
      <c r="RIA68" s="22"/>
      <c r="RIB68" s="22"/>
      <c r="RIC68" s="22"/>
      <c r="RID68" s="22"/>
      <c r="RIE68" s="22"/>
      <c r="RIF68" s="22"/>
      <c r="RIG68" s="22"/>
      <c r="RIH68" s="22"/>
      <c r="RII68" s="22"/>
      <c r="RIJ68" s="22"/>
      <c r="RIK68" s="22"/>
      <c r="RIL68" s="22"/>
      <c r="RIM68" s="22"/>
      <c r="RIN68" s="22"/>
      <c r="RIO68" s="22"/>
      <c r="RIP68" s="22"/>
      <c r="RIQ68" s="22"/>
      <c r="RIR68" s="22"/>
      <c r="RIS68" s="22"/>
      <c r="RIT68" s="22"/>
      <c r="RIU68" s="22"/>
      <c r="RIV68" s="22"/>
      <c r="RIW68" s="22"/>
      <c r="RIX68" s="22"/>
      <c r="RIY68" s="22"/>
      <c r="RIZ68" s="22"/>
      <c r="RJA68" s="22"/>
      <c r="RJB68" s="22"/>
      <c r="RJC68" s="22"/>
      <c r="RJD68" s="22"/>
      <c r="RJE68" s="22"/>
      <c r="RJF68" s="22"/>
      <c r="RJG68" s="22"/>
      <c r="RJH68" s="22"/>
      <c r="RJI68" s="22"/>
      <c r="RJJ68" s="22"/>
      <c r="RJK68" s="22"/>
      <c r="RJL68" s="22"/>
      <c r="RJM68" s="22"/>
      <c r="RJN68" s="22"/>
      <c r="RJO68" s="22"/>
      <c r="RJP68" s="22"/>
      <c r="RJQ68" s="22"/>
      <c r="RJR68" s="22"/>
      <c r="RJS68" s="22"/>
      <c r="RJT68" s="22"/>
      <c r="RJU68" s="22"/>
      <c r="RJV68" s="22"/>
      <c r="RJW68" s="22"/>
      <c r="RJX68" s="22"/>
      <c r="RJY68" s="22"/>
      <c r="RJZ68" s="22"/>
      <c r="RKA68" s="22"/>
      <c r="RKB68" s="22"/>
      <c r="RKC68" s="22"/>
      <c r="RKD68" s="22"/>
      <c r="RKE68" s="22"/>
      <c r="RKF68" s="22"/>
      <c r="RKG68" s="22"/>
      <c r="RKH68" s="22"/>
      <c r="RKI68" s="22"/>
      <c r="RKJ68" s="22"/>
      <c r="RKK68" s="22"/>
      <c r="RKL68" s="22"/>
      <c r="RKM68" s="22"/>
      <c r="RKN68" s="22"/>
      <c r="RKO68" s="22"/>
      <c r="RKP68" s="22"/>
      <c r="RKQ68" s="22"/>
      <c r="RKR68" s="22"/>
      <c r="RKS68" s="22"/>
      <c r="RKT68" s="22"/>
      <c r="RKU68" s="22"/>
      <c r="RKV68" s="22"/>
      <c r="RKW68" s="22"/>
      <c r="RKX68" s="22"/>
      <c r="RKY68" s="22"/>
      <c r="RKZ68" s="22"/>
      <c r="RLA68" s="22"/>
      <c r="RLB68" s="22"/>
      <c r="RLC68" s="22"/>
      <c r="RLD68" s="22"/>
      <c r="RLE68" s="22"/>
      <c r="RLF68" s="22"/>
      <c r="RLG68" s="22"/>
      <c r="RLH68" s="22"/>
      <c r="RLI68" s="22"/>
      <c r="RLJ68" s="22"/>
      <c r="RLK68" s="22"/>
      <c r="RLL68" s="22"/>
      <c r="RLM68" s="22"/>
      <c r="RLN68" s="22"/>
      <c r="RLO68" s="22"/>
      <c r="RLP68" s="22"/>
      <c r="RLQ68" s="22"/>
      <c r="RLR68" s="22"/>
      <c r="RLS68" s="22"/>
      <c r="RLT68" s="22"/>
      <c r="RLU68" s="22"/>
      <c r="RLV68" s="22"/>
      <c r="RLW68" s="22"/>
      <c r="RLX68" s="22"/>
      <c r="RLY68" s="22"/>
      <c r="RLZ68" s="22"/>
      <c r="RMA68" s="22"/>
      <c r="RMB68" s="22"/>
      <c r="RMC68" s="22"/>
      <c r="RMD68" s="22"/>
      <c r="RME68" s="22"/>
      <c r="RMF68" s="22"/>
      <c r="RMG68" s="22"/>
      <c r="RMH68" s="22"/>
      <c r="RMI68" s="22"/>
      <c r="RMJ68" s="22"/>
      <c r="RMK68" s="22"/>
      <c r="RML68" s="22"/>
      <c r="RMM68" s="22"/>
      <c r="RMN68" s="22"/>
      <c r="RMO68" s="22"/>
      <c r="RMP68" s="22"/>
      <c r="RMQ68" s="22"/>
      <c r="RMR68" s="22"/>
      <c r="RMS68" s="22"/>
      <c r="RMT68" s="22"/>
      <c r="RMU68" s="22"/>
      <c r="RMV68" s="22"/>
      <c r="RMW68" s="22"/>
      <c r="RMX68" s="22"/>
      <c r="RMY68" s="22"/>
      <c r="RMZ68" s="22"/>
      <c r="RNA68" s="22"/>
      <c r="RNB68" s="22"/>
      <c r="RNC68" s="22"/>
      <c r="RND68" s="22"/>
      <c r="RNE68" s="22"/>
      <c r="RNF68" s="22"/>
      <c r="RNG68" s="22"/>
      <c r="RNH68" s="22"/>
      <c r="RNI68" s="22"/>
      <c r="RNJ68" s="22"/>
      <c r="RNK68" s="22"/>
      <c r="RNL68" s="22"/>
      <c r="RNM68" s="22"/>
      <c r="RNN68" s="22"/>
      <c r="RNO68" s="22"/>
      <c r="RNP68" s="22"/>
      <c r="RNQ68" s="22"/>
      <c r="RNR68" s="22"/>
      <c r="RNS68" s="22"/>
      <c r="RNT68" s="22"/>
      <c r="RNU68" s="22"/>
      <c r="RNV68" s="22"/>
      <c r="RNW68" s="22"/>
      <c r="RNX68" s="22"/>
      <c r="RNY68" s="22"/>
      <c r="RNZ68" s="22"/>
      <c r="ROA68" s="22"/>
      <c r="ROB68" s="22"/>
      <c r="ROC68" s="22"/>
      <c r="ROD68" s="22"/>
      <c r="ROE68" s="22"/>
      <c r="ROF68" s="22"/>
      <c r="ROG68" s="22"/>
      <c r="ROH68" s="22"/>
      <c r="ROI68" s="22"/>
      <c r="ROJ68" s="22"/>
      <c r="ROK68" s="22"/>
      <c r="ROL68" s="22"/>
      <c r="ROM68" s="22"/>
      <c r="RON68" s="22"/>
      <c r="ROO68" s="22"/>
      <c r="ROP68" s="22"/>
      <c r="ROQ68" s="22"/>
      <c r="ROR68" s="22"/>
      <c r="ROS68" s="22"/>
      <c r="ROT68" s="22"/>
      <c r="ROU68" s="22"/>
      <c r="ROV68" s="22"/>
      <c r="ROW68" s="22"/>
      <c r="ROX68" s="22"/>
      <c r="ROY68" s="22"/>
      <c r="ROZ68" s="22"/>
      <c r="RPA68" s="22"/>
      <c r="RPB68" s="22"/>
      <c r="RPC68" s="22"/>
      <c r="RPD68" s="22"/>
      <c r="RPE68" s="22"/>
      <c r="RPF68" s="22"/>
      <c r="RPG68" s="22"/>
      <c r="RPH68" s="22"/>
      <c r="RPI68" s="22"/>
      <c r="RPJ68" s="22"/>
      <c r="RPK68" s="22"/>
      <c r="RPL68" s="22"/>
      <c r="RPM68" s="22"/>
      <c r="RPN68" s="22"/>
      <c r="RPO68" s="22"/>
      <c r="RPP68" s="22"/>
      <c r="RPQ68" s="22"/>
      <c r="RPR68" s="22"/>
      <c r="RPS68" s="22"/>
      <c r="RPT68" s="22"/>
      <c r="RPU68" s="22"/>
      <c r="RPV68" s="22"/>
      <c r="RPW68" s="22"/>
      <c r="RPX68" s="22"/>
      <c r="RPY68" s="22"/>
      <c r="RPZ68" s="22"/>
      <c r="RQA68" s="22"/>
      <c r="RQB68" s="22"/>
      <c r="RQC68" s="22"/>
      <c r="RQD68" s="22"/>
      <c r="RQE68" s="22"/>
      <c r="RQF68" s="22"/>
      <c r="RQG68" s="22"/>
      <c r="RQH68" s="22"/>
      <c r="RQI68" s="22"/>
      <c r="RQJ68" s="22"/>
      <c r="RQK68" s="22"/>
      <c r="RQL68" s="22"/>
      <c r="RQM68" s="22"/>
      <c r="RQN68" s="22"/>
      <c r="RQO68" s="22"/>
      <c r="RQP68" s="22"/>
      <c r="RQQ68" s="22"/>
      <c r="RQR68" s="22"/>
      <c r="RQS68" s="22"/>
      <c r="RQT68" s="22"/>
      <c r="RQU68" s="22"/>
      <c r="RQV68" s="22"/>
      <c r="RQW68" s="22"/>
      <c r="RQX68" s="22"/>
      <c r="RQY68" s="22"/>
      <c r="RQZ68" s="22"/>
      <c r="RRA68" s="22"/>
      <c r="RRB68" s="22"/>
      <c r="RRC68" s="22"/>
      <c r="RRD68" s="22"/>
      <c r="RRE68" s="22"/>
      <c r="RRF68" s="22"/>
      <c r="RRG68" s="22"/>
      <c r="RRH68" s="22"/>
      <c r="RRI68" s="22"/>
      <c r="RRJ68" s="22"/>
      <c r="RRK68" s="22"/>
      <c r="RRL68" s="22"/>
      <c r="RRM68" s="22"/>
      <c r="RRN68" s="22"/>
      <c r="RRO68" s="22"/>
      <c r="RRP68" s="22"/>
      <c r="RRQ68" s="22"/>
      <c r="RRR68" s="22"/>
      <c r="RRS68" s="22"/>
      <c r="RRT68" s="22"/>
      <c r="RRU68" s="22"/>
      <c r="RRV68" s="22"/>
      <c r="RRW68" s="22"/>
      <c r="RRX68" s="22"/>
      <c r="RRY68" s="22"/>
      <c r="RRZ68" s="22"/>
      <c r="RSA68" s="22"/>
      <c r="RSB68" s="22"/>
      <c r="RSC68" s="22"/>
      <c r="RSD68" s="22"/>
      <c r="RSE68" s="22"/>
      <c r="RSF68" s="22"/>
      <c r="RSG68" s="22"/>
      <c r="RSH68" s="22"/>
      <c r="RSI68" s="22"/>
      <c r="RSJ68" s="22"/>
      <c r="RSK68" s="22"/>
      <c r="RSL68" s="22"/>
      <c r="RSM68" s="22"/>
      <c r="RSN68" s="22"/>
      <c r="RSO68" s="22"/>
      <c r="RSP68" s="22"/>
      <c r="RSQ68" s="22"/>
      <c r="RSR68" s="22"/>
      <c r="RSS68" s="22"/>
      <c r="RST68" s="22"/>
      <c r="RSU68" s="22"/>
      <c r="RSV68" s="22"/>
      <c r="RSW68" s="22"/>
      <c r="RSX68" s="22"/>
      <c r="RSY68" s="22"/>
      <c r="RSZ68" s="22"/>
      <c r="RTA68" s="22"/>
      <c r="RTB68" s="22"/>
      <c r="RTC68" s="22"/>
      <c r="RTD68" s="22"/>
      <c r="RTE68" s="22"/>
      <c r="RTF68" s="22"/>
      <c r="RTG68" s="22"/>
      <c r="RTH68" s="22"/>
      <c r="RTI68" s="22"/>
      <c r="RTJ68" s="22"/>
      <c r="RTK68" s="22"/>
      <c r="RTL68" s="22"/>
      <c r="RTM68" s="22"/>
      <c r="RTN68" s="22"/>
      <c r="RTO68" s="22"/>
      <c r="RTP68" s="22"/>
      <c r="RTQ68" s="22"/>
      <c r="RTR68" s="22"/>
      <c r="RTS68" s="22"/>
      <c r="RTT68" s="22"/>
      <c r="RTU68" s="22"/>
      <c r="RTV68" s="22"/>
      <c r="RTW68" s="22"/>
      <c r="RTX68" s="22"/>
      <c r="RTY68" s="22"/>
      <c r="RTZ68" s="22"/>
      <c r="RUA68" s="22"/>
      <c r="RUB68" s="22"/>
      <c r="RUC68" s="22"/>
      <c r="RUD68" s="22"/>
      <c r="RUE68" s="22"/>
      <c r="RUF68" s="22"/>
      <c r="RUG68" s="22"/>
      <c r="RUH68" s="22"/>
      <c r="RUI68" s="22"/>
      <c r="RUJ68" s="22"/>
      <c r="RUK68" s="22"/>
      <c r="RUL68" s="22"/>
      <c r="RUM68" s="22"/>
      <c r="RUN68" s="22"/>
      <c r="RUO68" s="22"/>
      <c r="RUP68" s="22"/>
      <c r="RUQ68" s="22"/>
      <c r="RUR68" s="22"/>
      <c r="RUS68" s="22"/>
      <c r="RUT68" s="22"/>
      <c r="RUU68" s="22"/>
      <c r="RUV68" s="22"/>
      <c r="RUW68" s="22"/>
      <c r="RUX68" s="22"/>
      <c r="RUY68" s="22"/>
      <c r="RUZ68" s="22"/>
      <c r="RVA68" s="22"/>
      <c r="RVB68" s="22"/>
      <c r="RVC68" s="22"/>
      <c r="RVD68" s="22"/>
      <c r="RVE68" s="22"/>
      <c r="RVF68" s="22"/>
      <c r="RVG68" s="22"/>
      <c r="RVH68" s="22"/>
      <c r="RVI68" s="22"/>
      <c r="RVJ68" s="22"/>
      <c r="RVK68" s="22"/>
      <c r="RVL68" s="22"/>
      <c r="RVM68" s="22"/>
      <c r="RVN68" s="22"/>
      <c r="RVO68" s="22"/>
      <c r="RVP68" s="22"/>
      <c r="RVQ68" s="22"/>
      <c r="RVR68" s="22"/>
      <c r="RVS68" s="22"/>
      <c r="RVT68" s="22"/>
      <c r="RVU68" s="22"/>
      <c r="RVV68" s="22"/>
      <c r="RVW68" s="22"/>
      <c r="RVX68" s="22"/>
      <c r="RVY68" s="22"/>
      <c r="RVZ68" s="22"/>
      <c r="RWA68" s="22"/>
      <c r="RWB68" s="22"/>
      <c r="RWC68" s="22"/>
      <c r="RWD68" s="22"/>
      <c r="RWE68" s="22"/>
      <c r="RWF68" s="22"/>
      <c r="RWG68" s="22"/>
      <c r="RWH68" s="22"/>
      <c r="RWI68" s="22"/>
      <c r="RWJ68" s="22"/>
      <c r="RWK68" s="22"/>
      <c r="RWL68" s="22"/>
      <c r="RWM68" s="22"/>
      <c r="RWN68" s="22"/>
      <c r="RWO68" s="22"/>
      <c r="RWP68" s="22"/>
      <c r="RWQ68" s="22"/>
      <c r="RWR68" s="22"/>
      <c r="RWS68" s="22"/>
      <c r="RWT68" s="22"/>
      <c r="RWU68" s="22"/>
      <c r="RWV68" s="22"/>
      <c r="RWW68" s="22"/>
      <c r="RWX68" s="22"/>
      <c r="RWY68" s="22"/>
      <c r="RWZ68" s="22"/>
      <c r="RXA68" s="22"/>
      <c r="RXB68" s="22"/>
      <c r="RXC68" s="22"/>
      <c r="RXD68" s="22"/>
      <c r="RXE68" s="22"/>
      <c r="RXF68" s="22"/>
      <c r="RXG68" s="22"/>
      <c r="RXH68" s="22"/>
      <c r="RXI68" s="22"/>
      <c r="RXJ68" s="22"/>
      <c r="RXK68" s="22"/>
      <c r="RXL68" s="22"/>
      <c r="RXM68" s="22"/>
      <c r="RXN68" s="22"/>
      <c r="RXO68" s="22"/>
      <c r="RXP68" s="22"/>
      <c r="RXQ68" s="22"/>
      <c r="RXR68" s="22"/>
      <c r="RXS68" s="22"/>
      <c r="RXT68" s="22"/>
      <c r="RXU68" s="22"/>
      <c r="RXV68" s="22"/>
      <c r="RXW68" s="22"/>
      <c r="RXX68" s="22"/>
      <c r="RXY68" s="22"/>
      <c r="RXZ68" s="22"/>
      <c r="RYA68" s="22"/>
      <c r="RYB68" s="22"/>
      <c r="RYC68" s="22"/>
      <c r="RYD68" s="22"/>
      <c r="RYE68" s="22"/>
      <c r="RYF68" s="22"/>
      <c r="RYG68" s="22"/>
      <c r="RYH68" s="22"/>
      <c r="RYI68" s="22"/>
      <c r="RYJ68" s="22"/>
      <c r="RYK68" s="22"/>
      <c r="RYL68" s="22"/>
      <c r="RYM68" s="22"/>
      <c r="RYN68" s="22"/>
      <c r="RYO68" s="22"/>
      <c r="RYP68" s="22"/>
      <c r="RYQ68" s="22"/>
      <c r="RYR68" s="22"/>
      <c r="RYS68" s="22"/>
      <c r="RYT68" s="22"/>
      <c r="RYU68" s="22"/>
      <c r="RYV68" s="22"/>
      <c r="RYW68" s="22"/>
      <c r="RYX68" s="22"/>
      <c r="RYY68" s="22"/>
      <c r="RYZ68" s="22"/>
      <c r="RZA68" s="22"/>
      <c r="RZB68" s="22"/>
      <c r="RZC68" s="22"/>
      <c r="RZD68" s="22"/>
      <c r="RZE68" s="22"/>
      <c r="RZF68" s="22"/>
      <c r="RZG68" s="22"/>
      <c r="RZH68" s="22"/>
      <c r="RZI68" s="22"/>
      <c r="RZJ68" s="22"/>
      <c r="RZK68" s="22"/>
      <c r="RZL68" s="22"/>
      <c r="RZM68" s="22"/>
      <c r="RZN68" s="22"/>
      <c r="RZO68" s="22"/>
      <c r="RZP68" s="22"/>
      <c r="RZQ68" s="22"/>
      <c r="RZR68" s="22"/>
      <c r="RZS68" s="22"/>
      <c r="RZT68" s="22"/>
      <c r="RZU68" s="22"/>
      <c r="RZV68" s="22"/>
      <c r="RZW68" s="22"/>
      <c r="RZX68" s="22"/>
      <c r="RZY68" s="22"/>
      <c r="RZZ68" s="22"/>
      <c r="SAA68" s="22"/>
      <c r="SAB68" s="22"/>
      <c r="SAC68" s="22"/>
      <c r="SAD68" s="22"/>
      <c r="SAE68" s="22"/>
      <c r="SAF68" s="22"/>
      <c r="SAG68" s="22"/>
      <c r="SAH68" s="22"/>
      <c r="SAI68" s="22"/>
      <c r="SAJ68" s="22"/>
      <c r="SAK68" s="22"/>
      <c r="SAL68" s="22"/>
      <c r="SAM68" s="22"/>
      <c r="SAN68" s="22"/>
      <c r="SAO68" s="22"/>
      <c r="SAP68" s="22"/>
      <c r="SAQ68" s="22"/>
      <c r="SAR68" s="22"/>
      <c r="SAS68" s="22"/>
      <c r="SAT68" s="22"/>
      <c r="SAU68" s="22"/>
      <c r="SAV68" s="22"/>
      <c r="SAW68" s="22"/>
      <c r="SAX68" s="22"/>
      <c r="SAY68" s="22"/>
      <c r="SAZ68" s="22"/>
      <c r="SBA68" s="22"/>
      <c r="SBB68" s="22"/>
      <c r="SBC68" s="22"/>
      <c r="SBD68" s="22"/>
      <c r="SBE68" s="22"/>
      <c r="SBF68" s="22"/>
      <c r="SBG68" s="22"/>
      <c r="SBH68" s="22"/>
      <c r="SBI68" s="22"/>
      <c r="SBJ68" s="22"/>
      <c r="SBK68" s="22"/>
      <c r="SBL68" s="22"/>
      <c r="SBM68" s="22"/>
      <c r="SBN68" s="22"/>
      <c r="SBO68" s="22"/>
      <c r="SBP68" s="22"/>
      <c r="SBQ68" s="22"/>
      <c r="SBR68" s="22"/>
      <c r="SBS68" s="22"/>
      <c r="SBT68" s="22"/>
      <c r="SBU68" s="22"/>
      <c r="SBV68" s="22"/>
      <c r="SBW68" s="22"/>
      <c r="SBX68" s="22"/>
      <c r="SBY68" s="22"/>
      <c r="SBZ68" s="22"/>
      <c r="SCA68" s="22"/>
      <c r="SCB68" s="22"/>
      <c r="SCC68" s="22"/>
      <c r="SCD68" s="22"/>
      <c r="SCE68" s="22"/>
      <c r="SCF68" s="22"/>
      <c r="SCG68" s="22"/>
      <c r="SCH68" s="22"/>
      <c r="SCI68" s="22"/>
      <c r="SCJ68" s="22"/>
      <c r="SCK68" s="22"/>
      <c r="SCL68" s="22"/>
      <c r="SCM68" s="22"/>
      <c r="SCN68" s="22"/>
      <c r="SCO68" s="22"/>
      <c r="SCP68" s="22"/>
      <c r="SCQ68" s="22"/>
      <c r="SCR68" s="22"/>
      <c r="SCS68" s="22"/>
      <c r="SCT68" s="22"/>
      <c r="SCU68" s="22"/>
      <c r="SCV68" s="22"/>
      <c r="SCW68" s="22"/>
      <c r="SCX68" s="22"/>
      <c r="SCY68" s="22"/>
      <c r="SCZ68" s="22"/>
      <c r="SDA68" s="22"/>
      <c r="SDB68" s="22"/>
      <c r="SDC68" s="22"/>
      <c r="SDD68" s="22"/>
      <c r="SDE68" s="22"/>
      <c r="SDF68" s="22"/>
      <c r="SDG68" s="22"/>
      <c r="SDH68" s="22"/>
      <c r="SDI68" s="22"/>
      <c r="SDJ68" s="22"/>
      <c r="SDK68" s="22"/>
      <c r="SDL68" s="22"/>
      <c r="SDM68" s="22"/>
      <c r="SDN68" s="22"/>
      <c r="SDO68" s="22"/>
      <c r="SDP68" s="22"/>
      <c r="SDQ68" s="22"/>
      <c r="SDR68" s="22"/>
      <c r="SDS68" s="22"/>
      <c r="SDT68" s="22"/>
      <c r="SDU68" s="22"/>
      <c r="SDV68" s="22"/>
      <c r="SDW68" s="22"/>
      <c r="SDX68" s="22"/>
      <c r="SDY68" s="22"/>
      <c r="SDZ68" s="22"/>
      <c r="SEA68" s="22"/>
      <c r="SEB68" s="22"/>
      <c r="SEC68" s="22"/>
      <c r="SED68" s="22"/>
      <c r="SEE68" s="22"/>
      <c r="SEF68" s="22"/>
      <c r="SEG68" s="22"/>
      <c r="SEH68" s="22"/>
      <c r="SEI68" s="22"/>
      <c r="SEJ68" s="22"/>
      <c r="SEK68" s="22"/>
      <c r="SEL68" s="22"/>
      <c r="SEM68" s="22"/>
      <c r="SEN68" s="22"/>
      <c r="SEO68" s="22"/>
      <c r="SEP68" s="22"/>
      <c r="SEQ68" s="22"/>
      <c r="SER68" s="22"/>
      <c r="SES68" s="22"/>
      <c r="SET68" s="22"/>
      <c r="SEU68" s="22"/>
      <c r="SEV68" s="22"/>
      <c r="SEW68" s="22"/>
      <c r="SEX68" s="22"/>
      <c r="SEY68" s="22"/>
      <c r="SEZ68" s="22"/>
      <c r="SFA68" s="22"/>
      <c r="SFB68" s="22"/>
      <c r="SFC68" s="22"/>
      <c r="SFD68" s="22"/>
      <c r="SFE68" s="22"/>
      <c r="SFF68" s="22"/>
      <c r="SFG68" s="22"/>
      <c r="SFH68" s="22"/>
      <c r="SFI68" s="22"/>
      <c r="SFJ68" s="22"/>
      <c r="SFK68" s="22"/>
      <c r="SFL68" s="22"/>
      <c r="SFM68" s="22"/>
      <c r="SFN68" s="22"/>
      <c r="SFO68" s="22"/>
      <c r="SFP68" s="22"/>
      <c r="SFQ68" s="22"/>
      <c r="SFR68" s="22"/>
      <c r="SFS68" s="22"/>
      <c r="SFT68" s="22"/>
      <c r="SFU68" s="22"/>
      <c r="SFV68" s="22"/>
      <c r="SFW68" s="22"/>
      <c r="SFX68" s="22"/>
      <c r="SFY68" s="22"/>
      <c r="SFZ68" s="22"/>
      <c r="SGA68" s="22"/>
      <c r="SGB68" s="22"/>
      <c r="SGC68" s="22"/>
      <c r="SGD68" s="22"/>
      <c r="SGE68" s="22"/>
      <c r="SGF68" s="22"/>
      <c r="SGG68" s="22"/>
      <c r="SGH68" s="22"/>
      <c r="SGI68" s="22"/>
      <c r="SGJ68" s="22"/>
      <c r="SGK68" s="22"/>
      <c r="SGL68" s="22"/>
      <c r="SGM68" s="22"/>
      <c r="SGN68" s="22"/>
      <c r="SGO68" s="22"/>
      <c r="SGP68" s="22"/>
      <c r="SGQ68" s="22"/>
      <c r="SGR68" s="22"/>
      <c r="SGS68" s="22"/>
      <c r="SGT68" s="22"/>
      <c r="SGU68" s="22"/>
      <c r="SGV68" s="22"/>
      <c r="SGW68" s="22"/>
      <c r="SGX68" s="22"/>
      <c r="SGY68" s="22"/>
      <c r="SGZ68" s="22"/>
      <c r="SHA68" s="22"/>
      <c r="SHB68" s="22"/>
      <c r="SHC68" s="22"/>
      <c r="SHD68" s="22"/>
      <c r="SHE68" s="22"/>
      <c r="SHF68" s="22"/>
      <c r="SHG68" s="22"/>
      <c r="SHH68" s="22"/>
      <c r="SHI68" s="22"/>
      <c r="SHJ68" s="22"/>
      <c r="SHK68" s="22"/>
      <c r="SHL68" s="22"/>
      <c r="SHM68" s="22"/>
      <c r="SHN68" s="22"/>
      <c r="SHO68" s="22"/>
      <c r="SHP68" s="22"/>
      <c r="SHQ68" s="22"/>
      <c r="SHR68" s="22"/>
      <c r="SHS68" s="22"/>
      <c r="SHT68" s="22"/>
      <c r="SHU68" s="22"/>
      <c r="SHV68" s="22"/>
      <c r="SHW68" s="22"/>
      <c r="SHX68" s="22"/>
      <c r="SHY68" s="22"/>
      <c r="SHZ68" s="22"/>
      <c r="SIA68" s="22"/>
      <c r="SIB68" s="22"/>
      <c r="SIC68" s="22"/>
      <c r="SID68" s="22"/>
      <c r="SIE68" s="22"/>
      <c r="SIF68" s="22"/>
      <c r="SIG68" s="22"/>
      <c r="SIH68" s="22"/>
      <c r="SII68" s="22"/>
      <c r="SIJ68" s="22"/>
      <c r="SIK68" s="22"/>
      <c r="SIL68" s="22"/>
      <c r="SIM68" s="22"/>
      <c r="SIN68" s="22"/>
      <c r="SIO68" s="22"/>
      <c r="SIP68" s="22"/>
      <c r="SIQ68" s="22"/>
      <c r="SIR68" s="22"/>
      <c r="SIS68" s="22"/>
      <c r="SIT68" s="22"/>
      <c r="SIU68" s="22"/>
      <c r="SIV68" s="22"/>
      <c r="SIW68" s="22"/>
      <c r="SIX68" s="22"/>
      <c r="SIY68" s="22"/>
      <c r="SIZ68" s="22"/>
      <c r="SJA68" s="22"/>
      <c r="SJB68" s="22"/>
      <c r="SJC68" s="22"/>
      <c r="SJD68" s="22"/>
      <c r="SJE68" s="22"/>
      <c r="SJF68" s="22"/>
      <c r="SJG68" s="22"/>
      <c r="SJH68" s="22"/>
      <c r="SJI68" s="22"/>
      <c r="SJJ68" s="22"/>
      <c r="SJK68" s="22"/>
      <c r="SJL68" s="22"/>
      <c r="SJM68" s="22"/>
      <c r="SJN68" s="22"/>
      <c r="SJO68" s="22"/>
      <c r="SJP68" s="22"/>
      <c r="SJQ68" s="22"/>
      <c r="SJR68" s="22"/>
      <c r="SJS68" s="22"/>
      <c r="SJT68" s="22"/>
      <c r="SJU68" s="22"/>
      <c r="SJV68" s="22"/>
      <c r="SJW68" s="22"/>
      <c r="SJX68" s="22"/>
      <c r="SJY68" s="22"/>
      <c r="SJZ68" s="22"/>
      <c r="SKA68" s="22"/>
      <c r="SKB68" s="22"/>
      <c r="SKC68" s="22"/>
      <c r="SKD68" s="22"/>
      <c r="SKE68" s="22"/>
      <c r="SKF68" s="22"/>
      <c r="SKG68" s="22"/>
      <c r="SKH68" s="22"/>
      <c r="SKI68" s="22"/>
      <c r="SKJ68" s="22"/>
      <c r="SKK68" s="22"/>
      <c r="SKL68" s="22"/>
      <c r="SKM68" s="22"/>
      <c r="SKN68" s="22"/>
      <c r="SKO68" s="22"/>
      <c r="SKP68" s="22"/>
      <c r="SKQ68" s="22"/>
      <c r="SKR68" s="22"/>
      <c r="SKS68" s="22"/>
      <c r="SKT68" s="22"/>
      <c r="SKU68" s="22"/>
      <c r="SKV68" s="22"/>
      <c r="SKW68" s="22"/>
      <c r="SKX68" s="22"/>
      <c r="SKY68" s="22"/>
      <c r="SKZ68" s="22"/>
      <c r="SLA68" s="22"/>
      <c r="SLB68" s="22"/>
      <c r="SLC68" s="22"/>
      <c r="SLD68" s="22"/>
      <c r="SLE68" s="22"/>
      <c r="SLF68" s="22"/>
      <c r="SLG68" s="22"/>
      <c r="SLH68" s="22"/>
      <c r="SLI68" s="22"/>
      <c r="SLJ68" s="22"/>
      <c r="SLK68" s="22"/>
      <c r="SLL68" s="22"/>
      <c r="SLM68" s="22"/>
      <c r="SLN68" s="22"/>
      <c r="SLO68" s="22"/>
      <c r="SLP68" s="22"/>
      <c r="SLQ68" s="22"/>
      <c r="SLR68" s="22"/>
      <c r="SLS68" s="22"/>
      <c r="SLT68" s="22"/>
      <c r="SLU68" s="22"/>
      <c r="SLV68" s="22"/>
      <c r="SLW68" s="22"/>
      <c r="SLX68" s="22"/>
      <c r="SLY68" s="22"/>
      <c r="SLZ68" s="22"/>
      <c r="SMA68" s="22"/>
      <c r="SMB68" s="22"/>
      <c r="SMC68" s="22"/>
      <c r="SMD68" s="22"/>
      <c r="SME68" s="22"/>
      <c r="SMF68" s="22"/>
      <c r="SMG68" s="22"/>
      <c r="SMH68" s="22"/>
      <c r="SMI68" s="22"/>
      <c r="SMJ68" s="22"/>
      <c r="SMK68" s="22"/>
      <c r="SML68" s="22"/>
      <c r="SMM68" s="22"/>
      <c r="SMN68" s="22"/>
      <c r="SMO68" s="22"/>
      <c r="SMP68" s="22"/>
      <c r="SMQ68" s="22"/>
      <c r="SMR68" s="22"/>
      <c r="SMS68" s="22"/>
      <c r="SMT68" s="22"/>
      <c r="SMU68" s="22"/>
      <c r="SMV68" s="22"/>
      <c r="SMW68" s="22"/>
      <c r="SMX68" s="22"/>
      <c r="SMY68" s="22"/>
      <c r="SMZ68" s="22"/>
      <c r="SNA68" s="22"/>
      <c r="SNB68" s="22"/>
      <c r="SNC68" s="22"/>
      <c r="SND68" s="22"/>
      <c r="SNE68" s="22"/>
      <c r="SNF68" s="22"/>
      <c r="SNG68" s="22"/>
      <c r="SNH68" s="22"/>
      <c r="SNI68" s="22"/>
      <c r="SNJ68" s="22"/>
      <c r="SNK68" s="22"/>
      <c r="SNL68" s="22"/>
      <c r="SNM68" s="22"/>
      <c r="SNN68" s="22"/>
      <c r="SNO68" s="22"/>
      <c r="SNP68" s="22"/>
      <c r="SNQ68" s="22"/>
      <c r="SNR68" s="22"/>
      <c r="SNS68" s="22"/>
      <c r="SNT68" s="22"/>
      <c r="SNU68" s="22"/>
      <c r="SNV68" s="22"/>
      <c r="SNW68" s="22"/>
      <c r="SNX68" s="22"/>
      <c r="SNY68" s="22"/>
      <c r="SNZ68" s="22"/>
      <c r="SOA68" s="22"/>
      <c r="SOB68" s="22"/>
      <c r="SOC68" s="22"/>
      <c r="SOD68" s="22"/>
      <c r="SOE68" s="22"/>
      <c r="SOF68" s="22"/>
      <c r="SOG68" s="22"/>
      <c r="SOH68" s="22"/>
      <c r="SOI68" s="22"/>
      <c r="SOJ68" s="22"/>
      <c r="SOK68" s="22"/>
      <c r="SOL68" s="22"/>
      <c r="SOM68" s="22"/>
      <c r="SON68" s="22"/>
      <c r="SOO68" s="22"/>
      <c r="SOP68" s="22"/>
      <c r="SOQ68" s="22"/>
      <c r="SOR68" s="22"/>
      <c r="SOS68" s="22"/>
      <c r="SOT68" s="22"/>
      <c r="SOU68" s="22"/>
      <c r="SOV68" s="22"/>
      <c r="SOW68" s="22"/>
      <c r="SOX68" s="22"/>
      <c r="SOY68" s="22"/>
      <c r="SOZ68" s="22"/>
      <c r="SPA68" s="22"/>
      <c r="SPB68" s="22"/>
      <c r="SPC68" s="22"/>
      <c r="SPD68" s="22"/>
      <c r="SPE68" s="22"/>
      <c r="SPF68" s="22"/>
      <c r="SPG68" s="22"/>
      <c r="SPH68" s="22"/>
      <c r="SPI68" s="22"/>
      <c r="SPJ68" s="22"/>
      <c r="SPK68" s="22"/>
      <c r="SPL68" s="22"/>
      <c r="SPM68" s="22"/>
      <c r="SPN68" s="22"/>
      <c r="SPO68" s="22"/>
      <c r="SPP68" s="22"/>
      <c r="SPQ68" s="22"/>
      <c r="SPR68" s="22"/>
      <c r="SPS68" s="22"/>
      <c r="SPT68" s="22"/>
      <c r="SPU68" s="22"/>
      <c r="SPV68" s="22"/>
      <c r="SPW68" s="22"/>
      <c r="SPX68" s="22"/>
      <c r="SPY68" s="22"/>
      <c r="SPZ68" s="22"/>
      <c r="SQA68" s="22"/>
      <c r="SQB68" s="22"/>
      <c r="SQC68" s="22"/>
      <c r="SQD68" s="22"/>
      <c r="SQE68" s="22"/>
      <c r="SQF68" s="22"/>
      <c r="SQG68" s="22"/>
      <c r="SQH68" s="22"/>
      <c r="SQI68" s="22"/>
      <c r="SQJ68" s="22"/>
      <c r="SQK68" s="22"/>
      <c r="SQL68" s="22"/>
      <c r="SQM68" s="22"/>
      <c r="SQN68" s="22"/>
      <c r="SQO68" s="22"/>
      <c r="SQP68" s="22"/>
      <c r="SQQ68" s="22"/>
      <c r="SQR68" s="22"/>
      <c r="SQS68" s="22"/>
      <c r="SQT68" s="22"/>
      <c r="SQU68" s="22"/>
      <c r="SQV68" s="22"/>
      <c r="SQW68" s="22"/>
      <c r="SQX68" s="22"/>
      <c r="SQY68" s="22"/>
      <c r="SQZ68" s="22"/>
      <c r="SRA68" s="22"/>
      <c r="SRB68" s="22"/>
      <c r="SRC68" s="22"/>
      <c r="SRD68" s="22"/>
      <c r="SRE68" s="22"/>
      <c r="SRF68" s="22"/>
      <c r="SRG68" s="22"/>
      <c r="SRH68" s="22"/>
      <c r="SRI68" s="22"/>
      <c r="SRJ68" s="22"/>
      <c r="SRK68" s="22"/>
      <c r="SRL68" s="22"/>
      <c r="SRM68" s="22"/>
      <c r="SRN68" s="22"/>
      <c r="SRO68" s="22"/>
      <c r="SRP68" s="22"/>
      <c r="SRQ68" s="22"/>
      <c r="SRR68" s="22"/>
      <c r="SRS68" s="22"/>
      <c r="SRT68" s="22"/>
      <c r="SRU68" s="22"/>
      <c r="SRV68" s="22"/>
      <c r="SRW68" s="22"/>
      <c r="SRX68" s="22"/>
      <c r="SRY68" s="22"/>
      <c r="SRZ68" s="22"/>
      <c r="SSA68" s="22"/>
      <c r="SSB68" s="22"/>
      <c r="SSC68" s="22"/>
      <c r="SSD68" s="22"/>
      <c r="SSE68" s="22"/>
      <c r="SSF68" s="22"/>
      <c r="SSG68" s="22"/>
      <c r="SSH68" s="22"/>
      <c r="SSI68" s="22"/>
      <c r="SSJ68" s="22"/>
      <c r="SSK68" s="22"/>
      <c r="SSL68" s="22"/>
      <c r="SSM68" s="22"/>
      <c r="SSN68" s="22"/>
      <c r="SSO68" s="22"/>
      <c r="SSP68" s="22"/>
      <c r="SSQ68" s="22"/>
      <c r="SSR68" s="22"/>
      <c r="SSS68" s="22"/>
      <c r="SST68" s="22"/>
      <c r="SSU68" s="22"/>
      <c r="SSV68" s="22"/>
      <c r="SSW68" s="22"/>
      <c r="SSX68" s="22"/>
      <c r="SSY68" s="22"/>
      <c r="SSZ68" s="22"/>
      <c r="STA68" s="22"/>
      <c r="STB68" s="22"/>
      <c r="STC68" s="22"/>
      <c r="STD68" s="22"/>
      <c r="STE68" s="22"/>
      <c r="STF68" s="22"/>
      <c r="STG68" s="22"/>
      <c r="STH68" s="22"/>
      <c r="STI68" s="22"/>
      <c r="STJ68" s="22"/>
      <c r="STK68" s="22"/>
      <c r="STL68" s="22"/>
      <c r="STM68" s="22"/>
      <c r="STN68" s="22"/>
      <c r="STO68" s="22"/>
      <c r="STP68" s="22"/>
      <c r="STQ68" s="22"/>
      <c r="STR68" s="22"/>
      <c r="STS68" s="22"/>
      <c r="STT68" s="22"/>
      <c r="STU68" s="22"/>
      <c r="STV68" s="22"/>
      <c r="STW68" s="22"/>
      <c r="STX68" s="22"/>
      <c r="STY68" s="22"/>
      <c r="STZ68" s="22"/>
      <c r="SUA68" s="22"/>
      <c r="SUB68" s="22"/>
      <c r="SUC68" s="22"/>
      <c r="SUD68" s="22"/>
      <c r="SUE68" s="22"/>
      <c r="SUF68" s="22"/>
      <c r="SUG68" s="22"/>
      <c r="SUH68" s="22"/>
      <c r="SUI68" s="22"/>
      <c r="SUJ68" s="22"/>
      <c r="SUK68" s="22"/>
      <c r="SUL68" s="22"/>
      <c r="SUM68" s="22"/>
      <c r="SUN68" s="22"/>
      <c r="SUO68" s="22"/>
      <c r="SUP68" s="22"/>
      <c r="SUQ68" s="22"/>
      <c r="SUR68" s="22"/>
      <c r="SUS68" s="22"/>
      <c r="SUT68" s="22"/>
      <c r="SUU68" s="22"/>
      <c r="SUV68" s="22"/>
      <c r="SUW68" s="22"/>
      <c r="SUX68" s="22"/>
      <c r="SUY68" s="22"/>
      <c r="SUZ68" s="22"/>
      <c r="SVA68" s="22"/>
      <c r="SVB68" s="22"/>
      <c r="SVC68" s="22"/>
      <c r="SVD68" s="22"/>
      <c r="SVE68" s="22"/>
      <c r="SVF68" s="22"/>
      <c r="SVG68" s="22"/>
      <c r="SVH68" s="22"/>
      <c r="SVI68" s="22"/>
      <c r="SVJ68" s="22"/>
      <c r="SVK68" s="22"/>
      <c r="SVL68" s="22"/>
      <c r="SVM68" s="22"/>
      <c r="SVN68" s="22"/>
      <c r="SVO68" s="22"/>
      <c r="SVP68" s="22"/>
      <c r="SVQ68" s="22"/>
      <c r="SVR68" s="22"/>
      <c r="SVS68" s="22"/>
      <c r="SVT68" s="22"/>
      <c r="SVU68" s="22"/>
      <c r="SVV68" s="22"/>
      <c r="SVW68" s="22"/>
      <c r="SVX68" s="22"/>
      <c r="SVY68" s="22"/>
      <c r="SVZ68" s="22"/>
      <c r="SWA68" s="22"/>
      <c r="SWB68" s="22"/>
      <c r="SWC68" s="22"/>
      <c r="SWD68" s="22"/>
      <c r="SWE68" s="22"/>
      <c r="SWF68" s="22"/>
      <c r="SWG68" s="22"/>
      <c r="SWH68" s="22"/>
      <c r="SWI68" s="22"/>
      <c r="SWJ68" s="22"/>
      <c r="SWK68" s="22"/>
      <c r="SWL68" s="22"/>
      <c r="SWM68" s="22"/>
      <c r="SWN68" s="22"/>
      <c r="SWO68" s="22"/>
      <c r="SWP68" s="22"/>
      <c r="SWQ68" s="22"/>
      <c r="SWR68" s="22"/>
      <c r="SWS68" s="22"/>
      <c r="SWT68" s="22"/>
      <c r="SWU68" s="22"/>
      <c r="SWV68" s="22"/>
      <c r="SWW68" s="22"/>
      <c r="SWX68" s="22"/>
      <c r="SWY68" s="22"/>
      <c r="SWZ68" s="22"/>
      <c r="SXA68" s="22"/>
      <c r="SXB68" s="22"/>
      <c r="SXC68" s="22"/>
      <c r="SXD68" s="22"/>
      <c r="SXE68" s="22"/>
      <c r="SXF68" s="22"/>
      <c r="SXG68" s="22"/>
      <c r="SXH68" s="22"/>
      <c r="SXI68" s="22"/>
      <c r="SXJ68" s="22"/>
      <c r="SXK68" s="22"/>
      <c r="SXL68" s="22"/>
      <c r="SXM68" s="22"/>
      <c r="SXN68" s="22"/>
      <c r="SXO68" s="22"/>
      <c r="SXP68" s="22"/>
      <c r="SXQ68" s="22"/>
      <c r="SXR68" s="22"/>
      <c r="SXS68" s="22"/>
      <c r="SXT68" s="22"/>
      <c r="SXU68" s="22"/>
      <c r="SXV68" s="22"/>
      <c r="SXW68" s="22"/>
      <c r="SXX68" s="22"/>
      <c r="SXY68" s="22"/>
      <c r="SXZ68" s="22"/>
      <c r="SYA68" s="22"/>
      <c r="SYB68" s="22"/>
      <c r="SYC68" s="22"/>
      <c r="SYD68" s="22"/>
      <c r="SYE68" s="22"/>
      <c r="SYF68" s="22"/>
      <c r="SYG68" s="22"/>
      <c r="SYH68" s="22"/>
      <c r="SYI68" s="22"/>
      <c r="SYJ68" s="22"/>
      <c r="SYK68" s="22"/>
      <c r="SYL68" s="22"/>
      <c r="SYM68" s="22"/>
      <c r="SYN68" s="22"/>
      <c r="SYO68" s="22"/>
      <c r="SYP68" s="22"/>
      <c r="SYQ68" s="22"/>
      <c r="SYR68" s="22"/>
      <c r="SYS68" s="22"/>
      <c r="SYT68" s="22"/>
      <c r="SYU68" s="22"/>
      <c r="SYV68" s="22"/>
      <c r="SYW68" s="22"/>
      <c r="SYX68" s="22"/>
      <c r="SYY68" s="22"/>
      <c r="SYZ68" s="22"/>
      <c r="SZA68" s="22"/>
      <c r="SZB68" s="22"/>
      <c r="SZC68" s="22"/>
      <c r="SZD68" s="22"/>
      <c r="SZE68" s="22"/>
      <c r="SZF68" s="22"/>
      <c r="SZG68" s="22"/>
      <c r="SZH68" s="22"/>
      <c r="SZI68" s="22"/>
      <c r="SZJ68" s="22"/>
      <c r="SZK68" s="22"/>
      <c r="SZL68" s="22"/>
      <c r="SZM68" s="22"/>
      <c r="SZN68" s="22"/>
      <c r="SZO68" s="22"/>
      <c r="SZP68" s="22"/>
      <c r="SZQ68" s="22"/>
      <c r="SZR68" s="22"/>
      <c r="SZS68" s="22"/>
      <c r="SZT68" s="22"/>
      <c r="SZU68" s="22"/>
      <c r="SZV68" s="22"/>
      <c r="SZW68" s="22"/>
      <c r="SZX68" s="22"/>
      <c r="SZY68" s="22"/>
      <c r="SZZ68" s="22"/>
      <c r="TAA68" s="22"/>
      <c r="TAB68" s="22"/>
      <c r="TAC68" s="22"/>
      <c r="TAD68" s="22"/>
      <c r="TAE68" s="22"/>
      <c r="TAF68" s="22"/>
      <c r="TAG68" s="22"/>
      <c r="TAH68" s="22"/>
      <c r="TAI68" s="22"/>
      <c r="TAJ68" s="22"/>
      <c r="TAK68" s="22"/>
      <c r="TAL68" s="22"/>
      <c r="TAM68" s="22"/>
      <c r="TAN68" s="22"/>
      <c r="TAO68" s="22"/>
      <c r="TAP68" s="22"/>
      <c r="TAQ68" s="22"/>
      <c r="TAR68" s="22"/>
      <c r="TAS68" s="22"/>
      <c r="TAT68" s="22"/>
      <c r="TAU68" s="22"/>
      <c r="TAV68" s="22"/>
      <c r="TAW68" s="22"/>
      <c r="TAX68" s="22"/>
      <c r="TAY68" s="22"/>
      <c r="TAZ68" s="22"/>
      <c r="TBA68" s="22"/>
      <c r="TBB68" s="22"/>
      <c r="TBC68" s="22"/>
      <c r="TBD68" s="22"/>
      <c r="TBE68" s="22"/>
      <c r="TBF68" s="22"/>
      <c r="TBG68" s="22"/>
      <c r="TBH68" s="22"/>
      <c r="TBI68" s="22"/>
      <c r="TBJ68" s="22"/>
      <c r="TBK68" s="22"/>
      <c r="TBL68" s="22"/>
      <c r="TBM68" s="22"/>
      <c r="TBN68" s="22"/>
      <c r="TBO68" s="22"/>
      <c r="TBP68" s="22"/>
      <c r="TBQ68" s="22"/>
      <c r="TBR68" s="22"/>
      <c r="TBS68" s="22"/>
      <c r="TBT68" s="22"/>
      <c r="TBU68" s="22"/>
      <c r="TBV68" s="22"/>
      <c r="TBW68" s="22"/>
      <c r="TBX68" s="22"/>
      <c r="TBY68" s="22"/>
      <c r="TBZ68" s="22"/>
      <c r="TCA68" s="22"/>
      <c r="TCB68" s="22"/>
      <c r="TCC68" s="22"/>
      <c r="TCD68" s="22"/>
      <c r="TCE68" s="22"/>
      <c r="TCF68" s="22"/>
      <c r="TCG68" s="22"/>
      <c r="TCH68" s="22"/>
      <c r="TCI68" s="22"/>
      <c r="TCJ68" s="22"/>
      <c r="TCK68" s="22"/>
      <c r="TCL68" s="22"/>
      <c r="TCM68" s="22"/>
      <c r="TCN68" s="22"/>
      <c r="TCO68" s="22"/>
      <c r="TCP68" s="22"/>
      <c r="TCQ68" s="22"/>
      <c r="TCR68" s="22"/>
      <c r="TCS68" s="22"/>
      <c r="TCT68" s="22"/>
      <c r="TCU68" s="22"/>
      <c r="TCV68" s="22"/>
      <c r="TCW68" s="22"/>
      <c r="TCX68" s="22"/>
      <c r="TCY68" s="22"/>
      <c r="TCZ68" s="22"/>
      <c r="TDA68" s="22"/>
      <c r="TDB68" s="22"/>
      <c r="TDC68" s="22"/>
      <c r="TDD68" s="22"/>
      <c r="TDE68" s="22"/>
      <c r="TDF68" s="22"/>
      <c r="TDG68" s="22"/>
      <c r="TDH68" s="22"/>
      <c r="TDI68" s="22"/>
      <c r="TDJ68" s="22"/>
      <c r="TDK68" s="22"/>
      <c r="TDL68" s="22"/>
      <c r="TDM68" s="22"/>
      <c r="TDN68" s="22"/>
      <c r="TDO68" s="22"/>
      <c r="TDP68" s="22"/>
      <c r="TDQ68" s="22"/>
      <c r="TDR68" s="22"/>
      <c r="TDS68" s="22"/>
      <c r="TDT68" s="22"/>
      <c r="TDU68" s="22"/>
      <c r="TDV68" s="22"/>
      <c r="TDW68" s="22"/>
      <c r="TDX68" s="22"/>
      <c r="TDY68" s="22"/>
      <c r="TDZ68" s="22"/>
      <c r="TEA68" s="22"/>
      <c r="TEB68" s="22"/>
      <c r="TEC68" s="22"/>
      <c r="TED68" s="22"/>
      <c r="TEE68" s="22"/>
      <c r="TEF68" s="22"/>
      <c r="TEG68" s="22"/>
      <c r="TEH68" s="22"/>
      <c r="TEI68" s="22"/>
      <c r="TEJ68" s="22"/>
      <c r="TEK68" s="22"/>
      <c r="TEL68" s="22"/>
      <c r="TEM68" s="22"/>
      <c r="TEN68" s="22"/>
      <c r="TEO68" s="22"/>
      <c r="TEP68" s="22"/>
      <c r="TEQ68" s="22"/>
      <c r="TER68" s="22"/>
      <c r="TES68" s="22"/>
      <c r="TET68" s="22"/>
      <c r="TEU68" s="22"/>
      <c r="TEV68" s="22"/>
      <c r="TEW68" s="22"/>
      <c r="TEX68" s="22"/>
      <c r="TEY68" s="22"/>
      <c r="TEZ68" s="22"/>
      <c r="TFA68" s="22"/>
      <c r="TFB68" s="22"/>
      <c r="TFC68" s="22"/>
      <c r="TFD68" s="22"/>
      <c r="TFE68" s="22"/>
      <c r="TFF68" s="22"/>
      <c r="TFG68" s="22"/>
      <c r="TFH68" s="22"/>
      <c r="TFI68" s="22"/>
      <c r="TFJ68" s="22"/>
      <c r="TFK68" s="22"/>
      <c r="TFL68" s="22"/>
      <c r="TFM68" s="22"/>
      <c r="TFN68" s="22"/>
      <c r="TFO68" s="22"/>
      <c r="TFP68" s="22"/>
      <c r="TFQ68" s="22"/>
      <c r="TFR68" s="22"/>
      <c r="TFS68" s="22"/>
      <c r="TFT68" s="22"/>
      <c r="TFU68" s="22"/>
      <c r="TFV68" s="22"/>
      <c r="TFW68" s="22"/>
      <c r="TFX68" s="22"/>
      <c r="TFY68" s="22"/>
      <c r="TFZ68" s="22"/>
      <c r="TGA68" s="22"/>
      <c r="TGB68" s="22"/>
      <c r="TGC68" s="22"/>
      <c r="TGD68" s="22"/>
      <c r="TGE68" s="22"/>
      <c r="TGF68" s="22"/>
      <c r="TGG68" s="22"/>
      <c r="TGH68" s="22"/>
      <c r="TGI68" s="22"/>
      <c r="TGJ68" s="22"/>
      <c r="TGK68" s="22"/>
      <c r="TGL68" s="22"/>
      <c r="TGM68" s="22"/>
      <c r="TGN68" s="22"/>
      <c r="TGO68" s="22"/>
      <c r="TGP68" s="22"/>
      <c r="TGQ68" s="22"/>
      <c r="TGR68" s="22"/>
      <c r="TGS68" s="22"/>
      <c r="TGT68" s="22"/>
      <c r="TGU68" s="22"/>
      <c r="TGV68" s="22"/>
      <c r="TGW68" s="22"/>
      <c r="TGX68" s="22"/>
      <c r="TGY68" s="22"/>
      <c r="TGZ68" s="22"/>
      <c r="THA68" s="22"/>
      <c r="THB68" s="22"/>
      <c r="THC68" s="22"/>
      <c r="THD68" s="22"/>
      <c r="THE68" s="22"/>
      <c r="THF68" s="22"/>
      <c r="THG68" s="22"/>
      <c r="THH68" s="22"/>
      <c r="THI68" s="22"/>
      <c r="THJ68" s="22"/>
      <c r="THK68" s="22"/>
      <c r="THL68" s="22"/>
      <c r="THM68" s="22"/>
      <c r="THN68" s="22"/>
      <c r="THO68" s="22"/>
      <c r="THP68" s="22"/>
      <c r="THQ68" s="22"/>
      <c r="THR68" s="22"/>
      <c r="THS68" s="22"/>
      <c r="THT68" s="22"/>
      <c r="THU68" s="22"/>
      <c r="THV68" s="22"/>
      <c r="THW68" s="22"/>
      <c r="THX68" s="22"/>
      <c r="THY68" s="22"/>
      <c r="THZ68" s="22"/>
      <c r="TIA68" s="22"/>
      <c r="TIB68" s="22"/>
      <c r="TIC68" s="22"/>
      <c r="TID68" s="22"/>
      <c r="TIE68" s="22"/>
      <c r="TIF68" s="22"/>
      <c r="TIG68" s="22"/>
      <c r="TIH68" s="22"/>
      <c r="TII68" s="22"/>
      <c r="TIJ68" s="22"/>
      <c r="TIK68" s="22"/>
      <c r="TIL68" s="22"/>
      <c r="TIM68" s="22"/>
      <c r="TIN68" s="22"/>
      <c r="TIO68" s="22"/>
      <c r="TIP68" s="22"/>
      <c r="TIQ68" s="22"/>
      <c r="TIR68" s="22"/>
      <c r="TIS68" s="22"/>
      <c r="TIT68" s="22"/>
      <c r="TIU68" s="22"/>
      <c r="TIV68" s="22"/>
      <c r="TIW68" s="22"/>
      <c r="TIX68" s="22"/>
      <c r="TIY68" s="22"/>
      <c r="TIZ68" s="22"/>
      <c r="TJA68" s="22"/>
      <c r="TJB68" s="22"/>
      <c r="TJC68" s="22"/>
      <c r="TJD68" s="22"/>
      <c r="TJE68" s="22"/>
      <c r="TJF68" s="22"/>
      <c r="TJG68" s="22"/>
      <c r="TJH68" s="22"/>
      <c r="TJI68" s="22"/>
      <c r="TJJ68" s="22"/>
      <c r="TJK68" s="22"/>
      <c r="TJL68" s="22"/>
      <c r="TJM68" s="22"/>
      <c r="TJN68" s="22"/>
      <c r="TJO68" s="22"/>
      <c r="TJP68" s="22"/>
      <c r="TJQ68" s="22"/>
      <c r="TJR68" s="22"/>
      <c r="TJS68" s="22"/>
      <c r="TJT68" s="22"/>
      <c r="TJU68" s="22"/>
      <c r="TJV68" s="22"/>
      <c r="TJW68" s="22"/>
      <c r="TJX68" s="22"/>
      <c r="TJY68" s="22"/>
      <c r="TJZ68" s="22"/>
      <c r="TKA68" s="22"/>
      <c r="TKB68" s="22"/>
      <c r="TKC68" s="22"/>
      <c r="TKD68" s="22"/>
      <c r="TKE68" s="22"/>
      <c r="TKF68" s="22"/>
      <c r="TKG68" s="22"/>
      <c r="TKH68" s="22"/>
      <c r="TKI68" s="22"/>
      <c r="TKJ68" s="22"/>
      <c r="TKK68" s="22"/>
      <c r="TKL68" s="22"/>
      <c r="TKM68" s="22"/>
      <c r="TKN68" s="22"/>
      <c r="TKO68" s="22"/>
      <c r="TKP68" s="22"/>
      <c r="TKQ68" s="22"/>
      <c r="TKR68" s="22"/>
      <c r="TKS68" s="22"/>
      <c r="TKT68" s="22"/>
      <c r="TKU68" s="22"/>
      <c r="TKV68" s="22"/>
      <c r="TKW68" s="22"/>
      <c r="TKX68" s="22"/>
      <c r="TKY68" s="22"/>
      <c r="TKZ68" s="22"/>
      <c r="TLA68" s="22"/>
      <c r="TLB68" s="22"/>
      <c r="TLC68" s="22"/>
      <c r="TLD68" s="22"/>
      <c r="TLE68" s="22"/>
      <c r="TLF68" s="22"/>
      <c r="TLG68" s="22"/>
      <c r="TLH68" s="22"/>
      <c r="TLI68" s="22"/>
      <c r="TLJ68" s="22"/>
      <c r="TLK68" s="22"/>
      <c r="TLL68" s="22"/>
      <c r="TLM68" s="22"/>
      <c r="TLN68" s="22"/>
      <c r="TLO68" s="22"/>
      <c r="TLP68" s="22"/>
      <c r="TLQ68" s="22"/>
      <c r="TLR68" s="22"/>
      <c r="TLS68" s="22"/>
      <c r="TLT68" s="22"/>
      <c r="TLU68" s="22"/>
      <c r="TLV68" s="22"/>
      <c r="TLW68" s="22"/>
      <c r="TLX68" s="22"/>
      <c r="TLY68" s="22"/>
      <c r="TLZ68" s="22"/>
      <c r="TMA68" s="22"/>
      <c r="TMB68" s="22"/>
      <c r="TMC68" s="22"/>
      <c r="TMD68" s="22"/>
      <c r="TME68" s="22"/>
      <c r="TMF68" s="22"/>
      <c r="TMG68" s="22"/>
      <c r="TMH68" s="22"/>
      <c r="TMI68" s="22"/>
      <c r="TMJ68" s="22"/>
      <c r="TMK68" s="22"/>
      <c r="TML68" s="22"/>
      <c r="TMM68" s="22"/>
      <c r="TMN68" s="22"/>
      <c r="TMO68" s="22"/>
      <c r="TMP68" s="22"/>
      <c r="TMQ68" s="22"/>
      <c r="TMR68" s="22"/>
      <c r="TMS68" s="22"/>
      <c r="TMT68" s="22"/>
      <c r="TMU68" s="22"/>
      <c r="TMV68" s="22"/>
      <c r="TMW68" s="22"/>
      <c r="TMX68" s="22"/>
      <c r="TMY68" s="22"/>
      <c r="TMZ68" s="22"/>
      <c r="TNA68" s="22"/>
      <c r="TNB68" s="22"/>
      <c r="TNC68" s="22"/>
      <c r="TND68" s="22"/>
      <c r="TNE68" s="22"/>
      <c r="TNF68" s="22"/>
      <c r="TNG68" s="22"/>
      <c r="TNH68" s="22"/>
      <c r="TNI68" s="22"/>
      <c r="TNJ68" s="22"/>
      <c r="TNK68" s="22"/>
      <c r="TNL68" s="22"/>
      <c r="TNM68" s="22"/>
      <c r="TNN68" s="22"/>
      <c r="TNO68" s="22"/>
      <c r="TNP68" s="22"/>
      <c r="TNQ68" s="22"/>
      <c r="TNR68" s="22"/>
      <c r="TNS68" s="22"/>
      <c r="TNT68" s="22"/>
      <c r="TNU68" s="22"/>
      <c r="TNV68" s="22"/>
      <c r="TNW68" s="22"/>
      <c r="TNX68" s="22"/>
      <c r="TNY68" s="22"/>
      <c r="TNZ68" s="22"/>
      <c r="TOA68" s="22"/>
      <c r="TOB68" s="22"/>
      <c r="TOC68" s="22"/>
      <c r="TOD68" s="22"/>
      <c r="TOE68" s="22"/>
      <c r="TOF68" s="22"/>
      <c r="TOG68" s="22"/>
      <c r="TOH68" s="22"/>
      <c r="TOI68" s="22"/>
      <c r="TOJ68" s="22"/>
      <c r="TOK68" s="22"/>
      <c r="TOL68" s="22"/>
      <c r="TOM68" s="22"/>
      <c r="TON68" s="22"/>
      <c r="TOO68" s="22"/>
      <c r="TOP68" s="22"/>
      <c r="TOQ68" s="22"/>
      <c r="TOR68" s="22"/>
      <c r="TOS68" s="22"/>
      <c r="TOT68" s="22"/>
      <c r="TOU68" s="22"/>
      <c r="TOV68" s="22"/>
      <c r="TOW68" s="22"/>
      <c r="TOX68" s="22"/>
      <c r="TOY68" s="22"/>
      <c r="TOZ68" s="22"/>
      <c r="TPA68" s="22"/>
      <c r="TPB68" s="22"/>
      <c r="TPC68" s="22"/>
      <c r="TPD68" s="22"/>
      <c r="TPE68" s="22"/>
      <c r="TPF68" s="22"/>
      <c r="TPG68" s="22"/>
      <c r="TPH68" s="22"/>
      <c r="TPI68" s="22"/>
      <c r="TPJ68" s="22"/>
      <c r="TPK68" s="22"/>
      <c r="TPL68" s="22"/>
      <c r="TPM68" s="22"/>
      <c r="TPN68" s="22"/>
      <c r="TPO68" s="22"/>
      <c r="TPP68" s="22"/>
      <c r="TPQ68" s="22"/>
      <c r="TPR68" s="22"/>
      <c r="TPS68" s="22"/>
      <c r="TPT68" s="22"/>
      <c r="TPU68" s="22"/>
      <c r="TPV68" s="22"/>
      <c r="TPW68" s="22"/>
      <c r="TPX68" s="22"/>
      <c r="TPY68" s="22"/>
      <c r="TPZ68" s="22"/>
      <c r="TQA68" s="22"/>
      <c r="TQB68" s="22"/>
      <c r="TQC68" s="22"/>
      <c r="TQD68" s="22"/>
      <c r="TQE68" s="22"/>
      <c r="TQF68" s="22"/>
      <c r="TQG68" s="22"/>
      <c r="TQH68" s="22"/>
      <c r="TQI68" s="22"/>
      <c r="TQJ68" s="22"/>
      <c r="TQK68" s="22"/>
      <c r="TQL68" s="22"/>
      <c r="TQM68" s="22"/>
      <c r="TQN68" s="22"/>
      <c r="TQO68" s="22"/>
      <c r="TQP68" s="22"/>
      <c r="TQQ68" s="22"/>
      <c r="TQR68" s="22"/>
      <c r="TQS68" s="22"/>
      <c r="TQT68" s="22"/>
      <c r="TQU68" s="22"/>
      <c r="TQV68" s="22"/>
      <c r="TQW68" s="22"/>
      <c r="TQX68" s="22"/>
      <c r="TQY68" s="22"/>
      <c r="TQZ68" s="22"/>
      <c r="TRA68" s="22"/>
      <c r="TRB68" s="22"/>
      <c r="TRC68" s="22"/>
      <c r="TRD68" s="22"/>
      <c r="TRE68" s="22"/>
      <c r="TRF68" s="22"/>
      <c r="TRG68" s="22"/>
      <c r="TRH68" s="22"/>
      <c r="TRI68" s="22"/>
      <c r="TRJ68" s="22"/>
      <c r="TRK68" s="22"/>
      <c r="TRL68" s="22"/>
      <c r="TRM68" s="22"/>
      <c r="TRN68" s="22"/>
      <c r="TRO68" s="22"/>
      <c r="TRP68" s="22"/>
      <c r="TRQ68" s="22"/>
      <c r="TRR68" s="22"/>
      <c r="TRS68" s="22"/>
      <c r="TRT68" s="22"/>
      <c r="TRU68" s="22"/>
      <c r="TRV68" s="22"/>
      <c r="TRW68" s="22"/>
      <c r="TRX68" s="22"/>
      <c r="TRY68" s="22"/>
      <c r="TRZ68" s="22"/>
      <c r="TSA68" s="22"/>
      <c r="TSB68" s="22"/>
      <c r="TSC68" s="22"/>
      <c r="TSD68" s="22"/>
      <c r="TSE68" s="22"/>
      <c r="TSF68" s="22"/>
      <c r="TSG68" s="22"/>
      <c r="TSH68" s="22"/>
      <c r="TSI68" s="22"/>
      <c r="TSJ68" s="22"/>
      <c r="TSK68" s="22"/>
      <c r="TSL68" s="22"/>
      <c r="TSM68" s="22"/>
      <c r="TSN68" s="22"/>
      <c r="TSO68" s="22"/>
      <c r="TSP68" s="22"/>
      <c r="TSQ68" s="22"/>
      <c r="TSR68" s="22"/>
      <c r="TSS68" s="22"/>
      <c r="TST68" s="22"/>
      <c r="TSU68" s="22"/>
      <c r="TSV68" s="22"/>
      <c r="TSW68" s="22"/>
      <c r="TSX68" s="22"/>
      <c r="TSY68" s="22"/>
      <c r="TSZ68" s="22"/>
      <c r="TTA68" s="22"/>
      <c r="TTB68" s="22"/>
      <c r="TTC68" s="22"/>
      <c r="TTD68" s="22"/>
      <c r="TTE68" s="22"/>
      <c r="TTF68" s="22"/>
      <c r="TTG68" s="22"/>
      <c r="TTH68" s="22"/>
      <c r="TTI68" s="22"/>
      <c r="TTJ68" s="22"/>
      <c r="TTK68" s="22"/>
      <c r="TTL68" s="22"/>
      <c r="TTM68" s="22"/>
      <c r="TTN68" s="22"/>
      <c r="TTO68" s="22"/>
      <c r="TTP68" s="22"/>
      <c r="TTQ68" s="22"/>
      <c r="TTR68" s="22"/>
      <c r="TTS68" s="22"/>
      <c r="TTT68" s="22"/>
      <c r="TTU68" s="22"/>
      <c r="TTV68" s="22"/>
      <c r="TTW68" s="22"/>
      <c r="TTX68" s="22"/>
      <c r="TTY68" s="22"/>
      <c r="TTZ68" s="22"/>
      <c r="TUA68" s="22"/>
      <c r="TUB68" s="22"/>
      <c r="TUC68" s="22"/>
      <c r="TUD68" s="22"/>
      <c r="TUE68" s="22"/>
      <c r="TUF68" s="22"/>
      <c r="TUG68" s="22"/>
      <c r="TUH68" s="22"/>
      <c r="TUI68" s="22"/>
      <c r="TUJ68" s="22"/>
      <c r="TUK68" s="22"/>
      <c r="TUL68" s="22"/>
      <c r="TUM68" s="22"/>
      <c r="TUN68" s="22"/>
      <c r="TUO68" s="22"/>
      <c r="TUP68" s="22"/>
      <c r="TUQ68" s="22"/>
      <c r="TUR68" s="22"/>
      <c r="TUS68" s="22"/>
      <c r="TUT68" s="22"/>
      <c r="TUU68" s="22"/>
      <c r="TUV68" s="22"/>
      <c r="TUW68" s="22"/>
      <c r="TUX68" s="22"/>
      <c r="TUY68" s="22"/>
      <c r="TUZ68" s="22"/>
      <c r="TVA68" s="22"/>
      <c r="TVB68" s="22"/>
      <c r="TVC68" s="22"/>
      <c r="TVD68" s="22"/>
      <c r="TVE68" s="22"/>
      <c r="TVF68" s="22"/>
      <c r="TVG68" s="22"/>
      <c r="TVH68" s="22"/>
      <c r="TVI68" s="22"/>
      <c r="TVJ68" s="22"/>
      <c r="TVK68" s="22"/>
      <c r="TVL68" s="22"/>
      <c r="TVM68" s="22"/>
      <c r="TVN68" s="22"/>
      <c r="TVO68" s="22"/>
      <c r="TVP68" s="22"/>
      <c r="TVQ68" s="22"/>
      <c r="TVR68" s="22"/>
      <c r="TVS68" s="22"/>
      <c r="TVT68" s="22"/>
      <c r="TVU68" s="22"/>
      <c r="TVV68" s="22"/>
      <c r="TVW68" s="22"/>
      <c r="TVX68" s="22"/>
      <c r="TVY68" s="22"/>
      <c r="TVZ68" s="22"/>
      <c r="TWA68" s="22"/>
      <c r="TWB68" s="22"/>
      <c r="TWC68" s="22"/>
      <c r="TWD68" s="22"/>
      <c r="TWE68" s="22"/>
      <c r="TWF68" s="22"/>
      <c r="TWG68" s="22"/>
      <c r="TWH68" s="22"/>
      <c r="TWI68" s="22"/>
      <c r="TWJ68" s="22"/>
      <c r="TWK68" s="22"/>
      <c r="TWL68" s="22"/>
      <c r="TWM68" s="22"/>
      <c r="TWN68" s="22"/>
      <c r="TWO68" s="22"/>
      <c r="TWP68" s="22"/>
      <c r="TWQ68" s="22"/>
      <c r="TWR68" s="22"/>
      <c r="TWS68" s="22"/>
      <c r="TWT68" s="22"/>
      <c r="TWU68" s="22"/>
      <c r="TWV68" s="22"/>
      <c r="TWW68" s="22"/>
      <c r="TWX68" s="22"/>
      <c r="TWY68" s="22"/>
      <c r="TWZ68" s="22"/>
      <c r="TXA68" s="22"/>
      <c r="TXB68" s="22"/>
      <c r="TXC68" s="22"/>
      <c r="TXD68" s="22"/>
      <c r="TXE68" s="22"/>
      <c r="TXF68" s="22"/>
      <c r="TXG68" s="22"/>
      <c r="TXH68" s="22"/>
      <c r="TXI68" s="22"/>
      <c r="TXJ68" s="22"/>
      <c r="TXK68" s="22"/>
      <c r="TXL68" s="22"/>
      <c r="TXM68" s="22"/>
      <c r="TXN68" s="22"/>
      <c r="TXO68" s="22"/>
      <c r="TXP68" s="22"/>
      <c r="TXQ68" s="22"/>
      <c r="TXR68" s="22"/>
      <c r="TXS68" s="22"/>
      <c r="TXT68" s="22"/>
      <c r="TXU68" s="22"/>
      <c r="TXV68" s="22"/>
      <c r="TXW68" s="22"/>
      <c r="TXX68" s="22"/>
      <c r="TXY68" s="22"/>
      <c r="TXZ68" s="22"/>
      <c r="TYA68" s="22"/>
      <c r="TYB68" s="22"/>
      <c r="TYC68" s="22"/>
      <c r="TYD68" s="22"/>
      <c r="TYE68" s="22"/>
      <c r="TYF68" s="22"/>
      <c r="TYG68" s="22"/>
      <c r="TYH68" s="22"/>
      <c r="TYI68" s="22"/>
      <c r="TYJ68" s="22"/>
      <c r="TYK68" s="22"/>
      <c r="TYL68" s="22"/>
      <c r="TYM68" s="22"/>
      <c r="TYN68" s="22"/>
      <c r="TYO68" s="22"/>
      <c r="TYP68" s="22"/>
      <c r="TYQ68" s="22"/>
      <c r="TYR68" s="22"/>
      <c r="TYS68" s="22"/>
      <c r="TYT68" s="22"/>
      <c r="TYU68" s="22"/>
      <c r="TYV68" s="22"/>
      <c r="TYW68" s="22"/>
      <c r="TYX68" s="22"/>
      <c r="TYY68" s="22"/>
      <c r="TYZ68" s="22"/>
      <c r="TZA68" s="22"/>
      <c r="TZB68" s="22"/>
      <c r="TZC68" s="22"/>
      <c r="TZD68" s="22"/>
      <c r="TZE68" s="22"/>
      <c r="TZF68" s="22"/>
      <c r="TZG68" s="22"/>
      <c r="TZH68" s="22"/>
      <c r="TZI68" s="22"/>
      <c r="TZJ68" s="22"/>
      <c r="TZK68" s="22"/>
      <c r="TZL68" s="22"/>
      <c r="TZM68" s="22"/>
      <c r="TZN68" s="22"/>
      <c r="TZO68" s="22"/>
      <c r="TZP68" s="22"/>
      <c r="TZQ68" s="22"/>
      <c r="TZR68" s="22"/>
      <c r="TZS68" s="22"/>
      <c r="TZT68" s="22"/>
      <c r="TZU68" s="22"/>
      <c r="TZV68" s="22"/>
      <c r="TZW68" s="22"/>
      <c r="TZX68" s="22"/>
      <c r="TZY68" s="22"/>
      <c r="TZZ68" s="22"/>
      <c r="UAA68" s="22"/>
      <c r="UAB68" s="22"/>
      <c r="UAC68" s="22"/>
      <c r="UAD68" s="22"/>
      <c r="UAE68" s="22"/>
      <c r="UAF68" s="22"/>
      <c r="UAG68" s="22"/>
      <c r="UAH68" s="22"/>
      <c r="UAI68" s="22"/>
      <c r="UAJ68" s="22"/>
      <c r="UAK68" s="22"/>
      <c r="UAL68" s="22"/>
      <c r="UAM68" s="22"/>
      <c r="UAN68" s="22"/>
      <c r="UAO68" s="22"/>
      <c r="UAP68" s="22"/>
      <c r="UAQ68" s="22"/>
      <c r="UAR68" s="22"/>
      <c r="UAS68" s="22"/>
      <c r="UAT68" s="22"/>
      <c r="UAU68" s="22"/>
      <c r="UAV68" s="22"/>
      <c r="UAW68" s="22"/>
      <c r="UAX68" s="22"/>
      <c r="UAY68" s="22"/>
      <c r="UAZ68" s="22"/>
      <c r="UBA68" s="22"/>
      <c r="UBB68" s="22"/>
      <c r="UBC68" s="22"/>
      <c r="UBD68" s="22"/>
      <c r="UBE68" s="22"/>
      <c r="UBF68" s="22"/>
      <c r="UBG68" s="22"/>
      <c r="UBH68" s="22"/>
      <c r="UBI68" s="22"/>
      <c r="UBJ68" s="22"/>
      <c r="UBK68" s="22"/>
      <c r="UBL68" s="22"/>
      <c r="UBM68" s="22"/>
      <c r="UBN68" s="22"/>
      <c r="UBO68" s="22"/>
      <c r="UBP68" s="22"/>
      <c r="UBQ68" s="22"/>
      <c r="UBR68" s="22"/>
      <c r="UBS68" s="22"/>
      <c r="UBT68" s="22"/>
      <c r="UBU68" s="22"/>
      <c r="UBV68" s="22"/>
      <c r="UBW68" s="22"/>
      <c r="UBX68" s="22"/>
      <c r="UBY68" s="22"/>
      <c r="UBZ68" s="22"/>
      <c r="UCA68" s="22"/>
      <c r="UCB68" s="22"/>
      <c r="UCC68" s="22"/>
      <c r="UCD68" s="22"/>
      <c r="UCE68" s="22"/>
      <c r="UCF68" s="22"/>
      <c r="UCG68" s="22"/>
      <c r="UCH68" s="22"/>
      <c r="UCI68" s="22"/>
      <c r="UCJ68" s="22"/>
      <c r="UCK68" s="22"/>
      <c r="UCL68" s="22"/>
      <c r="UCM68" s="22"/>
      <c r="UCN68" s="22"/>
      <c r="UCO68" s="22"/>
      <c r="UCP68" s="22"/>
      <c r="UCQ68" s="22"/>
      <c r="UCR68" s="22"/>
      <c r="UCS68" s="22"/>
      <c r="UCT68" s="22"/>
      <c r="UCU68" s="22"/>
      <c r="UCV68" s="22"/>
      <c r="UCW68" s="22"/>
      <c r="UCX68" s="22"/>
      <c r="UCY68" s="22"/>
      <c r="UCZ68" s="22"/>
      <c r="UDA68" s="22"/>
      <c r="UDB68" s="22"/>
      <c r="UDC68" s="22"/>
      <c r="UDD68" s="22"/>
      <c r="UDE68" s="22"/>
      <c r="UDF68" s="22"/>
      <c r="UDG68" s="22"/>
      <c r="UDH68" s="22"/>
      <c r="UDI68" s="22"/>
      <c r="UDJ68" s="22"/>
      <c r="UDK68" s="22"/>
      <c r="UDL68" s="22"/>
      <c r="UDM68" s="22"/>
      <c r="UDN68" s="22"/>
      <c r="UDO68" s="22"/>
      <c r="UDP68" s="22"/>
      <c r="UDQ68" s="22"/>
      <c r="UDR68" s="22"/>
      <c r="UDS68" s="22"/>
      <c r="UDT68" s="22"/>
      <c r="UDU68" s="22"/>
      <c r="UDV68" s="22"/>
      <c r="UDW68" s="22"/>
      <c r="UDX68" s="22"/>
      <c r="UDY68" s="22"/>
      <c r="UDZ68" s="22"/>
      <c r="UEA68" s="22"/>
      <c r="UEB68" s="22"/>
      <c r="UEC68" s="22"/>
      <c r="UED68" s="22"/>
      <c r="UEE68" s="22"/>
      <c r="UEF68" s="22"/>
      <c r="UEG68" s="22"/>
      <c r="UEH68" s="22"/>
      <c r="UEI68" s="22"/>
      <c r="UEJ68" s="22"/>
      <c r="UEK68" s="22"/>
      <c r="UEL68" s="22"/>
      <c r="UEM68" s="22"/>
      <c r="UEN68" s="22"/>
      <c r="UEO68" s="22"/>
      <c r="UEP68" s="22"/>
      <c r="UEQ68" s="22"/>
      <c r="UER68" s="22"/>
      <c r="UES68" s="22"/>
      <c r="UET68" s="22"/>
      <c r="UEU68" s="22"/>
      <c r="UEV68" s="22"/>
      <c r="UEW68" s="22"/>
      <c r="UEX68" s="22"/>
      <c r="UEY68" s="22"/>
      <c r="UEZ68" s="22"/>
      <c r="UFA68" s="22"/>
      <c r="UFB68" s="22"/>
      <c r="UFC68" s="22"/>
      <c r="UFD68" s="22"/>
      <c r="UFE68" s="22"/>
      <c r="UFF68" s="22"/>
      <c r="UFG68" s="22"/>
      <c r="UFH68" s="22"/>
      <c r="UFI68" s="22"/>
      <c r="UFJ68" s="22"/>
      <c r="UFK68" s="22"/>
      <c r="UFL68" s="22"/>
      <c r="UFM68" s="22"/>
      <c r="UFN68" s="22"/>
      <c r="UFO68" s="22"/>
      <c r="UFP68" s="22"/>
      <c r="UFQ68" s="22"/>
      <c r="UFR68" s="22"/>
      <c r="UFS68" s="22"/>
      <c r="UFT68" s="22"/>
      <c r="UFU68" s="22"/>
      <c r="UFV68" s="22"/>
      <c r="UFW68" s="22"/>
      <c r="UFX68" s="22"/>
      <c r="UFY68" s="22"/>
      <c r="UFZ68" s="22"/>
      <c r="UGA68" s="22"/>
      <c r="UGB68" s="22"/>
      <c r="UGC68" s="22"/>
      <c r="UGD68" s="22"/>
      <c r="UGE68" s="22"/>
      <c r="UGF68" s="22"/>
      <c r="UGG68" s="22"/>
      <c r="UGH68" s="22"/>
      <c r="UGI68" s="22"/>
      <c r="UGJ68" s="22"/>
      <c r="UGK68" s="22"/>
      <c r="UGL68" s="22"/>
      <c r="UGM68" s="22"/>
      <c r="UGN68" s="22"/>
      <c r="UGO68" s="22"/>
      <c r="UGP68" s="22"/>
      <c r="UGQ68" s="22"/>
      <c r="UGR68" s="22"/>
      <c r="UGS68" s="22"/>
      <c r="UGT68" s="22"/>
      <c r="UGU68" s="22"/>
      <c r="UGV68" s="22"/>
      <c r="UGW68" s="22"/>
      <c r="UGX68" s="22"/>
      <c r="UGY68" s="22"/>
      <c r="UGZ68" s="22"/>
      <c r="UHA68" s="22"/>
      <c r="UHB68" s="22"/>
      <c r="UHC68" s="22"/>
      <c r="UHD68" s="22"/>
      <c r="UHE68" s="22"/>
      <c r="UHF68" s="22"/>
      <c r="UHG68" s="22"/>
      <c r="UHH68" s="22"/>
      <c r="UHI68" s="22"/>
      <c r="UHJ68" s="22"/>
      <c r="UHK68" s="22"/>
      <c r="UHL68" s="22"/>
      <c r="UHM68" s="22"/>
      <c r="UHN68" s="22"/>
      <c r="UHO68" s="22"/>
      <c r="UHP68" s="22"/>
      <c r="UHQ68" s="22"/>
      <c r="UHR68" s="22"/>
      <c r="UHS68" s="22"/>
      <c r="UHT68" s="22"/>
      <c r="UHU68" s="22"/>
      <c r="UHV68" s="22"/>
      <c r="UHW68" s="22"/>
      <c r="UHX68" s="22"/>
      <c r="UHY68" s="22"/>
      <c r="UHZ68" s="22"/>
      <c r="UIA68" s="22"/>
      <c r="UIB68" s="22"/>
      <c r="UIC68" s="22"/>
      <c r="UID68" s="22"/>
      <c r="UIE68" s="22"/>
      <c r="UIF68" s="22"/>
      <c r="UIG68" s="22"/>
      <c r="UIH68" s="22"/>
      <c r="UII68" s="22"/>
      <c r="UIJ68" s="22"/>
      <c r="UIK68" s="22"/>
      <c r="UIL68" s="22"/>
      <c r="UIM68" s="22"/>
      <c r="UIN68" s="22"/>
      <c r="UIO68" s="22"/>
      <c r="UIP68" s="22"/>
      <c r="UIQ68" s="22"/>
      <c r="UIR68" s="22"/>
      <c r="UIS68" s="22"/>
      <c r="UIT68" s="22"/>
      <c r="UIU68" s="22"/>
      <c r="UIV68" s="22"/>
      <c r="UIW68" s="22"/>
      <c r="UIX68" s="22"/>
      <c r="UIY68" s="22"/>
      <c r="UIZ68" s="22"/>
      <c r="UJA68" s="22"/>
      <c r="UJB68" s="22"/>
      <c r="UJC68" s="22"/>
      <c r="UJD68" s="22"/>
      <c r="UJE68" s="22"/>
      <c r="UJF68" s="22"/>
      <c r="UJG68" s="22"/>
      <c r="UJH68" s="22"/>
      <c r="UJI68" s="22"/>
      <c r="UJJ68" s="22"/>
      <c r="UJK68" s="22"/>
      <c r="UJL68" s="22"/>
      <c r="UJM68" s="22"/>
      <c r="UJN68" s="22"/>
      <c r="UJO68" s="22"/>
      <c r="UJP68" s="22"/>
      <c r="UJQ68" s="22"/>
      <c r="UJR68" s="22"/>
      <c r="UJS68" s="22"/>
      <c r="UJT68" s="22"/>
      <c r="UJU68" s="22"/>
      <c r="UJV68" s="22"/>
      <c r="UJW68" s="22"/>
      <c r="UJX68" s="22"/>
      <c r="UJY68" s="22"/>
      <c r="UJZ68" s="22"/>
      <c r="UKA68" s="22"/>
      <c r="UKB68" s="22"/>
      <c r="UKC68" s="22"/>
      <c r="UKD68" s="22"/>
      <c r="UKE68" s="22"/>
      <c r="UKF68" s="22"/>
      <c r="UKG68" s="22"/>
      <c r="UKH68" s="22"/>
      <c r="UKI68" s="22"/>
      <c r="UKJ68" s="22"/>
      <c r="UKK68" s="22"/>
      <c r="UKL68" s="22"/>
      <c r="UKM68" s="22"/>
      <c r="UKN68" s="22"/>
      <c r="UKO68" s="22"/>
      <c r="UKP68" s="22"/>
      <c r="UKQ68" s="22"/>
      <c r="UKR68" s="22"/>
      <c r="UKS68" s="22"/>
      <c r="UKT68" s="22"/>
      <c r="UKU68" s="22"/>
      <c r="UKV68" s="22"/>
      <c r="UKW68" s="22"/>
      <c r="UKX68" s="22"/>
      <c r="UKY68" s="22"/>
      <c r="UKZ68" s="22"/>
      <c r="ULA68" s="22"/>
      <c r="ULB68" s="22"/>
      <c r="ULC68" s="22"/>
      <c r="ULD68" s="22"/>
      <c r="ULE68" s="22"/>
      <c r="ULF68" s="22"/>
      <c r="ULG68" s="22"/>
      <c r="ULH68" s="22"/>
      <c r="ULI68" s="22"/>
      <c r="ULJ68" s="22"/>
      <c r="ULK68" s="22"/>
      <c r="ULL68" s="22"/>
      <c r="ULM68" s="22"/>
      <c r="ULN68" s="22"/>
      <c r="ULO68" s="22"/>
      <c r="ULP68" s="22"/>
      <c r="ULQ68" s="22"/>
      <c r="ULR68" s="22"/>
      <c r="ULS68" s="22"/>
      <c r="ULT68" s="22"/>
      <c r="ULU68" s="22"/>
      <c r="ULV68" s="22"/>
      <c r="ULW68" s="22"/>
      <c r="ULX68" s="22"/>
      <c r="ULY68" s="22"/>
      <c r="ULZ68" s="22"/>
      <c r="UMA68" s="22"/>
      <c r="UMB68" s="22"/>
      <c r="UMC68" s="22"/>
      <c r="UMD68" s="22"/>
      <c r="UME68" s="22"/>
      <c r="UMF68" s="22"/>
      <c r="UMG68" s="22"/>
      <c r="UMH68" s="22"/>
      <c r="UMI68" s="22"/>
      <c r="UMJ68" s="22"/>
      <c r="UMK68" s="22"/>
      <c r="UML68" s="22"/>
      <c r="UMM68" s="22"/>
      <c r="UMN68" s="22"/>
      <c r="UMO68" s="22"/>
      <c r="UMP68" s="22"/>
      <c r="UMQ68" s="22"/>
      <c r="UMR68" s="22"/>
      <c r="UMS68" s="22"/>
      <c r="UMT68" s="22"/>
      <c r="UMU68" s="22"/>
      <c r="UMV68" s="22"/>
      <c r="UMW68" s="22"/>
      <c r="UMX68" s="22"/>
      <c r="UMY68" s="22"/>
      <c r="UMZ68" s="22"/>
      <c r="UNA68" s="22"/>
      <c r="UNB68" s="22"/>
      <c r="UNC68" s="22"/>
      <c r="UND68" s="22"/>
      <c r="UNE68" s="22"/>
      <c r="UNF68" s="22"/>
      <c r="UNG68" s="22"/>
      <c r="UNH68" s="22"/>
      <c r="UNI68" s="22"/>
      <c r="UNJ68" s="22"/>
      <c r="UNK68" s="22"/>
      <c r="UNL68" s="22"/>
      <c r="UNM68" s="22"/>
      <c r="UNN68" s="22"/>
      <c r="UNO68" s="22"/>
      <c r="UNP68" s="22"/>
      <c r="UNQ68" s="22"/>
      <c r="UNR68" s="22"/>
      <c r="UNS68" s="22"/>
      <c r="UNT68" s="22"/>
      <c r="UNU68" s="22"/>
      <c r="UNV68" s="22"/>
      <c r="UNW68" s="22"/>
      <c r="UNX68" s="22"/>
      <c r="UNY68" s="22"/>
      <c r="UNZ68" s="22"/>
      <c r="UOA68" s="22"/>
      <c r="UOB68" s="22"/>
      <c r="UOC68" s="22"/>
      <c r="UOD68" s="22"/>
      <c r="UOE68" s="22"/>
      <c r="UOF68" s="22"/>
      <c r="UOG68" s="22"/>
      <c r="UOH68" s="22"/>
      <c r="UOI68" s="22"/>
      <c r="UOJ68" s="22"/>
      <c r="UOK68" s="22"/>
      <c r="UOL68" s="22"/>
      <c r="UOM68" s="22"/>
      <c r="UON68" s="22"/>
      <c r="UOO68" s="22"/>
      <c r="UOP68" s="22"/>
      <c r="UOQ68" s="22"/>
      <c r="UOR68" s="22"/>
      <c r="UOS68" s="22"/>
      <c r="UOT68" s="22"/>
      <c r="UOU68" s="22"/>
      <c r="UOV68" s="22"/>
      <c r="UOW68" s="22"/>
      <c r="UOX68" s="22"/>
      <c r="UOY68" s="22"/>
      <c r="UOZ68" s="22"/>
      <c r="UPA68" s="22"/>
      <c r="UPB68" s="22"/>
      <c r="UPC68" s="22"/>
      <c r="UPD68" s="22"/>
      <c r="UPE68" s="22"/>
      <c r="UPF68" s="22"/>
      <c r="UPG68" s="22"/>
      <c r="UPH68" s="22"/>
      <c r="UPI68" s="22"/>
      <c r="UPJ68" s="22"/>
      <c r="UPK68" s="22"/>
      <c r="UPL68" s="22"/>
      <c r="UPM68" s="22"/>
      <c r="UPN68" s="22"/>
      <c r="UPO68" s="22"/>
      <c r="UPP68" s="22"/>
      <c r="UPQ68" s="22"/>
      <c r="UPR68" s="22"/>
      <c r="UPS68" s="22"/>
      <c r="UPT68" s="22"/>
      <c r="UPU68" s="22"/>
      <c r="UPV68" s="22"/>
      <c r="UPW68" s="22"/>
      <c r="UPX68" s="22"/>
      <c r="UPY68" s="22"/>
      <c r="UPZ68" s="22"/>
      <c r="UQA68" s="22"/>
      <c r="UQB68" s="22"/>
      <c r="UQC68" s="22"/>
      <c r="UQD68" s="22"/>
      <c r="UQE68" s="22"/>
      <c r="UQF68" s="22"/>
      <c r="UQG68" s="22"/>
      <c r="UQH68" s="22"/>
      <c r="UQI68" s="22"/>
      <c r="UQJ68" s="22"/>
      <c r="UQK68" s="22"/>
      <c r="UQL68" s="22"/>
      <c r="UQM68" s="22"/>
      <c r="UQN68" s="22"/>
      <c r="UQO68" s="22"/>
      <c r="UQP68" s="22"/>
      <c r="UQQ68" s="22"/>
      <c r="UQR68" s="22"/>
      <c r="UQS68" s="22"/>
      <c r="UQT68" s="22"/>
      <c r="UQU68" s="22"/>
      <c r="UQV68" s="22"/>
      <c r="UQW68" s="22"/>
      <c r="UQX68" s="22"/>
      <c r="UQY68" s="22"/>
      <c r="UQZ68" s="22"/>
      <c r="URA68" s="22"/>
      <c r="URB68" s="22"/>
      <c r="URC68" s="22"/>
      <c r="URD68" s="22"/>
      <c r="URE68" s="22"/>
      <c r="URF68" s="22"/>
      <c r="URG68" s="22"/>
      <c r="URH68" s="22"/>
      <c r="URI68" s="22"/>
      <c r="URJ68" s="22"/>
      <c r="URK68" s="22"/>
      <c r="URL68" s="22"/>
      <c r="URM68" s="22"/>
      <c r="URN68" s="22"/>
      <c r="URO68" s="22"/>
      <c r="URP68" s="22"/>
      <c r="URQ68" s="22"/>
      <c r="URR68" s="22"/>
      <c r="URS68" s="22"/>
      <c r="URT68" s="22"/>
      <c r="URU68" s="22"/>
      <c r="URV68" s="22"/>
      <c r="URW68" s="22"/>
      <c r="URX68" s="22"/>
      <c r="URY68" s="22"/>
      <c r="URZ68" s="22"/>
      <c r="USA68" s="22"/>
      <c r="USB68" s="22"/>
      <c r="USC68" s="22"/>
      <c r="USD68" s="22"/>
      <c r="USE68" s="22"/>
      <c r="USF68" s="22"/>
      <c r="USG68" s="22"/>
      <c r="USH68" s="22"/>
      <c r="USI68" s="22"/>
      <c r="USJ68" s="22"/>
      <c r="USK68" s="22"/>
      <c r="USL68" s="22"/>
      <c r="USM68" s="22"/>
      <c r="USN68" s="22"/>
      <c r="USO68" s="22"/>
      <c r="USP68" s="22"/>
      <c r="USQ68" s="22"/>
      <c r="USR68" s="22"/>
      <c r="USS68" s="22"/>
      <c r="UST68" s="22"/>
      <c r="USU68" s="22"/>
      <c r="USV68" s="22"/>
      <c r="USW68" s="22"/>
      <c r="USX68" s="22"/>
      <c r="USY68" s="22"/>
      <c r="USZ68" s="22"/>
      <c r="UTA68" s="22"/>
      <c r="UTB68" s="22"/>
      <c r="UTC68" s="22"/>
      <c r="UTD68" s="22"/>
      <c r="UTE68" s="22"/>
      <c r="UTF68" s="22"/>
      <c r="UTG68" s="22"/>
      <c r="UTH68" s="22"/>
      <c r="UTI68" s="22"/>
      <c r="UTJ68" s="22"/>
      <c r="UTK68" s="22"/>
      <c r="UTL68" s="22"/>
      <c r="UTM68" s="22"/>
      <c r="UTN68" s="22"/>
      <c r="UTO68" s="22"/>
      <c r="UTP68" s="22"/>
      <c r="UTQ68" s="22"/>
      <c r="UTR68" s="22"/>
      <c r="UTS68" s="22"/>
      <c r="UTT68" s="22"/>
      <c r="UTU68" s="22"/>
      <c r="UTV68" s="22"/>
      <c r="UTW68" s="22"/>
      <c r="UTX68" s="22"/>
      <c r="UTY68" s="22"/>
      <c r="UTZ68" s="22"/>
      <c r="UUA68" s="22"/>
      <c r="UUB68" s="22"/>
      <c r="UUC68" s="22"/>
      <c r="UUD68" s="22"/>
      <c r="UUE68" s="22"/>
      <c r="UUF68" s="22"/>
      <c r="UUG68" s="22"/>
      <c r="UUH68" s="22"/>
      <c r="UUI68" s="22"/>
      <c r="UUJ68" s="22"/>
      <c r="UUK68" s="22"/>
      <c r="UUL68" s="22"/>
      <c r="UUM68" s="22"/>
      <c r="UUN68" s="22"/>
      <c r="UUO68" s="22"/>
      <c r="UUP68" s="22"/>
      <c r="UUQ68" s="22"/>
      <c r="UUR68" s="22"/>
      <c r="UUS68" s="22"/>
      <c r="UUT68" s="22"/>
      <c r="UUU68" s="22"/>
      <c r="UUV68" s="22"/>
      <c r="UUW68" s="22"/>
      <c r="UUX68" s="22"/>
      <c r="UUY68" s="22"/>
      <c r="UUZ68" s="22"/>
      <c r="UVA68" s="22"/>
      <c r="UVB68" s="22"/>
      <c r="UVC68" s="22"/>
      <c r="UVD68" s="22"/>
      <c r="UVE68" s="22"/>
      <c r="UVF68" s="22"/>
      <c r="UVG68" s="22"/>
      <c r="UVH68" s="22"/>
      <c r="UVI68" s="22"/>
      <c r="UVJ68" s="22"/>
      <c r="UVK68" s="22"/>
      <c r="UVL68" s="22"/>
      <c r="UVM68" s="22"/>
      <c r="UVN68" s="22"/>
      <c r="UVO68" s="22"/>
      <c r="UVP68" s="22"/>
      <c r="UVQ68" s="22"/>
      <c r="UVR68" s="22"/>
      <c r="UVS68" s="22"/>
      <c r="UVT68" s="22"/>
      <c r="UVU68" s="22"/>
      <c r="UVV68" s="22"/>
      <c r="UVW68" s="22"/>
      <c r="UVX68" s="22"/>
      <c r="UVY68" s="22"/>
      <c r="UVZ68" s="22"/>
      <c r="UWA68" s="22"/>
      <c r="UWB68" s="22"/>
      <c r="UWC68" s="22"/>
      <c r="UWD68" s="22"/>
      <c r="UWE68" s="22"/>
      <c r="UWF68" s="22"/>
      <c r="UWG68" s="22"/>
      <c r="UWH68" s="22"/>
      <c r="UWI68" s="22"/>
      <c r="UWJ68" s="22"/>
      <c r="UWK68" s="22"/>
      <c r="UWL68" s="22"/>
      <c r="UWM68" s="22"/>
      <c r="UWN68" s="22"/>
      <c r="UWO68" s="22"/>
      <c r="UWP68" s="22"/>
      <c r="UWQ68" s="22"/>
      <c r="UWR68" s="22"/>
      <c r="UWS68" s="22"/>
      <c r="UWT68" s="22"/>
      <c r="UWU68" s="22"/>
      <c r="UWV68" s="22"/>
      <c r="UWW68" s="22"/>
      <c r="UWX68" s="22"/>
      <c r="UWY68" s="22"/>
      <c r="UWZ68" s="22"/>
      <c r="UXA68" s="22"/>
      <c r="UXB68" s="22"/>
      <c r="UXC68" s="22"/>
      <c r="UXD68" s="22"/>
      <c r="UXE68" s="22"/>
      <c r="UXF68" s="22"/>
      <c r="UXG68" s="22"/>
      <c r="UXH68" s="22"/>
      <c r="UXI68" s="22"/>
      <c r="UXJ68" s="22"/>
      <c r="UXK68" s="22"/>
      <c r="UXL68" s="22"/>
      <c r="UXM68" s="22"/>
      <c r="UXN68" s="22"/>
      <c r="UXO68" s="22"/>
      <c r="UXP68" s="22"/>
      <c r="UXQ68" s="22"/>
      <c r="UXR68" s="22"/>
      <c r="UXS68" s="22"/>
      <c r="UXT68" s="22"/>
      <c r="UXU68" s="22"/>
      <c r="UXV68" s="22"/>
      <c r="UXW68" s="22"/>
      <c r="UXX68" s="22"/>
      <c r="UXY68" s="22"/>
      <c r="UXZ68" s="22"/>
      <c r="UYA68" s="22"/>
      <c r="UYB68" s="22"/>
      <c r="UYC68" s="22"/>
      <c r="UYD68" s="22"/>
      <c r="UYE68" s="22"/>
      <c r="UYF68" s="22"/>
      <c r="UYG68" s="22"/>
      <c r="UYH68" s="22"/>
      <c r="UYI68" s="22"/>
      <c r="UYJ68" s="22"/>
      <c r="UYK68" s="22"/>
      <c r="UYL68" s="22"/>
      <c r="UYM68" s="22"/>
      <c r="UYN68" s="22"/>
      <c r="UYO68" s="22"/>
      <c r="UYP68" s="22"/>
      <c r="UYQ68" s="22"/>
      <c r="UYR68" s="22"/>
      <c r="UYS68" s="22"/>
      <c r="UYT68" s="22"/>
      <c r="UYU68" s="22"/>
      <c r="UYV68" s="22"/>
      <c r="UYW68" s="22"/>
      <c r="UYX68" s="22"/>
      <c r="UYY68" s="22"/>
      <c r="UYZ68" s="22"/>
      <c r="UZA68" s="22"/>
      <c r="UZB68" s="22"/>
      <c r="UZC68" s="22"/>
      <c r="UZD68" s="22"/>
      <c r="UZE68" s="22"/>
      <c r="UZF68" s="22"/>
      <c r="UZG68" s="22"/>
      <c r="UZH68" s="22"/>
      <c r="UZI68" s="22"/>
      <c r="UZJ68" s="22"/>
      <c r="UZK68" s="22"/>
      <c r="UZL68" s="22"/>
      <c r="UZM68" s="22"/>
      <c r="UZN68" s="22"/>
      <c r="UZO68" s="22"/>
      <c r="UZP68" s="22"/>
      <c r="UZQ68" s="22"/>
      <c r="UZR68" s="22"/>
      <c r="UZS68" s="22"/>
      <c r="UZT68" s="22"/>
      <c r="UZU68" s="22"/>
      <c r="UZV68" s="22"/>
      <c r="UZW68" s="22"/>
      <c r="UZX68" s="22"/>
      <c r="UZY68" s="22"/>
      <c r="UZZ68" s="22"/>
      <c r="VAA68" s="22"/>
      <c r="VAB68" s="22"/>
      <c r="VAC68" s="22"/>
      <c r="VAD68" s="22"/>
      <c r="VAE68" s="22"/>
      <c r="VAF68" s="22"/>
      <c r="VAG68" s="22"/>
      <c r="VAH68" s="22"/>
      <c r="VAI68" s="22"/>
      <c r="VAJ68" s="22"/>
      <c r="VAK68" s="22"/>
      <c r="VAL68" s="22"/>
      <c r="VAM68" s="22"/>
      <c r="VAN68" s="22"/>
      <c r="VAO68" s="22"/>
      <c r="VAP68" s="22"/>
      <c r="VAQ68" s="22"/>
      <c r="VAR68" s="22"/>
      <c r="VAS68" s="22"/>
      <c r="VAT68" s="22"/>
      <c r="VAU68" s="22"/>
      <c r="VAV68" s="22"/>
      <c r="VAW68" s="22"/>
      <c r="VAX68" s="22"/>
      <c r="VAY68" s="22"/>
      <c r="VAZ68" s="22"/>
      <c r="VBA68" s="22"/>
      <c r="VBB68" s="22"/>
      <c r="VBC68" s="22"/>
      <c r="VBD68" s="22"/>
      <c r="VBE68" s="22"/>
      <c r="VBF68" s="22"/>
      <c r="VBG68" s="22"/>
      <c r="VBH68" s="22"/>
      <c r="VBI68" s="22"/>
      <c r="VBJ68" s="22"/>
      <c r="VBK68" s="22"/>
      <c r="VBL68" s="22"/>
      <c r="VBM68" s="22"/>
      <c r="VBN68" s="22"/>
      <c r="VBO68" s="22"/>
      <c r="VBP68" s="22"/>
      <c r="VBQ68" s="22"/>
      <c r="VBR68" s="22"/>
      <c r="VBS68" s="22"/>
      <c r="VBT68" s="22"/>
      <c r="VBU68" s="22"/>
      <c r="VBV68" s="22"/>
      <c r="VBW68" s="22"/>
      <c r="VBX68" s="22"/>
      <c r="VBY68" s="22"/>
      <c r="VBZ68" s="22"/>
      <c r="VCA68" s="22"/>
      <c r="VCB68" s="22"/>
      <c r="VCC68" s="22"/>
      <c r="VCD68" s="22"/>
      <c r="VCE68" s="22"/>
      <c r="VCF68" s="22"/>
      <c r="VCG68" s="22"/>
      <c r="VCH68" s="22"/>
      <c r="VCI68" s="22"/>
      <c r="VCJ68" s="22"/>
      <c r="VCK68" s="22"/>
      <c r="VCL68" s="22"/>
      <c r="VCM68" s="22"/>
      <c r="VCN68" s="22"/>
      <c r="VCO68" s="22"/>
      <c r="VCP68" s="22"/>
      <c r="VCQ68" s="22"/>
      <c r="VCR68" s="22"/>
      <c r="VCS68" s="22"/>
      <c r="VCT68" s="22"/>
      <c r="VCU68" s="22"/>
      <c r="VCV68" s="22"/>
      <c r="VCW68" s="22"/>
      <c r="VCX68" s="22"/>
      <c r="VCY68" s="22"/>
      <c r="VCZ68" s="22"/>
      <c r="VDA68" s="22"/>
      <c r="VDB68" s="22"/>
      <c r="VDC68" s="22"/>
      <c r="VDD68" s="22"/>
      <c r="VDE68" s="22"/>
      <c r="VDF68" s="22"/>
      <c r="VDG68" s="22"/>
      <c r="VDH68" s="22"/>
      <c r="VDI68" s="22"/>
      <c r="VDJ68" s="22"/>
      <c r="VDK68" s="22"/>
      <c r="VDL68" s="22"/>
      <c r="VDM68" s="22"/>
      <c r="VDN68" s="22"/>
      <c r="VDO68" s="22"/>
      <c r="VDP68" s="22"/>
      <c r="VDQ68" s="22"/>
      <c r="VDR68" s="22"/>
      <c r="VDS68" s="22"/>
      <c r="VDT68" s="22"/>
      <c r="VDU68" s="22"/>
      <c r="VDV68" s="22"/>
      <c r="VDW68" s="22"/>
      <c r="VDX68" s="22"/>
      <c r="VDY68" s="22"/>
      <c r="VDZ68" s="22"/>
      <c r="VEA68" s="22"/>
      <c r="VEB68" s="22"/>
      <c r="VEC68" s="22"/>
      <c r="VED68" s="22"/>
      <c r="VEE68" s="22"/>
      <c r="VEF68" s="22"/>
      <c r="VEG68" s="22"/>
      <c r="VEH68" s="22"/>
      <c r="VEI68" s="22"/>
      <c r="VEJ68" s="22"/>
      <c r="VEK68" s="22"/>
      <c r="VEL68" s="22"/>
      <c r="VEM68" s="22"/>
      <c r="VEN68" s="22"/>
      <c r="VEO68" s="22"/>
      <c r="VEP68" s="22"/>
      <c r="VEQ68" s="22"/>
      <c r="VER68" s="22"/>
      <c r="VES68" s="22"/>
      <c r="VET68" s="22"/>
      <c r="VEU68" s="22"/>
      <c r="VEV68" s="22"/>
      <c r="VEW68" s="22"/>
      <c r="VEX68" s="22"/>
      <c r="VEY68" s="22"/>
      <c r="VEZ68" s="22"/>
      <c r="VFA68" s="22"/>
      <c r="VFB68" s="22"/>
      <c r="VFC68" s="22"/>
      <c r="VFD68" s="22"/>
      <c r="VFE68" s="22"/>
      <c r="VFF68" s="22"/>
      <c r="VFG68" s="22"/>
      <c r="VFH68" s="22"/>
      <c r="VFI68" s="22"/>
      <c r="VFJ68" s="22"/>
      <c r="VFK68" s="22"/>
      <c r="VFL68" s="22"/>
      <c r="VFM68" s="22"/>
      <c r="VFN68" s="22"/>
      <c r="VFO68" s="22"/>
      <c r="VFP68" s="22"/>
      <c r="VFQ68" s="22"/>
      <c r="VFR68" s="22"/>
      <c r="VFS68" s="22"/>
      <c r="VFT68" s="22"/>
      <c r="VFU68" s="22"/>
      <c r="VFV68" s="22"/>
      <c r="VFW68" s="22"/>
      <c r="VFX68" s="22"/>
      <c r="VFY68" s="22"/>
      <c r="VFZ68" s="22"/>
      <c r="VGA68" s="22"/>
      <c r="VGB68" s="22"/>
      <c r="VGC68" s="22"/>
      <c r="VGD68" s="22"/>
      <c r="VGE68" s="22"/>
      <c r="VGF68" s="22"/>
      <c r="VGG68" s="22"/>
      <c r="VGH68" s="22"/>
      <c r="VGI68" s="22"/>
      <c r="VGJ68" s="22"/>
      <c r="VGK68" s="22"/>
      <c r="VGL68" s="22"/>
      <c r="VGM68" s="22"/>
      <c r="VGN68" s="22"/>
      <c r="VGO68" s="22"/>
      <c r="VGP68" s="22"/>
      <c r="VGQ68" s="22"/>
      <c r="VGR68" s="22"/>
      <c r="VGS68" s="22"/>
      <c r="VGT68" s="22"/>
      <c r="VGU68" s="22"/>
      <c r="VGV68" s="22"/>
      <c r="VGW68" s="22"/>
      <c r="VGX68" s="22"/>
      <c r="VGY68" s="22"/>
      <c r="VGZ68" s="22"/>
      <c r="VHA68" s="22"/>
      <c r="VHB68" s="22"/>
      <c r="VHC68" s="22"/>
      <c r="VHD68" s="22"/>
      <c r="VHE68" s="22"/>
      <c r="VHF68" s="22"/>
      <c r="VHG68" s="22"/>
      <c r="VHH68" s="22"/>
      <c r="VHI68" s="22"/>
      <c r="VHJ68" s="22"/>
      <c r="VHK68" s="22"/>
      <c r="VHL68" s="22"/>
      <c r="VHM68" s="22"/>
      <c r="VHN68" s="22"/>
      <c r="VHO68" s="22"/>
      <c r="VHP68" s="22"/>
      <c r="VHQ68" s="22"/>
      <c r="VHR68" s="22"/>
      <c r="VHS68" s="22"/>
      <c r="VHT68" s="22"/>
      <c r="VHU68" s="22"/>
      <c r="VHV68" s="22"/>
      <c r="VHW68" s="22"/>
      <c r="VHX68" s="22"/>
      <c r="VHY68" s="22"/>
      <c r="VHZ68" s="22"/>
      <c r="VIA68" s="22"/>
      <c r="VIB68" s="22"/>
      <c r="VIC68" s="22"/>
      <c r="VID68" s="22"/>
      <c r="VIE68" s="22"/>
      <c r="VIF68" s="22"/>
      <c r="VIG68" s="22"/>
      <c r="VIH68" s="22"/>
      <c r="VII68" s="22"/>
      <c r="VIJ68" s="22"/>
      <c r="VIK68" s="22"/>
      <c r="VIL68" s="22"/>
      <c r="VIM68" s="22"/>
      <c r="VIN68" s="22"/>
      <c r="VIO68" s="22"/>
      <c r="VIP68" s="22"/>
      <c r="VIQ68" s="22"/>
      <c r="VIR68" s="22"/>
      <c r="VIS68" s="22"/>
      <c r="VIT68" s="22"/>
      <c r="VIU68" s="22"/>
      <c r="VIV68" s="22"/>
      <c r="VIW68" s="22"/>
      <c r="VIX68" s="22"/>
      <c r="VIY68" s="22"/>
      <c r="VIZ68" s="22"/>
      <c r="VJA68" s="22"/>
      <c r="VJB68" s="22"/>
      <c r="VJC68" s="22"/>
      <c r="VJD68" s="22"/>
      <c r="VJE68" s="22"/>
      <c r="VJF68" s="22"/>
      <c r="VJG68" s="22"/>
      <c r="VJH68" s="22"/>
      <c r="VJI68" s="22"/>
      <c r="VJJ68" s="22"/>
      <c r="VJK68" s="22"/>
      <c r="VJL68" s="22"/>
      <c r="VJM68" s="22"/>
      <c r="VJN68" s="22"/>
      <c r="VJO68" s="22"/>
      <c r="VJP68" s="22"/>
      <c r="VJQ68" s="22"/>
      <c r="VJR68" s="22"/>
      <c r="VJS68" s="22"/>
      <c r="VJT68" s="22"/>
      <c r="VJU68" s="22"/>
      <c r="VJV68" s="22"/>
      <c r="VJW68" s="22"/>
      <c r="VJX68" s="22"/>
      <c r="VJY68" s="22"/>
      <c r="VJZ68" s="22"/>
      <c r="VKA68" s="22"/>
      <c r="VKB68" s="22"/>
      <c r="VKC68" s="22"/>
      <c r="VKD68" s="22"/>
      <c r="VKE68" s="22"/>
      <c r="VKF68" s="22"/>
      <c r="VKG68" s="22"/>
      <c r="VKH68" s="22"/>
      <c r="VKI68" s="22"/>
      <c r="VKJ68" s="22"/>
      <c r="VKK68" s="22"/>
      <c r="VKL68" s="22"/>
      <c r="VKM68" s="22"/>
      <c r="VKN68" s="22"/>
      <c r="VKO68" s="22"/>
      <c r="VKP68" s="22"/>
      <c r="VKQ68" s="22"/>
      <c r="VKR68" s="22"/>
      <c r="VKS68" s="22"/>
      <c r="VKT68" s="22"/>
      <c r="VKU68" s="22"/>
      <c r="VKV68" s="22"/>
      <c r="VKW68" s="22"/>
      <c r="VKX68" s="22"/>
      <c r="VKY68" s="22"/>
      <c r="VKZ68" s="22"/>
      <c r="VLA68" s="22"/>
      <c r="VLB68" s="22"/>
      <c r="VLC68" s="22"/>
      <c r="VLD68" s="22"/>
      <c r="VLE68" s="22"/>
      <c r="VLF68" s="22"/>
      <c r="VLG68" s="22"/>
      <c r="VLH68" s="22"/>
      <c r="VLI68" s="22"/>
      <c r="VLJ68" s="22"/>
      <c r="VLK68" s="22"/>
      <c r="VLL68" s="22"/>
      <c r="VLM68" s="22"/>
      <c r="VLN68" s="22"/>
      <c r="VLO68" s="22"/>
      <c r="VLP68" s="22"/>
      <c r="VLQ68" s="22"/>
      <c r="VLR68" s="22"/>
      <c r="VLS68" s="22"/>
      <c r="VLT68" s="22"/>
      <c r="VLU68" s="22"/>
      <c r="VLV68" s="22"/>
      <c r="VLW68" s="22"/>
      <c r="VLX68" s="22"/>
      <c r="VLY68" s="22"/>
      <c r="VLZ68" s="22"/>
      <c r="VMA68" s="22"/>
      <c r="VMB68" s="22"/>
      <c r="VMC68" s="22"/>
      <c r="VMD68" s="22"/>
      <c r="VME68" s="22"/>
      <c r="VMF68" s="22"/>
      <c r="VMG68" s="22"/>
      <c r="VMH68" s="22"/>
      <c r="VMI68" s="22"/>
      <c r="VMJ68" s="22"/>
      <c r="VMK68" s="22"/>
      <c r="VML68" s="22"/>
      <c r="VMM68" s="22"/>
      <c r="VMN68" s="22"/>
      <c r="VMO68" s="22"/>
      <c r="VMP68" s="22"/>
      <c r="VMQ68" s="22"/>
      <c r="VMR68" s="22"/>
      <c r="VMS68" s="22"/>
      <c r="VMT68" s="22"/>
      <c r="VMU68" s="22"/>
      <c r="VMV68" s="22"/>
      <c r="VMW68" s="22"/>
      <c r="VMX68" s="22"/>
      <c r="VMY68" s="22"/>
      <c r="VMZ68" s="22"/>
      <c r="VNA68" s="22"/>
      <c r="VNB68" s="22"/>
      <c r="VNC68" s="22"/>
      <c r="VND68" s="22"/>
      <c r="VNE68" s="22"/>
      <c r="VNF68" s="22"/>
      <c r="VNG68" s="22"/>
      <c r="VNH68" s="22"/>
      <c r="VNI68" s="22"/>
      <c r="VNJ68" s="22"/>
      <c r="VNK68" s="22"/>
      <c r="VNL68" s="22"/>
      <c r="VNM68" s="22"/>
      <c r="VNN68" s="22"/>
      <c r="VNO68" s="22"/>
      <c r="VNP68" s="22"/>
      <c r="VNQ68" s="22"/>
      <c r="VNR68" s="22"/>
      <c r="VNS68" s="22"/>
      <c r="VNT68" s="22"/>
      <c r="VNU68" s="22"/>
      <c r="VNV68" s="22"/>
      <c r="VNW68" s="22"/>
      <c r="VNX68" s="22"/>
      <c r="VNY68" s="22"/>
      <c r="VNZ68" s="22"/>
      <c r="VOA68" s="22"/>
      <c r="VOB68" s="22"/>
      <c r="VOC68" s="22"/>
      <c r="VOD68" s="22"/>
      <c r="VOE68" s="22"/>
      <c r="VOF68" s="22"/>
      <c r="VOG68" s="22"/>
      <c r="VOH68" s="22"/>
      <c r="VOI68" s="22"/>
      <c r="VOJ68" s="22"/>
      <c r="VOK68" s="22"/>
      <c r="VOL68" s="22"/>
      <c r="VOM68" s="22"/>
      <c r="VON68" s="22"/>
      <c r="VOO68" s="22"/>
      <c r="VOP68" s="22"/>
      <c r="VOQ68" s="22"/>
      <c r="VOR68" s="22"/>
      <c r="VOS68" s="22"/>
      <c r="VOT68" s="22"/>
      <c r="VOU68" s="22"/>
      <c r="VOV68" s="22"/>
      <c r="VOW68" s="22"/>
      <c r="VOX68" s="22"/>
      <c r="VOY68" s="22"/>
      <c r="VOZ68" s="22"/>
      <c r="VPA68" s="22"/>
      <c r="VPB68" s="22"/>
      <c r="VPC68" s="22"/>
      <c r="VPD68" s="22"/>
      <c r="VPE68" s="22"/>
      <c r="VPF68" s="22"/>
      <c r="VPG68" s="22"/>
      <c r="VPH68" s="22"/>
      <c r="VPI68" s="22"/>
      <c r="VPJ68" s="22"/>
      <c r="VPK68" s="22"/>
      <c r="VPL68" s="22"/>
      <c r="VPM68" s="22"/>
      <c r="VPN68" s="22"/>
      <c r="VPO68" s="22"/>
      <c r="VPP68" s="22"/>
      <c r="VPQ68" s="22"/>
      <c r="VPR68" s="22"/>
      <c r="VPS68" s="22"/>
      <c r="VPT68" s="22"/>
      <c r="VPU68" s="22"/>
      <c r="VPV68" s="22"/>
      <c r="VPW68" s="22"/>
      <c r="VPX68" s="22"/>
      <c r="VPY68" s="22"/>
      <c r="VPZ68" s="22"/>
      <c r="VQA68" s="22"/>
      <c r="VQB68" s="22"/>
      <c r="VQC68" s="22"/>
      <c r="VQD68" s="22"/>
      <c r="VQE68" s="22"/>
      <c r="VQF68" s="22"/>
      <c r="VQG68" s="22"/>
      <c r="VQH68" s="22"/>
      <c r="VQI68" s="22"/>
      <c r="VQJ68" s="22"/>
      <c r="VQK68" s="22"/>
      <c r="VQL68" s="22"/>
      <c r="VQM68" s="22"/>
      <c r="VQN68" s="22"/>
      <c r="VQO68" s="22"/>
      <c r="VQP68" s="22"/>
      <c r="VQQ68" s="22"/>
      <c r="VQR68" s="22"/>
      <c r="VQS68" s="22"/>
      <c r="VQT68" s="22"/>
      <c r="VQU68" s="22"/>
      <c r="VQV68" s="22"/>
      <c r="VQW68" s="22"/>
      <c r="VQX68" s="22"/>
      <c r="VQY68" s="22"/>
      <c r="VQZ68" s="22"/>
      <c r="VRA68" s="22"/>
      <c r="VRB68" s="22"/>
      <c r="VRC68" s="22"/>
      <c r="VRD68" s="22"/>
      <c r="VRE68" s="22"/>
      <c r="VRF68" s="22"/>
      <c r="VRG68" s="22"/>
      <c r="VRH68" s="22"/>
      <c r="VRI68" s="22"/>
      <c r="VRJ68" s="22"/>
      <c r="VRK68" s="22"/>
      <c r="VRL68" s="22"/>
      <c r="VRM68" s="22"/>
      <c r="VRN68" s="22"/>
      <c r="VRO68" s="22"/>
      <c r="VRP68" s="22"/>
      <c r="VRQ68" s="22"/>
      <c r="VRR68" s="22"/>
      <c r="VRS68" s="22"/>
      <c r="VRT68" s="22"/>
      <c r="VRU68" s="22"/>
      <c r="VRV68" s="22"/>
      <c r="VRW68" s="22"/>
      <c r="VRX68" s="22"/>
      <c r="VRY68" s="22"/>
      <c r="VRZ68" s="22"/>
      <c r="VSA68" s="22"/>
      <c r="VSB68" s="22"/>
      <c r="VSC68" s="22"/>
      <c r="VSD68" s="22"/>
      <c r="VSE68" s="22"/>
      <c r="VSF68" s="22"/>
      <c r="VSG68" s="22"/>
      <c r="VSH68" s="22"/>
      <c r="VSI68" s="22"/>
      <c r="VSJ68" s="22"/>
      <c r="VSK68" s="22"/>
      <c r="VSL68" s="22"/>
      <c r="VSM68" s="22"/>
      <c r="VSN68" s="22"/>
      <c r="VSO68" s="22"/>
      <c r="VSP68" s="22"/>
      <c r="VSQ68" s="22"/>
      <c r="VSR68" s="22"/>
      <c r="VSS68" s="22"/>
      <c r="VST68" s="22"/>
      <c r="VSU68" s="22"/>
      <c r="VSV68" s="22"/>
      <c r="VSW68" s="22"/>
      <c r="VSX68" s="22"/>
      <c r="VSY68" s="22"/>
      <c r="VSZ68" s="22"/>
      <c r="VTA68" s="22"/>
      <c r="VTB68" s="22"/>
      <c r="VTC68" s="22"/>
      <c r="VTD68" s="22"/>
      <c r="VTE68" s="22"/>
      <c r="VTF68" s="22"/>
      <c r="VTG68" s="22"/>
      <c r="VTH68" s="22"/>
      <c r="VTI68" s="22"/>
      <c r="VTJ68" s="22"/>
      <c r="VTK68" s="22"/>
      <c r="VTL68" s="22"/>
      <c r="VTM68" s="22"/>
      <c r="VTN68" s="22"/>
      <c r="VTO68" s="22"/>
      <c r="VTP68" s="22"/>
      <c r="VTQ68" s="22"/>
      <c r="VTR68" s="22"/>
      <c r="VTS68" s="22"/>
      <c r="VTT68" s="22"/>
      <c r="VTU68" s="22"/>
      <c r="VTV68" s="22"/>
      <c r="VTW68" s="22"/>
      <c r="VTX68" s="22"/>
      <c r="VTY68" s="22"/>
      <c r="VTZ68" s="22"/>
      <c r="VUA68" s="22"/>
      <c r="VUB68" s="22"/>
      <c r="VUC68" s="22"/>
      <c r="VUD68" s="22"/>
      <c r="VUE68" s="22"/>
      <c r="VUF68" s="22"/>
      <c r="VUG68" s="22"/>
      <c r="VUH68" s="22"/>
      <c r="VUI68" s="22"/>
      <c r="VUJ68" s="22"/>
      <c r="VUK68" s="22"/>
      <c r="VUL68" s="22"/>
      <c r="VUM68" s="22"/>
      <c r="VUN68" s="22"/>
      <c r="VUO68" s="22"/>
      <c r="VUP68" s="22"/>
      <c r="VUQ68" s="22"/>
      <c r="VUR68" s="22"/>
      <c r="VUS68" s="22"/>
      <c r="VUT68" s="22"/>
      <c r="VUU68" s="22"/>
      <c r="VUV68" s="22"/>
      <c r="VUW68" s="22"/>
      <c r="VUX68" s="22"/>
      <c r="VUY68" s="22"/>
      <c r="VUZ68" s="22"/>
      <c r="VVA68" s="22"/>
      <c r="VVB68" s="22"/>
      <c r="VVC68" s="22"/>
      <c r="VVD68" s="22"/>
      <c r="VVE68" s="22"/>
      <c r="VVF68" s="22"/>
      <c r="VVG68" s="22"/>
      <c r="VVH68" s="22"/>
      <c r="VVI68" s="22"/>
      <c r="VVJ68" s="22"/>
      <c r="VVK68" s="22"/>
      <c r="VVL68" s="22"/>
      <c r="VVM68" s="22"/>
      <c r="VVN68" s="22"/>
      <c r="VVO68" s="22"/>
      <c r="VVP68" s="22"/>
      <c r="VVQ68" s="22"/>
      <c r="VVR68" s="22"/>
      <c r="VVS68" s="22"/>
      <c r="VVT68" s="22"/>
      <c r="VVU68" s="22"/>
      <c r="VVV68" s="22"/>
      <c r="VVW68" s="22"/>
      <c r="VVX68" s="22"/>
      <c r="VVY68" s="22"/>
      <c r="VVZ68" s="22"/>
      <c r="VWA68" s="22"/>
      <c r="VWB68" s="22"/>
      <c r="VWC68" s="22"/>
      <c r="VWD68" s="22"/>
      <c r="VWE68" s="22"/>
      <c r="VWF68" s="22"/>
      <c r="VWG68" s="22"/>
      <c r="VWH68" s="22"/>
      <c r="VWI68" s="22"/>
      <c r="VWJ68" s="22"/>
      <c r="VWK68" s="22"/>
      <c r="VWL68" s="22"/>
      <c r="VWM68" s="22"/>
      <c r="VWN68" s="22"/>
      <c r="VWO68" s="22"/>
      <c r="VWP68" s="22"/>
      <c r="VWQ68" s="22"/>
      <c r="VWR68" s="22"/>
      <c r="VWS68" s="22"/>
      <c r="VWT68" s="22"/>
      <c r="VWU68" s="22"/>
      <c r="VWV68" s="22"/>
      <c r="VWW68" s="22"/>
      <c r="VWX68" s="22"/>
      <c r="VWY68" s="22"/>
      <c r="VWZ68" s="22"/>
      <c r="VXA68" s="22"/>
      <c r="VXB68" s="22"/>
      <c r="VXC68" s="22"/>
      <c r="VXD68" s="22"/>
      <c r="VXE68" s="22"/>
      <c r="VXF68" s="22"/>
      <c r="VXG68" s="22"/>
      <c r="VXH68" s="22"/>
      <c r="VXI68" s="22"/>
      <c r="VXJ68" s="22"/>
      <c r="VXK68" s="22"/>
      <c r="VXL68" s="22"/>
      <c r="VXM68" s="22"/>
      <c r="VXN68" s="22"/>
      <c r="VXO68" s="22"/>
      <c r="VXP68" s="22"/>
      <c r="VXQ68" s="22"/>
      <c r="VXR68" s="22"/>
      <c r="VXS68" s="22"/>
      <c r="VXT68" s="22"/>
      <c r="VXU68" s="22"/>
      <c r="VXV68" s="22"/>
      <c r="VXW68" s="22"/>
      <c r="VXX68" s="22"/>
      <c r="VXY68" s="22"/>
      <c r="VXZ68" s="22"/>
      <c r="VYA68" s="22"/>
      <c r="VYB68" s="22"/>
      <c r="VYC68" s="22"/>
      <c r="VYD68" s="22"/>
      <c r="VYE68" s="22"/>
      <c r="VYF68" s="22"/>
      <c r="VYG68" s="22"/>
      <c r="VYH68" s="22"/>
      <c r="VYI68" s="22"/>
      <c r="VYJ68" s="22"/>
      <c r="VYK68" s="22"/>
      <c r="VYL68" s="22"/>
      <c r="VYM68" s="22"/>
      <c r="VYN68" s="22"/>
      <c r="VYO68" s="22"/>
      <c r="VYP68" s="22"/>
      <c r="VYQ68" s="22"/>
      <c r="VYR68" s="22"/>
      <c r="VYS68" s="22"/>
      <c r="VYT68" s="22"/>
      <c r="VYU68" s="22"/>
      <c r="VYV68" s="22"/>
      <c r="VYW68" s="22"/>
      <c r="VYX68" s="22"/>
      <c r="VYY68" s="22"/>
      <c r="VYZ68" s="22"/>
      <c r="VZA68" s="22"/>
      <c r="VZB68" s="22"/>
      <c r="VZC68" s="22"/>
      <c r="VZD68" s="22"/>
      <c r="VZE68" s="22"/>
      <c r="VZF68" s="22"/>
      <c r="VZG68" s="22"/>
      <c r="VZH68" s="22"/>
      <c r="VZI68" s="22"/>
      <c r="VZJ68" s="22"/>
      <c r="VZK68" s="22"/>
      <c r="VZL68" s="22"/>
      <c r="VZM68" s="22"/>
      <c r="VZN68" s="22"/>
      <c r="VZO68" s="22"/>
      <c r="VZP68" s="22"/>
      <c r="VZQ68" s="22"/>
      <c r="VZR68" s="22"/>
      <c r="VZS68" s="22"/>
      <c r="VZT68" s="22"/>
      <c r="VZU68" s="22"/>
      <c r="VZV68" s="22"/>
      <c r="VZW68" s="22"/>
      <c r="VZX68" s="22"/>
      <c r="VZY68" s="22"/>
      <c r="VZZ68" s="22"/>
      <c r="WAA68" s="22"/>
      <c r="WAB68" s="22"/>
      <c r="WAC68" s="22"/>
      <c r="WAD68" s="22"/>
      <c r="WAE68" s="22"/>
      <c r="WAF68" s="22"/>
      <c r="WAG68" s="22"/>
      <c r="WAH68" s="22"/>
      <c r="WAI68" s="22"/>
      <c r="WAJ68" s="22"/>
      <c r="WAK68" s="22"/>
      <c r="WAL68" s="22"/>
      <c r="WAM68" s="22"/>
      <c r="WAN68" s="22"/>
      <c r="WAO68" s="22"/>
      <c r="WAP68" s="22"/>
      <c r="WAQ68" s="22"/>
      <c r="WAR68" s="22"/>
      <c r="WAS68" s="22"/>
      <c r="WAT68" s="22"/>
      <c r="WAU68" s="22"/>
      <c r="WAV68" s="22"/>
      <c r="WAW68" s="22"/>
      <c r="WAX68" s="22"/>
      <c r="WAY68" s="22"/>
      <c r="WAZ68" s="22"/>
      <c r="WBA68" s="22"/>
      <c r="WBB68" s="22"/>
      <c r="WBC68" s="22"/>
      <c r="WBD68" s="22"/>
      <c r="WBE68" s="22"/>
      <c r="WBF68" s="22"/>
      <c r="WBG68" s="22"/>
      <c r="WBH68" s="22"/>
      <c r="WBI68" s="22"/>
      <c r="WBJ68" s="22"/>
      <c r="WBK68" s="22"/>
      <c r="WBL68" s="22"/>
      <c r="WBM68" s="22"/>
      <c r="WBN68" s="22"/>
      <c r="WBO68" s="22"/>
      <c r="WBP68" s="22"/>
      <c r="WBQ68" s="22"/>
      <c r="WBR68" s="22"/>
      <c r="WBS68" s="22"/>
      <c r="WBT68" s="22"/>
      <c r="WBU68" s="22"/>
      <c r="WBV68" s="22"/>
      <c r="WBW68" s="22"/>
      <c r="WBX68" s="22"/>
      <c r="WBY68" s="22"/>
      <c r="WBZ68" s="22"/>
      <c r="WCA68" s="22"/>
      <c r="WCB68" s="22"/>
      <c r="WCC68" s="22"/>
      <c r="WCD68" s="22"/>
      <c r="WCE68" s="22"/>
      <c r="WCF68" s="22"/>
      <c r="WCG68" s="22"/>
      <c r="WCH68" s="22"/>
      <c r="WCI68" s="22"/>
      <c r="WCJ68" s="22"/>
      <c r="WCK68" s="22"/>
      <c r="WCL68" s="22"/>
      <c r="WCM68" s="22"/>
      <c r="WCN68" s="22"/>
      <c r="WCO68" s="22"/>
      <c r="WCP68" s="22"/>
      <c r="WCQ68" s="22"/>
      <c r="WCR68" s="22"/>
      <c r="WCS68" s="22"/>
      <c r="WCT68" s="22"/>
      <c r="WCU68" s="22"/>
      <c r="WCV68" s="22"/>
      <c r="WCW68" s="22"/>
      <c r="WCX68" s="22"/>
      <c r="WCY68" s="22"/>
      <c r="WCZ68" s="22"/>
      <c r="WDA68" s="22"/>
      <c r="WDB68" s="22"/>
      <c r="WDC68" s="22"/>
      <c r="WDD68" s="22"/>
      <c r="WDE68" s="22"/>
      <c r="WDF68" s="22"/>
      <c r="WDG68" s="22"/>
      <c r="WDH68" s="22"/>
      <c r="WDI68" s="22"/>
      <c r="WDJ68" s="22"/>
      <c r="WDK68" s="22"/>
      <c r="WDL68" s="22"/>
      <c r="WDM68" s="22"/>
      <c r="WDN68" s="22"/>
      <c r="WDO68" s="22"/>
      <c r="WDP68" s="22"/>
      <c r="WDQ68" s="22"/>
      <c r="WDR68" s="22"/>
      <c r="WDS68" s="22"/>
      <c r="WDT68" s="22"/>
      <c r="WDU68" s="22"/>
      <c r="WDV68" s="22"/>
      <c r="WDW68" s="22"/>
      <c r="WDX68" s="22"/>
      <c r="WDY68" s="22"/>
      <c r="WDZ68" s="22"/>
      <c r="WEA68" s="22"/>
      <c r="WEB68" s="22"/>
      <c r="WEC68" s="22"/>
      <c r="WED68" s="22"/>
      <c r="WEE68" s="22"/>
      <c r="WEF68" s="22"/>
      <c r="WEG68" s="22"/>
      <c r="WEH68" s="22"/>
      <c r="WEI68" s="22"/>
      <c r="WEJ68" s="22"/>
      <c r="WEK68" s="22"/>
      <c r="WEL68" s="22"/>
      <c r="WEM68" s="22"/>
      <c r="WEN68" s="22"/>
      <c r="WEO68" s="22"/>
      <c r="WEP68" s="22"/>
      <c r="WEQ68" s="22"/>
      <c r="WER68" s="22"/>
      <c r="WES68" s="22"/>
      <c r="WET68" s="22"/>
      <c r="WEU68" s="22"/>
      <c r="WEV68" s="22"/>
      <c r="WEW68" s="22"/>
      <c r="WEX68" s="22"/>
      <c r="WEY68" s="22"/>
      <c r="WEZ68" s="22"/>
      <c r="WFA68" s="22"/>
      <c r="WFB68" s="22"/>
      <c r="WFC68" s="22"/>
      <c r="WFD68" s="22"/>
      <c r="WFE68" s="22"/>
      <c r="WFF68" s="22"/>
      <c r="WFG68" s="22"/>
      <c r="WFH68" s="22"/>
      <c r="WFI68" s="22"/>
      <c r="WFJ68" s="22"/>
      <c r="WFK68" s="22"/>
      <c r="WFL68" s="22"/>
      <c r="WFM68" s="22"/>
      <c r="WFN68" s="22"/>
      <c r="WFO68" s="22"/>
      <c r="WFP68" s="22"/>
      <c r="WFQ68" s="22"/>
      <c r="WFR68" s="22"/>
      <c r="WFS68" s="22"/>
      <c r="WFT68" s="22"/>
      <c r="WFU68" s="22"/>
      <c r="WFV68" s="22"/>
      <c r="WFW68" s="22"/>
      <c r="WFX68" s="22"/>
      <c r="WFY68" s="22"/>
      <c r="WFZ68" s="22"/>
      <c r="WGA68" s="22"/>
      <c r="WGB68" s="22"/>
      <c r="WGC68" s="22"/>
      <c r="WGD68" s="22"/>
      <c r="WGE68" s="22"/>
      <c r="WGF68" s="22"/>
      <c r="WGG68" s="22"/>
      <c r="WGH68" s="22"/>
      <c r="WGI68" s="22"/>
      <c r="WGJ68" s="22"/>
      <c r="WGK68" s="22"/>
      <c r="WGL68" s="22"/>
      <c r="WGM68" s="22"/>
      <c r="WGN68" s="22"/>
      <c r="WGO68" s="22"/>
      <c r="WGP68" s="22"/>
      <c r="WGQ68" s="22"/>
      <c r="WGR68" s="22"/>
      <c r="WGS68" s="22"/>
      <c r="WGT68" s="22"/>
      <c r="WGU68" s="22"/>
      <c r="WGV68" s="22"/>
      <c r="WGW68" s="22"/>
      <c r="WGX68" s="22"/>
      <c r="WGY68" s="22"/>
      <c r="WGZ68" s="22"/>
      <c r="WHA68" s="22"/>
      <c r="WHB68" s="22"/>
      <c r="WHC68" s="22"/>
      <c r="WHD68" s="22"/>
      <c r="WHE68" s="22"/>
      <c r="WHF68" s="22"/>
      <c r="WHG68" s="22"/>
      <c r="WHH68" s="22"/>
      <c r="WHI68" s="22"/>
      <c r="WHJ68" s="22"/>
      <c r="WHK68" s="22"/>
      <c r="WHL68" s="22"/>
      <c r="WHM68" s="22"/>
      <c r="WHN68" s="22"/>
      <c r="WHO68" s="22"/>
      <c r="WHP68" s="22"/>
      <c r="WHQ68" s="22"/>
      <c r="WHR68" s="22"/>
      <c r="WHS68" s="22"/>
      <c r="WHT68" s="22"/>
      <c r="WHU68" s="22"/>
      <c r="WHV68" s="22"/>
      <c r="WHW68" s="22"/>
      <c r="WHX68" s="22"/>
      <c r="WHY68" s="22"/>
      <c r="WHZ68" s="22"/>
      <c r="WIA68" s="22"/>
      <c r="WIB68" s="22"/>
      <c r="WIC68" s="22"/>
      <c r="WID68" s="22"/>
      <c r="WIE68" s="22"/>
      <c r="WIF68" s="22"/>
      <c r="WIG68" s="22"/>
      <c r="WIH68" s="22"/>
      <c r="WII68" s="22"/>
      <c r="WIJ68" s="22"/>
      <c r="WIK68" s="22"/>
      <c r="WIL68" s="22"/>
      <c r="WIM68" s="22"/>
      <c r="WIN68" s="22"/>
      <c r="WIO68" s="22"/>
      <c r="WIP68" s="22"/>
      <c r="WIQ68" s="22"/>
      <c r="WIR68" s="22"/>
      <c r="WIS68" s="22"/>
      <c r="WIT68" s="22"/>
      <c r="WIU68" s="22"/>
      <c r="WIV68" s="22"/>
      <c r="WIW68" s="22"/>
      <c r="WIX68" s="22"/>
      <c r="WIY68" s="22"/>
      <c r="WIZ68" s="22"/>
      <c r="WJA68" s="22"/>
      <c r="WJB68" s="22"/>
      <c r="WJC68" s="22"/>
      <c r="WJD68" s="22"/>
      <c r="WJE68" s="22"/>
      <c r="WJF68" s="22"/>
      <c r="WJG68" s="22"/>
      <c r="WJH68" s="22"/>
      <c r="WJI68" s="22"/>
      <c r="WJJ68" s="22"/>
      <c r="WJK68" s="22"/>
      <c r="WJL68" s="22"/>
      <c r="WJM68" s="22"/>
      <c r="WJN68" s="22"/>
      <c r="WJO68" s="22"/>
      <c r="WJP68" s="22"/>
      <c r="WJQ68" s="22"/>
      <c r="WJR68" s="22"/>
      <c r="WJS68" s="22"/>
      <c r="WJT68" s="22"/>
      <c r="WJU68" s="22"/>
      <c r="WJV68" s="22"/>
      <c r="WJW68" s="22"/>
      <c r="WJX68" s="22"/>
      <c r="WJY68" s="22"/>
      <c r="WJZ68" s="22"/>
      <c r="WKA68" s="22"/>
      <c r="WKB68" s="22"/>
      <c r="WKC68" s="22"/>
      <c r="WKD68" s="22"/>
      <c r="WKE68" s="22"/>
      <c r="WKF68" s="22"/>
      <c r="WKG68" s="22"/>
      <c r="WKH68" s="22"/>
      <c r="WKI68" s="22"/>
      <c r="WKJ68" s="22"/>
      <c r="WKK68" s="22"/>
      <c r="WKL68" s="22"/>
      <c r="WKM68" s="22"/>
      <c r="WKN68" s="22"/>
      <c r="WKO68" s="22"/>
      <c r="WKP68" s="22"/>
      <c r="WKQ68" s="22"/>
      <c r="WKR68" s="22"/>
      <c r="WKS68" s="22"/>
      <c r="WKT68" s="22"/>
      <c r="WKU68" s="22"/>
      <c r="WKV68" s="22"/>
      <c r="WKW68" s="22"/>
      <c r="WKX68" s="22"/>
      <c r="WKY68" s="22"/>
      <c r="WKZ68" s="22"/>
      <c r="WLA68" s="22"/>
      <c r="WLB68" s="22"/>
      <c r="WLC68" s="22"/>
      <c r="WLD68" s="22"/>
      <c r="WLE68" s="22"/>
      <c r="WLF68" s="22"/>
      <c r="WLG68" s="22"/>
      <c r="WLH68" s="22"/>
      <c r="WLI68" s="22"/>
      <c r="WLJ68" s="22"/>
      <c r="WLK68" s="22"/>
      <c r="WLL68" s="22"/>
      <c r="WLM68" s="22"/>
      <c r="WLN68" s="22"/>
      <c r="WLO68" s="22"/>
      <c r="WLP68" s="22"/>
      <c r="WLQ68" s="22"/>
      <c r="WLR68" s="22"/>
      <c r="WLS68" s="22"/>
      <c r="WLT68" s="22"/>
      <c r="WLU68" s="22"/>
      <c r="WLV68" s="22"/>
      <c r="WLW68" s="22"/>
      <c r="WLX68" s="22"/>
      <c r="WLY68" s="22"/>
      <c r="WLZ68" s="22"/>
      <c r="WMA68" s="22"/>
      <c r="WMB68" s="22"/>
      <c r="WMC68" s="22"/>
      <c r="WMD68" s="22"/>
      <c r="WME68" s="22"/>
      <c r="WMF68" s="22"/>
      <c r="WMG68" s="22"/>
      <c r="WMH68" s="22"/>
      <c r="WMI68" s="22"/>
      <c r="WMJ68" s="22"/>
      <c r="WMK68" s="22"/>
      <c r="WML68" s="22"/>
      <c r="WMM68" s="22"/>
      <c r="WMN68" s="22"/>
      <c r="WMO68" s="22"/>
      <c r="WMP68" s="22"/>
      <c r="WMQ68" s="22"/>
      <c r="WMR68" s="22"/>
      <c r="WMS68" s="22"/>
      <c r="WMT68" s="22"/>
      <c r="WMU68" s="22"/>
      <c r="WMV68" s="22"/>
      <c r="WMW68" s="22"/>
      <c r="WMX68" s="22"/>
      <c r="WMY68" s="22"/>
      <c r="WMZ68" s="22"/>
      <c r="WNA68" s="22"/>
      <c r="WNB68" s="22"/>
      <c r="WNC68" s="22"/>
      <c r="WND68" s="22"/>
      <c r="WNE68" s="22"/>
      <c r="WNF68" s="22"/>
      <c r="WNG68" s="22"/>
      <c r="WNH68" s="22"/>
      <c r="WNI68" s="22"/>
      <c r="WNJ68" s="22"/>
      <c r="WNK68" s="22"/>
      <c r="WNL68" s="22"/>
      <c r="WNM68" s="22"/>
      <c r="WNN68" s="22"/>
      <c r="WNO68" s="22"/>
      <c r="WNP68" s="22"/>
      <c r="WNQ68" s="22"/>
      <c r="WNR68" s="22"/>
      <c r="WNS68" s="22"/>
      <c r="WNT68" s="22"/>
      <c r="WNU68" s="22"/>
      <c r="WNV68" s="22"/>
      <c r="WNW68" s="22"/>
      <c r="WNX68" s="22"/>
      <c r="WNY68" s="22"/>
      <c r="WNZ68" s="22"/>
      <c r="WOA68" s="22"/>
      <c r="WOB68" s="22"/>
      <c r="WOC68" s="22"/>
      <c r="WOD68" s="22"/>
      <c r="WOE68" s="22"/>
      <c r="WOF68" s="22"/>
      <c r="WOG68" s="22"/>
      <c r="WOH68" s="22"/>
      <c r="WOI68" s="22"/>
      <c r="WOJ68" s="22"/>
      <c r="WOK68" s="22"/>
      <c r="WOL68" s="22"/>
      <c r="WOM68" s="22"/>
      <c r="WON68" s="22"/>
      <c r="WOO68" s="22"/>
      <c r="WOP68" s="22"/>
      <c r="WOQ68" s="22"/>
      <c r="WOR68" s="22"/>
      <c r="WOS68" s="22"/>
      <c r="WOT68" s="22"/>
      <c r="WOU68" s="22"/>
      <c r="WOV68" s="22"/>
      <c r="WOW68" s="22"/>
      <c r="WOX68" s="22"/>
      <c r="WOY68" s="22"/>
      <c r="WOZ68" s="22"/>
      <c r="WPA68" s="22"/>
      <c r="WPB68" s="22"/>
      <c r="WPC68" s="22"/>
      <c r="WPD68" s="22"/>
      <c r="WPE68" s="22"/>
      <c r="WPF68" s="22"/>
      <c r="WPG68" s="22"/>
      <c r="WPH68" s="22"/>
      <c r="WPI68" s="22"/>
      <c r="WPJ68" s="22"/>
      <c r="WPK68" s="22"/>
      <c r="WPL68" s="22"/>
      <c r="WPM68" s="22"/>
      <c r="WPN68" s="22"/>
      <c r="WPO68" s="22"/>
      <c r="WPP68" s="22"/>
      <c r="WPQ68" s="22"/>
      <c r="WPR68" s="22"/>
      <c r="WPS68" s="22"/>
      <c r="WPT68" s="22"/>
      <c r="WPU68" s="22"/>
      <c r="WPV68" s="22"/>
      <c r="WPW68" s="22"/>
      <c r="WPX68" s="22"/>
      <c r="WPY68" s="22"/>
      <c r="WPZ68" s="22"/>
      <c r="WQA68" s="22"/>
      <c r="WQB68" s="22"/>
      <c r="WQC68" s="22"/>
      <c r="WQD68" s="22"/>
      <c r="WQE68" s="22"/>
      <c r="WQF68" s="22"/>
      <c r="WQG68" s="22"/>
      <c r="WQH68" s="22"/>
      <c r="WQI68" s="22"/>
      <c r="WQJ68" s="22"/>
      <c r="WQK68" s="22"/>
      <c r="WQL68" s="22"/>
      <c r="WQM68" s="22"/>
      <c r="WQN68" s="22"/>
      <c r="WQO68" s="22"/>
      <c r="WQP68" s="22"/>
      <c r="WQQ68" s="22"/>
      <c r="WQR68" s="22"/>
      <c r="WQS68" s="22"/>
      <c r="WQT68" s="22"/>
      <c r="WQU68" s="22"/>
      <c r="WQV68" s="22"/>
      <c r="WQW68" s="22"/>
      <c r="WQX68" s="22"/>
      <c r="WQY68" s="22"/>
      <c r="WQZ68" s="22"/>
      <c r="WRA68" s="22"/>
      <c r="WRB68" s="22"/>
      <c r="WRC68" s="22"/>
      <c r="WRD68" s="22"/>
      <c r="WRE68" s="22"/>
      <c r="WRF68" s="22"/>
      <c r="WRG68" s="22"/>
      <c r="WRH68" s="22"/>
      <c r="WRI68" s="22"/>
      <c r="WRJ68" s="22"/>
      <c r="WRK68" s="22"/>
      <c r="WRL68" s="22"/>
      <c r="WRM68" s="22"/>
      <c r="WRN68" s="22"/>
      <c r="WRO68" s="22"/>
      <c r="WRP68" s="22"/>
      <c r="WRQ68" s="22"/>
      <c r="WRR68" s="22"/>
      <c r="WRS68" s="22"/>
      <c r="WRT68" s="22"/>
      <c r="WRU68" s="22"/>
      <c r="WRV68" s="22"/>
      <c r="WRW68" s="22"/>
      <c r="WRX68" s="22"/>
      <c r="WRY68" s="22"/>
      <c r="WRZ68" s="22"/>
      <c r="WSA68" s="22"/>
      <c r="WSB68" s="22"/>
      <c r="WSC68" s="22"/>
      <c r="WSD68" s="22"/>
      <c r="WSE68" s="22"/>
      <c r="WSF68" s="22"/>
      <c r="WSG68" s="22"/>
      <c r="WSH68" s="22"/>
      <c r="WSI68" s="22"/>
      <c r="WSJ68" s="22"/>
      <c r="WSK68" s="22"/>
      <c r="WSL68" s="22"/>
      <c r="WSM68" s="22"/>
      <c r="WSN68" s="22"/>
      <c r="WSO68" s="22"/>
      <c r="WSP68" s="22"/>
      <c r="WSQ68" s="22"/>
      <c r="WSR68" s="22"/>
      <c r="WSS68" s="22"/>
      <c r="WST68" s="22"/>
      <c r="WSU68" s="22"/>
      <c r="WSV68" s="22"/>
      <c r="WSW68" s="22"/>
      <c r="WSX68" s="22"/>
      <c r="WSY68" s="22"/>
      <c r="WSZ68" s="22"/>
      <c r="WTA68" s="22"/>
      <c r="WTB68" s="22"/>
      <c r="WTC68" s="22"/>
      <c r="WTD68" s="22"/>
      <c r="WTE68" s="22"/>
      <c r="WTF68" s="22"/>
      <c r="WTG68" s="22"/>
      <c r="WTH68" s="22"/>
      <c r="WTI68" s="22"/>
      <c r="WTJ68" s="22"/>
      <c r="WTK68" s="22"/>
      <c r="WTL68" s="22"/>
      <c r="WTM68" s="22"/>
      <c r="WTN68" s="22"/>
      <c r="WTO68" s="22"/>
      <c r="WTP68" s="22"/>
      <c r="WTQ68" s="22"/>
      <c r="WTR68" s="22"/>
      <c r="WTS68" s="22"/>
      <c r="WTT68" s="22"/>
      <c r="WTU68" s="22"/>
      <c r="WTV68" s="22"/>
      <c r="WTW68" s="22"/>
      <c r="WTX68" s="22"/>
      <c r="WTY68" s="22"/>
      <c r="WTZ68" s="22"/>
      <c r="WUA68" s="22"/>
      <c r="WUB68" s="22"/>
      <c r="WUC68" s="22"/>
      <c r="WUD68" s="22"/>
      <c r="WUE68" s="22"/>
      <c r="WUF68" s="22"/>
      <c r="WUG68" s="22"/>
      <c r="WUH68" s="22"/>
      <c r="WUI68" s="22"/>
      <c r="WUJ68" s="22"/>
      <c r="WUK68" s="22"/>
      <c r="WUL68" s="22"/>
      <c r="WUM68" s="22"/>
      <c r="WUN68" s="22"/>
      <c r="WUO68" s="22"/>
      <c r="WUP68" s="22"/>
      <c r="WUQ68" s="22"/>
      <c r="WUR68" s="22"/>
      <c r="WUS68" s="22"/>
      <c r="WUT68" s="22"/>
      <c r="WUU68" s="22"/>
      <c r="WUV68" s="22"/>
      <c r="WUW68" s="22"/>
      <c r="WUX68" s="22"/>
      <c r="WUY68" s="22"/>
      <c r="WUZ68" s="22"/>
      <c r="WVA68" s="22"/>
      <c r="WVB68" s="22"/>
      <c r="WVC68" s="22"/>
      <c r="WVD68" s="22"/>
      <c r="WVE68" s="22"/>
      <c r="WVF68" s="22"/>
      <c r="WVG68" s="22"/>
      <c r="WVH68" s="22"/>
      <c r="WVI68" s="22"/>
      <c r="WVJ68" s="22"/>
      <c r="WVK68" s="22"/>
      <c r="WVL68" s="22"/>
      <c r="WVM68" s="22"/>
      <c r="WVN68" s="22"/>
      <c r="WVO68" s="22"/>
      <c r="WVP68" s="22"/>
      <c r="WVQ68" s="22"/>
      <c r="WVR68" s="22"/>
      <c r="WVS68" s="22"/>
      <c r="WVT68" s="22"/>
      <c r="WVU68" s="22"/>
      <c r="WVV68" s="22"/>
      <c r="WVW68" s="22"/>
      <c r="WVX68" s="22"/>
      <c r="WVY68" s="22"/>
      <c r="WVZ68" s="22"/>
      <c r="WWA68" s="22"/>
      <c r="WWB68" s="22"/>
      <c r="WWC68" s="22"/>
      <c r="WWD68" s="22"/>
      <c r="WWE68" s="22"/>
      <c r="WWF68" s="22"/>
      <c r="WWG68" s="22"/>
      <c r="WWH68" s="22"/>
      <c r="WWI68" s="22"/>
      <c r="WWJ68" s="22"/>
      <c r="WWK68" s="22"/>
      <c r="WWL68" s="22"/>
      <c r="WWM68" s="22"/>
      <c r="WWN68" s="22"/>
      <c r="WWO68" s="22"/>
      <c r="WWP68" s="22"/>
      <c r="WWQ68" s="22"/>
      <c r="WWR68" s="22"/>
      <c r="WWS68" s="22"/>
      <c r="WWT68" s="22"/>
      <c r="WWU68" s="22"/>
      <c r="WWV68" s="22"/>
      <c r="WWW68" s="22"/>
      <c r="WWX68" s="22"/>
      <c r="WWY68" s="22"/>
      <c r="WWZ68" s="22"/>
      <c r="WXA68" s="22"/>
      <c r="WXB68" s="22"/>
      <c r="WXC68" s="22"/>
      <c r="WXD68" s="22"/>
      <c r="WXE68" s="22"/>
      <c r="WXF68" s="22"/>
      <c r="WXG68" s="22"/>
      <c r="WXH68" s="22"/>
      <c r="WXI68" s="22"/>
      <c r="WXJ68" s="22"/>
      <c r="WXK68" s="22"/>
      <c r="WXL68" s="22"/>
      <c r="WXM68" s="22"/>
      <c r="WXN68" s="22"/>
      <c r="WXO68" s="22"/>
      <c r="WXP68" s="22"/>
      <c r="WXQ68" s="22"/>
      <c r="WXR68" s="22"/>
      <c r="WXS68" s="22"/>
      <c r="WXT68" s="22"/>
      <c r="WXU68" s="22"/>
      <c r="WXV68" s="22"/>
      <c r="WXW68" s="22"/>
      <c r="WXX68" s="22"/>
      <c r="WXY68" s="22"/>
      <c r="WXZ68" s="22"/>
      <c r="WYA68" s="22"/>
      <c r="WYB68" s="22"/>
      <c r="WYC68" s="22"/>
      <c r="WYD68" s="22"/>
      <c r="WYE68" s="22"/>
      <c r="WYF68" s="22"/>
      <c r="WYG68" s="22"/>
      <c r="WYH68" s="22"/>
      <c r="WYI68" s="22"/>
      <c r="WYJ68" s="22"/>
      <c r="WYK68" s="22"/>
      <c r="WYL68" s="22"/>
      <c r="WYM68" s="22"/>
      <c r="WYN68" s="22"/>
      <c r="WYO68" s="22"/>
      <c r="WYP68" s="22"/>
      <c r="WYQ68" s="22"/>
      <c r="WYR68" s="22"/>
      <c r="WYS68" s="22"/>
      <c r="WYT68" s="22"/>
      <c r="WYU68" s="22"/>
      <c r="WYV68" s="22"/>
      <c r="WYW68" s="22"/>
      <c r="WYX68" s="22"/>
      <c r="WYY68" s="22"/>
      <c r="WYZ68" s="22"/>
      <c r="WZA68" s="22"/>
      <c r="WZB68" s="22"/>
      <c r="WZC68" s="22"/>
      <c r="WZD68" s="22"/>
      <c r="WZE68" s="22"/>
      <c r="WZF68" s="22"/>
      <c r="WZG68" s="22"/>
      <c r="WZH68" s="22"/>
      <c r="WZI68" s="22"/>
      <c r="WZJ68" s="22"/>
      <c r="WZK68" s="22"/>
      <c r="WZL68" s="22"/>
      <c r="WZM68" s="22"/>
      <c r="WZN68" s="22"/>
      <c r="WZO68" s="22"/>
      <c r="WZP68" s="22"/>
      <c r="WZQ68" s="22"/>
      <c r="WZR68" s="22"/>
      <c r="WZS68" s="22"/>
      <c r="WZT68" s="22"/>
      <c r="WZU68" s="22"/>
      <c r="WZV68" s="22"/>
      <c r="WZW68" s="22"/>
      <c r="WZX68" s="22"/>
      <c r="WZY68" s="22"/>
      <c r="WZZ68" s="22"/>
      <c r="XAA68" s="22"/>
      <c r="XAB68" s="22"/>
      <c r="XAC68" s="22"/>
      <c r="XAD68" s="22"/>
      <c r="XAE68" s="22"/>
      <c r="XAF68" s="22"/>
      <c r="XAG68" s="22"/>
      <c r="XAH68" s="22"/>
      <c r="XAI68" s="22"/>
      <c r="XAJ68" s="22"/>
      <c r="XAK68" s="22"/>
      <c r="XAL68" s="22"/>
      <c r="XAM68" s="22"/>
      <c r="XAN68" s="22"/>
      <c r="XAO68" s="22"/>
      <c r="XAP68" s="22"/>
      <c r="XAQ68" s="22"/>
      <c r="XAR68" s="22"/>
      <c r="XAS68" s="22"/>
      <c r="XAT68" s="22"/>
      <c r="XAU68" s="22"/>
      <c r="XAV68" s="22"/>
      <c r="XAW68" s="22"/>
      <c r="XAX68" s="22"/>
      <c r="XAY68" s="22"/>
      <c r="XAZ68" s="22"/>
      <c r="XBA68" s="22"/>
      <c r="XBB68" s="22"/>
      <c r="XBC68" s="22"/>
      <c r="XBD68" s="22"/>
      <c r="XBE68" s="22"/>
      <c r="XBF68" s="22"/>
      <c r="XBG68" s="22"/>
      <c r="XBH68" s="22"/>
      <c r="XBI68" s="22"/>
      <c r="XBJ68" s="22"/>
      <c r="XBK68" s="22"/>
      <c r="XBL68" s="22"/>
      <c r="XBM68" s="22"/>
      <c r="XBN68" s="22"/>
      <c r="XBO68" s="22"/>
      <c r="XBP68" s="22"/>
      <c r="XBQ68" s="22"/>
      <c r="XBR68" s="22"/>
      <c r="XBS68" s="22"/>
      <c r="XBT68" s="22"/>
      <c r="XBU68" s="22"/>
      <c r="XBV68" s="22"/>
      <c r="XBW68" s="22"/>
      <c r="XBX68" s="22"/>
      <c r="XBY68" s="22"/>
      <c r="XBZ68" s="22"/>
      <c r="XCA68" s="22"/>
      <c r="XCB68" s="22"/>
      <c r="XCC68" s="22"/>
      <c r="XCD68" s="22"/>
      <c r="XCE68" s="22"/>
      <c r="XCF68" s="22"/>
      <c r="XCG68" s="22"/>
      <c r="XCH68" s="22"/>
      <c r="XCI68" s="22"/>
      <c r="XCJ68" s="22"/>
      <c r="XCK68" s="22"/>
      <c r="XCL68" s="22"/>
      <c r="XCM68" s="22"/>
      <c r="XCN68" s="22"/>
      <c r="XCO68" s="22"/>
      <c r="XCP68" s="22"/>
      <c r="XCQ68" s="22"/>
      <c r="XCR68" s="22"/>
      <c r="XCS68" s="22"/>
      <c r="XCT68" s="22"/>
      <c r="XCU68" s="22"/>
      <c r="XCV68" s="22"/>
      <c r="XCW68" s="22"/>
      <c r="XCX68" s="22"/>
      <c r="XCY68" s="22"/>
      <c r="XCZ68" s="22"/>
      <c r="XDA68" s="22"/>
      <c r="XDB68" s="22"/>
      <c r="XDC68" s="22"/>
      <c r="XDD68" s="22"/>
      <c r="XDE68" s="22"/>
      <c r="XDF68" s="22"/>
      <c r="XDG68" s="22"/>
      <c r="XDH68" s="22"/>
      <c r="XDI68" s="22"/>
      <c r="XDJ68" s="22"/>
      <c r="XDK68" s="22"/>
      <c r="XDL68" s="22"/>
      <c r="XDM68" s="22"/>
      <c r="XDN68" s="22"/>
      <c r="XDO68" s="22"/>
      <c r="XDP68" s="22"/>
      <c r="XDQ68" s="22"/>
      <c r="XDR68" s="22"/>
      <c r="XDS68" s="22"/>
      <c r="XDT68" s="22"/>
      <c r="XDU68" s="22"/>
      <c r="XDV68" s="22"/>
      <c r="XDW68" s="22"/>
      <c r="XDX68" s="22"/>
      <c r="XDY68" s="22"/>
      <c r="XDZ68" s="22"/>
      <c r="XEA68" s="22"/>
      <c r="XEB68" s="22"/>
      <c r="XEC68" s="22"/>
      <c r="XED68" s="22"/>
      <c r="XEE68" s="22"/>
      <c r="XEF68" s="22"/>
      <c r="XEG68" s="22"/>
      <c r="XEH68" s="22"/>
      <c r="XEI68" s="22"/>
      <c r="XEJ68" s="22"/>
      <c r="XEK68" s="22"/>
      <c r="XEL68" s="22"/>
      <c r="XEM68" s="22"/>
      <c r="XEN68" s="22"/>
      <c r="XEO68" s="22"/>
      <c r="XEP68" s="22"/>
      <c r="XEQ68" s="22"/>
      <c r="XER68" s="22"/>
      <c r="XES68" s="22"/>
      <c r="XET68" s="22"/>
      <c r="XEU68" s="22"/>
      <c r="XEV68" s="22"/>
    </row>
    <row r="69" spans="1:16376" outlineLevel="2" x14ac:dyDescent="0.15">
      <c r="D69" s="22"/>
      <c r="L69" s="72"/>
      <c r="M69" s="72"/>
      <c r="N69" s="72"/>
      <c r="O69" s="72"/>
      <c r="P69" s="72"/>
      <c r="Q69" s="72"/>
      <c r="R69" s="72"/>
      <c r="S69" s="72"/>
      <c r="T69" s="72"/>
      <c r="U69" s="7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  <c r="II69" s="22"/>
      <c r="IJ69" s="22"/>
      <c r="IK69" s="22"/>
      <c r="IL69" s="22"/>
      <c r="IM69" s="22"/>
      <c r="IN69" s="22"/>
      <c r="IO69" s="22"/>
      <c r="IP69" s="22"/>
      <c r="IQ69" s="22"/>
      <c r="IR69" s="22"/>
      <c r="IS69" s="22"/>
      <c r="IT69" s="22"/>
      <c r="IU69" s="22"/>
      <c r="IV69" s="22"/>
      <c r="IW69" s="22"/>
      <c r="IX69" s="22"/>
      <c r="IY69" s="22"/>
      <c r="IZ69" s="22"/>
      <c r="JA69" s="22"/>
      <c r="JB69" s="22"/>
      <c r="JC69" s="22"/>
      <c r="JD69" s="22"/>
      <c r="JE69" s="22"/>
      <c r="JF69" s="22"/>
      <c r="JG69" s="22"/>
      <c r="JH69" s="22"/>
      <c r="JI69" s="22"/>
      <c r="JJ69" s="22"/>
      <c r="JK69" s="22"/>
      <c r="JL69" s="22"/>
      <c r="JM69" s="22"/>
      <c r="JN69" s="22"/>
      <c r="JO69" s="22"/>
      <c r="JP69" s="22"/>
      <c r="JQ69" s="22"/>
      <c r="JR69" s="22"/>
      <c r="JS69" s="22"/>
      <c r="JT69" s="22"/>
      <c r="JU69" s="22"/>
      <c r="JV69" s="22"/>
      <c r="JW69" s="22"/>
      <c r="JX69" s="22"/>
      <c r="JY69" s="22"/>
      <c r="JZ69" s="22"/>
      <c r="KA69" s="22"/>
      <c r="KB69" s="22"/>
      <c r="KC69" s="22"/>
      <c r="KD69" s="22"/>
      <c r="KE69" s="22"/>
      <c r="KF69" s="22"/>
      <c r="KG69" s="22"/>
      <c r="KH69" s="22"/>
      <c r="KI69" s="22"/>
      <c r="KJ69" s="22"/>
      <c r="KK69" s="22"/>
      <c r="KL69" s="22"/>
      <c r="KM69" s="22"/>
      <c r="KN69" s="22"/>
      <c r="KO69" s="22"/>
      <c r="KP69" s="22"/>
      <c r="KQ69" s="22"/>
      <c r="KR69" s="22"/>
      <c r="KS69" s="22"/>
      <c r="KT69" s="22"/>
      <c r="KU69" s="22"/>
      <c r="KV69" s="22"/>
      <c r="KW69" s="22"/>
      <c r="KX69" s="22"/>
      <c r="KY69" s="22"/>
      <c r="KZ69" s="22"/>
      <c r="LA69" s="22"/>
      <c r="LB69" s="22"/>
      <c r="LC69" s="22"/>
      <c r="LD69" s="22"/>
      <c r="LE69" s="22"/>
      <c r="LF69" s="22"/>
      <c r="LG69" s="22"/>
      <c r="LH69" s="22"/>
      <c r="LI69" s="22"/>
      <c r="LJ69" s="22"/>
      <c r="LK69" s="22"/>
      <c r="LL69" s="22"/>
      <c r="LM69" s="22"/>
      <c r="LN69" s="22"/>
      <c r="LO69" s="22"/>
      <c r="LP69" s="22"/>
      <c r="LQ69" s="22"/>
      <c r="LR69" s="22"/>
      <c r="LS69" s="22"/>
      <c r="LT69" s="22"/>
      <c r="LU69" s="22"/>
      <c r="LV69" s="22"/>
      <c r="LW69" s="22"/>
      <c r="LX69" s="22"/>
      <c r="LY69" s="22"/>
      <c r="LZ69" s="22"/>
      <c r="MA69" s="22"/>
      <c r="MB69" s="22"/>
      <c r="MC69" s="22"/>
      <c r="MD69" s="22"/>
      <c r="ME69" s="22"/>
      <c r="MF69" s="22"/>
      <c r="MG69" s="22"/>
      <c r="MH69" s="22"/>
      <c r="MI69" s="22"/>
      <c r="MJ69" s="22"/>
      <c r="MK69" s="22"/>
      <c r="ML69" s="22"/>
      <c r="MM69" s="22"/>
      <c r="MN69" s="22"/>
      <c r="MO69" s="22"/>
      <c r="MP69" s="22"/>
      <c r="MQ69" s="22"/>
      <c r="MR69" s="22"/>
      <c r="MS69" s="22"/>
      <c r="MT69" s="22"/>
      <c r="MU69" s="22"/>
      <c r="MV69" s="22"/>
      <c r="MW69" s="22"/>
      <c r="MX69" s="22"/>
      <c r="MY69" s="22"/>
      <c r="MZ69" s="22"/>
      <c r="NA69" s="22"/>
      <c r="NB69" s="22"/>
      <c r="NC69" s="22"/>
      <c r="ND69" s="22"/>
      <c r="NE69" s="22"/>
      <c r="NF69" s="22"/>
      <c r="NG69" s="22"/>
      <c r="NH69" s="22"/>
      <c r="NI69" s="22"/>
      <c r="NJ69" s="22"/>
      <c r="NK69" s="22"/>
      <c r="NL69" s="22"/>
      <c r="NM69" s="22"/>
      <c r="NN69" s="22"/>
      <c r="NO69" s="22"/>
      <c r="NP69" s="22"/>
      <c r="NQ69" s="22"/>
      <c r="NR69" s="22"/>
      <c r="NS69" s="22"/>
      <c r="NT69" s="22"/>
      <c r="NU69" s="22"/>
      <c r="NV69" s="22"/>
      <c r="NW69" s="22"/>
      <c r="NX69" s="22"/>
      <c r="NY69" s="22"/>
      <c r="NZ69" s="22"/>
      <c r="OA69" s="22"/>
      <c r="OB69" s="22"/>
      <c r="OC69" s="22"/>
      <c r="OD69" s="22"/>
      <c r="OE69" s="22"/>
      <c r="OF69" s="22"/>
      <c r="OG69" s="22"/>
      <c r="OH69" s="22"/>
      <c r="OI69" s="22"/>
      <c r="OJ69" s="22"/>
      <c r="OK69" s="22"/>
      <c r="OL69" s="22"/>
      <c r="OM69" s="22"/>
      <c r="ON69" s="22"/>
      <c r="OO69" s="22"/>
      <c r="OP69" s="22"/>
      <c r="OQ69" s="22"/>
      <c r="OR69" s="22"/>
      <c r="OS69" s="22"/>
      <c r="OT69" s="22"/>
      <c r="OU69" s="22"/>
      <c r="OV69" s="22"/>
      <c r="OW69" s="22"/>
      <c r="OX69" s="22"/>
      <c r="OY69" s="22"/>
      <c r="OZ69" s="22"/>
      <c r="PA69" s="22"/>
      <c r="PB69" s="22"/>
      <c r="PC69" s="22"/>
      <c r="PD69" s="22"/>
      <c r="PE69" s="22"/>
      <c r="PF69" s="22"/>
      <c r="PG69" s="22"/>
      <c r="PH69" s="22"/>
      <c r="PI69" s="22"/>
      <c r="PJ69" s="22"/>
      <c r="PK69" s="22"/>
      <c r="PL69" s="22"/>
      <c r="PM69" s="22"/>
      <c r="PN69" s="22"/>
      <c r="PO69" s="22"/>
      <c r="PP69" s="22"/>
      <c r="PQ69" s="22"/>
      <c r="PR69" s="22"/>
      <c r="PS69" s="22"/>
      <c r="PT69" s="22"/>
      <c r="PU69" s="22"/>
      <c r="PV69" s="22"/>
      <c r="PW69" s="22"/>
      <c r="PX69" s="22"/>
      <c r="PY69" s="22"/>
      <c r="PZ69" s="22"/>
      <c r="QA69" s="22"/>
      <c r="QB69" s="22"/>
      <c r="QC69" s="22"/>
      <c r="QD69" s="22"/>
      <c r="QE69" s="22"/>
      <c r="QF69" s="22"/>
      <c r="QG69" s="22"/>
      <c r="QH69" s="22"/>
      <c r="QI69" s="22"/>
      <c r="QJ69" s="22"/>
      <c r="QK69" s="22"/>
      <c r="QL69" s="22"/>
      <c r="QM69" s="22"/>
      <c r="QN69" s="22"/>
      <c r="QO69" s="22"/>
      <c r="QP69" s="22"/>
      <c r="QQ69" s="22"/>
      <c r="QR69" s="22"/>
      <c r="QS69" s="22"/>
      <c r="QT69" s="22"/>
      <c r="QU69" s="22"/>
      <c r="QV69" s="22"/>
      <c r="QW69" s="22"/>
      <c r="QX69" s="22"/>
      <c r="QY69" s="22"/>
      <c r="QZ69" s="22"/>
      <c r="RA69" s="22"/>
      <c r="RB69" s="22"/>
      <c r="RC69" s="22"/>
      <c r="RD69" s="22"/>
      <c r="RE69" s="22"/>
      <c r="RF69" s="22"/>
      <c r="RG69" s="22"/>
      <c r="RH69" s="22"/>
      <c r="RI69" s="22"/>
      <c r="RJ69" s="22"/>
      <c r="RK69" s="22"/>
      <c r="RL69" s="22"/>
      <c r="RM69" s="22"/>
      <c r="RN69" s="22"/>
      <c r="RO69" s="22"/>
      <c r="RP69" s="22"/>
      <c r="RQ69" s="22"/>
      <c r="RR69" s="22"/>
      <c r="RS69" s="22"/>
      <c r="RT69" s="22"/>
      <c r="RU69" s="22"/>
      <c r="RV69" s="22"/>
      <c r="RW69" s="22"/>
      <c r="RX69" s="22"/>
      <c r="RY69" s="22"/>
      <c r="RZ69" s="22"/>
      <c r="SA69" s="22"/>
      <c r="SB69" s="22"/>
      <c r="SC69" s="22"/>
      <c r="SD69" s="22"/>
      <c r="SE69" s="22"/>
      <c r="SF69" s="22"/>
      <c r="SG69" s="22"/>
      <c r="SH69" s="22"/>
      <c r="SI69" s="22"/>
      <c r="SJ69" s="22"/>
      <c r="SK69" s="22"/>
      <c r="SL69" s="22"/>
      <c r="SM69" s="22"/>
      <c r="SN69" s="22"/>
      <c r="SO69" s="22"/>
      <c r="SP69" s="22"/>
      <c r="SQ69" s="22"/>
      <c r="SR69" s="22"/>
      <c r="SS69" s="22"/>
      <c r="ST69" s="22"/>
      <c r="SU69" s="22"/>
      <c r="SV69" s="22"/>
      <c r="SW69" s="22"/>
      <c r="SX69" s="22"/>
      <c r="SY69" s="22"/>
      <c r="SZ69" s="22"/>
      <c r="TA69" s="22"/>
      <c r="TB69" s="22"/>
      <c r="TC69" s="22"/>
      <c r="TD69" s="22"/>
      <c r="TE69" s="22"/>
      <c r="TF69" s="22"/>
      <c r="TG69" s="22"/>
      <c r="TH69" s="22"/>
      <c r="TI69" s="22"/>
      <c r="TJ69" s="22"/>
      <c r="TK69" s="22"/>
      <c r="TL69" s="22"/>
      <c r="TM69" s="22"/>
      <c r="TN69" s="22"/>
      <c r="TO69" s="22"/>
      <c r="TP69" s="22"/>
      <c r="TQ69" s="22"/>
      <c r="TR69" s="22"/>
      <c r="TS69" s="22"/>
      <c r="TT69" s="22"/>
      <c r="TU69" s="22"/>
      <c r="TV69" s="22"/>
      <c r="TW69" s="22"/>
      <c r="TX69" s="22"/>
      <c r="TY69" s="22"/>
      <c r="TZ69" s="22"/>
      <c r="UA69" s="22"/>
      <c r="UB69" s="22"/>
      <c r="UC69" s="22"/>
      <c r="UD69" s="22"/>
      <c r="UE69" s="22"/>
      <c r="UF69" s="22"/>
      <c r="UG69" s="22"/>
      <c r="UH69" s="22"/>
      <c r="UI69" s="22"/>
      <c r="UJ69" s="22"/>
      <c r="UK69" s="22"/>
      <c r="UL69" s="22"/>
      <c r="UM69" s="22"/>
      <c r="UN69" s="22"/>
      <c r="UO69" s="22"/>
      <c r="UP69" s="22"/>
      <c r="UQ69" s="22"/>
      <c r="UR69" s="22"/>
      <c r="US69" s="22"/>
      <c r="UT69" s="22"/>
      <c r="UU69" s="22"/>
      <c r="UV69" s="22"/>
      <c r="UW69" s="22"/>
      <c r="UX69" s="22"/>
      <c r="UY69" s="22"/>
      <c r="UZ69" s="22"/>
      <c r="VA69" s="22"/>
      <c r="VB69" s="22"/>
      <c r="VC69" s="22"/>
      <c r="VD69" s="22"/>
      <c r="VE69" s="22"/>
      <c r="VF69" s="22"/>
      <c r="VG69" s="22"/>
      <c r="VH69" s="22"/>
      <c r="VI69" s="22"/>
      <c r="VJ69" s="22"/>
      <c r="VK69" s="22"/>
      <c r="VL69" s="22"/>
      <c r="VM69" s="22"/>
      <c r="VN69" s="22"/>
      <c r="VO69" s="22"/>
      <c r="VP69" s="22"/>
      <c r="VQ69" s="22"/>
      <c r="VR69" s="22"/>
      <c r="VS69" s="22"/>
      <c r="VT69" s="22"/>
      <c r="VU69" s="22"/>
      <c r="VV69" s="22"/>
      <c r="VW69" s="22"/>
      <c r="VX69" s="22"/>
      <c r="VY69" s="22"/>
      <c r="VZ69" s="22"/>
      <c r="WA69" s="22"/>
      <c r="WB69" s="22"/>
      <c r="WC69" s="22"/>
      <c r="WD69" s="22"/>
      <c r="WE69" s="22"/>
      <c r="WF69" s="22"/>
      <c r="WG69" s="22"/>
      <c r="WH69" s="22"/>
      <c r="WI69" s="22"/>
      <c r="WJ69" s="22"/>
      <c r="WK69" s="22"/>
      <c r="WL69" s="22"/>
      <c r="WM69" s="22"/>
      <c r="WN69" s="22"/>
      <c r="WO69" s="22"/>
      <c r="WP69" s="22"/>
      <c r="WQ69" s="22"/>
      <c r="WR69" s="22"/>
      <c r="WS69" s="22"/>
      <c r="WT69" s="22"/>
      <c r="WU69" s="22"/>
      <c r="WV69" s="22"/>
      <c r="WW69" s="22"/>
      <c r="WX69" s="22"/>
      <c r="WY69" s="22"/>
      <c r="WZ69" s="22"/>
      <c r="XA69" s="22"/>
      <c r="XB69" s="22"/>
      <c r="XC69" s="22"/>
      <c r="XD69" s="22"/>
      <c r="XE69" s="22"/>
      <c r="XF69" s="22"/>
      <c r="XG69" s="22"/>
      <c r="XH69" s="22"/>
      <c r="XI69" s="22"/>
      <c r="XJ69" s="22"/>
      <c r="XK69" s="22"/>
      <c r="XL69" s="22"/>
      <c r="XM69" s="22"/>
      <c r="XN69" s="22"/>
      <c r="XO69" s="22"/>
      <c r="XP69" s="22"/>
      <c r="XQ69" s="22"/>
      <c r="XR69" s="22"/>
      <c r="XS69" s="22"/>
      <c r="XT69" s="22"/>
      <c r="XU69" s="22"/>
      <c r="XV69" s="22"/>
      <c r="XW69" s="22"/>
      <c r="XX69" s="22"/>
      <c r="XY69" s="22"/>
      <c r="XZ69" s="22"/>
      <c r="YA69" s="22"/>
      <c r="YB69" s="22"/>
      <c r="YC69" s="22"/>
      <c r="YD69" s="22"/>
      <c r="YE69" s="22"/>
      <c r="YF69" s="22"/>
      <c r="YG69" s="22"/>
      <c r="YH69" s="22"/>
      <c r="YI69" s="22"/>
      <c r="YJ69" s="22"/>
      <c r="YK69" s="22"/>
      <c r="YL69" s="22"/>
      <c r="YM69" s="22"/>
      <c r="YN69" s="22"/>
      <c r="YO69" s="22"/>
      <c r="YP69" s="22"/>
      <c r="YQ69" s="22"/>
      <c r="YR69" s="22"/>
      <c r="YS69" s="22"/>
      <c r="YT69" s="22"/>
      <c r="YU69" s="22"/>
      <c r="YV69" s="22"/>
      <c r="YW69" s="22"/>
      <c r="YX69" s="22"/>
      <c r="YY69" s="22"/>
      <c r="YZ69" s="22"/>
      <c r="ZA69" s="22"/>
      <c r="ZB69" s="22"/>
      <c r="ZC69" s="22"/>
      <c r="ZD69" s="22"/>
      <c r="ZE69" s="22"/>
      <c r="ZF69" s="22"/>
      <c r="ZG69" s="22"/>
      <c r="ZH69" s="22"/>
      <c r="ZI69" s="22"/>
      <c r="ZJ69" s="22"/>
      <c r="ZK69" s="22"/>
      <c r="ZL69" s="22"/>
      <c r="ZM69" s="22"/>
      <c r="ZN69" s="22"/>
      <c r="ZO69" s="22"/>
      <c r="ZP69" s="22"/>
      <c r="ZQ69" s="22"/>
      <c r="ZR69" s="22"/>
      <c r="ZS69" s="22"/>
      <c r="ZT69" s="22"/>
      <c r="ZU69" s="22"/>
      <c r="ZV69" s="22"/>
      <c r="ZW69" s="22"/>
      <c r="ZX69" s="22"/>
      <c r="ZY69" s="22"/>
      <c r="ZZ69" s="22"/>
      <c r="AAA69" s="22"/>
      <c r="AAB69" s="22"/>
      <c r="AAC69" s="22"/>
      <c r="AAD69" s="22"/>
      <c r="AAE69" s="22"/>
      <c r="AAF69" s="22"/>
      <c r="AAG69" s="22"/>
      <c r="AAH69" s="22"/>
      <c r="AAI69" s="22"/>
      <c r="AAJ69" s="22"/>
      <c r="AAK69" s="22"/>
      <c r="AAL69" s="22"/>
      <c r="AAM69" s="22"/>
      <c r="AAN69" s="22"/>
      <c r="AAO69" s="22"/>
      <c r="AAP69" s="22"/>
      <c r="AAQ69" s="22"/>
      <c r="AAR69" s="22"/>
      <c r="AAS69" s="22"/>
      <c r="AAT69" s="22"/>
      <c r="AAU69" s="22"/>
      <c r="AAV69" s="22"/>
      <c r="AAW69" s="22"/>
      <c r="AAX69" s="22"/>
      <c r="AAY69" s="22"/>
      <c r="AAZ69" s="22"/>
      <c r="ABA69" s="22"/>
      <c r="ABB69" s="22"/>
      <c r="ABC69" s="22"/>
      <c r="ABD69" s="22"/>
      <c r="ABE69" s="22"/>
      <c r="ABF69" s="22"/>
      <c r="ABG69" s="22"/>
      <c r="ABH69" s="22"/>
      <c r="ABI69" s="22"/>
      <c r="ABJ69" s="22"/>
      <c r="ABK69" s="22"/>
      <c r="ABL69" s="22"/>
      <c r="ABM69" s="22"/>
      <c r="ABN69" s="22"/>
      <c r="ABO69" s="22"/>
      <c r="ABP69" s="22"/>
      <c r="ABQ69" s="22"/>
      <c r="ABR69" s="22"/>
      <c r="ABS69" s="22"/>
      <c r="ABT69" s="22"/>
      <c r="ABU69" s="22"/>
      <c r="ABV69" s="22"/>
      <c r="ABW69" s="22"/>
      <c r="ABX69" s="22"/>
      <c r="ABY69" s="22"/>
      <c r="ABZ69" s="22"/>
      <c r="ACA69" s="22"/>
      <c r="ACB69" s="22"/>
      <c r="ACC69" s="22"/>
      <c r="ACD69" s="22"/>
      <c r="ACE69" s="22"/>
      <c r="ACF69" s="22"/>
      <c r="ACG69" s="22"/>
      <c r="ACH69" s="22"/>
      <c r="ACI69" s="22"/>
      <c r="ACJ69" s="22"/>
      <c r="ACK69" s="22"/>
      <c r="ACL69" s="22"/>
      <c r="ACM69" s="22"/>
      <c r="ACN69" s="22"/>
      <c r="ACO69" s="22"/>
      <c r="ACP69" s="22"/>
      <c r="ACQ69" s="22"/>
      <c r="ACR69" s="22"/>
      <c r="ACS69" s="22"/>
      <c r="ACT69" s="22"/>
      <c r="ACU69" s="22"/>
      <c r="ACV69" s="22"/>
      <c r="ACW69" s="22"/>
      <c r="ACX69" s="22"/>
      <c r="ACY69" s="22"/>
      <c r="ACZ69" s="22"/>
      <c r="ADA69" s="22"/>
      <c r="ADB69" s="22"/>
      <c r="ADC69" s="22"/>
      <c r="ADD69" s="22"/>
      <c r="ADE69" s="22"/>
      <c r="ADF69" s="22"/>
      <c r="ADG69" s="22"/>
      <c r="ADH69" s="22"/>
      <c r="ADI69" s="22"/>
      <c r="ADJ69" s="22"/>
      <c r="ADK69" s="22"/>
      <c r="ADL69" s="22"/>
      <c r="ADM69" s="22"/>
      <c r="ADN69" s="22"/>
      <c r="ADO69" s="22"/>
      <c r="ADP69" s="22"/>
      <c r="ADQ69" s="22"/>
      <c r="ADR69" s="22"/>
      <c r="ADS69" s="22"/>
      <c r="ADT69" s="22"/>
      <c r="ADU69" s="22"/>
      <c r="ADV69" s="22"/>
      <c r="ADW69" s="22"/>
      <c r="ADX69" s="22"/>
      <c r="ADY69" s="22"/>
      <c r="ADZ69" s="22"/>
      <c r="AEA69" s="22"/>
      <c r="AEB69" s="22"/>
      <c r="AEC69" s="22"/>
      <c r="AED69" s="22"/>
      <c r="AEE69" s="22"/>
      <c r="AEF69" s="22"/>
      <c r="AEG69" s="22"/>
      <c r="AEH69" s="22"/>
      <c r="AEI69" s="22"/>
      <c r="AEJ69" s="22"/>
      <c r="AEK69" s="22"/>
      <c r="AEL69" s="22"/>
      <c r="AEM69" s="22"/>
      <c r="AEN69" s="22"/>
      <c r="AEO69" s="22"/>
      <c r="AEP69" s="22"/>
      <c r="AEQ69" s="22"/>
      <c r="AER69" s="22"/>
      <c r="AES69" s="22"/>
      <c r="AET69" s="22"/>
      <c r="AEU69" s="22"/>
      <c r="AEV69" s="22"/>
      <c r="AEW69" s="22"/>
      <c r="AEX69" s="22"/>
      <c r="AEY69" s="22"/>
      <c r="AEZ69" s="22"/>
      <c r="AFA69" s="22"/>
      <c r="AFB69" s="22"/>
      <c r="AFC69" s="22"/>
      <c r="AFD69" s="22"/>
      <c r="AFE69" s="22"/>
      <c r="AFF69" s="22"/>
      <c r="AFG69" s="22"/>
      <c r="AFH69" s="22"/>
      <c r="AFI69" s="22"/>
      <c r="AFJ69" s="22"/>
      <c r="AFK69" s="22"/>
      <c r="AFL69" s="22"/>
      <c r="AFM69" s="22"/>
      <c r="AFN69" s="22"/>
      <c r="AFO69" s="22"/>
      <c r="AFP69" s="22"/>
      <c r="AFQ69" s="22"/>
      <c r="AFR69" s="22"/>
      <c r="AFS69" s="22"/>
      <c r="AFT69" s="22"/>
      <c r="AFU69" s="22"/>
      <c r="AFV69" s="22"/>
      <c r="AFW69" s="22"/>
      <c r="AFX69" s="22"/>
      <c r="AFY69" s="22"/>
      <c r="AFZ69" s="22"/>
      <c r="AGA69" s="22"/>
      <c r="AGB69" s="22"/>
      <c r="AGC69" s="22"/>
      <c r="AGD69" s="22"/>
      <c r="AGE69" s="22"/>
      <c r="AGF69" s="22"/>
      <c r="AGG69" s="22"/>
      <c r="AGH69" s="22"/>
      <c r="AGI69" s="22"/>
      <c r="AGJ69" s="22"/>
      <c r="AGK69" s="22"/>
      <c r="AGL69" s="22"/>
      <c r="AGM69" s="22"/>
      <c r="AGN69" s="22"/>
      <c r="AGO69" s="22"/>
      <c r="AGP69" s="22"/>
      <c r="AGQ69" s="22"/>
      <c r="AGR69" s="22"/>
      <c r="AGS69" s="22"/>
      <c r="AGT69" s="22"/>
      <c r="AGU69" s="22"/>
      <c r="AGV69" s="22"/>
      <c r="AGW69" s="22"/>
      <c r="AGX69" s="22"/>
      <c r="AGY69" s="22"/>
      <c r="AGZ69" s="22"/>
      <c r="AHA69" s="22"/>
      <c r="AHB69" s="22"/>
      <c r="AHC69" s="22"/>
      <c r="AHD69" s="22"/>
      <c r="AHE69" s="22"/>
      <c r="AHF69" s="22"/>
      <c r="AHG69" s="22"/>
      <c r="AHH69" s="22"/>
      <c r="AHI69" s="22"/>
      <c r="AHJ69" s="22"/>
      <c r="AHK69" s="22"/>
      <c r="AHL69" s="22"/>
      <c r="AHM69" s="22"/>
      <c r="AHN69" s="22"/>
      <c r="AHO69" s="22"/>
      <c r="AHP69" s="22"/>
      <c r="AHQ69" s="22"/>
      <c r="AHR69" s="22"/>
      <c r="AHS69" s="22"/>
      <c r="AHT69" s="22"/>
      <c r="AHU69" s="22"/>
      <c r="AHV69" s="22"/>
      <c r="AHW69" s="22"/>
      <c r="AHX69" s="22"/>
      <c r="AHY69" s="22"/>
      <c r="AHZ69" s="22"/>
      <c r="AIA69" s="22"/>
      <c r="AIB69" s="22"/>
      <c r="AIC69" s="22"/>
      <c r="AID69" s="22"/>
      <c r="AIE69" s="22"/>
      <c r="AIF69" s="22"/>
      <c r="AIG69" s="22"/>
      <c r="AIH69" s="22"/>
      <c r="AII69" s="22"/>
      <c r="AIJ69" s="22"/>
      <c r="AIK69" s="22"/>
      <c r="AIL69" s="22"/>
      <c r="AIM69" s="22"/>
      <c r="AIN69" s="22"/>
      <c r="AIO69" s="22"/>
      <c r="AIP69" s="22"/>
      <c r="AIQ69" s="22"/>
      <c r="AIR69" s="22"/>
      <c r="AIS69" s="22"/>
      <c r="AIT69" s="22"/>
      <c r="AIU69" s="22"/>
      <c r="AIV69" s="22"/>
      <c r="AIW69" s="22"/>
      <c r="AIX69" s="22"/>
      <c r="AIY69" s="22"/>
      <c r="AIZ69" s="22"/>
      <c r="AJA69" s="22"/>
      <c r="AJB69" s="22"/>
      <c r="AJC69" s="22"/>
      <c r="AJD69" s="22"/>
      <c r="AJE69" s="22"/>
      <c r="AJF69" s="22"/>
      <c r="AJG69" s="22"/>
      <c r="AJH69" s="22"/>
      <c r="AJI69" s="22"/>
      <c r="AJJ69" s="22"/>
      <c r="AJK69" s="22"/>
      <c r="AJL69" s="22"/>
      <c r="AJM69" s="22"/>
      <c r="AJN69" s="22"/>
      <c r="AJO69" s="22"/>
      <c r="AJP69" s="22"/>
      <c r="AJQ69" s="22"/>
      <c r="AJR69" s="22"/>
      <c r="AJS69" s="22"/>
      <c r="AJT69" s="22"/>
      <c r="AJU69" s="22"/>
      <c r="AJV69" s="22"/>
      <c r="AJW69" s="22"/>
      <c r="AJX69" s="22"/>
      <c r="AJY69" s="22"/>
      <c r="AJZ69" s="22"/>
      <c r="AKA69" s="22"/>
      <c r="AKB69" s="22"/>
      <c r="AKC69" s="22"/>
      <c r="AKD69" s="22"/>
      <c r="AKE69" s="22"/>
      <c r="AKF69" s="22"/>
      <c r="AKG69" s="22"/>
      <c r="AKH69" s="22"/>
      <c r="AKI69" s="22"/>
      <c r="AKJ69" s="22"/>
      <c r="AKK69" s="22"/>
      <c r="AKL69" s="22"/>
      <c r="AKM69" s="22"/>
      <c r="AKN69" s="22"/>
      <c r="AKO69" s="22"/>
      <c r="AKP69" s="22"/>
      <c r="AKQ69" s="22"/>
      <c r="AKR69" s="22"/>
      <c r="AKS69" s="22"/>
      <c r="AKT69" s="22"/>
      <c r="AKU69" s="22"/>
      <c r="AKV69" s="22"/>
      <c r="AKW69" s="22"/>
      <c r="AKX69" s="22"/>
      <c r="AKY69" s="22"/>
      <c r="AKZ69" s="22"/>
      <c r="ALA69" s="22"/>
      <c r="ALB69" s="22"/>
      <c r="ALC69" s="22"/>
      <c r="ALD69" s="22"/>
      <c r="ALE69" s="22"/>
      <c r="ALF69" s="22"/>
      <c r="ALG69" s="22"/>
      <c r="ALH69" s="22"/>
      <c r="ALI69" s="22"/>
      <c r="ALJ69" s="22"/>
      <c r="ALK69" s="22"/>
      <c r="ALL69" s="22"/>
      <c r="ALM69" s="22"/>
      <c r="ALN69" s="22"/>
      <c r="ALO69" s="22"/>
      <c r="ALP69" s="22"/>
      <c r="ALQ69" s="22"/>
      <c r="ALR69" s="22"/>
      <c r="ALS69" s="22"/>
      <c r="ALT69" s="22"/>
      <c r="ALU69" s="22"/>
      <c r="ALV69" s="22"/>
      <c r="ALW69" s="22"/>
      <c r="ALX69" s="22"/>
      <c r="ALY69" s="22"/>
      <c r="ALZ69" s="22"/>
      <c r="AMA69" s="22"/>
      <c r="AMB69" s="22"/>
      <c r="AMC69" s="22"/>
      <c r="AMD69" s="22"/>
      <c r="AME69" s="22"/>
      <c r="AMF69" s="22"/>
      <c r="AMG69" s="22"/>
      <c r="AMH69" s="22"/>
      <c r="AMI69" s="22"/>
      <c r="AMJ69" s="22"/>
      <c r="AMK69" s="22"/>
      <c r="AML69" s="22"/>
      <c r="AMM69" s="22"/>
      <c r="AMN69" s="22"/>
      <c r="AMO69" s="22"/>
      <c r="AMP69" s="22"/>
      <c r="AMQ69" s="22"/>
      <c r="AMR69" s="22"/>
      <c r="AMS69" s="22"/>
      <c r="AMT69" s="22"/>
      <c r="AMU69" s="22"/>
      <c r="AMV69" s="22"/>
      <c r="AMW69" s="22"/>
      <c r="AMX69" s="22"/>
      <c r="AMY69" s="22"/>
      <c r="AMZ69" s="22"/>
      <c r="ANA69" s="22"/>
      <c r="ANB69" s="22"/>
      <c r="ANC69" s="22"/>
      <c r="AND69" s="22"/>
      <c r="ANE69" s="22"/>
      <c r="ANF69" s="22"/>
      <c r="ANG69" s="22"/>
      <c r="ANH69" s="22"/>
      <c r="ANI69" s="22"/>
      <c r="ANJ69" s="22"/>
      <c r="ANK69" s="22"/>
      <c r="ANL69" s="22"/>
      <c r="ANM69" s="22"/>
      <c r="ANN69" s="22"/>
      <c r="ANO69" s="22"/>
      <c r="ANP69" s="22"/>
      <c r="ANQ69" s="22"/>
      <c r="ANR69" s="22"/>
      <c r="ANS69" s="22"/>
      <c r="ANT69" s="22"/>
      <c r="ANU69" s="22"/>
      <c r="ANV69" s="22"/>
      <c r="ANW69" s="22"/>
      <c r="ANX69" s="22"/>
      <c r="ANY69" s="22"/>
      <c r="ANZ69" s="22"/>
      <c r="AOA69" s="22"/>
      <c r="AOB69" s="22"/>
      <c r="AOC69" s="22"/>
      <c r="AOD69" s="22"/>
      <c r="AOE69" s="22"/>
      <c r="AOF69" s="22"/>
      <c r="AOG69" s="22"/>
      <c r="AOH69" s="22"/>
      <c r="AOI69" s="22"/>
      <c r="AOJ69" s="22"/>
      <c r="AOK69" s="22"/>
      <c r="AOL69" s="22"/>
      <c r="AOM69" s="22"/>
      <c r="AON69" s="22"/>
      <c r="AOO69" s="22"/>
      <c r="AOP69" s="22"/>
      <c r="AOQ69" s="22"/>
      <c r="AOR69" s="22"/>
      <c r="AOS69" s="22"/>
      <c r="AOT69" s="22"/>
      <c r="AOU69" s="22"/>
      <c r="AOV69" s="22"/>
      <c r="AOW69" s="22"/>
      <c r="AOX69" s="22"/>
      <c r="AOY69" s="22"/>
      <c r="AOZ69" s="22"/>
      <c r="APA69" s="22"/>
      <c r="APB69" s="22"/>
      <c r="APC69" s="22"/>
      <c r="APD69" s="22"/>
      <c r="APE69" s="22"/>
      <c r="APF69" s="22"/>
      <c r="APG69" s="22"/>
      <c r="APH69" s="22"/>
      <c r="API69" s="22"/>
      <c r="APJ69" s="22"/>
      <c r="APK69" s="22"/>
      <c r="APL69" s="22"/>
      <c r="APM69" s="22"/>
      <c r="APN69" s="22"/>
      <c r="APO69" s="22"/>
      <c r="APP69" s="22"/>
      <c r="APQ69" s="22"/>
      <c r="APR69" s="22"/>
      <c r="APS69" s="22"/>
      <c r="APT69" s="22"/>
      <c r="APU69" s="22"/>
      <c r="APV69" s="22"/>
      <c r="APW69" s="22"/>
      <c r="APX69" s="22"/>
      <c r="APY69" s="22"/>
      <c r="APZ69" s="22"/>
      <c r="AQA69" s="22"/>
      <c r="AQB69" s="22"/>
      <c r="AQC69" s="22"/>
      <c r="AQD69" s="22"/>
      <c r="AQE69" s="22"/>
      <c r="AQF69" s="22"/>
      <c r="AQG69" s="22"/>
      <c r="AQH69" s="22"/>
      <c r="AQI69" s="22"/>
      <c r="AQJ69" s="22"/>
      <c r="AQK69" s="22"/>
      <c r="AQL69" s="22"/>
      <c r="AQM69" s="22"/>
      <c r="AQN69" s="22"/>
      <c r="AQO69" s="22"/>
      <c r="AQP69" s="22"/>
      <c r="AQQ69" s="22"/>
      <c r="AQR69" s="22"/>
      <c r="AQS69" s="22"/>
      <c r="AQT69" s="22"/>
      <c r="AQU69" s="22"/>
      <c r="AQV69" s="22"/>
      <c r="AQW69" s="22"/>
      <c r="AQX69" s="22"/>
      <c r="AQY69" s="22"/>
      <c r="AQZ69" s="22"/>
      <c r="ARA69" s="22"/>
      <c r="ARB69" s="22"/>
      <c r="ARC69" s="22"/>
      <c r="ARD69" s="22"/>
      <c r="ARE69" s="22"/>
      <c r="ARF69" s="22"/>
      <c r="ARG69" s="22"/>
      <c r="ARH69" s="22"/>
      <c r="ARI69" s="22"/>
      <c r="ARJ69" s="22"/>
      <c r="ARK69" s="22"/>
      <c r="ARL69" s="22"/>
      <c r="ARM69" s="22"/>
      <c r="ARN69" s="22"/>
      <c r="ARO69" s="22"/>
      <c r="ARP69" s="22"/>
      <c r="ARQ69" s="22"/>
      <c r="ARR69" s="22"/>
      <c r="ARS69" s="22"/>
      <c r="ART69" s="22"/>
      <c r="ARU69" s="22"/>
      <c r="ARV69" s="22"/>
      <c r="ARW69" s="22"/>
      <c r="ARX69" s="22"/>
      <c r="ARY69" s="22"/>
      <c r="ARZ69" s="22"/>
      <c r="ASA69" s="22"/>
      <c r="ASB69" s="22"/>
      <c r="ASC69" s="22"/>
      <c r="ASD69" s="22"/>
      <c r="ASE69" s="22"/>
      <c r="ASF69" s="22"/>
      <c r="ASG69" s="22"/>
      <c r="ASH69" s="22"/>
      <c r="ASI69" s="22"/>
      <c r="ASJ69" s="22"/>
      <c r="ASK69" s="22"/>
      <c r="ASL69" s="22"/>
      <c r="ASM69" s="22"/>
      <c r="ASN69" s="22"/>
      <c r="ASO69" s="22"/>
      <c r="ASP69" s="22"/>
      <c r="ASQ69" s="22"/>
      <c r="ASR69" s="22"/>
      <c r="ASS69" s="22"/>
      <c r="AST69" s="22"/>
      <c r="ASU69" s="22"/>
      <c r="ASV69" s="22"/>
      <c r="ASW69" s="22"/>
      <c r="ASX69" s="22"/>
      <c r="ASY69" s="22"/>
      <c r="ASZ69" s="22"/>
      <c r="ATA69" s="22"/>
      <c r="ATB69" s="22"/>
      <c r="ATC69" s="22"/>
      <c r="ATD69" s="22"/>
      <c r="ATE69" s="22"/>
      <c r="ATF69" s="22"/>
      <c r="ATG69" s="22"/>
      <c r="ATH69" s="22"/>
      <c r="ATI69" s="22"/>
      <c r="ATJ69" s="22"/>
      <c r="ATK69" s="22"/>
      <c r="ATL69" s="22"/>
      <c r="ATM69" s="22"/>
      <c r="ATN69" s="22"/>
      <c r="ATO69" s="22"/>
      <c r="ATP69" s="22"/>
      <c r="ATQ69" s="22"/>
      <c r="ATR69" s="22"/>
      <c r="ATS69" s="22"/>
      <c r="ATT69" s="22"/>
      <c r="ATU69" s="22"/>
      <c r="ATV69" s="22"/>
      <c r="ATW69" s="22"/>
      <c r="ATX69" s="22"/>
      <c r="ATY69" s="22"/>
      <c r="ATZ69" s="22"/>
      <c r="AUA69" s="22"/>
      <c r="AUB69" s="22"/>
      <c r="AUC69" s="22"/>
      <c r="AUD69" s="22"/>
      <c r="AUE69" s="22"/>
      <c r="AUF69" s="22"/>
      <c r="AUG69" s="22"/>
      <c r="AUH69" s="22"/>
      <c r="AUI69" s="22"/>
      <c r="AUJ69" s="22"/>
      <c r="AUK69" s="22"/>
      <c r="AUL69" s="22"/>
      <c r="AUM69" s="22"/>
      <c r="AUN69" s="22"/>
      <c r="AUO69" s="22"/>
      <c r="AUP69" s="22"/>
      <c r="AUQ69" s="22"/>
      <c r="AUR69" s="22"/>
      <c r="AUS69" s="22"/>
      <c r="AUT69" s="22"/>
      <c r="AUU69" s="22"/>
      <c r="AUV69" s="22"/>
      <c r="AUW69" s="22"/>
      <c r="AUX69" s="22"/>
      <c r="AUY69" s="22"/>
      <c r="AUZ69" s="22"/>
      <c r="AVA69" s="22"/>
      <c r="AVB69" s="22"/>
      <c r="AVC69" s="22"/>
      <c r="AVD69" s="22"/>
      <c r="AVE69" s="22"/>
      <c r="AVF69" s="22"/>
      <c r="AVG69" s="22"/>
      <c r="AVH69" s="22"/>
      <c r="AVI69" s="22"/>
      <c r="AVJ69" s="22"/>
      <c r="AVK69" s="22"/>
      <c r="AVL69" s="22"/>
      <c r="AVM69" s="22"/>
      <c r="AVN69" s="22"/>
      <c r="AVO69" s="22"/>
      <c r="AVP69" s="22"/>
      <c r="AVQ69" s="22"/>
      <c r="AVR69" s="22"/>
      <c r="AVS69" s="22"/>
      <c r="AVT69" s="22"/>
      <c r="AVU69" s="22"/>
      <c r="AVV69" s="22"/>
      <c r="AVW69" s="22"/>
      <c r="AVX69" s="22"/>
      <c r="AVY69" s="22"/>
      <c r="AVZ69" s="22"/>
      <c r="AWA69" s="22"/>
      <c r="AWB69" s="22"/>
      <c r="AWC69" s="22"/>
      <c r="AWD69" s="22"/>
      <c r="AWE69" s="22"/>
      <c r="AWF69" s="22"/>
      <c r="AWG69" s="22"/>
      <c r="AWH69" s="22"/>
      <c r="AWI69" s="22"/>
      <c r="AWJ69" s="22"/>
      <c r="AWK69" s="22"/>
      <c r="AWL69" s="22"/>
      <c r="AWM69" s="22"/>
      <c r="AWN69" s="22"/>
      <c r="AWO69" s="22"/>
      <c r="AWP69" s="22"/>
      <c r="AWQ69" s="22"/>
      <c r="AWR69" s="22"/>
      <c r="AWS69" s="22"/>
      <c r="AWT69" s="22"/>
      <c r="AWU69" s="22"/>
      <c r="AWV69" s="22"/>
      <c r="AWW69" s="22"/>
      <c r="AWX69" s="22"/>
      <c r="AWY69" s="22"/>
      <c r="AWZ69" s="22"/>
      <c r="AXA69" s="22"/>
      <c r="AXB69" s="22"/>
      <c r="AXC69" s="22"/>
      <c r="AXD69" s="22"/>
      <c r="AXE69" s="22"/>
      <c r="AXF69" s="22"/>
      <c r="AXG69" s="22"/>
      <c r="AXH69" s="22"/>
      <c r="AXI69" s="22"/>
      <c r="AXJ69" s="22"/>
      <c r="AXK69" s="22"/>
      <c r="AXL69" s="22"/>
      <c r="AXM69" s="22"/>
      <c r="AXN69" s="22"/>
      <c r="AXO69" s="22"/>
      <c r="AXP69" s="22"/>
      <c r="AXQ69" s="22"/>
      <c r="AXR69" s="22"/>
      <c r="AXS69" s="22"/>
      <c r="AXT69" s="22"/>
      <c r="AXU69" s="22"/>
      <c r="AXV69" s="22"/>
      <c r="AXW69" s="22"/>
      <c r="AXX69" s="22"/>
      <c r="AXY69" s="22"/>
      <c r="AXZ69" s="22"/>
      <c r="AYA69" s="22"/>
      <c r="AYB69" s="22"/>
      <c r="AYC69" s="22"/>
      <c r="AYD69" s="22"/>
      <c r="AYE69" s="22"/>
      <c r="AYF69" s="22"/>
      <c r="AYG69" s="22"/>
      <c r="AYH69" s="22"/>
      <c r="AYI69" s="22"/>
      <c r="AYJ69" s="22"/>
      <c r="AYK69" s="22"/>
      <c r="AYL69" s="22"/>
      <c r="AYM69" s="22"/>
      <c r="AYN69" s="22"/>
      <c r="AYO69" s="22"/>
      <c r="AYP69" s="22"/>
      <c r="AYQ69" s="22"/>
      <c r="AYR69" s="22"/>
      <c r="AYS69" s="22"/>
      <c r="AYT69" s="22"/>
      <c r="AYU69" s="22"/>
      <c r="AYV69" s="22"/>
      <c r="AYW69" s="22"/>
      <c r="AYX69" s="22"/>
      <c r="AYY69" s="22"/>
      <c r="AYZ69" s="22"/>
      <c r="AZA69" s="22"/>
      <c r="AZB69" s="22"/>
      <c r="AZC69" s="22"/>
      <c r="AZD69" s="22"/>
      <c r="AZE69" s="22"/>
      <c r="AZF69" s="22"/>
      <c r="AZG69" s="22"/>
      <c r="AZH69" s="22"/>
      <c r="AZI69" s="22"/>
      <c r="AZJ69" s="22"/>
      <c r="AZK69" s="22"/>
      <c r="AZL69" s="22"/>
      <c r="AZM69" s="22"/>
      <c r="AZN69" s="22"/>
      <c r="AZO69" s="22"/>
      <c r="AZP69" s="22"/>
      <c r="AZQ69" s="22"/>
      <c r="AZR69" s="22"/>
      <c r="AZS69" s="22"/>
      <c r="AZT69" s="22"/>
      <c r="AZU69" s="22"/>
      <c r="AZV69" s="22"/>
      <c r="AZW69" s="22"/>
      <c r="AZX69" s="22"/>
      <c r="AZY69" s="22"/>
      <c r="AZZ69" s="22"/>
      <c r="BAA69" s="22"/>
      <c r="BAB69" s="22"/>
      <c r="BAC69" s="22"/>
      <c r="BAD69" s="22"/>
      <c r="BAE69" s="22"/>
      <c r="BAF69" s="22"/>
      <c r="BAG69" s="22"/>
      <c r="BAH69" s="22"/>
      <c r="BAI69" s="22"/>
      <c r="BAJ69" s="22"/>
      <c r="BAK69" s="22"/>
      <c r="BAL69" s="22"/>
      <c r="BAM69" s="22"/>
      <c r="BAN69" s="22"/>
      <c r="BAO69" s="22"/>
      <c r="BAP69" s="22"/>
      <c r="BAQ69" s="22"/>
      <c r="BAR69" s="22"/>
      <c r="BAS69" s="22"/>
      <c r="BAT69" s="22"/>
      <c r="BAU69" s="22"/>
      <c r="BAV69" s="22"/>
      <c r="BAW69" s="22"/>
      <c r="BAX69" s="22"/>
      <c r="BAY69" s="22"/>
      <c r="BAZ69" s="22"/>
      <c r="BBA69" s="22"/>
      <c r="BBB69" s="22"/>
      <c r="BBC69" s="22"/>
      <c r="BBD69" s="22"/>
      <c r="BBE69" s="22"/>
      <c r="BBF69" s="22"/>
      <c r="BBG69" s="22"/>
      <c r="BBH69" s="22"/>
      <c r="BBI69" s="22"/>
      <c r="BBJ69" s="22"/>
      <c r="BBK69" s="22"/>
      <c r="BBL69" s="22"/>
      <c r="BBM69" s="22"/>
      <c r="BBN69" s="22"/>
      <c r="BBO69" s="22"/>
      <c r="BBP69" s="22"/>
      <c r="BBQ69" s="22"/>
      <c r="BBR69" s="22"/>
      <c r="BBS69" s="22"/>
      <c r="BBT69" s="22"/>
      <c r="BBU69" s="22"/>
      <c r="BBV69" s="22"/>
      <c r="BBW69" s="22"/>
      <c r="BBX69" s="22"/>
      <c r="BBY69" s="22"/>
      <c r="BBZ69" s="22"/>
      <c r="BCA69" s="22"/>
      <c r="BCB69" s="22"/>
      <c r="BCC69" s="22"/>
      <c r="BCD69" s="22"/>
      <c r="BCE69" s="22"/>
      <c r="BCF69" s="22"/>
      <c r="BCG69" s="22"/>
      <c r="BCH69" s="22"/>
      <c r="BCI69" s="22"/>
      <c r="BCJ69" s="22"/>
      <c r="BCK69" s="22"/>
      <c r="BCL69" s="22"/>
      <c r="BCM69" s="22"/>
      <c r="BCN69" s="22"/>
      <c r="BCO69" s="22"/>
      <c r="BCP69" s="22"/>
      <c r="BCQ69" s="22"/>
      <c r="BCR69" s="22"/>
      <c r="BCS69" s="22"/>
      <c r="BCT69" s="22"/>
      <c r="BCU69" s="22"/>
      <c r="BCV69" s="22"/>
      <c r="BCW69" s="22"/>
      <c r="BCX69" s="22"/>
      <c r="BCY69" s="22"/>
      <c r="BCZ69" s="22"/>
      <c r="BDA69" s="22"/>
      <c r="BDB69" s="22"/>
      <c r="BDC69" s="22"/>
      <c r="BDD69" s="22"/>
      <c r="BDE69" s="22"/>
      <c r="BDF69" s="22"/>
      <c r="BDG69" s="22"/>
      <c r="BDH69" s="22"/>
      <c r="BDI69" s="22"/>
      <c r="BDJ69" s="22"/>
      <c r="BDK69" s="22"/>
      <c r="BDL69" s="22"/>
      <c r="BDM69" s="22"/>
      <c r="BDN69" s="22"/>
      <c r="BDO69" s="22"/>
      <c r="BDP69" s="22"/>
      <c r="BDQ69" s="22"/>
      <c r="BDR69" s="22"/>
      <c r="BDS69" s="22"/>
      <c r="BDT69" s="22"/>
      <c r="BDU69" s="22"/>
      <c r="BDV69" s="22"/>
      <c r="BDW69" s="22"/>
      <c r="BDX69" s="22"/>
      <c r="BDY69" s="22"/>
      <c r="BDZ69" s="22"/>
      <c r="BEA69" s="22"/>
      <c r="BEB69" s="22"/>
      <c r="BEC69" s="22"/>
      <c r="BED69" s="22"/>
      <c r="BEE69" s="22"/>
      <c r="BEF69" s="22"/>
      <c r="BEG69" s="22"/>
      <c r="BEH69" s="22"/>
      <c r="BEI69" s="22"/>
      <c r="BEJ69" s="22"/>
      <c r="BEK69" s="22"/>
      <c r="BEL69" s="22"/>
      <c r="BEM69" s="22"/>
      <c r="BEN69" s="22"/>
      <c r="BEO69" s="22"/>
      <c r="BEP69" s="22"/>
      <c r="BEQ69" s="22"/>
      <c r="BER69" s="22"/>
      <c r="BES69" s="22"/>
      <c r="BET69" s="22"/>
      <c r="BEU69" s="22"/>
      <c r="BEV69" s="22"/>
      <c r="BEW69" s="22"/>
      <c r="BEX69" s="22"/>
      <c r="BEY69" s="22"/>
      <c r="BEZ69" s="22"/>
      <c r="BFA69" s="22"/>
      <c r="BFB69" s="22"/>
      <c r="BFC69" s="22"/>
      <c r="BFD69" s="22"/>
      <c r="BFE69" s="22"/>
      <c r="BFF69" s="22"/>
      <c r="BFG69" s="22"/>
      <c r="BFH69" s="22"/>
      <c r="BFI69" s="22"/>
      <c r="BFJ69" s="22"/>
      <c r="BFK69" s="22"/>
      <c r="BFL69" s="22"/>
      <c r="BFM69" s="22"/>
      <c r="BFN69" s="22"/>
      <c r="BFO69" s="22"/>
      <c r="BFP69" s="22"/>
      <c r="BFQ69" s="22"/>
      <c r="BFR69" s="22"/>
      <c r="BFS69" s="22"/>
      <c r="BFT69" s="22"/>
      <c r="BFU69" s="22"/>
      <c r="BFV69" s="22"/>
      <c r="BFW69" s="22"/>
      <c r="BFX69" s="22"/>
      <c r="BFY69" s="22"/>
      <c r="BFZ69" s="22"/>
      <c r="BGA69" s="22"/>
      <c r="BGB69" s="22"/>
      <c r="BGC69" s="22"/>
      <c r="BGD69" s="22"/>
      <c r="BGE69" s="22"/>
      <c r="BGF69" s="22"/>
      <c r="BGG69" s="22"/>
      <c r="BGH69" s="22"/>
      <c r="BGI69" s="22"/>
      <c r="BGJ69" s="22"/>
      <c r="BGK69" s="22"/>
      <c r="BGL69" s="22"/>
      <c r="BGM69" s="22"/>
      <c r="BGN69" s="22"/>
      <c r="BGO69" s="22"/>
      <c r="BGP69" s="22"/>
      <c r="BGQ69" s="22"/>
      <c r="BGR69" s="22"/>
      <c r="BGS69" s="22"/>
      <c r="BGT69" s="22"/>
      <c r="BGU69" s="22"/>
      <c r="BGV69" s="22"/>
      <c r="BGW69" s="22"/>
      <c r="BGX69" s="22"/>
      <c r="BGY69" s="22"/>
      <c r="BGZ69" s="22"/>
      <c r="BHA69" s="22"/>
      <c r="BHB69" s="22"/>
      <c r="BHC69" s="22"/>
      <c r="BHD69" s="22"/>
      <c r="BHE69" s="22"/>
      <c r="BHF69" s="22"/>
      <c r="BHG69" s="22"/>
      <c r="BHH69" s="22"/>
      <c r="BHI69" s="22"/>
      <c r="BHJ69" s="22"/>
      <c r="BHK69" s="22"/>
      <c r="BHL69" s="22"/>
      <c r="BHM69" s="22"/>
      <c r="BHN69" s="22"/>
      <c r="BHO69" s="22"/>
      <c r="BHP69" s="22"/>
      <c r="BHQ69" s="22"/>
      <c r="BHR69" s="22"/>
      <c r="BHS69" s="22"/>
      <c r="BHT69" s="22"/>
      <c r="BHU69" s="22"/>
      <c r="BHV69" s="22"/>
      <c r="BHW69" s="22"/>
      <c r="BHX69" s="22"/>
      <c r="BHY69" s="22"/>
      <c r="BHZ69" s="22"/>
      <c r="BIA69" s="22"/>
      <c r="BIB69" s="22"/>
      <c r="BIC69" s="22"/>
      <c r="BID69" s="22"/>
      <c r="BIE69" s="22"/>
      <c r="BIF69" s="22"/>
      <c r="BIG69" s="22"/>
      <c r="BIH69" s="22"/>
      <c r="BII69" s="22"/>
      <c r="BIJ69" s="22"/>
      <c r="BIK69" s="22"/>
      <c r="BIL69" s="22"/>
      <c r="BIM69" s="22"/>
      <c r="BIN69" s="22"/>
      <c r="BIO69" s="22"/>
      <c r="BIP69" s="22"/>
      <c r="BIQ69" s="22"/>
      <c r="BIR69" s="22"/>
      <c r="BIS69" s="22"/>
      <c r="BIT69" s="22"/>
      <c r="BIU69" s="22"/>
      <c r="BIV69" s="22"/>
      <c r="BIW69" s="22"/>
      <c r="BIX69" s="22"/>
      <c r="BIY69" s="22"/>
      <c r="BIZ69" s="22"/>
      <c r="BJA69" s="22"/>
      <c r="BJB69" s="22"/>
      <c r="BJC69" s="22"/>
      <c r="BJD69" s="22"/>
      <c r="BJE69" s="22"/>
      <c r="BJF69" s="22"/>
      <c r="BJG69" s="22"/>
      <c r="BJH69" s="22"/>
      <c r="BJI69" s="22"/>
      <c r="BJJ69" s="22"/>
      <c r="BJK69" s="22"/>
      <c r="BJL69" s="22"/>
      <c r="BJM69" s="22"/>
      <c r="BJN69" s="22"/>
      <c r="BJO69" s="22"/>
      <c r="BJP69" s="22"/>
      <c r="BJQ69" s="22"/>
      <c r="BJR69" s="22"/>
      <c r="BJS69" s="22"/>
      <c r="BJT69" s="22"/>
      <c r="BJU69" s="22"/>
      <c r="BJV69" s="22"/>
      <c r="BJW69" s="22"/>
      <c r="BJX69" s="22"/>
      <c r="BJY69" s="22"/>
      <c r="BJZ69" s="22"/>
      <c r="BKA69" s="22"/>
      <c r="BKB69" s="22"/>
      <c r="BKC69" s="22"/>
      <c r="BKD69" s="22"/>
      <c r="BKE69" s="22"/>
      <c r="BKF69" s="22"/>
      <c r="BKG69" s="22"/>
      <c r="BKH69" s="22"/>
      <c r="BKI69" s="22"/>
      <c r="BKJ69" s="22"/>
      <c r="BKK69" s="22"/>
      <c r="BKL69" s="22"/>
      <c r="BKM69" s="22"/>
      <c r="BKN69" s="22"/>
      <c r="BKO69" s="22"/>
      <c r="BKP69" s="22"/>
      <c r="BKQ69" s="22"/>
      <c r="BKR69" s="22"/>
      <c r="BKS69" s="22"/>
      <c r="BKT69" s="22"/>
      <c r="BKU69" s="22"/>
      <c r="BKV69" s="22"/>
      <c r="BKW69" s="22"/>
      <c r="BKX69" s="22"/>
      <c r="BKY69" s="22"/>
      <c r="BKZ69" s="22"/>
      <c r="BLA69" s="22"/>
      <c r="BLB69" s="22"/>
      <c r="BLC69" s="22"/>
      <c r="BLD69" s="22"/>
      <c r="BLE69" s="22"/>
      <c r="BLF69" s="22"/>
      <c r="BLG69" s="22"/>
      <c r="BLH69" s="22"/>
      <c r="BLI69" s="22"/>
      <c r="BLJ69" s="22"/>
      <c r="BLK69" s="22"/>
      <c r="BLL69" s="22"/>
      <c r="BLM69" s="22"/>
      <c r="BLN69" s="22"/>
      <c r="BLO69" s="22"/>
      <c r="BLP69" s="22"/>
      <c r="BLQ69" s="22"/>
      <c r="BLR69" s="22"/>
      <c r="BLS69" s="22"/>
      <c r="BLT69" s="22"/>
      <c r="BLU69" s="22"/>
      <c r="BLV69" s="22"/>
      <c r="BLW69" s="22"/>
      <c r="BLX69" s="22"/>
      <c r="BLY69" s="22"/>
      <c r="BLZ69" s="22"/>
      <c r="BMA69" s="22"/>
      <c r="BMB69" s="22"/>
      <c r="BMC69" s="22"/>
      <c r="BMD69" s="22"/>
      <c r="BME69" s="22"/>
      <c r="BMF69" s="22"/>
      <c r="BMG69" s="22"/>
      <c r="BMH69" s="22"/>
      <c r="BMI69" s="22"/>
      <c r="BMJ69" s="22"/>
      <c r="BMK69" s="22"/>
      <c r="BML69" s="22"/>
      <c r="BMM69" s="22"/>
      <c r="BMN69" s="22"/>
      <c r="BMO69" s="22"/>
      <c r="BMP69" s="22"/>
      <c r="BMQ69" s="22"/>
      <c r="BMR69" s="22"/>
      <c r="BMS69" s="22"/>
      <c r="BMT69" s="22"/>
      <c r="BMU69" s="22"/>
      <c r="BMV69" s="22"/>
      <c r="BMW69" s="22"/>
      <c r="BMX69" s="22"/>
      <c r="BMY69" s="22"/>
      <c r="BMZ69" s="22"/>
      <c r="BNA69" s="22"/>
      <c r="BNB69" s="22"/>
      <c r="BNC69" s="22"/>
      <c r="BND69" s="22"/>
      <c r="BNE69" s="22"/>
      <c r="BNF69" s="22"/>
      <c r="BNG69" s="22"/>
      <c r="BNH69" s="22"/>
      <c r="BNI69" s="22"/>
      <c r="BNJ69" s="22"/>
      <c r="BNK69" s="22"/>
      <c r="BNL69" s="22"/>
      <c r="BNM69" s="22"/>
      <c r="BNN69" s="22"/>
      <c r="BNO69" s="22"/>
      <c r="BNP69" s="22"/>
      <c r="BNQ69" s="22"/>
      <c r="BNR69" s="22"/>
      <c r="BNS69" s="22"/>
      <c r="BNT69" s="22"/>
      <c r="BNU69" s="22"/>
      <c r="BNV69" s="22"/>
      <c r="BNW69" s="22"/>
      <c r="BNX69" s="22"/>
      <c r="BNY69" s="22"/>
      <c r="BNZ69" s="22"/>
      <c r="BOA69" s="22"/>
      <c r="BOB69" s="22"/>
      <c r="BOC69" s="22"/>
      <c r="BOD69" s="22"/>
      <c r="BOE69" s="22"/>
      <c r="BOF69" s="22"/>
      <c r="BOG69" s="22"/>
      <c r="BOH69" s="22"/>
      <c r="BOI69" s="22"/>
      <c r="BOJ69" s="22"/>
      <c r="BOK69" s="22"/>
      <c r="BOL69" s="22"/>
      <c r="BOM69" s="22"/>
      <c r="BON69" s="22"/>
      <c r="BOO69" s="22"/>
      <c r="BOP69" s="22"/>
      <c r="BOQ69" s="22"/>
      <c r="BOR69" s="22"/>
      <c r="BOS69" s="22"/>
      <c r="BOT69" s="22"/>
      <c r="BOU69" s="22"/>
      <c r="BOV69" s="22"/>
      <c r="BOW69" s="22"/>
      <c r="BOX69" s="22"/>
      <c r="BOY69" s="22"/>
      <c r="BOZ69" s="22"/>
      <c r="BPA69" s="22"/>
      <c r="BPB69" s="22"/>
      <c r="BPC69" s="22"/>
      <c r="BPD69" s="22"/>
      <c r="BPE69" s="22"/>
      <c r="BPF69" s="22"/>
      <c r="BPG69" s="22"/>
      <c r="BPH69" s="22"/>
      <c r="BPI69" s="22"/>
      <c r="BPJ69" s="22"/>
      <c r="BPK69" s="22"/>
      <c r="BPL69" s="22"/>
      <c r="BPM69" s="22"/>
      <c r="BPN69" s="22"/>
      <c r="BPO69" s="22"/>
      <c r="BPP69" s="22"/>
      <c r="BPQ69" s="22"/>
      <c r="BPR69" s="22"/>
      <c r="BPS69" s="22"/>
      <c r="BPT69" s="22"/>
      <c r="BPU69" s="22"/>
      <c r="BPV69" s="22"/>
      <c r="BPW69" s="22"/>
      <c r="BPX69" s="22"/>
      <c r="BPY69" s="22"/>
      <c r="BPZ69" s="22"/>
      <c r="BQA69" s="22"/>
      <c r="BQB69" s="22"/>
      <c r="BQC69" s="22"/>
      <c r="BQD69" s="22"/>
      <c r="BQE69" s="22"/>
      <c r="BQF69" s="22"/>
      <c r="BQG69" s="22"/>
      <c r="BQH69" s="22"/>
      <c r="BQI69" s="22"/>
      <c r="BQJ69" s="22"/>
      <c r="BQK69" s="22"/>
      <c r="BQL69" s="22"/>
      <c r="BQM69" s="22"/>
      <c r="BQN69" s="22"/>
      <c r="BQO69" s="22"/>
      <c r="BQP69" s="22"/>
      <c r="BQQ69" s="22"/>
      <c r="BQR69" s="22"/>
      <c r="BQS69" s="22"/>
      <c r="BQT69" s="22"/>
      <c r="BQU69" s="22"/>
      <c r="BQV69" s="22"/>
      <c r="BQW69" s="22"/>
      <c r="BQX69" s="22"/>
      <c r="BQY69" s="22"/>
      <c r="BQZ69" s="22"/>
      <c r="BRA69" s="22"/>
      <c r="BRB69" s="22"/>
      <c r="BRC69" s="22"/>
      <c r="BRD69" s="22"/>
      <c r="BRE69" s="22"/>
      <c r="BRF69" s="22"/>
      <c r="BRG69" s="22"/>
      <c r="BRH69" s="22"/>
      <c r="BRI69" s="22"/>
      <c r="BRJ69" s="22"/>
      <c r="BRK69" s="22"/>
      <c r="BRL69" s="22"/>
      <c r="BRM69" s="22"/>
      <c r="BRN69" s="22"/>
      <c r="BRO69" s="22"/>
      <c r="BRP69" s="22"/>
      <c r="BRQ69" s="22"/>
      <c r="BRR69" s="22"/>
      <c r="BRS69" s="22"/>
      <c r="BRT69" s="22"/>
      <c r="BRU69" s="22"/>
      <c r="BRV69" s="22"/>
      <c r="BRW69" s="22"/>
      <c r="BRX69" s="22"/>
      <c r="BRY69" s="22"/>
      <c r="BRZ69" s="22"/>
      <c r="BSA69" s="22"/>
      <c r="BSB69" s="22"/>
      <c r="BSC69" s="22"/>
      <c r="BSD69" s="22"/>
      <c r="BSE69" s="22"/>
      <c r="BSF69" s="22"/>
      <c r="BSG69" s="22"/>
      <c r="BSH69" s="22"/>
      <c r="BSI69" s="22"/>
      <c r="BSJ69" s="22"/>
      <c r="BSK69" s="22"/>
      <c r="BSL69" s="22"/>
      <c r="BSM69" s="22"/>
      <c r="BSN69" s="22"/>
      <c r="BSO69" s="22"/>
      <c r="BSP69" s="22"/>
      <c r="BSQ69" s="22"/>
      <c r="BSR69" s="22"/>
      <c r="BSS69" s="22"/>
      <c r="BST69" s="22"/>
      <c r="BSU69" s="22"/>
      <c r="BSV69" s="22"/>
      <c r="BSW69" s="22"/>
      <c r="BSX69" s="22"/>
      <c r="BSY69" s="22"/>
      <c r="BSZ69" s="22"/>
      <c r="BTA69" s="22"/>
      <c r="BTB69" s="22"/>
      <c r="BTC69" s="22"/>
      <c r="BTD69" s="22"/>
      <c r="BTE69" s="22"/>
      <c r="BTF69" s="22"/>
      <c r="BTG69" s="22"/>
      <c r="BTH69" s="22"/>
      <c r="BTI69" s="22"/>
      <c r="BTJ69" s="22"/>
      <c r="BTK69" s="22"/>
      <c r="BTL69" s="22"/>
      <c r="BTM69" s="22"/>
      <c r="BTN69" s="22"/>
      <c r="BTO69" s="22"/>
      <c r="BTP69" s="22"/>
      <c r="BTQ69" s="22"/>
      <c r="BTR69" s="22"/>
      <c r="BTS69" s="22"/>
      <c r="BTT69" s="22"/>
      <c r="BTU69" s="22"/>
      <c r="BTV69" s="22"/>
      <c r="BTW69" s="22"/>
      <c r="BTX69" s="22"/>
      <c r="BTY69" s="22"/>
      <c r="BTZ69" s="22"/>
      <c r="BUA69" s="22"/>
      <c r="BUB69" s="22"/>
      <c r="BUC69" s="22"/>
      <c r="BUD69" s="22"/>
      <c r="BUE69" s="22"/>
      <c r="BUF69" s="22"/>
      <c r="BUG69" s="22"/>
      <c r="BUH69" s="22"/>
      <c r="BUI69" s="22"/>
      <c r="BUJ69" s="22"/>
      <c r="BUK69" s="22"/>
      <c r="BUL69" s="22"/>
      <c r="BUM69" s="22"/>
      <c r="BUN69" s="22"/>
      <c r="BUO69" s="22"/>
      <c r="BUP69" s="22"/>
      <c r="BUQ69" s="22"/>
      <c r="BUR69" s="22"/>
      <c r="BUS69" s="22"/>
      <c r="BUT69" s="22"/>
      <c r="BUU69" s="22"/>
      <c r="BUV69" s="22"/>
      <c r="BUW69" s="22"/>
      <c r="BUX69" s="22"/>
      <c r="BUY69" s="22"/>
      <c r="BUZ69" s="22"/>
      <c r="BVA69" s="22"/>
      <c r="BVB69" s="22"/>
      <c r="BVC69" s="22"/>
      <c r="BVD69" s="22"/>
      <c r="BVE69" s="22"/>
      <c r="BVF69" s="22"/>
      <c r="BVG69" s="22"/>
      <c r="BVH69" s="22"/>
      <c r="BVI69" s="22"/>
      <c r="BVJ69" s="22"/>
      <c r="BVK69" s="22"/>
      <c r="BVL69" s="22"/>
      <c r="BVM69" s="22"/>
      <c r="BVN69" s="22"/>
      <c r="BVO69" s="22"/>
      <c r="BVP69" s="22"/>
      <c r="BVQ69" s="22"/>
      <c r="BVR69" s="22"/>
      <c r="BVS69" s="22"/>
      <c r="BVT69" s="22"/>
      <c r="BVU69" s="22"/>
      <c r="BVV69" s="22"/>
      <c r="BVW69" s="22"/>
      <c r="BVX69" s="22"/>
      <c r="BVY69" s="22"/>
      <c r="BVZ69" s="22"/>
      <c r="BWA69" s="22"/>
      <c r="BWB69" s="22"/>
      <c r="BWC69" s="22"/>
      <c r="BWD69" s="22"/>
      <c r="BWE69" s="22"/>
      <c r="BWF69" s="22"/>
      <c r="BWG69" s="22"/>
      <c r="BWH69" s="22"/>
      <c r="BWI69" s="22"/>
      <c r="BWJ69" s="22"/>
      <c r="BWK69" s="22"/>
      <c r="BWL69" s="22"/>
      <c r="BWM69" s="22"/>
      <c r="BWN69" s="22"/>
      <c r="BWO69" s="22"/>
      <c r="BWP69" s="22"/>
      <c r="BWQ69" s="22"/>
      <c r="BWR69" s="22"/>
      <c r="BWS69" s="22"/>
      <c r="BWT69" s="22"/>
      <c r="BWU69" s="22"/>
      <c r="BWV69" s="22"/>
      <c r="BWW69" s="22"/>
      <c r="BWX69" s="22"/>
      <c r="BWY69" s="22"/>
      <c r="BWZ69" s="22"/>
      <c r="BXA69" s="22"/>
      <c r="BXB69" s="22"/>
      <c r="BXC69" s="22"/>
      <c r="BXD69" s="22"/>
      <c r="BXE69" s="22"/>
      <c r="BXF69" s="22"/>
      <c r="BXG69" s="22"/>
      <c r="BXH69" s="22"/>
      <c r="BXI69" s="22"/>
      <c r="BXJ69" s="22"/>
      <c r="BXK69" s="22"/>
      <c r="BXL69" s="22"/>
      <c r="BXM69" s="22"/>
      <c r="BXN69" s="22"/>
      <c r="BXO69" s="22"/>
      <c r="BXP69" s="22"/>
      <c r="BXQ69" s="22"/>
      <c r="BXR69" s="22"/>
      <c r="BXS69" s="22"/>
      <c r="BXT69" s="22"/>
      <c r="BXU69" s="22"/>
      <c r="BXV69" s="22"/>
      <c r="BXW69" s="22"/>
      <c r="BXX69" s="22"/>
      <c r="BXY69" s="22"/>
      <c r="BXZ69" s="22"/>
      <c r="BYA69" s="22"/>
      <c r="BYB69" s="22"/>
      <c r="BYC69" s="22"/>
      <c r="BYD69" s="22"/>
      <c r="BYE69" s="22"/>
      <c r="BYF69" s="22"/>
      <c r="BYG69" s="22"/>
      <c r="BYH69" s="22"/>
      <c r="BYI69" s="22"/>
      <c r="BYJ69" s="22"/>
      <c r="BYK69" s="22"/>
      <c r="BYL69" s="22"/>
      <c r="BYM69" s="22"/>
      <c r="BYN69" s="22"/>
      <c r="BYO69" s="22"/>
      <c r="BYP69" s="22"/>
      <c r="BYQ69" s="22"/>
      <c r="BYR69" s="22"/>
      <c r="BYS69" s="22"/>
      <c r="BYT69" s="22"/>
      <c r="BYU69" s="22"/>
      <c r="BYV69" s="22"/>
      <c r="BYW69" s="22"/>
      <c r="BYX69" s="22"/>
      <c r="BYY69" s="22"/>
      <c r="BYZ69" s="22"/>
      <c r="BZA69" s="22"/>
      <c r="BZB69" s="22"/>
      <c r="BZC69" s="22"/>
      <c r="BZD69" s="22"/>
      <c r="BZE69" s="22"/>
      <c r="BZF69" s="22"/>
      <c r="BZG69" s="22"/>
      <c r="BZH69" s="22"/>
      <c r="BZI69" s="22"/>
      <c r="BZJ69" s="22"/>
      <c r="BZK69" s="22"/>
      <c r="BZL69" s="22"/>
      <c r="BZM69" s="22"/>
      <c r="BZN69" s="22"/>
      <c r="BZO69" s="22"/>
      <c r="BZP69" s="22"/>
      <c r="BZQ69" s="22"/>
      <c r="BZR69" s="22"/>
      <c r="BZS69" s="22"/>
      <c r="BZT69" s="22"/>
      <c r="BZU69" s="22"/>
      <c r="BZV69" s="22"/>
      <c r="BZW69" s="22"/>
      <c r="BZX69" s="22"/>
      <c r="BZY69" s="22"/>
      <c r="BZZ69" s="22"/>
      <c r="CAA69" s="22"/>
      <c r="CAB69" s="22"/>
      <c r="CAC69" s="22"/>
      <c r="CAD69" s="22"/>
      <c r="CAE69" s="22"/>
      <c r="CAF69" s="22"/>
      <c r="CAG69" s="22"/>
      <c r="CAH69" s="22"/>
      <c r="CAI69" s="22"/>
      <c r="CAJ69" s="22"/>
      <c r="CAK69" s="22"/>
      <c r="CAL69" s="22"/>
      <c r="CAM69" s="22"/>
      <c r="CAN69" s="22"/>
      <c r="CAO69" s="22"/>
      <c r="CAP69" s="22"/>
      <c r="CAQ69" s="22"/>
      <c r="CAR69" s="22"/>
      <c r="CAS69" s="22"/>
      <c r="CAT69" s="22"/>
      <c r="CAU69" s="22"/>
      <c r="CAV69" s="22"/>
      <c r="CAW69" s="22"/>
      <c r="CAX69" s="22"/>
      <c r="CAY69" s="22"/>
      <c r="CAZ69" s="22"/>
      <c r="CBA69" s="22"/>
      <c r="CBB69" s="22"/>
      <c r="CBC69" s="22"/>
      <c r="CBD69" s="22"/>
      <c r="CBE69" s="22"/>
      <c r="CBF69" s="22"/>
      <c r="CBG69" s="22"/>
      <c r="CBH69" s="22"/>
      <c r="CBI69" s="22"/>
      <c r="CBJ69" s="22"/>
      <c r="CBK69" s="22"/>
      <c r="CBL69" s="22"/>
      <c r="CBM69" s="22"/>
      <c r="CBN69" s="22"/>
      <c r="CBO69" s="22"/>
      <c r="CBP69" s="22"/>
      <c r="CBQ69" s="22"/>
      <c r="CBR69" s="22"/>
      <c r="CBS69" s="22"/>
      <c r="CBT69" s="22"/>
      <c r="CBU69" s="22"/>
      <c r="CBV69" s="22"/>
      <c r="CBW69" s="22"/>
      <c r="CBX69" s="22"/>
      <c r="CBY69" s="22"/>
      <c r="CBZ69" s="22"/>
      <c r="CCA69" s="22"/>
      <c r="CCB69" s="22"/>
      <c r="CCC69" s="22"/>
      <c r="CCD69" s="22"/>
      <c r="CCE69" s="22"/>
      <c r="CCF69" s="22"/>
      <c r="CCG69" s="22"/>
      <c r="CCH69" s="22"/>
      <c r="CCI69" s="22"/>
      <c r="CCJ69" s="22"/>
      <c r="CCK69" s="22"/>
      <c r="CCL69" s="22"/>
      <c r="CCM69" s="22"/>
      <c r="CCN69" s="22"/>
      <c r="CCO69" s="22"/>
      <c r="CCP69" s="22"/>
      <c r="CCQ69" s="22"/>
      <c r="CCR69" s="22"/>
      <c r="CCS69" s="22"/>
      <c r="CCT69" s="22"/>
      <c r="CCU69" s="22"/>
      <c r="CCV69" s="22"/>
      <c r="CCW69" s="22"/>
      <c r="CCX69" s="22"/>
      <c r="CCY69" s="22"/>
      <c r="CCZ69" s="22"/>
      <c r="CDA69" s="22"/>
      <c r="CDB69" s="22"/>
      <c r="CDC69" s="22"/>
      <c r="CDD69" s="22"/>
      <c r="CDE69" s="22"/>
      <c r="CDF69" s="22"/>
      <c r="CDG69" s="22"/>
      <c r="CDH69" s="22"/>
      <c r="CDI69" s="22"/>
      <c r="CDJ69" s="22"/>
      <c r="CDK69" s="22"/>
      <c r="CDL69" s="22"/>
      <c r="CDM69" s="22"/>
      <c r="CDN69" s="22"/>
      <c r="CDO69" s="22"/>
      <c r="CDP69" s="22"/>
      <c r="CDQ69" s="22"/>
      <c r="CDR69" s="22"/>
      <c r="CDS69" s="22"/>
      <c r="CDT69" s="22"/>
      <c r="CDU69" s="22"/>
      <c r="CDV69" s="22"/>
      <c r="CDW69" s="22"/>
      <c r="CDX69" s="22"/>
      <c r="CDY69" s="22"/>
      <c r="CDZ69" s="22"/>
      <c r="CEA69" s="22"/>
      <c r="CEB69" s="22"/>
      <c r="CEC69" s="22"/>
      <c r="CED69" s="22"/>
      <c r="CEE69" s="22"/>
      <c r="CEF69" s="22"/>
      <c r="CEG69" s="22"/>
      <c r="CEH69" s="22"/>
      <c r="CEI69" s="22"/>
      <c r="CEJ69" s="22"/>
      <c r="CEK69" s="22"/>
      <c r="CEL69" s="22"/>
      <c r="CEM69" s="22"/>
      <c r="CEN69" s="22"/>
      <c r="CEO69" s="22"/>
      <c r="CEP69" s="22"/>
      <c r="CEQ69" s="22"/>
      <c r="CER69" s="22"/>
      <c r="CES69" s="22"/>
      <c r="CET69" s="22"/>
      <c r="CEU69" s="22"/>
      <c r="CEV69" s="22"/>
      <c r="CEW69" s="22"/>
      <c r="CEX69" s="22"/>
      <c r="CEY69" s="22"/>
      <c r="CEZ69" s="22"/>
      <c r="CFA69" s="22"/>
      <c r="CFB69" s="22"/>
      <c r="CFC69" s="22"/>
      <c r="CFD69" s="22"/>
      <c r="CFE69" s="22"/>
      <c r="CFF69" s="22"/>
      <c r="CFG69" s="22"/>
      <c r="CFH69" s="22"/>
      <c r="CFI69" s="22"/>
      <c r="CFJ69" s="22"/>
      <c r="CFK69" s="22"/>
      <c r="CFL69" s="22"/>
      <c r="CFM69" s="22"/>
      <c r="CFN69" s="22"/>
      <c r="CFO69" s="22"/>
      <c r="CFP69" s="22"/>
      <c r="CFQ69" s="22"/>
      <c r="CFR69" s="22"/>
      <c r="CFS69" s="22"/>
      <c r="CFT69" s="22"/>
      <c r="CFU69" s="22"/>
      <c r="CFV69" s="22"/>
      <c r="CFW69" s="22"/>
      <c r="CFX69" s="22"/>
      <c r="CFY69" s="22"/>
      <c r="CFZ69" s="22"/>
      <c r="CGA69" s="22"/>
      <c r="CGB69" s="22"/>
      <c r="CGC69" s="22"/>
      <c r="CGD69" s="22"/>
      <c r="CGE69" s="22"/>
      <c r="CGF69" s="22"/>
      <c r="CGG69" s="22"/>
      <c r="CGH69" s="22"/>
      <c r="CGI69" s="22"/>
      <c r="CGJ69" s="22"/>
      <c r="CGK69" s="22"/>
      <c r="CGL69" s="22"/>
      <c r="CGM69" s="22"/>
      <c r="CGN69" s="22"/>
      <c r="CGO69" s="22"/>
      <c r="CGP69" s="22"/>
      <c r="CGQ69" s="22"/>
      <c r="CGR69" s="22"/>
      <c r="CGS69" s="22"/>
      <c r="CGT69" s="22"/>
      <c r="CGU69" s="22"/>
      <c r="CGV69" s="22"/>
      <c r="CGW69" s="22"/>
      <c r="CGX69" s="22"/>
      <c r="CGY69" s="22"/>
      <c r="CGZ69" s="22"/>
      <c r="CHA69" s="22"/>
      <c r="CHB69" s="22"/>
      <c r="CHC69" s="22"/>
      <c r="CHD69" s="22"/>
      <c r="CHE69" s="22"/>
      <c r="CHF69" s="22"/>
      <c r="CHG69" s="22"/>
      <c r="CHH69" s="22"/>
      <c r="CHI69" s="22"/>
      <c r="CHJ69" s="22"/>
      <c r="CHK69" s="22"/>
      <c r="CHL69" s="22"/>
      <c r="CHM69" s="22"/>
      <c r="CHN69" s="22"/>
      <c r="CHO69" s="22"/>
      <c r="CHP69" s="22"/>
      <c r="CHQ69" s="22"/>
      <c r="CHR69" s="22"/>
      <c r="CHS69" s="22"/>
      <c r="CHT69" s="22"/>
      <c r="CHU69" s="22"/>
      <c r="CHV69" s="22"/>
      <c r="CHW69" s="22"/>
      <c r="CHX69" s="22"/>
      <c r="CHY69" s="22"/>
      <c r="CHZ69" s="22"/>
      <c r="CIA69" s="22"/>
      <c r="CIB69" s="22"/>
      <c r="CIC69" s="22"/>
      <c r="CID69" s="22"/>
      <c r="CIE69" s="22"/>
      <c r="CIF69" s="22"/>
      <c r="CIG69" s="22"/>
      <c r="CIH69" s="22"/>
      <c r="CII69" s="22"/>
      <c r="CIJ69" s="22"/>
      <c r="CIK69" s="22"/>
      <c r="CIL69" s="22"/>
      <c r="CIM69" s="22"/>
      <c r="CIN69" s="22"/>
      <c r="CIO69" s="22"/>
      <c r="CIP69" s="22"/>
      <c r="CIQ69" s="22"/>
      <c r="CIR69" s="22"/>
      <c r="CIS69" s="22"/>
      <c r="CIT69" s="22"/>
      <c r="CIU69" s="22"/>
      <c r="CIV69" s="22"/>
      <c r="CIW69" s="22"/>
      <c r="CIX69" s="22"/>
      <c r="CIY69" s="22"/>
      <c r="CIZ69" s="22"/>
      <c r="CJA69" s="22"/>
      <c r="CJB69" s="22"/>
      <c r="CJC69" s="22"/>
      <c r="CJD69" s="22"/>
      <c r="CJE69" s="22"/>
      <c r="CJF69" s="22"/>
      <c r="CJG69" s="22"/>
      <c r="CJH69" s="22"/>
      <c r="CJI69" s="22"/>
      <c r="CJJ69" s="22"/>
      <c r="CJK69" s="22"/>
      <c r="CJL69" s="22"/>
      <c r="CJM69" s="22"/>
      <c r="CJN69" s="22"/>
      <c r="CJO69" s="22"/>
      <c r="CJP69" s="22"/>
      <c r="CJQ69" s="22"/>
      <c r="CJR69" s="22"/>
      <c r="CJS69" s="22"/>
      <c r="CJT69" s="22"/>
      <c r="CJU69" s="22"/>
      <c r="CJV69" s="22"/>
      <c r="CJW69" s="22"/>
      <c r="CJX69" s="22"/>
      <c r="CJY69" s="22"/>
      <c r="CJZ69" s="22"/>
      <c r="CKA69" s="22"/>
      <c r="CKB69" s="22"/>
      <c r="CKC69" s="22"/>
      <c r="CKD69" s="22"/>
      <c r="CKE69" s="22"/>
      <c r="CKF69" s="22"/>
      <c r="CKG69" s="22"/>
      <c r="CKH69" s="22"/>
      <c r="CKI69" s="22"/>
      <c r="CKJ69" s="22"/>
      <c r="CKK69" s="22"/>
      <c r="CKL69" s="22"/>
      <c r="CKM69" s="22"/>
      <c r="CKN69" s="22"/>
      <c r="CKO69" s="22"/>
      <c r="CKP69" s="22"/>
      <c r="CKQ69" s="22"/>
      <c r="CKR69" s="22"/>
      <c r="CKS69" s="22"/>
      <c r="CKT69" s="22"/>
      <c r="CKU69" s="22"/>
      <c r="CKV69" s="22"/>
      <c r="CKW69" s="22"/>
      <c r="CKX69" s="22"/>
      <c r="CKY69" s="22"/>
      <c r="CKZ69" s="22"/>
      <c r="CLA69" s="22"/>
      <c r="CLB69" s="22"/>
      <c r="CLC69" s="22"/>
      <c r="CLD69" s="22"/>
      <c r="CLE69" s="22"/>
      <c r="CLF69" s="22"/>
      <c r="CLG69" s="22"/>
      <c r="CLH69" s="22"/>
      <c r="CLI69" s="22"/>
      <c r="CLJ69" s="22"/>
      <c r="CLK69" s="22"/>
      <c r="CLL69" s="22"/>
      <c r="CLM69" s="22"/>
      <c r="CLN69" s="22"/>
      <c r="CLO69" s="22"/>
      <c r="CLP69" s="22"/>
      <c r="CLQ69" s="22"/>
      <c r="CLR69" s="22"/>
      <c r="CLS69" s="22"/>
      <c r="CLT69" s="22"/>
      <c r="CLU69" s="22"/>
      <c r="CLV69" s="22"/>
      <c r="CLW69" s="22"/>
      <c r="CLX69" s="22"/>
      <c r="CLY69" s="22"/>
      <c r="CLZ69" s="22"/>
      <c r="CMA69" s="22"/>
      <c r="CMB69" s="22"/>
      <c r="CMC69" s="22"/>
      <c r="CMD69" s="22"/>
      <c r="CME69" s="22"/>
      <c r="CMF69" s="22"/>
      <c r="CMG69" s="22"/>
      <c r="CMH69" s="22"/>
      <c r="CMI69" s="22"/>
      <c r="CMJ69" s="22"/>
      <c r="CMK69" s="22"/>
      <c r="CML69" s="22"/>
      <c r="CMM69" s="22"/>
      <c r="CMN69" s="22"/>
      <c r="CMO69" s="22"/>
      <c r="CMP69" s="22"/>
      <c r="CMQ69" s="22"/>
      <c r="CMR69" s="22"/>
      <c r="CMS69" s="22"/>
      <c r="CMT69" s="22"/>
      <c r="CMU69" s="22"/>
      <c r="CMV69" s="22"/>
      <c r="CMW69" s="22"/>
      <c r="CMX69" s="22"/>
      <c r="CMY69" s="22"/>
      <c r="CMZ69" s="22"/>
      <c r="CNA69" s="22"/>
      <c r="CNB69" s="22"/>
      <c r="CNC69" s="22"/>
      <c r="CND69" s="22"/>
      <c r="CNE69" s="22"/>
      <c r="CNF69" s="22"/>
      <c r="CNG69" s="22"/>
      <c r="CNH69" s="22"/>
      <c r="CNI69" s="22"/>
      <c r="CNJ69" s="22"/>
      <c r="CNK69" s="22"/>
      <c r="CNL69" s="22"/>
      <c r="CNM69" s="22"/>
      <c r="CNN69" s="22"/>
      <c r="CNO69" s="22"/>
      <c r="CNP69" s="22"/>
      <c r="CNQ69" s="22"/>
      <c r="CNR69" s="22"/>
      <c r="CNS69" s="22"/>
      <c r="CNT69" s="22"/>
      <c r="CNU69" s="22"/>
      <c r="CNV69" s="22"/>
      <c r="CNW69" s="22"/>
      <c r="CNX69" s="22"/>
      <c r="CNY69" s="22"/>
      <c r="CNZ69" s="22"/>
      <c r="COA69" s="22"/>
      <c r="COB69" s="22"/>
      <c r="COC69" s="22"/>
      <c r="COD69" s="22"/>
      <c r="COE69" s="22"/>
      <c r="COF69" s="22"/>
      <c r="COG69" s="22"/>
      <c r="COH69" s="22"/>
      <c r="COI69" s="22"/>
      <c r="COJ69" s="22"/>
      <c r="COK69" s="22"/>
      <c r="COL69" s="22"/>
      <c r="COM69" s="22"/>
      <c r="CON69" s="22"/>
      <c r="COO69" s="22"/>
      <c r="COP69" s="22"/>
      <c r="COQ69" s="22"/>
      <c r="COR69" s="22"/>
      <c r="COS69" s="22"/>
      <c r="COT69" s="22"/>
      <c r="COU69" s="22"/>
      <c r="COV69" s="22"/>
      <c r="COW69" s="22"/>
      <c r="COX69" s="22"/>
      <c r="COY69" s="22"/>
      <c r="COZ69" s="22"/>
      <c r="CPA69" s="22"/>
      <c r="CPB69" s="22"/>
      <c r="CPC69" s="22"/>
      <c r="CPD69" s="22"/>
      <c r="CPE69" s="22"/>
      <c r="CPF69" s="22"/>
      <c r="CPG69" s="22"/>
      <c r="CPH69" s="22"/>
      <c r="CPI69" s="22"/>
      <c r="CPJ69" s="22"/>
      <c r="CPK69" s="22"/>
      <c r="CPL69" s="22"/>
      <c r="CPM69" s="22"/>
      <c r="CPN69" s="22"/>
      <c r="CPO69" s="22"/>
      <c r="CPP69" s="22"/>
      <c r="CPQ69" s="22"/>
      <c r="CPR69" s="22"/>
      <c r="CPS69" s="22"/>
      <c r="CPT69" s="22"/>
      <c r="CPU69" s="22"/>
      <c r="CPV69" s="22"/>
      <c r="CPW69" s="22"/>
      <c r="CPX69" s="22"/>
      <c r="CPY69" s="22"/>
      <c r="CPZ69" s="22"/>
      <c r="CQA69" s="22"/>
      <c r="CQB69" s="22"/>
      <c r="CQC69" s="22"/>
      <c r="CQD69" s="22"/>
      <c r="CQE69" s="22"/>
      <c r="CQF69" s="22"/>
      <c r="CQG69" s="22"/>
      <c r="CQH69" s="22"/>
      <c r="CQI69" s="22"/>
      <c r="CQJ69" s="22"/>
      <c r="CQK69" s="22"/>
      <c r="CQL69" s="22"/>
      <c r="CQM69" s="22"/>
      <c r="CQN69" s="22"/>
      <c r="CQO69" s="22"/>
      <c r="CQP69" s="22"/>
      <c r="CQQ69" s="22"/>
      <c r="CQR69" s="22"/>
      <c r="CQS69" s="22"/>
      <c r="CQT69" s="22"/>
      <c r="CQU69" s="22"/>
      <c r="CQV69" s="22"/>
      <c r="CQW69" s="22"/>
      <c r="CQX69" s="22"/>
      <c r="CQY69" s="22"/>
      <c r="CQZ69" s="22"/>
      <c r="CRA69" s="22"/>
      <c r="CRB69" s="22"/>
      <c r="CRC69" s="22"/>
      <c r="CRD69" s="22"/>
      <c r="CRE69" s="22"/>
      <c r="CRF69" s="22"/>
      <c r="CRG69" s="22"/>
      <c r="CRH69" s="22"/>
      <c r="CRI69" s="22"/>
      <c r="CRJ69" s="22"/>
      <c r="CRK69" s="22"/>
      <c r="CRL69" s="22"/>
      <c r="CRM69" s="22"/>
      <c r="CRN69" s="22"/>
      <c r="CRO69" s="22"/>
      <c r="CRP69" s="22"/>
      <c r="CRQ69" s="22"/>
      <c r="CRR69" s="22"/>
      <c r="CRS69" s="22"/>
      <c r="CRT69" s="22"/>
      <c r="CRU69" s="22"/>
      <c r="CRV69" s="22"/>
      <c r="CRW69" s="22"/>
      <c r="CRX69" s="22"/>
      <c r="CRY69" s="22"/>
      <c r="CRZ69" s="22"/>
      <c r="CSA69" s="22"/>
      <c r="CSB69" s="22"/>
      <c r="CSC69" s="22"/>
      <c r="CSD69" s="22"/>
      <c r="CSE69" s="22"/>
      <c r="CSF69" s="22"/>
      <c r="CSG69" s="22"/>
      <c r="CSH69" s="22"/>
      <c r="CSI69" s="22"/>
      <c r="CSJ69" s="22"/>
      <c r="CSK69" s="22"/>
      <c r="CSL69" s="22"/>
      <c r="CSM69" s="22"/>
      <c r="CSN69" s="22"/>
      <c r="CSO69" s="22"/>
      <c r="CSP69" s="22"/>
      <c r="CSQ69" s="22"/>
      <c r="CSR69" s="22"/>
      <c r="CSS69" s="22"/>
      <c r="CST69" s="22"/>
      <c r="CSU69" s="22"/>
      <c r="CSV69" s="22"/>
      <c r="CSW69" s="22"/>
      <c r="CSX69" s="22"/>
      <c r="CSY69" s="22"/>
      <c r="CSZ69" s="22"/>
      <c r="CTA69" s="22"/>
      <c r="CTB69" s="22"/>
      <c r="CTC69" s="22"/>
      <c r="CTD69" s="22"/>
      <c r="CTE69" s="22"/>
      <c r="CTF69" s="22"/>
      <c r="CTG69" s="22"/>
      <c r="CTH69" s="22"/>
      <c r="CTI69" s="22"/>
      <c r="CTJ69" s="22"/>
      <c r="CTK69" s="22"/>
      <c r="CTL69" s="22"/>
      <c r="CTM69" s="22"/>
      <c r="CTN69" s="22"/>
      <c r="CTO69" s="22"/>
      <c r="CTP69" s="22"/>
      <c r="CTQ69" s="22"/>
      <c r="CTR69" s="22"/>
      <c r="CTS69" s="22"/>
      <c r="CTT69" s="22"/>
      <c r="CTU69" s="22"/>
      <c r="CTV69" s="22"/>
      <c r="CTW69" s="22"/>
      <c r="CTX69" s="22"/>
      <c r="CTY69" s="22"/>
      <c r="CTZ69" s="22"/>
      <c r="CUA69" s="22"/>
      <c r="CUB69" s="22"/>
      <c r="CUC69" s="22"/>
      <c r="CUD69" s="22"/>
      <c r="CUE69" s="22"/>
      <c r="CUF69" s="22"/>
      <c r="CUG69" s="22"/>
      <c r="CUH69" s="22"/>
      <c r="CUI69" s="22"/>
      <c r="CUJ69" s="22"/>
      <c r="CUK69" s="22"/>
      <c r="CUL69" s="22"/>
      <c r="CUM69" s="22"/>
      <c r="CUN69" s="22"/>
      <c r="CUO69" s="22"/>
      <c r="CUP69" s="22"/>
      <c r="CUQ69" s="22"/>
      <c r="CUR69" s="22"/>
      <c r="CUS69" s="22"/>
      <c r="CUT69" s="22"/>
      <c r="CUU69" s="22"/>
      <c r="CUV69" s="22"/>
      <c r="CUW69" s="22"/>
      <c r="CUX69" s="22"/>
      <c r="CUY69" s="22"/>
      <c r="CUZ69" s="22"/>
      <c r="CVA69" s="22"/>
      <c r="CVB69" s="22"/>
      <c r="CVC69" s="22"/>
      <c r="CVD69" s="22"/>
      <c r="CVE69" s="22"/>
      <c r="CVF69" s="22"/>
      <c r="CVG69" s="22"/>
      <c r="CVH69" s="22"/>
      <c r="CVI69" s="22"/>
      <c r="CVJ69" s="22"/>
      <c r="CVK69" s="22"/>
      <c r="CVL69" s="22"/>
      <c r="CVM69" s="22"/>
      <c r="CVN69" s="22"/>
      <c r="CVO69" s="22"/>
      <c r="CVP69" s="22"/>
      <c r="CVQ69" s="22"/>
      <c r="CVR69" s="22"/>
      <c r="CVS69" s="22"/>
      <c r="CVT69" s="22"/>
      <c r="CVU69" s="22"/>
      <c r="CVV69" s="22"/>
      <c r="CVW69" s="22"/>
      <c r="CVX69" s="22"/>
      <c r="CVY69" s="22"/>
      <c r="CVZ69" s="22"/>
      <c r="CWA69" s="22"/>
      <c r="CWB69" s="22"/>
      <c r="CWC69" s="22"/>
      <c r="CWD69" s="22"/>
      <c r="CWE69" s="22"/>
      <c r="CWF69" s="22"/>
      <c r="CWG69" s="22"/>
      <c r="CWH69" s="22"/>
      <c r="CWI69" s="22"/>
      <c r="CWJ69" s="22"/>
      <c r="CWK69" s="22"/>
      <c r="CWL69" s="22"/>
      <c r="CWM69" s="22"/>
      <c r="CWN69" s="22"/>
      <c r="CWO69" s="22"/>
      <c r="CWP69" s="22"/>
      <c r="CWQ69" s="22"/>
      <c r="CWR69" s="22"/>
      <c r="CWS69" s="22"/>
      <c r="CWT69" s="22"/>
      <c r="CWU69" s="22"/>
      <c r="CWV69" s="22"/>
      <c r="CWW69" s="22"/>
      <c r="CWX69" s="22"/>
      <c r="CWY69" s="22"/>
      <c r="CWZ69" s="22"/>
      <c r="CXA69" s="22"/>
      <c r="CXB69" s="22"/>
      <c r="CXC69" s="22"/>
      <c r="CXD69" s="22"/>
      <c r="CXE69" s="22"/>
      <c r="CXF69" s="22"/>
      <c r="CXG69" s="22"/>
      <c r="CXH69" s="22"/>
      <c r="CXI69" s="22"/>
      <c r="CXJ69" s="22"/>
      <c r="CXK69" s="22"/>
      <c r="CXL69" s="22"/>
      <c r="CXM69" s="22"/>
      <c r="CXN69" s="22"/>
      <c r="CXO69" s="22"/>
      <c r="CXP69" s="22"/>
      <c r="CXQ69" s="22"/>
      <c r="CXR69" s="22"/>
      <c r="CXS69" s="22"/>
      <c r="CXT69" s="22"/>
      <c r="CXU69" s="22"/>
      <c r="CXV69" s="22"/>
      <c r="CXW69" s="22"/>
      <c r="CXX69" s="22"/>
      <c r="CXY69" s="22"/>
      <c r="CXZ69" s="22"/>
      <c r="CYA69" s="22"/>
      <c r="CYB69" s="22"/>
      <c r="CYC69" s="22"/>
      <c r="CYD69" s="22"/>
      <c r="CYE69" s="22"/>
      <c r="CYF69" s="22"/>
      <c r="CYG69" s="22"/>
      <c r="CYH69" s="22"/>
      <c r="CYI69" s="22"/>
      <c r="CYJ69" s="22"/>
      <c r="CYK69" s="22"/>
      <c r="CYL69" s="22"/>
      <c r="CYM69" s="22"/>
      <c r="CYN69" s="22"/>
      <c r="CYO69" s="22"/>
      <c r="CYP69" s="22"/>
      <c r="CYQ69" s="22"/>
      <c r="CYR69" s="22"/>
      <c r="CYS69" s="22"/>
      <c r="CYT69" s="22"/>
      <c r="CYU69" s="22"/>
      <c r="CYV69" s="22"/>
      <c r="CYW69" s="22"/>
      <c r="CYX69" s="22"/>
      <c r="CYY69" s="22"/>
      <c r="CYZ69" s="22"/>
      <c r="CZA69" s="22"/>
      <c r="CZB69" s="22"/>
      <c r="CZC69" s="22"/>
      <c r="CZD69" s="22"/>
      <c r="CZE69" s="22"/>
      <c r="CZF69" s="22"/>
      <c r="CZG69" s="22"/>
      <c r="CZH69" s="22"/>
      <c r="CZI69" s="22"/>
      <c r="CZJ69" s="22"/>
      <c r="CZK69" s="22"/>
      <c r="CZL69" s="22"/>
      <c r="CZM69" s="22"/>
      <c r="CZN69" s="22"/>
      <c r="CZO69" s="22"/>
      <c r="CZP69" s="22"/>
      <c r="CZQ69" s="22"/>
      <c r="CZR69" s="22"/>
      <c r="CZS69" s="22"/>
      <c r="CZT69" s="22"/>
      <c r="CZU69" s="22"/>
      <c r="CZV69" s="22"/>
      <c r="CZW69" s="22"/>
      <c r="CZX69" s="22"/>
      <c r="CZY69" s="22"/>
      <c r="CZZ69" s="22"/>
      <c r="DAA69" s="22"/>
      <c r="DAB69" s="22"/>
      <c r="DAC69" s="22"/>
      <c r="DAD69" s="22"/>
      <c r="DAE69" s="22"/>
      <c r="DAF69" s="22"/>
      <c r="DAG69" s="22"/>
      <c r="DAH69" s="22"/>
      <c r="DAI69" s="22"/>
      <c r="DAJ69" s="22"/>
      <c r="DAK69" s="22"/>
      <c r="DAL69" s="22"/>
      <c r="DAM69" s="22"/>
      <c r="DAN69" s="22"/>
      <c r="DAO69" s="22"/>
      <c r="DAP69" s="22"/>
      <c r="DAQ69" s="22"/>
      <c r="DAR69" s="22"/>
      <c r="DAS69" s="22"/>
      <c r="DAT69" s="22"/>
      <c r="DAU69" s="22"/>
      <c r="DAV69" s="22"/>
      <c r="DAW69" s="22"/>
      <c r="DAX69" s="22"/>
      <c r="DAY69" s="22"/>
      <c r="DAZ69" s="22"/>
      <c r="DBA69" s="22"/>
      <c r="DBB69" s="22"/>
      <c r="DBC69" s="22"/>
      <c r="DBD69" s="22"/>
      <c r="DBE69" s="22"/>
      <c r="DBF69" s="22"/>
      <c r="DBG69" s="22"/>
      <c r="DBH69" s="22"/>
      <c r="DBI69" s="22"/>
      <c r="DBJ69" s="22"/>
      <c r="DBK69" s="22"/>
      <c r="DBL69" s="22"/>
      <c r="DBM69" s="22"/>
      <c r="DBN69" s="22"/>
      <c r="DBO69" s="22"/>
      <c r="DBP69" s="22"/>
      <c r="DBQ69" s="22"/>
      <c r="DBR69" s="22"/>
      <c r="DBS69" s="22"/>
      <c r="DBT69" s="22"/>
      <c r="DBU69" s="22"/>
      <c r="DBV69" s="22"/>
      <c r="DBW69" s="22"/>
      <c r="DBX69" s="22"/>
      <c r="DBY69" s="22"/>
      <c r="DBZ69" s="22"/>
      <c r="DCA69" s="22"/>
      <c r="DCB69" s="22"/>
      <c r="DCC69" s="22"/>
      <c r="DCD69" s="22"/>
      <c r="DCE69" s="22"/>
      <c r="DCF69" s="22"/>
      <c r="DCG69" s="22"/>
      <c r="DCH69" s="22"/>
      <c r="DCI69" s="22"/>
      <c r="DCJ69" s="22"/>
      <c r="DCK69" s="22"/>
      <c r="DCL69" s="22"/>
      <c r="DCM69" s="22"/>
      <c r="DCN69" s="22"/>
      <c r="DCO69" s="22"/>
      <c r="DCP69" s="22"/>
      <c r="DCQ69" s="22"/>
      <c r="DCR69" s="22"/>
      <c r="DCS69" s="22"/>
      <c r="DCT69" s="22"/>
      <c r="DCU69" s="22"/>
      <c r="DCV69" s="22"/>
      <c r="DCW69" s="22"/>
      <c r="DCX69" s="22"/>
      <c r="DCY69" s="22"/>
      <c r="DCZ69" s="22"/>
      <c r="DDA69" s="22"/>
      <c r="DDB69" s="22"/>
      <c r="DDC69" s="22"/>
      <c r="DDD69" s="22"/>
      <c r="DDE69" s="22"/>
      <c r="DDF69" s="22"/>
      <c r="DDG69" s="22"/>
      <c r="DDH69" s="22"/>
      <c r="DDI69" s="22"/>
      <c r="DDJ69" s="22"/>
      <c r="DDK69" s="22"/>
      <c r="DDL69" s="22"/>
      <c r="DDM69" s="22"/>
      <c r="DDN69" s="22"/>
      <c r="DDO69" s="22"/>
      <c r="DDP69" s="22"/>
      <c r="DDQ69" s="22"/>
      <c r="DDR69" s="22"/>
      <c r="DDS69" s="22"/>
      <c r="DDT69" s="22"/>
      <c r="DDU69" s="22"/>
      <c r="DDV69" s="22"/>
      <c r="DDW69" s="22"/>
      <c r="DDX69" s="22"/>
      <c r="DDY69" s="22"/>
      <c r="DDZ69" s="22"/>
      <c r="DEA69" s="22"/>
      <c r="DEB69" s="22"/>
      <c r="DEC69" s="22"/>
      <c r="DED69" s="22"/>
      <c r="DEE69" s="22"/>
      <c r="DEF69" s="22"/>
      <c r="DEG69" s="22"/>
      <c r="DEH69" s="22"/>
      <c r="DEI69" s="22"/>
      <c r="DEJ69" s="22"/>
      <c r="DEK69" s="22"/>
      <c r="DEL69" s="22"/>
      <c r="DEM69" s="22"/>
      <c r="DEN69" s="22"/>
      <c r="DEO69" s="22"/>
      <c r="DEP69" s="22"/>
      <c r="DEQ69" s="22"/>
      <c r="DER69" s="22"/>
      <c r="DES69" s="22"/>
      <c r="DET69" s="22"/>
      <c r="DEU69" s="22"/>
      <c r="DEV69" s="22"/>
      <c r="DEW69" s="22"/>
      <c r="DEX69" s="22"/>
      <c r="DEY69" s="22"/>
      <c r="DEZ69" s="22"/>
      <c r="DFA69" s="22"/>
      <c r="DFB69" s="22"/>
      <c r="DFC69" s="22"/>
      <c r="DFD69" s="22"/>
      <c r="DFE69" s="22"/>
      <c r="DFF69" s="22"/>
      <c r="DFG69" s="22"/>
      <c r="DFH69" s="22"/>
      <c r="DFI69" s="22"/>
      <c r="DFJ69" s="22"/>
      <c r="DFK69" s="22"/>
      <c r="DFL69" s="22"/>
      <c r="DFM69" s="22"/>
      <c r="DFN69" s="22"/>
      <c r="DFO69" s="22"/>
      <c r="DFP69" s="22"/>
      <c r="DFQ69" s="22"/>
      <c r="DFR69" s="22"/>
      <c r="DFS69" s="22"/>
      <c r="DFT69" s="22"/>
      <c r="DFU69" s="22"/>
      <c r="DFV69" s="22"/>
      <c r="DFW69" s="22"/>
      <c r="DFX69" s="22"/>
      <c r="DFY69" s="22"/>
      <c r="DFZ69" s="22"/>
      <c r="DGA69" s="22"/>
      <c r="DGB69" s="22"/>
      <c r="DGC69" s="22"/>
      <c r="DGD69" s="22"/>
      <c r="DGE69" s="22"/>
      <c r="DGF69" s="22"/>
      <c r="DGG69" s="22"/>
      <c r="DGH69" s="22"/>
      <c r="DGI69" s="22"/>
      <c r="DGJ69" s="22"/>
      <c r="DGK69" s="22"/>
      <c r="DGL69" s="22"/>
      <c r="DGM69" s="22"/>
      <c r="DGN69" s="22"/>
      <c r="DGO69" s="22"/>
      <c r="DGP69" s="22"/>
      <c r="DGQ69" s="22"/>
      <c r="DGR69" s="22"/>
      <c r="DGS69" s="22"/>
      <c r="DGT69" s="22"/>
      <c r="DGU69" s="22"/>
      <c r="DGV69" s="22"/>
      <c r="DGW69" s="22"/>
      <c r="DGX69" s="22"/>
      <c r="DGY69" s="22"/>
      <c r="DGZ69" s="22"/>
      <c r="DHA69" s="22"/>
      <c r="DHB69" s="22"/>
      <c r="DHC69" s="22"/>
      <c r="DHD69" s="22"/>
      <c r="DHE69" s="22"/>
      <c r="DHF69" s="22"/>
      <c r="DHG69" s="22"/>
      <c r="DHH69" s="22"/>
      <c r="DHI69" s="22"/>
      <c r="DHJ69" s="22"/>
      <c r="DHK69" s="22"/>
      <c r="DHL69" s="22"/>
      <c r="DHM69" s="22"/>
      <c r="DHN69" s="22"/>
      <c r="DHO69" s="22"/>
      <c r="DHP69" s="22"/>
      <c r="DHQ69" s="22"/>
      <c r="DHR69" s="22"/>
      <c r="DHS69" s="22"/>
      <c r="DHT69" s="22"/>
      <c r="DHU69" s="22"/>
      <c r="DHV69" s="22"/>
      <c r="DHW69" s="22"/>
      <c r="DHX69" s="22"/>
      <c r="DHY69" s="22"/>
      <c r="DHZ69" s="22"/>
      <c r="DIA69" s="22"/>
      <c r="DIB69" s="22"/>
      <c r="DIC69" s="22"/>
      <c r="DID69" s="22"/>
      <c r="DIE69" s="22"/>
      <c r="DIF69" s="22"/>
      <c r="DIG69" s="22"/>
      <c r="DIH69" s="22"/>
      <c r="DII69" s="22"/>
      <c r="DIJ69" s="22"/>
      <c r="DIK69" s="22"/>
      <c r="DIL69" s="22"/>
      <c r="DIM69" s="22"/>
      <c r="DIN69" s="22"/>
      <c r="DIO69" s="22"/>
      <c r="DIP69" s="22"/>
      <c r="DIQ69" s="22"/>
      <c r="DIR69" s="22"/>
      <c r="DIS69" s="22"/>
      <c r="DIT69" s="22"/>
      <c r="DIU69" s="22"/>
      <c r="DIV69" s="22"/>
      <c r="DIW69" s="22"/>
      <c r="DIX69" s="22"/>
      <c r="DIY69" s="22"/>
      <c r="DIZ69" s="22"/>
      <c r="DJA69" s="22"/>
      <c r="DJB69" s="22"/>
      <c r="DJC69" s="22"/>
      <c r="DJD69" s="22"/>
      <c r="DJE69" s="22"/>
      <c r="DJF69" s="22"/>
      <c r="DJG69" s="22"/>
      <c r="DJH69" s="22"/>
      <c r="DJI69" s="22"/>
      <c r="DJJ69" s="22"/>
      <c r="DJK69" s="22"/>
      <c r="DJL69" s="22"/>
      <c r="DJM69" s="22"/>
      <c r="DJN69" s="22"/>
      <c r="DJO69" s="22"/>
      <c r="DJP69" s="22"/>
      <c r="DJQ69" s="22"/>
      <c r="DJR69" s="22"/>
      <c r="DJS69" s="22"/>
      <c r="DJT69" s="22"/>
      <c r="DJU69" s="22"/>
      <c r="DJV69" s="22"/>
      <c r="DJW69" s="22"/>
      <c r="DJX69" s="22"/>
      <c r="DJY69" s="22"/>
      <c r="DJZ69" s="22"/>
      <c r="DKA69" s="22"/>
      <c r="DKB69" s="22"/>
      <c r="DKC69" s="22"/>
      <c r="DKD69" s="22"/>
      <c r="DKE69" s="22"/>
      <c r="DKF69" s="22"/>
      <c r="DKG69" s="22"/>
      <c r="DKH69" s="22"/>
      <c r="DKI69" s="22"/>
      <c r="DKJ69" s="22"/>
      <c r="DKK69" s="22"/>
      <c r="DKL69" s="22"/>
      <c r="DKM69" s="22"/>
      <c r="DKN69" s="22"/>
      <c r="DKO69" s="22"/>
      <c r="DKP69" s="22"/>
      <c r="DKQ69" s="22"/>
      <c r="DKR69" s="22"/>
      <c r="DKS69" s="22"/>
      <c r="DKT69" s="22"/>
      <c r="DKU69" s="22"/>
      <c r="DKV69" s="22"/>
      <c r="DKW69" s="22"/>
      <c r="DKX69" s="22"/>
      <c r="DKY69" s="22"/>
      <c r="DKZ69" s="22"/>
      <c r="DLA69" s="22"/>
      <c r="DLB69" s="22"/>
      <c r="DLC69" s="22"/>
      <c r="DLD69" s="22"/>
      <c r="DLE69" s="22"/>
      <c r="DLF69" s="22"/>
      <c r="DLG69" s="22"/>
      <c r="DLH69" s="22"/>
      <c r="DLI69" s="22"/>
      <c r="DLJ69" s="22"/>
      <c r="DLK69" s="22"/>
      <c r="DLL69" s="22"/>
      <c r="DLM69" s="22"/>
      <c r="DLN69" s="22"/>
      <c r="DLO69" s="22"/>
      <c r="DLP69" s="22"/>
      <c r="DLQ69" s="22"/>
      <c r="DLR69" s="22"/>
      <c r="DLS69" s="22"/>
      <c r="DLT69" s="22"/>
      <c r="DLU69" s="22"/>
      <c r="DLV69" s="22"/>
      <c r="DLW69" s="22"/>
      <c r="DLX69" s="22"/>
      <c r="DLY69" s="22"/>
      <c r="DLZ69" s="22"/>
      <c r="DMA69" s="22"/>
      <c r="DMB69" s="22"/>
      <c r="DMC69" s="22"/>
      <c r="DMD69" s="22"/>
      <c r="DME69" s="22"/>
      <c r="DMF69" s="22"/>
      <c r="DMG69" s="22"/>
      <c r="DMH69" s="22"/>
      <c r="DMI69" s="22"/>
      <c r="DMJ69" s="22"/>
      <c r="DMK69" s="22"/>
      <c r="DML69" s="22"/>
      <c r="DMM69" s="22"/>
      <c r="DMN69" s="22"/>
      <c r="DMO69" s="22"/>
      <c r="DMP69" s="22"/>
      <c r="DMQ69" s="22"/>
      <c r="DMR69" s="22"/>
      <c r="DMS69" s="22"/>
      <c r="DMT69" s="22"/>
      <c r="DMU69" s="22"/>
      <c r="DMV69" s="22"/>
      <c r="DMW69" s="22"/>
      <c r="DMX69" s="22"/>
      <c r="DMY69" s="22"/>
      <c r="DMZ69" s="22"/>
      <c r="DNA69" s="22"/>
      <c r="DNB69" s="22"/>
      <c r="DNC69" s="22"/>
      <c r="DND69" s="22"/>
      <c r="DNE69" s="22"/>
      <c r="DNF69" s="22"/>
      <c r="DNG69" s="22"/>
      <c r="DNH69" s="22"/>
      <c r="DNI69" s="22"/>
      <c r="DNJ69" s="22"/>
      <c r="DNK69" s="22"/>
      <c r="DNL69" s="22"/>
      <c r="DNM69" s="22"/>
      <c r="DNN69" s="22"/>
      <c r="DNO69" s="22"/>
      <c r="DNP69" s="22"/>
      <c r="DNQ69" s="22"/>
      <c r="DNR69" s="22"/>
      <c r="DNS69" s="22"/>
      <c r="DNT69" s="22"/>
      <c r="DNU69" s="22"/>
      <c r="DNV69" s="22"/>
      <c r="DNW69" s="22"/>
      <c r="DNX69" s="22"/>
      <c r="DNY69" s="22"/>
      <c r="DNZ69" s="22"/>
      <c r="DOA69" s="22"/>
      <c r="DOB69" s="22"/>
      <c r="DOC69" s="22"/>
      <c r="DOD69" s="22"/>
      <c r="DOE69" s="22"/>
      <c r="DOF69" s="22"/>
      <c r="DOG69" s="22"/>
      <c r="DOH69" s="22"/>
      <c r="DOI69" s="22"/>
      <c r="DOJ69" s="22"/>
      <c r="DOK69" s="22"/>
      <c r="DOL69" s="22"/>
      <c r="DOM69" s="22"/>
      <c r="DON69" s="22"/>
      <c r="DOO69" s="22"/>
      <c r="DOP69" s="22"/>
      <c r="DOQ69" s="22"/>
      <c r="DOR69" s="22"/>
      <c r="DOS69" s="22"/>
      <c r="DOT69" s="22"/>
      <c r="DOU69" s="22"/>
      <c r="DOV69" s="22"/>
      <c r="DOW69" s="22"/>
      <c r="DOX69" s="22"/>
      <c r="DOY69" s="22"/>
      <c r="DOZ69" s="22"/>
      <c r="DPA69" s="22"/>
      <c r="DPB69" s="22"/>
      <c r="DPC69" s="22"/>
      <c r="DPD69" s="22"/>
      <c r="DPE69" s="22"/>
      <c r="DPF69" s="22"/>
      <c r="DPG69" s="22"/>
      <c r="DPH69" s="22"/>
      <c r="DPI69" s="22"/>
      <c r="DPJ69" s="22"/>
      <c r="DPK69" s="22"/>
      <c r="DPL69" s="22"/>
      <c r="DPM69" s="22"/>
      <c r="DPN69" s="22"/>
      <c r="DPO69" s="22"/>
      <c r="DPP69" s="22"/>
      <c r="DPQ69" s="22"/>
      <c r="DPR69" s="22"/>
      <c r="DPS69" s="22"/>
      <c r="DPT69" s="22"/>
      <c r="DPU69" s="22"/>
      <c r="DPV69" s="22"/>
      <c r="DPW69" s="22"/>
      <c r="DPX69" s="22"/>
      <c r="DPY69" s="22"/>
      <c r="DPZ69" s="22"/>
      <c r="DQA69" s="22"/>
      <c r="DQB69" s="22"/>
      <c r="DQC69" s="22"/>
      <c r="DQD69" s="22"/>
      <c r="DQE69" s="22"/>
      <c r="DQF69" s="22"/>
      <c r="DQG69" s="22"/>
      <c r="DQH69" s="22"/>
      <c r="DQI69" s="22"/>
      <c r="DQJ69" s="22"/>
      <c r="DQK69" s="22"/>
      <c r="DQL69" s="22"/>
      <c r="DQM69" s="22"/>
      <c r="DQN69" s="22"/>
      <c r="DQO69" s="22"/>
      <c r="DQP69" s="22"/>
      <c r="DQQ69" s="22"/>
      <c r="DQR69" s="22"/>
      <c r="DQS69" s="22"/>
      <c r="DQT69" s="22"/>
      <c r="DQU69" s="22"/>
      <c r="DQV69" s="22"/>
      <c r="DQW69" s="22"/>
      <c r="DQX69" s="22"/>
      <c r="DQY69" s="22"/>
      <c r="DQZ69" s="22"/>
      <c r="DRA69" s="22"/>
      <c r="DRB69" s="22"/>
      <c r="DRC69" s="22"/>
      <c r="DRD69" s="22"/>
      <c r="DRE69" s="22"/>
      <c r="DRF69" s="22"/>
      <c r="DRG69" s="22"/>
      <c r="DRH69" s="22"/>
      <c r="DRI69" s="22"/>
      <c r="DRJ69" s="22"/>
      <c r="DRK69" s="22"/>
      <c r="DRL69" s="22"/>
      <c r="DRM69" s="22"/>
      <c r="DRN69" s="22"/>
      <c r="DRO69" s="22"/>
      <c r="DRP69" s="22"/>
      <c r="DRQ69" s="22"/>
      <c r="DRR69" s="22"/>
      <c r="DRS69" s="22"/>
      <c r="DRT69" s="22"/>
      <c r="DRU69" s="22"/>
      <c r="DRV69" s="22"/>
      <c r="DRW69" s="22"/>
      <c r="DRX69" s="22"/>
      <c r="DRY69" s="22"/>
      <c r="DRZ69" s="22"/>
      <c r="DSA69" s="22"/>
      <c r="DSB69" s="22"/>
      <c r="DSC69" s="22"/>
      <c r="DSD69" s="22"/>
      <c r="DSE69" s="22"/>
      <c r="DSF69" s="22"/>
      <c r="DSG69" s="22"/>
      <c r="DSH69" s="22"/>
      <c r="DSI69" s="22"/>
      <c r="DSJ69" s="22"/>
      <c r="DSK69" s="22"/>
      <c r="DSL69" s="22"/>
      <c r="DSM69" s="22"/>
      <c r="DSN69" s="22"/>
      <c r="DSO69" s="22"/>
      <c r="DSP69" s="22"/>
      <c r="DSQ69" s="22"/>
      <c r="DSR69" s="22"/>
      <c r="DSS69" s="22"/>
      <c r="DST69" s="22"/>
      <c r="DSU69" s="22"/>
      <c r="DSV69" s="22"/>
      <c r="DSW69" s="22"/>
      <c r="DSX69" s="22"/>
      <c r="DSY69" s="22"/>
      <c r="DSZ69" s="22"/>
      <c r="DTA69" s="22"/>
      <c r="DTB69" s="22"/>
      <c r="DTC69" s="22"/>
      <c r="DTD69" s="22"/>
      <c r="DTE69" s="22"/>
      <c r="DTF69" s="22"/>
      <c r="DTG69" s="22"/>
      <c r="DTH69" s="22"/>
      <c r="DTI69" s="22"/>
      <c r="DTJ69" s="22"/>
      <c r="DTK69" s="22"/>
      <c r="DTL69" s="22"/>
      <c r="DTM69" s="22"/>
      <c r="DTN69" s="22"/>
      <c r="DTO69" s="22"/>
      <c r="DTP69" s="22"/>
      <c r="DTQ69" s="22"/>
      <c r="DTR69" s="22"/>
      <c r="DTS69" s="22"/>
      <c r="DTT69" s="22"/>
      <c r="DTU69" s="22"/>
      <c r="DTV69" s="22"/>
      <c r="DTW69" s="22"/>
      <c r="DTX69" s="22"/>
      <c r="DTY69" s="22"/>
      <c r="DTZ69" s="22"/>
      <c r="DUA69" s="22"/>
      <c r="DUB69" s="22"/>
      <c r="DUC69" s="22"/>
      <c r="DUD69" s="22"/>
      <c r="DUE69" s="22"/>
      <c r="DUF69" s="22"/>
      <c r="DUG69" s="22"/>
      <c r="DUH69" s="22"/>
      <c r="DUI69" s="22"/>
      <c r="DUJ69" s="22"/>
      <c r="DUK69" s="22"/>
      <c r="DUL69" s="22"/>
      <c r="DUM69" s="22"/>
      <c r="DUN69" s="22"/>
      <c r="DUO69" s="22"/>
      <c r="DUP69" s="22"/>
      <c r="DUQ69" s="22"/>
      <c r="DUR69" s="22"/>
      <c r="DUS69" s="22"/>
      <c r="DUT69" s="22"/>
      <c r="DUU69" s="22"/>
      <c r="DUV69" s="22"/>
      <c r="DUW69" s="22"/>
      <c r="DUX69" s="22"/>
      <c r="DUY69" s="22"/>
      <c r="DUZ69" s="22"/>
      <c r="DVA69" s="22"/>
      <c r="DVB69" s="22"/>
      <c r="DVC69" s="22"/>
      <c r="DVD69" s="22"/>
      <c r="DVE69" s="22"/>
      <c r="DVF69" s="22"/>
      <c r="DVG69" s="22"/>
      <c r="DVH69" s="22"/>
      <c r="DVI69" s="22"/>
      <c r="DVJ69" s="22"/>
      <c r="DVK69" s="22"/>
      <c r="DVL69" s="22"/>
      <c r="DVM69" s="22"/>
      <c r="DVN69" s="22"/>
      <c r="DVO69" s="22"/>
      <c r="DVP69" s="22"/>
      <c r="DVQ69" s="22"/>
      <c r="DVR69" s="22"/>
      <c r="DVS69" s="22"/>
      <c r="DVT69" s="22"/>
      <c r="DVU69" s="22"/>
      <c r="DVV69" s="22"/>
      <c r="DVW69" s="22"/>
      <c r="DVX69" s="22"/>
      <c r="DVY69" s="22"/>
      <c r="DVZ69" s="22"/>
      <c r="DWA69" s="22"/>
      <c r="DWB69" s="22"/>
      <c r="DWC69" s="22"/>
      <c r="DWD69" s="22"/>
      <c r="DWE69" s="22"/>
      <c r="DWF69" s="22"/>
      <c r="DWG69" s="22"/>
      <c r="DWH69" s="22"/>
      <c r="DWI69" s="22"/>
      <c r="DWJ69" s="22"/>
      <c r="DWK69" s="22"/>
      <c r="DWL69" s="22"/>
      <c r="DWM69" s="22"/>
      <c r="DWN69" s="22"/>
      <c r="DWO69" s="22"/>
      <c r="DWP69" s="22"/>
      <c r="DWQ69" s="22"/>
      <c r="DWR69" s="22"/>
      <c r="DWS69" s="22"/>
      <c r="DWT69" s="22"/>
      <c r="DWU69" s="22"/>
      <c r="DWV69" s="22"/>
      <c r="DWW69" s="22"/>
      <c r="DWX69" s="22"/>
      <c r="DWY69" s="22"/>
      <c r="DWZ69" s="22"/>
      <c r="DXA69" s="22"/>
      <c r="DXB69" s="22"/>
      <c r="DXC69" s="22"/>
      <c r="DXD69" s="22"/>
      <c r="DXE69" s="22"/>
      <c r="DXF69" s="22"/>
      <c r="DXG69" s="22"/>
      <c r="DXH69" s="22"/>
      <c r="DXI69" s="22"/>
      <c r="DXJ69" s="22"/>
      <c r="DXK69" s="22"/>
      <c r="DXL69" s="22"/>
      <c r="DXM69" s="22"/>
      <c r="DXN69" s="22"/>
      <c r="DXO69" s="22"/>
      <c r="DXP69" s="22"/>
      <c r="DXQ69" s="22"/>
      <c r="DXR69" s="22"/>
      <c r="DXS69" s="22"/>
      <c r="DXT69" s="22"/>
      <c r="DXU69" s="22"/>
      <c r="DXV69" s="22"/>
      <c r="DXW69" s="22"/>
      <c r="DXX69" s="22"/>
      <c r="DXY69" s="22"/>
      <c r="DXZ69" s="22"/>
      <c r="DYA69" s="22"/>
      <c r="DYB69" s="22"/>
      <c r="DYC69" s="22"/>
      <c r="DYD69" s="22"/>
      <c r="DYE69" s="22"/>
      <c r="DYF69" s="22"/>
      <c r="DYG69" s="22"/>
      <c r="DYH69" s="22"/>
      <c r="DYI69" s="22"/>
      <c r="DYJ69" s="22"/>
      <c r="DYK69" s="22"/>
      <c r="DYL69" s="22"/>
      <c r="DYM69" s="22"/>
      <c r="DYN69" s="22"/>
      <c r="DYO69" s="22"/>
      <c r="DYP69" s="22"/>
      <c r="DYQ69" s="22"/>
      <c r="DYR69" s="22"/>
      <c r="DYS69" s="22"/>
      <c r="DYT69" s="22"/>
      <c r="DYU69" s="22"/>
      <c r="DYV69" s="22"/>
      <c r="DYW69" s="22"/>
      <c r="DYX69" s="22"/>
      <c r="DYY69" s="22"/>
      <c r="DYZ69" s="22"/>
      <c r="DZA69" s="22"/>
      <c r="DZB69" s="22"/>
      <c r="DZC69" s="22"/>
      <c r="DZD69" s="22"/>
      <c r="DZE69" s="22"/>
      <c r="DZF69" s="22"/>
      <c r="DZG69" s="22"/>
      <c r="DZH69" s="22"/>
      <c r="DZI69" s="22"/>
      <c r="DZJ69" s="22"/>
      <c r="DZK69" s="22"/>
      <c r="DZL69" s="22"/>
      <c r="DZM69" s="22"/>
      <c r="DZN69" s="22"/>
      <c r="DZO69" s="22"/>
      <c r="DZP69" s="22"/>
      <c r="DZQ69" s="22"/>
      <c r="DZR69" s="22"/>
      <c r="DZS69" s="22"/>
      <c r="DZT69" s="22"/>
      <c r="DZU69" s="22"/>
      <c r="DZV69" s="22"/>
      <c r="DZW69" s="22"/>
      <c r="DZX69" s="22"/>
      <c r="DZY69" s="22"/>
      <c r="DZZ69" s="22"/>
      <c r="EAA69" s="22"/>
      <c r="EAB69" s="22"/>
      <c r="EAC69" s="22"/>
      <c r="EAD69" s="22"/>
      <c r="EAE69" s="22"/>
      <c r="EAF69" s="22"/>
      <c r="EAG69" s="22"/>
      <c r="EAH69" s="22"/>
      <c r="EAI69" s="22"/>
      <c r="EAJ69" s="22"/>
      <c r="EAK69" s="22"/>
      <c r="EAL69" s="22"/>
      <c r="EAM69" s="22"/>
      <c r="EAN69" s="22"/>
      <c r="EAO69" s="22"/>
      <c r="EAP69" s="22"/>
      <c r="EAQ69" s="22"/>
      <c r="EAR69" s="22"/>
      <c r="EAS69" s="22"/>
      <c r="EAT69" s="22"/>
      <c r="EAU69" s="22"/>
      <c r="EAV69" s="22"/>
      <c r="EAW69" s="22"/>
      <c r="EAX69" s="22"/>
      <c r="EAY69" s="22"/>
      <c r="EAZ69" s="22"/>
      <c r="EBA69" s="22"/>
      <c r="EBB69" s="22"/>
      <c r="EBC69" s="22"/>
      <c r="EBD69" s="22"/>
      <c r="EBE69" s="22"/>
      <c r="EBF69" s="22"/>
      <c r="EBG69" s="22"/>
      <c r="EBH69" s="22"/>
      <c r="EBI69" s="22"/>
      <c r="EBJ69" s="22"/>
      <c r="EBK69" s="22"/>
      <c r="EBL69" s="22"/>
      <c r="EBM69" s="22"/>
      <c r="EBN69" s="22"/>
      <c r="EBO69" s="22"/>
      <c r="EBP69" s="22"/>
      <c r="EBQ69" s="22"/>
      <c r="EBR69" s="22"/>
      <c r="EBS69" s="22"/>
      <c r="EBT69" s="22"/>
      <c r="EBU69" s="22"/>
      <c r="EBV69" s="22"/>
      <c r="EBW69" s="22"/>
      <c r="EBX69" s="22"/>
      <c r="EBY69" s="22"/>
      <c r="EBZ69" s="22"/>
      <c r="ECA69" s="22"/>
      <c r="ECB69" s="22"/>
      <c r="ECC69" s="22"/>
      <c r="ECD69" s="22"/>
      <c r="ECE69" s="22"/>
      <c r="ECF69" s="22"/>
      <c r="ECG69" s="22"/>
      <c r="ECH69" s="22"/>
      <c r="ECI69" s="22"/>
      <c r="ECJ69" s="22"/>
      <c r="ECK69" s="22"/>
      <c r="ECL69" s="22"/>
      <c r="ECM69" s="22"/>
      <c r="ECN69" s="22"/>
      <c r="ECO69" s="22"/>
      <c r="ECP69" s="22"/>
      <c r="ECQ69" s="22"/>
      <c r="ECR69" s="22"/>
      <c r="ECS69" s="22"/>
      <c r="ECT69" s="22"/>
      <c r="ECU69" s="22"/>
      <c r="ECV69" s="22"/>
      <c r="ECW69" s="22"/>
      <c r="ECX69" s="22"/>
      <c r="ECY69" s="22"/>
      <c r="ECZ69" s="22"/>
      <c r="EDA69" s="22"/>
      <c r="EDB69" s="22"/>
      <c r="EDC69" s="22"/>
      <c r="EDD69" s="22"/>
      <c r="EDE69" s="22"/>
      <c r="EDF69" s="22"/>
      <c r="EDG69" s="22"/>
      <c r="EDH69" s="22"/>
      <c r="EDI69" s="22"/>
      <c r="EDJ69" s="22"/>
      <c r="EDK69" s="22"/>
      <c r="EDL69" s="22"/>
      <c r="EDM69" s="22"/>
      <c r="EDN69" s="22"/>
      <c r="EDO69" s="22"/>
      <c r="EDP69" s="22"/>
      <c r="EDQ69" s="22"/>
      <c r="EDR69" s="22"/>
      <c r="EDS69" s="22"/>
      <c r="EDT69" s="22"/>
      <c r="EDU69" s="22"/>
      <c r="EDV69" s="22"/>
      <c r="EDW69" s="22"/>
      <c r="EDX69" s="22"/>
      <c r="EDY69" s="22"/>
      <c r="EDZ69" s="22"/>
      <c r="EEA69" s="22"/>
      <c r="EEB69" s="22"/>
      <c r="EEC69" s="22"/>
      <c r="EED69" s="22"/>
      <c r="EEE69" s="22"/>
      <c r="EEF69" s="22"/>
      <c r="EEG69" s="22"/>
      <c r="EEH69" s="22"/>
      <c r="EEI69" s="22"/>
      <c r="EEJ69" s="22"/>
      <c r="EEK69" s="22"/>
      <c r="EEL69" s="22"/>
      <c r="EEM69" s="22"/>
      <c r="EEN69" s="22"/>
      <c r="EEO69" s="22"/>
      <c r="EEP69" s="22"/>
      <c r="EEQ69" s="22"/>
      <c r="EER69" s="22"/>
      <c r="EES69" s="22"/>
      <c r="EET69" s="22"/>
      <c r="EEU69" s="22"/>
      <c r="EEV69" s="22"/>
      <c r="EEW69" s="22"/>
      <c r="EEX69" s="22"/>
      <c r="EEY69" s="22"/>
      <c r="EEZ69" s="22"/>
      <c r="EFA69" s="22"/>
      <c r="EFB69" s="22"/>
      <c r="EFC69" s="22"/>
      <c r="EFD69" s="22"/>
      <c r="EFE69" s="22"/>
      <c r="EFF69" s="22"/>
      <c r="EFG69" s="22"/>
      <c r="EFH69" s="22"/>
      <c r="EFI69" s="22"/>
      <c r="EFJ69" s="22"/>
      <c r="EFK69" s="22"/>
      <c r="EFL69" s="22"/>
      <c r="EFM69" s="22"/>
      <c r="EFN69" s="22"/>
      <c r="EFO69" s="22"/>
      <c r="EFP69" s="22"/>
      <c r="EFQ69" s="22"/>
      <c r="EFR69" s="22"/>
      <c r="EFS69" s="22"/>
      <c r="EFT69" s="22"/>
      <c r="EFU69" s="22"/>
      <c r="EFV69" s="22"/>
      <c r="EFW69" s="22"/>
      <c r="EFX69" s="22"/>
      <c r="EFY69" s="22"/>
      <c r="EFZ69" s="22"/>
      <c r="EGA69" s="22"/>
      <c r="EGB69" s="22"/>
      <c r="EGC69" s="22"/>
      <c r="EGD69" s="22"/>
      <c r="EGE69" s="22"/>
      <c r="EGF69" s="22"/>
      <c r="EGG69" s="22"/>
      <c r="EGH69" s="22"/>
      <c r="EGI69" s="22"/>
      <c r="EGJ69" s="22"/>
      <c r="EGK69" s="22"/>
      <c r="EGL69" s="22"/>
      <c r="EGM69" s="22"/>
      <c r="EGN69" s="22"/>
      <c r="EGO69" s="22"/>
      <c r="EGP69" s="22"/>
      <c r="EGQ69" s="22"/>
      <c r="EGR69" s="22"/>
      <c r="EGS69" s="22"/>
      <c r="EGT69" s="22"/>
      <c r="EGU69" s="22"/>
      <c r="EGV69" s="22"/>
      <c r="EGW69" s="22"/>
      <c r="EGX69" s="22"/>
      <c r="EGY69" s="22"/>
      <c r="EGZ69" s="22"/>
      <c r="EHA69" s="22"/>
      <c r="EHB69" s="22"/>
      <c r="EHC69" s="22"/>
      <c r="EHD69" s="22"/>
      <c r="EHE69" s="22"/>
      <c r="EHF69" s="22"/>
      <c r="EHG69" s="22"/>
      <c r="EHH69" s="22"/>
      <c r="EHI69" s="22"/>
      <c r="EHJ69" s="22"/>
      <c r="EHK69" s="22"/>
      <c r="EHL69" s="22"/>
      <c r="EHM69" s="22"/>
      <c r="EHN69" s="22"/>
      <c r="EHO69" s="22"/>
      <c r="EHP69" s="22"/>
      <c r="EHQ69" s="22"/>
      <c r="EHR69" s="22"/>
      <c r="EHS69" s="22"/>
      <c r="EHT69" s="22"/>
      <c r="EHU69" s="22"/>
      <c r="EHV69" s="22"/>
      <c r="EHW69" s="22"/>
      <c r="EHX69" s="22"/>
      <c r="EHY69" s="22"/>
      <c r="EHZ69" s="22"/>
      <c r="EIA69" s="22"/>
      <c r="EIB69" s="22"/>
      <c r="EIC69" s="22"/>
      <c r="EID69" s="22"/>
      <c r="EIE69" s="22"/>
      <c r="EIF69" s="22"/>
      <c r="EIG69" s="22"/>
      <c r="EIH69" s="22"/>
      <c r="EII69" s="22"/>
      <c r="EIJ69" s="22"/>
      <c r="EIK69" s="22"/>
      <c r="EIL69" s="22"/>
      <c r="EIM69" s="22"/>
      <c r="EIN69" s="22"/>
      <c r="EIO69" s="22"/>
      <c r="EIP69" s="22"/>
      <c r="EIQ69" s="22"/>
      <c r="EIR69" s="22"/>
      <c r="EIS69" s="22"/>
      <c r="EIT69" s="22"/>
      <c r="EIU69" s="22"/>
      <c r="EIV69" s="22"/>
      <c r="EIW69" s="22"/>
      <c r="EIX69" s="22"/>
      <c r="EIY69" s="22"/>
      <c r="EIZ69" s="22"/>
      <c r="EJA69" s="22"/>
      <c r="EJB69" s="22"/>
      <c r="EJC69" s="22"/>
      <c r="EJD69" s="22"/>
      <c r="EJE69" s="22"/>
      <c r="EJF69" s="22"/>
      <c r="EJG69" s="22"/>
      <c r="EJH69" s="22"/>
      <c r="EJI69" s="22"/>
      <c r="EJJ69" s="22"/>
      <c r="EJK69" s="22"/>
      <c r="EJL69" s="22"/>
      <c r="EJM69" s="22"/>
      <c r="EJN69" s="22"/>
      <c r="EJO69" s="22"/>
      <c r="EJP69" s="22"/>
      <c r="EJQ69" s="22"/>
      <c r="EJR69" s="22"/>
      <c r="EJS69" s="22"/>
      <c r="EJT69" s="22"/>
      <c r="EJU69" s="22"/>
      <c r="EJV69" s="22"/>
      <c r="EJW69" s="22"/>
      <c r="EJX69" s="22"/>
      <c r="EJY69" s="22"/>
      <c r="EJZ69" s="22"/>
      <c r="EKA69" s="22"/>
      <c r="EKB69" s="22"/>
      <c r="EKC69" s="22"/>
      <c r="EKD69" s="22"/>
      <c r="EKE69" s="22"/>
      <c r="EKF69" s="22"/>
      <c r="EKG69" s="22"/>
      <c r="EKH69" s="22"/>
      <c r="EKI69" s="22"/>
      <c r="EKJ69" s="22"/>
      <c r="EKK69" s="22"/>
      <c r="EKL69" s="22"/>
      <c r="EKM69" s="22"/>
      <c r="EKN69" s="22"/>
      <c r="EKO69" s="22"/>
      <c r="EKP69" s="22"/>
      <c r="EKQ69" s="22"/>
      <c r="EKR69" s="22"/>
      <c r="EKS69" s="22"/>
      <c r="EKT69" s="22"/>
      <c r="EKU69" s="22"/>
      <c r="EKV69" s="22"/>
      <c r="EKW69" s="22"/>
      <c r="EKX69" s="22"/>
      <c r="EKY69" s="22"/>
      <c r="EKZ69" s="22"/>
      <c r="ELA69" s="22"/>
      <c r="ELB69" s="22"/>
      <c r="ELC69" s="22"/>
      <c r="ELD69" s="22"/>
      <c r="ELE69" s="22"/>
      <c r="ELF69" s="22"/>
      <c r="ELG69" s="22"/>
      <c r="ELH69" s="22"/>
      <c r="ELI69" s="22"/>
      <c r="ELJ69" s="22"/>
      <c r="ELK69" s="22"/>
      <c r="ELL69" s="22"/>
      <c r="ELM69" s="22"/>
      <c r="ELN69" s="22"/>
      <c r="ELO69" s="22"/>
      <c r="ELP69" s="22"/>
      <c r="ELQ69" s="22"/>
      <c r="ELR69" s="22"/>
      <c r="ELS69" s="22"/>
      <c r="ELT69" s="22"/>
      <c r="ELU69" s="22"/>
      <c r="ELV69" s="22"/>
      <c r="ELW69" s="22"/>
      <c r="ELX69" s="22"/>
      <c r="ELY69" s="22"/>
      <c r="ELZ69" s="22"/>
      <c r="EMA69" s="22"/>
      <c r="EMB69" s="22"/>
      <c r="EMC69" s="22"/>
      <c r="EMD69" s="22"/>
      <c r="EME69" s="22"/>
      <c r="EMF69" s="22"/>
      <c r="EMG69" s="22"/>
      <c r="EMH69" s="22"/>
      <c r="EMI69" s="22"/>
      <c r="EMJ69" s="22"/>
      <c r="EMK69" s="22"/>
      <c r="EML69" s="22"/>
      <c r="EMM69" s="22"/>
      <c r="EMN69" s="22"/>
      <c r="EMO69" s="22"/>
      <c r="EMP69" s="22"/>
      <c r="EMQ69" s="22"/>
      <c r="EMR69" s="22"/>
      <c r="EMS69" s="22"/>
      <c r="EMT69" s="22"/>
      <c r="EMU69" s="22"/>
      <c r="EMV69" s="22"/>
      <c r="EMW69" s="22"/>
      <c r="EMX69" s="22"/>
      <c r="EMY69" s="22"/>
      <c r="EMZ69" s="22"/>
      <c r="ENA69" s="22"/>
      <c r="ENB69" s="22"/>
      <c r="ENC69" s="22"/>
      <c r="END69" s="22"/>
      <c r="ENE69" s="22"/>
      <c r="ENF69" s="22"/>
      <c r="ENG69" s="22"/>
      <c r="ENH69" s="22"/>
      <c r="ENI69" s="22"/>
      <c r="ENJ69" s="22"/>
      <c r="ENK69" s="22"/>
      <c r="ENL69" s="22"/>
      <c r="ENM69" s="22"/>
      <c r="ENN69" s="22"/>
      <c r="ENO69" s="22"/>
      <c r="ENP69" s="22"/>
      <c r="ENQ69" s="22"/>
      <c r="ENR69" s="22"/>
      <c r="ENS69" s="22"/>
      <c r="ENT69" s="22"/>
      <c r="ENU69" s="22"/>
      <c r="ENV69" s="22"/>
      <c r="ENW69" s="22"/>
      <c r="ENX69" s="22"/>
      <c r="ENY69" s="22"/>
      <c r="ENZ69" s="22"/>
      <c r="EOA69" s="22"/>
      <c r="EOB69" s="22"/>
      <c r="EOC69" s="22"/>
      <c r="EOD69" s="22"/>
      <c r="EOE69" s="22"/>
      <c r="EOF69" s="22"/>
      <c r="EOG69" s="22"/>
      <c r="EOH69" s="22"/>
      <c r="EOI69" s="22"/>
      <c r="EOJ69" s="22"/>
      <c r="EOK69" s="22"/>
      <c r="EOL69" s="22"/>
      <c r="EOM69" s="22"/>
      <c r="EON69" s="22"/>
      <c r="EOO69" s="22"/>
      <c r="EOP69" s="22"/>
      <c r="EOQ69" s="22"/>
      <c r="EOR69" s="22"/>
      <c r="EOS69" s="22"/>
      <c r="EOT69" s="22"/>
      <c r="EOU69" s="22"/>
      <c r="EOV69" s="22"/>
      <c r="EOW69" s="22"/>
      <c r="EOX69" s="22"/>
      <c r="EOY69" s="22"/>
      <c r="EOZ69" s="22"/>
      <c r="EPA69" s="22"/>
      <c r="EPB69" s="22"/>
      <c r="EPC69" s="22"/>
      <c r="EPD69" s="22"/>
      <c r="EPE69" s="22"/>
      <c r="EPF69" s="22"/>
      <c r="EPG69" s="22"/>
      <c r="EPH69" s="22"/>
      <c r="EPI69" s="22"/>
      <c r="EPJ69" s="22"/>
      <c r="EPK69" s="22"/>
      <c r="EPL69" s="22"/>
      <c r="EPM69" s="22"/>
      <c r="EPN69" s="22"/>
      <c r="EPO69" s="22"/>
      <c r="EPP69" s="22"/>
      <c r="EPQ69" s="22"/>
      <c r="EPR69" s="22"/>
      <c r="EPS69" s="22"/>
      <c r="EPT69" s="22"/>
      <c r="EPU69" s="22"/>
      <c r="EPV69" s="22"/>
      <c r="EPW69" s="22"/>
      <c r="EPX69" s="22"/>
      <c r="EPY69" s="22"/>
      <c r="EPZ69" s="22"/>
      <c r="EQA69" s="22"/>
      <c r="EQB69" s="22"/>
      <c r="EQC69" s="22"/>
      <c r="EQD69" s="22"/>
      <c r="EQE69" s="22"/>
      <c r="EQF69" s="22"/>
      <c r="EQG69" s="22"/>
      <c r="EQH69" s="22"/>
      <c r="EQI69" s="22"/>
      <c r="EQJ69" s="22"/>
      <c r="EQK69" s="22"/>
      <c r="EQL69" s="22"/>
      <c r="EQM69" s="22"/>
      <c r="EQN69" s="22"/>
      <c r="EQO69" s="22"/>
      <c r="EQP69" s="22"/>
      <c r="EQQ69" s="22"/>
      <c r="EQR69" s="22"/>
      <c r="EQS69" s="22"/>
      <c r="EQT69" s="22"/>
      <c r="EQU69" s="22"/>
      <c r="EQV69" s="22"/>
      <c r="EQW69" s="22"/>
      <c r="EQX69" s="22"/>
      <c r="EQY69" s="22"/>
      <c r="EQZ69" s="22"/>
      <c r="ERA69" s="22"/>
      <c r="ERB69" s="22"/>
      <c r="ERC69" s="22"/>
      <c r="ERD69" s="22"/>
      <c r="ERE69" s="22"/>
      <c r="ERF69" s="22"/>
      <c r="ERG69" s="22"/>
      <c r="ERH69" s="22"/>
      <c r="ERI69" s="22"/>
      <c r="ERJ69" s="22"/>
      <c r="ERK69" s="22"/>
      <c r="ERL69" s="22"/>
      <c r="ERM69" s="22"/>
      <c r="ERN69" s="22"/>
      <c r="ERO69" s="22"/>
      <c r="ERP69" s="22"/>
      <c r="ERQ69" s="22"/>
      <c r="ERR69" s="22"/>
      <c r="ERS69" s="22"/>
      <c r="ERT69" s="22"/>
      <c r="ERU69" s="22"/>
      <c r="ERV69" s="22"/>
      <c r="ERW69" s="22"/>
      <c r="ERX69" s="22"/>
      <c r="ERY69" s="22"/>
      <c r="ERZ69" s="22"/>
      <c r="ESA69" s="22"/>
      <c r="ESB69" s="22"/>
      <c r="ESC69" s="22"/>
      <c r="ESD69" s="22"/>
      <c r="ESE69" s="22"/>
      <c r="ESF69" s="22"/>
      <c r="ESG69" s="22"/>
      <c r="ESH69" s="22"/>
      <c r="ESI69" s="22"/>
      <c r="ESJ69" s="22"/>
      <c r="ESK69" s="22"/>
      <c r="ESL69" s="22"/>
      <c r="ESM69" s="22"/>
      <c r="ESN69" s="22"/>
      <c r="ESO69" s="22"/>
      <c r="ESP69" s="22"/>
      <c r="ESQ69" s="22"/>
      <c r="ESR69" s="22"/>
      <c r="ESS69" s="22"/>
      <c r="EST69" s="22"/>
      <c r="ESU69" s="22"/>
      <c r="ESV69" s="22"/>
      <c r="ESW69" s="22"/>
      <c r="ESX69" s="22"/>
      <c r="ESY69" s="22"/>
      <c r="ESZ69" s="22"/>
      <c r="ETA69" s="22"/>
      <c r="ETB69" s="22"/>
      <c r="ETC69" s="22"/>
      <c r="ETD69" s="22"/>
      <c r="ETE69" s="22"/>
      <c r="ETF69" s="22"/>
      <c r="ETG69" s="22"/>
      <c r="ETH69" s="22"/>
      <c r="ETI69" s="22"/>
      <c r="ETJ69" s="22"/>
      <c r="ETK69" s="22"/>
      <c r="ETL69" s="22"/>
      <c r="ETM69" s="22"/>
      <c r="ETN69" s="22"/>
      <c r="ETO69" s="22"/>
      <c r="ETP69" s="22"/>
      <c r="ETQ69" s="22"/>
      <c r="ETR69" s="22"/>
      <c r="ETS69" s="22"/>
      <c r="ETT69" s="22"/>
      <c r="ETU69" s="22"/>
      <c r="ETV69" s="22"/>
      <c r="ETW69" s="22"/>
      <c r="ETX69" s="22"/>
      <c r="ETY69" s="22"/>
      <c r="ETZ69" s="22"/>
      <c r="EUA69" s="22"/>
      <c r="EUB69" s="22"/>
      <c r="EUC69" s="22"/>
      <c r="EUD69" s="22"/>
      <c r="EUE69" s="22"/>
      <c r="EUF69" s="22"/>
      <c r="EUG69" s="22"/>
      <c r="EUH69" s="22"/>
      <c r="EUI69" s="22"/>
      <c r="EUJ69" s="22"/>
      <c r="EUK69" s="22"/>
      <c r="EUL69" s="22"/>
      <c r="EUM69" s="22"/>
      <c r="EUN69" s="22"/>
      <c r="EUO69" s="22"/>
      <c r="EUP69" s="22"/>
      <c r="EUQ69" s="22"/>
      <c r="EUR69" s="22"/>
      <c r="EUS69" s="22"/>
      <c r="EUT69" s="22"/>
      <c r="EUU69" s="22"/>
      <c r="EUV69" s="22"/>
      <c r="EUW69" s="22"/>
      <c r="EUX69" s="22"/>
      <c r="EUY69" s="22"/>
      <c r="EUZ69" s="22"/>
      <c r="EVA69" s="22"/>
      <c r="EVB69" s="22"/>
      <c r="EVC69" s="22"/>
      <c r="EVD69" s="22"/>
      <c r="EVE69" s="22"/>
      <c r="EVF69" s="22"/>
      <c r="EVG69" s="22"/>
      <c r="EVH69" s="22"/>
      <c r="EVI69" s="22"/>
      <c r="EVJ69" s="22"/>
      <c r="EVK69" s="22"/>
      <c r="EVL69" s="22"/>
      <c r="EVM69" s="22"/>
      <c r="EVN69" s="22"/>
      <c r="EVO69" s="22"/>
      <c r="EVP69" s="22"/>
      <c r="EVQ69" s="22"/>
      <c r="EVR69" s="22"/>
      <c r="EVS69" s="22"/>
      <c r="EVT69" s="22"/>
      <c r="EVU69" s="22"/>
      <c r="EVV69" s="22"/>
      <c r="EVW69" s="22"/>
      <c r="EVX69" s="22"/>
      <c r="EVY69" s="22"/>
      <c r="EVZ69" s="22"/>
      <c r="EWA69" s="22"/>
      <c r="EWB69" s="22"/>
      <c r="EWC69" s="22"/>
      <c r="EWD69" s="22"/>
      <c r="EWE69" s="22"/>
      <c r="EWF69" s="22"/>
      <c r="EWG69" s="22"/>
      <c r="EWH69" s="22"/>
      <c r="EWI69" s="22"/>
      <c r="EWJ69" s="22"/>
      <c r="EWK69" s="22"/>
      <c r="EWL69" s="22"/>
      <c r="EWM69" s="22"/>
      <c r="EWN69" s="22"/>
      <c r="EWO69" s="22"/>
      <c r="EWP69" s="22"/>
      <c r="EWQ69" s="22"/>
      <c r="EWR69" s="22"/>
      <c r="EWS69" s="22"/>
      <c r="EWT69" s="22"/>
      <c r="EWU69" s="22"/>
      <c r="EWV69" s="22"/>
      <c r="EWW69" s="22"/>
      <c r="EWX69" s="22"/>
      <c r="EWY69" s="22"/>
      <c r="EWZ69" s="22"/>
      <c r="EXA69" s="22"/>
      <c r="EXB69" s="22"/>
      <c r="EXC69" s="22"/>
      <c r="EXD69" s="22"/>
      <c r="EXE69" s="22"/>
      <c r="EXF69" s="22"/>
      <c r="EXG69" s="22"/>
      <c r="EXH69" s="22"/>
      <c r="EXI69" s="22"/>
      <c r="EXJ69" s="22"/>
      <c r="EXK69" s="22"/>
      <c r="EXL69" s="22"/>
      <c r="EXM69" s="22"/>
      <c r="EXN69" s="22"/>
      <c r="EXO69" s="22"/>
      <c r="EXP69" s="22"/>
      <c r="EXQ69" s="22"/>
      <c r="EXR69" s="22"/>
      <c r="EXS69" s="22"/>
      <c r="EXT69" s="22"/>
      <c r="EXU69" s="22"/>
      <c r="EXV69" s="22"/>
      <c r="EXW69" s="22"/>
      <c r="EXX69" s="22"/>
      <c r="EXY69" s="22"/>
      <c r="EXZ69" s="22"/>
      <c r="EYA69" s="22"/>
      <c r="EYB69" s="22"/>
      <c r="EYC69" s="22"/>
      <c r="EYD69" s="22"/>
      <c r="EYE69" s="22"/>
      <c r="EYF69" s="22"/>
      <c r="EYG69" s="22"/>
      <c r="EYH69" s="22"/>
      <c r="EYI69" s="22"/>
      <c r="EYJ69" s="22"/>
      <c r="EYK69" s="22"/>
      <c r="EYL69" s="22"/>
      <c r="EYM69" s="22"/>
      <c r="EYN69" s="22"/>
      <c r="EYO69" s="22"/>
      <c r="EYP69" s="22"/>
      <c r="EYQ69" s="22"/>
      <c r="EYR69" s="22"/>
      <c r="EYS69" s="22"/>
      <c r="EYT69" s="22"/>
      <c r="EYU69" s="22"/>
      <c r="EYV69" s="22"/>
      <c r="EYW69" s="22"/>
      <c r="EYX69" s="22"/>
      <c r="EYY69" s="22"/>
      <c r="EYZ69" s="22"/>
      <c r="EZA69" s="22"/>
      <c r="EZB69" s="22"/>
      <c r="EZC69" s="22"/>
      <c r="EZD69" s="22"/>
      <c r="EZE69" s="22"/>
      <c r="EZF69" s="22"/>
      <c r="EZG69" s="22"/>
      <c r="EZH69" s="22"/>
      <c r="EZI69" s="22"/>
      <c r="EZJ69" s="22"/>
      <c r="EZK69" s="22"/>
      <c r="EZL69" s="22"/>
      <c r="EZM69" s="22"/>
      <c r="EZN69" s="22"/>
      <c r="EZO69" s="22"/>
      <c r="EZP69" s="22"/>
      <c r="EZQ69" s="22"/>
      <c r="EZR69" s="22"/>
      <c r="EZS69" s="22"/>
      <c r="EZT69" s="22"/>
      <c r="EZU69" s="22"/>
      <c r="EZV69" s="22"/>
      <c r="EZW69" s="22"/>
      <c r="EZX69" s="22"/>
      <c r="EZY69" s="22"/>
      <c r="EZZ69" s="22"/>
      <c r="FAA69" s="22"/>
      <c r="FAB69" s="22"/>
      <c r="FAC69" s="22"/>
      <c r="FAD69" s="22"/>
      <c r="FAE69" s="22"/>
      <c r="FAF69" s="22"/>
      <c r="FAG69" s="22"/>
      <c r="FAH69" s="22"/>
      <c r="FAI69" s="22"/>
      <c r="FAJ69" s="22"/>
      <c r="FAK69" s="22"/>
      <c r="FAL69" s="22"/>
      <c r="FAM69" s="22"/>
      <c r="FAN69" s="22"/>
      <c r="FAO69" s="22"/>
      <c r="FAP69" s="22"/>
      <c r="FAQ69" s="22"/>
      <c r="FAR69" s="22"/>
      <c r="FAS69" s="22"/>
      <c r="FAT69" s="22"/>
      <c r="FAU69" s="22"/>
      <c r="FAV69" s="22"/>
      <c r="FAW69" s="22"/>
      <c r="FAX69" s="22"/>
      <c r="FAY69" s="22"/>
      <c r="FAZ69" s="22"/>
      <c r="FBA69" s="22"/>
      <c r="FBB69" s="22"/>
      <c r="FBC69" s="22"/>
      <c r="FBD69" s="22"/>
      <c r="FBE69" s="22"/>
      <c r="FBF69" s="22"/>
      <c r="FBG69" s="22"/>
      <c r="FBH69" s="22"/>
      <c r="FBI69" s="22"/>
      <c r="FBJ69" s="22"/>
      <c r="FBK69" s="22"/>
      <c r="FBL69" s="22"/>
      <c r="FBM69" s="22"/>
      <c r="FBN69" s="22"/>
      <c r="FBO69" s="22"/>
      <c r="FBP69" s="22"/>
      <c r="FBQ69" s="22"/>
      <c r="FBR69" s="22"/>
      <c r="FBS69" s="22"/>
      <c r="FBT69" s="22"/>
      <c r="FBU69" s="22"/>
      <c r="FBV69" s="22"/>
      <c r="FBW69" s="22"/>
      <c r="FBX69" s="22"/>
      <c r="FBY69" s="22"/>
      <c r="FBZ69" s="22"/>
      <c r="FCA69" s="22"/>
      <c r="FCB69" s="22"/>
      <c r="FCC69" s="22"/>
      <c r="FCD69" s="22"/>
      <c r="FCE69" s="22"/>
      <c r="FCF69" s="22"/>
      <c r="FCG69" s="22"/>
      <c r="FCH69" s="22"/>
      <c r="FCI69" s="22"/>
      <c r="FCJ69" s="22"/>
      <c r="FCK69" s="22"/>
      <c r="FCL69" s="22"/>
      <c r="FCM69" s="22"/>
      <c r="FCN69" s="22"/>
      <c r="FCO69" s="22"/>
      <c r="FCP69" s="22"/>
      <c r="FCQ69" s="22"/>
      <c r="FCR69" s="22"/>
      <c r="FCS69" s="22"/>
      <c r="FCT69" s="22"/>
      <c r="FCU69" s="22"/>
      <c r="FCV69" s="22"/>
      <c r="FCW69" s="22"/>
      <c r="FCX69" s="22"/>
      <c r="FCY69" s="22"/>
      <c r="FCZ69" s="22"/>
      <c r="FDA69" s="22"/>
      <c r="FDB69" s="22"/>
      <c r="FDC69" s="22"/>
      <c r="FDD69" s="22"/>
      <c r="FDE69" s="22"/>
      <c r="FDF69" s="22"/>
      <c r="FDG69" s="22"/>
      <c r="FDH69" s="22"/>
      <c r="FDI69" s="22"/>
      <c r="FDJ69" s="22"/>
      <c r="FDK69" s="22"/>
      <c r="FDL69" s="22"/>
      <c r="FDM69" s="22"/>
      <c r="FDN69" s="22"/>
      <c r="FDO69" s="22"/>
      <c r="FDP69" s="22"/>
      <c r="FDQ69" s="22"/>
      <c r="FDR69" s="22"/>
      <c r="FDS69" s="22"/>
      <c r="FDT69" s="22"/>
      <c r="FDU69" s="22"/>
      <c r="FDV69" s="22"/>
      <c r="FDW69" s="22"/>
      <c r="FDX69" s="22"/>
      <c r="FDY69" s="22"/>
      <c r="FDZ69" s="22"/>
      <c r="FEA69" s="22"/>
      <c r="FEB69" s="22"/>
      <c r="FEC69" s="22"/>
      <c r="FED69" s="22"/>
      <c r="FEE69" s="22"/>
      <c r="FEF69" s="22"/>
      <c r="FEG69" s="22"/>
      <c r="FEH69" s="22"/>
      <c r="FEI69" s="22"/>
      <c r="FEJ69" s="22"/>
      <c r="FEK69" s="22"/>
      <c r="FEL69" s="22"/>
      <c r="FEM69" s="22"/>
      <c r="FEN69" s="22"/>
      <c r="FEO69" s="22"/>
      <c r="FEP69" s="22"/>
      <c r="FEQ69" s="22"/>
      <c r="FER69" s="22"/>
      <c r="FES69" s="22"/>
      <c r="FET69" s="22"/>
      <c r="FEU69" s="22"/>
      <c r="FEV69" s="22"/>
      <c r="FEW69" s="22"/>
      <c r="FEX69" s="22"/>
      <c r="FEY69" s="22"/>
      <c r="FEZ69" s="22"/>
      <c r="FFA69" s="22"/>
      <c r="FFB69" s="22"/>
      <c r="FFC69" s="22"/>
      <c r="FFD69" s="22"/>
      <c r="FFE69" s="22"/>
      <c r="FFF69" s="22"/>
      <c r="FFG69" s="22"/>
      <c r="FFH69" s="22"/>
      <c r="FFI69" s="22"/>
      <c r="FFJ69" s="22"/>
      <c r="FFK69" s="22"/>
      <c r="FFL69" s="22"/>
      <c r="FFM69" s="22"/>
      <c r="FFN69" s="22"/>
      <c r="FFO69" s="22"/>
      <c r="FFP69" s="22"/>
      <c r="FFQ69" s="22"/>
      <c r="FFR69" s="22"/>
      <c r="FFS69" s="22"/>
      <c r="FFT69" s="22"/>
      <c r="FFU69" s="22"/>
      <c r="FFV69" s="22"/>
      <c r="FFW69" s="22"/>
      <c r="FFX69" s="22"/>
      <c r="FFY69" s="22"/>
      <c r="FFZ69" s="22"/>
      <c r="FGA69" s="22"/>
      <c r="FGB69" s="22"/>
      <c r="FGC69" s="22"/>
      <c r="FGD69" s="22"/>
      <c r="FGE69" s="22"/>
      <c r="FGF69" s="22"/>
      <c r="FGG69" s="22"/>
      <c r="FGH69" s="22"/>
      <c r="FGI69" s="22"/>
      <c r="FGJ69" s="22"/>
      <c r="FGK69" s="22"/>
      <c r="FGL69" s="22"/>
      <c r="FGM69" s="22"/>
      <c r="FGN69" s="22"/>
      <c r="FGO69" s="22"/>
      <c r="FGP69" s="22"/>
      <c r="FGQ69" s="22"/>
      <c r="FGR69" s="22"/>
      <c r="FGS69" s="22"/>
      <c r="FGT69" s="22"/>
      <c r="FGU69" s="22"/>
      <c r="FGV69" s="22"/>
      <c r="FGW69" s="22"/>
      <c r="FGX69" s="22"/>
      <c r="FGY69" s="22"/>
      <c r="FGZ69" s="22"/>
      <c r="FHA69" s="22"/>
      <c r="FHB69" s="22"/>
      <c r="FHC69" s="22"/>
      <c r="FHD69" s="22"/>
      <c r="FHE69" s="22"/>
      <c r="FHF69" s="22"/>
      <c r="FHG69" s="22"/>
      <c r="FHH69" s="22"/>
      <c r="FHI69" s="22"/>
      <c r="FHJ69" s="22"/>
      <c r="FHK69" s="22"/>
      <c r="FHL69" s="22"/>
      <c r="FHM69" s="22"/>
      <c r="FHN69" s="22"/>
      <c r="FHO69" s="22"/>
      <c r="FHP69" s="22"/>
      <c r="FHQ69" s="22"/>
      <c r="FHR69" s="22"/>
      <c r="FHS69" s="22"/>
      <c r="FHT69" s="22"/>
      <c r="FHU69" s="22"/>
      <c r="FHV69" s="22"/>
      <c r="FHW69" s="22"/>
      <c r="FHX69" s="22"/>
      <c r="FHY69" s="22"/>
      <c r="FHZ69" s="22"/>
      <c r="FIA69" s="22"/>
      <c r="FIB69" s="22"/>
      <c r="FIC69" s="22"/>
      <c r="FID69" s="22"/>
      <c r="FIE69" s="22"/>
      <c r="FIF69" s="22"/>
      <c r="FIG69" s="22"/>
      <c r="FIH69" s="22"/>
      <c r="FII69" s="22"/>
      <c r="FIJ69" s="22"/>
      <c r="FIK69" s="22"/>
      <c r="FIL69" s="22"/>
      <c r="FIM69" s="22"/>
      <c r="FIN69" s="22"/>
      <c r="FIO69" s="22"/>
      <c r="FIP69" s="22"/>
      <c r="FIQ69" s="22"/>
      <c r="FIR69" s="22"/>
      <c r="FIS69" s="22"/>
      <c r="FIT69" s="22"/>
      <c r="FIU69" s="22"/>
      <c r="FIV69" s="22"/>
      <c r="FIW69" s="22"/>
      <c r="FIX69" s="22"/>
      <c r="FIY69" s="22"/>
      <c r="FIZ69" s="22"/>
      <c r="FJA69" s="22"/>
      <c r="FJB69" s="22"/>
      <c r="FJC69" s="22"/>
      <c r="FJD69" s="22"/>
      <c r="FJE69" s="22"/>
      <c r="FJF69" s="22"/>
      <c r="FJG69" s="22"/>
      <c r="FJH69" s="22"/>
      <c r="FJI69" s="22"/>
      <c r="FJJ69" s="22"/>
      <c r="FJK69" s="22"/>
      <c r="FJL69" s="22"/>
      <c r="FJM69" s="22"/>
      <c r="FJN69" s="22"/>
      <c r="FJO69" s="22"/>
      <c r="FJP69" s="22"/>
      <c r="FJQ69" s="22"/>
      <c r="FJR69" s="22"/>
      <c r="FJS69" s="22"/>
      <c r="FJT69" s="22"/>
      <c r="FJU69" s="22"/>
      <c r="FJV69" s="22"/>
      <c r="FJW69" s="22"/>
      <c r="FJX69" s="22"/>
      <c r="FJY69" s="22"/>
      <c r="FJZ69" s="22"/>
      <c r="FKA69" s="22"/>
      <c r="FKB69" s="22"/>
      <c r="FKC69" s="22"/>
      <c r="FKD69" s="22"/>
      <c r="FKE69" s="22"/>
      <c r="FKF69" s="22"/>
      <c r="FKG69" s="22"/>
      <c r="FKH69" s="22"/>
      <c r="FKI69" s="22"/>
      <c r="FKJ69" s="22"/>
      <c r="FKK69" s="22"/>
      <c r="FKL69" s="22"/>
      <c r="FKM69" s="22"/>
      <c r="FKN69" s="22"/>
      <c r="FKO69" s="22"/>
      <c r="FKP69" s="22"/>
      <c r="FKQ69" s="22"/>
      <c r="FKR69" s="22"/>
      <c r="FKS69" s="22"/>
      <c r="FKT69" s="22"/>
      <c r="FKU69" s="22"/>
      <c r="FKV69" s="22"/>
      <c r="FKW69" s="22"/>
      <c r="FKX69" s="22"/>
      <c r="FKY69" s="22"/>
      <c r="FKZ69" s="22"/>
      <c r="FLA69" s="22"/>
      <c r="FLB69" s="22"/>
      <c r="FLC69" s="22"/>
      <c r="FLD69" s="22"/>
      <c r="FLE69" s="22"/>
      <c r="FLF69" s="22"/>
      <c r="FLG69" s="22"/>
      <c r="FLH69" s="22"/>
      <c r="FLI69" s="22"/>
      <c r="FLJ69" s="22"/>
      <c r="FLK69" s="22"/>
      <c r="FLL69" s="22"/>
      <c r="FLM69" s="22"/>
      <c r="FLN69" s="22"/>
      <c r="FLO69" s="22"/>
      <c r="FLP69" s="22"/>
      <c r="FLQ69" s="22"/>
      <c r="FLR69" s="22"/>
      <c r="FLS69" s="22"/>
      <c r="FLT69" s="22"/>
      <c r="FLU69" s="22"/>
      <c r="FLV69" s="22"/>
      <c r="FLW69" s="22"/>
      <c r="FLX69" s="22"/>
      <c r="FLY69" s="22"/>
      <c r="FLZ69" s="22"/>
      <c r="FMA69" s="22"/>
      <c r="FMB69" s="22"/>
      <c r="FMC69" s="22"/>
      <c r="FMD69" s="22"/>
      <c r="FME69" s="22"/>
      <c r="FMF69" s="22"/>
      <c r="FMG69" s="22"/>
      <c r="FMH69" s="22"/>
      <c r="FMI69" s="22"/>
      <c r="FMJ69" s="22"/>
      <c r="FMK69" s="22"/>
      <c r="FML69" s="22"/>
      <c r="FMM69" s="22"/>
      <c r="FMN69" s="22"/>
      <c r="FMO69" s="22"/>
      <c r="FMP69" s="22"/>
      <c r="FMQ69" s="22"/>
      <c r="FMR69" s="22"/>
      <c r="FMS69" s="22"/>
      <c r="FMT69" s="22"/>
      <c r="FMU69" s="22"/>
      <c r="FMV69" s="22"/>
      <c r="FMW69" s="22"/>
      <c r="FMX69" s="22"/>
      <c r="FMY69" s="22"/>
      <c r="FMZ69" s="22"/>
      <c r="FNA69" s="22"/>
      <c r="FNB69" s="22"/>
      <c r="FNC69" s="22"/>
      <c r="FND69" s="22"/>
      <c r="FNE69" s="22"/>
      <c r="FNF69" s="22"/>
      <c r="FNG69" s="22"/>
      <c r="FNH69" s="22"/>
      <c r="FNI69" s="22"/>
      <c r="FNJ69" s="22"/>
      <c r="FNK69" s="22"/>
      <c r="FNL69" s="22"/>
      <c r="FNM69" s="22"/>
      <c r="FNN69" s="22"/>
      <c r="FNO69" s="22"/>
      <c r="FNP69" s="22"/>
      <c r="FNQ69" s="22"/>
      <c r="FNR69" s="22"/>
      <c r="FNS69" s="22"/>
      <c r="FNT69" s="22"/>
      <c r="FNU69" s="22"/>
      <c r="FNV69" s="22"/>
      <c r="FNW69" s="22"/>
      <c r="FNX69" s="22"/>
      <c r="FNY69" s="22"/>
      <c r="FNZ69" s="22"/>
      <c r="FOA69" s="22"/>
      <c r="FOB69" s="22"/>
      <c r="FOC69" s="22"/>
      <c r="FOD69" s="22"/>
      <c r="FOE69" s="22"/>
      <c r="FOF69" s="22"/>
      <c r="FOG69" s="22"/>
      <c r="FOH69" s="22"/>
      <c r="FOI69" s="22"/>
      <c r="FOJ69" s="22"/>
      <c r="FOK69" s="22"/>
      <c r="FOL69" s="22"/>
      <c r="FOM69" s="22"/>
      <c r="FON69" s="22"/>
      <c r="FOO69" s="22"/>
      <c r="FOP69" s="22"/>
      <c r="FOQ69" s="22"/>
      <c r="FOR69" s="22"/>
      <c r="FOS69" s="22"/>
      <c r="FOT69" s="22"/>
      <c r="FOU69" s="22"/>
      <c r="FOV69" s="22"/>
      <c r="FOW69" s="22"/>
      <c r="FOX69" s="22"/>
      <c r="FOY69" s="22"/>
      <c r="FOZ69" s="22"/>
      <c r="FPA69" s="22"/>
      <c r="FPB69" s="22"/>
      <c r="FPC69" s="22"/>
      <c r="FPD69" s="22"/>
      <c r="FPE69" s="22"/>
      <c r="FPF69" s="22"/>
      <c r="FPG69" s="22"/>
      <c r="FPH69" s="22"/>
      <c r="FPI69" s="22"/>
      <c r="FPJ69" s="22"/>
      <c r="FPK69" s="22"/>
      <c r="FPL69" s="22"/>
      <c r="FPM69" s="22"/>
      <c r="FPN69" s="22"/>
      <c r="FPO69" s="22"/>
      <c r="FPP69" s="22"/>
      <c r="FPQ69" s="22"/>
      <c r="FPR69" s="22"/>
      <c r="FPS69" s="22"/>
      <c r="FPT69" s="22"/>
      <c r="FPU69" s="22"/>
      <c r="FPV69" s="22"/>
      <c r="FPW69" s="22"/>
      <c r="FPX69" s="22"/>
      <c r="FPY69" s="22"/>
      <c r="FPZ69" s="22"/>
      <c r="FQA69" s="22"/>
      <c r="FQB69" s="22"/>
      <c r="FQC69" s="22"/>
      <c r="FQD69" s="22"/>
      <c r="FQE69" s="22"/>
      <c r="FQF69" s="22"/>
      <c r="FQG69" s="22"/>
      <c r="FQH69" s="22"/>
      <c r="FQI69" s="22"/>
      <c r="FQJ69" s="22"/>
      <c r="FQK69" s="22"/>
      <c r="FQL69" s="22"/>
      <c r="FQM69" s="22"/>
      <c r="FQN69" s="22"/>
      <c r="FQO69" s="22"/>
      <c r="FQP69" s="22"/>
      <c r="FQQ69" s="22"/>
      <c r="FQR69" s="22"/>
      <c r="FQS69" s="22"/>
      <c r="FQT69" s="22"/>
      <c r="FQU69" s="22"/>
      <c r="FQV69" s="22"/>
      <c r="FQW69" s="22"/>
      <c r="FQX69" s="22"/>
      <c r="FQY69" s="22"/>
      <c r="FQZ69" s="22"/>
      <c r="FRA69" s="22"/>
      <c r="FRB69" s="22"/>
      <c r="FRC69" s="22"/>
      <c r="FRD69" s="22"/>
      <c r="FRE69" s="22"/>
      <c r="FRF69" s="22"/>
      <c r="FRG69" s="22"/>
      <c r="FRH69" s="22"/>
      <c r="FRI69" s="22"/>
      <c r="FRJ69" s="22"/>
      <c r="FRK69" s="22"/>
      <c r="FRL69" s="22"/>
      <c r="FRM69" s="22"/>
      <c r="FRN69" s="22"/>
      <c r="FRO69" s="22"/>
      <c r="FRP69" s="22"/>
      <c r="FRQ69" s="22"/>
      <c r="FRR69" s="22"/>
      <c r="FRS69" s="22"/>
      <c r="FRT69" s="22"/>
      <c r="FRU69" s="22"/>
      <c r="FRV69" s="22"/>
      <c r="FRW69" s="22"/>
      <c r="FRX69" s="22"/>
      <c r="FRY69" s="22"/>
      <c r="FRZ69" s="22"/>
      <c r="FSA69" s="22"/>
      <c r="FSB69" s="22"/>
      <c r="FSC69" s="22"/>
      <c r="FSD69" s="22"/>
      <c r="FSE69" s="22"/>
      <c r="FSF69" s="22"/>
      <c r="FSG69" s="22"/>
      <c r="FSH69" s="22"/>
      <c r="FSI69" s="22"/>
      <c r="FSJ69" s="22"/>
      <c r="FSK69" s="22"/>
      <c r="FSL69" s="22"/>
      <c r="FSM69" s="22"/>
      <c r="FSN69" s="22"/>
      <c r="FSO69" s="22"/>
      <c r="FSP69" s="22"/>
      <c r="FSQ69" s="22"/>
      <c r="FSR69" s="22"/>
      <c r="FSS69" s="22"/>
      <c r="FST69" s="22"/>
      <c r="FSU69" s="22"/>
      <c r="FSV69" s="22"/>
      <c r="FSW69" s="22"/>
      <c r="FSX69" s="22"/>
      <c r="FSY69" s="22"/>
      <c r="FSZ69" s="22"/>
      <c r="FTA69" s="22"/>
      <c r="FTB69" s="22"/>
      <c r="FTC69" s="22"/>
      <c r="FTD69" s="22"/>
      <c r="FTE69" s="22"/>
      <c r="FTF69" s="22"/>
      <c r="FTG69" s="22"/>
      <c r="FTH69" s="22"/>
      <c r="FTI69" s="22"/>
      <c r="FTJ69" s="22"/>
      <c r="FTK69" s="22"/>
      <c r="FTL69" s="22"/>
      <c r="FTM69" s="22"/>
      <c r="FTN69" s="22"/>
      <c r="FTO69" s="22"/>
      <c r="FTP69" s="22"/>
      <c r="FTQ69" s="22"/>
      <c r="FTR69" s="22"/>
      <c r="FTS69" s="22"/>
      <c r="FTT69" s="22"/>
      <c r="FTU69" s="22"/>
      <c r="FTV69" s="22"/>
      <c r="FTW69" s="22"/>
      <c r="FTX69" s="22"/>
      <c r="FTY69" s="22"/>
      <c r="FTZ69" s="22"/>
      <c r="FUA69" s="22"/>
      <c r="FUB69" s="22"/>
      <c r="FUC69" s="22"/>
      <c r="FUD69" s="22"/>
      <c r="FUE69" s="22"/>
      <c r="FUF69" s="22"/>
      <c r="FUG69" s="22"/>
      <c r="FUH69" s="22"/>
      <c r="FUI69" s="22"/>
      <c r="FUJ69" s="22"/>
      <c r="FUK69" s="22"/>
      <c r="FUL69" s="22"/>
      <c r="FUM69" s="22"/>
      <c r="FUN69" s="22"/>
      <c r="FUO69" s="22"/>
      <c r="FUP69" s="22"/>
      <c r="FUQ69" s="22"/>
      <c r="FUR69" s="22"/>
      <c r="FUS69" s="22"/>
      <c r="FUT69" s="22"/>
      <c r="FUU69" s="22"/>
      <c r="FUV69" s="22"/>
      <c r="FUW69" s="22"/>
      <c r="FUX69" s="22"/>
      <c r="FUY69" s="22"/>
      <c r="FUZ69" s="22"/>
      <c r="FVA69" s="22"/>
      <c r="FVB69" s="22"/>
      <c r="FVC69" s="22"/>
      <c r="FVD69" s="22"/>
      <c r="FVE69" s="22"/>
      <c r="FVF69" s="22"/>
      <c r="FVG69" s="22"/>
      <c r="FVH69" s="22"/>
      <c r="FVI69" s="22"/>
      <c r="FVJ69" s="22"/>
      <c r="FVK69" s="22"/>
      <c r="FVL69" s="22"/>
      <c r="FVM69" s="22"/>
      <c r="FVN69" s="22"/>
      <c r="FVO69" s="22"/>
      <c r="FVP69" s="22"/>
      <c r="FVQ69" s="22"/>
      <c r="FVR69" s="22"/>
      <c r="FVS69" s="22"/>
      <c r="FVT69" s="22"/>
      <c r="FVU69" s="22"/>
      <c r="FVV69" s="22"/>
      <c r="FVW69" s="22"/>
      <c r="FVX69" s="22"/>
      <c r="FVY69" s="22"/>
      <c r="FVZ69" s="22"/>
      <c r="FWA69" s="22"/>
      <c r="FWB69" s="22"/>
      <c r="FWC69" s="22"/>
      <c r="FWD69" s="22"/>
      <c r="FWE69" s="22"/>
      <c r="FWF69" s="22"/>
      <c r="FWG69" s="22"/>
      <c r="FWH69" s="22"/>
      <c r="FWI69" s="22"/>
      <c r="FWJ69" s="22"/>
      <c r="FWK69" s="22"/>
      <c r="FWL69" s="22"/>
      <c r="FWM69" s="22"/>
      <c r="FWN69" s="22"/>
      <c r="FWO69" s="22"/>
      <c r="FWP69" s="22"/>
      <c r="FWQ69" s="22"/>
      <c r="FWR69" s="22"/>
      <c r="FWS69" s="22"/>
      <c r="FWT69" s="22"/>
      <c r="FWU69" s="22"/>
      <c r="FWV69" s="22"/>
      <c r="FWW69" s="22"/>
      <c r="FWX69" s="22"/>
      <c r="FWY69" s="22"/>
      <c r="FWZ69" s="22"/>
      <c r="FXA69" s="22"/>
      <c r="FXB69" s="22"/>
      <c r="FXC69" s="22"/>
      <c r="FXD69" s="22"/>
      <c r="FXE69" s="22"/>
      <c r="FXF69" s="22"/>
      <c r="FXG69" s="22"/>
      <c r="FXH69" s="22"/>
      <c r="FXI69" s="22"/>
      <c r="FXJ69" s="22"/>
      <c r="FXK69" s="22"/>
      <c r="FXL69" s="22"/>
      <c r="FXM69" s="22"/>
      <c r="FXN69" s="22"/>
      <c r="FXO69" s="22"/>
      <c r="FXP69" s="22"/>
      <c r="FXQ69" s="22"/>
      <c r="FXR69" s="22"/>
      <c r="FXS69" s="22"/>
      <c r="FXT69" s="22"/>
      <c r="FXU69" s="22"/>
      <c r="FXV69" s="22"/>
      <c r="FXW69" s="22"/>
      <c r="FXX69" s="22"/>
      <c r="FXY69" s="22"/>
      <c r="FXZ69" s="22"/>
      <c r="FYA69" s="22"/>
      <c r="FYB69" s="22"/>
      <c r="FYC69" s="22"/>
      <c r="FYD69" s="22"/>
      <c r="FYE69" s="22"/>
      <c r="FYF69" s="22"/>
      <c r="FYG69" s="22"/>
      <c r="FYH69" s="22"/>
      <c r="FYI69" s="22"/>
      <c r="FYJ69" s="22"/>
      <c r="FYK69" s="22"/>
      <c r="FYL69" s="22"/>
      <c r="FYM69" s="22"/>
      <c r="FYN69" s="22"/>
      <c r="FYO69" s="22"/>
      <c r="FYP69" s="22"/>
      <c r="FYQ69" s="22"/>
      <c r="FYR69" s="22"/>
      <c r="FYS69" s="22"/>
      <c r="FYT69" s="22"/>
      <c r="FYU69" s="22"/>
      <c r="FYV69" s="22"/>
      <c r="FYW69" s="22"/>
      <c r="FYX69" s="22"/>
      <c r="FYY69" s="22"/>
      <c r="FYZ69" s="22"/>
      <c r="FZA69" s="22"/>
      <c r="FZB69" s="22"/>
      <c r="FZC69" s="22"/>
      <c r="FZD69" s="22"/>
      <c r="FZE69" s="22"/>
      <c r="FZF69" s="22"/>
      <c r="FZG69" s="22"/>
      <c r="FZH69" s="22"/>
      <c r="FZI69" s="22"/>
      <c r="FZJ69" s="22"/>
      <c r="FZK69" s="22"/>
      <c r="FZL69" s="22"/>
      <c r="FZM69" s="22"/>
      <c r="FZN69" s="22"/>
      <c r="FZO69" s="22"/>
      <c r="FZP69" s="22"/>
      <c r="FZQ69" s="22"/>
      <c r="FZR69" s="22"/>
      <c r="FZS69" s="22"/>
      <c r="FZT69" s="22"/>
      <c r="FZU69" s="22"/>
      <c r="FZV69" s="22"/>
      <c r="FZW69" s="22"/>
      <c r="FZX69" s="22"/>
      <c r="FZY69" s="22"/>
      <c r="FZZ69" s="22"/>
      <c r="GAA69" s="22"/>
      <c r="GAB69" s="22"/>
      <c r="GAC69" s="22"/>
      <c r="GAD69" s="22"/>
      <c r="GAE69" s="22"/>
      <c r="GAF69" s="22"/>
      <c r="GAG69" s="22"/>
      <c r="GAH69" s="22"/>
      <c r="GAI69" s="22"/>
      <c r="GAJ69" s="22"/>
      <c r="GAK69" s="22"/>
      <c r="GAL69" s="22"/>
      <c r="GAM69" s="22"/>
      <c r="GAN69" s="22"/>
      <c r="GAO69" s="22"/>
      <c r="GAP69" s="22"/>
      <c r="GAQ69" s="22"/>
      <c r="GAR69" s="22"/>
      <c r="GAS69" s="22"/>
      <c r="GAT69" s="22"/>
      <c r="GAU69" s="22"/>
      <c r="GAV69" s="22"/>
      <c r="GAW69" s="22"/>
      <c r="GAX69" s="22"/>
      <c r="GAY69" s="22"/>
      <c r="GAZ69" s="22"/>
      <c r="GBA69" s="22"/>
      <c r="GBB69" s="22"/>
      <c r="GBC69" s="22"/>
      <c r="GBD69" s="22"/>
      <c r="GBE69" s="22"/>
      <c r="GBF69" s="22"/>
      <c r="GBG69" s="22"/>
      <c r="GBH69" s="22"/>
      <c r="GBI69" s="22"/>
      <c r="GBJ69" s="22"/>
      <c r="GBK69" s="22"/>
      <c r="GBL69" s="22"/>
      <c r="GBM69" s="22"/>
      <c r="GBN69" s="22"/>
      <c r="GBO69" s="22"/>
      <c r="GBP69" s="22"/>
      <c r="GBQ69" s="22"/>
      <c r="GBR69" s="22"/>
      <c r="GBS69" s="22"/>
      <c r="GBT69" s="22"/>
      <c r="GBU69" s="22"/>
      <c r="GBV69" s="22"/>
      <c r="GBW69" s="22"/>
      <c r="GBX69" s="22"/>
      <c r="GBY69" s="22"/>
      <c r="GBZ69" s="22"/>
      <c r="GCA69" s="22"/>
      <c r="GCB69" s="22"/>
      <c r="GCC69" s="22"/>
      <c r="GCD69" s="22"/>
      <c r="GCE69" s="22"/>
      <c r="GCF69" s="22"/>
      <c r="GCG69" s="22"/>
      <c r="GCH69" s="22"/>
      <c r="GCI69" s="22"/>
      <c r="GCJ69" s="22"/>
      <c r="GCK69" s="22"/>
      <c r="GCL69" s="22"/>
      <c r="GCM69" s="22"/>
      <c r="GCN69" s="22"/>
      <c r="GCO69" s="22"/>
      <c r="GCP69" s="22"/>
      <c r="GCQ69" s="22"/>
      <c r="GCR69" s="22"/>
      <c r="GCS69" s="22"/>
      <c r="GCT69" s="22"/>
      <c r="GCU69" s="22"/>
      <c r="GCV69" s="22"/>
      <c r="GCW69" s="22"/>
      <c r="GCX69" s="22"/>
      <c r="GCY69" s="22"/>
      <c r="GCZ69" s="22"/>
      <c r="GDA69" s="22"/>
      <c r="GDB69" s="22"/>
      <c r="GDC69" s="22"/>
      <c r="GDD69" s="22"/>
      <c r="GDE69" s="22"/>
      <c r="GDF69" s="22"/>
      <c r="GDG69" s="22"/>
      <c r="GDH69" s="22"/>
      <c r="GDI69" s="22"/>
      <c r="GDJ69" s="22"/>
      <c r="GDK69" s="22"/>
      <c r="GDL69" s="22"/>
      <c r="GDM69" s="22"/>
      <c r="GDN69" s="22"/>
      <c r="GDO69" s="22"/>
      <c r="GDP69" s="22"/>
      <c r="GDQ69" s="22"/>
      <c r="GDR69" s="22"/>
      <c r="GDS69" s="22"/>
      <c r="GDT69" s="22"/>
      <c r="GDU69" s="22"/>
      <c r="GDV69" s="22"/>
      <c r="GDW69" s="22"/>
      <c r="GDX69" s="22"/>
      <c r="GDY69" s="22"/>
      <c r="GDZ69" s="22"/>
      <c r="GEA69" s="22"/>
      <c r="GEB69" s="22"/>
      <c r="GEC69" s="22"/>
      <c r="GED69" s="22"/>
      <c r="GEE69" s="22"/>
      <c r="GEF69" s="22"/>
      <c r="GEG69" s="22"/>
      <c r="GEH69" s="22"/>
      <c r="GEI69" s="22"/>
      <c r="GEJ69" s="22"/>
      <c r="GEK69" s="22"/>
      <c r="GEL69" s="22"/>
      <c r="GEM69" s="22"/>
      <c r="GEN69" s="22"/>
      <c r="GEO69" s="22"/>
      <c r="GEP69" s="22"/>
      <c r="GEQ69" s="22"/>
      <c r="GER69" s="22"/>
      <c r="GES69" s="22"/>
      <c r="GET69" s="22"/>
      <c r="GEU69" s="22"/>
      <c r="GEV69" s="22"/>
      <c r="GEW69" s="22"/>
      <c r="GEX69" s="22"/>
      <c r="GEY69" s="22"/>
      <c r="GEZ69" s="22"/>
      <c r="GFA69" s="22"/>
      <c r="GFB69" s="22"/>
      <c r="GFC69" s="22"/>
      <c r="GFD69" s="22"/>
      <c r="GFE69" s="22"/>
      <c r="GFF69" s="22"/>
      <c r="GFG69" s="22"/>
      <c r="GFH69" s="22"/>
      <c r="GFI69" s="22"/>
      <c r="GFJ69" s="22"/>
      <c r="GFK69" s="22"/>
      <c r="GFL69" s="22"/>
      <c r="GFM69" s="22"/>
      <c r="GFN69" s="22"/>
      <c r="GFO69" s="22"/>
      <c r="GFP69" s="22"/>
      <c r="GFQ69" s="22"/>
      <c r="GFR69" s="22"/>
      <c r="GFS69" s="22"/>
      <c r="GFT69" s="22"/>
      <c r="GFU69" s="22"/>
      <c r="GFV69" s="22"/>
      <c r="GFW69" s="22"/>
      <c r="GFX69" s="22"/>
      <c r="GFY69" s="22"/>
      <c r="GFZ69" s="22"/>
      <c r="GGA69" s="22"/>
      <c r="GGB69" s="22"/>
      <c r="GGC69" s="22"/>
      <c r="GGD69" s="22"/>
      <c r="GGE69" s="22"/>
      <c r="GGF69" s="22"/>
      <c r="GGG69" s="22"/>
      <c r="GGH69" s="22"/>
      <c r="GGI69" s="22"/>
      <c r="GGJ69" s="22"/>
      <c r="GGK69" s="22"/>
      <c r="GGL69" s="22"/>
      <c r="GGM69" s="22"/>
      <c r="GGN69" s="22"/>
      <c r="GGO69" s="22"/>
      <c r="GGP69" s="22"/>
      <c r="GGQ69" s="22"/>
      <c r="GGR69" s="22"/>
      <c r="GGS69" s="22"/>
      <c r="GGT69" s="22"/>
      <c r="GGU69" s="22"/>
      <c r="GGV69" s="22"/>
      <c r="GGW69" s="22"/>
      <c r="GGX69" s="22"/>
      <c r="GGY69" s="22"/>
      <c r="GGZ69" s="22"/>
      <c r="GHA69" s="22"/>
      <c r="GHB69" s="22"/>
      <c r="GHC69" s="22"/>
      <c r="GHD69" s="22"/>
      <c r="GHE69" s="22"/>
      <c r="GHF69" s="22"/>
      <c r="GHG69" s="22"/>
      <c r="GHH69" s="22"/>
      <c r="GHI69" s="22"/>
      <c r="GHJ69" s="22"/>
      <c r="GHK69" s="22"/>
      <c r="GHL69" s="22"/>
      <c r="GHM69" s="22"/>
      <c r="GHN69" s="22"/>
      <c r="GHO69" s="22"/>
      <c r="GHP69" s="22"/>
      <c r="GHQ69" s="22"/>
      <c r="GHR69" s="22"/>
      <c r="GHS69" s="22"/>
      <c r="GHT69" s="22"/>
      <c r="GHU69" s="22"/>
      <c r="GHV69" s="22"/>
      <c r="GHW69" s="22"/>
      <c r="GHX69" s="22"/>
      <c r="GHY69" s="22"/>
      <c r="GHZ69" s="22"/>
      <c r="GIA69" s="22"/>
      <c r="GIB69" s="22"/>
      <c r="GIC69" s="22"/>
      <c r="GID69" s="22"/>
      <c r="GIE69" s="22"/>
      <c r="GIF69" s="22"/>
      <c r="GIG69" s="22"/>
      <c r="GIH69" s="22"/>
      <c r="GII69" s="22"/>
      <c r="GIJ69" s="22"/>
      <c r="GIK69" s="22"/>
      <c r="GIL69" s="22"/>
      <c r="GIM69" s="22"/>
      <c r="GIN69" s="22"/>
      <c r="GIO69" s="22"/>
      <c r="GIP69" s="22"/>
      <c r="GIQ69" s="22"/>
      <c r="GIR69" s="22"/>
      <c r="GIS69" s="22"/>
      <c r="GIT69" s="22"/>
      <c r="GIU69" s="22"/>
      <c r="GIV69" s="22"/>
      <c r="GIW69" s="22"/>
      <c r="GIX69" s="22"/>
      <c r="GIY69" s="22"/>
      <c r="GIZ69" s="22"/>
      <c r="GJA69" s="22"/>
      <c r="GJB69" s="22"/>
      <c r="GJC69" s="22"/>
      <c r="GJD69" s="22"/>
      <c r="GJE69" s="22"/>
      <c r="GJF69" s="22"/>
      <c r="GJG69" s="22"/>
      <c r="GJH69" s="22"/>
      <c r="GJI69" s="22"/>
      <c r="GJJ69" s="22"/>
      <c r="GJK69" s="22"/>
      <c r="GJL69" s="22"/>
      <c r="GJM69" s="22"/>
      <c r="GJN69" s="22"/>
      <c r="GJO69" s="22"/>
      <c r="GJP69" s="22"/>
      <c r="GJQ69" s="22"/>
      <c r="GJR69" s="22"/>
      <c r="GJS69" s="22"/>
      <c r="GJT69" s="22"/>
      <c r="GJU69" s="22"/>
      <c r="GJV69" s="22"/>
      <c r="GJW69" s="22"/>
      <c r="GJX69" s="22"/>
      <c r="GJY69" s="22"/>
      <c r="GJZ69" s="22"/>
      <c r="GKA69" s="22"/>
      <c r="GKB69" s="22"/>
      <c r="GKC69" s="22"/>
      <c r="GKD69" s="22"/>
      <c r="GKE69" s="22"/>
      <c r="GKF69" s="22"/>
      <c r="GKG69" s="22"/>
      <c r="GKH69" s="22"/>
      <c r="GKI69" s="22"/>
      <c r="GKJ69" s="22"/>
      <c r="GKK69" s="22"/>
      <c r="GKL69" s="22"/>
      <c r="GKM69" s="22"/>
      <c r="GKN69" s="22"/>
      <c r="GKO69" s="22"/>
      <c r="GKP69" s="22"/>
      <c r="GKQ69" s="22"/>
      <c r="GKR69" s="22"/>
      <c r="GKS69" s="22"/>
      <c r="GKT69" s="22"/>
      <c r="GKU69" s="22"/>
      <c r="GKV69" s="22"/>
      <c r="GKW69" s="22"/>
      <c r="GKX69" s="22"/>
      <c r="GKY69" s="22"/>
      <c r="GKZ69" s="22"/>
      <c r="GLA69" s="22"/>
      <c r="GLB69" s="22"/>
      <c r="GLC69" s="22"/>
      <c r="GLD69" s="22"/>
      <c r="GLE69" s="22"/>
      <c r="GLF69" s="22"/>
      <c r="GLG69" s="22"/>
      <c r="GLH69" s="22"/>
      <c r="GLI69" s="22"/>
      <c r="GLJ69" s="22"/>
      <c r="GLK69" s="22"/>
      <c r="GLL69" s="22"/>
      <c r="GLM69" s="22"/>
      <c r="GLN69" s="22"/>
      <c r="GLO69" s="22"/>
      <c r="GLP69" s="22"/>
      <c r="GLQ69" s="22"/>
      <c r="GLR69" s="22"/>
      <c r="GLS69" s="22"/>
      <c r="GLT69" s="22"/>
      <c r="GLU69" s="22"/>
      <c r="GLV69" s="22"/>
      <c r="GLW69" s="22"/>
      <c r="GLX69" s="22"/>
      <c r="GLY69" s="22"/>
      <c r="GLZ69" s="22"/>
      <c r="GMA69" s="22"/>
      <c r="GMB69" s="22"/>
      <c r="GMC69" s="22"/>
      <c r="GMD69" s="22"/>
      <c r="GME69" s="22"/>
      <c r="GMF69" s="22"/>
      <c r="GMG69" s="22"/>
      <c r="GMH69" s="22"/>
      <c r="GMI69" s="22"/>
      <c r="GMJ69" s="22"/>
      <c r="GMK69" s="22"/>
      <c r="GML69" s="22"/>
      <c r="GMM69" s="22"/>
      <c r="GMN69" s="22"/>
      <c r="GMO69" s="22"/>
      <c r="GMP69" s="22"/>
      <c r="GMQ69" s="22"/>
      <c r="GMR69" s="22"/>
      <c r="GMS69" s="22"/>
      <c r="GMT69" s="22"/>
      <c r="GMU69" s="22"/>
      <c r="GMV69" s="22"/>
      <c r="GMW69" s="22"/>
      <c r="GMX69" s="22"/>
      <c r="GMY69" s="22"/>
      <c r="GMZ69" s="22"/>
      <c r="GNA69" s="22"/>
      <c r="GNB69" s="22"/>
      <c r="GNC69" s="22"/>
      <c r="GND69" s="22"/>
      <c r="GNE69" s="22"/>
      <c r="GNF69" s="22"/>
      <c r="GNG69" s="22"/>
      <c r="GNH69" s="22"/>
      <c r="GNI69" s="22"/>
      <c r="GNJ69" s="22"/>
      <c r="GNK69" s="22"/>
      <c r="GNL69" s="22"/>
      <c r="GNM69" s="22"/>
      <c r="GNN69" s="22"/>
      <c r="GNO69" s="22"/>
      <c r="GNP69" s="22"/>
      <c r="GNQ69" s="22"/>
      <c r="GNR69" s="22"/>
      <c r="GNS69" s="22"/>
      <c r="GNT69" s="22"/>
      <c r="GNU69" s="22"/>
      <c r="GNV69" s="22"/>
      <c r="GNW69" s="22"/>
      <c r="GNX69" s="22"/>
      <c r="GNY69" s="22"/>
      <c r="GNZ69" s="22"/>
      <c r="GOA69" s="22"/>
      <c r="GOB69" s="22"/>
      <c r="GOC69" s="22"/>
      <c r="GOD69" s="22"/>
      <c r="GOE69" s="22"/>
      <c r="GOF69" s="22"/>
      <c r="GOG69" s="22"/>
      <c r="GOH69" s="22"/>
      <c r="GOI69" s="22"/>
      <c r="GOJ69" s="22"/>
      <c r="GOK69" s="22"/>
      <c r="GOL69" s="22"/>
      <c r="GOM69" s="22"/>
      <c r="GON69" s="22"/>
      <c r="GOO69" s="22"/>
      <c r="GOP69" s="22"/>
      <c r="GOQ69" s="22"/>
      <c r="GOR69" s="22"/>
      <c r="GOS69" s="22"/>
      <c r="GOT69" s="22"/>
      <c r="GOU69" s="22"/>
      <c r="GOV69" s="22"/>
      <c r="GOW69" s="22"/>
      <c r="GOX69" s="22"/>
      <c r="GOY69" s="22"/>
      <c r="GOZ69" s="22"/>
      <c r="GPA69" s="22"/>
      <c r="GPB69" s="22"/>
      <c r="GPC69" s="22"/>
      <c r="GPD69" s="22"/>
      <c r="GPE69" s="22"/>
      <c r="GPF69" s="22"/>
      <c r="GPG69" s="22"/>
      <c r="GPH69" s="22"/>
      <c r="GPI69" s="22"/>
      <c r="GPJ69" s="22"/>
      <c r="GPK69" s="22"/>
      <c r="GPL69" s="22"/>
      <c r="GPM69" s="22"/>
      <c r="GPN69" s="22"/>
      <c r="GPO69" s="22"/>
      <c r="GPP69" s="22"/>
      <c r="GPQ69" s="22"/>
      <c r="GPR69" s="22"/>
      <c r="GPS69" s="22"/>
      <c r="GPT69" s="22"/>
      <c r="GPU69" s="22"/>
      <c r="GPV69" s="22"/>
      <c r="GPW69" s="22"/>
      <c r="GPX69" s="22"/>
      <c r="GPY69" s="22"/>
      <c r="GPZ69" s="22"/>
      <c r="GQA69" s="22"/>
      <c r="GQB69" s="22"/>
      <c r="GQC69" s="22"/>
      <c r="GQD69" s="22"/>
      <c r="GQE69" s="22"/>
      <c r="GQF69" s="22"/>
      <c r="GQG69" s="22"/>
      <c r="GQH69" s="22"/>
      <c r="GQI69" s="22"/>
      <c r="GQJ69" s="22"/>
      <c r="GQK69" s="22"/>
      <c r="GQL69" s="22"/>
      <c r="GQM69" s="22"/>
      <c r="GQN69" s="22"/>
      <c r="GQO69" s="22"/>
      <c r="GQP69" s="22"/>
      <c r="GQQ69" s="22"/>
      <c r="GQR69" s="22"/>
      <c r="GQS69" s="22"/>
      <c r="GQT69" s="22"/>
      <c r="GQU69" s="22"/>
      <c r="GQV69" s="22"/>
      <c r="GQW69" s="22"/>
      <c r="GQX69" s="22"/>
      <c r="GQY69" s="22"/>
      <c r="GQZ69" s="22"/>
      <c r="GRA69" s="22"/>
      <c r="GRB69" s="22"/>
      <c r="GRC69" s="22"/>
      <c r="GRD69" s="22"/>
      <c r="GRE69" s="22"/>
      <c r="GRF69" s="22"/>
      <c r="GRG69" s="22"/>
      <c r="GRH69" s="22"/>
      <c r="GRI69" s="22"/>
      <c r="GRJ69" s="22"/>
      <c r="GRK69" s="22"/>
      <c r="GRL69" s="22"/>
      <c r="GRM69" s="22"/>
      <c r="GRN69" s="22"/>
      <c r="GRO69" s="22"/>
      <c r="GRP69" s="22"/>
      <c r="GRQ69" s="22"/>
      <c r="GRR69" s="22"/>
      <c r="GRS69" s="22"/>
      <c r="GRT69" s="22"/>
      <c r="GRU69" s="22"/>
      <c r="GRV69" s="22"/>
      <c r="GRW69" s="22"/>
      <c r="GRX69" s="22"/>
      <c r="GRY69" s="22"/>
      <c r="GRZ69" s="22"/>
      <c r="GSA69" s="22"/>
      <c r="GSB69" s="22"/>
      <c r="GSC69" s="22"/>
      <c r="GSD69" s="22"/>
      <c r="GSE69" s="22"/>
      <c r="GSF69" s="22"/>
      <c r="GSG69" s="22"/>
      <c r="GSH69" s="22"/>
      <c r="GSI69" s="22"/>
      <c r="GSJ69" s="22"/>
      <c r="GSK69" s="22"/>
      <c r="GSL69" s="22"/>
      <c r="GSM69" s="22"/>
      <c r="GSN69" s="22"/>
      <c r="GSO69" s="22"/>
      <c r="GSP69" s="22"/>
      <c r="GSQ69" s="22"/>
      <c r="GSR69" s="22"/>
      <c r="GSS69" s="22"/>
      <c r="GST69" s="22"/>
      <c r="GSU69" s="22"/>
      <c r="GSV69" s="22"/>
      <c r="GSW69" s="22"/>
      <c r="GSX69" s="22"/>
      <c r="GSY69" s="22"/>
      <c r="GSZ69" s="22"/>
      <c r="GTA69" s="22"/>
      <c r="GTB69" s="22"/>
      <c r="GTC69" s="22"/>
      <c r="GTD69" s="22"/>
      <c r="GTE69" s="22"/>
      <c r="GTF69" s="22"/>
      <c r="GTG69" s="22"/>
      <c r="GTH69" s="22"/>
      <c r="GTI69" s="22"/>
      <c r="GTJ69" s="22"/>
      <c r="GTK69" s="22"/>
      <c r="GTL69" s="22"/>
      <c r="GTM69" s="22"/>
      <c r="GTN69" s="22"/>
      <c r="GTO69" s="22"/>
      <c r="GTP69" s="22"/>
      <c r="GTQ69" s="22"/>
      <c r="GTR69" s="22"/>
      <c r="GTS69" s="22"/>
      <c r="GTT69" s="22"/>
      <c r="GTU69" s="22"/>
      <c r="GTV69" s="22"/>
      <c r="GTW69" s="22"/>
      <c r="GTX69" s="22"/>
      <c r="GTY69" s="22"/>
      <c r="GTZ69" s="22"/>
      <c r="GUA69" s="22"/>
      <c r="GUB69" s="22"/>
      <c r="GUC69" s="22"/>
      <c r="GUD69" s="22"/>
      <c r="GUE69" s="22"/>
      <c r="GUF69" s="22"/>
      <c r="GUG69" s="22"/>
      <c r="GUH69" s="22"/>
      <c r="GUI69" s="22"/>
      <c r="GUJ69" s="22"/>
      <c r="GUK69" s="22"/>
      <c r="GUL69" s="22"/>
      <c r="GUM69" s="22"/>
      <c r="GUN69" s="22"/>
      <c r="GUO69" s="22"/>
      <c r="GUP69" s="22"/>
      <c r="GUQ69" s="22"/>
      <c r="GUR69" s="22"/>
      <c r="GUS69" s="22"/>
      <c r="GUT69" s="22"/>
      <c r="GUU69" s="22"/>
      <c r="GUV69" s="22"/>
      <c r="GUW69" s="22"/>
      <c r="GUX69" s="22"/>
      <c r="GUY69" s="22"/>
      <c r="GUZ69" s="22"/>
      <c r="GVA69" s="22"/>
      <c r="GVB69" s="22"/>
      <c r="GVC69" s="22"/>
      <c r="GVD69" s="22"/>
      <c r="GVE69" s="22"/>
      <c r="GVF69" s="22"/>
      <c r="GVG69" s="22"/>
      <c r="GVH69" s="22"/>
      <c r="GVI69" s="22"/>
      <c r="GVJ69" s="22"/>
      <c r="GVK69" s="22"/>
      <c r="GVL69" s="22"/>
      <c r="GVM69" s="22"/>
      <c r="GVN69" s="22"/>
      <c r="GVO69" s="22"/>
      <c r="GVP69" s="22"/>
      <c r="GVQ69" s="22"/>
      <c r="GVR69" s="22"/>
      <c r="GVS69" s="22"/>
      <c r="GVT69" s="22"/>
      <c r="GVU69" s="22"/>
      <c r="GVV69" s="22"/>
      <c r="GVW69" s="22"/>
      <c r="GVX69" s="22"/>
      <c r="GVY69" s="22"/>
      <c r="GVZ69" s="22"/>
      <c r="GWA69" s="22"/>
      <c r="GWB69" s="22"/>
      <c r="GWC69" s="22"/>
      <c r="GWD69" s="22"/>
      <c r="GWE69" s="22"/>
      <c r="GWF69" s="22"/>
      <c r="GWG69" s="22"/>
      <c r="GWH69" s="22"/>
      <c r="GWI69" s="22"/>
      <c r="GWJ69" s="22"/>
      <c r="GWK69" s="22"/>
      <c r="GWL69" s="22"/>
      <c r="GWM69" s="22"/>
      <c r="GWN69" s="22"/>
      <c r="GWO69" s="22"/>
      <c r="GWP69" s="22"/>
      <c r="GWQ69" s="22"/>
      <c r="GWR69" s="22"/>
      <c r="GWS69" s="22"/>
      <c r="GWT69" s="22"/>
      <c r="GWU69" s="22"/>
      <c r="GWV69" s="22"/>
      <c r="GWW69" s="22"/>
      <c r="GWX69" s="22"/>
      <c r="GWY69" s="22"/>
      <c r="GWZ69" s="22"/>
      <c r="GXA69" s="22"/>
      <c r="GXB69" s="22"/>
      <c r="GXC69" s="22"/>
      <c r="GXD69" s="22"/>
      <c r="GXE69" s="22"/>
      <c r="GXF69" s="22"/>
      <c r="GXG69" s="22"/>
      <c r="GXH69" s="22"/>
      <c r="GXI69" s="22"/>
      <c r="GXJ69" s="22"/>
      <c r="GXK69" s="22"/>
      <c r="GXL69" s="22"/>
      <c r="GXM69" s="22"/>
      <c r="GXN69" s="22"/>
      <c r="GXO69" s="22"/>
      <c r="GXP69" s="22"/>
      <c r="GXQ69" s="22"/>
      <c r="GXR69" s="22"/>
      <c r="GXS69" s="22"/>
      <c r="GXT69" s="22"/>
      <c r="GXU69" s="22"/>
      <c r="GXV69" s="22"/>
      <c r="GXW69" s="22"/>
      <c r="GXX69" s="22"/>
      <c r="GXY69" s="22"/>
      <c r="GXZ69" s="22"/>
      <c r="GYA69" s="22"/>
      <c r="GYB69" s="22"/>
      <c r="GYC69" s="22"/>
      <c r="GYD69" s="22"/>
      <c r="GYE69" s="22"/>
      <c r="GYF69" s="22"/>
      <c r="GYG69" s="22"/>
      <c r="GYH69" s="22"/>
      <c r="GYI69" s="22"/>
      <c r="GYJ69" s="22"/>
      <c r="GYK69" s="22"/>
      <c r="GYL69" s="22"/>
      <c r="GYM69" s="22"/>
      <c r="GYN69" s="22"/>
      <c r="GYO69" s="22"/>
      <c r="GYP69" s="22"/>
      <c r="GYQ69" s="22"/>
      <c r="GYR69" s="22"/>
      <c r="GYS69" s="22"/>
      <c r="GYT69" s="22"/>
      <c r="GYU69" s="22"/>
      <c r="GYV69" s="22"/>
      <c r="GYW69" s="22"/>
      <c r="GYX69" s="22"/>
      <c r="GYY69" s="22"/>
      <c r="GYZ69" s="22"/>
      <c r="GZA69" s="22"/>
      <c r="GZB69" s="22"/>
      <c r="GZC69" s="22"/>
      <c r="GZD69" s="22"/>
      <c r="GZE69" s="22"/>
      <c r="GZF69" s="22"/>
      <c r="GZG69" s="22"/>
      <c r="GZH69" s="22"/>
      <c r="GZI69" s="22"/>
      <c r="GZJ69" s="22"/>
      <c r="GZK69" s="22"/>
      <c r="GZL69" s="22"/>
      <c r="GZM69" s="22"/>
      <c r="GZN69" s="22"/>
      <c r="GZO69" s="22"/>
      <c r="GZP69" s="22"/>
      <c r="GZQ69" s="22"/>
      <c r="GZR69" s="22"/>
      <c r="GZS69" s="22"/>
      <c r="GZT69" s="22"/>
      <c r="GZU69" s="22"/>
      <c r="GZV69" s="22"/>
      <c r="GZW69" s="22"/>
      <c r="GZX69" s="22"/>
      <c r="GZY69" s="22"/>
      <c r="GZZ69" s="22"/>
      <c r="HAA69" s="22"/>
      <c r="HAB69" s="22"/>
      <c r="HAC69" s="22"/>
      <c r="HAD69" s="22"/>
      <c r="HAE69" s="22"/>
      <c r="HAF69" s="22"/>
      <c r="HAG69" s="22"/>
      <c r="HAH69" s="22"/>
      <c r="HAI69" s="22"/>
      <c r="HAJ69" s="22"/>
      <c r="HAK69" s="22"/>
      <c r="HAL69" s="22"/>
      <c r="HAM69" s="22"/>
      <c r="HAN69" s="22"/>
      <c r="HAO69" s="22"/>
      <c r="HAP69" s="22"/>
      <c r="HAQ69" s="22"/>
      <c r="HAR69" s="22"/>
      <c r="HAS69" s="22"/>
      <c r="HAT69" s="22"/>
      <c r="HAU69" s="22"/>
      <c r="HAV69" s="22"/>
      <c r="HAW69" s="22"/>
      <c r="HAX69" s="22"/>
      <c r="HAY69" s="22"/>
      <c r="HAZ69" s="22"/>
      <c r="HBA69" s="22"/>
      <c r="HBB69" s="22"/>
      <c r="HBC69" s="22"/>
      <c r="HBD69" s="22"/>
      <c r="HBE69" s="22"/>
      <c r="HBF69" s="22"/>
      <c r="HBG69" s="22"/>
      <c r="HBH69" s="22"/>
      <c r="HBI69" s="22"/>
      <c r="HBJ69" s="22"/>
      <c r="HBK69" s="22"/>
      <c r="HBL69" s="22"/>
      <c r="HBM69" s="22"/>
      <c r="HBN69" s="22"/>
      <c r="HBO69" s="22"/>
      <c r="HBP69" s="22"/>
      <c r="HBQ69" s="22"/>
      <c r="HBR69" s="22"/>
      <c r="HBS69" s="22"/>
      <c r="HBT69" s="22"/>
      <c r="HBU69" s="22"/>
      <c r="HBV69" s="22"/>
      <c r="HBW69" s="22"/>
      <c r="HBX69" s="22"/>
      <c r="HBY69" s="22"/>
      <c r="HBZ69" s="22"/>
      <c r="HCA69" s="22"/>
      <c r="HCB69" s="22"/>
      <c r="HCC69" s="22"/>
      <c r="HCD69" s="22"/>
      <c r="HCE69" s="22"/>
      <c r="HCF69" s="22"/>
      <c r="HCG69" s="22"/>
      <c r="HCH69" s="22"/>
      <c r="HCI69" s="22"/>
      <c r="HCJ69" s="22"/>
      <c r="HCK69" s="22"/>
      <c r="HCL69" s="22"/>
      <c r="HCM69" s="22"/>
      <c r="HCN69" s="22"/>
      <c r="HCO69" s="22"/>
      <c r="HCP69" s="22"/>
      <c r="HCQ69" s="22"/>
      <c r="HCR69" s="22"/>
      <c r="HCS69" s="22"/>
      <c r="HCT69" s="22"/>
      <c r="HCU69" s="22"/>
      <c r="HCV69" s="22"/>
      <c r="HCW69" s="22"/>
      <c r="HCX69" s="22"/>
      <c r="HCY69" s="22"/>
      <c r="HCZ69" s="22"/>
      <c r="HDA69" s="22"/>
      <c r="HDB69" s="22"/>
      <c r="HDC69" s="22"/>
      <c r="HDD69" s="22"/>
      <c r="HDE69" s="22"/>
      <c r="HDF69" s="22"/>
      <c r="HDG69" s="22"/>
      <c r="HDH69" s="22"/>
      <c r="HDI69" s="22"/>
      <c r="HDJ69" s="22"/>
      <c r="HDK69" s="22"/>
      <c r="HDL69" s="22"/>
      <c r="HDM69" s="22"/>
      <c r="HDN69" s="22"/>
      <c r="HDO69" s="22"/>
      <c r="HDP69" s="22"/>
      <c r="HDQ69" s="22"/>
      <c r="HDR69" s="22"/>
      <c r="HDS69" s="22"/>
      <c r="HDT69" s="22"/>
      <c r="HDU69" s="22"/>
      <c r="HDV69" s="22"/>
      <c r="HDW69" s="22"/>
      <c r="HDX69" s="22"/>
      <c r="HDY69" s="22"/>
      <c r="HDZ69" s="22"/>
      <c r="HEA69" s="22"/>
      <c r="HEB69" s="22"/>
      <c r="HEC69" s="22"/>
      <c r="HED69" s="22"/>
      <c r="HEE69" s="22"/>
      <c r="HEF69" s="22"/>
      <c r="HEG69" s="22"/>
      <c r="HEH69" s="22"/>
      <c r="HEI69" s="22"/>
      <c r="HEJ69" s="22"/>
      <c r="HEK69" s="22"/>
      <c r="HEL69" s="22"/>
      <c r="HEM69" s="22"/>
      <c r="HEN69" s="22"/>
      <c r="HEO69" s="22"/>
      <c r="HEP69" s="22"/>
      <c r="HEQ69" s="22"/>
      <c r="HER69" s="22"/>
      <c r="HES69" s="22"/>
      <c r="HET69" s="22"/>
      <c r="HEU69" s="22"/>
      <c r="HEV69" s="22"/>
      <c r="HEW69" s="22"/>
      <c r="HEX69" s="22"/>
      <c r="HEY69" s="22"/>
      <c r="HEZ69" s="22"/>
      <c r="HFA69" s="22"/>
      <c r="HFB69" s="22"/>
      <c r="HFC69" s="22"/>
      <c r="HFD69" s="22"/>
      <c r="HFE69" s="22"/>
      <c r="HFF69" s="22"/>
      <c r="HFG69" s="22"/>
      <c r="HFH69" s="22"/>
      <c r="HFI69" s="22"/>
      <c r="HFJ69" s="22"/>
      <c r="HFK69" s="22"/>
      <c r="HFL69" s="22"/>
      <c r="HFM69" s="22"/>
      <c r="HFN69" s="22"/>
      <c r="HFO69" s="22"/>
      <c r="HFP69" s="22"/>
      <c r="HFQ69" s="22"/>
      <c r="HFR69" s="22"/>
      <c r="HFS69" s="22"/>
      <c r="HFT69" s="22"/>
      <c r="HFU69" s="22"/>
      <c r="HFV69" s="22"/>
      <c r="HFW69" s="22"/>
      <c r="HFX69" s="22"/>
      <c r="HFY69" s="22"/>
      <c r="HFZ69" s="22"/>
      <c r="HGA69" s="22"/>
      <c r="HGB69" s="22"/>
      <c r="HGC69" s="22"/>
      <c r="HGD69" s="22"/>
      <c r="HGE69" s="22"/>
      <c r="HGF69" s="22"/>
      <c r="HGG69" s="22"/>
      <c r="HGH69" s="22"/>
      <c r="HGI69" s="22"/>
      <c r="HGJ69" s="22"/>
      <c r="HGK69" s="22"/>
      <c r="HGL69" s="22"/>
      <c r="HGM69" s="22"/>
      <c r="HGN69" s="22"/>
      <c r="HGO69" s="22"/>
      <c r="HGP69" s="22"/>
      <c r="HGQ69" s="22"/>
      <c r="HGR69" s="22"/>
      <c r="HGS69" s="22"/>
      <c r="HGT69" s="22"/>
      <c r="HGU69" s="22"/>
      <c r="HGV69" s="22"/>
      <c r="HGW69" s="22"/>
      <c r="HGX69" s="22"/>
      <c r="HGY69" s="22"/>
      <c r="HGZ69" s="22"/>
      <c r="HHA69" s="22"/>
      <c r="HHB69" s="22"/>
      <c r="HHC69" s="22"/>
      <c r="HHD69" s="22"/>
      <c r="HHE69" s="22"/>
      <c r="HHF69" s="22"/>
      <c r="HHG69" s="22"/>
      <c r="HHH69" s="22"/>
      <c r="HHI69" s="22"/>
      <c r="HHJ69" s="22"/>
      <c r="HHK69" s="22"/>
      <c r="HHL69" s="22"/>
      <c r="HHM69" s="22"/>
      <c r="HHN69" s="22"/>
      <c r="HHO69" s="22"/>
      <c r="HHP69" s="22"/>
      <c r="HHQ69" s="22"/>
      <c r="HHR69" s="22"/>
      <c r="HHS69" s="22"/>
      <c r="HHT69" s="22"/>
      <c r="HHU69" s="22"/>
      <c r="HHV69" s="22"/>
      <c r="HHW69" s="22"/>
      <c r="HHX69" s="22"/>
      <c r="HHY69" s="22"/>
      <c r="HHZ69" s="22"/>
      <c r="HIA69" s="22"/>
      <c r="HIB69" s="22"/>
      <c r="HIC69" s="22"/>
      <c r="HID69" s="22"/>
      <c r="HIE69" s="22"/>
      <c r="HIF69" s="22"/>
      <c r="HIG69" s="22"/>
      <c r="HIH69" s="22"/>
      <c r="HII69" s="22"/>
      <c r="HIJ69" s="22"/>
      <c r="HIK69" s="22"/>
      <c r="HIL69" s="22"/>
      <c r="HIM69" s="22"/>
      <c r="HIN69" s="22"/>
      <c r="HIO69" s="22"/>
      <c r="HIP69" s="22"/>
      <c r="HIQ69" s="22"/>
      <c r="HIR69" s="22"/>
      <c r="HIS69" s="22"/>
      <c r="HIT69" s="22"/>
      <c r="HIU69" s="22"/>
      <c r="HIV69" s="22"/>
      <c r="HIW69" s="22"/>
      <c r="HIX69" s="22"/>
      <c r="HIY69" s="22"/>
      <c r="HIZ69" s="22"/>
      <c r="HJA69" s="22"/>
      <c r="HJB69" s="22"/>
      <c r="HJC69" s="22"/>
      <c r="HJD69" s="22"/>
      <c r="HJE69" s="22"/>
      <c r="HJF69" s="22"/>
      <c r="HJG69" s="22"/>
      <c r="HJH69" s="22"/>
      <c r="HJI69" s="22"/>
      <c r="HJJ69" s="22"/>
      <c r="HJK69" s="22"/>
      <c r="HJL69" s="22"/>
      <c r="HJM69" s="22"/>
      <c r="HJN69" s="22"/>
      <c r="HJO69" s="22"/>
      <c r="HJP69" s="22"/>
      <c r="HJQ69" s="22"/>
      <c r="HJR69" s="22"/>
      <c r="HJS69" s="22"/>
      <c r="HJT69" s="22"/>
      <c r="HJU69" s="22"/>
      <c r="HJV69" s="22"/>
      <c r="HJW69" s="22"/>
      <c r="HJX69" s="22"/>
      <c r="HJY69" s="22"/>
      <c r="HJZ69" s="22"/>
      <c r="HKA69" s="22"/>
      <c r="HKB69" s="22"/>
      <c r="HKC69" s="22"/>
      <c r="HKD69" s="22"/>
      <c r="HKE69" s="22"/>
      <c r="HKF69" s="22"/>
      <c r="HKG69" s="22"/>
      <c r="HKH69" s="22"/>
      <c r="HKI69" s="22"/>
      <c r="HKJ69" s="22"/>
      <c r="HKK69" s="22"/>
      <c r="HKL69" s="22"/>
      <c r="HKM69" s="22"/>
      <c r="HKN69" s="22"/>
      <c r="HKO69" s="22"/>
      <c r="HKP69" s="22"/>
      <c r="HKQ69" s="22"/>
      <c r="HKR69" s="22"/>
      <c r="HKS69" s="22"/>
      <c r="HKT69" s="22"/>
      <c r="HKU69" s="22"/>
      <c r="HKV69" s="22"/>
      <c r="HKW69" s="22"/>
      <c r="HKX69" s="22"/>
      <c r="HKY69" s="22"/>
      <c r="HKZ69" s="22"/>
      <c r="HLA69" s="22"/>
      <c r="HLB69" s="22"/>
      <c r="HLC69" s="22"/>
      <c r="HLD69" s="22"/>
      <c r="HLE69" s="22"/>
      <c r="HLF69" s="22"/>
      <c r="HLG69" s="22"/>
      <c r="HLH69" s="22"/>
      <c r="HLI69" s="22"/>
      <c r="HLJ69" s="22"/>
      <c r="HLK69" s="22"/>
      <c r="HLL69" s="22"/>
      <c r="HLM69" s="22"/>
      <c r="HLN69" s="22"/>
      <c r="HLO69" s="22"/>
      <c r="HLP69" s="22"/>
      <c r="HLQ69" s="22"/>
      <c r="HLR69" s="22"/>
      <c r="HLS69" s="22"/>
      <c r="HLT69" s="22"/>
      <c r="HLU69" s="22"/>
      <c r="HLV69" s="22"/>
      <c r="HLW69" s="22"/>
      <c r="HLX69" s="22"/>
      <c r="HLY69" s="22"/>
      <c r="HLZ69" s="22"/>
      <c r="HMA69" s="22"/>
      <c r="HMB69" s="22"/>
      <c r="HMC69" s="22"/>
      <c r="HMD69" s="22"/>
      <c r="HME69" s="22"/>
      <c r="HMF69" s="22"/>
      <c r="HMG69" s="22"/>
      <c r="HMH69" s="22"/>
      <c r="HMI69" s="22"/>
      <c r="HMJ69" s="22"/>
      <c r="HMK69" s="22"/>
      <c r="HML69" s="22"/>
      <c r="HMM69" s="22"/>
      <c r="HMN69" s="22"/>
      <c r="HMO69" s="22"/>
      <c r="HMP69" s="22"/>
      <c r="HMQ69" s="22"/>
      <c r="HMR69" s="22"/>
      <c r="HMS69" s="22"/>
      <c r="HMT69" s="22"/>
      <c r="HMU69" s="22"/>
      <c r="HMV69" s="22"/>
      <c r="HMW69" s="22"/>
      <c r="HMX69" s="22"/>
      <c r="HMY69" s="22"/>
      <c r="HMZ69" s="22"/>
      <c r="HNA69" s="22"/>
      <c r="HNB69" s="22"/>
      <c r="HNC69" s="22"/>
      <c r="HND69" s="22"/>
      <c r="HNE69" s="22"/>
      <c r="HNF69" s="22"/>
      <c r="HNG69" s="22"/>
      <c r="HNH69" s="22"/>
      <c r="HNI69" s="22"/>
      <c r="HNJ69" s="22"/>
      <c r="HNK69" s="22"/>
      <c r="HNL69" s="22"/>
      <c r="HNM69" s="22"/>
      <c r="HNN69" s="22"/>
      <c r="HNO69" s="22"/>
      <c r="HNP69" s="22"/>
      <c r="HNQ69" s="22"/>
      <c r="HNR69" s="22"/>
      <c r="HNS69" s="22"/>
      <c r="HNT69" s="22"/>
      <c r="HNU69" s="22"/>
      <c r="HNV69" s="22"/>
      <c r="HNW69" s="22"/>
      <c r="HNX69" s="22"/>
      <c r="HNY69" s="22"/>
      <c r="HNZ69" s="22"/>
      <c r="HOA69" s="22"/>
      <c r="HOB69" s="22"/>
      <c r="HOC69" s="22"/>
      <c r="HOD69" s="22"/>
      <c r="HOE69" s="22"/>
      <c r="HOF69" s="22"/>
      <c r="HOG69" s="22"/>
      <c r="HOH69" s="22"/>
      <c r="HOI69" s="22"/>
      <c r="HOJ69" s="22"/>
      <c r="HOK69" s="22"/>
      <c r="HOL69" s="22"/>
      <c r="HOM69" s="22"/>
      <c r="HON69" s="22"/>
      <c r="HOO69" s="22"/>
      <c r="HOP69" s="22"/>
      <c r="HOQ69" s="22"/>
      <c r="HOR69" s="22"/>
      <c r="HOS69" s="22"/>
      <c r="HOT69" s="22"/>
      <c r="HOU69" s="22"/>
      <c r="HOV69" s="22"/>
      <c r="HOW69" s="22"/>
      <c r="HOX69" s="22"/>
      <c r="HOY69" s="22"/>
      <c r="HOZ69" s="22"/>
      <c r="HPA69" s="22"/>
      <c r="HPB69" s="22"/>
      <c r="HPC69" s="22"/>
      <c r="HPD69" s="22"/>
      <c r="HPE69" s="22"/>
      <c r="HPF69" s="22"/>
      <c r="HPG69" s="22"/>
      <c r="HPH69" s="22"/>
      <c r="HPI69" s="22"/>
      <c r="HPJ69" s="22"/>
      <c r="HPK69" s="22"/>
      <c r="HPL69" s="22"/>
      <c r="HPM69" s="22"/>
      <c r="HPN69" s="22"/>
      <c r="HPO69" s="22"/>
      <c r="HPP69" s="22"/>
      <c r="HPQ69" s="22"/>
      <c r="HPR69" s="22"/>
      <c r="HPS69" s="22"/>
      <c r="HPT69" s="22"/>
      <c r="HPU69" s="22"/>
      <c r="HPV69" s="22"/>
      <c r="HPW69" s="22"/>
      <c r="HPX69" s="22"/>
      <c r="HPY69" s="22"/>
      <c r="HPZ69" s="22"/>
      <c r="HQA69" s="22"/>
      <c r="HQB69" s="22"/>
      <c r="HQC69" s="22"/>
      <c r="HQD69" s="22"/>
      <c r="HQE69" s="22"/>
      <c r="HQF69" s="22"/>
      <c r="HQG69" s="22"/>
      <c r="HQH69" s="22"/>
      <c r="HQI69" s="22"/>
      <c r="HQJ69" s="22"/>
      <c r="HQK69" s="22"/>
      <c r="HQL69" s="22"/>
      <c r="HQM69" s="22"/>
      <c r="HQN69" s="22"/>
      <c r="HQO69" s="22"/>
      <c r="HQP69" s="22"/>
      <c r="HQQ69" s="22"/>
      <c r="HQR69" s="22"/>
      <c r="HQS69" s="22"/>
      <c r="HQT69" s="22"/>
      <c r="HQU69" s="22"/>
      <c r="HQV69" s="22"/>
      <c r="HQW69" s="22"/>
      <c r="HQX69" s="22"/>
      <c r="HQY69" s="22"/>
      <c r="HQZ69" s="22"/>
      <c r="HRA69" s="22"/>
      <c r="HRB69" s="22"/>
      <c r="HRC69" s="22"/>
      <c r="HRD69" s="22"/>
      <c r="HRE69" s="22"/>
      <c r="HRF69" s="22"/>
      <c r="HRG69" s="22"/>
      <c r="HRH69" s="22"/>
      <c r="HRI69" s="22"/>
      <c r="HRJ69" s="22"/>
      <c r="HRK69" s="22"/>
      <c r="HRL69" s="22"/>
      <c r="HRM69" s="22"/>
      <c r="HRN69" s="22"/>
      <c r="HRO69" s="22"/>
      <c r="HRP69" s="22"/>
      <c r="HRQ69" s="22"/>
      <c r="HRR69" s="22"/>
      <c r="HRS69" s="22"/>
      <c r="HRT69" s="22"/>
      <c r="HRU69" s="22"/>
      <c r="HRV69" s="22"/>
      <c r="HRW69" s="22"/>
      <c r="HRX69" s="22"/>
      <c r="HRY69" s="22"/>
      <c r="HRZ69" s="22"/>
      <c r="HSA69" s="22"/>
      <c r="HSB69" s="22"/>
      <c r="HSC69" s="22"/>
      <c r="HSD69" s="22"/>
      <c r="HSE69" s="22"/>
      <c r="HSF69" s="22"/>
      <c r="HSG69" s="22"/>
      <c r="HSH69" s="22"/>
      <c r="HSI69" s="22"/>
      <c r="HSJ69" s="22"/>
      <c r="HSK69" s="22"/>
      <c r="HSL69" s="22"/>
      <c r="HSM69" s="22"/>
      <c r="HSN69" s="22"/>
      <c r="HSO69" s="22"/>
      <c r="HSP69" s="22"/>
      <c r="HSQ69" s="22"/>
      <c r="HSR69" s="22"/>
      <c r="HSS69" s="22"/>
      <c r="HST69" s="22"/>
      <c r="HSU69" s="22"/>
      <c r="HSV69" s="22"/>
      <c r="HSW69" s="22"/>
      <c r="HSX69" s="22"/>
      <c r="HSY69" s="22"/>
      <c r="HSZ69" s="22"/>
      <c r="HTA69" s="22"/>
      <c r="HTB69" s="22"/>
      <c r="HTC69" s="22"/>
      <c r="HTD69" s="22"/>
      <c r="HTE69" s="22"/>
      <c r="HTF69" s="22"/>
      <c r="HTG69" s="22"/>
      <c r="HTH69" s="22"/>
      <c r="HTI69" s="22"/>
      <c r="HTJ69" s="22"/>
      <c r="HTK69" s="22"/>
      <c r="HTL69" s="22"/>
      <c r="HTM69" s="22"/>
      <c r="HTN69" s="22"/>
      <c r="HTO69" s="22"/>
      <c r="HTP69" s="22"/>
      <c r="HTQ69" s="22"/>
      <c r="HTR69" s="22"/>
      <c r="HTS69" s="22"/>
      <c r="HTT69" s="22"/>
      <c r="HTU69" s="22"/>
      <c r="HTV69" s="22"/>
      <c r="HTW69" s="22"/>
      <c r="HTX69" s="22"/>
      <c r="HTY69" s="22"/>
      <c r="HTZ69" s="22"/>
      <c r="HUA69" s="22"/>
      <c r="HUB69" s="22"/>
      <c r="HUC69" s="22"/>
      <c r="HUD69" s="22"/>
      <c r="HUE69" s="22"/>
      <c r="HUF69" s="22"/>
      <c r="HUG69" s="22"/>
      <c r="HUH69" s="22"/>
      <c r="HUI69" s="22"/>
      <c r="HUJ69" s="22"/>
      <c r="HUK69" s="22"/>
      <c r="HUL69" s="22"/>
      <c r="HUM69" s="22"/>
      <c r="HUN69" s="22"/>
      <c r="HUO69" s="22"/>
      <c r="HUP69" s="22"/>
      <c r="HUQ69" s="22"/>
      <c r="HUR69" s="22"/>
      <c r="HUS69" s="22"/>
      <c r="HUT69" s="22"/>
      <c r="HUU69" s="22"/>
      <c r="HUV69" s="22"/>
      <c r="HUW69" s="22"/>
      <c r="HUX69" s="22"/>
      <c r="HUY69" s="22"/>
      <c r="HUZ69" s="22"/>
      <c r="HVA69" s="22"/>
      <c r="HVB69" s="22"/>
      <c r="HVC69" s="22"/>
      <c r="HVD69" s="22"/>
      <c r="HVE69" s="22"/>
      <c r="HVF69" s="22"/>
      <c r="HVG69" s="22"/>
      <c r="HVH69" s="22"/>
      <c r="HVI69" s="22"/>
      <c r="HVJ69" s="22"/>
      <c r="HVK69" s="22"/>
      <c r="HVL69" s="22"/>
      <c r="HVM69" s="22"/>
      <c r="HVN69" s="22"/>
      <c r="HVO69" s="22"/>
      <c r="HVP69" s="22"/>
      <c r="HVQ69" s="22"/>
      <c r="HVR69" s="22"/>
      <c r="HVS69" s="22"/>
      <c r="HVT69" s="22"/>
      <c r="HVU69" s="22"/>
      <c r="HVV69" s="22"/>
      <c r="HVW69" s="22"/>
      <c r="HVX69" s="22"/>
      <c r="HVY69" s="22"/>
      <c r="HVZ69" s="22"/>
      <c r="HWA69" s="22"/>
      <c r="HWB69" s="22"/>
      <c r="HWC69" s="22"/>
      <c r="HWD69" s="22"/>
      <c r="HWE69" s="22"/>
      <c r="HWF69" s="22"/>
      <c r="HWG69" s="22"/>
      <c r="HWH69" s="22"/>
      <c r="HWI69" s="22"/>
      <c r="HWJ69" s="22"/>
      <c r="HWK69" s="22"/>
      <c r="HWL69" s="22"/>
      <c r="HWM69" s="22"/>
      <c r="HWN69" s="22"/>
      <c r="HWO69" s="22"/>
      <c r="HWP69" s="22"/>
      <c r="HWQ69" s="22"/>
      <c r="HWR69" s="22"/>
      <c r="HWS69" s="22"/>
      <c r="HWT69" s="22"/>
      <c r="HWU69" s="22"/>
      <c r="HWV69" s="22"/>
      <c r="HWW69" s="22"/>
      <c r="HWX69" s="22"/>
      <c r="HWY69" s="22"/>
      <c r="HWZ69" s="22"/>
      <c r="HXA69" s="22"/>
      <c r="HXB69" s="22"/>
      <c r="HXC69" s="22"/>
      <c r="HXD69" s="22"/>
      <c r="HXE69" s="22"/>
      <c r="HXF69" s="22"/>
      <c r="HXG69" s="22"/>
      <c r="HXH69" s="22"/>
      <c r="HXI69" s="22"/>
      <c r="HXJ69" s="22"/>
      <c r="HXK69" s="22"/>
      <c r="HXL69" s="22"/>
      <c r="HXM69" s="22"/>
      <c r="HXN69" s="22"/>
      <c r="HXO69" s="22"/>
      <c r="HXP69" s="22"/>
      <c r="HXQ69" s="22"/>
      <c r="HXR69" s="22"/>
      <c r="HXS69" s="22"/>
      <c r="HXT69" s="22"/>
      <c r="HXU69" s="22"/>
      <c r="HXV69" s="22"/>
      <c r="HXW69" s="22"/>
      <c r="HXX69" s="22"/>
      <c r="HXY69" s="22"/>
      <c r="HXZ69" s="22"/>
      <c r="HYA69" s="22"/>
      <c r="HYB69" s="22"/>
      <c r="HYC69" s="22"/>
      <c r="HYD69" s="22"/>
      <c r="HYE69" s="22"/>
      <c r="HYF69" s="22"/>
      <c r="HYG69" s="22"/>
      <c r="HYH69" s="22"/>
      <c r="HYI69" s="22"/>
      <c r="HYJ69" s="22"/>
      <c r="HYK69" s="22"/>
      <c r="HYL69" s="22"/>
      <c r="HYM69" s="22"/>
      <c r="HYN69" s="22"/>
      <c r="HYO69" s="22"/>
      <c r="HYP69" s="22"/>
      <c r="HYQ69" s="22"/>
      <c r="HYR69" s="22"/>
      <c r="HYS69" s="22"/>
      <c r="HYT69" s="22"/>
      <c r="HYU69" s="22"/>
      <c r="HYV69" s="22"/>
      <c r="HYW69" s="22"/>
      <c r="HYX69" s="22"/>
      <c r="HYY69" s="22"/>
      <c r="HYZ69" s="22"/>
      <c r="HZA69" s="22"/>
      <c r="HZB69" s="22"/>
      <c r="HZC69" s="22"/>
      <c r="HZD69" s="22"/>
      <c r="HZE69" s="22"/>
      <c r="HZF69" s="22"/>
      <c r="HZG69" s="22"/>
      <c r="HZH69" s="22"/>
      <c r="HZI69" s="22"/>
      <c r="HZJ69" s="22"/>
      <c r="HZK69" s="22"/>
      <c r="HZL69" s="22"/>
      <c r="HZM69" s="22"/>
      <c r="HZN69" s="22"/>
      <c r="HZO69" s="22"/>
      <c r="HZP69" s="22"/>
      <c r="HZQ69" s="22"/>
      <c r="HZR69" s="22"/>
      <c r="HZS69" s="22"/>
      <c r="HZT69" s="22"/>
      <c r="HZU69" s="22"/>
      <c r="HZV69" s="22"/>
      <c r="HZW69" s="22"/>
      <c r="HZX69" s="22"/>
      <c r="HZY69" s="22"/>
      <c r="HZZ69" s="22"/>
      <c r="IAA69" s="22"/>
      <c r="IAB69" s="22"/>
      <c r="IAC69" s="22"/>
      <c r="IAD69" s="22"/>
      <c r="IAE69" s="22"/>
      <c r="IAF69" s="22"/>
      <c r="IAG69" s="22"/>
      <c r="IAH69" s="22"/>
      <c r="IAI69" s="22"/>
      <c r="IAJ69" s="22"/>
      <c r="IAK69" s="22"/>
      <c r="IAL69" s="22"/>
      <c r="IAM69" s="22"/>
      <c r="IAN69" s="22"/>
      <c r="IAO69" s="22"/>
      <c r="IAP69" s="22"/>
      <c r="IAQ69" s="22"/>
      <c r="IAR69" s="22"/>
      <c r="IAS69" s="22"/>
      <c r="IAT69" s="22"/>
      <c r="IAU69" s="22"/>
      <c r="IAV69" s="22"/>
      <c r="IAW69" s="22"/>
      <c r="IAX69" s="22"/>
      <c r="IAY69" s="22"/>
      <c r="IAZ69" s="22"/>
      <c r="IBA69" s="22"/>
      <c r="IBB69" s="22"/>
      <c r="IBC69" s="22"/>
      <c r="IBD69" s="22"/>
      <c r="IBE69" s="22"/>
      <c r="IBF69" s="22"/>
      <c r="IBG69" s="22"/>
      <c r="IBH69" s="22"/>
      <c r="IBI69" s="22"/>
      <c r="IBJ69" s="22"/>
      <c r="IBK69" s="22"/>
      <c r="IBL69" s="22"/>
      <c r="IBM69" s="22"/>
      <c r="IBN69" s="22"/>
      <c r="IBO69" s="22"/>
      <c r="IBP69" s="22"/>
      <c r="IBQ69" s="22"/>
      <c r="IBR69" s="22"/>
      <c r="IBS69" s="22"/>
      <c r="IBT69" s="22"/>
      <c r="IBU69" s="22"/>
      <c r="IBV69" s="22"/>
      <c r="IBW69" s="22"/>
      <c r="IBX69" s="22"/>
      <c r="IBY69" s="22"/>
      <c r="IBZ69" s="22"/>
      <c r="ICA69" s="22"/>
      <c r="ICB69" s="22"/>
      <c r="ICC69" s="22"/>
      <c r="ICD69" s="22"/>
      <c r="ICE69" s="22"/>
      <c r="ICF69" s="22"/>
      <c r="ICG69" s="22"/>
      <c r="ICH69" s="22"/>
      <c r="ICI69" s="22"/>
      <c r="ICJ69" s="22"/>
      <c r="ICK69" s="22"/>
      <c r="ICL69" s="22"/>
      <c r="ICM69" s="22"/>
      <c r="ICN69" s="22"/>
      <c r="ICO69" s="22"/>
      <c r="ICP69" s="22"/>
      <c r="ICQ69" s="22"/>
      <c r="ICR69" s="22"/>
      <c r="ICS69" s="22"/>
      <c r="ICT69" s="22"/>
      <c r="ICU69" s="22"/>
      <c r="ICV69" s="22"/>
      <c r="ICW69" s="22"/>
      <c r="ICX69" s="22"/>
      <c r="ICY69" s="22"/>
      <c r="ICZ69" s="22"/>
      <c r="IDA69" s="22"/>
      <c r="IDB69" s="22"/>
      <c r="IDC69" s="22"/>
      <c r="IDD69" s="22"/>
      <c r="IDE69" s="22"/>
      <c r="IDF69" s="22"/>
      <c r="IDG69" s="22"/>
      <c r="IDH69" s="22"/>
      <c r="IDI69" s="22"/>
      <c r="IDJ69" s="22"/>
      <c r="IDK69" s="22"/>
      <c r="IDL69" s="22"/>
      <c r="IDM69" s="22"/>
      <c r="IDN69" s="22"/>
      <c r="IDO69" s="22"/>
      <c r="IDP69" s="22"/>
      <c r="IDQ69" s="22"/>
      <c r="IDR69" s="22"/>
      <c r="IDS69" s="22"/>
      <c r="IDT69" s="22"/>
      <c r="IDU69" s="22"/>
      <c r="IDV69" s="22"/>
      <c r="IDW69" s="22"/>
      <c r="IDX69" s="22"/>
      <c r="IDY69" s="22"/>
      <c r="IDZ69" s="22"/>
      <c r="IEA69" s="22"/>
      <c r="IEB69" s="22"/>
      <c r="IEC69" s="22"/>
      <c r="IED69" s="22"/>
      <c r="IEE69" s="22"/>
      <c r="IEF69" s="22"/>
      <c r="IEG69" s="22"/>
      <c r="IEH69" s="22"/>
      <c r="IEI69" s="22"/>
      <c r="IEJ69" s="22"/>
      <c r="IEK69" s="22"/>
      <c r="IEL69" s="22"/>
      <c r="IEM69" s="22"/>
      <c r="IEN69" s="22"/>
      <c r="IEO69" s="22"/>
      <c r="IEP69" s="22"/>
      <c r="IEQ69" s="22"/>
      <c r="IER69" s="22"/>
      <c r="IES69" s="22"/>
      <c r="IET69" s="22"/>
      <c r="IEU69" s="22"/>
      <c r="IEV69" s="22"/>
      <c r="IEW69" s="22"/>
      <c r="IEX69" s="22"/>
      <c r="IEY69" s="22"/>
      <c r="IEZ69" s="22"/>
      <c r="IFA69" s="22"/>
      <c r="IFB69" s="22"/>
      <c r="IFC69" s="22"/>
      <c r="IFD69" s="22"/>
      <c r="IFE69" s="22"/>
      <c r="IFF69" s="22"/>
      <c r="IFG69" s="22"/>
      <c r="IFH69" s="22"/>
      <c r="IFI69" s="22"/>
      <c r="IFJ69" s="22"/>
      <c r="IFK69" s="22"/>
      <c r="IFL69" s="22"/>
      <c r="IFM69" s="22"/>
      <c r="IFN69" s="22"/>
      <c r="IFO69" s="22"/>
      <c r="IFP69" s="22"/>
      <c r="IFQ69" s="22"/>
      <c r="IFR69" s="22"/>
      <c r="IFS69" s="22"/>
      <c r="IFT69" s="22"/>
      <c r="IFU69" s="22"/>
      <c r="IFV69" s="22"/>
      <c r="IFW69" s="22"/>
      <c r="IFX69" s="22"/>
      <c r="IFY69" s="22"/>
      <c r="IFZ69" s="22"/>
      <c r="IGA69" s="22"/>
      <c r="IGB69" s="22"/>
      <c r="IGC69" s="22"/>
      <c r="IGD69" s="22"/>
      <c r="IGE69" s="22"/>
      <c r="IGF69" s="22"/>
      <c r="IGG69" s="22"/>
      <c r="IGH69" s="22"/>
      <c r="IGI69" s="22"/>
      <c r="IGJ69" s="22"/>
      <c r="IGK69" s="22"/>
      <c r="IGL69" s="22"/>
      <c r="IGM69" s="22"/>
      <c r="IGN69" s="22"/>
      <c r="IGO69" s="22"/>
      <c r="IGP69" s="22"/>
      <c r="IGQ69" s="22"/>
      <c r="IGR69" s="22"/>
      <c r="IGS69" s="22"/>
      <c r="IGT69" s="22"/>
      <c r="IGU69" s="22"/>
      <c r="IGV69" s="22"/>
      <c r="IGW69" s="22"/>
      <c r="IGX69" s="22"/>
      <c r="IGY69" s="22"/>
      <c r="IGZ69" s="22"/>
      <c r="IHA69" s="22"/>
      <c r="IHB69" s="22"/>
      <c r="IHC69" s="22"/>
      <c r="IHD69" s="22"/>
      <c r="IHE69" s="22"/>
      <c r="IHF69" s="22"/>
      <c r="IHG69" s="22"/>
      <c r="IHH69" s="22"/>
      <c r="IHI69" s="22"/>
      <c r="IHJ69" s="22"/>
      <c r="IHK69" s="22"/>
      <c r="IHL69" s="22"/>
      <c r="IHM69" s="22"/>
      <c r="IHN69" s="22"/>
      <c r="IHO69" s="22"/>
      <c r="IHP69" s="22"/>
      <c r="IHQ69" s="22"/>
      <c r="IHR69" s="22"/>
      <c r="IHS69" s="22"/>
      <c r="IHT69" s="22"/>
      <c r="IHU69" s="22"/>
      <c r="IHV69" s="22"/>
      <c r="IHW69" s="22"/>
      <c r="IHX69" s="22"/>
      <c r="IHY69" s="22"/>
      <c r="IHZ69" s="22"/>
      <c r="IIA69" s="22"/>
      <c r="IIB69" s="22"/>
      <c r="IIC69" s="22"/>
      <c r="IID69" s="22"/>
      <c r="IIE69" s="22"/>
      <c r="IIF69" s="22"/>
      <c r="IIG69" s="22"/>
      <c r="IIH69" s="22"/>
      <c r="III69" s="22"/>
      <c r="IIJ69" s="22"/>
      <c r="IIK69" s="22"/>
      <c r="IIL69" s="22"/>
      <c r="IIM69" s="22"/>
      <c r="IIN69" s="22"/>
      <c r="IIO69" s="22"/>
      <c r="IIP69" s="22"/>
      <c r="IIQ69" s="22"/>
      <c r="IIR69" s="22"/>
      <c r="IIS69" s="22"/>
      <c r="IIT69" s="22"/>
      <c r="IIU69" s="22"/>
      <c r="IIV69" s="22"/>
      <c r="IIW69" s="22"/>
      <c r="IIX69" s="22"/>
      <c r="IIY69" s="22"/>
      <c r="IIZ69" s="22"/>
      <c r="IJA69" s="22"/>
      <c r="IJB69" s="22"/>
      <c r="IJC69" s="22"/>
      <c r="IJD69" s="22"/>
      <c r="IJE69" s="22"/>
      <c r="IJF69" s="22"/>
      <c r="IJG69" s="22"/>
      <c r="IJH69" s="22"/>
      <c r="IJI69" s="22"/>
      <c r="IJJ69" s="22"/>
      <c r="IJK69" s="22"/>
      <c r="IJL69" s="22"/>
      <c r="IJM69" s="22"/>
      <c r="IJN69" s="22"/>
      <c r="IJO69" s="22"/>
      <c r="IJP69" s="22"/>
      <c r="IJQ69" s="22"/>
      <c r="IJR69" s="22"/>
      <c r="IJS69" s="22"/>
      <c r="IJT69" s="22"/>
      <c r="IJU69" s="22"/>
      <c r="IJV69" s="22"/>
      <c r="IJW69" s="22"/>
      <c r="IJX69" s="22"/>
      <c r="IJY69" s="22"/>
      <c r="IJZ69" s="22"/>
      <c r="IKA69" s="22"/>
      <c r="IKB69" s="22"/>
      <c r="IKC69" s="22"/>
      <c r="IKD69" s="22"/>
      <c r="IKE69" s="22"/>
      <c r="IKF69" s="22"/>
      <c r="IKG69" s="22"/>
      <c r="IKH69" s="22"/>
      <c r="IKI69" s="22"/>
      <c r="IKJ69" s="22"/>
      <c r="IKK69" s="22"/>
      <c r="IKL69" s="22"/>
      <c r="IKM69" s="22"/>
      <c r="IKN69" s="22"/>
      <c r="IKO69" s="22"/>
      <c r="IKP69" s="22"/>
      <c r="IKQ69" s="22"/>
      <c r="IKR69" s="22"/>
      <c r="IKS69" s="22"/>
      <c r="IKT69" s="22"/>
      <c r="IKU69" s="22"/>
      <c r="IKV69" s="22"/>
      <c r="IKW69" s="22"/>
      <c r="IKX69" s="22"/>
      <c r="IKY69" s="22"/>
      <c r="IKZ69" s="22"/>
      <c r="ILA69" s="22"/>
      <c r="ILB69" s="22"/>
      <c r="ILC69" s="22"/>
      <c r="ILD69" s="22"/>
      <c r="ILE69" s="22"/>
      <c r="ILF69" s="22"/>
      <c r="ILG69" s="22"/>
      <c r="ILH69" s="22"/>
      <c r="ILI69" s="22"/>
      <c r="ILJ69" s="22"/>
      <c r="ILK69" s="22"/>
      <c r="ILL69" s="22"/>
      <c r="ILM69" s="22"/>
      <c r="ILN69" s="22"/>
      <c r="ILO69" s="22"/>
      <c r="ILP69" s="22"/>
      <c r="ILQ69" s="22"/>
      <c r="ILR69" s="22"/>
      <c r="ILS69" s="22"/>
      <c r="ILT69" s="22"/>
      <c r="ILU69" s="22"/>
      <c r="ILV69" s="22"/>
      <c r="ILW69" s="22"/>
      <c r="ILX69" s="22"/>
      <c r="ILY69" s="22"/>
      <c r="ILZ69" s="22"/>
      <c r="IMA69" s="22"/>
      <c r="IMB69" s="22"/>
      <c r="IMC69" s="22"/>
      <c r="IMD69" s="22"/>
      <c r="IME69" s="22"/>
      <c r="IMF69" s="22"/>
      <c r="IMG69" s="22"/>
      <c r="IMH69" s="22"/>
      <c r="IMI69" s="22"/>
      <c r="IMJ69" s="22"/>
      <c r="IMK69" s="22"/>
      <c r="IML69" s="22"/>
      <c r="IMM69" s="22"/>
      <c r="IMN69" s="22"/>
      <c r="IMO69" s="22"/>
      <c r="IMP69" s="22"/>
      <c r="IMQ69" s="22"/>
      <c r="IMR69" s="22"/>
      <c r="IMS69" s="22"/>
      <c r="IMT69" s="22"/>
      <c r="IMU69" s="22"/>
      <c r="IMV69" s="22"/>
      <c r="IMW69" s="22"/>
      <c r="IMX69" s="22"/>
      <c r="IMY69" s="22"/>
      <c r="IMZ69" s="22"/>
      <c r="INA69" s="22"/>
      <c r="INB69" s="22"/>
      <c r="INC69" s="22"/>
      <c r="IND69" s="22"/>
      <c r="INE69" s="22"/>
      <c r="INF69" s="22"/>
      <c r="ING69" s="22"/>
      <c r="INH69" s="22"/>
      <c r="INI69" s="22"/>
      <c r="INJ69" s="22"/>
      <c r="INK69" s="22"/>
      <c r="INL69" s="22"/>
      <c r="INM69" s="22"/>
      <c r="INN69" s="22"/>
      <c r="INO69" s="22"/>
      <c r="INP69" s="22"/>
      <c r="INQ69" s="22"/>
      <c r="INR69" s="22"/>
      <c r="INS69" s="22"/>
      <c r="INT69" s="22"/>
      <c r="INU69" s="22"/>
      <c r="INV69" s="22"/>
      <c r="INW69" s="22"/>
      <c r="INX69" s="22"/>
      <c r="INY69" s="22"/>
      <c r="INZ69" s="22"/>
      <c r="IOA69" s="22"/>
      <c r="IOB69" s="22"/>
      <c r="IOC69" s="22"/>
      <c r="IOD69" s="22"/>
      <c r="IOE69" s="22"/>
      <c r="IOF69" s="22"/>
      <c r="IOG69" s="22"/>
      <c r="IOH69" s="22"/>
      <c r="IOI69" s="22"/>
      <c r="IOJ69" s="22"/>
      <c r="IOK69" s="22"/>
      <c r="IOL69" s="22"/>
      <c r="IOM69" s="22"/>
      <c r="ION69" s="22"/>
      <c r="IOO69" s="22"/>
      <c r="IOP69" s="22"/>
      <c r="IOQ69" s="22"/>
      <c r="IOR69" s="22"/>
      <c r="IOS69" s="22"/>
      <c r="IOT69" s="22"/>
      <c r="IOU69" s="22"/>
      <c r="IOV69" s="22"/>
      <c r="IOW69" s="22"/>
      <c r="IOX69" s="22"/>
      <c r="IOY69" s="22"/>
      <c r="IOZ69" s="22"/>
      <c r="IPA69" s="22"/>
      <c r="IPB69" s="22"/>
      <c r="IPC69" s="22"/>
      <c r="IPD69" s="22"/>
      <c r="IPE69" s="22"/>
      <c r="IPF69" s="22"/>
      <c r="IPG69" s="22"/>
      <c r="IPH69" s="22"/>
      <c r="IPI69" s="22"/>
      <c r="IPJ69" s="22"/>
      <c r="IPK69" s="22"/>
      <c r="IPL69" s="22"/>
      <c r="IPM69" s="22"/>
      <c r="IPN69" s="22"/>
      <c r="IPO69" s="22"/>
      <c r="IPP69" s="22"/>
      <c r="IPQ69" s="22"/>
      <c r="IPR69" s="22"/>
      <c r="IPS69" s="22"/>
      <c r="IPT69" s="22"/>
      <c r="IPU69" s="22"/>
      <c r="IPV69" s="22"/>
      <c r="IPW69" s="22"/>
      <c r="IPX69" s="22"/>
      <c r="IPY69" s="22"/>
      <c r="IPZ69" s="22"/>
      <c r="IQA69" s="22"/>
      <c r="IQB69" s="22"/>
      <c r="IQC69" s="22"/>
      <c r="IQD69" s="22"/>
      <c r="IQE69" s="22"/>
      <c r="IQF69" s="22"/>
      <c r="IQG69" s="22"/>
      <c r="IQH69" s="22"/>
      <c r="IQI69" s="22"/>
      <c r="IQJ69" s="22"/>
      <c r="IQK69" s="22"/>
      <c r="IQL69" s="22"/>
      <c r="IQM69" s="22"/>
      <c r="IQN69" s="22"/>
      <c r="IQO69" s="22"/>
      <c r="IQP69" s="22"/>
      <c r="IQQ69" s="22"/>
      <c r="IQR69" s="22"/>
      <c r="IQS69" s="22"/>
      <c r="IQT69" s="22"/>
      <c r="IQU69" s="22"/>
      <c r="IQV69" s="22"/>
      <c r="IQW69" s="22"/>
      <c r="IQX69" s="22"/>
      <c r="IQY69" s="22"/>
      <c r="IQZ69" s="22"/>
      <c r="IRA69" s="22"/>
      <c r="IRB69" s="22"/>
      <c r="IRC69" s="22"/>
      <c r="IRD69" s="22"/>
      <c r="IRE69" s="22"/>
      <c r="IRF69" s="22"/>
      <c r="IRG69" s="22"/>
      <c r="IRH69" s="22"/>
      <c r="IRI69" s="22"/>
      <c r="IRJ69" s="22"/>
      <c r="IRK69" s="22"/>
      <c r="IRL69" s="22"/>
      <c r="IRM69" s="22"/>
      <c r="IRN69" s="22"/>
      <c r="IRO69" s="22"/>
      <c r="IRP69" s="22"/>
      <c r="IRQ69" s="22"/>
      <c r="IRR69" s="22"/>
      <c r="IRS69" s="22"/>
      <c r="IRT69" s="22"/>
      <c r="IRU69" s="22"/>
      <c r="IRV69" s="22"/>
      <c r="IRW69" s="22"/>
      <c r="IRX69" s="22"/>
      <c r="IRY69" s="22"/>
      <c r="IRZ69" s="22"/>
      <c r="ISA69" s="22"/>
      <c r="ISB69" s="22"/>
      <c r="ISC69" s="22"/>
      <c r="ISD69" s="22"/>
      <c r="ISE69" s="22"/>
      <c r="ISF69" s="22"/>
      <c r="ISG69" s="22"/>
      <c r="ISH69" s="22"/>
      <c r="ISI69" s="22"/>
      <c r="ISJ69" s="22"/>
      <c r="ISK69" s="22"/>
      <c r="ISL69" s="22"/>
      <c r="ISM69" s="22"/>
      <c r="ISN69" s="22"/>
      <c r="ISO69" s="22"/>
      <c r="ISP69" s="22"/>
      <c r="ISQ69" s="22"/>
      <c r="ISR69" s="22"/>
      <c r="ISS69" s="22"/>
      <c r="IST69" s="22"/>
      <c r="ISU69" s="22"/>
      <c r="ISV69" s="22"/>
      <c r="ISW69" s="22"/>
      <c r="ISX69" s="22"/>
      <c r="ISY69" s="22"/>
      <c r="ISZ69" s="22"/>
      <c r="ITA69" s="22"/>
      <c r="ITB69" s="22"/>
      <c r="ITC69" s="22"/>
      <c r="ITD69" s="22"/>
      <c r="ITE69" s="22"/>
      <c r="ITF69" s="22"/>
      <c r="ITG69" s="22"/>
      <c r="ITH69" s="22"/>
      <c r="ITI69" s="22"/>
      <c r="ITJ69" s="22"/>
      <c r="ITK69" s="22"/>
      <c r="ITL69" s="22"/>
      <c r="ITM69" s="22"/>
      <c r="ITN69" s="22"/>
      <c r="ITO69" s="22"/>
      <c r="ITP69" s="22"/>
      <c r="ITQ69" s="22"/>
      <c r="ITR69" s="22"/>
      <c r="ITS69" s="22"/>
      <c r="ITT69" s="22"/>
      <c r="ITU69" s="22"/>
      <c r="ITV69" s="22"/>
      <c r="ITW69" s="22"/>
      <c r="ITX69" s="22"/>
      <c r="ITY69" s="22"/>
      <c r="ITZ69" s="22"/>
      <c r="IUA69" s="22"/>
      <c r="IUB69" s="22"/>
      <c r="IUC69" s="22"/>
      <c r="IUD69" s="22"/>
      <c r="IUE69" s="22"/>
      <c r="IUF69" s="22"/>
      <c r="IUG69" s="22"/>
      <c r="IUH69" s="22"/>
      <c r="IUI69" s="22"/>
      <c r="IUJ69" s="22"/>
      <c r="IUK69" s="22"/>
      <c r="IUL69" s="22"/>
      <c r="IUM69" s="22"/>
      <c r="IUN69" s="22"/>
      <c r="IUO69" s="22"/>
      <c r="IUP69" s="22"/>
      <c r="IUQ69" s="22"/>
      <c r="IUR69" s="22"/>
      <c r="IUS69" s="22"/>
      <c r="IUT69" s="22"/>
      <c r="IUU69" s="22"/>
      <c r="IUV69" s="22"/>
      <c r="IUW69" s="22"/>
      <c r="IUX69" s="22"/>
      <c r="IUY69" s="22"/>
      <c r="IUZ69" s="22"/>
      <c r="IVA69" s="22"/>
      <c r="IVB69" s="22"/>
      <c r="IVC69" s="22"/>
      <c r="IVD69" s="22"/>
      <c r="IVE69" s="22"/>
      <c r="IVF69" s="22"/>
      <c r="IVG69" s="22"/>
      <c r="IVH69" s="22"/>
      <c r="IVI69" s="22"/>
      <c r="IVJ69" s="22"/>
      <c r="IVK69" s="22"/>
      <c r="IVL69" s="22"/>
      <c r="IVM69" s="22"/>
      <c r="IVN69" s="22"/>
      <c r="IVO69" s="22"/>
      <c r="IVP69" s="22"/>
      <c r="IVQ69" s="22"/>
      <c r="IVR69" s="22"/>
      <c r="IVS69" s="22"/>
      <c r="IVT69" s="22"/>
      <c r="IVU69" s="22"/>
      <c r="IVV69" s="22"/>
      <c r="IVW69" s="22"/>
      <c r="IVX69" s="22"/>
      <c r="IVY69" s="22"/>
      <c r="IVZ69" s="22"/>
      <c r="IWA69" s="22"/>
      <c r="IWB69" s="22"/>
      <c r="IWC69" s="22"/>
      <c r="IWD69" s="22"/>
      <c r="IWE69" s="22"/>
      <c r="IWF69" s="22"/>
      <c r="IWG69" s="22"/>
      <c r="IWH69" s="22"/>
      <c r="IWI69" s="22"/>
      <c r="IWJ69" s="22"/>
      <c r="IWK69" s="22"/>
      <c r="IWL69" s="22"/>
      <c r="IWM69" s="22"/>
      <c r="IWN69" s="22"/>
      <c r="IWO69" s="22"/>
      <c r="IWP69" s="22"/>
      <c r="IWQ69" s="22"/>
      <c r="IWR69" s="22"/>
      <c r="IWS69" s="22"/>
      <c r="IWT69" s="22"/>
      <c r="IWU69" s="22"/>
      <c r="IWV69" s="22"/>
      <c r="IWW69" s="22"/>
      <c r="IWX69" s="22"/>
      <c r="IWY69" s="22"/>
      <c r="IWZ69" s="22"/>
      <c r="IXA69" s="22"/>
      <c r="IXB69" s="22"/>
      <c r="IXC69" s="22"/>
      <c r="IXD69" s="22"/>
      <c r="IXE69" s="22"/>
      <c r="IXF69" s="22"/>
      <c r="IXG69" s="22"/>
      <c r="IXH69" s="22"/>
      <c r="IXI69" s="22"/>
      <c r="IXJ69" s="22"/>
      <c r="IXK69" s="22"/>
      <c r="IXL69" s="22"/>
      <c r="IXM69" s="22"/>
      <c r="IXN69" s="22"/>
      <c r="IXO69" s="22"/>
      <c r="IXP69" s="22"/>
      <c r="IXQ69" s="22"/>
      <c r="IXR69" s="22"/>
      <c r="IXS69" s="22"/>
      <c r="IXT69" s="22"/>
      <c r="IXU69" s="22"/>
      <c r="IXV69" s="22"/>
      <c r="IXW69" s="22"/>
      <c r="IXX69" s="22"/>
      <c r="IXY69" s="22"/>
      <c r="IXZ69" s="22"/>
      <c r="IYA69" s="22"/>
      <c r="IYB69" s="22"/>
      <c r="IYC69" s="22"/>
      <c r="IYD69" s="22"/>
      <c r="IYE69" s="22"/>
      <c r="IYF69" s="22"/>
      <c r="IYG69" s="22"/>
      <c r="IYH69" s="22"/>
      <c r="IYI69" s="22"/>
      <c r="IYJ69" s="22"/>
      <c r="IYK69" s="22"/>
      <c r="IYL69" s="22"/>
      <c r="IYM69" s="22"/>
      <c r="IYN69" s="22"/>
      <c r="IYO69" s="22"/>
      <c r="IYP69" s="22"/>
      <c r="IYQ69" s="22"/>
      <c r="IYR69" s="22"/>
      <c r="IYS69" s="22"/>
      <c r="IYT69" s="22"/>
      <c r="IYU69" s="22"/>
      <c r="IYV69" s="22"/>
      <c r="IYW69" s="22"/>
      <c r="IYX69" s="22"/>
      <c r="IYY69" s="22"/>
      <c r="IYZ69" s="22"/>
      <c r="IZA69" s="22"/>
      <c r="IZB69" s="22"/>
      <c r="IZC69" s="22"/>
      <c r="IZD69" s="22"/>
      <c r="IZE69" s="22"/>
      <c r="IZF69" s="22"/>
      <c r="IZG69" s="22"/>
      <c r="IZH69" s="22"/>
      <c r="IZI69" s="22"/>
      <c r="IZJ69" s="22"/>
      <c r="IZK69" s="22"/>
      <c r="IZL69" s="22"/>
      <c r="IZM69" s="22"/>
      <c r="IZN69" s="22"/>
      <c r="IZO69" s="22"/>
      <c r="IZP69" s="22"/>
      <c r="IZQ69" s="22"/>
      <c r="IZR69" s="22"/>
      <c r="IZS69" s="22"/>
      <c r="IZT69" s="22"/>
      <c r="IZU69" s="22"/>
      <c r="IZV69" s="22"/>
      <c r="IZW69" s="22"/>
      <c r="IZX69" s="22"/>
      <c r="IZY69" s="22"/>
      <c r="IZZ69" s="22"/>
      <c r="JAA69" s="22"/>
      <c r="JAB69" s="22"/>
      <c r="JAC69" s="22"/>
      <c r="JAD69" s="22"/>
      <c r="JAE69" s="22"/>
      <c r="JAF69" s="22"/>
      <c r="JAG69" s="22"/>
      <c r="JAH69" s="22"/>
      <c r="JAI69" s="22"/>
      <c r="JAJ69" s="22"/>
      <c r="JAK69" s="22"/>
      <c r="JAL69" s="22"/>
      <c r="JAM69" s="22"/>
      <c r="JAN69" s="22"/>
      <c r="JAO69" s="22"/>
      <c r="JAP69" s="22"/>
      <c r="JAQ69" s="22"/>
      <c r="JAR69" s="22"/>
      <c r="JAS69" s="22"/>
      <c r="JAT69" s="22"/>
      <c r="JAU69" s="22"/>
      <c r="JAV69" s="22"/>
      <c r="JAW69" s="22"/>
      <c r="JAX69" s="22"/>
      <c r="JAY69" s="22"/>
      <c r="JAZ69" s="22"/>
      <c r="JBA69" s="22"/>
      <c r="JBB69" s="22"/>
      <c r="JBC69" s="22"/>
      <c r="JBD69" s="22"/>
      <c r="JBE69" s="22"/>
      <c r="JBF69" s="22"/>
      <c r="JBG69" s="22"/>
      <c r="JBH69" s="22"/>
      <c r="JBI69" s="22"/>
      <c r="JBJ69" s="22"/>
      <c r="JBK69" s="22"/>
      <c r="JBL69" s="22"/>
      <c r="JBM69" s="22"/>
      <c r="JBN69" s="22"/>
      <c r="JBO69" s="22"/>
      <c r="JBP69" s="22"/>
      <c r="JBQ69" s="22"/>
      <c r="JBR69" s="22"/>
      <c r="JBS69" s="22"/>
      <c r="JBT69" s="22"/>
      <c r="JBU69" s="22"/>
      <c r="JBV69" s="22"/>
      <c r="JBW69" s="22"/>
      <c r="JBX69" s="22"/>
      <c r="JBY69" s="22"/>
      <c r="JBZ69" s="22"/>
      <c r="JCA69" s="22"/>
      <c r="JCB69" s="22"/>
      <c r="JCC69" s="22"/>
      <c r="JCD69" s="22"/>
      <c r="JCE69" s="22"/>
      <c r="JCF69" s="22"/>
      <c r="JCG69" s="22"/>
      <c r="JCH69" s="22"/>
      <c r="JCI69" s="22"/>
      <c r="JCJ69" s="22"/>
      <c r="JCK69" s="22"/>
      <c r="JCL69" s="22"/>
      <c r="JCM69" s="22"/>
      <c r="JCN69" s="22"/>
      <c r="JCO69" s="22"/>
      <c r="JCP69" s="22"/>
      <c r="JCQ69" s="22"/>
      <c r="JCR69" s="22"/>
      <c r="JCS69" s="22"/>
      <c r="JCT69" s="22"/>
      <c r="JCU69" s="22"/>
      <c r="JCV69" s="22"/>
      <c r="JCW69" s="22"/>
      <c r="JCX69" s="22"/>
      <c r="JCY69" s="22"/>
      <c r="JCZ69" s="22"/>
      <c r="JDA69" s="22"/>
      <c r="JDB69" s="22"/>
      <c r="JDC69" s="22"/>
      <c r="JDD69" s="22"/>
      <c r="JDE69" s="22"/>
      <c r="JDF69" s="22"/>
      <c r="JDG69" s="22"/>
      <c r="JDH69" s="22"/>
      <c r="JDI69" s="22"/>
      <c r="JDJ69" s="22"/>
      <c r="JDK69" s="22"/>
      <c r="JDL69" s="22"/>
      <c r="JDM69" s="22"/>
      <c r="JDN69" s="22"/>
      <c r="JDO69" s="22"/>
      <c r="JDP69" s="22"/>
      <c r="JDQ69" s="22"/>
      <c r="JDR69" s="22"/>
      <c r="JDS69" s="22"/>
      <c r="JDT69" s="22"/>
      <c r="JDU69" s="22"/>
      <c r="JDV69" s="22"/>
      <c r="JDW69" s="22"/>
      <c r="JDX69" s="22"/>
      <c r="JDY69" s="22"/>
      <c r="JDZ69" s="22"/>
      <c r="JEA69" s="22"/>
      <c r="JEB69" s="22"/>
      <c r="JEC69" s="22"/>
      <c r="JED69" s="22"/>
      <c r="JEE69" s="22"/>
      <c r="JEF69" s="22"/>
      <c r="JEG69" s="22"/>
      <c r="JEH69" s="22"/>
      <c r="JEI69" s="22"/>
      <c r="JEJ69" s="22"/>
      <c r="JEK69" s="22"/>
      <c r="JEL69" s="22"/>
      <c r="JEM69" s="22"/>
      <c r="JEN69" s="22"/>
      <c r="JEO69" s="22"/>
      <c r="JEP69" s="22"/>
      <c r="JEQ69" s="22"/>
      <c r="JER69" s="22"/>
      <c r="JES69" s="22"/>
      <c r="JET69" s="22"/>
      <c r="JEU69" s="22"/>
      <c r="JEV69" s="22"/>
      <c r="JEW69" s="22"/>
      <c r="JEX69" s="22"/>
      <c r="JEY69" s="22"/>
      <c r="JEZ69" s="22"/>
      <c r="JFA69" s="22"/>
      <c r="JFB69" s="22"/>
      <c r="JFC69" s="22"/>
      <c r="JFD69" s="22"/>
      <c r="JFE69" s="22"/>
      <c r="JFF69" s="22"/>
      <c r="JFG69" s="22"/>
      <c r="JFH69" s="22"/>
      <c r="JFI69" s="22"/>
      <c r="JFJ69" s="22"/>
      <c r="JFK69" s="22"/>
      <c r="JFL69" s="22"/>
      <c r="JFM69" s="22"/>
      <c r="JFN69" s="22"/>
      <c r="JFO69" s="22"/>
      <c r="JFP69" s="22"/>
      <c r="JFQ69" s="22"/>
      <c r="JFR69" s="22"/>
      <c r="JFS69" s="22"/>
      <c r="JFT69" s="22"/>
      <c r="JFU69" s="22"/>
      <c r="JFV69" s="22"/>
      <c r="JFW69" s="22"/>
      <c r="JFX69" s="22"/>
      <c r="JFY69" s="22"/>
      <c r="JFZ69" s="22"/>
      <c r="JGA69" s="22"/>
      <c r="JGB69" s="22"/>
      <c r="JGC69" s="22"/>
      <c r="JGD69" s="22"/>
      <c r="JGE69" s="22"/>
      <c r="JGF69" s="22"/>
      <c r="JGG69" s="22"/>
      <c r="JGH69" s="22"/>
      <c r="JGI69" s="22"/>
      <c r="JGJ69" s="22"/>
      <c r="JGK69" s="22"/>
      <c r="JGL69" s="22"/>
      <c r="JGM69" s="22"/>
      <c r="JGN69" s="22"/>
      <c r="JGO69" s="22"/>
      <c r="JGP69" s="22"/>
      <c r="JGQ69" s="22"/>
      <c r="JGR69" s="22"/>
      <c r="JGS69" s="22"/>
      <c r="JGT69" s="22"/>
      <c r="JGU69" s="22"/>
      <c r="JGV69" s="22"/>
      <c r="JGW69" s="22"/>
      <c r="JGX69" s="22"/>
      <c r="JGY69" s="22"/>
      <c r="JGZ69" s="22"/>
      <c r="JHA69" s="22"/>
      <c r="JHB69" s="22"/>
      <c r="JHC69" s="22"/>
      <c r="JHD69" s="22"/>
      <c r="JHE69" s="22"/>
      <c r="JHF69" s="22"/>
      <c r="JHG69" s="22"/>
      <c r="JHH69" s="22"/>
      <c r="JHI69" s="22"/>
      <c r="JHJ69" s="22"/>
      <c r="JHK69" s="22"/>
      <c r="JHL69" s="22"/>
      <c r="JHM69" s="22"/>
      <c r="JHN69" s="22"/>
      <c r="JHO69" s="22"/>
      <c r="JHP69" s="22"/>
      <c r="JHQ69" s="22"/>
      <c r="JHR69" s="22"/>
      <c r="JHS69" s="22"/>
      <c r="JHT69" s="22"/>
      <c r="JHU69" s="22"/>
      <c r="JHV69" s="22"/>
      <c r="JHW69" s="22"/>
      <c r="JHX69" s="22"/>
      <c r="JHY69" s="22"/>
      <c r="JHZ69" s="22"/>
      <c r="JIA69" s="22"/>
      <c r="JIB69" s="22"/>
      <c r="JIC69" s="22"/>
      <c r="JID69" s="22"/>
      <c r="JIE69" s="22"/>
      <c r="JIF69" s="22"/>
      <c r="JIG69" s="22"/>
      <c r="JIH69" s="22"/>
      <c r="JII69" s="22"/>
      <c r="JIJ69" s="22"/>
      <c r="JIK69" s="22"/>
      <c r="JIL69" s="22"/>
      <c r="JIM69" s="22"/>
      <c r="JIN69" s="22"/>
      <c r="JIO69" s="22"/>
      <c r="JIP69" s="22"/>
      <c r="JIQ69" s="22"/>
      <c r="JIR69" s="22"/>
      <c r="JIS69" s="22"/>
      <c r="JIT69" s="22"/>
      <c r="JIU69" s="22"/>
      <c r="JIV69" s="22"/>
      <c r="JIW69" s="22"/>
      <c r="JIX69" s="22"/>
      <c r="JIY69" s="22"/>
      <c r="JIZ69" s="22"/>
      <c r="JJA69" s="22"/>
      <c r="JJB69" s="22"/>
      <c r="JJC69" s="22"/>
      <c r="JJD69" s="22"/>
      <c r="JJE69" s="22"/>
      <c r="JJF69" s="22"/>
      <c r="JJG69" s="22"/>
      <c r="JJH69" s="22"/>
      <c r="JJI69" s="22"/>
      <c r="JJJ69" s="22"/>
      <c r="JJK69" s="22"/>
      <c r="JJL69" s="22"/>
      <c r="JJM69" s="22"/>
      <c r="JJN69" s="22"/>
      <c r="JJO69" s="22"/>
      <c r="JJP69" s="22"/>
      <c r="JJQ69" s="22"/>
      <c r="JJR69" s="22"/>
      <c r="JJS69" s="22"/>
      <c r="JJT69" s="22"/>
      <c r="JJU69" s="22"/>
      <c r="JJV69" s="22"/>
      <c r="JJW69" s="22"/>
      <c r="JJX69" s="22"/>
      <c r="JJY69" s="22"/>
      <c r="JJZ69" s="22"/>
      <c r="JKA69" s="22"/>
      <c r="JKB69" s="22"/>
      <c r="JKC69" s="22"/>
      <c r="JKD69" s="22"/>
      <c r="JKE69" s="22"/>
      <c r="JKF69" s="22"/>
      <c r="JKG69" s="22"/>
      <c r="JKH69" s="22"/>
      <c r="JKI69" s="22"/>
      <c r="JKJ69" s="22"/>
      <c r="JKK69" s="22"/>
      <c r="JKL69" s="22"/>
      <c r="JKM69" s="22"/>
      <c r="JKN69" s="22"/>
      <c r="JKO69" s="22"/>
      <c r="JKP69" s="22"/>
      <c r="JKQ69" s="22"/>
      <c r="JKR69" s="22"/>
      <c r="JKS69" s="22"/>
      <c r="JKT69" s="22"/>
      <c r="JKU69" s="22"/>
      <c r="JKV69" s="22"/>
      <c r="JKW69" s="22"/>
      <c r="JKX69" s="22"/>
      <c r="JKY69" s="22"/>
      <c r="JKZ69" s="22"/>
      <c r="JLA69" s="22"/>
      <c r="JLB69" s="22"/>
      <c r="JLC69" s="22"/>
      <c r="JLD69" s="22"/>
      <c r="JLE69" s="22"/>
      <c r="JLF69" s="22"/>
      <c r="JLG69" s="22"/>
      <c r="JLH69" s="22"/>
      <c r="JLI69" s="22"/>
      <c r="JLJ69" s="22"/>
      <c r="JLK69" s="22"/>
      <c r="JLL69" s="22"/>
      <c r="JLM69" s="22"/>
      <c r="JLN69" s="22"/>
      <c r="JLO69" s="22"/>
      <c r="JLP69" s="22"/>
      <c r="JLQ69" s="22"/>
      <c r="JLR69" s="22"/>
      <c r="JLS69" s="22"/>
      <c r="JLT69" s="22"/>
      <c r="JLU69" s="22"/>
      <c r="JLV69" s="22"/>
      <c r="JLW69" s="22"/>
      <c r="JLX69" s="22"/>
      <c r="JLY69" s="22"/>
      <c r="JLZ69" s="22"/>
      <c r="JMA69" s="22"/>
      <c r="JMB69" s="22"/>
      <c r="JMC69" s="22"/>
      <c r="JMD69" s="22"/>
      <c r="JME69" s="22"/>
      <c r="JMF69" s="22"/>
      <c r="JMG69" s="22"/>
      <c r="JMH69" s="22"/>
      <c r="JMI69" s="22"/>
      <c r="JMJ69" s="22"/>
      <c r="JMK69" s="22"/>
      <c r="JML69" s="22"/>
      <c r="JMM69" s="22"/>
      <c r="JMN69" s="22"/>
      <c r="JMO69" s="22"/>
      <c r="JMP69" s="22"/>
      <c r="JMQ69" s="22"/>
      <c r="JMR69" s="22"/>
      <c r="JMS69" s="22"/>
      <c r="JMT69" s="22"/>
      <c r="JMU69" s="22"/>
      <c r="JMV69" s="22"/>
      <c r="JMW69" s="22"/>
      <c r="JMX69" s="22"/>
      <c r="JMY69" s="22"/>
      <c r="JMZ69" s="22"/>
      <c r="JNA69" s="22"/>
      <c r="JNB69" s="22"/>
      <c r="JNC69" s="22"/>
      <c r="JND69" s="22"/>
      <c r="JNE69" s="22"/>
      <c r="JNF69" s="22"/>
      <c r="JNG69" s="22"/>
      <c r="JNH69" s="22"/>
      <c r="JNI69" s="22"/>
      <c r="JNJ69" s="22"/>
      <c r="JNK69" s="22"/>
      <c r="JNL69" s="22"/>
      <c r="JNM69" s="22"/>
      <c r="JNN69" s="22"/>
      <c r="JNO69" s="22"/>
      <c r="JNP69" s="22"/>
      <c r="JNQ69" s="22"/>
      <c r="JNR69" s="22"/>
      <c r="JNS69" s="22"/>
      <c r="JNT69" s="22"/>
      <c r="JNU69" s="22"/>
      <c r="JNV69" s="22"/>
      <c r="JNW69" s="22"/>
      <c r="JNX69" s="22"/>
      <c r="JNY69" s="22"/>
      <c r="JNZ69" s="22"/>
      <c r="JOA69" s="22"/>
      <c r="JOB69" s="22"/>
      <c r="JOC69" s="22"/>
      <c r="JOD69" s="22"/>
      <c r="JOE69" s="22"/>
      <c r="JOF69" s="22"/>
      <c r="JOG69" s="22"/>
      <c r="JOH69" s="22"/>
      <c r="JOI69" s="22"/>
      <c r="JOJ69" s="22"/>
      <c r="JOK69" s="22"/>
      <c r="JOL69" s="22"/>
      <c r="JOM69" s="22"/>
      <c r="JON69" s="22"/>
      <c r="JOO69" s="22"/>
      <c r="JOP69" s="22"/>
      <c r="JOQ69" s="22"/>
      <c r="JOR69" s="22"/>
      <c r="JOS69" s="22"/>
      <c r="JOT69" s="22"/>
      <c r="JOU69" s="22"/>
      <c r="JOV69" s="22"/>
      <c r="JOW69" s="22"/>
      <c r="JOX69" s="22"/>
      <c r="JOY69" s="22"/>
      <c r="JOZ69" s="22"/>
      <c r="JPA69" s="22"/>
      <c r="JPB69" s="22"/>
      <c r="JPC69" s="22"/>
      <c r="JPD69" s="22"/>
      <c r="JPE69" s="22"/>
      <c r="JPF69" s="22"/>
      <c r="JPG69" s="22"/>
      <c r="JPH69" s="22"/>
      <c r="JPI69" s="22"/>
      <c r="JPJ69" s="22"/>
      <c r="JPK69" s="22"/>
      <c r="JPL69" s="22"/>
      <c r="JPM69" s="22"/>
      <c r="JPN69" s="22"/>
      <c r="JPO69" s="22"/>
      <c r="JPP69" s="22"/>
      <c r="JPQ69" s="22"/>
      <c r="JPR69" s="22"/>
      <c r="JPS69" s="22"/>
      <c r="JPT69" s="22"/>
      <c r="JPU69" s="22"/>
      <c r="JPV69" s="22"/>
      <c r="JPW69" s="22"/>
      <c r="JPX69" s="22"/>
      <c r="JPY69" s="22"/>
      <c r="JPZ69" s="22"/>
      <c r="JQA69" s="22"/>
      <c r="JQB69" s="22"/>
      <c r="JQC69" s="22"/>
      <c r="JQD69" s="22"/>
      <c r="JQE69" s="22"/>
      <c r="JQF69" s="22"/>
      <c r="JQG69" s="22"/>
      <c r="JQH69" s="22"/>
      <c r="JQI69" s="22"/>
      <c r="JQJ69" s="22"/>
      <c r="JQK69" s="22"/>
      <c r="JQL69" s="22"/>
      <c r="JQM69" s="22"/>
      <c r="JQN69" s="22"/>
      <c r="JQO69" s="22"/>
      <c r="JQP69" s="22"/>
      <c r="JQQ69" s="22"/>
      <c r="JQR69" s="22"/>
      <c r="JQS69" s="22"/>
      <c r="JQT69" s="22"/>
      <c r="JQU69" s="22"/>
      <c r="JQV69" s="22"/>
      <c r="JQW69" s="22"/>
      <c r="JQX69" s="22"/>
      <c r="JQY69" s="22"/>
      <c r="JQZ69" s="22"/>
      <c r="JRA69" s="22"/>
      <c r="JRB69" s="22"/>
      <c r="JRC69" s="22"/>
      <c r="JRD69" s="22"/>
      <c r="JRE69" s="22"/>
      <c r="JRF69" s="22"/>
      <c r="JRG69" s="22"/>
      <c r="JRH69" s="22"/>
      <c r="JRI69" s="22"/>
      <c r="JRJ69" s="22"/>
      <c r="JRK69" s="22"/>
      <c r="JRL69" s="22"/>
      <c r="JRM69" s="22"/>
      <c r="JRN69" s="22"/>
      <c r="JRO69" s="22"/>
      <c r="JRP69" s="22"/>
      <c r="JRQ69" s="22"/>
      <c r="JRR69" s="22"/>
      <c r="JRS69" s="22"/>
      <c r="JRT69" s="22"/>
      <c r="JRU69" s="22"/>
      <c r="JRV69" s="22"/>
      <c r="JRW69" s="22"/>
      <c r="JRX69" s="22"/>
      <c r="JRY69" s="22"/>
      <c r="JRZ69" s="22"/>
      <c r="JSA69" s="22"/>
      <c r="JSB69" s="22"/>
      <c r="JSC69" s="22"/>
      <c r="JSD69" s="22"/>
      <c r="JSE69" s="22"/>
      <c r="JSF69" s="22"/>
      <c r="JSG69" s="22"/>
      <c r="JSH69" s="22"/>
      <c r="JSI69" s="22"/>
      <c r="JSJ69" s="22"/>
      <c r="JSK69" s="22"/>
      <c r="JSL69" s="22"/>
      <c r="JSM69" s="22"/>
      <c r="JSN69" s="22"/>
      <c r="JSO69" s="22"/>
      <c r="JSP69" s="22"/>
      <c r="JSQ69" s="22"/>
      <c r="JSR69" s="22"/>
      <c r="JSS69" s="22"/>
      <c r="JST69" s="22"/>
      <c r="JSU69" s="22"/>
      <c r="JSV69" s="22"/>
      <c r="JSW69" s="22"/>
      <c r="JSX69" s="22"/>
      <c r="JSY69" s="22"/>
      <c r="JSZ69" s="22"/>
      <c r="JTA69" s="22"/>
      <c r="JTB69" s="22"/>
      <c r="JTC69" s="22"/>
      <c r="JTD69" s="22"/>
      <c r="JTE69" s="22"/>
      <c r="JTF69" s="22"/>
      <c r="JTG69" s="22"/>
      <c r="JTH69" s="22"/>
      <c r="JTI69" s="22"/>
      <c r="JTJ69" s="22"/>
      <c r="JTK69" s="22"/>
      <c r="JTL69" s="22"/>
      <c r="JTM69" s="22"/>
      <c r="JTN69" s="22"/>
      <c r="JTO69" s="22"/>
      <c r="JTP69" s="22"/>
      <c r="JTQ69" s="22"/>
      <c r="JTR69" s="22"/>
      <c r="JTS69" s="22"/>
      <c r="JTT69" s="22"/>
      <c r="JTU69" s="22"/>
      <c r="JTV69" s="22"/>
      <c r="JTW69" s="22"/>
      <c r="JTX69" s="22"/>
      <c r="JTY69" s="22"/>
      <c r="JTZ69" s="22"/>
      <c r="JUA69" s="22"/>
      <c r="JUB69" s="22"/>
      <c r="JUC69" s="22"/>
      <c r="JUD69" s="22"/>
      <c r="JUE69" s="22"/>
      <c r="JUF69" s="22"/>
      <c r="JUG69" s="22"/>
      <c r="JUH69" s="22"/>
      <c r="JUI69" s="22"/>
      <c r="JUJ69" s="22"/>
      <c r="JUK69" s="22"/>
      <c r="JUL69" s="22"/>
      <c r="JUM69" s="22"/>
      <c r="JUN69" s="22"/>
      <c r="JUO69" s="22"/>
      <c r="JUP69" s="22"/>
      <c r="JUQ69" s="22"/>
      <c r="JUR69" s="22"/>
      <c r="JUS69" s="22"/>
      <c r="JUT69" s="22"/>
      <c r="JUU69" s="22"/>
      <c r="JUV69" s="22"/>
      <c r="JUW69" s="22"/>
      <c r="JUX69" s="22"/>
      <c r="JUY69" s="22"/>
      <c r="JUZ69" s="22"/>
      <c r="JVA69" s="22"/>
      <c r="JVB69" s="22"/>
      <c r="JVC69" s="22"/>
      <c r="JVD69" s="22"/>
      <c r="JVE69" s="22"/>
      <c r="JVF69" s="22"/>
      <c r="JVG69" s="22"/>
      <c r="JVH69" s="22"/>
      <c r="JVI69" s="22"/>
      <c r="JVJ69" s="22"/>
      <c r="JVK69" s="22"/>
      <c r="JVL69" s="22"/>
      <c r="JVM69" s="22"/>
      <c r="JVN69" s="22"/>
      <c r="JVO69" s="22"/>
      <c r="JVP69" s="22"/>
      <c r="JVQ69" s="22"/>
      <c r="JVR69" s="22"/>
      <c r="JVS69" s="22"/>
      <c r="JVT69" s="22"/>
      <c r="JVU69" s="22"/>
      <c r="JVV69" s="22"/>
      <c r="JVW69" s="22"/>
      <c r="JVX69" s="22"/>
      <c r="JVY69" s="22"/>
      <c r="JVZ69" s="22"/>
      <c r="JWA69" s="22"/>
      <c r="JWB69" s="22"/>
      <c r="JWC69" s="22"/>
      <c r="JWD69" s="22"/>
      <c r="JWE69" s="22"/>
      <c r="JWF69" s="22"/>
      <c r="JWG69" s="22"/>
      <c r="JWH69" s="22"/>
      <c r="JWI69" s="22"/>
      <c r="JWJ69" s="22"/>
      <c r="JWK69" s="22"/>
      <c r="JWL69" s="22"/>
      <c r="JWM69" s="22"/>
      <c r="JWN69" s="22"/>
      <c r="JWO69" s="22"/>
      <c r="JWP69" s="22"/>
      <c r="JWQ69" s="22"/>
      <c r="JWR69" s="22"/>
      <c r="JWS69" s="22"/>
      <c r="JWT69" s="22"/>
      <c r="JWU69" s="22"/>
      <c r="JWV69" s="22"/>
      <c r="JWW69" s="22"/>
      <c r="JWX69" s="22"/>
      <c r="JWY69" s="22"/>
      <c r="JWZ69" s="22"/>
      <c r="JXA69" s="22"/>
      <c r="JXB69" s="22"/>
      <c r="JXC69" s="22"/>
      <c r="JXD69" s="22"/>
      <c r="JXE69" s="22"/>
      <c r="JXF69" s="22"/>
      <c r="JXG69" s="22"/>
      <c r="JXH69" s="22"/>
      <c r="JXI69" s="22"/>
      <c r="JXJ69" s="22"/>
      <c r="JXK69" s="22"/>
      <c r="JXL69" s="22"/>
      <c r="JXM69" s="22"/>
      <c r="JXN69" s="22"/>
      <c r="JXO69" s="22"/>
      <c r="JXP69" s="22"/>
      <c r="JXQ69" s="22"/>
      <c r="JXR69" s="22"/>
      <c r="JXS69" s="22"/>
      <c r="JXT69" s="22"/>
      <c r="JXU69" s="22"/>
      <c r="JXV69" s="22"/>
      <c r="JXW69" s="22"/>
      <c r="JXX69" s="22"/>
      <c r="JXY69" s="22"/>
      <c r="JXZ69" s="22"/>
      <c r="JYA69" s="22"/>
      <c r="JYB69" s="22"/>
      <c r="JYC69" s="22"/>
      <c r="JYD69" s="22"/>
      <c r="JYE69" s="22"/>
      <c r="JYF69" s="22"/>
      <c r="JYG69" s="22"/>
      <c r="JYH69" s="22"/>
      <c r="JYI69" s="22"/>
      <c r="JYJ69" s="22"/>
      <c r="JYK69" s="22"/>
      <c r="JYL69" s="22"/>
      <c r="JYM69" s="22"/>
      <c r="JYN69" s="22"/>
      <c r="JYO69" s="22"/>
      <c r="JYP69" s="22"/>
      <c r="JYQ69" s="22"/>
      <c r="JYR69" s="22"/>
      <c r="JYS69" s="22"/>
      <c r="JYT69" s="22"/>
      <c r="JYU69" s="22"/>
      <c r="JYV69" s="22"/>
      <c r="JYW69" s="22"/>
      <c r="JYX69" s="22"/>
      <c r="JYY69" s="22"/>
      <c r="JYZ69" s="22"/>
      <c r="JZA69" s="22"/>
      <c r="JZB69" s="22"/>
      <c r="JZC69" s="22"/>
      <c r="JZD69" s="22"/>
      <c r="JZE69" s="22"/>
      <c r="JZF69" s="22"/>
      <c r="JZG69" s="22"/>
      <c r="JZH69" s="22"/>
      <c r="JZI69" s="22"/>
      <c r="JZJ69" s="22"/>
      <c r="JZK69" s="22"/>
      <c r="JZL69" s="22"/>
      <c r="JZM69" s="22"/>
      <c r="JZN69" s="22"/>
      <c r="JZO69" s="22"/>
      <c r="JZP69" s="22"/>
      <c r="JZQ69" s="22"/>
      <c r="JZR69" s="22"/>
      <c r="JZS69" s="22"/>
      <c r="JZT69" s="22"/>
      <c r="JZU69" s="22"/>
      <c r="JZV69" s="22"/>
      <c r="JZW69" s="22"/>
      <c r="JZX69" s="22"/>
      <c r="JZY69" s="22"/>
      <c r="JZZ69" s="22"/>
      <c r="KAA69" s="22"/>
      <c r="KAB69" s="22"/>
      <c r="KAC69" s="22"/>
      <c r="KAD69" s="22"/>
      <c r="KAE69" s="22"/>
      <c r="KAF69" s="22"/>
      <c r="KAG69" s="22"/>
      <c r="KAH69" s="22"/>
      <c r="KAI69" s="22"/>
      <c r="KAJ69" s="22"/>
      <c r="KAK69" s="22"/>
      <c r="KAL69" s="22"/>
      <c r="KAM69" s="22"/>
      <c r="KAN69" s="22"/>
      <c r="KAO69" s="22"/>
      <c r="KAP69" s="22"/>
      <c r="KAQ69" s="22"/>
      <c r="KAR69" s="22"/>
      <c r="KAS69" s="22"/>
      <c r="KAT69" s="22"/>
      <c r="KAU69" s="22"/>
      <c r="KAV69" s="22"/>
      <c r="KAW69" s="22"/>
      <c r="KAX69" s="22"/>
      <c r="KAY69" s="22"/>
      <c r="KAZ69" s="22"/>
      <c r="KBA69" s="22"/>
      <c r="KBB69" s="22"/>
      <c r="KBC69" s="22"/>
      <c r="KBD69" s="22"/>
      <c r="KBE69" s="22"/>
      <c r="KBF69" s="22"/>
      <c r="KBG69" s="22"/>
      <c r="KBH69" s="22"/>
      <c r="KBI69" s="22"/>
      <c r="KBJ69" s="22"/>
      <c r="KBK69" s="22"/>
      <c r="KBL69" s="22"/>
      <c r="KBM69" s="22"/>
      <c r="KBN69" s="22"/>
      <c r="KBO69" s="22"/>
      <c r="KBP69" s="22"/>
      <c r="KBQ69" s="22"/>
      <c r="KBR69" s="22"/>
      <c r="KBS69" s="22"/>
      <c r="KBT69" s="22"/>
      <c r="KBU69" s="22"/>
      <c r="KBV69" s="22"/>
      <c r="KBW69" s="22"/>
      <c r="KBX69" s="22"/>
      <c r="KBY69" s="22"/>
      <c r="KBZ69" s="22"/>
      <c r="KCA69" s="22"/>
      <c r="KCB69" s="22"/>
      <c r="KCC69" s="22"/>
      <c r="KCD69" s="22"/>
      <c r="KCE69" s="22"/>
      <c r="KCF69" s="22"/>
      <c r="KCG69" s="22"/>
      <c r="KCH69" s="22"/>
      <c r="KCI69" s="22"/>
      <c r="KCJ69" s="22"/>
      <c r="KCK69" s="22"/>
      <c r="KCL69" s="22"/>
      <c r="KCM69" s="22"/>
      <c r="KCN69" s="22"/>
      <c r="KCO69" s="22"/>
      <c r="KCP69" s="22"/>
      <c r="KCQ69" s="22"/>
      <c r="KCR69" s="22"/>
      <c r="KCS69" s="22"/>
      <c r="KCT69" s="22"/>
      <c r="KCU69" s="22"/>
      <c r="KCV69" s="22"/>
      <c r="KCW69" s="22"/>
      <c r="KCX69" s="22"/>
      <c r="KCY69" s="22"/>
      <c r="KCZ69" s="22"/>
      <c r="KDA69" s="22"/>
      <c r="KDB69" s="22"/>
      <c r="KDC69" s="22"/>
      <c r="KDD69" s="22"/>
      <c r="KDE69" s="22"/>
      <c r="KDF69" s="22"/>
      <c r="KDG69" s="22"/>
      <c r="KDH69" s="22"/>
      <c r="KDI69" s="22"/>
      <c r="KDJ69" s="22"/>
      <c r="KDK69" s="22"/>
      <c r="KDL69" s="22"/>
      <c r="KDM69" s="22"/>
      <c r="KDN69" s="22"/>
      <c r="KDO69" s="22"/>
      <c r="KDP69" s="22"/>
      <c r="KDQ69" s="22"/>
      <c r="KDR69" s="22"/>
      <c r="KDS69" s="22"/>
      <c r="KDT69" s="22"/>
      <c r="KDU69" s="22"/>
      <c r="KDV69" s="22"/>
      <c r="KDW69" s="22"/>
      <c r="KDX69" s="22"/>
      <c r="KDY69" s="22"/>
      <c r="KDZ69" s="22"/>
      <c r="KEA69" s="22"/>
      <c r="KEB69" s="22"/>
      <c r="KEC69" s="22"/>
      <c r="KED69" s="22"/>
      <c r="KEE69" s="22"/>
      <c r="KEF69" s="22"/>
      <c r="KEG69" s="22"/>
      <c r="KEH69" s="22"/>
      <c r="KEI69" s="22"/>
      <c r="KEJ69" s="22"/>
      <c r="KEK69" s="22"/>
      <c r="KEL69" s="22"/>
      <c r="KEM69" s="22"/>
      <c r="KEN69" s="22"/>
      <c r="KEO69" s="22"/>
      <c r="KEP69" s="22"/>
      <c r="KEQ69" s="22"/>
      <c r="KER69" s="22"/>
      <c r="KES69" s="22"/>
      <c r="KET69" s="22"/>
      <c r="KEU69" s="22"/>
      <c r="KEV69" s="22"/>
      <c r="KEW69" s="22"/>
      <c r="KEX69" s="22"/>
      <c r="KEY69" s="22"/>
      <c r="KEZ69" s="22"/>
      <c r="KFA69" s="22"/>
      <c r="KFB69" s="22"/>
      <c r="KFC69" s="22"/>
      <c r="KFD69" s="22"/>
      <c r="KFE69" s="22"/>
      <c r="KFF69" s="22"/>
      <c r="KFG69" s="22"/>
      <c r="KFH69" s="22"/>
      <c r="KFI69" s="22"/>
      <c r="KFJ69" s="22"/>
      <c r="KFK69" s="22"/>
      <c r="KFL69" s="22"/>
      <c r="KFM69" s="22"/>
      <c r="KFN69" s="22"/>
      <c r="KFO69" s="22"/>
      <c r="KFP69" s="22"/>
      <c r="KFQ69" s="22"/>
      <c r="KFR69" s="22"/>
      <c r="KFS69" s="22"/>
      <c r="KFT69" s="22"/>
      <c r="KFU69" s="22"/>
      <c r="KFV69" s="22"/>
      <c r="KFW69" s="22"/>
      <c r="KFX69" s="22"/>
      <c r="KFY69" s="22"/>
      <c r="KFZ69" s="22"/>
      <c r="KGA69" s="22"/>
      <c r="KGB69" s="22"/>
      <c r="KGC69" s="22"/>
      <c r="KGD69" s="22"/>
      <c r="KGE69" s="22"/>
      <c r="KGF69" s="22"/>
      <c r="KGG69" s="22"/>
      <c r="KGH69" s="22"/>
      <c r="KGI69" s="22"/>
      <c r="KGJ69" s="22"/>
      <c r="KGK69" s="22"/>
      <c r="KGL69" s="22"/>
      <c r="KGM69" s="22"/>
      <c r="KGN69" s="22"/>
      <c r="KGO69" s="22"/>
      <c r="KGP69" s="22"/>
      <c r="KGQ69" s="22"/>
      <c r="KGR69" s="22"/>
      <c r="KGS69" s="22"/>
      <c r="KGT69" s="22"/>
      <c r="KGU69" s="22"/>
      <c r="KGV69" s="22"/>
      <c r="KGW69" s="22"/>
      <c r="KGX69" s="22"/>
      <c r="KGY69" s="22"/>
      <c r="KGZ69" s="22"/>
      <c r="KHA69" s="22"/>
      <c r="KHB69" s="22"/>
      <c r="KHC69" s="22"/>
      <c r="KHD69" s="22"/>
      <c r="KHE69" s="22"/>
      <c r="KHF69" s="22"/>
      <c r="KHG69" s="22"/>
      <c r="KHH69" s="22"/>
      <c r="KHI69" s="22"/>
      <c r="KHJ69" s="22"/>
      <c r="KHK69" s="22"/>
      <c r="KHL69" s="22"/>
      <c r="KHM69" s="22"/>
      <c r="KHN69" s="22"/>
      <c r="KHO69" s="22"/>
      <c r="KHP69" s="22"/>
      <c r="KHQ69" s="22"/>
      <c r="KHR69" s="22"/>
      <c r="KHS69" s="22"/>
      <c r="KHT69" s="22"/>
      <c r="KHU69" s="22"/>
      <c r="KHV69" s="22"/>
      <c r="KHW69" s="22"/>
      <c r="KHX69" s="22"/>
      <c r="KHY69" s="22"/>
      <c r="KHZ69" s="22"/>
      <c r="KIA69" s="22"/>
      <c r="KIB69" s="22"/>
      <c r="KIC69" s="22"/>
      <c r="KID69" s="22"/>
      <c r="KIE69" s="22"/>
      <c r="KIF69" s="22"/>
      <c r="KIG69" s="22"/>
      <c r="KIH69" s="22"/>
      <c r="KII69" s="22"/>
      <c r="KIJ69" s="22"/>
      <c r="KIK69" s="22"/>
      <c r="KIL69" s="22"/>
      <c r="KIM69" s="22"/>
      <c r="KIN69" s="22"/>
      <c r="KIO69" s="22"/>
      <c r="KIP69" s="22"/>
      <c r="KIQ69" s="22"/>
      <c r="KIR69" s="22"/>
      <c r="KIS69" s="22"/>
      <c r="KIT69" s="22"/>
      <c r="KIU69" s="22"/>
      <c r="KIV69" s="22"/>
      <c r="KIW69" s="22"/>
      <c r="KIX69" s="22"/>
      <c r="KIY69" s="22"/>
      <c r="KIZ69" s="22"/>
      <c r="KJA69" s="22"/>
      <c r="KJB69" s="22"/>
      <c r="KJC69" s="22"/>
      <c r="KJD69" s="22"/>
      <c r="KJE69" s="22"/>
      <c r="KJF69" s="22"/>
      <c r="KJG69" s="22"/>
      <c r="KJH69" s="22"/>
      <c r="KJI69" s="22"/>
      <c r="KJJ69" s="22"/>
      <c r="KJK69" s="22"/>
      <c r="KJL69" s="22"/>
      <c r="KJM69" s="22"/>
      <c r="KJN69" s="22"/>
      <c r="KJO69" s="22"/>
      <c r="KJP69" s="22"/>
      <c r="KJQ69" s="22"/>
      <c r="KJR69" s="22"/>
      <c r="KJS69" s="22"/>
      <c r="KJT69" s="22"/>
      <c r="KJU69" s="22"/>
      <c r="KJV69" s="22"/>
      <c r="KJW69" s="22"/>
      <c r="KJX69" s="22"/>
      <c r="KJY69" s="22"/>
      <c r="KJZ69" s="22"/>
      <c r="KKA69" s="22"/>
      <c r="KKB69" s="22"/>
      <c r="KKC69" s="22"/>
      <c r="KKD69" s="22"/>
      <c r="KKE69" s="22"/>
      <c r="KKF69" s="22"/>
      <c r="KKG69" s="22"/>
      <c r="KKH69" s="22"/>
      <c r="KKI69" s="22"/>
      <c r="KKJ69" s="22"/>
      <c r="KKK69" s="22"/>
      <c r="KKL69" s="22"/>
      <c r="KKM69" s="22"/>
      <c r="KKN69" s="22"/>
      <c r="KKO69" s="22"/>
      <c r="KKP69" s="22"/>
      <c r="KKQ69" s="22"/>
      <c r="KKR69" s="22"/>
      <c r="KKS69" s="22"/>
      <c r="KKT69" s="22"/>
      <c r="KKU69" s="22"/>
      <c r="KKV69" s="22"/>
      <c r="KKW69" s="22"/>
      <c r="KKX69" s="22"/>
      <c r="KKY69" s="22"/>
      <c r="KKZ69" s="22"/>
      <c r="KLA69" s="22"/>
      <c r="KLB69" s="22"/>
      <c r="KLC69" s="22"/>
      <c r="KLD69" s="22"/>
      <c r="KLE69" s="22"/>
      <c r="KLF69" s="22"/>
      <c r="KLG69" s="22"/>
      <c r="KLH69" s="22"/>
      <c r="KLI69" s="22"/>
      <c r="KLJ69" s="22"/>
      <c r="KLK69" s="22"/>
      <c r="KLL69" s="22"/>
      <c r="KLM69" s="22"/>
      <c r="KLN69" s="22"/>
      <c r="KLO69" s="22"/>
      <c r="KLP69" s="22"/>
      <c r="KLQ69" s="22"/>
      <c r="KLR69" s="22"/>
      <c r="KLS69" s="22"/>
      <c r="KLT69" s="22"/>
      <c r="KLU69" s="22"/>
      <c r="KLV69" s="22"/>
      <c r="KLW69" s="22"/>
      <c r="KLX69" s="22"/>
      <c r="KLY69" s="22"/>
      <c r="KLZ69" s="22"/>
      <c r="KMA69" s="22"/>
      <c r="KMB69" s="22"/>
      <c r="KMC69" s="22"/>
      <c r="KMD69" s="22"/>
      <c r="KME69" s="22"/>
      <c r="KMF69" s="22"/>
      <c r="KMG69" s="22"/>
      <c r="KMH69" s="22"/>
      <c r="KMI69" s="22"/>
      <c r="KMJ69" s="22"/>
      <c r="KMK69" s="22"/>
      <c r="KML69" s="22"/>
      <c r="KMM69" s="22"/>
      <c r="KMN69" s="22"/>
      <c r="KMO69" s="22"/>
      <c r="KMP69" s="22"/>
      <c r="KMQ69" s="22"/>
      <c r="KMR69" s="22"/>
      <c r="KMS69" s="22"/>
      <c r="KMT69" s="22"/>
      <c r="KMU69" s="22"/>
      <c r="KMV69" s="22"/>
      <c r="KMW69" s="22"/>
      <c r="KMX69" s="22"/>
      <c r="KMY69" s="22"/>
      <c r="KMZ69" s="22"/>
      <c r="KNA69" s="22"/>
      <c r="KNB69" s="22"/>
      <c r="KNC69" s="22"/>
      <c r="KND69" s="22"/>
      <c r="KNE69" s="22"/>
      <c r="KNF69" s="22"/>
      <c r="KNG69" s="22"/>
      <c r="KNH69" s="22"/>
      <c r="KNI69" s="22"/>
      <c r="KNJ69" s="22"/>
      <c r="KNK69" s="22"/>
      <c r="KNL69" s="22"/>
      <c r="KNM69" s="22"/>
      <c r="KNN69" s="22"/>
      <c r="KNO69" s="22"/>
      <c r="KNP69" s="22"/>
      <c r="KNQ69" s="22"/>
      <c r="KNR69" s="22"/>
      <c r="KNS69" s="22"/>
      <c r="KNT69" s="22"/>
      <c r="KNU69" s="22"/>
      <c r="KNV69" s="22"/>
      <c r="KNW69" s="22"/>
      <c r="KNX69" s="22"/>
      <c r="KNY69" s="22"/>
      <c r="KNZ69" s="22"/>
      <c r="KOA69" s="22"/>
      <c r="KOB69" s="22"/>
      <c r="KOC69" s="22"/>
      <c r="KOD69" s="22"/>
      <c r="KOE69" s="22"/>
      <c r="KOF69" s="22"/>
      <c r="KOG69" s="22"/>
      <c r="KOH69" s="22"/>
      <c r="KOI69" s="22"/>
      <c r="KOJ69" s="22"/>
      <c r="KOK69" s="22"/>
      <c r="KOL69" s="22"/>
      <c r="KOM69" s="22"/>
      <c r="KON69" s="22"/>
      <c r="KOO69" s="22"/>
      <c r="KOP69" s="22"/>
      <c r="KOQ69" s="22"/>
      <c r="KOR69" s="22"/>
      <c r="KOS69" s="22"/>
      <c r="KOT69" s="22"/>
      <c r="KOU69" s="22"/>
      <c r="KOV69" s="22"/>
      <c r="KOW69" s="22"/>
      <c r="KOX69" s="22"/>
      <c r="KOY69" s="22"/>
      <c r="KOZ69" s="22"/>
      <c r="KPA69" s="22"/>
      <c r="KPB69" s="22"/>
      <c r="KPC69" s="22"/>
      <c r="KPD69" s="22"/>
      <c r="KPE69" s="22"/>
      <c r="KPF69" s="22"/>
      <c r="KPG69" s="22"/>
      <c r="KPH69" s="22"/>
      <c r="KPI69" s="22"/>
      <c r="KPJ69" s="22"/>
      <c r="KPK69" s="22"/>
      <c r="KPL69" s="22"/>
      <c r="KPM69" s="22"/>
      <c r="KPN69" s="22"/>
      <c r="KPO69" s="22"/>
      <c r="KPP69" s="22"/>
      <c r="KPQ69" s="22"/>
      <c r="KPR69" s="22"/>
      <c r="KPS69" s="22"/>
      <c r="KPT69" s="22"/>
      <c r="KPU69" s="22"/>
      <c r="KPV69" s="22"/>
      <c r="KPW69" s="22"/>
      <c r="KPX69" s="22"/>
      <c r="KPY69" s="22"/>
      <c r="KPZ69" s="22"/>
      <c r="KQA69" s="22"/>
      <c r="KQB69" s="22"/>
      <c r="KQC69" s="22"/>
      <c r="KQD69" s="22"/>
      <c r="KQE69" s="22"/>
      <c r="KQF69" s="22"/>
      <c r="KQG69" s="22"/>
      <c r="KQH69" s="22"/>
      <c r="KQI69" s="22"/>
      <c r="KQJ69" s="22"/>
      <c r="KQK69" s="22"/>
      <c r="KQL69" s="22"/>
      <c r="KQM69" s="22"/>
      <c r="KQN69" s="22"/>
      <c r="KQO69" s="22"/>
      <c r="KQP69" s="22"/>
      <c r="KQQ69" s="22"/>
      <c r="KQR69" s="22"/>
      <c r="KQS69" s="22"/>
      <c r="KQT69" s="22"/>
      <c r="KQU69" s="22"/>
      <c r="KQV69" s="22"/>
      <c r="KQW69" s="22"/>
      <c r="KQX69" s="22"/>
      <c r="KQY69" s="22"/>
      <c r="KQZ69" s="22"/>
      <c r="KRA69" s="22"/>
      <c r="KRB69" s="22"/>
      <c r="KRC69" s="22"/>
      <c r="KRD69" s="22"/>
      <c r="KRE69" s="22"/>
      <c r="KRF69" s="22"/>
      <c r="KRG69" s="22"/>
      <c r="KRH69" s="22"/>
      <c r="KRI69" s="22"/>
      <c r="KRJ69" s="22"/>
      <c r="KRK69" s="22"/>
      <c r="KRL69" s="22"/>
      <c r="KRM69" s="22"/>
      <c r="KRN69" s="22"/>
      <c r="KRO69" s="22"/>
      <c r="KRP69" s="22"/>
      <c r="KRQ69" s="22"/>
      <c r="KRR69" s="22"/>
      <c r="KRS69" s="22"/>
      <c r="KRT69" s="22"/>
      <c r="KRU69" s="22"/>
      <c r="KRV69" s="22"/>
      <c r="KRW69" s="22"/>
      <c r="KRX69" s="22"/>
      <c r="KRY69" s="22"/>
      <c r="KRZ69" s="22"/>
      <c r="KSA69" s="22"/>
      <c r="KSB69" s="22"/>
      <c r="KSC69" s="22"/>
      <c r="KSD69" s="22"/>
      <c r="KSE69" s="22"/>
      <c r="KSF69" s="22"/>
      <c r="KSG69" s="22"/>
      <c r="KSH69" s="22"/>
      <c r="KSI69" s="22"/>
      <c r="KSJ69" s="22"/>
      <c r="KSK69" s="22"/>
      <c r="KSL69" s="22"/>
      <c r="KSM69" s="22"/>
      <c r="KSN69" s="22"/>
      <c r="KSO69" s="22"/>
      <c r="KSP69" s="22"/>
      <c r="KSQ69" s="22"/>
      <c r="KSR69" s="22"/>
      <c r="KSS69" s="22"/>
      <c r="KST69" s="22"/>
      <c r="KSU69" s="22"/>
      <c r="KSV69" s="22"/>
      <c r="KSW69" s="22"/>
      <c r="KSX69" s="22"/>
      <c r="KSY69" s="22"/>
      <c r="KSZ69" s="22"/>
      <c r="KTA69" s="22"/>
      <c r="KTB69" s="22"/>
      <c r="KTC69" s="22"/>
      <c r="KTD69" s="22"/>
      <c r="KTE69" s="22"/>
      <c r="KTF69" s="22"/>
      <c r="KTG69" s="22"/>
      <c r="KTH69" s="22"/>
      <c r="KTI69" s="22"/>
      <c r="KTJ69" s="22"/>
      <c r="KTK69" s="22"/>
      <c r="KTL69" s="22"/>
      <c r="KTM69" s="22"/>
      <c r="KTN69" s="22"/>
      <c r="KTO69" s="22"/>
      <c r="KTP69" s="22"/>
      <c r="KTQ69" s="22"/>
      <c r="KTR69" s="22"/>
      <c r="KTS69" s="22"/>
      <c r="KTT69" s="22"/>
      <c r="KTU69" s="22"/>
      <c r="KTV69" s="22"/>
      <c r="KTW69" s="22"/>
      <c r="KTX69" s="22"/>
      <c r="KTY69" s="22"/>
      <c r="KTZ69" s="22"/>
      <c r="KUA69" s="22"/>
      <c r="KUB69" s="22"/>
      <c r="KUC69" s="22"/>
      <c r="KUD69" s="22"/>
      <c r="KUE69" s="22"/>
      <c r="KUF69" s="22"/>
      <c r="KUG69" s="22"/>
      <c r="KUH69" s="22"/>
      <c r="KUI69" s="22"/>
      <c r="KUJ69" s="22"/>
      <c r="KUK69" s="22"/>
      <c r="KUL69" s="22"/>
      <c r="KUM69" s="22"/>
      <c r="KUN69" s="22"/>
      <c r="KUO69" s="22"/>
      <c r="KUP69" s="22"/>
      <c r="KUQ69" s="22"/>
      <c r="KUR69" s="22"/>
      <c r="KUS69" s="22"/>
      <c r="KUT69" s="22"/>
      <c r="KUU69" s="22"/>
      <c r="KUV69" s="22"/>
      <c r="KUW69" s="22"/>
      <c r="KUX69" s="22"/>
      <c r="KUY69" s="22"/>
      <c r="KUZ69" s="22"/>
      <c r="KVA69" s="22"/>
      <c r="KVB69" s="22"/>
      <c r="KVC69" s="22"/>
      <c r="KVD69" s="22"/>
      <c r="KVE69" s="22"/>
      <c r="KVF69" s="22"/>
      <c r="KVG69" s="22"/>
      <c r="KVH69" s="22"/>
      <c r="KVI69" s="22"/>
      <c r="KVJ69" s="22"/>
      <c r="KVK69" s="22"/>
      <c r="KVL69" s="22"/>
      <c r="KVM69" s="22"/>
      <c r="KVN69" s="22"/>
      <c r="KVO69" s="22"/>
      <c r="KVP69" s="22"/>
      <c r="KVQ69" s="22"/>
      <c r="KVR69" s="22"/>
      <c r="KVS69" s="22"/>
      <c r="KVT69" s="22"/>
      <c r="KVU69" s="22"/>
      <c r="KVV69" s="22"/>
      <c r="KVW69" s="22"/>
      <c r="KVX69" s="22"/>
      <c r="KVY69" s="22"/>
      <c r="KVZ69" s="22"/>
      <c r="KWA69" s="22"/>
      <c r="KWB69" s="22"/>
      <c r="KWC69" s="22"/>
      <c r="KWD69" s="22"/>
      <c r="KWE69" s="22"/>
      <c r="KWF69" s="22"/>
      <c r="KWG69" s="22"/>
      <c r="KWH69" s="22"/>
      <c r="KWI69" s="22"/>
      <c r="KWJ69" s="22"/>
      <c r="KWK69" s="22"/>
      <c r="KWL69" s="22"/>
      <c r="KWM69" s="22"/>
      <c r="KWN69" s="22"/>
      <c r="KWO69" s="22"/>
      <c r="KWP69" s="22"/>
      <c r="KWQ69" s="22"/>
      <c r="KWR69" s="22"/>
      <c r="KWS69" s="22"/>
      <c r="KWT69" s="22"/>
      <c r="KWU69" s="22"/>
      <c r="KWV69" s="22"/>
      <c r="KWW69" s="22"/>
      <c r="KWX69" s="22"/>
      <c r="KWY69" s="22"/>
      <c r="KWZ69" s="22"/>
      <c r="KXA69" s="22"/>
      <c r="KXB69" s="22"/>
      <c r="KXC69" s="22"/>
      <c r="KXD69" s="22"/>
      <c r="KXE69" s="22"/>
      <c r="KXF69" s="22"/>
      <c r="KXG69" s="22"/>
      <c r="KXH69" s="22"/>
      <c r="KXI69" s="22"/>
      <c r="KXJ69" s="22"/>
      <c r="KXK69" s="22"/>
      <c r="KXL69" s="22"/>
      <c r="KXM69" s="22"/>
      <c r="KXN69" s="22"/>
      <c r="KXO69" s="22"/>
      <c r="KXP69" s="22"/>
      <c r="KXQ69" s="22"/>
      <c r="KXR69" s="22"/>
      <c r="KXS69" s="22"/>
      <c r="KXT69" s="22"/>
      <c r="KXU69" s="22"/>
      <c r="KXV69" s="22"/>
      <c r="KXW69" s="22"/>
      <c r="KXX69" s="22"/>
      <c r="KXY69" s="22"/>
      <c r="KXZ69" s="22"/>
      <c r="KYA69" s="22"/>
      <c r="KYB69" s="22"/>
      <c r="KYC69" s="22"/>
      <c r="KYD69" s="22"/>
      <c r="KYE69" s="22"/>
      <c r="KYF69" s="22"/>
      <c r="KYG69" s="22"/>
      <c r="KYH69" s="22"/>
      <c r="KYI69" s="22"/>
      <c r="KYJ69" s="22"/>
      <c r="KYK69" s="22"/>
      <c r="KYL69" s="22"/>
      <c r="KYM69" s="22"/>
      <c r="KYN69" s="22"/>
      <c r="KYO69" s="22"/>
      <c r="KYP69" s="22"/>
      <c r="KYQ69" s="22"/>
      <c r="KYR69" s="22"/>
      <c r="KYS69" s="22"/>
      <c r="KYT69" s="22"/>
      <c r="KYU69" s="22"/>
      <c r="KYV69" s="22"/>
      <c r="KYW69" s="22"/>
      <c r="KYX69" s="22"/>
      <c r="KYY69" s="22"/>
      <c r="KYZ69" s="22"/>
      <c r="KZA69" s="22"/>
      <c r="KZB69" s="22"/>
      <c r="KZC69" s="22"/>
      <c r="KZD69" s="22"/>
      <c r="KZE69" s="22"/>
      <c r="KZF69" s="22"/>
      <c r="KZG69" s="22"/>
      <c r="KZH69" s="22"/>
      <c r="KZI69" s="22"/>
      <c r="KZJ69" s="22"/>
      <c r="KZK69" s="22"/>
      <c r="KZL69" s="22"/>
      <c r="KZM69" s="22"/>
      <c r="KZN69" s="22"/>
      <c r="KZO69" s="22"/>
      <c r="KZP69" s="22"/>
      <c r="KZQ69" s="22"/>
      <c r="KZR69" s="22"/>
      <c r="KZS69" s="22"/>
      <c r="KZT69" s="22"/>
      <c r="KZU69" s="22"/>
      <c r="KZV69" s="22"/>
      <c r="KZW69" s="22"/>
      <c r="KZX69" s="22"/>
      <c r="KZY69" s="22"/>
      <c r="KZZ69" s="22"/>
      <c r="LAA69" s="22"/>
      <c r="LAB69" s="22"/>
      <c r="LAC69" s="22"/>
      <c r="LAD69" s="22"/>
      <c r="LAE69" s="22"/>
      <c r="LAF69" s="22"/>
      <c r="LAG69" s="22"/>
      <c r="LAH69" s="22"/>
      <c r="LAI69" s="22"/>
      <c r="LAJ69" s="22"/>
      <c r="LAK69" s="22"/>
      <c r="LAL69" s="22"/>
      <c r="LAM69" s="22"/>
      <c r="LAN69" s="22"/>
      <c r="LAO69" s="22"/>
      <c r="LAP69" s="22"/>
      <c r="LAQ69" s="22"/>
      <c r="LAR69" s="22"/>
      <c r="LAS69" s="22"/>
      <c r="LAT69" s="22"/>
      <c r="LAU69" s="22"/>
      <c r="LAV69" s="22"/>
      <c r="LAW69" s="22"/>
      <c r="LAX69" s="22"/>
      <c r="LAY69" s="22"/>
      <c r="LAZ69" s="22"/>
      <c r="LBA69" s="22"/>
      <c r="LBB69" s="22"/>
      <c r="LBC69" s="22"/>
      <c r="LBD69" s="22"/>
      <c r="LBE69" s="22"/>
      <c r="LBF69" s="22"/>
      <c r="LBG69" s="22"/>
      <c r="LBH69" s="22"/>
      <c r="LBI69" s="22"/>
      <c r="LBJ69" s="22"/>
      <c r="LBK69" s="22"/>
      <c r="LBL69" s="22"/>
      <c r="LBM69" s="22"/>
      <c r="LBN69" s="22"/>
      <c r="LBO69" s="22"/>
      <c r="LBP69" s="22"/>
      <c r="LBQ69" s="22"/>
      <c r="LBR69" s="22"/>
      <c r="LBS69" s="22"/>
      <c r="LBT69" s="22"/>
      <c r="LBU69" s="22"/>
      <c r="LBV69" s="22"/>
      <c r="LBW69" s="22"/>
      <c r="LBX69" s="22"/>
      <c r="LBY69" s="22"/>
      <c r="LBZ69" s="22"/>
      <c r="LCA69" s="22"/>
      <c r="LCB69" s="22"/>
      <c r="LCC69" s="22"/>
      <c r="LCD69" s="22"/>
      <c r="LCE69" s="22"/>
      <c r="LCF69" s="22"/>
      <c r="LCG69" s="22"/>
      <c r="LCH69" s="22"/>
      <c r="LCI69" s="22"/>
      <c r="LCJ69" s="22"/>
      <c r="LCK69" s="22"/>
      <c r="LCL69" s="22"/>
      <c r="LCM69" s="22"/>
      <c r="LCN69" s="22"/>
      <c r="LCO69" s="22"/>
      <c r="LCP69" s="22"/>
      <c r="LCQ69" s="22"/>
      <c r="LCR69" s="22"/>
      <c r="LCS69" s="22"/>
      <c r="LCT69" s="22"/>
      <c r="LCU69" s="22"/>
      <c r="LCV69" s="22"/>
      <c r="LCW69" s="22"/>
      <c r="LCX69" s="22"/>
      <c r="LCY69" s="22"/>
      <c r="LCZ69" s="22"/>
      <c r="LDA69" s="22"/>
      <c r="LDB69" s="22"/>
      <c r="LDC69" s="22"/>
      <c r="LDD69" s="22"/>
      <c r="LDE69" s="22"/>
      <c r="LDF69" s="22"/>
      <c r="LDG69" s="22"/>
      <c r="LDH69" s="22"/>
      <c r="LDI69" s="22"/>
      <c r="LDJ69" s="22"/>
      <c r="LDK69" s="22"/>
      <c r="LDL69" s="22"/>
      <c r="LDM69" s="22"/>
      <c r="LDN69" s="22"/>
      <c r="LDO69" s="22"/>
      <c r="LDP69" s="22"/>
      <c r="LDQ69" s="22"/>
      <c r="LDR69" s="22"/>
      <c r="LDS69" s="22"/>
      <c r="LDT69" s="22"/>
      <c r="LDU69" s="22"/>
      <c r="LDV69" s="22"/>
      <c r="LDW69" s="22"/>
      <c r="LDX69" s="22"/>
      <c r="LDY69" s="22"/>
      <c r="LDZ69" s="22"/>
      <c r="LEA69" s="22"/>
      <c r="LEB69" s="22"/>
      <c r="LEC69" s="22"/>
      <c r="LED69" s="22"/>
      <c r="LEE69" s="22"/>
      <c r="LEF69" s="22"/>
      <c r="LEG69" s="22"/>
      <c r="LEH69" s="22"/>
      <c r="LEI69" s="22"/>
      <c r="LEJ69" s="22"/>
      <c r="LEK69" s="22"/>
      <c r="LEL69" s="22"/>
      <c r="LEM69" s="22"/>
      <c r="LEN69" s="22"/>
      <c r="LEO69" s="22"/>
      <c r="LEP69" s="22"/>
      <c r="LEQ69" s="22"/>
      <c r="LER69" s="22"/>
      <c r="LES69" s="22"/>
      <c r="LET69" s="22"/>
      <c r="LEU69" s="22"/>
      <c r="LEV69" s="22"/>
      <c r="LEW69" s="22"/>
      <c r="LEX69" s="22"/>
      <c r="LEY69" s="22"/>
      <c r="LEZ69" s="22"/>
      <c r="LFA69" s="22"/>
      <c r="LFB69" s="22"/>
      <c r="LFC69" s="22"/>
      <c r="LFD69" s="22"/>
      <c r="LFE69" s="22"/>
      <c r="LFF69" s="22"/>
      <c r="LFG69" s="22"/>
      <c r="LFH69" s="22"/>
      <c r="LFI69" s="22"/>
      <c r="LFJ69" s="22"/>
      <c r="LFK69" s="22"/>
      <c r="LFL69" s="22"/>
      <c r="LFM69" s="22"/>
      <c r="LFN69" s="22"/>
      <c r="LFO69" s="22"/>
      <c r="LFP69" s="22"/>
      <c r="LFQ69" s="22"/>
      <c r="LFR69" s="22"/>
      <c r="LFS69" s="22"/>
      <c r="LFT69" s="22"/>
      <c r="LFU69" s="22"/>
      <c r="LFV69" s="22"/>
      <c r="LFW69" s="22"/>
      <c r="LFX69" s="22"/>
      <c r="LFY69" s="22"/>
      <c r="LFZ69" s="22"/>
      <c r="LGA69" s="22"/>
      <c r="LGB69" s="22"/>
      <c r="LGC69" s="22"/>
      <c r="LGD69" s="22"/>
      <c r="LGE69" s="22"/>
      <c r="LGF69" s="22"/>
      <c r="LGG69" s="22"/>
      <c r="LGH69" s="22"/>
      <c r="LGI69" s="22"/>
      <c r="LGJ69" s="22"/>
      <c r="LGK69" s="22"/>
      <c r="LGL69" s="22"/>
      <c r="LGM69" s="22"/>
      <c r="LGN69" s="22"/>
      <c r="LGO69" s="22"/>
      <c r="LGP69" s="22"/>
      <c r="LGQ69" s="22"/>
      <c r="LGR69" s="22"/>
      <c r="LGS69" s="22"/>
      <c r="LGT69" s="22"/>
      <c r="LGU69" s="22"/>
      <c r="LGV69" s="22"/>
      <c r="LGW69" s="22"/>
      <c r="LGX69" s="22"/>
      <c r="LGY69" s="22"/>
      <c r="LGZ69" s="22"/>
      <c r="LHA69" s="22"/>
      <c r="LHB69" s="22"/>
      <c r="LHC69" s="22"/>
      <c r="LHD69" s="22"/>
      <c r="LHE69" s="22"/>
      <c r="LHF69" s="22"/>
      <c r="LHG69" s="22"/>
      <c r="LHH69" s="22"/>
      <c r="LHI69" s="22"/>
      <c r="LHJ69" s="22"/>
      <c r="LHK69" s="22"/>
      <c r="LHL69" s="22"/>
      <c r="LHM69" s="22"/>
      <c r="LHN69" s="22"/>
      <c r="LHO69" s="22"/>
      <c r="LHP69" s="22"/>
      <c r="LHQ69" s="22"/>
      <c r="LHR69" s="22"/>
      <c r="LHS69" s="22"/>
      <c r="LHT69" s="22"/>
      <c r="LHU69" s="22"/>
      <c r="LHV69" s="22"/>
      <c r="LHW69" s="22"/>
      <c r="LHX69" s="22"/>
      <c r="LHY69" s="22"/>
      <c r="LHZ69" s="22"/>
      <c r="LIA69" s="22"/>
      <c r="LIB69" s="22"/>
      <c r="LIC69" s="22"/>
      <c r="LID69" s="22"/>
      <c r="LIE69" s="22"/>
      <c r="LIF69" s="22"/>
      <c r="LIG69" s="22"/>
      <c r="LIH69" s="22"/>
      <c r="LII69" s="22"/>
      <c r="LIJ69" s="22"/>
      <c r="LIK69" s="22"/>
      <c r="LIL69" s="22"/>
      <c r="LIM69" s="22"/>
      <c r="LIN69" s="22"/>
      <c r="LIO69" s="22"/>
      <c r="LIP69" s="22"/>
      <c r="LIQ69" s="22"/>
      <c r="LIR69" s="22"/>
      <c r="LIS69" s="22"/>
      <c r="LIT69" s="22"/>
      <c r="LIU69" s="22"/>
      <c r="LIV69" s="22"/>
      <c r="LIW69" s="22"/>
      <c r="LIX69" s="22"/>
      <c r="LIY69" s="22"/>
      <c r="LIZ69" s="22"/>
      <c r="LJA69" s="22"/>
      <c r="LJB69" s="22"/>
      <c r="LJC69" s="22"/>
      <c r="LJD69" s="22"/>
      <c r="LJE69" s="22"/>
      <c r="LJF69" s="22"/>
      <c r="LJG69" s="22"/>
      <c r="LJH69" s="22"/>
      <c r="LJI69" s="22"/>
      <c r="LJJ69" s="22"/>
      <c r="LJK69" s="22"/>
      <c r="LJL69" s="22"/>
      <c r="LJM69" s="22"/>
      <c r="LJN69" s="22"/>
      <c r="LJO69" s="22"/>
      <c r="LJP69" s="22"/>
      <c r="LJQ69" s="22"/>
      <c r="LJR69" s="22"/>
      <c r="LJS69" s="22"/>
      <c r="LJT69" s="22"/>
      <c r="LJU69" s="22"/>
      <c r="LJV69" s="22"/>
      <c r="LJW69" s="22"/>
      <c r="LJX69" s="22"/>
      <c r="LJY69" s="22"/>
      <c r="LJZ69" s="22"/>
      <c r="LKA69" s="22"/>
      <c r="LKB69" s="22"/>
      <c r="LKC69" s="22"/>
      <c r="LKD69" s="22"/>
      <c r="LKE69" s="22"/>
      <c r="LKF69" s="22"/>
      <c r="LKG69" s="22"/>
      <c r="LKH69" s="22"/>
      <c r="LKI69" s="22"/>
      <c r="LKJ69" s="22"/>
      <c r="LKK69" s="22"/>
      <c r="LKL69" s="22"/>
      <c r="LKM69" s="22"/>
      <c r="LKN69" s="22"/>
      <c r="LKO69" s="22"/>
      <c r="LKP69" s="22"/>
      <c r="LKQ69" s="22"/>
      <c r="LKR69" s="22"/>
      <c r="LKS69" s="22"/>
      <c r="LKT69" s="22"/>
      <c r="LKU69" s="22"/>
      <c r="LKV69" s="22"/>
      <c r="LKW69" s="22"/>
      <c r="LKX69" s="22"/>
      <c r="LKY69" s="22"/>
      <c r="LKZ69" s="22"/>
      <c r="LLA69" s="22"/>
      <c r="LLB69" s="22"/>
      <c r="LLC69" s="22"/>
      <c r="LLD69" s="22"/>
      <c r="LLE69" s="22"/>
      <c r="LLF69" s="22"/>
      <c r="LLG69" s="22"/>
      <c r="LLH69" s="22"/>
      <c r="LLI69" s="22"/>
      <c r="LLJ69" s="22"/>
      <c r="LLK69" s="22"/>
      <c r="LLL69" s="22"/>
      <c r="LLM69" s="22"/>
      <c r="LLN69" s="22"/>
      <c r="LLO69" s="22"/>
      <c r="LLP69" s="22"/>
      <c r="LLQ69" s="22"/>
      <c r="LLR69" s="22"/>
      <c r="LLS69" s="22"/>
      <c r="LLT69" s="22"/>
      <c r="LLU69" s="22"/>
      <c r="LLV69" s="22"/>
      <c r="LLW69" s="22"/>
      <c r="LLX69" s="22"/>
      <c r="LLY69" s="22"/>
      <c r="LLZ69" s="22"/>
      <c r="LMA69" s="22"/>
      <c r="LMB69" s="22"/>
      <c r="LMC69" s="22"/>
      <c r="LMD69" s="22"/>
      <c r="LME69" s="22"/>
      <c r="LMF69" s="22"/>
      <c r="LMG69" s="22"/>
      <c r="LMH69" s="22"/>
      <c r="LMI69" s="22"/>
      <c r="LMJ69" s="22"/>
      <c r="LMK69" s="22"/>
      <c r="LML69" s="22"/>
      <c r="LMM69" s="22"/>
      <c r="LMN69" s="22"/>
      <c r="LMO69" s="22"/>
      <c r="LMP69" s="22"/>
      <c r="LMQ69" s="22"/>
      <c r="LMR69" s="22"/>
      <c r="LMS69" s="22"/>
      <c r="LMT69" s="22"/>
      <c r="LMU69" s="22"/>
      <c r="LMV69" s="22"/>
      <c r="LMW69" s="22"/>
      <c r="LMX69" s="22"/>
      <c r="LMY69" s="22"/>
      <c r="LMZ69" s="22"/>
      <c r="LNA69" s="22"/>
      <c r="LNB69" s="22"/>
      <c r="LNC69" s="22"/>
      <c r="LND69" s="22"/>
      <c r="LNE69" s="22"/>
      <c r="LNF69" s="22"/>
      <c r="LNG69" s="22"/>
      <c r="LNH69" s="22"/>
      <c r="LNI69" s="22"/>
      <c r="LNJ69" s="22"/>
      <c r="LNK69" s="22"/>
      <c r="LNL69" s="22"/>
      <c r="LNM69" s="22"/>
      <c r="LNN69" s="22"/>
      <c r="LNO69" s="22"/>
      <c r="LNP69" s="22"/>
      <c r="LNQ69" s="22"/>
      <c r="LNR69" s="22"/>
      <c r="LNS69" s="22"/>
      <c r="LNT69" s="22"/>
      <c r="LNU69" s="22"/>
      <c r="LNV69" s="22"/>
      <c r="LNW69" s="22"/>
      <c r="LNX69" s="22"/>
      <c r="LNY69" s="22"/>
      <c r="LNZ69" s="22"/>
      <c r="LOA69" s="22"/>
      <c r="LOB69" s="22"/>
      <c r="LOC69" s="22"/>
      <c r="LOD69" s="22"/>
      <c r="LOE69" s="22"/>
      <c r="LOF69" s="22"/>
      <c r="LOG69" s="22"/>
      <c r="LOH69" s="22"/>
      <c r="LOI69" s="22"/>
      <c r="LOJ69" s="22"/>
      <c r="LOK69" s="22"/>
      <c r="LOL69" s="22"/>
      <c r="LOM69" s="22"/>
      <c r="LON69" s="22"/>
      <c r="LOO69" s="22"/>
      <c r="LOP69" s="22"/>
      <c r="LOQ69" s="22"/>
      <c r="LOR69" s="22"/>
      <c r="LOS69" s="22"/>
      <c r="LOT69" s="22"/>
      <c r="LOU69" s="22"/>
      <c r="LOV69" s="22"/>
      <c r="LOW69" s="22"/>
      <c r="LOX69" s="22"/>
      <c r="LOY69" s="22"/>
      <c r="LOZ69" s="22"/>
      <c r="LPA69" s="22"/>
      <c r="LPB69" s="22"/>
      <c r="LPC69" s="22"/>
      <c r="LPD69" s="22"/>
      <c r="LPE69" s="22"/>
      <c r="LPF69" s="22"/>
      <c r="LPG69" s="22"/>
      <c r="LPH69" s="22"/>
      <c r="LPI69" s="22"/>
      <c r="LPJ69" s="22"/>
      <c r="LPK69" s="22"/>
      <c r="LPL69" s="22"/>
      <c r="LPM69" s="22"/>
      <c r="LPN69" s="22"/>
      <c r="LPO69" s="22"/>
      <c r="LPP69" s="22"/>
      <c r="LPQ69" s="22"/>
      <c r="LPR69" s="22"/>
      <c r="LPS69" s="22"/>
      <c r="LPT69" s="22"/>
      <c r="LPU69" s="22"/>
      <c r="LPV69" s="22"/>
      <c r="LPW69" s="22"/>
      <c r="LPX69" s="22"/>
      <c r="LPY69" s="22"/>
      <c r="LPZ69" s="22"/>
      <c r="LQA69" s="22"/>
      <c r="LQB69" s="22"/>
      <c r="LQC69" s="22"/>
      <c r="LQD69" s="22"/>
      <c r="LQE69" s="22"/>
      <c r="LQF69" s="22"/>
      <c r="LQG69" s="22"/>
      <c r="LQH69" s="22"/>
      <c r="LQI69" s="22"/>
      <c r="LQJ69" s="22"/>
      <c r="LQK69" s="22"/>
      <c r="LQL69" s="22"/>
      <c r="LQM69" s="22"/>
      <c r="LQN69" s="22"/>
      <c r="LQO69" s="22"/>
      <c r="LQP69" s="22"/>
      <c r="LQQ69" s="22"/>
      <c r="LQR69" s="22"/>
      <c r="LQS69" s="22"/>
      <c r="LQT69" s="22"/>
      <c r="LQU69" s="22"/>
      <c r="LQV69" s="22"/>
      <c r="LQW69" s="22"/>
      <c r="LQX69" s="22"/>
      <c r="LQY69" s="22"/>
      <c r="LQZ69" s="22"/>
      <c r="LRA69" s="22"/>
      <c r="LRB69" s="22"/>
      <c r="LRC69" s="22"/>
      <c r="LRD69" s="22"/>
      <c r="LRE69" s="22"/>
      <c r="LRF69" s="22"/>
      <c r="LRG69" s="22"/>
      <c r="LRH69" s="22"/>
      <c r="LRI69" s="22"/>
      <c r="LRJ69" s="22"/>
      <c r="LRK69" s="22"/>
      <c r="LRL69" s="22"/>
      <c r="LRM69" s="22"/>
      <c r="LRN69" s="22"/>
      <c r="LRO69" s="22"/>
      <c r="LRP69" s="22"/>
      <c r="LRQ69" s="22"/>
      <c r="LRR69" s="22"/>
      <c r="LRS69" s="22"/>
      <c r="LRT69" s="22"/>
      <c r="LRU69" s="22"/>
      <c r="LRV69" s="22"/>
      <c r="LRW69" s="22"/>
      <c r="LRX69" s="22"/>
      <c r="LRY69" s="22"/>
      <c r="LRZ69" s="22"/>
      <c r="LSA69" s="22"/>
      <c r="LSB69" s="22"/>
      <c r="LSC69" s="22"/>
      <c r="LSD69" s="22"/>
      <c r="LSE69" s="22"/>
      <c r="LSF69" s="22"/>
      <c r="LSG69" s="22"/>
      <c r="LSH69" s="22"/>
      <c r="LSI69" s="22"/>
      <c r="LSJ69" s="22"/>
      <c r="LSK69" s="22"/>
      <c r="LSL69" s="22"/>
      <c r="LSM69" s="22"/>
      <c r="LSN69" s="22"/>
      <c r="LSO69" s="22"/>
      <c r="LSP69" s="22"/>
      <c r="LSQ69" s="22"/>
      <c r="LSR69" s="22"/>
      <c r="LSS69" s="22"/>
      <c r="LST69" s="22"/>
      <c r="LSU69" s="22"/>
      <c r="LSV69" s="22"/>
      <c r="LSW69" s="22"/>
      <c r="LSX69" s="22"/>
      <c r="LSY69" s="22"/>
      <c r="LSZ69" s="22"/>
      <c r="LTA69" s="22"/>
      <c r="LTB69" s="22"/>
      <c r="LTC69" s="22"/>
      <c r="LTD69" s="22"/>
      <c r="LTE69" s="22"/>
      <c r="LTF69" s="22"/>
      <c r="LTG69" s="22"/>
      <c r="LTH69" s="22"/>
      <c r="LTI69" s="22"/>
      <c r="LTJ69" s="22"/>
      <c r="LTK69" s="22"/>
      <c r="LTL69" s="22"/>
      <c r="LTM69" s="22"/>
      <c r="LTN69" s="22"/>
      <c r="LTO69" s="22"/>
      <c r="LTP69" s="22"/>
      <c r="LTQ69" s="22"/>
      <c r="LTR69" s="22"/>
      <c r="LTS69" s="22"/>
      <c r="LTT69" s="22"/>
      <c r="LTU69" s="22"/>
      <c r="LTV69" s="22"/>
      <c r="LTW69" s="22"/>
      <c r="LTX69" s="22"/>
      <c r="LTY69" s="22"/>
      <c r="LTZ69" s="22"/>
      <c r="LUA69" s="22"/>
      <c r="LUB69" s="22"/>
      <c r="LUC69" s="22"/>
      <c r="LUD69" s="22"/>
      <c r="LUE69" s="22"/>
      <c r="LUF69" s="22"/>
      <c r="LUG69" s="22"/>
      <c r="LUH69" s="22"/>
      <c r="LUI69" s="22"/>
      <c r="LUJ69" s="22"/>
      <c r="LUK69" s="22"/>
      <c r="LUL69" s="22"/>
      <c r="LUM69" s="22"/>
      <c r="LUN69" s="22"/>
      <c r="LUO69" s="22"/>
      <c r="LUP69" s="22"/>
      <c r="LUQ69" s="22"/>
      <c r="LUR69" s="22"/>
      <c r="LUS69" s="22"/>
      <c r="LUT69" s="22"/>
      <c r="LUU69" s="22"/>
      <c r="LUV69" s="22"/>
      <c r="LUW69" s="22"/>
      <c r="LUX69" s="22"/>
      <c r="LUY69" s="22"/>
      <c r="LUZ69" s="22"/>
      <c r="LVA69" s="22"/>
      <c r="LVB69" s="22"/>
      <c r="LVC69" s="22"/>
      <c r="LVD69" s="22"/>
      <c r="LVE69" s="22"/>
      <c r="LVF69" s="22"/>
      <c r="LVG69" s="22"/>
      <c r="LVH69" s="22"/>
      <c r="LVI69" s="22"/>
      <c r="LVJ69" s="22"/>
      <c r="LVK69" s="22"/>
      <c r="LVL69" s="22"/>
      <c r="LVM69" s="22"/>
      <c r="LVN69" s="22"/>
      <c r="LVO69" s="22"/>
      <c r="LVP69" s="22"/>
      <c r="LVQ69" s="22"/>
      <c r="LVR69" s="22"/>
      <c r="LVS69" s="22"/>
      <c r="LVT69" s="22"/>
      <c r="LVU69" s="22"/>
      <c r="LVV69" s="22"/>
      <c r="LVW69" s="22"/>
      <c r="LVX69" s="22"/>
      <c r="LVY69" s="22"/>
      <c r="LVZ69" s="22"/>
      <c r="LWA69" s="22"/>
      <c r="LWB69" s="22"/>
      <c r="LWC69" s="22"/>
      <c r="LWD69" s="22"/>
      <c r="LWE69" s="22"/>
      <c r="LWF69" s="22"/>
      <c r="LWG69" s="22"/>
      <c r="LWH69" s="22"/>
      <c r="LWI69" s="22"/>
      <c r="LWJ69" s="22"/>
      <c r="LWK69" s="22"/>
      <c r="LWL69" s="22"/>
      <c r="LWM69" s="22"/>
      <c r="LWN69" s="22"/>
      <c r="LWO69" s="22"/>
      <c r="LWP69" s="22"/>
      <c r="LWQ69" s="22"/>
      <c r="LWR69" s="22"/>
      <c r="LWS69" s="22"/>
      <c r="LWT69" s="22"/>
      <c r="LWU69" s="22"/>
      <c r="LWV69" s="22"/>
      <c r="LWW69" s="22"/>
      <c r="LWX69" s="22"/>
      <c r="LWY69" s="22"/>
      <c r="LWZ69" s="22"/>
      <c r="LXA69" s="22"/>
      <c r="LXB69" s="22"/>
      <c r="LXC69" s="22"/>
      <c r="LXD69" s="22"/>
      <c r="LXE69" s="22"/>
      <c r="LXF69" s="22"/>
      <c r="LXG69" s="22"/>
      <c r="LXH69" s="22"/>
      <c r="LXI69" s="22"/>
      <c r="LXJ69" s="22"/>
      <c r="LXK69" s="22"/>
      <c r="LXL69" s="22"/>
      <c r="LXM69" s="22"/>
      <c r="LXN69" s="22"/>
      <c r="LXO69" s="22"/>
      <c r="LXP69" s="22"/>
      <c r="LXQ69" s="22"/>
      <c r="LXR69" s="22"/>
      <c r="LXS69" s="22"/>
      <c r="LXT69" s="22"/>
      <c r="LXU69" s="22"/>
      <c r="LXV69" s="22"/>
      <c r="LXW69" s="22"/>
      <c r="LXX69" s="22"/>
      <c r="LXY69" s="22"/>
      <c r="LXZ69" s="22"/>
      <c r="LYA69" s="22"/>
      <c r="LYB69" s="22"/>
      <c r="LYC69" s="22"/>
      <c r="LYD69" s="22"/>
      <c r="LYE69" s="22"/>
      <c r="LYF69" s="22"/>
      <c r="LYG69" s="22"/>
      <c r="LYH69" s="22"/>
      <c r="LYI69" s="22"/>
      <c r="LYJ69" s="22"/>
      <c r="LYK69" s="22"/>
      <c r="LYL69" s="22"/>
      <c r="LYM69" s="22"/>
      <c r="LYN69" s="22"/>
      <c r="LYO69" s="22"/>
      <c r="LYP69" s="22"/>
      <c r="LYQ69" s="22"/>
      <c r="LYR69" s="22"/>
      <c r="LYS69" s="22"/>
      <c r="LYT69" s="22"/>
      <c r="LYU69" s="22"/>
      <c r="LYV69" s="22"/>
      <c r="LYW69" s="22"/>
      <c r="LYX69" s="22"/>
      <c r="LYY69" s="22"/>
      <c r="LYZ69" s="22"/>
      <c r="LZA69" s="22"/>
      <c r="LZB69" s="22"/>
      <c r="LZC69" s="22"/>
      <c r="LZD69" s="22"/>
      <c r="LZE69" s="22"/>
      <c r="LZF69" s="22"/>
      <c r="LZG69" s="22"/>
      <c r="LZH69" s="22"/>
      <c r="LZI69" s="22"/>
      <c r="LZJ69" s="22"/>
      <c r="LZK69" s="22"/>
      <c r="LZL69" s="22"/>
      <c r="LZM69" s="22"/>
      <c r="LZN69" s="22"/>
      <c r="LZO69" s="22"/>
      <c r="LZP69" s="22"/>
      <c r="LZQ69" s="22"/>
      <c r="LZR69" s="22"/>
      <c r="LZS69" s="22"/>
      <c r="LZT69" s="22"/>
      <c r="LZU69" s="22"/>
      <c r="LZV69" s="22"/>
      <c r="LZW69" s="22"/>
      <c r="LZX69" s="22"/>
      <c r="LZY69" s="22"/>
      <c r="LZZ69" s="22"/>
      <c r="MAA69" s="22"/>
      <c r="MAB69" s="22"/>
      <c r="MAC69" s="22"/>
      <c r="MAD69" s="22"/>
      <c r="MAE69" s="22"/>
      <c r="MAF69" s="22"/>
      <c r="MAG69" s="22"/>
      <c r="MAH69" s="22"/>
      <c r="MAI69" s="22"/>
      <c r="MAJ69" s="22"/>
      <c r="MAK69" s="22"/>
      <c r="MAL69" s="22"/>
      <c r="MAM69" s="22"/>
      <c r="MAN69" s="22"/>
      <c r="MAO69" s="22"/>
      <c r="MAP69" s="22"/>
      <c r="MAQ69" s="22"/>
      <c r="MAR69" s="22"/>
      <c r="MAS69" s="22"/>
      <c r="MAT69" s="22"/>
      <c r="MAU69" s="22"/>
      <c r="MAV69" s="22"/>
      <c r="MAW69" s="22"/>
      <c r="MAX69" s="22"/>
      <c r="MAY69" s="22"/>
      <c r="MAZ69" s="22"/>
      <c r="MBA69" s="22"/>
      <c r="MBB69" s="22"/>
      <c r="MBC69" s="22"/>
      <c r="MBD69" s="22"/>
      <c r="MBE69" s="22"/>
      <c r="MBF69" s="22"/>
      <c r="MBG69" s="22"/>
      <c r="MBH69" s="22"/>
      <c r="MBI69" s="22"/>
      <c r="MBJ69" s="22"/>
      <c r="MBK69" s="22"/>
      <c r="MBL69" s="22"/>
      <c r="MBM69" s="22"/>
      <c r="MBN69" s="22"/>
      <c r="MBO69" s="22"/>
      <c r="MBP69" s="22"/>
      <c r="MBQ69" s="22"/>
      <c r="MBR69" s="22"/>
      <c r="MBS69" s="22"/>
      <c r="MBT69" s="22"/>
      <c r="MBU69" s="22"/>
      <c r="MBV69" s="22"/>
      <c r="MBW69" s="22"/>
      <c r="MBX69" s="22"/>
      <c r="MBY69" s="22"/>
      <c r="MBZ69" s="22"/>
      <c r="MCA69" s="22"/>
      <c r="MCB69" s="22"/>
      <c r="MCC69" s="22"/>
      <c r="MCD69" s="22"/>
      <c r="MCE69" s="22"/>
      <c r="MCF69" s="22"/>
      <c r="MCG69" s="22"/>
      <c r="MCH69" s="22"/>
      <c r="MCI69" s="22"/>
      <c r="MCJ69" s="22"/>
      <c r="MCK69" s="22"/>
      <c r="MCL69" s="22"/>
      <c r="MCM69" s="22"/>
      <c r="MCN69" s="22"/>
      <c r="MCO69" s="22"/>
      <c r="MCP69" s="22"/>
      <c r="MCQ69" s="22"/>
      <c r="MCR69" s="22"/>
      <c r="MCS69" s="22"/>
      <c r="MCT69" s="22"/>
      <c r="MCU69" s="22"/>
      <c r="MCV69" s="22"/>
      <c r="MCW69" s="22"/>
      <c r="MCX69" s="22"/>
      <c r="MCY69" s="22"/>
      <c r="MCZ69" s="22"/>
      <c r="MDA69" s="22"/>
      <c r="MDB69" s="22"/>
      <c r="MDC69" s="22"/>
      <c r="MDD69" s="22"/>
      <c r="MDE69" s="22"/>
      <c r="MDF69" s="22"/>
      <c r="MDG69" s="22"/>
      <c r="MDH69" s="22"/>
      <c r="MDI69" s="22"/>
      <c r="MDJ69" s="22"/>
      <c r="MDK69" s="22"/>
      <c r="MDL69" s="22"/>
      <c r="MDM69" s="22"/>
      <c r="MDN69" s="22"/>
      <c r="MDO69" s="22"/>
      <c r="MDP69" s="22"/>
      <c r="MDQ69" s="22"/>
      <c r="MDR69" s="22"/>
      <c r="MDS69" s="22"/>
      <c r="MDT69" s="22"/>
      <c r="MDU69" s="22"/>
      <c r="MDV69" s="22"/>
      <c r="MDW69" s="22"/>
      <c r="MDX69" s="22"/>
      <c r="MDY69" s="22"/>
      <c r="MDZ69" s="22"/>
      <c r="MEA69" s="22"/>
      <c r="MEB69" s="22"/>
      <c r="MEC69" s="22"/>
      <c r="MED69" s="22"/>
      <c r="MEE69" s="22"/>
      <c r="MEF69" s="22"/>
      <c r="MEG69" s="22"/>
      <c r="MEH69" s="22"/>
      <c r="MEI69" s="22"/>
      <c r="MEJ69" s="22"/>
      <c r="MEK69" s="22"/>
      <c r="MEL69" s="22"/>
      <c r="MEM69" s="22"/>
      <c r="MEN69" s="22"/>
      <c r="MEO69" s="22"/>
      <c r="MEP69" s="22"/>
      <c r="MEQ69" s="22"/>
      <c r="MER69" s="22"/>
      <c r="MES69" s="22"/>
      <c r="MET69" s="22"/>
      <c r="MEU69" s="22"/>
      <c r="MEV69" s="22"/>
      <c r="MEW69" s="22"/>
      <c r="MEX69" s="22"/>
      <c r="MEY69" s="22"/>
      <c r="MEZ69" s="22"/>
      <c r="MFA69" s="22"/>
      <c r="MFB69" s="22"/>
      <c r="MFC69" s="22"/>
      <c r="MFD69" s="22"/>
      <c r="MFE69" s="22"/>
      <c r="MFF69" s="22"/>
      <c r="MFG69" s="22"/>
      <c r="MFH69" s="22"/>
      <c r="MFI69" s="22"/>
      <c r="MFJ69" s="22"/>
      <c r="MFK69" s="22"/>
      <c r="MFL69" s="22"/>
      <c r="MFM69" s="22"/>
      <c r="MFN69" s="22"/>
      <c r="MFO69" s="22"/>
      <c r="MFP69" s="22"/>
      <c r="MFQ69" s="22"/>
      <c r="MFR69" s="22"/>
      <c r="MFS69" s="22"/>
      <c r="MFT69" s="22"/>
      <c r="MFU69" s="22"/>
      <c r="MFV69" s="22"/>
      <c r="MFW69" s="22"/>
      <c r="MFX69" s="22"/>
      <c r="MFY69" s="22"/>
      <c r="MFZ69" s="22"/>
      <c r="MGA69" s="22"/>
      <c r="MGB69" s="22"/>
      <c r="MGC69" s="22"/>
      <c r="MGD69" s="22"/>
      <c r="MGE69" s="22"/>
      <c r="MGF69" s="22"/>
      <c r="MGG69" s="22"/>
      <c r="MGH69" s="22"/>
      <c r="MGI69" s="22"/>
      <c r="MGJ69" s="22"/>
      <c r="MGK69" s="22"/>
      <c r="MGL69" s="22"/>
      <c r="MGM69" s="22"/>
      <c r="MGN69" s="22"/>
      <c r="MGO69" s="22"/>
      <c r="MGP69" s="22"/>
      <c r="MGQ69" s="22"/>
      <c r="MGR69" s="22"/>
      <c r="MGS69" s="22"/>
      <c r="MGT69" s="22"/>
      <c r="MGU69" s="22"/>
      <c r="MGV69" s="22"/>
      <c r="MGW69" s="22"/>
      <c r="MGX69" s="22"/>
      <c r="MGY69" s="22"/>
      <c r="MGZ69" s="22"/>
      <c r="MHA69" s="22"/>
      <c r="MHB69" s="22"/>
      <c r="MHC69" s="22"/>
      <c r="MHD69" s="22"/>
      <c r="MHE69" s="22"/>
      <c r="MHF69" s="22"/>
      <c r="MHG69" s="22"/>
      <c r="MHH69" s="22"/>
      <c r="MHI69" s="22"/>
      <c r="MHJ69" s="22"/>
      <c r="MHK69" s="22"/>
      <c r="MHL69" s="22"/>
      <c r="MHM69" s="22"/>
      <c r="MHN69" s="22"/>
      <c r="MHO69" s="22"/>
      <c r="MHP69" s="22"/>
      <c r="MHQ69" s="22"/>
      <c r="MHR69" s="22"/>
      <c r="MHS69" s="22"/>
      <c r="MHT69" s="22"/>
      <c r="MHU69" s="22"/>
      <c r="MHV69" s="22"/>
      <c r="MHW69" s="22"/>
      <c r="MHX69" s="22"/>
      <c r="MHY69" s="22"/>
      <c r="MHZ69" s="22"/>
      <c r="MIA69" s="22"/>
      <c r="MIB69" s="22"/>
      <c r="MIC69" s="22"/>
      <c r="MID69" s="22"/>
      <c r="MIE69" s="22"/>
      <c r="MIF69" s="22"/>
      <c r="MIG69" s="22"/>
      <c r="MIH69" s="22"/>
      <c r="MII69" s="22"/>
      <c r="MIJ69" s="22"/>
      <c r="MIK69" s="22"/>
      <c r="MIL69" s="22"/>
      <c r="MIM69" s="22"/>
      <c r="MIN69" s="22"/>
      <c r="MIO69" s="22"/>
      <c r="MIP69" s="22"/>
      <c r="MIQ69" s="22"/>
      <c r="MIR69" s="22"/>
      <c r="MIS69" s="22"/>
      <c r="MIT69" s="22"/>
      <c r="MIU69" s="22"/>
      <c r="MIV69" s="22"/>
      <c r="MIW69" s="22"/>
      <c r="MIX69" s="22"/>
      <c r="MIY69" s="22"/>
      <c r="MIZ69" s="22"/>
      <c r="MJA69" s="22"/>
      <c r="MJB69" s="22"/>
      <c r="MJC69" s="22"/>
      <c r="MJD69" s="22"/>
      <c r="MJE69" s="22"/>
      <c r="MJF69" s="22"/>
      <c r="MJG69" s="22"/>
      <c r="MJH69" s="22"/>
      <c r="MJI69" s="22"/>
      <c r="MJJ69" s="22"/>
      <c r="MJK69" s="22"/>
      <c r="MJL69" s="22"/>
      <c r="MJM69" s="22"/>
      <c r="MJN69" s="22"/>
      <c r="MJO69" s="22"/>
      <c r="MJP69" s="22"/>
      <c r="MJQ69" s="22"/>
      <c r="MJR69" s="22"/>
      <c r="MJS69" s="22"/>
      <c r="MJT69" s="22"/>
      <c r="MJU69" s="22"/>
      <c r="MJV69" s="22"/>
      <c r="MJW69" s="22"/>
      <c r="MJX69" s="22"/>
      <c r="MJY69" s="22"/>
      <c r="MJZ69" s="22"/>
      <c r="MKA69" s="22"/>
      <c r="MKB69" s="22"/>
      <c r="MKC69" s="22"/>
      <c r="MKD69" s="22"/>
      <c r="MKE69" s="22"/>
      <c r="MKF69" s="22"/>
      <c r="MKG69" s="22"/>
      <c r="MKH69" s="22"/>
      <c r="MKI69" s="22"/>
      <c r="MKJ69" s="22"/>
      <c r="MKK69" s="22"/>
      <c r="MKL69" s="22"/>
      <c r="MKM69" s="22"/>
      <c r="MKN69" s="22"/>
      <c r="MKO69" s="22"/>
      <c r="MKP69" s="22"/>
      <c r="MKQ69" s="22"/>
      <c r="MKR69" s="22"/>
      <c r="MKS69" s="22"/>
      <c r="MKT69" s="22"/>
      <c r="MKU69" s="22"/>
      <c r="MKV69" s="22"/>
      <c r="MKW69" s="22"/>
      <c r="MKX69" s="22"/>
      <c r="MKY69" s="22"/>
      <c r="MKZ69" s="22"/>
      <c r="MLA69" s="22"/>
      <c r="MLB69" s="22"/>
      <c r="MLC69" s="22"/>
      <c r="MLD69" s="22"/>
      <c r="MLE69" s="22"/>
      <c r="MLF69" s="22"/>
      <c r="MLG69" s="22"/>
      <c r="MLH69" s="22"/>
      <c r="MLI69" s="22"/>
      <c r="MLJ69" s="22"/>
      <c r="MLK69" s="22"/>
      <c r="MLL69" s="22"/>
      <c r="MLM69" s="22"/>
      <c r="MLN69" s="22"/>
      <c r="MLO69" s="22"/>
      <c r="MLP69" s="22"/>
      <c r="MLQ69" s="22"/>
      <c r="MLR69" s="22"/>
      <c r="MLS69" s="22"/>
      <c r="MLT69" s="22"/>
      <c r="MLU69" s="22"/>
      <c r="MLV69" s="22"/>
      <c r="MLW69" s="22"/>
      <c r="MLX69" s="22"/>
      <c r="MLY69" s="22"/>
      <c r="MLZ69" s="22"/>
      <c r="MMA69" s="22"/>
      <c r="MMB69" s="22"/>
      <c r="MMC69" s="22"/>
      <c r="MMD69" s="22"/>
      <c r="MME69" s="22"/>
      <c r="MMF69" s="22"/>
      <c r="MMG69" s="22"/>
      <c r="MMH69" s="22"/>
      <c r="MMI69" s="22"/>
      <c r="MMJ69" s="22"/>
      <c r="MMK69" s="22"/>
      <c r="MML69" s="22"/>
      <c r="MMM69" s="22"/>
      <c r="MMN69" s="22"/>
      <c r="MMO69" s="22"/>
      <c r="MMP69" s="22"/>
      <c r="MMQ69" s="22"/>
      <c r="MMR69" s="22"/>
      <c r="MMS69" s="22"/>
      <c r="MMT69" s="22"/>
      <c r="MMU69" s="22"/>
      <c r="MMV69" s="22"/>
      <c r="MMW69" s="22"/>
      <c r="MMX69" s="22"/>
      <c r="MMY69" s="22"/>
      <c r="MMZ69" s="22"/>
      <c r="MNA69" s="22"/>
      <c r="MNB69" s="22"/>
      <c r="MNC69" s="22"/>
      <c r="MND69" s="22"/>
      <c r="MNE69" s="22"/>
      <c r="MNF69" s="22"/>
      <c r="MNG69" s="22"/>
      <c r="MNH69" s="22"/>
      <c r="MNI69" s="22"/>
      <c r="MNJ69" s="22"/>
      <c r="MNK69" s="22"/>
      <c r="MNL69" s="22"/>
      <c r="MNM69" s="22"/>
      <c r="MNN69" s="22"/>
      <c r="MNO69" s="22"/>
      <c r="MNP69" s="22"/>
      <c r="MNQ69" s="22"/>
      <c r="MNR69" s="22"/>
      <c r="MNS69" s="22"/>
      <c r="MNT69" s="22"/>
      <c r="MNU69" s="22"/>
      <c r="MNV69" s="22"/>
      <c r="MNW69" s="22"/>
      <c r="MNX69" s="22"/>
      <c r="MNY69" s="22"/>
      <c r="MNZ69" s="22"/>
      <c r="MOA69" s="22"/>
      <c r="MOB69" s="22"/>
      <c r="MOC69" s="22"/>
      <c r="MOD69" s="22"/>
      <c r="MOE69" s="22"/>
      <c r="MOF69" s="22"/>
      <c r="MOG69" s="22"/>
      <c r="MOH69" s="22"/>
      <c r="MOI69" s="22"/>
      <c r="MOJ69" s="22"/>
      <c r="MOK69" s="22"/>
      <c r="MOL69" s="22"/>
      <c r="MOM69" s="22"/>
      <c r="MON69" s="22"/>
      <c r="MOO69" s="22"/>
      <c r="MOP69" s="22"/>
      <c r="MOQ69" s="22"/>
      <c r="MOR69" s="22"/>
      <c r="MOS69" s="22"/>
      <c r="MOT69" s="22"/>
      <c r="MOU69" s="22"/>
      <c r="MOV69" s="22"/>
      <c r="MOW69" s="22"/>
      <c r="MOX69" s="22"/>
      <c r="MOY69" s="22"/>
      <c r="MOZ69" s="22"/>
      <c r="MPA69" s="22"/>
      <c r="MPB69" s="22"/>
      <c r="MPC69" s="22"/>
      <c r="MPD69" s="22"/>
      <c r="MPE69" s="22"/>
      <c r="MPF69" s="22"/>
      <c r="MPG69" s="22"/>
      <c r="MPH69" s="22"/>
      <c r="MPI69" s="22"/>
      <c r="MPJ69" s="22"/>
      <c r="MPK69" s="22"/>
      <c r="MPL69" s="22"/>
      <c r="MPM69" s="22"/>
      <c r="MPN69" s="22"/>
      <c r="MPO69" s="22"/>
      <c r="MPP69" s="22"/>
      <c r="MPQ69" s="22"/>
      <c r="MPR69" s="22"/>
      <c r="MPS69" s="22"/>
      <c r="MPT69" s="22"/>
      <c r="MPU69" s="22"/>
      <c r="MPV69" s="22"/>
      <c r="MPW69" s="22"/>
      <c r="MPX69" s="22"/>
      <c r="MPY69" s="22"/>
      <c r="MPZ69" s="22"/>
      <c r="MQA69" s="22"/>
      <c r="MQB69" s="22"/>
      <c r="MQC69" s="22"/>
      <c r="MQD69" s="22"/>
      <c r="MQE69" s="22"/>
      <c r="MQF69" s="22"/>
      <c r="MQG69" s="22"/>
      <c r="MQH69" s="22"/>
      <c r="MQI69" s="22"/>
      <c r="MQJ69" s="22"/>
      <c r="MQK69" s="22"/>
      <c r="MQL69" s="22"/>
      <c r="MQM69" s="22"/>
      <c r="MQN69" s="22"/>
      <c r="MQO69" s="22"/>
      <c r="MQP69" s="22"/>
      <c r="MQQ69" s="22"/>
      <c r="MQR69" s="22"/>
      <c r="MQS69" s="22"/>
      <c r="MQT69" s="22"/>
      <c r="MQU69" s="22"/>
      <c r="MQV69" s="22"/>
      <c r="MQW69" s="22"/>
      <c r="MQX69" s="22"/>
      <c r="MQY69" s="22"/>
      <c r="MQZ69" s="22"/>
      <c r="MRA69" s="22"/>
      <c r="MRB69" s="22"/>
      <c r="MRC69" s="22"/>
      <c r="MRD69" s="22"/>
      <c r="MRE69" s="22"/>
      <c r="MRF69" s="22"/>
      <c r="MRG69" s="22"/>
      <c r="MRH69" s="22"/>
      <c r="MRI69" s="22"/>
      <c r="MRJ69" s="22"/>
      <c r="MRK69" s="22"/>
      <c r="MRL69" s="22"/>
      <c r="MRM69" s="22"/>
      <c r="MRN69" s="22"/>
      <c r="MRO69" s="22"/>
      <c r="MRP69" s="22"/>
      <c r="MRQ69" s="22"/>
      <c r="MRR69" s="22"/>
      <c r="MRS69" s="22"/>
      <c r="MRT69" s="22"/>
      <c r="MRU69" s="22"/>
      <c r="MRV69" s="22"/>
      <c r="MRW69" s="22"/>
      <c r="MRX69" s="22"/>
      <c r="MRY69" s="22"/>
      <c r="MRZ69" s="22"/>
      <c r="MSA69" s="22"/>
      <c r="MSB69" s="22"/>
      <c r="MSC69" s="22"/>
      <c r="MSD69" s="22"/>
      <c r="MSE69" s="22"/>
      <c r="MSF69" s="22"/>
      <c r="MSG69" s="22"/>
      <c r="MSH69" s="22"/>
      <c r="MSI69" s="22"/>
      <c r="MSJ69" s="22"/>
      <c r="MSK69" s="22"/>
      <c r="MSL69" s="22"/>
      <c r="MSM69" s="22"/>
      <c r="MSN69" s="22"/>
      <c r="MSO69" s="22"/>
      <c r="MSP69" s="22"/>
      <c r="MSQ69" s="22"/>
      <c r="MSR69" s="22"/>
      <c r="MSS69" s="22"/>
      <c r="MST69" s="22"/>
      <c r="MSU69" s="22"/>
      <c r="MSV69" s="22"/>
      <c r="MSW69" s="22"/>
      <c r="MSX69" s="22"/>
      <c r="MSY69" s="22"/>
      <c r="MSZ69" s="22"/>
      <c r="MTA69" s="22"/>
      <c r="MTB69" s="22"/>
      <c r="MTC69" s="22"/>
      <c r="MTD69" s="22"/>
      <c r="MTE69" s="22"/>
      <c r="MTF69" s="22"/>
      <c r="MTG69" s="22"/>
      <c r="MTH69" s="22"/>
      <c r="MTI69" s="22"/>
      <c r="MTJ69" s="22"/>
      <c r="MTK69" s="22"/>
      <c r="MTL69" s="22"/>
      <c r="MTM69" s="22"/>
      <c r="MTN69" s="22"/>
      <c r="MTO69" s="22"/>
      <c r="MTP69" s="22"/>
      <c r="MTQ69" s="22"/>
      <c r="MTR69" s="22"/>
      <c r="MTS69" s="22"/>
      <c r="MTT69" s="22"/>
      <c r="MTU69" s="22"/>
      <c r="MTV69" s="22"/>
      <c r="MTW69" s="22"/>
      <c r="MTX69" s="22"/>
      <c r="MTY69" s="22"/>
      <c r="MTZ69" s="22"/>
      <c r="MUA69" s="22"/>
      <c r="MUB69" s="22"/>
      <c r="MUC69" s="22"/>
      <c r="MUD69" s="22"/>
      <c r="MUE69" s="22"/>
      <c r="MUF69" s="22"/>
      <c r="MUG69" s="22"/>
      <c r="MUH69" s="22"/>
      <c r="MUI69" s="22"/>
      <c r="MUJ69" s="22"/>
      <c r="MUK69" s="22"/>
      <c r="MUL69" s="22"/>
      <c r="MUM69" s="22"/>
      <c r="MUN69" s="22"/>
      <c r="MUO69" s="22"/>
      <c r="MUP69" s="22"/>
      <c r="MUQ69" s="22"/>
      <c r="MUR69" s="22"/>
      <c r="MUS69" s="22"/>
      <c r="MUT69" s="22"/>
      <c r="MUU69" s="22"/>
      <c r="MUV69" s="22"/>
      <c r="MUW69" s="22"/>
      <c r="MUX69" s="22"/>
      <c r="MUY69" s="22"/>
      <c r="MUZ69" s="22"/>
      <c r="MVA69" s="22"/>
      <c r="MVB69" s="22"/>
      <c r="MVC69" s="22"/>
      <c r="MVD69" s="22"/>
      <c r="MVE69" s="22"/>
      <c r="MVF69" s="22"/>
      <c r="MVG69" s="22"/>
      <c r="MVH69" s="22"/>
      <c r="MVI69" s="22"/>
      <c r="MVJ69" s="22"/>
      <c r="MVK69" s="22"/>
      <c r="MVL69" s="22"/>
      <c r="MVM69" s="22"/>
      <c r="MVN69" s="22"/>
      <c r="MVO69" s="22"/>
      <c r="MVP69" s="22"/>
      <c r="MVQ69" s="22"/>
      <c r="MVR69" s="22"/>
      <c r="MVS69" s="22"/>
      <c r="MVT69" s="22"/>
      <c r="MVU69" s="22"/>
      <c r="MVV69" s="22"/>
      <c r="MVW69" s="22"/>
      <c r="MVX69" s="22"/>
      <c r="MVY69" s="22"/>
      <c r="MVZ69" s="22"/>
      <c r="MWA69" s="22"/>
      <c r="MWB69" s="22"/>
      <c r="MWC69" s="22"/>
      <c r="MWD69" s="22"/>
      <c r="MWE69" s="22"/>
      <c r="MWF69" s="22"/>
      <c r="MWG69" s="22"/>
      <c r="MWH69" s="22"/>
      <c r="MWI69" s="22"/>
      <c r="MWJ69" s="22"/>
      <c r="MWK69" s="22"/>
      <c r="MWL69" s="22"/>
      <c r="MWM69" s="22"/>
      <c r="MWN69" s="22"/>
      <c r="MWO69" s="22"/>
      <c r="MWP69" s="22"/>
      <c r="MWQ69" s="22"/>
      <c r="MWR69" s="22"/>
      <c r="MWS69" s="22"/>
      <c r="MWT69" s="22"/>
      <c r="MWU69" s="22"/>
      <c r="MWV69" s="22"/>
      <c r="MWW69" s="22"/>
      <c r="MWX69" s="22"/>
      <c r="MWY69" s="22"/>
      <c r="MWZ69" s="22"/>
      <c r="MXA69" s="22"/>
      <c r="MXB69" s="22"/>
      <c r="MXC69" s="22"/>
      <c r="MXD69" s="22"/>
      <c r="MXE69" s="22"/>
      <c r="MXF69" s="22"/>
      <c r="MXG69" s="22"/>
      <c r="MXH69" s="22"/>
      <c r="MXI69" s="22"/>
      <c r="MXJ69" s="22"/>
      <c r="MXK69" s="22"/>
      <c r="MXL69" s="22"/>
      <c r="MXM69" s="22"/>
      <c r="MXN69" s="22"/>
      <c r="MXO69" s="22"/>
      <c r="MXP69" s="22"/>
      <c r="MXQ69" s="22"/>
      <c r="MXR69" s="22"/>
      <c r="MXS69" s="22"/>
      <c r="MXT69" s="22"/>
      <c r="MXU69" s="22"/>
      <c r="MXV69" s="22"/>
      <c r="MXW69" s="22"/>
      <c r="MXX69" s="22"/>
      <c r="MXY69" s="22"/>
      <c r="MXZ69" s="22"/>
      <c r="MYA69" s="22"/>
      <c r="MYB69" s="22"/>
      <c r="MYC69" s="22"/>
      <c r="MYD69" s="22"/>
      <c r="MYE69" s="22"/>
      <c r="MYF69" s="22"/>
      <c r="MYG69" s="22"/>
      <c r="MYH69" s="22"/>
      <c r="MYI69" s="22"/>
      <c r="MYJ69" s="22"/>
      <c r="MYK69" s="22"/>
      <c r="MYL69" s="22"/>
      <c r="MYM69" s="22"/>
      <c r="MYN69" s="22"/>
      <c r="MYO69" s="22"/>
      <c r="MYP69" s="22"/>
      <c r="MYQ69" s="22"/>
      <c r="MYR69" s="22"/>
      <c r="MYS69" s="22"/>
      <c r="MYT69" s="22"/>
      <c r="MYU69" s="22"/>
      <c r="MYV69" s="22"/>
      <c r="MYW69" s="22"/>
      <c r="MYX69" s="22"/>
      <c r="MYY69" s="22"/>
      <c r="MYZ69" s="22"/>
      <c r="MZA69" s="22"/>
      <c r="MZB69" s="22"/>
      <c r="MZC69" s="22"/>
      <c r="MZD69" s="22"/>
      <c r="MZE69" s="22"/>
      <c r="MZF69" s="22"/>
      <c r="MZG69" s="22"/>
      <c r="MZH69" s="22"/>
      <c r="MZI69" s="22"/>
      <c r="MZJ69" s="22"/>
      <c r="MZK69" s="22"/>
      <c r="MZL69" s="22"/>
      <c r="MZM69" s="22"/>
      <c r="MZN69" s="22"/>
      <c r="MZO69" s="22"/>
      <c r="MZP69" s="22"/>
      <c r="MZQ69" s="22"/>
      <c r="MZR69" s="22"/>
      <c r="MZS69" s="22"/>
      <c r="MZT69" s="22"/>
      <c r="MZU69" s="22"/>
      <c r="MZV69" s="22"/>
      <c r="MZW69" s="22"/>
      <c r="MZX69" s="22"/>
      <c r="MZY69" s="22"/>
      <c r="MZZ69" s="22"/>
      <c r="NAA69" s="22"/>
      <c r="NAB69" s="22"/>
      <c r="NAC69" s="22"/>
      <c r="NAD69" s="22"/>
      <c r="NAE69" s="22"/>
      <c r="NAF69" s="22"/>
      <c r="NAG69" s="22"/>
      <c r="NAH69" s="22"/>
      <c r="NAI69" s="22"/>
      <c r="NAJ69" s="22"/>
      <c r="NAK69" s="22"/>
      <c r="NAL69" s="22"/>
      <c r="NAM69" s="22"/>
      <c r="NAN69" s="22"/>
      <c r="NAO69" s="22"/>
      <c r="NAP69" s="22"/>
      <c r="NAQ69" s="22"/>
      <c r="NAR69" s="22"/>
      <c r="NAS69" s="22"/>
      <c r="NAT69" s="22"/>
      <c r="NAU69" s="22"/>
      <c r="NAV69" s="22"/>
      <c r="NAW69" s="22"/>
      <c r="NAX69" s="22"/>
      <c r="NAY69" s="22"/>
      <c r="NAZ69" s="22"/>
      <c r="NBA69" s="22"/>
      <c r="NBB69" s="22"/>
      <c r="NBC69" s="22"/>
      <c r="NBD69" s="22"/>
      <c r="NBE69" s="22"/>
      <c r="NBF69" s="22"/>
      <c r="NBG69" s="22"/>
      <c r="NBH69" s="22"/>
      <c r="NBI69" s="22"/>
      <c r="NBJ69" s="22"/>
      <c r="NBK69" s="22"/>
      <c r="NBL69" s="22"/>
      <c r="NBM69" s="22"/>
      <c r="NBN69" s="22"/>
      <c r="NBO69" s="22"/>
      <c r="NBP69" s="22"/>
      <c r="NBQ69" s="22"/>
      <c r="NBR69" s="22"/>
      <c r="NBS69" s="22"/>
      <c r="NBT69" s="22"/>
      <c r="NBU69" s="22"/>
      <c r="NBV69" s="22"/>
      <c r="NBW69" s="22"/>
      <c r="NBX69" s="22"/>
      <c r="NBY69" s="22"/>
      <c r="NBZ69" s="22"/>
      <c r="NCA69" s="22"/>
      <c r="NCB69" s="22"/>
      <c r="NCC69" s="22"/>
      <c r="NCD69" s="22"/>
      <c r="NCE69" s="22"/>
      <c r="NCF69" s="22"/>
      <c r="NCG69" s="22"/>
      <c r="NCH69" s="22"/>
      <c r="NCI69" s="22"/>
      <c r="NCJ69" s="22"/>
      <c r="NCK69" s="22"/>
      <c r="NCL69" s="22"/>
      <c r="NCM69" s="22"/>
      <c r="NCN69" s="22"/>
      <c r="NCO69" s="22"/>
      <c r="NCP69" s="22"/>
      <c r="NCQ69" s="22"/>
      <c r="NCR69" s="22"/>
      <c r="NCS69" s="22"/>
      <c r="NCT69" s="22"/>
      <c r="NCU69" s="22"/>
      <c r="NCV69" s="22"/>
      <c r="NCW69" s="22"/>
      <c r="NCX69" s="22"/>
      <c r="NCY69" s="22"/>
      <c r="NCZ69" s="22"/>
      <c r="NDA69" s="22"/>
      <c r="NDB69" s="22"/>
      <c r="NDC69" s="22"/>
      <c r="NDD69" s="22"/>
      <c r="NDE69" s="22"/>
      <c r="NDF69" s="22"/>
      <c r="NDG69" s="22"/>
      <c r="NDH69" s="22"/>
      <c r="NDI69" s="22"/>
      <c r="NDJ69" s="22"/>
      <c r="NDK69" s="22"/>
      <c r="NDL69" s="22"/>
      <c r="NDM69" s="22"/>
      <c r="NDN69" s="22"/>
      <c r="NDO69" s="22"/>
      <c r="NDP69" s="22"/>
      <c r="NDQ69" s="22"/>
      <c r="NDR69" s="22"/>
      <c r="NDS69" s="22"/>
      <c r="NDT69" s="22"/>
      <c r="NDU69" s="22"/>
      <c r="NDV69" s="22"/>
      <c r="NDW69" s="22"/>
      <c r="NDX69" s="22"/>
      <c r="NDY69" s="22"/>
      <c r="NDZ69" s="22"/>
      <c r="NEA69" s="22"/>
      <c r="NEB69" s="22"/>
      <c r="NEC69" s="22"/>
      <c r="NED69" s="22"/>
      <c r="NEE69" s="22"/>
      <c r="NEF69" s="22"/>
      <c r="NEG69" s="22"/>
      <c r="NEH69" s="22"/>
      <c r="NEI69" s="22"/>
      <c r="NEJ69" s="22"/>
      <c r="NEK69" s="22"/>
      <c r="NEL69" s="22"/>
      <c r="NEM69" s="22"/>
      <c r="NEN69" s="22"/>
      <c r="NEO69" s="22"/>
      <c r="NEP69" s="22"/>
      <c r="NEQ69" s="22"/>
      <c r="NER69" s="22"/>
      <c r="NES69" s="22"/>
      <c r="NET69" s="22"/>
      <c r="NEU69" s="22"/>
      <c r="NEV69" s="22"/>
      <c r="NEW69" s="22"/>
      <c r="NEX69" s="22"/>
      <c r="NEY69" s="22"/>
      <c r="NEZ69" s="22"/>
      <c r="NFA69" s="22"/>
      <c r="NFB69" s="22"/>
      <c r="NFC69" s="22"/>
      <c r="NFD69" s="22"/>
      <c r="NFE69" s="22"/>
      <c r="NFF69" s="22"/>
      <c r="NFG69" s="22"/>
      <c r="NFH69" s="22"/>
      <c r="NFI69" s="22"/>
      <c r="NFJ69" s="22"/>
      <c r="NFK69" s="22"/>
      <c r="NFL69" s="22"/>
      <c r="NFM69" s="22"/>
      <c r="NFN69" s="22"/>
      <c r="NFO69" s="22"/>
      <c r="NFP69" s="22"/>
      <c r="NFQ69" s="22"/>
      <c r="NFR69" s="22"/>
      <c r="NFS69" s="22"/>
      <c r="NFT69" s="22"/>
      <c r="NFU69" s="22"/>
      <c r="NFV69" s="22"/>
      <c r="NFW69" s="22"/>
      <c r="NFX69" s="22"/>
      <c r="NFY69" s="22"/>
      <c r="NFZ69" s="22"/>
      <c r="NGA69" s="22"/>
      <c r="NGB69" s="22"/>
      <c r="NGC69" s="22"/>
      <c r="NGD69" s="22"/>
      <c r="NGE69" s="22"/>
      <c r="NGF69" s="22"/>
      <c r="NGG69" s="22"/>
      <c r="NGH69" s="22"/>
      <c r="NGI69" s="22"/>
      <c r="NGJ69" s="22"/>
      <c r="NGK69" s="22"/>
      <c r="NGL69" s="22"/>
      <c r="NGM69" s="22"/>
      <c r="NGN69" s="22"/>
      <c r="NGO69" s="22"/>
      <c r="NGP69" s="22"/>
      <c r="NGQ69" s="22"/>
      <c r="NGR69" s="22"/>
      <c r="NGS69" s="22"/>
      <c r="NGT69" s="22"/>
      <c r="NGU69" s="22"/>
      <c r="NGV69" s="22"/>
      <c r="NGW69" s="22"/>
      <c r="NGX69" s="22"/>
      <c r="NGY69" s="22"/>
      <c r="NGZ69" s="22"/>
      <c r="NHA69" s="22"/>
      <c r="NHB69" s="22"/>
      <c r="NHC69" s="22"/>
      <c r="NHD69" s="22"/>
      <c r="NHE69" s="22"/>
      <c r="NHF69" s="22"/>
      <c r="NHG69" s="22"/>
      <c r="NHH69" s="22"/>
      <c r="NHI69" s="22"/>
      <c r="NHJ69" s="22"/>
      <c r="NHK69" s="22"/>
      <c r="NHL69" s="22"/>
      <c r="NHM69" s="22"/>
      <c r="NHN69" s="22"/>
      <c r="NHO69" s="22"/>
      <c r="NHP69" s="22"/>
      <c r="NHQ69" s="22"/>
      <c r="NHR69" s="22"/>
      <c r="NHS69" s="22"/>
      <c r="NHT69" s="22"/>
      <c r="NHU69" s="22"/>
      <c r="NHV69" s="22"/>
      <c r="NHW69" s="22"/>
      <c r="NHX69" s="22"/>
      <c r="NHY69" s="22"/>
      <c r="NHZ69" s="22"/>
      <c r="NIA69" s="22"/>
      <c r="NIB69" s="22"/>
      <c r="NIC69" s="22"/>
      <c r="NID69" s="22"/>
      <c r="NIE69" s="22"/>
      <c r="NIF69" s="22"/>
      <c r="NIG69" s="22"/>
      <c r="NIH69" s="22"/>
      <c r="NII69" s="22"/>
      <c r="NIJ69" s="22"/>
      <c r="NIK69" s="22"/>
      <c r="NIL69" s="22"/>
      <c r="NIM69" s="22"/>
      <c r="NIN69" s="22"/>
      <c r="NIO69" s="22"/>
      <c r="NIP69" s="22"/>
      <c r="NIQ69" s="22"/>
      <c r="NIR69" s="22"/>
      <c r="NIS69" s="22"/>
      <c r="NIT69" s="22"/>
      <c r="NIU69" s="22"/>
      <c r="NIV69" s="22"/>
      <c r="NIW69" s="22"/>
      <c r="NIX69" s="22"/>
      <c r="NIY69" s="22"/>
      <c r="NIZ69" s="22"/>
      <c r="NJA69" s="22"/>
      <c r="NJB69" s="22"/>
      <c r="NJC69" s="22"/>
      <c r="NJD69" s="22"/>
      <c r="NJE69" s="22"/>
      <c r="NJF69" s="22"/>
      <c r="NJG69" s="22"/>
      <c r="NJH69" s="22"/>
      <c r="NJI69" s="22"/>
      <c r="NJJ69" s="22"/>
      <c r="NJK69" s="22"/>
      <c r="NJL69" s="22"/>
      <c r="NJM69" s="22"/>
      <c r="NJN69" s="22"/>
      <c r="NJO69" s="22"/>
      <c r="NJP69" s="22"/>
      <c r="NJQ69" s="22"/>
      <c r="NJR69" s="22"/>
      <c r="NJS69" s="22"/>
      <c r="NJT69" s="22"/>
      <c r="NJU69" s="22"/>
      <c r="NJV69" s="22"/>
      <c r="NJW69" s="22"/>
      <c r="NJX69" s="22"/>
      <c r="NJY69" s="22"/>
      <c r="NJZ69" s="22"/>
      <c r="NKA69" s="22"/>
      <c r="NKB69" s="22"/>
      <c r="NKC69" s="22"/>
      <c r="NKD69" s="22"/>
      <c r="NKE69" s="22"/>
      <c r="NKF69" s="22"/>
      <c r="NKG69" s="22"/>
      <c r="NKH69" s="22"/>
      <c r="NKI69" s="22"/>
      <c r="NKJ69" s="22"/>
      <c r="NKK69" s="22"/>
      <c r="NKL69" s="22"/>
      <c r="NKM69" s="22"/>
      <c r="NKN69" s="22"/>
      <c r="NKO69" s="22"/>
      <c r="NKP69" s="22"/>
      <c r="NKQ69" s="22"/>
      <c r="NKR69" s="22"/>
      <c r="NKS69" s="22"/>
      <c r="NKT69" s="22"/>
      <c r="NKU69" s="22"/>
      <c r="NKV69" s="22"/>
      <c r="NKW69" s="22"/>
      <c r="NKX69" s="22"/>
      <c r="NKY69" s="22"/>
      <c r="NKZ69" s="22"/>
      <c r="NLA69" s="22"/>
      <c r="NLB69" s="22"/>
      <c r="NLC69" s="22"/>
      <c r="NLD69" s="22"/>
      <c r="NLE69" s="22"/>
      <c r="NLF69" s="22"/>
      <c r="NLG69" s="22"/>
      <c r="NLH69" s="22"/>
      <c r="NLI69" s="22"/>
      <c r="NLJ69" s="22"/>
      <c r="NLK69" s="22"/>
      <c r="NLL69" s="22"/>
      <c r="NLM69" s="22"/>
      <c r="NLN69" s="22"/>
      <c r="NLO69" s="22"/>
      <c r="NLP69" s="22"/>
      <c r="NLQ69" s="22"/>
      <c r="NLR69" s="22"/>
      <c r="NLS69" s="22"/>
      <c r="NLT69" s="22"/>
      <c r="NLU69" s="22"/>
      <c r="NLV69" s="22"/>
      <c r="NLW69" s="22"/>
      <c r="NLX69" s="22"/>
      <c r="NLY69" s="22"/>
      <c r="NLZ69" s="22"/>
      <c r="NMA69" s="22"/>
      <c r="NMB69" s="22"/>
      <c r="NMC69" s="22"/>
      <c r="NMD69" s="22"/>
      <c r="NME69" s="22"/>
      <c r="NMF69" s="22"/>
      <c r="NMG69" s="22"/>
      <c r="NMH69" s="22"/>
      <c r="NMI69" s="22"/>
      <c r="NMJ69" s="22"/>
      <c r="NMK69" s="22"/>
      <c r="NML69" s="22"/>
      <c r="NMM69" s="22"/>
      <c r="NMN69" s="22"/>
      <c r="NMO69" s="22"/>
      <c r="NMP69" s="22"/>
      <c r="NMQ69" s="22"/>
      <c r="NMR69" s="22"/>
      <c r="NMS69" s="22"/>
      <c r="NMT69" s="22"/>
      <c r="NMU69" s="22"/>
      <c r="NMV69" s="22"/>
      <c r="NMW69" s="22"/>
      <c r="NMX69" s="22"/>
      <c r="NMY69" s="22"/>
      <c r="NMZ69" s="22"/>
      <c r="NNA69" s="22"/>
      <c r="NNB69" s="22"/>
      <c r="NNC69" s="22"/>
      <c r="NND69" s="22"/>
      <c r="NNE69" s="22"/>
      <c r="NNF69" s="22"/>
      <c r="NNG69" s="22"/>
      <c r="NNH69" s="22"/>
      <c r="NNI69" s="22"/>
      <c r="NNJ69" s="22"/>
      <c r="NNK69" s="22"/>
      <c r="NNL69" s="22"/>
      <c r="NNM69" s="22"/>
      <c r="NNN69" s="22"/>
      <c r="NNO69" s="22"/>
      <c r="NNP69" s="22"/>
      <c r="NNQ69" s="22"/>
      <c r="NNR69" s="22"/>
      <c r="NNS69" s="22"/>
      <c r="NNT69" s="22"/>
      <c r="NNU69" s="22"/>
      <c r="NNV69" s="22"/>
      <c r="NNW69" s="22"/>
      <c r="NNX69" s="22"/>
      <c r="NNY69" s="22"/>
      <c r="NNZ69" s="22"/>
      <c r="NOA69" s="22"/>
      <c r="NOB69" s="22"/>
      <c r="NOC69" s="22"/>
      <c r="NOD69" s="22"/>
      <c r="NOE69" s="22"/>
      <c r="NOF69" s="22"/>
      <c r="NOG69" s="22"/>
      <c r="NOH69" s="22"/>
      <c r="NOI69" s="22"/>
      <c r="NOJ69" s="22"/>
      <c r="NOK69" s="22"/>
      <c r="NOL69" s="22"/>
      <c r="NOM69" s="22"/>
      <c r="NON69" s="22"/>
      <c r="NOO69" s="22"/>
      <c r="NOP69" s="22"/>
      <c r="NOQ69" s="22"/>
      <c r="NOR69" s="22"/>
      <c r="NOS69" s="22"/>
      <c r="NOT69" s="22"/>
      <c r="NOU69" s="22"/>
      <c r="NOV69" s="22"/>
      <c r="NOW69" s="22"/>
      <c r="NOX69" s="22"/>
      <c r="NOY69" s="22"/>
      <c r="NOZ69" s="22"/>
      <c r="NPA69" s="22"/>
      <c r="NPB69" s="22"/>
      <c r="NPC69" s="22"/>
      <c r="NPD69" s="22"/>
      <c r="NPE69" s="22"/>
      <c r="NPF69" s="22"/>
      <c r="NPG69" s="22"/>
      <c r="NPH69" s="22"/>
      <c r="NPI69" s="22"/>
      <c r="NPJ69" s="22"/>
      <c r="NPK69" s="22"/>
      <c r="NPL69" s="22"/>
      <c r="NPM69" s="22"/>
      <c r="NPN69" s="22"/>
      <c r="NPO69" s="22"/>
      <c r="NPP69" s="22"/>
      <c r="NPQ69" s="22"/>
      <c r="NPR69" s="22"/>
      <c r="NPS69" s="22"/>
      <c r="NPT69" s="22"/>
      <c r="NPU69" s="22"/>
      <c r="NPV69" s="22"/>
      <c r="NPW69" s="22"/>
      <c r="NPX69" s="22"/>
      <c r="NPY69" s="22"/>
      <c r="NPZ69" s="22"/>
      <c r="NQA69" s="22"/>
      <c r="NQB69" s="22"/>
      <c r="NQC69" s="22"/>
      <c r="NQD69" s="22"/>
      <c r="NQE69" s="22"/>
      <c r="NQF69" s="22"/>
      <c r="NQG69" s="22"/>
      <c r="NQH69" s="22"/>
      <c r="NQI69" s="22"/>
      <c r="NQJ69" s="22"/>
      <c r="NQK69" s="22"/>
      <c r="NQL69" s="22"/>
      <c r="NQM69" s="22"/>
      <c r="NQN69" s="22"/>
      <c r="NQO69" s="22"/>
      <c r="NQP69" s="22"/>
      <c r="NQQ69" s="22"/>
      <c r="NQR69" s="22"/>
      <c r="NQS69" s="22"/>
      <c r="NQT69" s="22"/>
      <c r="NQU69" s="22"/>
      <c r="NQV69" s="22"/>
      <c r="NQW69" s="22"/>
      <c r="NQX69" s="22"/>
      <c r="NQY69" s="22"/>
      <c r="NQZ69" s="22"/>
      <c r="NRA69" s="22"/>
      <c r="NRB69" s="22"/>
      <c r="NRC69" s="22"/>
      <c r="NRD69" s="22"/>
      <c r="NRE69" s="22"/>
      <c r="NRF69" s="22"/>
      <c r="NRG69" s="22"/>
      <c r="NRH69" s="22"/>
      <c r="NRI69" s="22"/>
      <c r="NRJ69" s="22"/>
      <c r="NRK69" s="22"/>
      <c r="NRL69" s="22"/>
      <c r="NRM69" s="22"/>
      <c r="NRN69" s="22"/>
      <c r="NRO69" s="22"/>
      <c r="NRP69" s="22"/>
      <c r="NRQ69" s="22"/>
      <c r="NRR69" s="22"/>
      <c r="NRS69" s="22"/>
      <c r="NRT69" s="22"/>
      <c r="NRU69" s="22"/>
      <c r="NRV69" s="22"/>
      <c r="NRW69" s="22"/>
      <c r="NRX69" s="22"/>
      <c r="NRY69" s="22"/>
      <c r="NRZ69" s="22"/>
      <c r="NSA69" s="22"/>
      <c r="NSB69" s="22"/>
      <c r="NSC69" s="22"/>
      <c r="NSD69" s="22"/>
      <c r="NSE69" s="22"/>
      <c r="NSF69" s="22"/>
      <c r="NSG69" s="22"/>
      <c r="NSH69" s="22"/>
      <c r="NSI69" s="22"/>
      <c r="NSJ69" s="22"/>
      <c r="NSK69" s="22"/>
      <c r="NSL69" s="22"/>
      <c r="NSM69" s="22"/>
      <c r="NSN69" s="22"/>
      <c r="NSO69" s="22"/>
      <c r="NSP69" s="22"/>
      <c r="NSQ69" s="22"/>
      <c r="NSR69" s="22"/>
      <c r="NSS69" s="22"/>
      <c r="NST69" s="22"/>
      <c r="NSU69" s="22"/>
      <c r="NSV69" s="22"/>
      <c r="NSW69" s="22"/>
      <c r="NSX69" s="22"/>
      <c r="NSY69" s="22"/>
      <c r="NSZ69" s="22"/>
      <c r="NTA69" s="22"/>
      <c r="NTB69" s="22"/>
      <c r="NTC69" s="22"/>
      <c r="NTD69" s="22"/>
      <c r="NTE69" s="22"/>
      <c r="NTF69" s="22"/>
      <c r="NTG69" s="22"/>
      <c r="NTH69" s="22"/>
      <c r="NTI69" s="22"/>
      <c r="NTJ69" s="22"/>
      <c r="NTK69" s="22"/>
      <c r="NTL69" s="22"/>
      <c r="NTM69" s="22"/>
      <c r="NTN69" s="22"/>
      <c r="NTO69" s="22"/>
      <c r="NTP69" s="22"/>
      <c r="NTQ69" s="22"/>
      <c r="NTR69" s="22"/>
      <c r="NTS69" s="22"/>
      <c r="NTT69" s="22"/>
      <c r="NTU69" s="22"/>
      <c r="NTV69" s="22"/>
      <c r="NTW69" s="22"/>
      <c r="NTX69" s="22"/>
      <c r="NTY69" s="22"/>
      <c r="NTZ69" s="22"/>
      <c r="NUA69" s="22"/>
      <c r="NUB69" s="22"/>
      <c r="NUC69" s="22"/>
      <c r="NUD69" s="22"/>
      <c r="NUE69" s="22"/>
      <c r="NUF69" s="22"/>
      <c r="NUG69" s="22"/>
      <c r="NUH69" s="22"/>
      <c r="NUI69" s="22"/>
      <c r="NUJ69" s="22"/>
      <c r="NUK69" s="22"/>
      <c r="NUL69" s="22"/>
      <c r="NUM69" s="22"/>
      <c r="NUN69" s="22"/>
      <c r="NUO69" s="22"/>
      <c r="NUP69" s="22"/>
      <c r="NUQ69" s="22"/>
      <c r="NUR69" s="22"/>
      <c r="NUS69" s="22"/>
      <c r="NUT69" s="22"/>
      <c r="NUU69" s="22"/>
      <c r="NUV69" s="22"/>
      <c r="NUW69" s="22"/>
      <c r="NUX69" s="22"/>
      <c r="NUY69" s="22"/>
      <c r="NUZ69" s="22"/>
      <c r="NVA69" s="22"/>
      <c r="NVB69" s="22"/>
      <c r="NVC69" s="22"/>
      <c r="NVD69" s="22"/>
      <c r="NVE69" s="22"/>
      <c r="NVF69" s="22"/>
      <c r="NVG69" s="22"/>
      <c r="NVH69" s="22"/>
      <c r="NVI69" s="22"/>
      <c r="NVJ69" s="22"/>
      <c r="NVK69" s="22"/>
      <c r="NVL69" s="22"/>
      <c r="NVM69" s="22"/>
      <c r="NVN69" s="22"/>
      <c r="NVO69" s="22"/>
      <c r="NVP69" s="22"/>
      <c r="NVQ69" s="22"/>
      <c r="NVR69" s="22"/>
      <c r="NVS69" s="22"/>
      <c r="NVT69" s="22"/>
      <c r="NVU69" s="22"/>
      <c r="NVV69" s="22"/>
      <c r="NVW69" s="22"/>
      <c r="NVX69" s="22"/>
      <c r="NVY69" s="22"/>
      <c r="NVZ69" s="22"/>
      <c r="NWA69" s="22"/>
      <c r="NWB69" s="22"/>
      <c r="NWC69" s="22"/>
      <c r="NWD69" s="22"/>
      <c r="NWE69" s="22"/>
      <c r="NWF69" s="22"/>
      <c r="NWG69" s="22"/>
      <c r="NWH69" s="22"/>
      <c r="NWI69" s="22"/>
      <c r="NWJ69" s="22"/>
      <c r="NWK69" s="22"/>
      <c r="NWL69" s="22"/>
      <c r="NWM69" s="22"/>
      <c r="NWN69" s="22"/>
      <c r="NWO69" s="22"/>
      <c r="NWP69" s="22"/>
      <c r="NWQ69" s="22"/>
      <c r="NWR69" s="22"/>
      <c r="NWS69" s="22"/>
      <c r="NWT69" s="22"/>
      <c r="NWU69" s="22"/>
      <c r="NWV69" s="22"/>
      <c r="NWW69" s="22"/>
      <c r="NWX69" s="22"/>
      <c r="NWY69" s="22"/>
      <c r="NWZ69" s="22"/>
      <c r="NXA69" s="22"/>
      <c r="NXB69" s="22"/>
      <c r="NXC69" s="22"/>
      <c r="NXD69" s="22"/>
      <c r="NXE69" s="22"/>
      <c r="NXF69" s="22"/>
      <c r="NXG69" s="22"/>
      <c r="NXH69" s="22"/>
      <c r="NXI69" s="22"/>
      <c r="NXJ69" s="22"/>
      <c r="NXK69" s="22"/>
      <c r="NXL69" s="22"/>
      <c r="NXM69" s="22"/>
      <c r="NXN69" s="22"/>
      <c r="NXO69" s="22"/>
      <c r="NXP69" s="22"/>
      <c r="NXQ69" s="22"/>
      <c r="NXR69" s="22"/>
      <c r="NXS69" s="22"/>
      <c r="NXT69" s="22"/>
      <c r="NXU69" s="22"/>
      <c r="NXV69" s="22"/>
      <c r="NXW69" s="22"/>
      <c r="NXX69" s="22"/>
      <c r="NXY69" s="22"/>
      <c r="NXZ69" s="22"/>
      <c r="NYA69" s="22"/>
      <c r="NYB69" s="22"/>
      <c r="NYC69" s="22"/>
      <c r="NYD69" s="22"/>
      <c r="NYE69" s="22"/>
      <c r="NYF69" s="22"/>
      <c r="NYG69" s="22"/>
      <c r="NYH69" s="22"/>
      <c r="NYI69" s="22"/>
      <c r="NYJ69" s="22"/>
      <c r="NYK69" s="22"/>
      <c r="NYL69" s="22"/>
      <c r="NYM69" s="22"/>
      <c r="NYN69" s="22"/>
      <c r="NYO69" s="22"/>
      <c r="NYP69" s="22"/>
      <c r="NYQ69" s="22"/>
      <c r="NYR69" s="22"/>
      <c r="NYS69" s="22"/>
      <c r="NYT69" s="22"/>
      <c r="NYU69" s="22"/>
      <c r="NYV69" s="22"/>
      <c r="NYW69" s="22"/>
      <c r="NYX69" s="22"/>
      <c r="NYY69" s="22"/>
      <c r="NYZ69" s="22"/>
      <c r="NZA69" s="22"/>
      <c r="NZB69" s="22"/>
      <c r="NZC69" s="22"/>
      <c r="NZD69" s="22"/>
      <c r="NZE69" s="22"/>
      <c r="NZF69" s="22"/>
      <c r="NZG69" s="22"/>
      <c r="NZH69" s="22"/>
      <c r="NZI69" s="22"/>
      <c r="NZJ69" s="22"/>
      <c r="NZK69" s="22"/>
      <c r="NZL69" s="22"/>
      <c r="NZM69" s="22"/>
      <c r="NZN69" s="22"/>
      <c r="NZO69" s="22"/>
      <c r="NZP69" s="22"/>
      <c r="NZQ69" s="22"/>
      <c r="NZR69" s="22"/>
      <c r="NZS69" s="22"/>
      <c r="NZT69" s="22"/>
      <c r="NZU69" s="22"/>
      <c r="NZV69" s="22"/>
      <c r="NZW69" s="22"/>
      <c r="NZX69" s="22"/>
      <c r="NZY69" s="22"/>
      <c r="NZZ69" s="22"/>
      <c r="OAA69" s="22"/>
      <c r="OAB69" s="22"/>
      <c r="OAC69" s="22"/>
      <c r="OAD69" s="22"/>
      <c r="OAE69" s="22"/>
      <c r="OAF69" s="22"/>
      <c r="OAG69" s="22"/>
      <c r="OAH69" s="22"/>
      <c r="OAI69" s="22"/>
      <c r="OAJ69" s="22"/>
      <c r="OAK69" s="22"/>
      <c r="OAL69" s="22"/>
      <c r="OAM69" s="22"/>
      <c r="OAN69" s="22"/>
      <c r="OAO69" s="22"/>
      <c r="OAP69" s="22"/>
      <c r="OAQ69" s="22"/>
      <c r="OAR69" s="22"/>
      <c r="OAS69" s="22"/>
      <c r="OAT69" s="22"/>
      <c r="OAU69" s="22"/>
      <c r="OAV69" s="22"/>
      <c r="OAW69" s="22"/>
      <c r="OAX69" s="22"/>
      <c r="OAY69" s="22"/>
      <c r="OAZ69" s="22"/>
      <c r="OBA69" s="22"/>
      <c r="OBB69" s="22"/>
      <c r="OBC69" s="22"/>
      <c r="OBD69" s="22"/>
      <c r="OBE69" s="22"/>
      <c r="OBF69" s="22"/>
      <c r="OBG69" s="22"/>
      <c r="OBH69" s="22"/>
      <c r="OBI69" s="22"/>
      <c r="OBJ69" s="22"/>
      <c r="OBK69" s="22"/>
      <c r="OBL69" s="22"/>
      <c r="OBM69" s="22"/>
      <c r="OBN69" s="22"/>
      <c r="OBO69" s="22"/>
      <c r="OBP69" s="22"/>
      <c r="OBQ69" s="22"/>
      <c r="OBR69" s="22"/>
      <c r="OBS69" s="22"/>
      <c r="OBT69" s="22"/>
      <c r="OBU69" s="22"/>
      <c r="OBV69" s="22"/>
      <c r="OBW69" s="22"/>
      <c r="OBX69" s="22"/>
      <c r="OBY69" s="22"/>
      <c r="OBZ69" s="22"/>
      <c r="OCA69" s="22"/>
      <c r="OCB69" s="22"/>
      <c r="OCC69" s="22"/>
      <c r="OCD69" s="22"/>
      <c r="OCE69" s="22"/>
      <c r="OCF69" s="22"/>
      <c r="OCG69" s="22"/>
      <c r="OCH69" s="22"/>
      <c r="OCI69" s="22"/>
      <c r="OCJ69" s="22"/>
      <c r="OCK69" s="22"/>
      <c r="OCL69" s="22"/>
      <c r="OCM69" s="22"/>
      <c r="OCN69" s="22"/>
      <c r="OCO69" s="22"/>
      <c r="OCP69" s="22"/>
      <c r="OCQ69" s="22"/>
      <c r="OCR69" s="22"/>
      <c r="OCS69" s="22"/>
      <c r="OCT69" s="22"/>
      <c r="OCU69" s="22"/>
      <c r="OCV69" s="22"/>
      <c r="OCW69" s="22"/>
      <c r="OCX69" s="22"/>
      <c r="OCY69" s="22"/>
      <c r="OCZ69" s="22"/>
      <c r="ODA69" s="22"/>
      <c r="ODB69" s="22"/>
      <c r="ODC69" s="22"/>
      <c r="ODD69" s="22"/>
      <c r="ODE69" s="22"/>
      <c r="ODF69" s="22"/>
      <c r="ODG69" s="22"/>
      <c r="ODH69" s="22"/>
      <c r="ODI69" s="22"/>
      <c r="ODJ69" s="22"/>
      <c r="ODK69" s="22"/>
      <c r="ODL69" s="22"/>
      <c r="ODM69" s="22"/>
      <c r="ODN69" s="22"/>
      <c r="ODO69" s="22"/>
      <c r="ODP69" s="22"/>
      <c r="ODQ69" s="22"/>
      <c r="ODR69" s="22"/>
      <c r="ODS69" s="22"/>
      <c r="ODT69" s="22"/>
      <c r="ODU69" s="22"/>
      <c r="ODV69" s="22"/>
      <c r="ODW69" s="22"/>
      <c r="ODX69" s="22"/>
      <c r="ODY69" s="22"/>
      <c r="ODZ69" s="22"/>
      <c r="OEA69" s="22"/>
      <c r="OEB69" s="22"/>
      <c r="OEC69" s="22"/>
      <c r="OED69" s="22"/>
      <c r="OEE69" s="22"/>
      <c r="OEF69" s="22"/>
      <c r="OEG69" s="22"/>
      <c r="OEH69" s="22"/>
      <c r="OEI69" s="22"/>
      <c r="OEJ69" s="22"/>
      <c r="OEK69" s="22"/>
      <c r="OEL69" s="22"/>
      <c r="OEM69" s="22"/>
      <c r="OEN69" s="22"/>
      <c r="OEO69" s="22"/>
      <c r="OEP69" s="22"/>
      <c r="OEQ69" s="22"/>
      <c r="OER69" s="22"/>
      <c r="OES69" s="22"/>
      <c r="OET69" s="22"/>
      <c r="OEU69" s="22"/>
      <c r="OEV69" s="22"/>
      <c r="OEW69" s="22"/>
      <c r="OEX69" s="22"/>
      <c r="OEY69" s="22"/>
      <c r="OEZ69" s="22"/>
      <c r="OFA69" s="22"/>
      <c r="OFB69" s="22"/>
      <c r="OFC69" s="22"/>
      <c r="OFD69" s="22"/>
      <c r="OFE69" s="22"/>
      <c r="OFF69" s="22"/>
      <c r="OFG69" s="22"/>
      <c r="OFH69" s="22"/>
      <c r="OFI69" s="22"/>
      <c r="OFJ69" s="22"/>
      <c r="OFK69" s="22"/>
      <c r="OFL69" s="22"/>
      <c r="OFM69" s="22"/>
      <c r="OFN69" s="22"/>
      <c r="OFO69" s="22"/>
      <c r="OFP69" s="22"/>
      <c r="OFQ69" s="22"/>
      <c r="OFR69" s="22"/>
      <c r="OFS69" s="22"/>
      <c r="OFT69" s="22"/>
      <c r="OFU69" s="22"/>
      <c r="OFV69" s="22"/>
      <c r="OFW69" s="22"/>
      <c r="OFX69" s="22"/>
      <c r="OFY69" s="22"/>
      <c r="OFZ69" s="22"/>
      <c r="OGA69" s="22"/>
      <c r="OGB69" s="22"/>
      <c r="OGC69" s="22"/>
      <c r="OGD69" s="22"/>
      <c r="OGE69" s="22"/>
      <c r="OGF69" s="22"/>
      <c r="OGG69" s="22"/>
      <c r="OGH69" s="22"/>
      <c r="OGI69" s="22"/>
      <c r="OGJ69" s="22"/>
      <c r="OGK69" s="22"/>
      <c r="OGL69" s="22"/>
      <c r="OGM69" s="22"/>
      <c r="OGN69" s="22"/>
      <c r="OGO69" s="22"/>
      <c r="OGP69" s="22"/>
      <c r="OGQ69" s="22"/>
      <c r="OGR69" s="22"/>
      <c r="OGS69" s="22"/>
      <c r="OGT69" s="22"/>
      <c r="OGU69" s="22"/>
      <c r="OGV69" s="22"/>
      <c r="OGW69" s="22"/>
      <c r="OGX69" s="22"/>
      <c r="OGY69" s="22"/>
      <c r="OGZ69" s="22"/>
      <c r="OHA69" s="22"/>
      <c r="OHB69" s="22"/>
      <c r="OHC69" s="22"/>
      <c r="OHD69" s="22"/>
      <c r="OHE69" s="22"/>
      <c r="OHF69" s="22"/>
      <c r="OHG69" s="22"/>
      <c r="OHH69" s="22"/>
      <c r="OHI69" s="22"/>
      <c r="OHJ69" s="22"/>
      <c r="OHK69" s="22"/>
      <c r="OHL69" s="22"/>
      <c r="OHM69" s="22"/>
      <c r="OHN69" s="22"/>
      <c r="OHO69" s="22"/>
      <c r="OHP69" s="22"/>
      <c r="OHQ69" s="22"/>
      <c r="OHR69" s="22"/>
      <c r="OHS69" s="22"/>
      <c r="OHT69" s="22"/>
      <c r="OHU69" s="22"/>
      <c r="OHV69" s="22"/>
      <c r="OHW69" s="22"/>
      <c r="OHX69" s="22"/>
      <c r="OHY69" s="22"/>
      <c r="OHZ69" s="22"/>
      <c r="OIA69" s="22"/>
      <c r="OIB69" s="22"/>
      <c r="OIC69" s="22"/>
      <c r="OID69" s="22"/>
      <c r="OIE69" s="22"/>
      <c r="OIF69" s="22"/>
      <c r="OIG69" s="22"/>
      <c r="OIH69" s="22"/>
      <c r="OII69" s="22"/>
      <c r="OIJ69" s="22"/>
      <c r="OIK69" s="22"/>
      <c r="OIL69" s="22"/>
      <c r="OIM69" s="22"/>
      <c r="OIN69" s="22"/>
      <c r="OIO69" s="22"/>
      <c r="OIP69" s="22"/>
      <c r="OIQ69" s="22"/>
      <c r="OIR69" s="22"/>
      <c r="OIS69" s="22"/>
      <c r="OIT69" s="22"/>
      <c r="OIU69" s="22"/>
      <c r="OIV69" s="22"/>
      <c r="OIW69" s="22"/>
      <c r="OIX69" s="22"/>
      <c r="OIY69" s="22"/>
      <c r="OIZ69" s="22"/>
      <c r="OJA69" s="22"/>
      <c r="OJB69" s="22"/>
      <c r="OJC69" s="22"/>
      <c r="OJD69" s="22"/>
      <c r="OJE69" s="22"/>
      <c r="OJF69" s="22"/>
      <c r="OJG69" s="22"/>
      <c r="OJH69" s="22"/>
      <c r="OJI69" s="22"/>
      <c r="OJJ69" s="22"/>
      <c r="OJK69" s="22"/>
      <c r="OJL69" s="22"/>
      <c r="OJM69" s="22"/>
      <c r="OJN69" s="22"/>
      <c r="OJO69" s="22"/>
      <c r="OJP69" s="22"/>
      <c r="OJQ69" s="22"/>
      <c r="OJR69" s="22"/>
      <c r="OJS69" s="22"/>
      <c r="OJT69" s="22"/>
      <c r="OJU69" s="22"/>
      <c r="OJV69" s="22"/>
      <c r="OJW69" s="22"/>
      <c r="OJX69" s="22"/>
      <c r="OJY69" s="22"/>
      <c r="OJZ69" s="22"/>
      <c r="OKA69" s="22"/>
      <c r="OKB69" s="22"/>
      <c r="OKC69" s="22"/>
      <c r="OKD69" s="22"/>
      <c r="OKE69" s="22"/>
      <c r="OKF69" s="22"/>
      <c r="OKG69" s="22"/>
      <c r="OKH69" s="22"/>
      <c r="OKI69" s="22"/>
      <c r="OKJ69" s="22"/>
      <c r="OKK69" s="22"/>
      <c r="OKL69" s="22"/>
      <c r="OKM69" s="22"/>
      <c r="OKN69" s="22"/>
      <c r="OKO69" s="22"/>
      <c r="OKP69" s="22"/>
      <c r="OKQ69" s="22"/>
      <c r="OKR69" s="22"/>
      <c r="OKS69" s="22"/>
      <c r="OKT69" s="22"/>
      <c r="OKU69" s="22"/>
      <c r="OKV69" s="22"/>
      <c r="OKW69" s="22"/>
      <c r="OKX69" s="22"/>
      <c r="OKY69" s="22"/>
      <c r="OKZ69" s="22"/>
      <c r="OLA69" s="22"/>
      <c r="OLB69" s="22"/>
      <c r="OLC69" s="22"/>
      <c r="OLD69" s="22"/>
      <c r="OLE69" s="22"/>
      <c r="OLF69" s="22"/>
      <c r="OLG69" s="22"/>
      <c r="OLH69" s="22"/>
      <c r="OLI69" s="22"/>
      <c r="OLJ69" s="22"/>
      <c r="OLK69" s="22"/>
      <c r="OLL69" s="22"/>
      <c r="OLM69" s="22"/>
      <c r="OLN69" s="22"/>
      <c r="OLO69" s="22"/>
      <c r="OLP69" s="22"/>
      <c r="OLQ69" s="22"/>
      <c r="OLR69" s="22"/>
      <c r="OLS69" s="22"/>
      <c r="OLT69" s="22"/>
      <c r="OLU69" s="22"/>
      <c r="OLV69" s="22"/>
      <c r="OLW69" s="22"/>
      <c r="OLX69" s="22"/>
      <c r="OLY69" s="22"/>
      <c r="OLZ69" s="22"/>
      <c r="OMA69" s="22"/>
      <c r="OMB69" s="22"/>
      <c r="OMC69" s="22"/>
      <c r="OMD69" s="22"/>
      <c r="OME69" s="22"/>
      <c r="OMF69" s="22"/>
      <c r="OMG69" s="22"/>
      <c r="OMH69" s="22"/>
      <c r="OMI69" s="22"/>
      <c r="OMJ69" s="22"/>
      <c r="OMK69" s="22"/>
      <c r="OML69" s="22"/>
      <c r="OMM69" s="22"/>
      <c r="OMN69" s="22"/>
      <c r="OMO69" s="22"/>
      <c r="OMP69" s="22"/>
      <c r="OMQ69" s="22"/>
      <c r="OMR69" s="22"/>
      <c r="OMS69" s="22"/>
      <c r="OMT69" s="22"/>
      <c r="OMU69" s="22"/>
      <c r="OMV69" s="22"/>
      <c r="OMW69" s="22"/>
      <c r="OMX69" s="22"/>
      <c r="OMY69" s="22"/>
      <c r="OMZ69" s="22"/>
      <c r="ONA69" s="22"/>
      <c r="ONB69" s="22"/>
      <c r="ONC69" s="22"/>
      <c r="OND69" s="22"/>
      <c r="ONE69" s="22"/>
      <c r="ONF69" s="22"/>
      <c r="ONG69" s="22"/>
      <c r="ONH69" s="22"/>
      <c r="ONI69" s="22"/>
      <c r="ONJ69" s="22"/>
      <c r="ONK69" s="22"/>
      <c r="ONL69" s="22"/>
      <c r="ONM69" s="22"/>
      <c r="ONN69" s="22"/>
      <c r="ONO69" s="22"/>
      <c r="ONP69" s="22"/>
      <c r="ONQ69" s="22"/>
      <c r="ONR69" s="22"/>
      <c r="ONS69" s="22"/>
      <c r="ONT69" s="22"/>
      <c r="ONU69" s="22"/>
      <c r="ONV69" s="22"/>
      <c r="ONW69" s="22"/>
      <c r="ONX69" s="22"/>
      <c r="ONY69" s="22"/>
      <c r="ONZ69" s="22"/>
      <c r="OOA69" s="22"/>
      <c r="OOB69" s="22"/>
      <c r="OOC69" s="22"/>
      <c r="OOD69" s="22"/>
      <c r="OOE69" s="22"/>
      <c r="OOF69" s="22"/>
      <c r="OOG69" s="22"/>
      <c r="OOH69" s="22"/>
      <c r="OOI69" s="22"/>
      <c r="OOJ69" s="22"/>
      <c r="OOK69" s="22"/>
      <c r="OOL69" s="22"/>
      <c r="OOM69" s="22"/>
      <c r="OON69" s="22"/>
      <c r="OOO69" s="22"/>
      <c r="OOP69" s="22"/>
      <c r="OOQ69" s="22"/>
      <c r="OOR69" s="22"/>
      <c r="OOS69" s="22"/>
      <c r="OOT69" s="22"/>
      <c r="OOU69" s="22"/>
      <c r="OOV69" s="22"/>
      <c r="OOW69" s="22"/>
      <c r="OOX69" s="22"/>
      <c r="OOY69" s="22"/>
      <c r="OOZ69" s="22"/>
      <c r="OPA69" s="22"/>
      <c r="OPB69" s="22"/>
      <c r="OPC69" s="22"/>
      <c r="OPD69" s="22"/>
      <c r="OPE69" s="22"/>
      <c r="OPF69" s="22"/>
      <c r="OPG69" s="22"/>
      <c r="OPH69" s="22"/>
      <c r="OPI69" s="22"/>
      <c r="OPJ69" s="22"/>
      <c r="OPK69" s="22"/>
      <c r="OPL69" s="22"/>
      <c r="OPM69" s="22"/>
      <c r="OPN69" s="22"/>
      <c r="OPO69" s="22"/>
      <c r="OPP69" s="22"/>
      <c r="OPQ69" s="22"/>
      <c r="OPR69" s="22"/>
      <c r="OPS69" s="22"/>
      <c r="OPT69" s="22"/>
      <c r="OPU69" s="22"/>
      <c r="OPV69" s="22"/>
      <c r="OPW69" s="22"/>
      <c r="OPX69" s="22"/>
      <c r="OPY69" s="22"/>
      <c r="OPZ69" s="22"/>
      <c r="OQA69" s="22"/>
      <c r="OQB69" s="22"/>
      <c r="OQC69" s="22"/>
      <c r="OQD69" s="22"/>
      <c r="OQE69" s="22"/>
      <c r="OQF69" s="22"/>
      <c r="OQG69" s="22"/>
      <c r="OQH69" s="22"/>
      <c r="OQI69" s="22"/>
      <c r="OQJ69" s="22"/>
      <c r="OQK69" s="22"/>
      <c r="OQL69" s="22"/>
      <c r="OQM69" s="22"/>
      <c r="OQN69" s="22"/>
      <c r="OQO69" s="22"/>
      <c r="OQP69" s="22"/>
      <c r="OQQ69" s="22"/>
      <c r="OQR69" s="22"/>
      <c r="OQS69" s="22"/>
      <c r="OQT69" s="22"/>
      <c r="OQU69" s="22"/>
      <c r="OQV69" s="22"/>
      <c r="OQW69" s="22"/>
      <c r="OQX69" s="22"/>
      <c r="OQY69" s="22"/>
      <c r="OQZ69" s="22"/>
      <c r="ORA69" s="22"/>
      <c r="ORB69" s="22"/>
      <c r="ORC69" s="22"/>
      <c r="ORD69" s="22"/>
      <c r="ORE69" s="22"/>
      <c r="ORF69" s="22"/>
      <c r="ORG69" s="22"/>
      <c r="ORH69" s="22"/>
      <c r="ORI69" s="22"/>
      <c r="ORJ69" s="22"/>
      <c r="ORK69" s="22"/>
      <c r="ORL69" s="22"/>
      <c r="ORM69" s="22"/>
      <c r="ORN69" s="22"/>
      <c r="ORO69" s="22"/>
      <c r="ORP69" s="22"/>
      <c r="ORQ69" s="22"/>
      <c r="ORR69" s="22"/>
      <c r="ORS69" s="22"/>
      <c r="ORT69" s="22"/>
      <c r="ORU69" s="22"/>
      <c r="ORV69" s="22"/>
      <c r="ORW69" s="22"/>
      <c r="ORX69" s="22"/>
      <c r="ORY69" s="22"/>
      <c r="ORZ69" s="22"/>
      <c r="OSA69" s="22"/>
      <c r="OSB69" s="22"/>
      <c r="OSC69" s="22"/>
      <c r="OSD69" s="22"/>
      <c r="OSE69" s="22"/>
      <c r="OSF69" s="22"/>
      <c r="OSG69" s="22"/>
      <c r="OSH69" s="22"/>
      <c r="OSI69" s="22"/>
      <c r="OSJ69" s="22"/>
      <c r="OSK69" s="22"/>
      <c r="OSL69" s="22"/>
      <c r="OSM69" s="22"/>
      <c r="OSN69" s="22"/>
      <c r="OSO69" s="22"/>
      <c r="OSP69" s="22"/>
      <c r="OSQ69" s="22"/>
      <c r="OSR69" s="22"/>
      <c r="OSS69" s="22"/>
      <c r="OST69" s="22"/>
      <c r="OSU69" s="22"/>
      <c r="OSV69" s="22"/>
      <c r="OSW69" s="22"/>
      <c r="OSX69" s="22"/>
      <c r="OSY69" s="22"/>
      <c r="OSZ69" s="22"/>
      <c r="OTA69" s="22"/>
      <c r="OTB69" s="22"/>
      <c r="OTC69" s="22"/>
      <c r="OTD69" s="22"/>
      <c r="OTE69" s="22"/>
      <c r="OTF69" s="22"/>
      <c r="OTG69" s="22"/>
      <c r="OTH69" s="22"/>
      <c r="OTI69" s="22"/>
      <c r="OTJ69" s="22"/>
      <c r="OTK69" s="22"/>
      <c r="OTL69" s="22"/>
      <c r="OTM69" s="22"/>
      <c r="OTN69" s="22"/>
      <c r="OTO69" s="22"/>
      <c r="OTP69" s="22"/>
      <c r="OTQ69" s="22"/>
      <c r="OTR69" s="22"/>
      <c r="OTS69" s="22"/>
      <c r="OTT69" s="22"/>
      <c r="OTU69" s="22"/>
      <c r="OTV69" s="22"/>
      <c r="OTW69" s="22"/>
      <c r="OTX69" s="22"/>
      <c r="OTY69" s="22"/>
      <c r="OTZ69" s="22"/>
      <c r="OUA69" s="22"/>
      <c r="OUB69" s="22"/>
      <c r="OUC69" s="22"/>
      <c r="OUD69" s="22"/>
      <c r="OUE69" s="22"/>
      <c r="OUF69" s="22"/>
      <c r="OUG69" s="22"/>
      <c r="OUH69" s="22"/>
      <c r="OUI69" s="22"/>
      <c r="OUJ69" s="22"/>
      <c r="OUK69" s="22"/>
      <c r="OUL69" s="22"/>
      <c r="OUM69" s="22"/>
      <c r="OUN69" s="22"/>
      <c r="OUO69" s="22"/>
      <c r="OUP69" s="22"/>
      <c r="OUQ69" s="22"/>
      <c r="OUR69" s="22"/>
      <c r="OUS69" s="22"/>
      <c r="OUT69" s="22"/>
      <c r="OUU69" s="22"/>
      <c r="OUV69" s="22"/>
      <c r="OUW69" s="22"/>
      <c r="OUX69" s="22"/>
      <c r="OUY69" s="22"/>
      <c r="OUZ69" s="22"/>
      <c r="OVA69" s="22"/>
      <c r="OVB69" s="22"/>
      <c r="OVC69" s="22"/>
      <c r="OVD69" s="22"/>
      <c r="OVE69" s="22"/>
      <c r="OVF69" s="22"/>
      <c r="OVG69" s="22"/>
      <c r="OVH69" s="22"/>
      <c r="OVI69" s="22"/>
      <c r="OVJ69" s="22"/>
      <c r="OVK69" s="22"/>
      <c r="OVL69" s="22"/>
      <c r="OVM69" s="22"/>
      <c r="OVN69" s="22"/>
      <c r="OVO69" s="22"/>
      <c r="OVP69" s="22"/>
      <c r="OVQ69" s="22"/>
      <c r="OVR69" s="22"/>
      <c r="OVS69" s="22"/>
      <c r="OVT69" s="22"/>
      <c r="OVU69" s="22"/>
      <c r="OVV69" s="22"/>
      <c r="OVW69" s="22"/>
      <c r="OVX69" s="22"/>
      <c r="OVY69" s="22"/>
      <c r="OVZ69" s="22"/>
      <c r="OWA69" s="22"/>
      <c r="OWB69" s="22"/>
      <c r="OWC69" s="22"/>
      <c r="OWD69" s="22"/>
      <c r="OWE69" s="22"/>
      <c r="OWF69" s="22"/>
      <c r="OWG69" s="22"/>
      <c r="OWH69" s="22"/>
      <c r="OWI69" s="22"/>
      <c r="OWJ69" s="22"/>
      <c r="OWK69" s="22"/>
      <c r="OWL69" s="22"/>
      <c r="OWM69" s="22"/>
      <c r="OWN69" s="22"/>
      <c r="OWO69" s="22"/>
      <c r="OWP69" s="22"/>
      <c r="OWQ69" s="22"/>
      <c r="OWR69" s="22"/>
      <c r="OWS69" s="22"/>
      <c r="OWT69" s="22"/>
      <c r="OWU69" s="22"/>
      <c r="OWV69" s="22"/>
      <c r="OWW69" s="22"/>
      <c r="OWX69" s="22"/>
      <c r="OWY69" s="22"/>
      <c r="OWZ69" s="22"/>
      <c r="OXA69" s="22"/>
      <c r="OXB69" s="22"/>
      <c r="OXC69" s="22"/>
      <c r="OXD69" s="22"/>
      <c r="OXE69" s="22"/>
      <c r="OXF69" s="22"/>
      <c r="OXG69" s="22"/>
      <c r="OXH69" s="22"/>
      <c r="OXI69" s="22"/>
      <c r="OXJ69" s="22"/>
      <c r="OXK69" s="22"/>
      <c r="OXL69" s="22"/>
      <c r="OXM69" s="22"/>
      <c r="OXN69" s="22"/>
      <c r="OXO69" s="22"/>
      <c r="OXP69" s="22"/>
      <c r="OXQ69" s="22"/>
      <c r="OXR69" s="22"/>
      <c r="OXS69" s="22"/>
      <c r="OXT69" s="22"/>
      <c r="OXU69" s="22"/>
      <c r="OXV69" s="22"/>
      <c r="OXW69" s="22"/>
      <c r="OXX69" s="22"/>
      <c r="OXY69" s="22"/>
      <c r="OXZ69" s="22"/>
      <c r="OYA69" s="22"/>
      <c r="OYB69" s="22"/>
      <c r="OYC69" s="22"/>
      <c r="OYD69" s="22"/>
      <c r="OYE69" s="22"/>
      <c r="OYF69" s="22"/>
      <c r="OYG69" s="22"/>
      <c r="OYH69" s="22"/>
      <c r="OYI69" s="22"/>
      <c r="OYJ69" s="22"/>
      <c r="OYK69" s="22"/>
      <c r="OYL69" s="22"/>
      <c r="OYM69" s="22"/>
      <c r="OYN69" s="22"/>
      <c r="OYO69" s="22"/>
      <c r="OYP69" s="22"/>
      <c r="OYQ69" s="22"/>
      <c r="OYR69" s="22"/>
      <c r="OYS69" s="22"/>
      <c r="OYT69" s="22"/>
      <c r="OYU69" s="22"/>
      <c r="OYV69" s="22"/>
      <c r="OYW69" s="22"/>
      <c r="OYX69" s="22"/>
      <c r="OYY69" s="22"/>
      <c r="OYZ69" s="22"/>
      <c r="OZA69" s="22"/>
      <c r="OZB69" s="22"/>
      <c r="OZC69" s="22"/>
      <c r="OZD69" s="22"/>
      <c r="OZE69" s="22"/>
      <c r="OZF69" s="22"/>
      <c r="OZG69" s="22"/>
      <c r="OZH69" s="22"/>
      <c r="OZI69" s="22"/>
      <c r="OZJ69" s="22"/>
      <c r="OZK69" s="22"/>
      <c r="OZL69" s="22"/>
      <c r="OZM69" s="22"/>
      <c r="OZN69" s="22"/>
      <c r="OZO69" s="22"/>
      <c r="OZP69" s="22"/>
      <c r="OZQ69" s="22"/>
      <c r="OZR69" s="22"/>
      <c r="OZS69" s="22"/>
      <c r="OZT69" s="22"/>
      <c r="OZU69" s="22"/>
      <c r="OZV69" s="22"/>
      <c r="OZW69" s="22"/>
      <c r="OZX69" s="22"/>
      <c r="OZY69" s="22"/>
      <c r="OZZ69" s="22"/>
      <c r="PAA69" s="22"/>
      <c r="PAB69" s="22"/>
      <c r="PAC69" s="22"/>
      <c r="PAD69" s="22"/>
      <c r="PAE69" s="22"/>
      <c r="PAF69" s="22"/>
      <c r="PAG69" s="22"/>
      <c r="PAH69" s="22"/>
      <c r="PAI69" s="22"/>
      <c r="PAJ69" s="22"/>
      <c r="PAK69" s="22"/>
      <c r="PAL69" s="22"/>
      <c r="PAM69" s="22"/>
      <c r="PAN69" s="22"/>
      <c r="PAO69" s="22"/>
      <c r="PAP69" s="22"/>
      <c r="PAQ69" s="22"/>
      <c r="PAR69" s="22"/>
      <c r="PAS69" s="22"/>
      <c r="PAT69" s="22"/>
      <c r="PAU69" s="22"/>
      <c r="PAV69" s="22"/>
      <c r="PAW69" s="22"/>
      <c r="PAX69" s="22"/>
      <c r="PAY69" s="22"/>
      <c r="PAZ69" s="22"/>
      <c r="PBA69" s="22"/>
      <c r="PBB69" s="22"/>
      <c r="PBC69" s="22"/>
      <c r="PBD69" s="22"/>
      <c r="PBE69" s="22"/>
      <c r="PBF69" s="22"/>
      <c r="PBG69" s="22"/>
      <c r="PBH69" s="22"/>
      <c r="PBI69" s="22"/>
      <c r="PBJ69" s="22"/>
      <c r="PBK69" s="22"/>
      <c r="PBL69" s="22"/>
      <c r="PBM69" s="22"/>
      <c r="PBN69" s="22"/>
      <c r="PBO69" s="22"/>
      <c r="PBP69" s="22"/>
      <c r="PBQ69" s="22"/>
      <c r="PBR69" s="22"/>
      <c r="PBS69" s="22"/>
      <c r="PBT69" s="22"/>
      <c r="PBU69" s="22"/>
      <c r="PBV69" s="22"/>
      <c r="PBW69" s="22"/>
      <c r="PBX69" s="22"/>
      <c r="PBY69" s="22"/>
      <c r="PBZ69" s="22"/>
      <c r="PCA69" s="22"/>
      <c r="PCB69" s="22"/>
      <c r="PCC69" s="22"/>
      <c r="PCD69" s="22"/>
      <c r="PCE69" s="22"/>
      <c r="PCF69" s="22"/>
      <c r="PCG69" s="22"/>
      <c r="PCH69" s="22"/>
      <c r="PCI69" s="22"/>
      <c r="PCJ69" s="22"/>
      <c r="PCK69" s="22"/>
      <c r="PCL69" s="22"/>
      <c r="PCM69" s="22"/>
      <c r="PCN69" s="22"/>
      <c r="PCO69" s="22"/>
      <c r="PCP69" s="22"/>
      <c r="PCQ69" s="22"/>
      <c r="PCR69" s="22"/>
      <c r="PCS69" s="22"/>
      <c r="PCT69" s="22"/>
      <c r="PCU69" s="22"/>
      <c r="PCV69" s="22"/>
      <c r="PCW69" s="22"/>
      <c r="PCX69" s="22"/>
      <c r="PCY69" s="22"/>
      <c r="PCZ69" s="22"/>
      <c r="PDA69" s="22"/>
      <c r="PDB69" s="22"/>
      <c r="PDC69" s="22"/>
      <c r="PDD69" s="22"/>
      <c r="PDE69" s="22"/>
      <c r="PDF69" s="22"/>
      <c r="PDG69" s="22"/>
      <c r="PDH69" s="22"/>
      <c r="PDI69" s="22"/>
      <c r="PDJ69" s="22"/>
      <c r="PDK69" s="22"/>
      <c r="PDL69" s="22"/>
      <c r="PDM69" s="22"/>
      <c r="PDN69" s="22"/>
      <c r="PDO69" s="22"/>
      <c r="PDP69" s="22"/>
      <c r="PDQ69" s="22"/>
      <c r="PDR69" s="22"/>
      <c r="PDS69" s="22"/>
      <c r="PDT69" s="22"/>
      <c r="PDU69" s="22"/>
      <c r="PDV69" s="22"/>
      <c r="PDW69" s="22"/>
      <c r="PDX69" s="22"/>
      <c r="PDY69" s="22"/>
      <c r="PDZ69" s="22"/>
      <c r="PEA69" s="22"/>
      <c r="PEB69" s="22"/>
      <c r="PEC69" s="22"/>
      <c r="PED69" s="22"/>
      <c r="PEE69" s="22"/>
      <c r="PEF69" s="22"/>
      <c r="PEG69" s="22"/>
      <c r="PEH69" s="22"/>
      <c r="PEI69" s="22"/>
      <c r="PEJ69" s="22"/>
      <c r="PEK69" s="22"/>
      <c r="PEL69" s="22"/>
      <c r="PEM69" s="22"/>
      <c r="PEN69" s="22"/>
      <c r="PEO69" s="22"/>
      <c r="PEP69" s="22"/>
      <c r="PEQ69" s="22"/>
      <c r="PER69" s="22"/>
      <c r="PES69" s="22"/>
      <c r="PET69" s="22"/>
      <c r="PEU69" s="22"/>
      <c r="PEV69" s="22"/>
      <c r="PEW69" s="22"/>
      <c r="PEX69" s="22"/>
      <c r="PEY69" s="22"/>
      <c r="PEZ69" s="22"/>
      <c r="PFA69" s="22"/>
      <c r="PFB69" s="22"/>
      <c r="PFC69" s="22"/>
      <c r="PFD69" s="22"/>
      <c r="PFE69" s="22"/>
      <c r="PFF69" s="22"/>
      <c r="PFG69" s="22"/>
      <c r="PFH69" s="22"/>
      <c r="PFI69" s="22"/>
      <c r="PFJ69" s="22"/>
      <c r="PFK69" s="22"/>
      <c r="PFL69" s="22"/>
      <c r="PFM69" s="22"/>
      <c r="PFN69" s="22"/>
      <c r="PFO69" s="22"/>
      <c r="PFP69" s="22"/>
      <c r="PFQ69" s="22"/>
      <c r="PFR69" s="22"/>
      <c r="PFS69" s="22"/>
      <c r="PFT69" s="22"/>
      <c r="PFU69" s="22"/>
      <c r="PFV69" s="22"/>
      <c r="PFW69" s="22"/>
      <c r="PFX69" s="22"/>
      <c r="PFY69" s="22"/>
      <c r="PFZ69" s="22"/>
      <c r="PGA69" s="22"/>
      <c r="PGB69" s="22"/>
      <c r="PGC69" s="22"/>
      <c r="PGD69" s="22"/>
      <c r="PGE69" s="22"/>
      <c r="PGF69" s="22"/>
      <c r="PGG69" s="22"/>
      <c r="PGH69" s="22"/>
      <c r="PGI69" s="22"/>
      <c r="PGJ69" s="22"/>
      <c r="PGK69" s="22"/>
      <c r="PGL69" s="22"/>
      <c r="PGM69" s="22"/>
      <c r="PGN69" s="22"/>
      <c r="PGO69" s="22"/>
      <c r="PGP69" s="22"/>
      <c r="PGQ69" s="22"/>
      <c r="PGR69" s="22"/>
      <c r="PGS69" s="22"/>
      <c r="PGT69" s="22"/>
      <c r="PGU69" s="22"/>
      <c r="PGV69" s="22"/>
      <c r="PGW69" s="22"/>
      <c r="PGX69" s="22"/>
      <c r="PGY69" s="22"/>
      <c r="PGZ69" s="22"/>
      <c r="PHA69" s="22"/>
      <c r="PHB69" s="22"/>
      <c r="PHC69" s="22"/>
      <c r="PHD69" s="22"/>
      <c r="PHE69" s="22"/>
      <c r="PHF69" s="22"/>
      <c r="PHG69" s="22"/>
      <c r="PHH69" s="22"/>
      <c r="PHI69" s="22"/>
      <c r="PHJ69" s="22"/>
      <c r="PHK69" s="22"/>
      <c r="PHL69" s="22"/>
      <c r="PHM69" s="22"/>
      <c r="PHN69" s="22"/>
      <c r="PHO69" s="22"/>
      <c r="PHP69" s="22"/>
      <c r="PHQ69" s="22"/>
      <c r="PHR69" s="22"/>
      <c r="PHS69" s="22"/>
      <c r="PHT69" s="22"/>
      <c r="PHU69" s="22"/>
      <c r="PHV69" s="22"/>
      <c r="PHW69" s="22"/>
      <c r="PHX69" s="22"/>
      <c r="PHY69" s="22"/>
      <c r="PHZ69" s="22"/>
      <c r="PIA69" s="22"/>
      <c r="PIB69" s="22"/>
      <c r="PIC69" s="22"/>
      <c r="PID69" s="22"/>
      <c r="PIE69" s="22"/>
      <c r="PIF69" s="22"/>
      <c r="PIG69" s="22"/>
      <c r="PIH69" s="22"/>
      <c r="PII69" s="22"/>
      <c r="PIJ69" s="22"/>
      <c r="PIK69" s="22"/>
      <c r="PIL69" s="22"/>
      <c r="PIM69" s="22"/>
      <c r="PIN69" s="22"/>
      <c r="PIO69" s="22"/>
      <c r="PIP69" s="22"/>
      <c r="PIQ69" s="22"/>
      <c r="PIR69" s="22"/>
      <c r="PIS69" s="22"/>
      <c r="PIT69" s="22"/>
      <c r="PIU69" s="22"/>
      <c r="PIV69" s="22"/>
      <c r="PIW69" s="22"/>
      <c r="PIX69" s="22"/>
      <c r="PIY69" s="22"/>
      <c r="PIZ69" s="22"/>
      <c r="PJA69" s="22"/>
      <c r="PJB69" s="22"/>
      <c r="PJC69" s="22"/>
      <c r="PJD69" s="22"/>
      <c r="PJE69" s="22"/>
      <c r="PJF69" s="22"/>
      <c r="PJG69" s="22"/>
      <c r="PJH69" s="22"/>
      <c r="PJI69" s="22"/>
      <c r="PJJ69" s="22"/>
      <c r="PJK69" s="22"/>
      <c r="PJL69" s="22"/>
      <c r="PJM69" s="22"/>
      <c r="PJN69" s="22"/>
      <c r="PJO69" s="22"/>
      <c r="PJP69" s="22"/>
      <c r="PJQ69" s="22"/>
      <c r="PJR69" s="22"/>
      <c r="PJS69" s="22"/>
      <c r="PJT69" s="22"/>
      <c r="PJU69" s="22"/>
      <c r="PJV69" s="22"/>
      <c r="PJW69" s="22"/>
      <c r="PJX69" s="22"/>
      <c r="PJY69" s="22"/>
      <c r="PJZ69" s="22"/>
      <c r="PKA69" s="22"/>
      <c r="PKB69" s="22"/>
      <c r="PKC69" s="22"/>
      <c r="PKD69" s="22"/>
      <c r="PKE69" s="22"/>
      <c r="PKF69" s="22"/>
      <c r="PKG69" s="22"/>
      <c r="PKH69" s="22"/>
      <c r="PKI69" s="22"/>
      <c r="PKJ69" s="22"/>
      <c r="PKK69" s="22"/>
      <c r="PKL69" s="22"/>
      <c r="PKM69" s="22"/>
      <c r="PKN69" s="22"/>
      <c r="PKO69" s="22"/>
      <c r="PKP69" s="22"/>
      <c r="PKQ69" s="22"/>
      <c r="PKR69" s="22"/>
      <c r="PKS69" s="22"/>
      <c r="PKT69" s="22"/>
      <c r="PKU69" s="22"/>
      <c r="PKV69" s="22"/>
      <c r="PKW69" s="22"/>
      <c r="PKX69" s="22"/>
      <c r="PKY69" s="22"/>
      <c r="PKZ69" s="22"/>
      <c r="PLA69" s="22"/>
      <c r="PLB69" s="22"/>
      <c r="PLC69" s="22"/>
      <c r="PLD69" s="22"/>
      <c r="PLE69" s="22"/>
      <c r="PLF69" s="22"/>
      <c r="PLG69" s="22"/>
      <c r="PLH69" s="22"/>
      <c r="PLI69" s="22"/>
      <c r="PLJ69" s="22"/>
      <c r="PLK69" s="22"/>
      <c r="PLL69" s="22"/>
      <c r="PLM69" s="22"/>
      <c r="PLN69" s="22"/>
      <c r="PLO69" s="22"/>
      <c r="PLP69" s="22"/>
      <c r="PLQ69" s="22"/>
      <c r="PLR69" s="22"/>
      <c r="PLS69" s="22"/>
      <c r="PLT69" s="22"/>
      <c r="PLU69" s="22"/>
      <c r="PLV69" s="22"/>
      <c r="PLW69" s="22"/>
      <c r="PLX69" s="22"/>
      <c r="PLY69" s="22"/>
      <c r="PLZ69" s="22"/>
      <c r="PMA69" s="22"/>
      <c r="PMB69" s="22"/>
      <c r="PMC69" s="22"/>
      <c r="PMD69" s="22"/>
      <c r="PME69" s="22"/>
      <c r="PMF69" s="22"/>
      <c r="PMG69" s="22"/>
      <c r="PMH69" s="22"/>
      <c r="PMI69" s="22"/>
      <c r="PMJ69" s="22"/>
      <c r="PMK69" s="22"/>
      <c r="PML69" s="22"/>
      <c r="PMM69" s="22"/>
      <c r="PMN69" s="22"/>
      <c r="PMO69" s="22"/>
      <c r="PMP69" s="22"/>
      <c r="PMQ69" s="22"/>
      <c r="PMR69" s="22"/>
      <c r="PMS69" s="22"/>
      <c r="PMT69" s="22"/>
      <c r="PMU69" s="22"/>
      <c r="PMV69" s="22"/>
      <c r="PMW69" s="22"/>
      <c r="PMX69" s="22"/>
      <c r="PMY69" s="22"/>
      <c r="PMZ69" s="22"/>
      <c r="PNA69" s="22"/>
      <c r="PNB69" s="22"/>
      <c r="PNC69" s="22"/>
      <c r="PND69" s="22"/>
      <c r="PNE69" s="22"/>
      <c r="PNF69" s="22"/>
      <c r="PNG69" s="22"/>
      <c r="PNH69" s="22"/>
      <c r="PNI69" s="22"/>
      <c r="PNJ69" s="22"/>
      <c r="PNK69" s="22"/>
      <c r="PNL69" s="22"/>
      <c r="PNM69" s="22"/>
      <c r="PNN69" s="22"/>
      <c r="PNO69" s="22"/>
      <c r="PNP69" s="22"/>
      <c r="PNQ69" s="22"/>
      <c r="PNR69" s="22"/>
      <c r="PNS69" s="22"/>
      <c r="PNT69" s="22"/>
      <c r="PNU69" s="22"/>
      <c r="PNV69" s="22"/>
      <c r="PNW69" s="22"/>
      <c r="PNX69" s="22"/>
      <c r="PNY69" s="22"/>
      <c r="PNZ69" s="22"/>
      <c r="POA69" s="22"/>
      <c r="POB69" s="22"/>
      <c r="POC69" s="22"/>
      <c r="POD69" s="22"/>
      <c r="POE69" s="22"/>
      <c r="POF69" s="22"/>
      <c r="POG69" s="22"/>
      <c r="POH69" s="22"/>
      <c r="POI69" s="22"/>
      <c r="POJ69" s="22"/>
      <c r="POK69" s="22"/>
      <c r="POL69" s="22"/>
      <c r="POM69" s="22"/>
      <c r="PON69" s="22"/>
      <c r="POO69" s="22"/>
      <c r="POP69" s="22"/>
      <c r="POQ69" s="22"/>
      <c r="POR69" s="22"/>
      <c r="POS69" s="22"/>
      <c r="POT69" s="22"/>
      <c r="POU69" s="22"/>
      <c r="POV69" s="22"/>
      <c r="POW69" s="22"/>
      <c r="POX69" s="22"/>
      <c r="POY69" s="22"/>
      <c r="POZ69" s="22"/>
      <c r="PPA69" s="22"/>
      <c r="PPB69" s="22"/>
      <c r="PPC69" s="22"/>
      <c r="PPD69" s="22"/>
      <c r="PPE69" s="22"/>
      <c r="PPF69" s="22"/>
      <c r="PPG69" s="22"/>
      <c r="PPH69" s="22"/>
      <c r="PPI69" s="22"/>
      <c r="PPJ69" s="22"/>
      <c r="PPK69" s="22"/>
      <c r="PPL69" s="22"/>
      <c r="PPM69" s="22"/>
      <c r="PPN69" s="22"/>
      <c r="PPO69" s="22"/>
      <c r="PPP69" s="22"/>
      <c r="PPQ69" s="22"/>
      <c r="PPR69" s="22"/>
      <c r="PPS69" s="22"/>
      <c r="PPT69" s="22"/>
      <c r="PPU69" s="22"/>
      <c r="PPV69" s="22"/>
      <c r="PPW69" s="22"/>
      <c r="PPX69" s="22"/>
      <c r="PPY69" s="22"/>
      <c r="PPZ69" s="22"/>
      <c r="PQA69" s="22"/>
      <c r="PQB69" s="22"/>
      <c r="PQC69" s="22"/>
      <c r="PQD69" s="22"/>
      <c r="PQE69" s="22"/>
      <c r="PQF69" s="22"/>
      <c r="PQG69" s="22"/>
      <c r="PQH69" s="22"/>
      <c r="PQI69" s="22"/>
      <c r="PQJ69" s="22"/>
      <c r="PQK69" s="22"/>
      <c r="PQL69" s="22"/>
      <c r="PQM69" s="22"/>
      <c r="PQN69" s="22"/>
      <c r="PQO69" s="22"/>
      <c r="PQP69" s="22"/>
      <c r="PQQ69" s="22"/>
      <c r="PQR69" s="22"/>
      <c r="PQS69" s="22"/>
      <c r="PQT69" s="22"/>
      <c r="PQU69" s="22"/>
      <c r="PQV69" s="22"/>
      <c r="PQW69" s="22"/>
      <c r="PQX69" s="22"/>
      <c r="PQY69" s="22"/>
      <c r="PQZ69" s="22"/>
      <c r="PRA69" s="22"/>
      <c r="PRB69" s="22"/>
      <c r="PRC69" s="22"/>
      <c r="PRD69" s="22"/>
      <c r="PRE69" s="22"/>
      <c r="PRF69" s="22"/>
      <c r="PRG69" s="22"/>
      <c r="PRH69" s="22"/>
      <c r="PRI69" s="22"/>
      <c r="PRJ69" s="22"/>
      <c r="PRK69" s="22"/>
      <c r="PRL69" s="22"/>
      <c r="PRM69" s="22"/>
      <c r="PRN69" s="22"/>
      <c r="PRO69" s="22"/>
      <c r="PRP69" s="22"/>
      <c r="PRQ69" s="22"/>
      <c r="PRR69" s="22"/>
      <c r="PRS69" s="22"/>
      <c r="PRT69" s="22"/>
      <c r="PRU69" s="22"/>
      <c r="PRV69" s="22"/>
      <c r="PRW69" s="22"/>
      <c r="PRX69" s="22"/>
      <c r="PRY69" s="22"/>
      <c r="PRZ69" s="22"/>
      <c r="PSA69" s="22"/>
      <c r="PSB69" s="22"/>
      <c r="PSC69" s="22"/>
      <c r="PSD69" s="22"/>
      <c r="PSE69" s="22"/>
      <c r="PSF69" s="22"/>
      <c r="PSG69" s="22"/>
      <c r="PSH69" s="22"/>
      <c r="PSI69" s="22"/>
      <c r="PSJ69" s="22"/>
      <c r="PSK69" s="22"/>
      <c r="PSL69" s="22"/>
      <c r="PSM69" s="22"/>
      <c r="PSN69" s="22"/>
      <c r="PSO69" s="22"/>
      <c r="PSP69" s="22"/>
      <c r="PSQ69" s="22"/>
      <c r="PSR69" s="22"/>
      <c r="PSS69" s="22"/>
      <c r="PST69" s="22"/>
      <c r="PSU69" s="22"/>
      <c r="PSV69" s="22"/>
      <c r="PSW69" s="22"/>
      <c r="PSX69" s="22"/>
      <c r="PSY69" s="22"/>
      <c r="PSZ69" s="22"/>
      <c r="PTA69" s="22"/>
      <c r="PTB69" s="22"/>
      <c r="PTC69" s="22"/>
      <c r="PTD69" s="22"/>
      <c r="PTE69" s="22"/>
      <c r="PTF69" s="22"/>
      <c r="PTG69" s="22"/>
      <c r="PTH69" s="22"/>
      <c r="PTI69" s="22"/>
      <c r="PTJ69" s="22"/>
      <c r="PTK69" s="22"/>
      <c r="PTL69" s="22"/>
      <c r="PTM69" s="22"/>
      <c r="PTN69" s="22"/>
      <c r="PTO69" s="22"/>
      <c r="PTP69" s="22"/>
      <c r="PTQ69" s="22"/>
      <c r="PTR69" s="22"/>
      <c r="PTS69" s="22"/>
      <c r="PTT69" s="22"/>
      <c r="PTU69" s="22"/>
      <c r="PTV69" s="22"/>
      <c r="PTW69" s="22"/>
      <c r="PTX69" s="22"/>
      <c r="PTY69" s="22"/>
      <c r="PTZ69" s="22"/>
      <c r="PUA69" s="22"/>
      <c r="PUB69" s="22"/>
      <c r="PUC69" s="22"/>
      <c r="PUD69" s="22"/>
      <c r="PUE69" s="22"/>
      <c r="PUF69" s="22"/>
      <c r="PUG69" s="22"/>
      <c r="PUH69" s="22"/>
      <c r="PUI69" s="22"/>
      <c r="PUJ69" s="22"/>
      <c r="PUK69" s="22"/>
      <c r="PUL69" s="22"/>
      <c r="PUM69" s="22"/>
      <c r="PUN69" s="22"/>
      <c r="PUO69" s="22"/>
      <c r="PUP69" s="22"/>
      <c r="PUQ69" s="22"/>
      <c r="PUR69" s="22"/>
      <c r="PUS69" s="22"/>
      <c r="PUT69" s="22"/>
      <c r="PUU69" s="22"/>
      <c r="PUV69" s="22"/>
      <c r="PUW69" s="22"/>
      <c r="PUX69" s="22"/>
      <c r="PUY69" s="22"/>
      <c r="PUZ69" s="22"/>
      <c r="PVA69" s="22"/>
      <c r="PVB69" s="22"/>
      <c r="PVC69" s="22"/>
      <c r="PVD69" s="22"/>
      <c r="PVE69" s="22"/>
      <c r="PVF69" s="22"/>
      <c r="PVG69" s="22"/>
      <c r="PVH69" s="22"/>
      <c r="PVI69" s="22"/>
      <c r="PVJ69" s="22"/>
      <c r="PVK69" s="22"/>
      <c r="PVL69" s="22"/>
      <c r="PVM69" s="22"/>
      <c r="PVN69" s="22"/>
      <c r="PVO69" s="22"/>
      <c r="PVP69" s="22"/>
      <c r="PVQ69" s="22"/>
      <c r="PVR69" s="22"/>
      <c r="PVS69" s="22"/>
      <c r="PVT69" s="22"/>
      <c r="PVU69" s="22"/>
      <c r="PVV69" s="22"/>
      <c r="PVW69" s="22"/>
      <c r="PVX69" s="22"/>
      <c r="PVY69" s="22"/>
      <c r="PVZ69" s="22"/>
      <c r="PWA69" s="22"/>
      <c r="PWB69" s="22"/>
      <c r="PWC69" s="22"/>
      <c r="PWD69" s="22"/>
      <c r="PWE69" s="22"/>
      <c r="PWF69" s="22"/>
      <c r="PWG69" s="22"/>
      <c r="PWH69" s="22"/>
      <c r="PWI69" s="22"/>
      <c r="PWJ69" s="22"/>
      <c r="PWK69" s="22"/>
      <c r="PWL69" s="22"/>
      <c r="PWM69" s="22"/>
      <c r="PWN69" s="22"/>
      <c r="PWO69" s="22"/>
      <c r="PWP69" s="22"/>
      <c r="PWQ69" s="22"/>
      <c r="PWR69" s="22"/>
      <c r="PWS69" s="22"/>
      <c r="PWT69" s="22"/>
      <c r="PWU69" s="22"/>
      <c r="PWV69" s="22"/>
      <c r="PWW69" s="22"/>
      <c r="PWX69" s="22"/>
      <c r="PWY69" s="22"/>
      <c r="PWZ69" s="22"/>
      <c r="PXA69" s="22"/>
      <c r="PXB69" s="22"/>
      <c r="PXC69" s="22"/>
      <c r="PXD69" s="22"/>
      <c r="PXE69" s="22"/>
      <c r="PXF69" s="22"/>
      <c r="PXG69" s="22"/>
      <c r="PXH69" s="22"/>
      <c r="PXI69" s="22"/>
      <c r="PXJ69" s="22"/>
      <c r="PXK69" s="22"/>
      <c r="PXL69" s="22"/>
      <c r="PXM69" s="22"/>
      <c r="PXN69" s="22"/>
      <c r="PXO69" s="22"/>
      <c r="PXP69" s="22"/>
      <c r="PXQ69" s="22"/>
      <c r="PXR69" s="22"/>
      <c r="PXS69" s="22"/>
      <c r="PXT69" s="22"/>
      <c r="PXU69" s="22"/>
      <c r="PXV69" s="22"/>
      <c r="PXW69" s="22"/>
      <c r="PXX69" s="22"/>
      <c r="PXY69" s="22"/>
      <c r="PXZ69" s="22"/>
      <c r="PYA69" s="22"/>
      <c r="PYB69" s="22"/>
      <c r="PYC69" s="22"/>
      <c r="PYD69" s="22"/>
      <c r="PYE69" s="22"/>
      <c r="PYF69" s="22"/>
      <c r="PYG69" s="22"/>
      <c r="PYH69" s="22"/>
      <c r="PYI69" s="22"/>
      <c r="PYJ69" s="22"/>
      <c r="PYK69" s="22"/>
      <c r="PYL69" s="22"/>
      <c r="PYM69" s="22"/>
      <c r="PYN69" s="22"/>
      <c r="PYO69" s="22"/>
      <c r="PYP69" s="22"/>
      <c r="PYQ69" s="22"/>
      <c r="PYR69" s="22"/>
      <c r="PYS69" s="22"/>
      <c r="PYT69" s="22"/>
      <c r="PYU69" s="22"/>
      <c r="PYV69" s="22"/>
      <c r="PYW69" s="22"/>
      <c r="PYX69" s="22"/>
      <c r="PYY69" s="22"/>
      <c r="PYZ69" s="22"/>
      <c r="PZA69" s="22"/>
      <c r="PZB69" s="22"/>
      <c r="PZC69" s="22"/>
      <c r="PZD69" s="22"/>
      <c r="PZE69" s="22"/>
      <c r="PZF69" s="22"/>
      <c r="PZG69" s="22"/>
      <c r="PZH69" s="22"/>
      <c r="PZI69" s="22"/>
      <c r="PZJ69" s="22"/>
      <c r="PZK69" s="22"/>
      <c r="PZL69" s="22"/>
      <c r="PZM69" s="22"/>
      <c r="PZN69" s="22"/>
      <c r="PZO69" s="22"/>
      <c r="PZP69" s="22"/>
      <c r="PZQ69" s="22"/>
      <c r="PZR69" s="22"/>
      <c r="PZS69" s="22"/>
      <c r="PZT69" s="22"/>
      <c r="PZU69" s="22"/>
      <c r="PZV69" s="22"/>
      <c r="PZW69" s="22"/>
      <c r="PZX69" s="22"/>
      <c r="PZY69" s="22"/>
      <c r="PZZ69" s="22"/>
      <c r="QAA69" s="22"/>
      <c r="QAB69" s="22"/>
      <c r="QAC69" s="22"/>
      <c r="QAD69" s="22"/>
      <c r="QAE69" s="22"/>
      <c r="QAF69" s="22"/>
      <c r="QAG69" s="22"/>
      <c r="QAH69" s="22"/>
      <c r="QAI69" s="22"/>
      <c r="QAJ69" s="22"/>
      <c r="QAK69" s="22"/>
      <c r="QAL69" s="22"/>
      <c r="QAM69" s="22"/>
      <c r="QAN69" s="22"/>
      <c r="QAO69" s="22"/>
      <c r="QAP69" s="22"/>
      <c r="QAQ69" s="22"/>
      <c r="QAR69" s="22"/>
      <c r="QAS69" s="22"/>
      <c r="QAT69" s="22"/>
      <c r="QAU69" s="22"/>
      <c r="QAV69" s="22"/>
      <c r="QAW69" s="22"/>
      <c r="QAX69" s="22"/>
      <c r="QAY69" s="22"/>
      <c r="QAZ69" s="22"/>
      <c r="QBA69" s="22"/>
      <c r="QBB69" s="22"/>
      <c r="QBC69" s="22"/>
      <c r="QBD69" s="22"/>
      <c r="QBE69" s="22"/>
      <c r="QBF69" s="22"/>
      <c r="QBG69" s="22"/>
      <c r="QBH69" s="22"/>
      <c r="QBI69" s="22"/>
      <c r="QBJ69" s="22"/>
      <c r="QBK69" s="22"/>
      <c r="QBL69" s="22"/>
      <c r="QBM69" s="22"/>
      <c r="QBN69" s="22"/>
      <c r="QBO69" s="22"/>
      <c r="QBP69" s="22"/>
      <c r="QBQ69" s="22"/>
      <c r="QBR69" s="22"/>
      <c r="QBS69" s="22"/>
      <c r="QBT69" s="22"/>
      <c r="QBU69" s="22"/>
      <c r="QBV69" s="22"/>
      <c r="QBW69" s="22"/>
      <c r="QBX69" s="22"/>
      <c r="QBY69" s="22"/>
      <c r="QBZ69" s="22"/>
      <c r="QCA69" s="22"/>
      <c r="QCB69" s="22"/>
      <c r="QCC69" s="22"/>
      <c r="QCD69" s="22"/>
      <c r="QCE69" s="22"/>
      <c r="QCF69" s="22"/>
      <c r="QCG69" s="22"/>
      <c r="QCH69" s="22"/>
      <c r="QCI69" s="22"/>
      <c r="QCJ69" s="22"/>
      <c r="QCK69" s="22"/>
      <c r="QCL69" s="22"/>
      <c r="QCM69" s="22"/>
      <c r="QCN69" s="22"/>
      <c r="QCO69" s="22"/>
      <c r="QCP69" s="22"/>
      <c r="QCQ69" s="22"/>
      <c r="QCR69" s="22"/>
      <c r="QCS69" s="22"/>
      <c r="QCT69" s="22"/>
      <c r="QCU69" s="22"/>
      <c r="QCV69" s="22"/>
      <c r="QCW69" s="22"/>
      <c r="QCX69" s="22"/>
      <c r="QCY69" s="22"/>
      <c r="QCZ69" s="22"/>
      <c r="QDA69" s="22"/>
      <c r="QDB69" s="22"/>
      <c r="QDC69" s="22"/>
      <c r="QDD69" s="22"/>
      <c r="QDE69" s="22"/>
      <c r="QDF69" s="22"/>
      <c r="QDG69" s="22"/>
      <c r="QDH69" s="22"/>
      <c r="QDI69" s="22"/>
      <c r="QDJ69" s="22"/>
      <c r="QDK69" s="22"/>
      <c r="QDL69" s="22"/>
      <c r="QDM69" s="22"/>
      <c r="QDN69" s="22"/>
      <c r="QDO69" s="22"/>
      <c r="QDP69" s="22"/>
      <c r="QDQ69" s="22"/>
      <c r="QDR69" s="22"/>
      <c r="QDS69" s="22"/>
      <c r="QDT69" s="22"/>
      <c r="QDU69" s="22"/>
      <c r="QDV69" s="22"/>
      <c r="QDW69" s="22"/>
      <c r="QDX69" s="22"/>
      <c r="QDY69" s="22"/>
      <c r="QDZ69" s="22"/>
      <c r="QEA69" s="22"/>
      <c r="QEB69" s="22"/>
      <c r="QEC69" s="22"/>
      <c r="QED69" s="22"/>
      <c r="QEE69" s="22"/>
      <c r="QEF69" s="22"/>
      <c r="QEG69" s="22"/>
      <c r="QEH69" s="22"/>
      <c r="QEI69" s="22"/>
      <c r="QEJ69" s="22"/>
      <c r="QEK69" s="22"/>
      <c r="QEL69" s="22"/>
      <c r="QEM69" s="22"/>
      <c r="QEN69" s="22"/>
      <c r="QEO69" s="22"/>
      <c r="QEP69" s="22"/>
      <c r="QEQ69" s="22"/>
      <c r="QER69" s="22"/>
      <c r="QES69" s="22"/>
      <c r="QET69" s="22"/>
      <c r="QEU69" s="22"/>
      <c r="QEV69" s="22"/>
      <c r="QEW69" s="22"/>
      <c r="QEX69" s="22"/>
      <c r="QEY69" s="22"/>
      <c r="QEZ69" s="22"/>
      <c r="QFA69" s="22"/>
      <c r="QFB69" s="22"/>
      <c r="QFC69" s="22"/>
      <c r="QFD69" s="22"/>
      <c r="QFE69" s="22"/>
      <c r="QFF69" s="22"/>
      <c r="QFG69" s="22"/>
      <c r="QFH69" s="22"/>
      <c r="QFI69" s="22"/>
      <c r="QFJ69" s="22"/>
      <c r="QFK69" s="22"/>
      <c r="QFL69" s="22"/>
      <c r="QFM69" s="22"/>
      <c r="QFN69" s="22"/>
      <c r="QFO69" s="22"/>
      <c r="QFP69" s="22"/>
      <c r="QFQ69" s="22"/>
      <c r="QFR69" s="22"/>
      <c r="QFS69" s="22"/>
      <c r="QFT69" s="22"/>
      <c r="QFU69" s="22"/>
      <c r="QFV69" s="22"/>
      <c r="QFW69" s="22"/>
      <c r="QFX69" s="22"/>
      <c r="QFY69" s="22"/>
      <c r="QFZ69" s="22"/>
      <c r="QGA69" s="22"/>
      <c r="QGB69" s="22"/>
      <c r="QGC69" s="22"/>
      <c r="QGD69" s="22"/>
      <c r="QGE69" s="22"/>
      <c r="QGF69" s="22"/>
      <c r="QGG69" s="22"/>
      <c r="QGH69" s="22"/>
      <c r="QGI69" s="22"/>
      <c r="QGJ69" s="22"/>
      <c r="QGK69" s="22"/>
      <c r="QGL69" s="22"/>
      <c r="QGM69" s="22"/>
      <c r="QGN69" s="22"/>
      <c r="QGO69" s="22"/>
      <c r="QGP69" s="22"/>
      <c r="QGQ69" s="22"/>
      <c r="QGR69" s="22"/>
      <c r="QGS69" s="22"/>
      <c r="QGT69" s="22"/>
      <c r="QGU69" s="22"/>
      <c r="QGV69" s="22"/>
      <c r="QGW69" s="22"/>
      <c r="QGX69" s="22"/>
      <c r="QGY69" s="22"/>
      <c r="QGZ69" s="22"/>
      <c r="QHA69" s="22"/>
      <c r="QHB69" s="22"/>
      <c r="QHC69" s="22"/>
      <c r="QHD69" s="22"/>
      <c r="QHE69" s="22"/>
      <c r="QHF69" s="22"/>
      <c r="QHG69" s="22"/>
      <c r="QHH69" s="22"/>
      <c r="QHI69" s="22"/>
      <c r="QHJ69" s="22"/>
      <c r="QHK69" s="22"/>
      <c r="QHL69" s="22"/>
      <c r="QHM69" s="22"/>
      <c r="QHN69" s="22"/>
      <c r="QHO69" s="22"/>
      <c r="QHP69" s="22"/>
      <c r="QHQ69" s="22"/>
      <c r="QHR69" s="22"/>
      <c r="QHS69" s="22"/>
      <c r="QHT69" s="22"/>
      <c r="QHU69" s="22"/>
      <c r="QHV69" s="22"/>
      <c r="QHW69" s="22"/>
      <c r="QHX69" s="22"/>
      <c r="QHY69" s="22"/>
      <c r="QHZ69" s="22"/>
      <c r="QIA69" s="22"/>
      <c r="QIB69" s="22"/>
      <c r="QIC69" s="22"/>
      <c r="QID69" s="22"/>
      <c r="QIE69" s="22"/>
      <c r="QIF69" s="22"/>
      <c r="QIG69" s="22"/>
      <c r="QIH69" s="22"/>
      <c r="QII69" s="22"/>
      <c r="QIJ69" s="22"/>
      <c r="QIK69" s="22"/>
      <c r="QIL69" s="22"/>
      <c r="QIM69" s="22"/>
      <c r="QIN69" s="22"/>
      <c r="QIO69" s="22"/>
      <c r="QIP69" s="22"/>
      <c r="QIQ69" s="22"/>
      <c r="QIR69" s="22"/>
      <c r="QIS69" s="22"/>
      <c r="QIT69" s="22"/>
      <c r="QIU69" s="22"/>
      <c r="QIV69" s="22"/>
      <c r="QIW69" s="22"/>
      <c r="QIX69" s="22"/>
      <c r="QIY69" s="22"/>
      <c r="QIZ69" s="22"/>
      <c r="QJA69" s="22"/>
      <c r="QJB69" s="22"/>
      <c r="QJC69" s="22"/>
      <c r="QJD69" s="22"/>
      <c r="QJE69" s="22"/>
      <c r="QJF69" s="22"/>
      <c r="QJG69" s="22"/>
      <c r="QJH69" s="22"/>
      <c r="QJI69" s="22"/>
      <c r="QJJ69" s="22"/>
      <c r="QJK69" s="22"/>
      <c r="QJL69" s="22"/>
      <c r="QJM69" s="22"/>
      <c r="QJN69" s="22"/>
      <c r="QJO69" s="22"/>
      <c r="QJP69" s="22"/>
      <c r="QJQ69" s="22"/>
      <c r="QJR69" s="22"/>
      <c r="QJS69" s="22"/>
      <c r="QJT69" s="22"/>
      <c r="QJU69" s="22"/>
      <c r="QJV69" s="22"/>
      <c r="QJW69" s="22"/>
      <c r="QJX69" s="22"/>
      <c r="QJY69" s="22"/>
      <c r="QJZ69" s="22"/>
      <c r="QKA69" s="22"/>
      <c r="QKB69" s="22"/>
      <c r="QKC69" s="22"/>
      <c r="QKD69" s="22"/>
      <c r="QKE69" s="22"/>
      <c r="QKF69" s="22"/>
      <c r="QKG69" s="22"/>
      <c r="QKH69" s="22"/>
      <c r="QKI69" s="22"/>
      <c r="QKJ69" s="22"/>
      <c r="QKK69" s="22"/>
      <c r="QKL69" s="22"/>
      <c r="QKM69" s="22"/>
      <c r="QKN69" s="22"/>
      <c r="QKO69" s="22"/>
      <c r="QKP69" s="22"/>
      <c r="QKQ69" s="22"/>
      <c r="QKR69" s="22"/>
      <c r="QKS69" s="22"/>
      <c r="QKT69" s="22"/>
      <c r="QKU69" s="22"/>
      <c r="QKV69" s="22"/>
      <c r="QKW69" s="22"/>
      <c r="QKX69" s="22"/>
      <c r="QKY69" s="22"/>
      <c r="QKZ69" s="22"/>
      <c r="QLA69" s="22"/>
      <c r="QLB69" s="22"/>
      <c r="QLC69" s="22"/>
      <c r="QLD69" s="22"/>
      <c r="QLE69" s="22"/>
      <c r="QLF69" s="22"/>
      <c r="QLG69" s="22"/>
      <c r="QLH69" s="22"/>
      <c r="QLI69" s="22"/>
      <c r="QLJ69" s="22"/>
      <c r="QLK69" s="22"/>
      <c r="QLL69" s="22"/>
      <c r="QLM69" s="22"/>
      <c r="QLN69" s="22"/>
      <c r="QLO69" s="22"/>
      <c r="QLP69" s="22"/>
      <c r="QLQ69" s="22"/>
      <c r="QLR69" s="22"/>
      <c r="QLS69" s="22"/>
      <c r="QLT69" s="22"/>
      <c r="QLU69" s="22"/>
      <c r="QLV69" s="22"/>
      <c r="QLW69" s="22"/>
      <c r="QLX69" s="22"/>
      <c r="QLY69" s="22"/>
      <c r="QLZ69" s="22"/>
      <c r="QMA69" s="22"/>
      <c r="QMB69" s="22"/>
      <c r="QMC69" s="22"/>
      <c r="QMD69" s="22"/>
      <c r="QME69" s="22"/>
      <c r="QMF69" s="22"/>
      <c r="QMG69" s="22"/>
      <c r="QMH69" s="22"/>
      <c r="QMI69" s="22"/>
      <c r="QMJ69" s="22"/>
      <c r="QMK69" s="22"/>
      <c r="QML69" s="22"/>
      <c r="QMM69" s="22"/>
      <c r="QMN69" s="22"/>
      <c r="QMO69" s="22"/>
      <c r="QMP69" s="22"/>
      <c r="QMQ69" s="22"/>
      <c r="QMR69" s="22"/>
      <c r="QMS69" s="22"/>
      <c r="QMT69" s="22"/>
      <c r="QMU69" s="22"/>
      <c r="QMV69" s="22"/>
      <c r="QMW69" s="22"/>
      <c r="QMX69" s="22"/>
      <c r="QMY69" s="22"/>
      <c r="QMZ69" s="22"/>
      <c r="QNA69" s="22"/>
      <c r="QNB69" s="22"/>
      <c r="QNC69" s="22"/>
      <c r="QND69" s="22"/>
      <c r="QNE69" s="22"/>
      <c r="QNF69" s="22"/>
      <c r="QNG69" s="22"/>
      <c r="QNH69" s="22"/>
      <c r="QNI69" s="22"/>
      <c r="QNJ69" s="22"/>
      <c r="QNK69" s="22"/>
      <c r="QNL69" s="22"/>
      <c r="QNM69" s="22"/>
      <c r="QNN69" s="22"/>
      <c r="QNO69" s="22"/>
      <c r="QNP69" s="22"/>
      <c r="QNQ69" s="22"/>
      <c r="QNR69" s="22"/>
      <c r="QNS69" s="22"/>
      <c r="QNT69" s="22"/>
      <c r="QNU69" s="22"/>
      <c r="QNV69" s="22"/>
      <c r="QNW69" s="22"/>
      <c r="QNX69" s="22"/>
      <c r="QNY69" s="22"/>
      <c r="QNZ69" s="22"/>
      <c r="QOA69" s="22"/>
      <c r="QOB69" s="22"/>
      <c r="QOC69" s="22"/>
      <c r="QOD69" s="22"/>
      <c r="QOE69" s="22"/>
      <c r="QOF69" s="22"/>
      <c r="QOG69" s="22"/>
      <c r="QOH69" s="22"/>
      <c r="QOI69" s="22"/>
      <c r="QOJ69" s="22"/>
      <c r="QOK69" s="22"/>
      <c r="QOL69" s="22"/>
      <c r="QOM69" s="22"/>
      <c r="QON69" s="22"/>
      <c r="QOO69" s="22"/>
      <c r="QOP69" s="22"/>
      <c r="QOQ69" s="22"/>
      <c r="QOR69" s="22"/>
      <c r="QOS69" s="22"/>
      <c r="QOT69" s="22"/>
      <c r="QOU69" s="22"/>
      <c r="QOV69" s="22"/>
      <c r="QOW69" s="22"/>
      <c r="QOX69" s="22"/>
      <c r="QOY69" s="22"/>
      <c r="QOZ69" s="22"/>
      <c r="QPA69" s="22"/>
      <c r="QPB69" s="22"/>
      <c r="QPC69" s="22"/>
      <c r="QPD69" s="22"/>
      <c r="QPE69" s="22"/>
      <c r="QPF69" s="22"/>
      <c r="QPG69" s="22"/>
      <c r="QPH69" s="22"/>
      <c r="QPI69" s="22"/>
      <c r="QPJ69" s="22"/>
      <c r="QPK69" s="22"/>
      <c r="QPL69" s="22"/>
      <c r="QPM69" s="22"/>
      <c r="QPN69" s="22"/>
      <c r="QPO69" s="22"/>
      <c r="QPP69" s="22"/>
      <c r="QPQ69" s="22"/>
      <c r="QPR69" s="22"/>
      <c r="QPS69" s="22"/>
      <c r="QPT69" s="22"/>
      <c r="QPU69" s="22"/>
      <c r="QPV69" s="22"/>
      <c r="QPW69" s="22"/>
      <c r="QPX69" s="22"/>
      <c r="QPY69" s="22"/>
      <c r="QPZ69" s="22"/>
      <c r="QQA69" s="22"/>
      <c r="QQB69" s="22"/>
      <c r="QQC69" s="22"/>
      <c r="QQD69" s="22"/>
      <c r="QQE69" s="22"/>
      <c r="QQF69" s="22"/>
      <c r="QQG69" s="22"/>
      <c r="QQH69" s="22"/>
      <c r="QQI69" s="22"/>
      <c r="QQJ69" s="22"/>
      <c r="QQK69" s="22"/>
      <c r="QQL69" s="22"/>
      <c r="QQM69" s="22"/>
      <c r="QQN69" s="22"/>
      <c r="QQO69" s="22"/>
      <c r="QQP69" s="22"/>
      <c r="QQQ69" s="22"/>
      <c r="QQR69" s="22"/>
      <c r="QQS69" s="22"/>
      <c r="QQT69" s="22"/>
      <c r="QQU69" s="22"/>
      <c r="QQV69" s="22"/>
      <c r="QQW69" s="22"/>
      <c r="QQX69" s="22"/>
      <c r="QQY69" s="22"/>
      <c r="QQZ69" s="22"/>
      <c r="QRA69" s="22"/>
      <c r="QRB69" s="22"/>
      <c r="QRC69" s="22"/>
      <c r="QRD69" s="22"/>
      <c r="QRE69" s="22"/>
      <c r="QRF69" s="22"/>
      <c r="QRG69" s="22"/>
      <c r="QRH69" s="22"/>
      <c r="QRI69" s="22"/>
      <c r="QRJ69" s="22"/>
      <c r="QRK69" s="22"/>
      <c r="QRL69" s="22"/>
      <c r="QRM69" s="22"/>
      <c r="QRN69" s="22"/>
      <c r="QRO69" s="22"/>
      <c r="QRP69" s="22"/>
      <c r="QRQ69" s="22"/>
      <c r="QRR69" s="22"/>
      <c r="QRS69" s="22"/>
      <c r="QRT69" s="22"/>
      <c r="QRU69" s="22"/>
      <c r="QRV69" s="22"/>
      <c r="QRW69" s="22"/>
      <c r="QRX69" s="22"/>
      <c r="QRY69" s="22"/>
      <c r="QRZ69" s="22"/>
      <c r="QSA69" s="22"/>
      <c r="QSB69" s="22"/>
      <c r="QSC69" s="22"/>
      <c r="QSD69" s="22"/>
      <c r="QSE69" s="22"/>
      <c r="QSF69" s="22"/>
      <c r="QSG69" s="22"/>
      <c r="QSH69" s="22"/>
      <c r="QSI69" s="22"/>
      <c r="QSJ69" s="22"/>
      <c r="QSK69" s="22"/>
      <c r="QSL69" s="22"/>
      <c r="QSM69" s="22"/>
      <c r="QSN69" s="22"/>
      <c r="QSO69" s="22"/>
      <c r="QSP69" s="22"/>
      <c r="QSQ69" s="22"/>
      <c r="QSR69" s="22"/>
      <c r="QSS69" s="22"/>
      <c r="QST69" s="22"/>
      <c r="QSU69" s="22"/>
      <c r="QSV69" s="22"/>
      <c r="QSW69" s="22"/>
      <c r="QSX69" s="22"/>
      <c r="QSY69" s="22"/>
      <c r="QSZ69" s="22"/>
      <c r="QTA69" s="22"/>
      <c r="QTB69" s="22"/>
      <c r="QTC69" s="22"/>
      <c r="QTD69" s="22"/>
      <c r="QTE69" s="22"/>
      <c r="QTF69" s="22"/>
      <c r="QTG69" s="22"/>
      <c r="QTH69" s="22"/>
      <c r="QTI69" s="22"/>
      <c r="QTJ69" s="22"/>
      <c r="QTK69" s="22"/>
      <c r="QTL69" s="22"/>
      <c r="QTM69" s="22"/>
      <c r="QTN69" s="22"/>
      <c r="QTO69" s="22"/>
      <c r="QTP69" s="22"/>
      <c r="QTQ69" s="22"/>
      <c r="QTR69" s="22"/>
      <c r="QTS69" s="22"/>
      <c r="QTT69" s="22"/>
      <c r="QTU69" s="22"/>
      <c r="QTV69" s="22"/>
      <c r="QTW69" s="22"/>
      <c r="QTX69" s="22"/>
      <c r="QTY69" s="22"/>
      <c r="QTZ69" s="22"/>
      <c r="QUA69" s="22"/>
      <c r="QUB69" s="22"/>
      <c r="QUC69" s="22"/>
      <c r="QUD69" s="22"/>
      <c r="QUE69" s="22"/>
      <c r="QUF69" s="22"/>
      <c r="QUG69" s="22"/>
      <c r="QUH69" s="22"/>
      <c r="QUI69" s="22"/>
      <c r="QUJ69" s="22"/>
      <c r="QUK69" s="22"/>
      <c r="QUL69" s="22"/>
      <c r="QUM69" s="22"/>
      <c r="QUN69" s="22"/>
      <c r="QUO69" s="22"/>
      <c r="QUP69" s="22"/>
      <c r="QUQ69" s="22"/>
      <c r="QUR69" s="22"/>
      <c r="QUS69" s="22"/>
      <c r="QUT69" s="22"/>
      <c r="QUU69" s="22"/>
      <c r="QUV69" s="22"/>
      <c r="QUW69" s="22"/>
      <c r="QUX69" s="22"/>
      <c r="QUY69" s="22"/>
      <c r="QUZ69" s="22"/>
      <c r="QVA69" s="22"/>
      <c r="QVB69" s="22"/>
      <c r="QVC69" s="22"/>
      <c r="QVD69" s="22"/>
      <c r="QVE69" s="22"/>
      <c r="QVF69" s="22"/>
      <c r="QVG69" s="22"/>
      <c r="QVH69" s="22"/>
      <c r="QVI69" s="22"/>
      <c r="QVJ69" s="22"/>
      <c r="QVK69" s="22"/>
      <c r="QVL69" s="22"/>
      <c r="QVM69" s="22"/>
      <c r="QVN69" s="22"/>
      <c r="QVO69" s="22"/>
      <c r="QVP69" s="22"/>
      <c r="QVQ69" s="22"/>
      <c r="QVR69" s="22"/>
      <c r="QVS69" s="22"/>
      <c r="QVT69" s="22"/>
      <c r="QVU69" s="22"/>
      <c r="QVV69" s="22"/>
      <c r="QVW69" s="22"/>
      <c r="QVX69" s="22"/>
      <c r="QVY69" s="22"/>
      <c r="QVZ69" s="22"/>
      <c r="QWA69" s="22"/>
      <c r="QWB69" s="22"/>
      <c r="QWC69" s="22"/>
      <c r="QWD69" s="22"/>
      <c r="QWE69" s="22"/>
      <c r="QWF69" s="22"/>
      <c r="QWG69" s="22"/>
      <c r="QWH69" s="22"/>
      <c r="QWI69" s="22"/>
      <c r="QWJ69" s="22"/>
      <c r="QWK69" s="22"/>
      <c r="QWL69" s="22"/>
      <c r="QWM69" s="22"/>
      <c r="QWN69" s="22"/>
      <c r="QWO69" s="22"/>
      <c r="QWP69" s="22"/>
      <c r="QWQ69" s="22"/>
      <c r="QWR69" s="22"/>
      <c r="QWS69" s="22"/>
      <c r="QWT69" s="22"/>
      <c r="QWU69" s="22"/>
      <c r="QWV69" s="22"/>
      <c r="QWW69" s="22"/>
      <c r="QWX69" s="22"/>
      <c r="QWY69" s="22"/>
      <c r="QWZ69" s="22"/>
      <c r="QXA69" s="22"/>
      <c r="QXB69" s="22"/>
      <c r="QXC69" s="22"/>
      <c r="QXD69" s="22"/>
      <c r="QXE69" s="22"/>
      <c r="QXF69" s="22"/>
      <c r="QXG69" s="22"/>
      <c r="QXH69" s="22"/>
      <c r="QXI69" s="22"/>
      <c r="QXJ69" s="22"/>
      <c r="QXK69" s="22"/>
      <c r="QXL69" s="22"/>
      <c r="QXM69" s="22"/>
      <c r="QXN69" s="22"/>
      <c r="QXO69" s="22"/>
      <c r="QXP69" s="22"/>
      <c r="QXQ69" s="22"/>
      <c r="QXR69" s="22"/>
      <c r="QXS69" s="22"/>
      <c r="QXT69" s="22"/>
      <c r="QXU69" s="22"/>
      <c r="QXV69" s="22"/>
      <c r="QXW69" s="22"/>
      <c r="QXX69" s="22"/>
      <c r="QXY69" s="22"/>
      <c r="QXZ69" s="22"/>
      <c r="QYA69" s="22"/>
      <c r="QYB69" s="22"/>
      <c r="QYC69" s="22"/>
      <c r="QYD69" s="22"/>
      <c r="QYE69" s="22"/>
      <c r="QYF69" s="22"/>
      <c r="QYG69" s="22"/>
      <c r="QYH69" s="22"/>
      <c r="QYI69" s="22"/>
      <c r="QYJ69" s="22"/>
      <c r="QYK69" s="22"/>
      <c r="QYL69" s="22"/>
      <c r="QYM69" s="22"/>
      <c r="QYN69" s="22"/>
      <c r="QYO69" s="22"/>
      <c r="QYP69" s="22"/>
      <c r="QYQ69" s="22"/>
      <c r="QYR69" s="22"/>
      <c r="QYS69" s="22"/>
      <c r="QYT69" s="22"/>
      <c r="QYU69" s="22"/>
      <c r="QYV69" s="22"/>
      <c r="QYW69" s="22"/>
      <c r="QYX69" s="22"/>
      <c r="QYY69" s="22"/>
      <c r="QYZ69" s="22"/>
      <c r="QZA69" s="22"/>
      <c r="QZB69" s="22"/>
      <c r="QZC69" s="22"/>
      <c r="QZD69" s="22"/>
      <c r="QZE69" s="22"/>
      <c r="QZF69" s="22"/>
      <c r="QZG69" s="22"/>
      <c r="QZH69" s="22"/>
      <c r="QZI69" s="22"/>
      <c r="QZJ69" s="22"/>
      <c r="QZK69" s="22"/>
      <c r="QZL69" s="22"/>
      <c r="QZM69" s="22"/>
      <c r="QZN69" s="22"/>
      <c r="QZO69" s="22"/>
      <c r="QZP69" s="22"/>
      <c r="QZQ69" s="22"/>
      <c r="QZR69" s="22"/>
      <c r="QZS69" s="22"/>
      <c r="QZT69" s="22"/>
      <c r="QZU69" s="22"/>
      <c r="QZV69" s="22"/>
      <c r="QZW69" s="22"/>
      <c r="QZX69" s="22"/>
      <c r="QZY69" s="22"/>
      <c r="QZZ69" s="22"/>
      <c r="RAA69" s="22"/>
      <c r="RAB69" s="22"/>
      <c r="RAC69" s="22"/>
      <c r="RAD69" s="22"/>
      <c r="RAE69" s="22"/>
      <c r="RAF69" s="22"/>
      <c r="RAG69" s="22"/>
      <c r="RAH69" s="22"/>
      <c r="RAI69" s="22"/>
      <c r="RAJ69" s="22"/>
      <c r="RAK69" s="22"/>
      <c r="RAL69" s="22"/>
      <c r="RAM69" s="22"/>
      <c r="RAN69" s="22"/>
      <c r="RAO69" s="22"/>
      <c r="RAP69" s="22"/>
      <c r="RAQ69" s="22"/>
      <c r="RAR69" s="22"/>
      <c r="RAS69" s="22"/>
      <c r="RAT69" s="22"/>
      <c r="RAU69" s="22"/>
      <c r="RAV69" s="22"/>
      <c r="RAW69" s="22"/>
      <c r="RAX69" s="22"/>
      <c r="RAY69" s="22"/>
      <c r="RAZ69" s="22"/>
      <c r="RBA69" s="22"/>
      <c r="RBB69" s="22"/>
      <c r="RBC69" s="22"/>
      <c r="RBD69" s="22"/>
      <c r="RBE69" s="22"/>
      <c r="RBF69" s="22"/>
      <c r="RBG69" s="22"/>
      <c r="RBH69" s="22"/>
      <c r="RBI69" s="22"/>
      <c r="RBJ69" s="22"/>
      <c r="RBK69" s="22"/>
      <c r="RBL69" s="22"/>
      <c r="RBM69" s="22"/>
      <c r="RBN69" s="22"/>
      <c r="RBO69" s="22"/>
      <c r="RBP69" s="22"/>
      <c r="RBQ69" s="22"/>
      <c r="RBR69" s="22"/>
      <c r="RBS69" s="22"/>
      <c r="RBT69" s="22"/>
      <c r="RBU69" s="22"/>
      <c r="RBV69" s="22"/>
      <c r="RBW69" s="22"/>
      <c r="RBX69" s="22"/>
      <c r="RBY69" s="22"/>
      <c r="RBZ69" s="22"/>
      <c r="RCA69" s="22"/>
      <c r="RCB69" s="22"/>
      <c r="RCC69" s="22"/>
      <c r="RCD69" s="22"/>
      <c r="RCE69" s="22"/>
      <c r="RCF69" s="22"/>
      <c r="RCG69" s="22"/>
      <c r="RCH69" s="22"/>
      <c r="RCI69" s="22"/>
      <c r="RCJ69" s="22"/>
      <c r="RCK69" s="22"/>
      <c r="RCL69" s="22"/>
      <c r="RCM69" s="22"/>
      <c r="RCN69" s="22"/>
      <c r="RCO69" s="22"/>
      <c r="RCP69" s="22"/>
      <c r="RCQ69" s="22"/>
      <c r="RCR69" s="22"/>
      <c r="RCS69" s="22"/>
      <c r="RCT69" s="22"/>
      <c r="RCU69" s="22"/>
      <c r="RCV69" s="22"/>
      <c r="RCW69" s="22"/>
      <c r="RCX69" s="22"/>
      <c r="RCY69" s="22"/>
      <c r="RCZ69" s="22"/>
      <c r="RDA69" s="22"/>
      <c r="RDB69" s="22"/>
      <c r="RDC69" s="22"/>
      <c r="RDD69" s="22"/>
      <c r="RDE69" s="22"/>
      <c r="RDF69" s="22"/>
      <c r="RDG69" s="22"/>
      <c r="RDH69" s="22"/>
      <c r="RDI69" s="22"/>
      <c r="RDJ69" s="22"/>
      <c r="RDK69" s="22"/>
      <c r="RDL69" s="22"/>
      <c r="RDM69" s="22"/>
      <c r="RDN69" s="22"/>
      <c r="RDO69" s="22"/>
      <c r="RDP69" s="22"/>
      <c r="RDQ69" s="22"/>
      <c r="RDR69" s="22"/>
      <c r="RDS69" s="22"/>
      <c r="RDT69" s="22"/>
      <c r="RDU69" s="22"/>
      <c r="RDV69" s="22"/>
      <c r="RDW69" s="22"/>
      <c r="RDX69" s="22"/>
      <c r="RDY69" s="22"/>
      <c r="RDZ69" s="22"/>
      <c r="REA69" s="22"/>
      <c r="REB69" s="22"/>
      <c r="REC69" s="22"/>
      <c r="RED69" s="22"/>
      <c r="REE69" s="22"/>
      <c r="REF69" s="22"/>
      <c r="REG69" s="22"/>
      <c r="REH69" s="22"/>
      <c r="REI69" s="22"/>
      <c r="REJ69" s="22"/>
      <c r="REK69" s="22"/>
      <c r="REL69" s="22"/>
      <c r="REM69" s="22"/>
      <c r="REN69" s="22"/>
      <c r="REO69" s="22"/>
      <c r="REP69" s="22"/>
      <c r="REQ69" s="22"/>
      <c r="RER69" s="22"/>
      <c r="RES69" s="22"/>
      <c r="RET69" s="22"/>
      <c r="REU69" s="22"/>
      <c r="REV69" s="22"/>
      <c r="REW69" s="22"/>
      <c r="REX69" s="22"/>
      <c r="REY69" s="22"/>
      <c r="REZ69" s="22"/>
      <c r="RFA69" s="22"/>
      <c r="RFB69" s="22"/>
      <c r="RFC69" s="22"/>
      <c r="RFD69" s="22"/>
      <c r="RFE69" s="22"/>
      <c r="RFF69" s="22"/>
      <c r="RFG69" s="22"/>
      <c r="RFH69" s="22"/>
      <c r="RFI69" s="22"/>
      <c r="RFJ69" s="22"/>
      <c r="RFK69" s="22"/>
      <c r="RFL69" s="22"/>
      <c r="RFM69" s="22"/>
      <c r="RFN69" s="22"/>
      <c r="RFO69" s="22"/>
      <c r="RFP69" s="22"/>
      <c r="RFQ69" s="22"/>
      <c r="RFR69" s="22"/>
      <c r="RFS69" s="22"/>
      <c r="RFT69" s="22"/>
      <c r="RFU69" s="22"/>
      <c r="RFV69" s="22"/>
      <c r="RFW69" s="22"/>
      <c r="RFX69" s="22"/>
      <c r="RFY69" s="22"/>
      <c r="RFZ69" s="22"/>
      <c r="RGA69" s="22"/>
      <c r="RGB69" s="22"/>
      <c r="RGC69" s="22"/>
      <c r="RGD69" s="22"/>
      <c r="RGE69" s="22"/>
      <c r="RGF69" s="22"/>
      <c r="RGG69" s="22"/>
      <c r="RGH69" s="22"/>
      <c r="RGI69" s="22"/>
      <c r="RGJ69" s="22"/>
      <c r="RGK69" s="22"/>
      <c r="RGL69" s="22"/>
      <c r="RGM69" s="22"/>
      <c r="RGN69" s="22"/>
      <c r="RGO69" s="22"/>
      <c r="RGP69" s="22"/>
      <c r="RGQ69" s="22"/>
      <c r="RGR69" s="22"/>
      <c r="RGS69" s="22"/>
      <c r="RGT69" s="22"/>
      <c r="RGU69" s="22"/>
      <c r="RGV69" s="22"/>
      <c r="RGW69" s="22"/>
      <c r="RGX69" s="22"/>
      <c r="RGY69" s="22"/>
      <c r="RGZ69" s="22"/>
      <c r="RHA69" s="22"/>
      <c r="RHB69" s="22"/>
      <c r="RHC69" s="22"/>
      <c r="RHD69" s="22"/>
      <c r="RHE69" s="22"/>
      <c r="RHF69" s="22"/>
      <c r="RHG69" s="22"/>
      <c r="RHH69" s="22"/>
      <c r="RHI69" s="22"/>
      <c r="RHJ69" s="22"/>
      <c r="RHK69" s="22"/>
      <c r="RHL69" s="22"/>
      <c r="RHM69" s="22"/>
      <c r="RHN69" s="22"/>
      <c r="RHO69" s="22"/>
      <c r="RHP69" s="22"/>
      <c r="RHQ69" s="22"/>
      <c r="RHR69" s="22"/>
      <c r="RHS69" s="22"/>
      <c r="RHT69" s="22"/>
      <c r="RHU69" s="22"/>
      <c r="RHV69" s="22"/>
      <c r="RHW69" s="22"/>
      <c r="RHX69" s="22"/>
      <c r="RHY69" s="22"/>
      <c r="RHZ69" s="22"/>
      <c r="RIA69" s="22"/>
      <c r="RIB69" s="22"/>
      <c r="RIC69" s="22"/>
      <c r="RID69" s="22"/>
      <c r="RIE69" s="22"/>
      <c r="RIF69" s="22"/>
      <c r="RIG69" s="22"/>
      <c r="RIH69" s="22"/>
      <c r="RII69" s="22"/>
      <c r="RIJ69" s="22"/>
      <c r="RIK69" s="22"/>
      <c r="RIL69" s="22"/>
      <c r="RIM69" s="22"/>
      <c r="RIN69" s="22"/>
      <c r="RIO69" s="22"/>
      <c r="RIP69" s="22"/>
      <c r="RIQ69" s="22"/>
      <c r="RIR69" s="22"/>
      <c r="RIS69" s="22"/>
      <c r="RIT69" s="22"/>
      <c r="RIU69" s="22"/>
      <c r="RIV69" s="22"/>
      <c r="RIW69" s="22"/>
      <c r="RIX69" s="22"/>
      <c r="RIY69" s="22"/>
      <c r="RIZ69" s="22"/>
      <c r="RJA69" s="22"/>
      <c r="RJB69" s="22"/>
      <c r="RJC69" s="22"/>
      <c r="RJD69" s="22"/>
      <c r="RJE69" s="22"/>
      <c r="RJF69" s="22"/>
      <c r="RJG69" s="22"/>
      <c r="RJH69" s="22"/>
      <c r="RJI69" s="22"/>
      <c r="RJJ69" s="22"/>
      <c r="RJK69" s="22"/>
      <c r="RJL69" s="22"/>
      <c r="RJM69" s="22"/>
      <c r="RJN69" s="22"/>
      <c r="RJO69" s="22"/>
      <c r="RJP69" s="22"/>
      <c r="RJQ69" s="22"/>
      <c r="RJR69" s="22"/>
      <c r="RJS69" s="22"/>
      <c r="RJT69" s="22"/>
      <c r="RJU69" s="22"/>
      <c r="RJV69" s="22"/>
      <c r="RJW69" s="22"/>
      <c r="RJX69" s="22"/>
      <c r="RJY69" s="22"/>
      <c r="RJZ69" s="22"/>
      <c r="RKA69" s="22"/>
      <c r="RKB69" s="22"/>
      <c r="RKC69" s="22"/>
      <c r="RKD69" s="22"/>
      <c r="RKE69" s="22"/>
      <c r="RKF69" s="22"/>
      <c r="RKG69" s="22"/>
      <c r="RKH69" s="22"/>
      <c r="RKI69" s="22"/>
      <c r="RKJ69" s="22"/>
      <c r="RKK69" s="22"/>
      <c r="RKL69" s="22"/>
      <c r="RKM69" s="22"/>
      <c r="RKN69" s="22"/>
      <c r="RKO69" s="22"/>
      <c r="RKP69" s="22"/>
      <c r="RKQ69" s="22"/>
      <c r="RKR69" s="22"/>
      <c r="RKS69" s="22"/>
      <c r="RKT69" s="22"/>
      <c r="RKU69" s="22"/>
      <c r="RKV69" s="22"/>
      <c r="RKW69" s="22"/>
      <c r="RKX69" s="22"/>
      <c r="RKY69" s="22"/>
      <c r="RKZ69" s="22"/>
      <c r="RLA69" s="22"/>
      <c r="RLB69" s="22"/>
      <c r="RLC69" s="22"/>
      <c r="RLD69" s="22"/>
      <c r="RLE69" s="22"/>
      <c r="RLF69" s="22"/>
      <c r="RLG69" s="22"/>
      <c r="RLH69" s="22"/>
      <c r="RLI69" s="22"/>
      <c r="RLJ69" s="22"/>
      <c r="RLK69" s="22"/>
      <c r="RLL69" s="22"/>
      <c r="RLM69" s="22"/>
      <c r="RLN69" s="22"/>
      <c r="RLO69" s="22"/>
      <c r="RLP69" s="22"/>
      <c r="RLQ69" s="22"/>
      <c r="RLR69" s="22"/>
      <c r="RLS69" s="22"/>
      <c r="RLT69" s="22"/>
      <c r="RLU69" s="22"/>
      <c r="RLV69" s="22"/>
      <c r="RLW69" s="22"/>
      <c r="RLX69" s="22"/>
      <c r="RLY69" s="22"/>
      <c r="RLZ69" s="22"/>
      <c r="RMA69" s="22"/>
      <c r="RMB69" s="22"/>
      <c r="RMC69" s="22"/>
      <c r="RMD69" s="22"/>
      <c r="RME69" s="22"/>
      <c r="RMF69" s="22"/>
      <c r="RMG69" s="22"/>
      <c r="RMH69" s="22"/>
      <c r="RMI69" s="22"/>
      <c r="RMJ69" s="22"/>
      <c r="RMK69" s="22"/>
      <c r="RML69" s="22"/>
      <c r="RMM69" s="22"/>
      <c r="RMN69" s="22"/>
      <c r="RMO69" s="22"/>
      <c r="RMP69" s="22"/>
      <c r="RMQ69" s="22"/>
      <c r="RMR69" s="22"/>
      <c r="RMS69" s="22"/>
      <c r="RMT69" s="22"/>
      <c r="RMU69" s="22"/>
      <c r="RMV69" s="22"/>
      <c r="RMW69" s="22"/>
      <c r="RMX69" s="22"/>
      <c r="RMY69" s="22"/>
      <c r="RMZ69" s="22"/>
      <c r="RNA69" s="22"/>
      <c r="RNB69" s="22"/>
      <c r="RNC69" s="22"/>
      <c r="RND69" s="22"/>
      <c r="RNE69" s="22"/>
      <c r="RNF69" s="22"/>
      <c r="RNG69" s="22"/>
      <c r="RNH69" s="22"/>
      <c r="RNI69" s="22"/>
      <c r="RNJ69" s="22"/>
      <c r="RNK69" s="22"/>
      <c r="RNL69" s="22"/>
      <c r="RNM69" s="22"/>
      <c r="RNN69" s="22"/>
      <c r="RNO69" s="22"/>
      <c r="RNP69" s="22"/>
      <c r="RNQ69" s="22"/>
      <c r="RNR69" s="22"/>
      <c r="RNS69" s="22"/>
      <c r="RNT69" s="22"/>
      <c r="RNU69" s="22"/>
      <c r="RNV69" s="22"/>
      <c r="RNW69" s="22"/>
      <c r="RNX69" s="22"/>
      <c r="RNY69" s="22"/>
      <c r="RNZ69" s="22"/>
      <c r="ROA69" s="22"/>
      <c r="ROB69" s="22"/>
      <c r="ROC69" s="22"/>
      <c r="ROD69" s="22"/>
      <c r="ROE69" s="22"/>
      <c r="ROF69" s="22"/>
      <c r="ROG69" s="22"/>
      <c r="ROH69" s="22"/>
      <c r="ROI69" s="22"/>
      <c r="ROJ69" s="22"/>
      <c r="ROK69" s="22"/>
      <c r="ROL69" s="22"/>
      <c r="ROM69" s="22"/>
      <c r="RON69" s="22"/>
      <c r="ROO69" s="22"/>
      <c r="ROP69" s="22"/>
      <c r="ROQ69" s="22"/>
      <c r="ROR69" s="22"/>
      <c r="ROS69" s="22"/>
      <c r="ROT69" s="22"/>
      <c r="ROU69" s="22"/>
      <c r="ROV69" s="22"/>
      <c r="ROW69" s="22"/>
      <c r="ROX69" s="22"/>
      <c r="ROY69" s="22"/>
      <c r="ROZ69" s="22"/>
      <c r="RPA69" s="22"/>
      <c r="RPB69" s="22"/>
      <c r="RPC69" s="22"/>
      <c r="RPD69" s="22"/>
      <c r="RPE69" s="22"/>
      <c r="RPF69" s="22"/>
      <c r="RPG69" s="22"/>
      <c r="RPH69" s="22"/>
      <c r="RPI69" s="22"/>
      <c r="RPJ69" s="22"/>
      <c r="RPK69" s="22"/>
      <c r="RPL69" s="22"/>
      <c r="RPM69" s="22"/>
      <c r="RPN69" s="22"/>
      <c r="RPO69" s="22"/>
      <c r="RPP69" s="22"/>
      <c r="RPQ69" s="22"/>
      <c r="RPR69" s="22"/>
      <c r="RPS69" s="22"/>
      <c r="RPT69" s="22"/>
      <c r="RPU69" s="22"/>
      <c r="RPV69" s="22"/>
      <c r="RPW69" s="22"/>
      <c r="RPX69" s="22"/>
      <c r="RPY69" s="22"/>
      <c r="RPZ69" s="22"/>
      <c r="RQA69" s="22"/>
      <c r="RQB69" s="22"/>
      <c r="RQC69" s="22"/>
      <c r="RQD69" s="22"/>
      <c r="RQE69" s="22"/>
      <c r="RQF69" s="22"/>
      <c r="RQG69" s="22"/>
      <c r="RQH69" s="22"/>
      <c r="RQI69" s="22"/>
      <c r="RQJ69" s="22"/>
      <c r="RQK69" s="22"/>
      <c r="RQL69" s="22"/>
      <c r="RQM69" s="22"/>
      <c r="RQN69" s="22"/>
      <c r="RQO69" s="22"/>
      <c r="RQP69" s="22"/>
      <c r="RQQ69" s="22"/>
      <c r="RQR69" s="22"/>
      <c r="RQS69" s="22"/>
      <c r="RQT69" s="22"/>
      <c r="RQU69" s="22"/>
      <c r="RQV69" s="22"/>
      <c r="RQW69" s="22"/>
      <c r="RQX69" s="22"/>
      <c r="RQY69" s="22"/>
      <c r="RQZ69" s="22"/>
      <c r="RRA69" s="22"/>
      <c r="RRB69" s="22"/>
      <c r="RRC69" s="22"/>
      <c r="RRD69" s="22"/>
      <c r="RRE69" s="22"/>
      <c r="RRF69" s="22"/>
      <c r="RRG69" s="22"/>
      <c r="RRH69" s="22"/>
      <c r="RRI69" s="22"/>
      <c r="RRJ69" s="22"/>
      <c r="RRK69" s="22"/>
      <c r="RRL69" s="22"/>
      <c r="RRM69" s="22"/>
      <c r="RRN69" s="22"/>
      <c r="RRO69" s="22"/>
      <c r="RRP69" s="22"/>
      <c r="RRQ69" s="22"/>
      <c r="RRR69" s="22"/>
      <c r="RRS69" s="22"/>
      <c r="RRT69" s="22"/>
      <c r="RRU69" s="22"/>
      <c r="RRV69" s="22"/>
      <c r="RRW69" s="22"/>
      <c r="RRX69" s="22"/>
      <c r="RRY69" s="22"/>
      <c r="RRZ69" s="22"/>
      <c r="RSA69" s="22"/>
      <c r="RSB69" s="22"/>
      <c r="RSC69" s="22"/>
      <c r="RSD69" s="22"/>
      <c r="RSE69" s="22"/>
      <c r="RSF69" s="22"/>
      <c r="RSG69" s="22"/>
      <c r="RSH69" s="22"/>
      <c r="RSI69" s="22"/>
      <c r="RSJ69" s="22"/>
      <c r="RSK69" s="22"/>
      <c r="RSL69" s="22"/>
      <c r="RSM69" s="22"/>
      <c r="RSN69" s="22"/>
      <c r="RSO69" s="22"/>
      <c r="RSP69" s="22"/>
      <c r="RSQ69" s="22"/>
      <c r="RSR69" s="22"/>
      <c r="RSS69" s="22"/>
      <c r="RST69" s="22"/>
      <c r="RSU69" s="22"/>
      <c r="RSV69" s="22"/>
      <c r="RSW69" s="22"/>
      <c r="RSX69" s="22"/>
      <c r="RSY69" s="22"/>
      <c r="RSZ69" s="22"/>
      <c r="RTA69" s="22"/>
      <c r="RTB69" s="22"/>
      <c r="RTC69" s="22"/>
      <c r="RTD69" s="22"/>
      <c r="RTE69" s="22"/>
      <c r="RTF69" s="22"/>
      <c r="RTG69" s="22"/>
      <c r="RTH69" s="22"/>
      <c r="RTI69" s="22"/>
      <c r="RTJ69" s="22"/>
      <c r="RTK69" s="22"/>
      <c r="RTL69" s="22"/>
      <c r="RTM69" s="22"/>
      <c r="RTN69" s="22"/>
      <c r="RTO69" s="22"/>
      <c r="RTP69" s="22"/>
      <c r="RTQ69" s="22"/>
      <c r="RTR69" s="22"/>
      <c r="RTS69" s="22"/>
      <c r="RTT69" s="22"/>
      <c r="RTU69" s="22"/>
      <c r="RTV69" s="22"/>
      <c r="RTW69" s="22"/>
      <c r="RTX69" s="22"/>
      <c r="RTY69" s="22"/>
      <c r="RTZ69" s="22"/>
      <c r="RUA69" s="22"/>
      <c r="RUB69" s="22"/>
      <c r="RUC69" s="22"/>
      <c r="RUD69" s="22"/>
      <c r="RUE69" s="22"/>
      <c r="RUF69" s="22"/>
      <c r="RUG69" s="22"/>
      <c r="RUH69" s="22"/>
      <c r="RUI69" s="22"/>
      <c r="RUJ69" s="22"/>
      <c r="RUK69" s="22"/>
      <c r="RUL69" s="22"/>
      <c r="RUM69" s="22"/>
      <c r="RUN69" s="22"/>
      <c r="RUO69" s="22"/>
      <c r="RUP69" s="22"/>
      <c r="RUQ69" s="22"/>
      <c r="RUR69" s="22"/>
      <c r="RUS69" s="22"/>
      <c r="RUT69" s="22"/>
      <c r="RUU69" s="22"/>
      <c r="RUV69" s="22"/>
      <c r="RUW69" s="22"/>
      <c r="RUX69" s="22"/>
      <c r="RUY69" s="22"/>
      <c r="RUZ69" s="22"/>
      <c r="RVA69" s="22"/>
      <c r="RVB69" s="22"/>
      <c r="RVC69" s="22"/>
      <c r="RVD69" s="22"/>
      <c r="RVE69" s="22"/>
      <c r="RVF69" s="22"/>
      <c r="RVG69" s="22"/>
      <c r="RVH69" s="22"/>
      <c r="RVI69" s="22"/>
      <c r="RVJ69" s="22"/>
      <c r="RVK69" s="22"/>
      <c r="RVL69" s="22"/>
      <c r="RVM69" s="22"/>
      <c r="RVN69" s="22"/>
      <c r="RVO69" s="22"/>
      <c r="RVP69" s="22"/>
      <c r="RVQ69" s="22"/>
      <c r="RVR69" s="22"/>
      <c r="RVS69" s="22"/>
      <c r="RVT69" s="22"/>
      <c r="RVU69" s="22"/>
      <c r="RVV69" s="22"/>
      <c r="RVW69" s="22"/>
      <c r="RVX69" s="22"/>
      <c r="RVY69" s="22"/>
      <c r="RVZ69" s="22"/>
      <c r="RWA69" s="22"/>
      <c r="RWB69" s="22"/>
      <c r="RWC69" s="22"/>
      <c r="RWD69" s="22"/>
      <c r="RWE69" s="22"/>
      <c r="RWF69" s="22"/>
      <c r="RWG69" s="22"/>
      <c r="RWH69" s="22"/>
      <c r="RWI69" s="22"/>
      <c r="RWJ69" s="22"/>
      <c r="RWK69" s="22"/>
      <c r="RWL69" s="22"/>
      <c r="RWM69" s="22"/>
      <c r="RWN69" s="22"/>
      <c r="RWO69" s="22"/>
      <c r="RWP69" s="22"/>
      <c r="RWQ69" s="22"/>
      <c r="RWR69" s="22"/>
      <c r="RWS69" s="22"/>
      <c r="RWT69" s="22"/>
      <c r="RWU69" s="22"/>
      <c r="RWV69" s="22"/>
      <c r="RWW69" s="22"/>
      <c r="RWX69" s="22"/>
      <c r="RWY69" s="22"/>
      <c r="RWZ69" s="22"/>
      <c r="RXA69" s="22"/>
      <c r="RXB69" s="22"/>
      <c r="RXC69" s="22"/>
      <c r="RXD69" s="22"/>
      <c r="RXE69" s="22"/>
      <c r="RXF69" s="22"/>
      <c r="RXG69" s="22"/>
      <c r="RXH69" s="22"/>
      <c r="RXI69" s="22"/>
      <c r="RXJ69" s="22"/>
      <c r="RXK69" s="22"/>
      <c r="RXL69" s="22"/>
      <c r="RXM69" s="22"/>
      <c r="RXN69" s="22"/>
      <c r="RXO69" s="22"/>
      <c r="RXP69" s="22"/>
      <c r="RXQ69" s="22"/>
      <c r="RXR69" s="22"/>
      <c r="RXS69" s="22"/>
      <c r="RXT69" s="22"/>
      <c r="RXU69" s="22"/>
      <c r="RXV69" s="22"/>
      <c r="RXW69" s="22"/>
      <c r="RXX69" s="22"/>
      <c r="RXY69" s="22"/>
      <c r="RXZ69" s="22"/>
      <c r="RYA69" s="22"/>
      <c r="RYB69" s="22"/>
      <c r="RYC69" s="22"/>
      <c r="RYD69" s="22"/>
      <c r="RYE69" s="22"/>
      <c r="RYF69" s="22"/>
      <c r="RYG69" s="22"/>
      <c r="RYH69" s="22"/>
      <c r="RYI69" s="22"/>
      <c r="RYJ69" s="22"/>
      <c r="RYK69" s="22"/>
      <c r="RYL69" s="22"/>
      <c r="RYM69" s="22"/>
      <c r="RYN69" s="22"/>
      <c r="RYO69" s="22"/>
      <c r="RYP69" s="22"/>
      <c r="RYQ69" s="22"/>
      <c r="RYR69" s="22"/>
      <c r="RYS69" s="22"/>
      <c r="RYT69" s="22"/>
      <c r="RYU69" s="22"/>
      <c r="RYV69" s="22"/>
      <c r="RYW69" s="22"/>
      <c r="RYX69" s="22"/>
      <c r="RYY69" s="22"/>
      <c r="RYZ69" s="22"/>
      <c r="RZA69" s="22"/>
      <c r="RZB69" s="22"/>
      <c r="RZC69" s="22"/>
      <c r="RZD69" s="22"/>
      <c r="RZE69" s="22"/>
      <c r="RZF69" s="22"/>
      <c r="RZG69" s="22"/>
      <c r="RZH69" s="22"/>
      <c r="RZI69" s="22"/>
      <c r="RZJ69" s="22"/>
      <c r="RZK69" s="22"/>
      <c r="RZL69" s="22"/>
      <c r="RZM69" s="22"/>
      <c r="RZN69" s="22"/>
      <c r="RZO69" s="22"/>
      <c r="RZP69" s="22"/>
      <c r="RZQ69" s="22"/>
      <c r="RZR69" s="22"/>
      <c r="RZS69" s="22"/>
      <c r="RZT69" s="22"/>
      <c r="RZU69" s="22"/>
      <c r="RZV69" s="22"/>
      <c r="RZW69" s="22"/>
      <c r="RZX69" s="22"/>
      <c r="RZY69" s="22"/>
      <c r="RZZ69" s="22"/>
      <c r="SAA69" s="22"/>
      <c r="SAB69" s="22"/>
      <c r="SAC69" s="22"/>
      <c r="SAD69" s="22"/>
      <c r="SAE69" s="22"/>
      <c r="SAF69" s="22"/>
      <c r="SAG69" s="22"/>
      <c r="SAH69" s="22"/>
      <c r="SAI69" s="22"/>
      <c r="SAJ69" s="22"/>
      <c r="SAK69" s="22"/>
      <c r="SAL69" s="22"/>
      <c r="SAM69" s="22"/>
      <c r="SAN69" s="22"/>
      <c r="SAO69" s="22"/>
      <c r="SAP69" s="22"/>
      <c r="SAQ69" s="22"/>
      <c r="SAR69" s="22"/>
      <c r="SAS69" s="22"/>
      <c r="SAT69" s="22"/>
      <c r="SAU69" s="22"/>
      <c r="SAV69" s="22"/>
      <c r="SAW69" s="22"/>
      <c r="SAX69" s="22"/>
      <c r="SAY69" s="22"/>
      <c r="SAZ69" s="22"/>
      <c r="SBA69" s="22"/>
      <c r="SBB69" s="22"/>
      <c r="SBC69" s="22"/>
      <c r="SBD69" s="22"/>
      <c r="SBE69" s="22"/>
      <c r="SBF69" s="22"/>
      <c r="SBG69" s="22"/>
      <c r="SBH69" s="22"/>
      <c r="SBI69" s="22"/>
      <c r="SBJ69" s="22"/>
      <c r="SBK69" s="22"/>
      <c r="SBL69" s="22"/>
      <c r="SBM69" s="22"/>
      <c r="SBN69" s="22"/>
      <c r="SBO69" s="22"/>
      <c r="SBP69" s="22"/>
      <c r="SBQ69" s="22"/>
      <c r="SBR69" s="22"/>
      <c r="SBS69" s="22"/>
      <c r="SBT69" s="22"/>
      <c r="SBU69" s="22"/>
      <c r="SBV69" s="22"/>
      <c r="SBW69" s="22"/>
      <c r="SBX69" s="22"/>
      <c r="SBY69" s="22"/>
      <c r="SBZ69" s="22"/>
      <c r="SCA69" s="22"/>
      <c r="SCB69" s="22"/>
      <c r="SCC69" s="22"/>
      <c r="SCD69" s="22"/>
      <c r="SCE69" s="22"/>
      <c r="SCF69" s="22"/>
      <c r="SCG69" s="22"/>
      <c r="SCH69" s="22"/>
      <c r="SCI69" s="22"/>
      <c r="SCJ69" s="22"/>
      <c r="SCK69" s="22"/>
      <c r="SCL69" s="22"/>
      <c r="SCM69" s="22"/>
      <c r="SCN69" s="22"/>
      <c r="SCO69" s="22"/>
      <c r="SCP69" s="22"/>
      <c r="SCQ69" s="22"/>
      <c r="SCR69" s="22"/>
      <c r="SCS69" s="22"/>
      <c r="SCT69" s="22"/>
      <c r="SCU69" s="22"/>
      <c r="SCV69" s="22"/>
      <c r="SCW69" s="22"/>
      <c r="SCX69" s="22"/>
      <c r="SCY69" s="22"/>
      <c r="SCZ69" s="22"/>
      <c r="SDA69" s="22"/>
      <c r="SDB69" s="22"/>
      <c r="SDC69" s="22"/>
      <c r="SDD69" s="22"/>
      <c r="SDE69" s="22"/>
      <c r="SDF69" s="22"/>
      <c r="SDG69" s="22"/>
      <c r="SDH69" s="22"/>
      <c r="SDI69" s="22"/>
      <c r="SDJ69" s="22"/>
      <c r="SDK69" s="22"/>
      <c r="SDL69" s="22"/>
      <c r="SDM69" s="22"/>
      <c r="SDN69" s="22"/>
      <c r="SDO69" s="22"/>
      <c r="SDP69" s="22"/>
      <c r="SDQ69" s="22"/>
      <c r="SDR69" s="22"/>
      <c r="SDS69" s="22"/>
      <c r="SDT69" s="22"/>
      <c r="SDU69" s="22"/>
      <c r="SDV69" s="22"/>
      <c r="SDW69" s="22"/>
      <c r="SDX69" s="22"/>
      <c r="SDY69" s="22"/>
      <c r="SDZ69" s="22"/>
      <c r="SEA69" s="22"/>
      <c r="SEB69" s="22"/>
      <c r="SEC69" s="22"/>
      <c r="SED69" s="22"/>
      <c r="SEE69" s="22"/>
      <c r="SEF69" s="22"/>
      <c r="SEG69" s="22"/>
      <c r="SEH69" s="22"/>
      <c r="SEI69" s="22"/>
      <c r="SEJ69" s="22"/>
      <c r="SEK69" s="22"/>
      <c r="SEL69" s="22"/>
      <c r="SEM69" s="22"/>
      <c r="SEN69" s="22"/>
      <c r="SEO69" s="22"/>
      <c r="SEP69" s="22"/>
      <c r="SEQ69" s="22"/>
      <c r="SER69" s="22"/>
      <c r="SES69" s="22"/>
      <c r="SET69" s="22"/>
      <c r="SEU69" s="22"/>
      <c r="SEV69" s="22"/>
      <c r="SEW69" s="22"/>
      <c r="SEX69" s="22"/>
      <c r="SEY69" s="22"/>
      <c r="SEZ69" s="22"/>
      <c r="SFA69" s="22"/>
      <c r="SFB69" s="22"/>
      <c r="SFC69" s="22"/>
      <c r="SFD69" s="22"/>
      <c r="SFE69" s="22"/>
      <c r="SFF69" s="22"/>
      <c r="SFG69" s="22"/>
      <c r="SFH69" s="22"/>
      <c r="SFI69" s="22"/>
      <c r="SFJ69" s="22"/>
      <c r="SFK69" s="22"/>
      <c r="SFL69" s="22"/>
      <c r="SFM69" s="22"/>
      <c r="SFN69" s="22"/>
      <c r="SFO69" s="22"/>
      <c r="SFP69" s="22"/>
      <c r="SFQ69" s="22"/>
      <c r="SFR69" s="22"/>
      <c r="SFS69" s="22"/>
      <c r="SFT69" s="22"/>
      <c r="SFU69" s="22"/>
      <c r="SFV69" s="22"/>
      <c r="SFW69" s="22"/>
      <c r="SFX69" s="22"/>
      <c r="SFY69" s="22"/>
      <c r="SFZ69" s="22"/>
      <c r="SGA69" s="22"/>
      <c r="SGB69" s="22"/>
      <c r="SGC69" s="22"/>
      <c r="SGD69" s="22"/>
      <c r="SGE69" s="22"/>
      <c r="SGF69" s="22"/>
      <c r="SGG69" s="22"/>
      <c r="SGH69" s="22"/>
      <c r="SGI69" s="22"/>
      <c r="SGJ69" s="22"/>
      <c r="SGK69" s="22"/>
      <c r="SGL69" s="22"/>
      <c r="SGM69" s="22"/>
      <c r="SGN69" s="22"/>
      <c r="SGO69" s="22"/>
      <c r="SGP69" s="22"/>
      <c r="SGQ69" s="22"/>
      <c r="SGR69" s="22"/>
      <c r="SGS69" s="22"/>
      <c r="SGT69" s="22"/>
      <c r="SGU69" s="22"/>
      <c r="SGV69" s="22"/>
      <c r="SGW69" s="22"/>
      <c r="SGX69" s="22"/>
      <c r="SGY69" s="22"/>
      <c r="SGZ69" s="22"/>
      <c r="SHA69" s="22"/>
      <c r="SHB69" s="22"/>
      <c r="SHC69" s="22"/>
      <c r="SHD69" s="22"/>
      <c r="SHE69" s="22"/>
      <c r="SHF69" s="22"/>
      <c r="SHG69" s="22"/>
      <c r="SHH69" s="22"/>
      <c r="SHI69" s="22"/>
      <c r="SHJ69" s="22"/>
      <c r="SHK69" s="22"/>
      <c r="SHL69" s="22"/>
      <c r="SHM69" s="22"/>
      <c r="SHN69" s="22"/>
      <c r="SHO69" s="22"/>
      <c r="SHP69" s="22"/>
      <c r="SHQ69" s="22"/>
      <c r="SHR69" s="22"/>
      <c r="SHS69" s="22"/>
      <c r="SHT69" s="22"/>
      <c r="SHU69" s="22"/>
      <c r="SHV69" s="22"/>
      <c r="SHW69" s="22"/>
      <c r="SHX69" s="22"/>
      <c r="SHY69" s="22"/>
      <c r="SHZ69" s="22"/>
      <c r="SIA69" s="22"/>
      <c r="SIB69" s="22"/>
      <c r="SIC69" s="22"/>
      <c r="SID69" s="22"/>
      <c r="SIE69" s="22"/>
      <c r="SIF69" s="22"/>
      <c r="SIG69" s="22"/>
      <c r="SIH69" s="22"/>
      <c r="SII69" s="22"/>
      <c r="SIJ69" s="22"/>
      <c r="SIK69" s="22"/>
      <c r="SIL69" s="22"/>
      <c r="SIM69" s="22"/>
      <c r="SIN69" s="22"/>
      <c r="SIO69" s="22"/>
      <c r="SIP69" s="22"/>
      <c r="SIQ69" s="22"/>
      <c r="SIR69" s="22"/>
      <c r="SIS69" s="22"/>
      <c r="SIT69" s="22"/>
      <c r="SIU69" s="22"/>
      <c r="SIV69" s="22"/>
      <c r="SIW69" s="22"/>
      <c r="SIX69" s="22"/>
      <c r="SIY69" s="22"/>
      <c r="SIZ69" s="22"/>
      <c r="SJA69" s="22"/>
      <c r="SJB69" s="22"/>
      <c r="SJC69" s="22"/>
      <c r="SJD69" s="22"/>
      <c r="SJE69" s="22"/>
      <c r="SJF69" s="22"/>
      <c r="SJG69" s="22"/>
      <c r="SJH69" s="22"/>
      <c r="SJI69" s="22"/>
      <c r="SJJ69" s="22"/>
      <c r="SJK69" s="22"/>
      <c r="SJL69" s="22"/>
      <c r="SJM69" s="22"/>
      <c r="SJN69" s="22"/>
      <c r="SJO69" s="22"/>
      <c r="SJP69" s="22"/>
      <c r="SJQ69" s="22"/>
      <c r="SJR69" s="22"/>
      <c r="SJS69" s="22"/>
      <c r="SJT69" s="22"/>
      <c r="SJU69" s="22"/>
      <c r="SJV69" s="22"/>
      <c r="SJW69" s="22"/>
      <c r="SJX69" s="22"/>
      <c r="SJY69" s="22"/>
      <c r="SJZ69" s="22"/>
      <c r="SKA69" s="22"/>
      <c r="SKB69" s="22"/>
      <c r="SKC69" s="22"/>
      <c r="SKD69" s="22"/>
      <c r="SKE69" s="22"/>
      <c r="SKF69" s="22"/>
      <c r="SKG69" s="22"/>
      <c r="SKH69" s="22"/>
      <c r="SKI69" s="22"/>
      <c r="SKJ69" s="22"/>
      <c r="SKK69" s="22"/>
      <c r="SKL69" s="22"/>
      <c r="SKM69" s="22"/>
      <c r="SKN69" s="22"/>
      <c r="SKO69" s="22"/>
      <c r="SKP69" s="22"/>
      <c r="SKQ69" s="22"/>
      <c r="SKR69" s="22"/>
      <c r="SKS69" s="22"/>
      <c r="SKT69" s="22"/>
      <c r="SKU69" s="22"/>
      <c r="SKV69" s="22"/>
      <c r="SKW69" s="22"/>
      <c r="SKX69" s="22"/>
      <c r="SKY69" s="22"/>
      <c r="SKZ69" s="22"/>
      <c r="SLA69" s="22"/>
      <c r="SLB69" s="22"/>
      <c r="SLC69" s="22"/>
      <c r="SLD69" s="22"/>
      <c r="SLE69" s="22"/>
      <c r="SLF69" s="22"/>
      <c r="SLG69" s="22"/>
      <c r="SLH69" s="22"/>
      <c r="SLI69" s="22"/>
      <c r="SLJ69" s="22"/>
      <c r="SLK69" s="22"/>
      <c r="SLL69" s="22"/>
      <c r="SLM69" s="22"/>
      <c r="SLN69" s="22"/>
      <c r="SLO69" s="22"/>
      <c r="SLP69" s="22"/>
      <c r="SLQ69" s="22"/>
      <c r="SLR69" s="22"/>
      <c r="SLS69" s="22"/>
      <c r="SLT69" s="22"/>
      <c r="SLU69" s="22"/>
      <c r="SLV69" s="22"/>
      <c r="SLW69" s="22"/>
      <c r="SLX69" s="22"/>
      <c r="SLY69" s="22"/>
      <c r="SLZ69" s="22"/>
      <c r="SMA69" s="22"/>
      <c r="SMB69" s="22"/>
      <c r="SMC69" s="22"/>
      <c r="SMD69" s="22"/>
      <c r="SME69" s="22"/>
      <c r="SMF69" s="22"/>
      <c r="SMG69" s="22"/>
      <c r="SMH69" s="22"/>
      <c r="SMI69" s="22"/>
      <c r="SMJ69" s="22"/>
      <c r="SMK69" s="22"/>
      <c r="SML69" s="22"/>
      <c r="SMM69" s="22"/>
      <c r="SMN69" s="22"/>
      <c r="SMO69" s="22"/>
      <c r="SMP69" s="22"/>
      <c r="SMQ69" s="22"/>
      <c r="SMR69" s="22"/>
      <c r="SMS69" s="22"/>
      <c r="SMT69" s="22"/>
      <c r="SMU69" s="22"/>
      <c r="SMV69" s="22"/>
      <c r="SMW69" s="22"/>
      <c r="SMX69" s="22"/>
      <c r="SMY69" s="22"/>
      <c r="SMZ69" s="22"/>
      <c r="SNA69" s="22"/>
      <c r="SNB69" s="22"/>
      <c r="SNC69" s="22"/>
      <c r="SND69" s="22"/>
      <c r="SNE69" s="22"/>
      <c r="SNF69" s="22"/>
      <c r="SNG69" s="22"/>
      <c r="SNH69" s="22"/>
      <c r="SNI69" s="22"/>
      <c r="SNJ69" s="22"/>
      <c r="SNK69" s="22"/>
      <c r="SNL69" s="22"/>
      <c r="SNM69" s="22"/>
      <c r="SNN69" s="22"/>
      <c r="SNO69" s="22"/>
      <c r="SNP69" s="22"/>
      <c r="SNQ69" s="22"/>
      <c r="SNR69" s="22"/>
      <c r="SNS69" s="22"/>
      <c r="SNT69" s="22"/>
      <c r="SNU69" s="22"/>
      <c r="SNV69" s="22"/>
      <c r="SNW69" s="22"/>
      <c r="SNX69" s="22"/>
      <c r="SNY69" s="22"/>
      <c r="SNZ69" s="22"/>
      <c r="SOA69" s="22"/>
      <c r="SOB69" s="22"/>
      <c r="SOC69" s="22"/>
      <c r="SOD69" s="22"/>
      <c r="SOE69" s="22"/>
      <c r="SOF69" s="22"/>
      <c r="SOG69" s="22"/>
      <c r="SOH69" s="22"/>
      <c r="SOI69" s="22"/>
      <c r="SOJ69" s="22"/>
      <c r="SOK69" s="22"/>
      <c r="SOL69" s="22"/>
      <c r="SOM69" s="22"/>
      <c r="SON69" s="22"/>
      <c r="SOO69" s="22"/>
      <c r="SOP69" s="22"/>
      <c r="SOQ69" s="22"/>
      <c r="SOR69" s="22"/>
      <c r="SOS69" s="22"/>
      <c r="SOT69" s="22"/>
      <c r="SOU69" s="22"/>
      <c r="SOV69" s="22"/>
      <c r="SOW69" s="22"/>
      <c r="SOX69" s="22"/>
      <c r="SOY69" s="22"/>
      <c r="SOZ69" s="22"/>
      <c r="SPA69" s="22"/>
      <c r="SPB69" s="22"/>
      <c r="SPC69" s="22"/>
      <c r="SPD69" s="22"/>
      <c r="SPE69" s="22"/>
      <c r="SPF69" s="22"/>
      <c r="SPG69" s="22"/>
      <c r="SPH69" s="22"/>
      <c r="SPI69" s="22"/>
      <c r="SPJ69" s="22"/>
      <c r="SPK69" s="22"/>
      <c r="SPL69" s="22"/>
      <c r="SPM69" s="22"/>
      <c r="SPN69" s="22"/>
      <c r="SPO69" s="22"/>
      <c r="SPP69" s="22"/>
      <c r="SPQ69" s="22"/>
      <c r="SPR69" s="22"/>
      <c r="SPS69" s="22"/>
      <c r="SPT69" s="22"/>
      <c r="SPU69" s="22"/>
      <c r="SPV69" s="22"/>
      <c r="SPW69" s="22"/>
      <c r="SPX69" s="22"/>
      <c r="SPY69" s="22"/>
      <c r="SPZ69" s="22"/>
      <c r="SQA69" s="22"/>
      <c r="SQB69" s="22"/>
      <c r="SQC69" s="22"/>
      <c r="SQD69" s="22"/>
      <c r="SQE69" s="22"/>
      <c r="SQF69" s="22"/>
      <c r="SQG69" s="22"/>
      <c r="SQH69" s="22"/>
      <c r="SQI69" s="22"/>
      <c r="SQJ69" s="22"/>
      <c r="SQK69" s="22"/>
      <c r="SQL69" s="22"/>
      <c r="SQM69" s="22"/>
      <c r="SQN69" s="22"/>
      <c r="SQO69" s="22"/>
      <c r="SQP69" s="22"/>
      <c r="SQQ69" s="22"/>
      <c r="SQR69" s="22"/>
      <c r="SQS69" s="22"/>
      <c r="SQT69" s="22"/>
      <c r="SQU69" s="22"/>
      <c r="SQV69" s="22"/>
      <c r="SQW69" s="22"/>
      <c r="SQX69" s="22"/>
      <c r="SQY69" s="22"/>
      <c r="SQZ69" s="22"/>
      <c r="SRA69" s="22"/>
      <c r="SRB69" s="22"/>
      <c r="SRC69" s="22"/>
      <c r="SRD69" s="22"/>
      <c r="SRE69" s="22"/>
      <c r="SRF69" s="22"/>
      <c r="SRG69" s="22"/>
      <c r="SRH69" s="22"/>
      <c r="SRI69" s="22"/>
      <c r="SRJ69" s="22"/>
      <c r="SRK69" s="22"/>
      <c r="SRL69" s="22"/>
      <c r="SRM69" s="22"/>
      <c r="SRN69" s="22"/>
      <c r="SRO69" s="22"/>
      <c r="SRP69" s="22"/>
      <c r="SRQ69" s="22"/>
      <c r="SRR69" s="22"/>
      <c r="SRS69" s="22"/>
      <c r="SRT69" s="22"/>
      <c r="SRU69" s="22"/>
      <c r="SRV69" s="22"/>
      <c r="SRW69" s="22"/>
      <c r="SRX69" s="22"/>
      <c r="SRY69" s="22"/>
      <c r="SRZ69" s="22"/>
      <c r="SSA69" s="22"/>
      <c r="SSB69" s="22"/>
      <c r="SSC69" s="22"/>
      <c r="SSD69" s="22"/>
      <c r="SSE69" s="22"/>
      <c r="SSF69" s="22"/>
      <c r="SSG69" s="22"/>
      <c r="SSH69" s="22"/>
      <c r="SSI69" s="22"/>
      <c r="SSJ69" s="22"/>
      <c r="SSK69" s="22"/>
      <c r="SSL69" s="22"/>
      <c r="SSM69" s="22"/>
      <c r="SSN69" s="22"/>
      <c r="SSO69" s="22"/>
      <c r="SSP69" s="22"/>
      <c r="SSQ69" s="22"/>
      <c r="SSR69" s="22"/>
      <c r="SSS69" s="22"/>
      <c r="SST69" s="22"/>
      <c r="SSU69" s="22"/>
      <c r="SSV69" s="22"/>
      <c r="SSW69" s="22"/>
      <c r="SSX69" s="22"/>
      <c r="SSY69" s="22"/>
      <c r="SSZ69" s="22"/>
      <c r="STA69" s="22"/>
      <c r="STB69" s="22"/>
      <c r="STC69" s="22"/>
      <c r="STD69" s="22"/>
      <c r="STE69" s="22"/>
      <c r="STF69" s="22"/>
      <c r="STG69" s="22"/>
      <c r="STH69" s="22"/>
      <c r="STI69" s="22"/>
      <c r="STJ69" s="22"/>
      <c r="STK69" s="22"/>
      <c r="STL69" s="22"/>
      <c r="STM69" s="22"/>
      <c r="STN69" s="22"/>
      <c r="STO69" s="22"/>
      <c r="STP69" s="22"/>
      <c r="STQ69" s="22"/>
      <c r="STR69" s="22"/>
      <c r="STS69" s="22"/>
      <c r="STT69" s="22"/>
      <c r="STU69" s="22"/>
      <c r="STV69" s="22"/>
      <c r="STW69" s="22"/>
      <c r="STX69" s="22"/>
      <c r="STY69" s="22"/>
      <c r="STZ69" s="22"/>
      <c r="SUA69" s="22"/>
      <c r="SUB69" s="22"/>
      <c r="SUC69" s="22"/>
      <c r="SUD69" s="22"/>
      <c r="SUE69" s="22"/>
      <c r="SUF69" s="22"/>
      <c r="SUG69" s="22"/>
      <c r="SUH69" s="22"/>
      <c r="SUI69" s="22"/>
      <c r="SUJ69" s="22"/>
      <c r="SUK69" s="22"/>
      <c r="SUL69" s="22"/>
      <c r="SUM69" s="22"/>
      <c r="SUN69" s="22"/>
      <c r="SUO69" s="22"/>
      <c r="SUP69" s="22"/>
      <c r="SUQ69" s="22"/>
      <c r="SUR69" s="22"/>
      <c r="SUS69" s="22"/>
      <c r="SUT69" s="22"/>
      <c r="SUU69" s="22"/>
      <c r="SUV69" s="22"/>
      <c r="SUW69" s="22"/>
      <c r="SUX69" s="22"/>
      <c r="SUY69" s="22"/>
      <c r="SUZ69" s="22"/>
      <c r="SVA69" s="22"/>
      <c r="SVB69" s="22"/>
      <c r="SVC69" s="22"/>
      <c r="SVD69" s="22"/>
      <c r="SVE69" s="22"/>
      <c r="SVF69" s="22"/>
      <c r="SVG69" s="22"/>
      <c r="SVH69" s="22"/>
      <c r="SVI69" s="22"/>
      <c r="SVJ69" s="22"/>
      <c r="SVK69" s="22"/>
      <c r="SVL69" s="22"/>
      <c r="SVM69" s="22"/>
      <c r="SVN69" s="22"/>
      <c r="SVO69" s="22"/>
      <c r="SVP69" s="22"/>
      <c r="SVQ69" s="22"/>
      <c r="SVR69" s="22"/>
      <c r="SVS69" s="22"/>
      <c r="SVT69" s="22"/>
      <c r="SVU69" s="22"/>
      <c r="SVV69" s="22"/>
      <c r="SVW69" s="22"/>
      <c r="SVX69" s="22"/>
      <c r="SVY69" s="22"/>
      <c r="SVZ69" s="22"/>
      <c r="SWA69" s="22"/>
      <c r="SWB69" s="22"/>
      <c r="SWC69" s="22"/>
      <c r="SWD69" s="22"/>
      <c r="SWE69" s="22"/>
      <c r="SWF69" s="22"/>
      <c r="SWG69" s="22"/>
      <c r="SWH69" s="22"/>
      <c r="SWI69" s="22"/>
      <c r="SWJ69" s="22"/>
      <c r="SWK69" s="22"/>
      <c r="SWL69" s="22"/>
      <c r="SWM69" s="22"/>
      <c r="SWN69" s="22"/>
      <c r="SWO69" s="22"/>
      <c r="SWP69" s="22"/>
      <c r="SWQ69" s="22"/>
      <c r="SWR69" s="22"/>
      <c r="SWS69" s="22"/>
      <c r="SWT69" s="22"/>
      <c r="SWU69" s="22"/>
      <c r="SWV69" s="22"/>
      <c r="SWW69" s="22"/>
      <c r="SWX69" s="22"/>
      <c r="SWY69" s="22"/>
      <c r="SWZ69" s="22"/>
      <c r="SXA69" s="22"/>
      <c r="SXB69" s="22"/>
      <c r="SXC69" s="22"/>
      <c r="SXD69" s="22"/>
      <c r="SXE69" s="22"/>
      <c r="SXF69" s="22"/>
      <c r="SXG69" s="22"/>
      <c r="SXH69" s="22"/>
      <c r="SXI69" s="22"/>
      <c r="SXJ69" s="22"/>
      <c r="SXK69" s="22"/>
      <c r="SXL69" s="22"/>
      <c r="SXM69" s="22"/>
      <c r="SXN69" s="22"/>
      <c r="SXO69" s="22"/>
      <c r="SXP69" s="22"/>
      <c r="SXQ69" s="22"/>
      <c r="SXR69" s="22"/>
      <c r="SXS69" s="22"/>
      <c r="SXT69" s="22"/>
      <c r="SXU69" s="22"/>
      <c r="SXV69" s="22"/>
      <c r="SXW69" s="22"/>
      <c r="SXX69" s="22"/>
      <c r="SXY69" s="22"/>
      <c r="SXZ69" s="22"/>
      <c r="SYA69" s="22"/>
      <c r="SYB69" s="22"/>
      <c r="SYC69" s="22"/>
      <c r="SYD69" s="22"/>
      <c r="SYE69" s="22"/>
      <c r="SYF69" s="22"/>
      <c r="SYG69" s="22"/>
      <c r="SYH69" s="22"/>
      <c r="SYI69" s="22"/>
      <c r="SYJ69" s="22"/>
      <c r="SYK69" s="22"/>
      <c r="SYL69" s="22"/>
      <c r="SYM69" s="22"/>
      <c r="SYN69" s="22"/>
      <c r="SYO69" s="22"/>
      <c r="SYP69" s="22"/>
      <c r="SYQ69" s="22"/>
      <c r="SYR69" s="22"/>
      <c r="SYS69" s="22"/>
      <c r="SYT69" s="22"/>
      <c r="SYU69" s="22"/>
      <c r="SYV69" s="22"/>
      <c r="SYW69" s="22"/>
      <c r="SYX69" s="22"/>
      <c r="SYY69" s="22"/>
      <c r="SYZ69" s="22"/>
      <c r="SZA69" s="22"/>
      <c r="SZB69" s="22"/>
      <c r="SZC69" s="22"/>
      <c r="SZD69" s="22"/>
      <c r="SZE69" s="22"/>
      <c r="SZF69" s="22"/>
      <c r="SZG69" s="22"/>
      <c r="SZH69" s="22"/>
      <c r="SZI69" s="22"/>
      <c r="SZJ69" s="22"/>
      <c r="SZK69" s="22"/>
      <c r="SZL69" s="22"/>
      <c r="SZM69" s="22"/>
      <c r="SZN69" s="22"/>
      <c r="SZO69" s="22"/>
      <c r="SZP69" s="22"/>
      <c r="SZQ69" s="22"/>
      <c r="SZR69" s="22"/>
      <c r="SZS69" s="22"/>
      <c r="SZT69" s="22"/>
      <c r="SZU69" s="22"/>
      <c r="SZV69" s="22"/>
      <c r="SZW69" s="22"/>
      <c r="SZX69" s="22"/>
      <c r="SZY69" s="22"/>
      <c r="SZZ69" s="22"/>
      <c r="TAA69" s="22"/>
      <c r="TAB69" s="22"/>
      <c r="TAC69" s="22"/>
      <c r="TAD69" s="22"/>
      <c r="TAE69" s="22"/>
      <c r="TAF69" s="22"/>
      <c r="TAG69" s="22"/>
      <c r="TAH69" s="22"/>
      <c r="TAI69" s="22"/>
      <c r="TAJ69" s="22"/>
      <c r="TAK69" s="22"/>
      <c r="TAL69" s="22"/>
      <c r="TAM69" s="22"/>
      <c r="TAN69" s="22"/>
      <c r="TAO69" s="22"/>
      <c r="TAP69" s="22"/>
      <c r="TAQ69" s="22"/>
      <c r="TAR69" s="22"/>
      <c r="TAS69" s="22"/>
      <c r="TAT69" s="22"/>
      <c r="TAU69" s="22"/>
      <c r="TAV69" s="22"/>
      <c r="TAW69" s="22"/>
      <c r="TAX69" s="22"/>
      <c r="TAY69" s="22"/>
      <c r="TAZ69" s="22"/>
      <c r="TBA69" s="22"/>
      <c r="TBB69" s="22"/>
      <c r="TBC69" s="22"/>
      <c r="TBD69" s="22"/>
      <c r="TBE69" s="22"/>
      <c r="TBF69" s="22"/>
      <c r="TBG69" s="22"/>
      <c r="TBH69" s="22"/>
      <c r="TBI69" s="22"/>
      <c r="TBJ69" s="22"/>
      <c r="TBK69" s="22"/>
      <c r="TBL69" s="22"/>
      <c r="TBM69" s="22"/>
      <c r="TBN69" s="22"/>
      <c r="TBO69" s="22"/>
      <c r="TBP69" s="22"/>
      <c r="TBQ69" s="22"/>
      <c r="TBR69" s="22"/>
      <c r="TBS69" s="22"/>
      <c r="TBT69" s="22"/>
      <c r="TBU69" s="22"/>
      <c r="TBV69" s="22"/>
      <c r="TBW69" s="22"/>
      <c r="TBX69" s="22"/>
      <c r="TBY69" s="22"/>
      <c r="TBZ69" s="22"/>
      <c r="TCA69" s="22"/>
      <c r="TCB69" s="22"/>
      <c r="TCC69" s="22"/>
      <c r="TCD69" s="22"/>
      <c r="TCE69" s="22"/>
      <c r="TCF69" s="22"/>
      <c r="TCG69" s="22"/>
      <c r="TCH69" s="22"/>
      <c r="TCI69" s="22"/>
      <c r="TCJ69" s="22"/>
      <c r="TCK69" s="22"/>
      <c r="TCL69" s="22"/>
      <c r="TCM69" s="22"/>
      <c r="TCN69" s="22"/>
      <c r="TCO69" s="22"/>
      <c r="TCP69" s="22"/>
      <c r="TCQ69" s="22"/>
      <c r="TCR69" s="22"/>
      <c r="TCS69" s="22"/>
      <c r="TCT69" s="22"/>
      <c r="TCU69" s="22"/>
      <c r="TCV69" s="22"/>
      <c r="TCW69" s="22"/>
      <c r="TCX69" s="22"/>
      <c r="TCY69" s="22"/>
      <c r="TCZ69" s="22"/>
      <c r="TDA69" s="22"/>
      <c r="TDB69" s="22"/>
      <c r="TDC69" s="22"/>
      <c r="TDD69" s="22"/>
      <c r="TDE69" s="22"/>
      <c r="TDF69" s="22"/>
      <c r="TDG69" s="22"/>
      <c r="TDH69" s="22"/>
      <c r="TDI69" s="22"/>
      <c r="TDJ69" s="22"/>
      <c r="TDK69" s="22"/>
      <c r="TDL69" s="22"/>
      <c r="TDM69" s="22"/>
      <c r="TDN69" s="22"/>
      <c r="TDO69" s="22"/>
      <c r="TDP69" s="22"/>
      <c r="TDQ69" s="22"/>
      <c r="TDR69" s="22"/>
      <c r="TDS69" s="22"/>
      <c r="TDT69" s="22"/>
      <c r="TDU69" s="22"/>
      <c r="TDV69" s="22"/>
      <c r="TDW69" s="22"/>
      <c r="TDX69" s="22"/>
      <c r="TDY69" s="22"/>
      <c r="TDZ69" s="22"/>
      <c r="TEA69" s="22"/>
      <c r="TEB69" s="22"/>
      <c r="TEC69" s="22"/>
      <c r="TED69" s="22"/>
      <c r="TEE69" s="22"/>
      <c r="TEF69" s="22"/>
      <c r="TEG69" s="22"/>
      <c r="TEH69" s="22"/>
      <c r="TEI69" s="22"/>
      <c r="TEJ69" s="22"/>
      <c r="TEK69" s="22"/>
      <c r="TEL69" s="22"/>
      <c r="TEM69" s="22"/>
      <c r="TEN69" s="22"/>
      <c r="TEO69" s="22"/>
      <c r="TEP69" s="22"/>
      <c r="TEQ69" s="22"/>
      <c r="TER69" s="22"/>
      <c r="TES69" s="22"/>
      <c r="TET69" s="22"/>
      <c r="TEU69" s="22"/>
      <c r="TEV69" s="22"/>
      <c r="TEW69" s="22"/>
      <c r="TEX69" s="22"/>
      <c r="TEY69" s="22"/>
      <c r="TEZ69" s="22"/>
      <c r="TFA69" s="22"/>
      <c r="TFB69" s="22"/>
      <c r="TFC69" s="22"/>
      <c r="TFD69" s="22"/>
      <c r="TFE69" s="22"/>
      <c r="TFF69" s="22"/>
      <c r="TFG69" s="22"/>
      <c r="TFH69" s="22"/>
      <c r="TFI69" s="22"/>
      <c r="TFJ69" s="22"/>
      <c r="TFK69" s="22"/>
      <c r="TFL69" s="22"/>
      <c r="TFM69" s="22"/>
      <c r="TFN69" s="22"/>
      <c r="TFO69" s="22"/>
      <c r="TFP69" s="22"/>
      <c r="TFQ69" s="22"/>
      <c r="TFR69" s="22"/>
      <c r="TFS69" s="22"/>
      <c r="TFT69" s="22"/>
      <c r="TFU69" s="22"/>
      <c r="TFV69" s="22"/>
      <c r="TFW69" s="22"/>
      <c r="TFX69" s="22"/>
      <c r="TFY69" s="22"/>
      <c r="TFZ69" s="22"/>
      <c r="TGA69" s="22"/>
      <c r="TGB69" s="22"/>
      <c r="TGC69" s="22"/>
      <c r="TGD69" s="22"/>
      <c r="TGE69" s="22"/>
      <c r="TGF69" s="22"/>
      <c r="TGG69" s="22"/>
      <c r="TGH69" s="22"/>
      <c r="TGI69" s="22"/>
      <c r="TGJ69" s="22"/>
      <c r="TGK69" s="22"/>
      <c r="TGL69" s="22"/>
      <c r="TGM69" s="22"/>
      <c r="TGN69" s="22"/>
      <c r="TGO69" s="22"/>
      <c r="TGP69" s="22"/>
      <c r="TGQ69" s="22"/>
      <c r="TGR69" s="22"/>
      <c r="TGS69" s="22"/>
      <c r="TGT69" s="22"/>
      <c r="TGU69" s="22"/>
      <c r="TGV69" s="22"/>
      <c r="TGW69" s="22"/>
      <c r="TGX69" s="22"/>
      <c r="TGY69" s="22"/>
      <c r="TGZ69" s="22"/>
      <c r="THA69" s="22"/>
      <c r="THB69" s="22"/>
      <c r="THC69" s="22"/>
      <c r="THD69" s="22"/>
      <c r="THE69" s="22"/>
      <c r="THF69" s="22"/>
      <c r="THG69" s="22"/>
      <c r="THH69" s="22"/>
      <c r="THI69" s="22"/>
      <c r="THJ69" s="22"/>
      <c r="THK69" s="22"/>
      <c r="THL69" s="22"/>
      <c r="THM69" s="22"/>
      <c r="THN69" s="22"/>
      <c r="THO69" s="22"/>
      <c r="THP69" s="22"/>
      <c r="THQ69" s="22"/>
      <c r="THR69" s="22"/>
      <c r="THS69" s="22"/>
      <c r="THT69" s="22"/>
      <c r="THU69" s="22"/>
      <c r="THV69" s="22"/>
      <c r="THW69" s="22"/>
      <c r="THX69" s="22"/>
      <c r="THY69" s="22"/>
      <c r="THZ69" s="22"/>
      <c r="TIA69" s="22"/>
      <c r="TIB69" s="22"/>
      <c r="TIC69" s="22"/>
      <c r="TID69" s="22"/>
      <c r="TIE69" s="22"/>
      <c r="TIF69" s="22"/>
      <c r="TIG69" s="22"/>
      <c r="TIH69" s="22"/>
      <c r="TII69" s="22"/>
      <c r="TIJ69" s="22"/>
      <c r="TIK69" s="22"/>
      <c r="TIL69" s="22"/>
      <c r="TIM69" s="22"/>
      <c r="TIN69" s="22"/>
      <c r="TIO69" s="22"/>
      <c r="TIP69" s="22"/>
      <c r="TIQ69" s="22"/>
      <c r="TIR69" s="22"/>
      <c r="TIS69" s="22"/>
      <c r="TIT69" s="22"/>
      <c r="TIU69" s="22"/>
      <c r="TIV69" s="22"/>
      <c r="TIW69" s="22"/>
      <c r="TIX69" s="22"/>
      <c r="TIY69" s="22"/>
      <c r="TIZ69" s="22"/>
      <c r="TJA69" s="22"/>
      <c r="TJB69" s="22"/>
      <c r="TJC69" s="22"/>
      <c r="TJD69" s="22"/>
      <c r="TJE69" s="22"/>
      <c r="TJF69" s="22"/>
      <c r="TJG69" s="22"/>
      <c r="TJH69" s="22"/>
      <c r="TJI69" s="22"/>
      <c r="TJJ69" s="22"/>
      <c r="TJK69" s="22"/>
      <c r="TJL69" s="22"/>
      <c r="TJM69" s="22"/>
      <c r="TJN69" s="22"/>
      <c r="TJO69" s="22"/>
      <c r="TJP69" s="22"/>
      <c r="TJQ69" s="22"/>
      <c r="TJR69" s="22"/>
      <c r="TJS69" s="22"/>
      <c r="TJT69" s="22"/>
      <c r="TJU69" s="22"/>
      <c r="TJV69" s="22"/>
      <c r="TJW69" s="22"/>
      <c r="TJX69" s="22"/>
      <c r="TJY69" s="22"/>
      <c r="TJZ69" s="22"/>
      <c r="TKA69" s="22"/>
      <c r="TKB69" s="22"/>
      <c r="TKC69" s="22"/>
      <c r="TKD69" s="22"/>
      <c r="TKE69" s="22"/>
      <c r="TKF69" s="22"/>
      <c r="TKG69" s="22"/>
      <c r="TKH69" s="22"/>
      <c r="TKI69" s="22"/>
      <c r="TKJ69" s="22"/>
      <c r="TKK69" s="22"/>
      <c r="TKL69" s="22"/>
      <c r="TKM69" s="22"/>
      <c r="TKN69" s="22"/>
      <c r="TKO69" s="22"/>
      <c r="TKP69" s="22"/>
      <c r="TKQ69" s="22"/>
      <c r="TKR69" s="22"/>
      <c r="TKS69" s="22"/>
      <c r="TKT69" s="22"/>
      <c r="TKU69" s="22"/>
      <c r="TKV69" s="22"/>
      <c r="TKW69" s="22"/>
      <c r="TKX69" s="22"/>
      <c r="TKY69" s="22"/>
      <c r="TKZ69" s="22"/>
      <c r="TLA69" s="22"/>
      <c r="TLB69" s="22"/>
      <c r="TLC69" s="22"/>
      <c r="TLD69" s="22"/>
      <c r="TLE69" s="22"/>
      <c r="TLF69" s="22"/>
      <c r="TLG69" s="22"/>
      <c r="TLH69" s="22"/>
      <c r="TLI69" s="22"/>
      <c r="TLJ69" s="22"/>
      <c r="TLK69" s="22"/>
      <c r="TLL69" s="22"/>
      <c r="TLM69" s="22"/>
      <c r="TLN69" s="22"/>
      <c r="TLO69" s="22"/>
      <c r="TLP69" s="22"/>
      <c r="TLQ69" s="22"/>
      <c r="TLR69" s="22"/>
      <c r="TLS69" s="22"/>
      <c r="TLT69" s="22"/>
      <c r="TLU69" s="22"/>
      <c r="TLV69" s="22"/>
      <c r="TLW69" s="22"/>
      <c r="TLX69" s="22"/>
      <c r="TLY69" s="22"/>
      <c r="TLZ69" s="22"/>
      <c r="TMA69" s="22"/>
      <c r="TMB69" s="22"/>
      <c r="TMC69" s="22"/>
      <c r="TMD69" s="22"/>
      <c r="TME69" s="22"/>
      <c r="TMF69" s="22"/>
      <c r="TMG69" s="22"/>
      <c r="TMH69" s="22"/>
      <c r="TMI69" s="22"/>
      <c r="TMJ69" s="22"/>
      <c r="TMK69" s="22"/>
      <c r="TML69" s="22"/>
      <c r="TMM69" s="22"/>
      <c r="TMN69" s="22"/>
      <c r="TMO69" s="22"/>
      <c r="TMP69" s="22"/>
      <c r="TMQ69" s="22"/>
      <c r="TMR69" s="22"/>
      <c r="TMS69" s="22"/>
      <c r="TMT69" s="22"/>
      <c r="TMU69" s="22"/>
      <c r="TMV69" s="22"/>
      <c r="TMW69" s="22"/>
      <c r="TMX69" s="22"/>
      <c r="TMY69" s="22"/>
      <c r="TMZ69" s="22"/>
      <c r="TNA69" s="22"/>
      <c r="TNB69" s="22"/>
      <c r="TNC69" s="22"/>
      <c r="TND69" s="22"/>
      <c r="TNE69" s="22"/>
      <c r="TNF69" s="22"/>
      <c r="TNG69" s="22"/>
      <c r="TNH69" s="22"/>
      <c r="TNI69" s="22"/>
      <c r="TNJ69" s="22"/>
      <c r="TNK69" s="22"/>
      <c r="TNL69" s="22"/>
      <c r="TNM69" s="22"/>
      <c r="TNN69" s="22"/>
      <c r="TNO69" s="22"/>
      <c r="TNP69" s="22"/>
      <c r="TNQ69" s="22"/>
      <c r="TNR69" s="22"/>
      <c r="TNS69" s="22"/>
      <c r="TNT69" s="22"/>
      <c r="TNU69" s="22"/>
      <c r="TNV69" s="22"/>
      <c r="TNW69" s="22"/>
      <c r="TNX69" s="22"/>
      <c r="TNY69" s="22"/>
      <c r="TNZ69" s="22"/>
      <c r="TOA69" s="22"/>
      <c r="TOB69" s="22"/>
      <c r="TOC69" s="22"/>
      <c r="TOD69" s="22"/>
      <c r="TOE69" s="22"/>
      <c r="TOF69" s="22"/>
      <c r="TOG69" s="22"/>
      <c r="TOH69" s="22"/>
      <c r="TOI69" s="22"/>
      <c r="TOJ69" s="22"/>
      <c r="TOK69" s="22"/>
      <c r="TOL69" s="22"/>
      <c r="TOM69" s="22"/>
      <c r="TON69" s="22"/>
      <c r="TOO69" s="22"/>
      <c r="TOP69" s="22"/>
      <c r="TOQ69" s="22"/>
      <c r="TOR69" s="22"/>
      <c r="TOS69" s="22"/>
      <c r="TOT69" s="22"/>
      <c r="TOU69" s="22"/>
      <c r="TOV69" s="22"/>
      <c r="TOW69" s="22"/>
      <c r="TOX69" s="22"/>
      <c r="TOY69" s="22"/>
      <c r="TOZ69" s="22"/>
      <c r="TPA69" s="22"/>
      <c r="TPB69" s="22"/>
      <c r="TPC69" s="22"/>
      <c r="TPD69" s="22"/>
      <c r="TPE69" s="22"/>
      <c r="TPF69" s="22"/>
      <c r="TPG69" s="22"/>
      <c r="TPH69" s="22"/>
      <c r="TPI69" s="22"/>
      <c r="TPJ69" s="22"/>
      <c r="TPK69" s="22"/>
      <c r="TPL69" s="22"/>
      <c r="TPM69" s="22"/>
      <c r="TPN69" s="22"/>
      <c r="TPO69" s="22"/>
      <c r="TPP69" s="22"/>
      <c r="TPQ69" s="22"/>
      <c r="TPR69" s="22"/>
      <c r="TPS69" s="22"/>
      <c r="TPT69" s="22"/>
      <c r="TPU69" s="22"/>
      <c r="TPV69" s="22"/>
      <c r="TPW69" s="22"/>
      <c r="TPX69" s="22"/>
      <c r="TPY69" s="22"/>
      <c r="TPZ69" s="22"/>
      <c r="TQA69" s="22"/>
      <c r="TQB69" s="22"/>
      <c r="TQC69" s="22"/>
      <c r="TQD69" s="22"/>
      <c r="TQE69" s="22"/>
      <c r="TQF69" s="22"/>
      <c r="TQG69" s="22"/>
      <c r="TQH69" s="22"/>
      <c r="TQI69" s="22"/>
      <c r="TQJ69" s="22"/>
      <c r="TQK69" s="22"/>
      <c r="TQL69" s="22"/>
      <c r="TQM69" s="22"/>
      <c r="TQN69" s="22"/>
      <c r="TQO69" s="22"/>
      <c r="TQP69" s="22"/>
      <c r="TQQ69" s="22"/>
      <c r="TQR69" s="22"/>
      <c r="TQS69" s="22"/>
      <c r="TQT69" s="22"/>
      <c r="TQU69" s="22"/>
      <c r="TQV69" s="22"/>
      <c r="TQW69" s="22"/>
      <c r="TQX69" s="22"/>
      <c r="TQY69" s="22"/>
      <c r="TQZ69" s="22"/>
      <c r="TRA69" s="22"/>
      <c r="TRB69" s="22"/>
      <c r="TRC69" s="22"/>
      <c r="TRD69" s="22"/>
      <c r="TRE69" s="22"/>
      <c r="TRF69" s="22"/>
      <c r="TRG69" s="22"/>
      <c r="TRH69" s="22"/>
      <c r="TRI69" s="22"/>
      <c r="TRJ69" s="22"/>
      <c r="TRK69" s="22"/>
      <c r="TRL69" s="22"/>
      <c r="TRM69" s="22"/>
      <c r="TRN69" s="22"/>
      <c r="TRO69" s="22"/>
      <c r="TRP69" s="22"/>
      <c r="TRQ69" s="22"/>
      <c r="TRR69" s="22"/>
      <c r="TRS69" s="22"/>
      <c r="TRT69" s="22"/>
      <c r="TRU69" s="22"/>
      <c r="TRV69" s="22"/>
      <c r="TRW69" s="22"/>
      <c r="TRX69" s="22"/>
      <c r="TRY69" s="22"/>
      <c r="TRZ69" s="22"/>
      <c r="TSA69" s="22"/>
      <c r="TSB69" s="22"/>
      <c r="TSC69" s="22"/>
      <c r="TSD69" s="22"/>
      <c r="TSE69" s="22"/>
      <c r="TSF69" s="22"/>
      <c r="TSG69" s="22"/>
      <c r="TSH69" s="22"/>
      <c r="TSI69" s="22"/>
      <c r="TSJ69" s="22"/>
      <c r="TSK69" s="22"/>
      <c r="TSL69" s="22"/>
      <c r="TSM69" s="22"/>
      <c r="TSN69" s="22"/>
      <c r="TSO69" s="22"/>
      <c r="TSP69" s="22"/>
      <c r="TSQ69" s="22"/>
      <c r="TSR69" s="22"/>
      <c r="TSS69" s="22"/>
      <c r="TST69" s="22"/>
      <c r="TSU69" s="22"/>
      <c r="TSV69" s="22"/>
      <c r="TSW69" s="22"/>
      <c r="TSX69" s="22"/>
      <c r="TSY69" s="22"/>
      <c r="TSZ69" s="22"/>
      <c r="TTA69" s="22"/>
      <c r="TTB69" s="22"/>
      <c r="TTC69" s="22"/>
      <c r="TTD69" s="22"/>
      <c r="TTE69" s="22"/>
      <c r="TTF69" s="22"/>
      <c r="TTG69" s="22"/>
      <c r="TTH69" s="22"/>
      <c r="TTI69" s="22"/>
      <c r="TTJ69" s="22"/>
      <c r="TTK69" s="22"/>
      <c r="TTL69" s="22"/>
      <c r="TTM69" s="22"/>
      <c r="TTN69" s="22"/>
      <c r="TTO69" s="22"/>
      <c r="TTP69" s="22"/>
      <c r="TTQ69" s="22"/>
      <c r="TTR69" s="22"/>
      <c r="TTS69" s="22"/>
      <c r="TTT69" s="22"/>
      <c r="TTU69" s="22"/>
      <c r="TTV69" s="22"/>
      <c r="TTW69" s="22"/>
      <c r="TTX69" s="22"/>
      <c r="TTY69" s="22"/>
      <c r="TTZ69" s="22"/>
      <c r="TUA69" s="22"/>
      <c r="TUB69" s="22"/>
      <c r="TUC69" s="22"/>
      <c r="TUD69" s="22"/>
      <c r="TUE69" s="22"/>
      <c r="TUF69" s="22"/>
      <c r="TUG69" s="22"/>
      <c r="TUH69" s="22"/>
      <c r="TUI69" s="22"/>
      <c r="TUJ69" s="22"/>
      <c r="TUK69" s="22"/>
      <c r="TUL69" s="22"/>
      <c r="TUM69" s="22"/>
      <c r="TUN69" s="22"/>
      <c r="TUO69" s="22"/>
      <c r="TUP69" s="22"/>
      <c r="TUQ69" s="22"/>
      <c r="TUR69" s="22"/>
      <c r="TUS69" s="22"/>
      <c r="TUT69" s="22"/>
      <c r="TUU69" s="22"/>
      <c r="TUV69" s="22"/>
      <c r="TUW69" s="22"/>
      <c r="TUX69" s="22"/>
      <c r="TUY69" s="22"/>
      <c r="TUZ69" s="22"/>
      <c r="TVA69" s="22"/>
      <c r="TVB69" s="22"/>
      <c r="TVC69" s="22"/>
      <c r="TVD69" s="22"/>
      <c r="TVE69" s="22"/>
      <c r="TVF69" s="22"/>
      <c r="TVG69" s="22"/>
      <c r="TVH69" s="22"/>
      <c r="TVI69" s="22"/>
      <c r="TVJ69" s="22"/>
      <c r="TVK69" s="22"/>
      <c r="TVL69" s="22"/>
      <c r="TVM69" s="22"/>
      <c r="TVN69" s="22"/>
      <c r="TVO69" s="22"/>
      <c r="TVP69" s="22"/>
      <c r="TVQ69" s="22"/>
      <c r="TVR69" s="22"/>
      <c r="TVS69" s="22"/>
      <c r="TVT69" s="22"/>
      <c r="TVU69" s="22"/>
      <c r="TVV69" s="22"/>
      <c r="TVW69" s="22"/>
      <c r="TVX69" s="22"/>
      <c r="TVY69" s="22"/>
      <c r="TVZ69" s="22"/>
      <c r="TWA69" s="22"/>
      <c r="TWB69" s="22"/>
      <c r="TWC69" s="22"/>
      <c r="TWD69" s="22"/>
      <c r="TWE69" s="22"/>
      <c r="TWF69" s="22"/>
      <c r="TWG69" s="22"/>
      <c r="TWH69" s="22"/>
      <c r="TWI69" s="22"/>
      <c r="TWJ69" s="22"/>
      <c r="TWK69" s="22"/>
      <c r="TWL69" s="22"/>
      <c r="TWM69" s="22"/>
      <c r="TWN69" s="22"/>
      <c r="TWO69" s="22"/>
      <c r="TWP69" s="22"/>
      <c r="TWQ69" s="22"/>
      <c r="TWR69" s="22"/>
      <c r="TWS69" s="22"/>
      <c r="TWT69" s="22"/>
      <c r="TWU69" s="22"/>
      <c r="TWV69" s="22"/>
      <c r="TWW69" s="22"/>
      <c r="TWX69" s="22"/>
      <c r="TWY69" s="22"/>
      <c r="TWZ69" s="22"/>
      <c r="TXA69" s="22"/>
      <c r="TXB69" s="22"/>
      <c r="TXC69" s="22"/>
      <c r="TXD69" s="22"/>
      <c r="TXE69" s="22"/>
      <c r="TXF69" s="22"/>
      <c r="TXG69" s="22"/>
      <c r="TXH69" s="22"/>
      <c r="TXI69" s="22"/>
      <c r="TXJ69" s="22"/>
      <c r="TXK69" s="22"/>
      <c r="TXL69" s="22"/>
      <c r="TXM69" s="22"/>
      <c r="TXN69" s="22"/>
      <c r="TXO69" s="22"/>
      <c r="TXP69" s="22"/>
      <c r="TXQ69" s="22"/>
      <c r="TXR69" s="22"/>
      <c r="TXS69" s="22"/>
      <c r="TXT69" s="22"/>
      <c r="TXU69" s="22"/>
      <c r="TXV69" s="22"/>
      <c r="TXW69" s="22"/>
      <c r="TXX69" s="22"/>
      <c r="TXY69" s="22"/>
      <c r="TXZ69" s="22"/>
      <c r="TYA69" s="22"/>
      <c r="TYB69" s="22"/>
      <c r="TYC69" s="22"/>
      <c r="TYD69" s="22"/>
      <c r="TYE69" s="22"/>
      <c r="TYF69" s="22"/>
      <c r="TYG69" s="22"/>
      <c r="TYH69" s="22"/>
      <c r="TYI69" s="22"/>
      <c r="TYJ69" s="22"/>
      <c r="TYK69" s="22"/>
      <c r="TYL69" s="22"/>
      <c r="TYM69" s="22"/>
      <c r="TYN69" s="22"/>
      <c r="TYO69" s="22"/>
      <c r="TYP69" s="22"/>
      <c r="TYQ69" s="22"/>
      <c r="TYR69" s="22"/>
      <c r="TYS69" s="22"/>
      <c r="TYT69" s="22"/>
      <c r="TYU69" s="22"/>
      <c r="TYV69" s="22"/>
      <c r="TYW69" s="22"/>
      <c r="TYX69" s="22"/>
      <c r="TYY69" s="22"/>
      <c r="TYZ69" s="22"/>
      <c r="TZA69" s="22"/>
      <c r="TZB69" s="22"/>
      <c r="TZC69" s="22"/>
      <c r="TZD69" s="22"/>
      <c r="TZE69" s="22"/>
      <c r="TZF69" s="22"/>
      <c r="TZG69" s="22"/>
      <c r="TZH69" s="22"/>
      <c r="TZI69" s="22"/>
      <c r="TZJ69" s="22"/>
      <c r="TZK69" s="22"/>
      <c r="TZL69" s="22"/>
      <c r="TZM69" s="22"/>
      <c r="TZN69" s="22"/>
      <c r="TZO69" s="22"/>
      <c r="TZP69" s="22"/>
      <c r="TZQ69" s="22"/>
      <c r="TZR69" s="22"/>
      <c r="TZS69" s="22"/>
      <c r="TZT69" s="22"/>
      <c r="TZU69" s="22"/>
      <c r="TZV69" s="22"/>
      <c r="TZW69" s="22"/>
      <c r="TZX69" s="22"/>
      <c r="TZY69" s="22"/>
      <c r="TZZ69" s="22"/>
      <c r="UAA69" s="22"/>
      <c r="UAB69" s="22"/>
      <c r="UAC69" s="22"/>
      <c r="UAD69" s="22"/>
      <c r="UAE69" s="22"/>
      <c r="UAF69" s="22"/>
      <c r="UAG69" s="22"/>
      <c r="UAH69" s="22"/>
      <c r="UAI69" s="22"/>
      <c r="UAJ69" s="22"/>
      <c r="UAK69" s="22"/>
      <c r="UAL69" s="22"/>
      <c r="UAM69" s="22"/>
      <c r="UAN69" s="22"/>
      <c r="UAO69" s="22"/>
      <c r="UAP69" s="22"/>
      <c r="UAQ69" s="22"/>
      <c r="UAR69" s="22"/>
      <c r="UAS69" s="22"/>
      <c r="UAT69" s="22"/>
      <c r="UAU69" s="22"/>
      <c r="UAV69" s="22"/>
      <c r="UAW69" s="22"/>
      <c r="UAX69" s="22"/>
      <c r="UAY69" s="22"/>
      <c r="UAZ69" s="22"/>
      <c r="UBA69" s="22"/>
      <c r="UBB69" s="22"/>
      <c r="UBC69" s="22"/>
      <c r="UBD69" s="22"/>
      <c r="UBE69" s="22"/>
      <c r="UBF69" s="22"/>
      <c r="UBG69" s="22"/>
      <c r="UBH69" s="22"/>
      <c r="UBI69" s="22"/>
      <c r="UBJ69" s="22"/>
      <c r="UBK69" s="22"/>
      <c r="UBL69" s="22"/>
      <c r="UBM69" s="22"/>
      <c r="UBN69" s="22"/>
      <c r="UBO69" s="22"/>
      <c r="UBP69" s="22"/>
      <c r="UBQ69" s="22"/>
      <c r="UBR69" s="22"/>
      <c r="UBS69" s="22"/>
      <c r="UBT69" s="22"/>
      <c r="UBU69" s="22"/>
      <c r="UBV69" s="22"/>
      <c r="UBW69" s="22"/>
      <c r="UBX69" s="22"/>
      <c r="UBY69" s="22"/>
      <c r="UBZ69" s="22"/>
      <c r="UCA69" s="22"/>
      <c r="UCB69" s="22"/>
      <c r="UCC69" s="22"/>
      <c r="UCD69" s="22"/>
      <c r="UCE69" s="22"/>
      <c r="UCF69" s="22"/>
      <c r="UCG69" s="22"/>
      <c r="UCH69" s="22"/>
      <c r="UCI69" s="22"/>
      <c r="UCJ69" s="22"/>
      <c r="UCK69" s="22"/>
      <c r="UCL69" s="22"/>
      <c r="UCM69" s="22"/>
      <c r="UCN69" s="22"/>
      <c r="UCO69" s="22"/>
      <c r="UCP69" s="22"/>
      <c r="UCQ69" s="22"/>
      <c r="UCR69" s="22"/>
      <c r="UCS69" s="22"/>
      <c r="UCT69" s="22"/>
      <c r="UCU69" s="22"/>
      <c r="UCV69" s="22"/>
      <c r="UCW69" s="22"/>
      <c r="UCX69" s="22"/>
      <c r="UCY69" s="22"/>
      <c r="UCZ69" s="22"/>
      <c r="UDA69" s="22"/>
      <c r="UDB69" s="22"/>
      <c r="UDC69" s="22"/>
      <c r="UDD69" s="22"/>
      <c r="UDE69" s="22"/>
      <c r="UDF69" s="22"/>
      <c r="UDG69" s="22"/>
      <c r="UDH69" s="22"/>
      <c r="UDI69" s="22"/>
      <c r="UDJ69" s="22"/>
      <c r="UDK69" s="22"/>
      <c r="UDL69" s="22"/>
      <c r="UDM69" s="22"/>
      <c r="UDN69" s="22"/>
      <c r="UDO69" s="22"/>
      <c r="UDP69" s="22"/>
      <c r="UDQ69" s="22"/>
      <c r="UDR69" s="22"/>
      <c r="UDS69" s="22"/>
      <c r="UDT69" s="22"/>
      <c r="UDU69" s="22"/>
      <c r="UDV69" s="22"/>
      <c r="UDW69" s="22"/>
      <c r="UDX69" s="22"/>
      <c r="UDY69" s="22"/>
      <c r="UDZ69" s="22"/>
      <c r="UEA69" s="22"/>
      <c r="UEB69" s="22"/>
      <c r="UEC69" s="22"/>
      <c r="UED69" s="22"/>
      <c r="UEE69" s="22"/>
      <c r="UEF69" s="22"/>
      <c r="UEG69" s="22"/>
      <c r="UEH69" s="22"/>
      <c r="UEI69" s="22"/>
      <c r="UEJ69" s="22"/>
      <c r="UEK69" s="22"/>
      <c r="UEL69" s="22"/>
      <c r="UEM69" s="22"/>
      <c r="UEN69" s="22"/>
      <c r="UEO69" s="22"/>
      <c r="UEP69" s="22"/>
      <c r="UEQ69" s="22"/>
      <c r="UER69" s="22"/>
      <c r="UES69" s="22"/>
      <c r="UET69" s="22"/>
      <c r="UEU69" s="22"/>
      <c r="UEV69" s="22"/>
      <c r="UEW69" s="22"/>
      <c r="UEX69" s="22"/>
      <c r="UEY69" s="22"/>
      <c r="UEZ69" s="22"/>
      <c r="UFA69" s="22"/>
      <c r="UFB69" s="22"/>
      <c r="UFC69" s="22"/>
      <c r="UFD69" s="22"/>
      <c r="UFE69" s="22"/>
      <c r="UFF69" s="22"/>
      <c r="UFG69" s="22"/>
      <c r="UFH69" s="22"/>
      <c r="UFI69" s="22"/>
      <c r="UFJ69" s="22"/>
      <c r="UFK69" s="22"/>
      <c r="UFL69" s="22"/>
      <c r="UFM69" s="22"/>
      <c r="UFN69" s="22"/>
      <c r="UFO69" s="22"/>
      <c r="UFP69" s="22"/>
      <c r="UFQ69" s="22"/>
      <c r="UFR69" s="22"/>
      <c r="UFS69" s="22"/>
      <c r="UFT69" s="22"/>
      <c r="UFU69" s="22"/>
      <c r="UFV69" s="22"/>
      <c r="UFW69" s="22"/>
      <c r="UFX69" s="22"/>
      <c r="UFY69" s="22"/>
      <c r="UFZ69" s="22"/>
      <c r="UGA69" s="22"/>
      <c r="UGB69" s="22"/>
      <c r="UGC69" s="22"/>
      <c r="UGD69" s="22"/>
      <c r="UGE69" s="22"/>
      <c r="UGF69" s="22"/>
      <c r="UGG69" s="22"/>
      <c r="UGH69" s="22"/>
      <c r="UGI69" s="22"/>
      <c r="UGJ69" s="22"/>
      <c r="UGK69" s="22"/>
      <c r="UGL69" s="22"/>
      <c r="UGM69" s="22"/>
      <c r="UGN69" s="22"/>
      <c r="UGO69" s="22"/>
      <c r="UGP69" s="22"/>
      <c r="UGQ69" s="22"/>
      <c r="UGR69" s="22"/>
      <c r="UGS69" s="22"/>
      <c r="UGT69" s="22"/>
      <c r="UGU69" s="22"/>
      <c r="UGV69" s="22"/>
      <c r="UGW69" s="22"/>
      <c r="UGX69" s="22"/>
      <c r="UGY69" s="22"/>
      <c r="UGZ69" s="22"/>
      <c r="UHA69" s="22"/>
      <c r="UHB69" s="22"/>
      <c r="UHC69" s="22"/>
      <c r="UHD69" s="22"/>
      <c r="UHE69" s="22"/>
      <c r="UHF69" s="22"/>
      <c r="UHG69" s="22"/>
      <c r="UHH69" s="22"/>
      <c r="UHI69" s="22"/>
      <c r="UHJ69" s="22"/>
      <c r="UHK69" s="22"/>
      <c r="UHL69" s="22"/>
      <c r="UHM69" s="22"/>
      <c r="UHN69" s="22"/>
      <c r="UHO69" s="22"/>
      <c r="UHP69" s="22"/>
      <c r="UHQ69" s="22"/>
      <c r="UHR69" s="22"/>
      <c r="UHS69" s="22"/>
      <c r="UHT69" s="22"/>
      <c r="UHU69" s="22"/>
      <c r="UHV69" s="22"/>
      <c r="UHW69" s="22"/>
      <c r="UHX69" s="22"/>
      <c r="UHY69" s="22"/>
      <c r="UHZ69" s="22"/>
      <c r="UIA69" s="22"/>
      <c r="UIB69" s="22"/>
      <c r="UIC69" s="22"/>
      <c r="UID69" s="22"/>
      <c r="UIE69" s="22"/>
      <c r="UIF69" s="22"/>
      <c r="UIG69" s="22"/>
      <c r="UIH69" s="22"/>
      <c r="UII69" s="22"/>
      <c r="UIJ69" s="22"/>
      <c r="UIK69" s="22"/>
      <c r="UIL69" s="22"/>
      <c r="UIM69" s="22"/>
      <c r="UIN69" s="22"/>
      <c r="UIO69" s="22"/>
      <c r="UIP69" s="22"/>
      <c r="UIQ69" s="22"/>
      <c r="UIR69" s="22"/>
      <c r="UIS69" s="22"/>
      <c r="UIT69" s="22"/>
      <c r="UIU69" s="22"/>
      <c r="UIV69" s="22"/>
      <c r="UIW69" s="22"/>
      <c r="UIX69" s="22"/>
      <c r="UIY69" s="22"/>
      <c r="UIZ69" s="22"/>
      <c r="UJA69" s="22"/>
      <c r="UJB69" s="22"/>
      <c r="UJC69" s="22"/>
      <c r="UJD69" s="22"/>
      <c r="UJE69" s="22"/>
      <c r="UJF69" s="22"/>
      <c r="UJG69" s="22"/>
      <c r="UJH69" s="22"/>
      <c r="UJI69" s="22"/>
      <c r="UJJ69" s="22"/>
      <c r="UJK69" s="22"/>
      <c r="UJL69" s="22"/>
      <c r="UJM69" s="22"/>
      <c r="UJN69" s="22"/>
      <c r="UJO69" s="22"/>
      <c r="UJP69" s="22"/>
      <c r="UJQ69" s="22"/>
      <c r="UJR69" s="22"/>
      <c r="UJS69" s="22"/>
      <c r="UJT69" s="22"/>
      <c r="UJU69" s="22"/>
      <c r="UJV69" s="22"/>
      <c r="UJW69" s="22"/>
      <c r="UJX69" s="22"/>
      <c r="UJY69" s="22"/>
      <c r="UJZ69" s="22"/>
      <c r="UKA69" s="22"/>
      <c r="UKB69" s="22"/>
      <c r="UKC69" s="22"/>
      <c r="UKD69" s="22"/>
      <c r="UKE69" s="22"/>
      <c r="UKF69" s="22"/>
      <c r="UKG69" s="22"/>
      <c r="UKH69" s="22"/>
      <c r="UKI69" s="22"/>
      <c r="UKJ69" s="22"/>
      <c r="UKK69" s="22"/>
      <c r="UKL69" s="22"/>
      <c r="UKM69" s="22"/>
      <c r="UKN69" s="22"/>
      <c r="UKO69" s="22"/>
      <c r="UKP69" s="22"/>
      <c r="UKQ69" s="22"/>
      <c r="UKR69" s="22"/>
      <c r="UKS69" s="22"/>
      <c r="UKT69" s="22"/>
      <c r="UKU69" s="22"/>
      <c r="UKV69" s="22"/>
      <c r="UKW69" s="22"/>
      <c r="UKX69" s="22"/>
      <c r="UKY69" s="22"/>
      <c r="UKZ69" s="22"/>
      <c r="ULA69" s="22"/>
      <c r="ULB69" s="22"/>
      <c r="ULC69" s="22"/>
      <c r="ULD69" s="22"/>
      <c r="ULE69" s="22"/>
      <c r="ULF69" s="22"/>
      <c r="ULG69" s="22"/>
      <c r="ULH69" s="22"/>
      <c r="ULI69" s="22"/>
      <c r="ULJ69" s="22"/>
      <c r="ULK69" s="22"/>
      <c r="ULL69" s="22"/>
      <c r="ULM69" s="22"/>
      <c r="ULN69" s="22"/>
      <c r="ULO69" s="22"/>
      <c r="ULP69" s="22"/>
      <c r="ULQ69" s="22"/>
      <c r="ULR69" s="22"/>
      <c r="ULS69" s="22"/>
      <c r="ULT69" s="22"/>
      <c r="ULU69" s="22"/>
      <c r="ULV69" s="22"/>
      <c r="ULW69" s="22"/>
      <c r="ULX69" s="22"/>
      <c r="ULY69" s="22"/>
      <c r="ULZ69" s="22"/>
      <c r="UMA69" s="22"/>
      <c r="UMB69" s="22"/>
      <c r="UMC69" s="22"/>
      <c r="UMD69" s="22"/>
      <c r="UME69" s="22"/>
      <c r="UMF69" s="22"/>
      <c r="UMG69" s="22"/>
      <c r="UMH69" s="22"/>
      <c r="UMI69" s="22"/>
      <c r="UMJ69" s="22"/>
      <c r="UMK69" s="22"/>
      <c r="UML69" s="22"/>
      <c r="UMM69" s="22"/>
      <c r="UMN69" s="22"/>
      <c r="UMO69" s="22"/>
      <c r="UMP69" s="22"/>
      <c r="UMQ69" s="22"/>
      <c r="UMR69" s="22"/>
      <c r="UMS69" s="22"/>
      <c r="UMT69" s="22"/>
      <c r="UMU69" s="22"/>
      <c r="UMV69" s="22"/>
      <c r="UMW69" s="22"/>
      <c r="UMX69" s="22"/>
      <c r="UMY69" s="22"/>
      <c r="UMZ69" s="22"/>
      <c r="UNA69" s="22"/>
      <c r="UNB69" s="22"/>
      <c r="UNC69" s="22"/>
      <c r="UND69" s="22"/>
      <c r="UNE69" s="22"/>
      <c r="UNF69" s="22"/>
      <c r="UNG69" s="22"/>
      <c r="UNH69" s="22"/>
      <c r="UNI69" s="22"/>
      <c r="UNJ69" s="22"/>
      <c r="UNK69" s="22"/>
      <c r="UNL69" s="22"/>
      <c r="UNM69" s="22"/>
      <c r="UNN69" s="22"/>
      <c r="UNO69" s="22"/>
      <c r="UNP69" s="22"/>
      <c r="UNQ69" s="22"/>
      <c r="UNR69" s="22"/>
      <c r="UNS69" s="22"/>
      <c r="UNT69" s="22"/>
      <c r="UNU69" s="22"/>
      <c r="UNV69" s="22"/>
      <c r="UNW69" s="22"/>
      <c r="UNX69" s="22"/>
      <c r="UNY69" s="22"/>
      <c r="UNZ69" s="22"/>
      <c r="UOA69" s="22"/>
      <c r="UOB69" s="22"/>
      <c r="UOC69" s="22"/>
      <c r="UOD69" s="22"/>
      <c r="UOE69" s="22"/>
      <c r="UOF69" s="22"/>
      <c r="UOG69" s="22"/>
      <c r="UOH69" s="22"/>
      <c r="UOI69" s="22"/>
      <c r="UOJ69" s="22"/>
      <c r="UOK69" s="22"/>
      <c r="UOL69" s="22"/>
      <c r="UOM69" s="22"/>
      <c r="UON69" s="22"/>
      <c r="UOO69" s="22"/>
      <c r="UOP69" s="22"/>
      <c r="UOQ69" s="22"/>
      <c r="UOR69" s="22"/>
      <c r="UOS69" s="22"/>
      <c r="UOT69" s="22"/>
      <c r="UOU69" s="22"/>
      <c r="UOV69" s="22"/>
      <c r="UOW69" s="22"/>
      <c r="UOX69" s="22"/>
      <c r="UOY69" s="22"/>
      <c r="UOZ69" s="22"/>
      <c r="UPA69" s="22"/>
      <c r="UPB69" s="22"/>
      <c r="UPC69" s="22"/>
      <c r="UPD69" s="22"/>
      <c r="UPE69" s="22"/>
      <c r="UPF69" s="22"/>
      <c r="UPG69" s="22"/>
      <c r="UPH69" s="22"/>
      <c r="UPI69" s="22"/>
      <c r="UPJ69" s="22"/>
      <c r="UPK69" s="22"/>
      <c r="UPL69" s="22"/>
      <c r="UPM69" s="22"/>
      <c r="UPN69" s="22"/>
      <c r="UPO69" s="22"/>
      <c r="UPP69" s="22"/>
      <c r="UPQ69" s="22"/>
      <c r="UPR69" s="22"/>
      <c r="UPS69" s="22"/>
      <c r="UPT69" s="22"/>
      <c r="UPU69" s="22"/>
      <c r="UPV69" s="22"/>
      <c r="UPW69" s="22"/>
      <c r="UPX69" s="22"/>
      <c r="UPY69" s="22"/>
      <c r="UPZ69" s="22"/>
      <c r="UQA69" s="22"/>
      <c r="UQB69" s="22"/>
      <c r="UQC69" s="22"/>
      <c r="UQD69" s="22"/>
      <c r="UQE69" s="22"/>
      <c r="UQF69" s="22"/>
      <c r="UQG69" s="22"/>
      <c r="UQH69" s="22"/>
      <c r="UQI69" s="22"/>
      <c r="UQJ69" s="22"/>
      <c r="UQK69" s="22"/>
      <c r="UQL69" s="22"/>
      <c r="UQM69" s="22"/>
      <c r="UQN69" s="22"/>
      <c r="UQO69" s="22"/>
      <c r="UQP69" s="22"/>
      <c r="UQQ69" s="22"/>
      <c r="UQR69" s="22"/>
      <c r="UQS69" s="22"/>
      <c r="UQT69" s="22"/>
      <c r="UQU69" s="22"/>
      <c r="UQV69" s="22"/>
      <c r="UQW69" s="22"/>
      <c r="UQX69" s="22"/>
      <c r="UQY69" s="22"/>
      <c r="UQZ69" s="22"/>
      <c r="URA69" s="22"/>
      <c r="URB69" s="22"/>
      <c r="URC69" s="22"/>
      <c r="URD69" s="22"/>
      <c r="URE69" s="22"/>
      <c r="URF69" s="22"/>
      <c r="URG69" s="22"/>
      <c r="URH69" s="22"/>
      <c r="URI69" s="22"/>
      <c r="URJ69" s="22"/>
      <c r="URK69" s="22"/>
      <c r="URL69" s="22"/>
      <c r="URM69" s="22"/>
      <c r="URN69" s="22"/>
      <c r="URO69" s="22"/>
      <c r="URP69" s="22"/>
      <c r="URQ69" s="22"/>
      <c r="URR69" s="22"/>
      <c r="URS69" s="22"/>
      <c r="URT69" s="22"/>
      <c r="URU69" s="22"/>
      <c r="URV69" s="22"/>
      <c r="URW69" s="22"/>
      <c r="URX69" s="22"/>
      <c r="URY69" s="22"/>
      <c r="URZ69" s="22"/>
      <c r="USA69" s="22"/>
      <c r="USB69" s="22"/>
      <c r="USC69" s="22"/>
      <c r="USD69" s="22"/>
      <c r="USE69" s="22"/>
      <c r="USF69" s="22"/>
      <c r="USG69" s="22"/>
      <c r="USH69" s="22"/>
      <c r="USI69" s="22"/>
      <c r="USJ69" s="22"/>
      <c r="USK69" s="22"/>
      <c r="USL69" s="22"/>
      <c r="USM69" s="22"/>
      <c r="USN69" s="22"/>
      <c r="USO69" s="22"/>
      <c r="USP69" s="22"/>
      <c r="USQ69" s="22"/>
      <c r="USR69" s="22"/>
      <c r="USS69" s="22"/>
      <c r="UST69" s="22"/>
      <c r="USU69" s="22"/>
      <c r="USV69" s="22"/>
      <c r="USW69" s="22"/>
      <c r="USX69" s="22"/>
      <c r="USY69" s="22"/>
      <c r="USZ69" s="22"/>
      <c r="UTA69" s="22"/>
      <c r="UTB69" s="22"/>
      <c r="UTC69" s="22"/>
      <c r="UTD69" s="22"/>
      <c r="UTE69" s="22"/>
      <c r="UTF69" s="22"/>
      <c r="UTG69" s="22"/>
      <c r="UTH69" s="22"/>
      <c r="UTI69" s="22"/>
      <c r="UTJ69" s="22"/>
      <c r="UTK69" s="22"/>
      <c r="UTL69" s="22"/>
      <c r="UTM69" s="22"/>
      <c r="UTN69" s="22"/>
      <c r="UTO69" s="22"/>
      <c r="UTP69" s="22"/>
      <c r="UTQ69" s="22"/>
      <c r="UTR69" s="22"/>
      <c r="UTS69" s="22"/>
      <c r="UTT69" s="22"/>
      <c r="UTU69" s="22"/>
      <c r="UTV69" s="22"/>
      <c r="UTW69" s="22"/>
      <c r="UTX69" s="22"/>
      <c r="UTY69" s="22"/>
      <c r="UTZ69" s="22"/>
      <c r="UUA69" s="22"/>
      <c r="UUB69" s="22"/>
      <c r="UUC69" s="22"/>
      <c r="UUD69" s="22"/>
      <c r="UUE69" s="22"/>
      <c r="UUF69" s="22"/>
      <c r="UUG69" s="22"/>
      <c r="UUH69" s="22"/>
      <c r="UUI69" s="22"/>
      <c r="UUJ69" s="22"/>
      <c r="UUK69" s="22"/>
      <c r="UUL69" s="22"/>
      <c r="UUM69" s="22"/>
      <c r="UUN69" s="22"/>
      <c r="UUO69" s="22"/>
      <c r="UUP69" s="22"/>
      <c r="UUQ69" s="22"/>
      <c r="UUR69" s="22"/>
      <c r="UUS69" s="22"/>
      <c r="UUT69" s="22"/>
      <c r="UUU69" s="22"/>
      <c r="UUV69" s="22"/>
      <c r="UUW69" s="22"/>
      <c r="UUX69" s="22"/>
      <c r="UUY69" s="22"/>
      <c r="UUZ69" s="22"/>
      <c r="UVA69" s="22"/>
      <c r="UVB69" s="22"/>
      <c r="UVC69" s="22"/>
      <c r="UVD69" s="22"/>
      <c r="UVE69" s="22"/>
      <c r="UVF69" s="22"/>
      <c r="UVG69" s="22"/>
      <c r="UVH69" s="22"/>
      <c r="UVI69" s="22"/>
      <c r="UVJ69" s="22"/>
      <c r="UVK69" s="22"/>
      <c r="UVL69" s="22"/>
      <c r="UVM69" s="22"/>
      <c r="UVN69" s="22"/>
      <c r="UVO69" s="22"/>
      <c r="UVP69" s="22"/>
      <c r="UVQ69" s="22"/>
      <c r="UVR69" s="22"/>
      <c r="UVS69" s="22"/>
      <c r="UVT69" s="22"/>
      <c r="UVU69" s="22"/>
      <c r="UVV69" s="22"/>
      <c r="UVW69" s="22"/>
      <c r="UVX69" s="22"/>
      <c r="UVY69" s="22"/>
      <c r="UVZ69" s="22"/>
      <c r="UWA69" s="22"/>
      <c r="UWB69" s="22"/>
      <c r="UWC69" s="22"/>
      <c r="UWD69" s="22"/>
      <c r="UWE69" s="22"/>
      <c r="UWF69" s="22"/>
      <c r="UWG69" s="22"/>
      <c r="UWH69" s="22"/>
      <c r="UWI69" s="22"/>
      <c r="UWJ69" s="22"/>
      <c r="UWK69" s="22"/>
      <c r="UWL69" s="22"/>
      <c r="UWM69" s="22"/>
      <c r="UWN69" s="22"/>
      <c r="UWO69" s="22"/>
      <c r="UWP69" s="22"/>
      <c r="UWQ69" s="22"/>
      <c r="UWR69" s="22"/>
      <c r="UWS69" s="22"/>
      <c r="UWT69" s="22"/>
      <c r="UWU69" s="22"/>
      <c r="UWV69" s="22"/>
      <c r="UWW69" s="22"/>
      <c r="UWX69" s="22"/>
      <c r="UWY69" s="22"/>
      <c r="UWZ69" s="22"/>
      <c r="UXA69" s="22"/>
      <c r="UXB69" s="22"/>
      <c r="UXC69" s="22"/>
      <c r="UXD69" s="22"/>
      <c r="UXE69" s="22"/>
      <c r="UXF69" s="22"/>
      <c r="UXG69" s="22"/>
      <c r="UXH69" s="22"/>
      <c r="UXI69" s="22"/>
      <c r="UXJ69" s="22"/>
      <c r="UXK69" s="22"/>
      <c r="UXL69" s="22"/>
      <c r="UXM69" s="22"/>
      <c r="UXN69" s="22"/>
      <c r="UXO69" s="22"/>
      <c r="UXP69" s="22"/>
      <c r="UXQ69" s="22"/>
      <c r="UXR69" s="22"/>
      <c r="UXS69" s="22"/>
      <c r="UXT69" s="22"/>
      <c r="UXU69" s="22"/>
      <c r="UXV69" s="22"/>
      <c r="UXW69" s="22"/>
      <c r="UXX69" s="22"/>
      <c r="UXY69" s="22"/>
      <c r="UXZ69" s="22"/>
      <c r="UYA69" s="22"/>
      <c r="UYB69" s="22"/>
      <c r="UYC69" s="22"/>
      <c r="UYD69" s="22"/>
      <c r="UYE69" s="22"/>
      <c r="UYF69" s="22"/>
      <c r="UYG69" s="22"/>
      <c r="UYH69" s="22"/>
      <c r="UYI69" s="22"/>
      <c r="UYJ69" s="22"/>
      <c r="UYK69" s="22"/>
      <c r="UYL69" s="22"/>
      <c r="UYM69" s="22"/>
      <c r="UYN69" s="22"/>
      <c r="UYO69" s="22"/>
      <c r="UYP69" s="22"/>
      <c r="UYQ69" s="22"/>
      <c r="UYR69" s="22"/>
      <c r="UYS69" s="22"/>
      <c r="UYT69" s="22"/>
      <c r="UYU69" s="22"/>
      <c r="UYV69" s="22"/>
      <c r="UYW69" s="22"/>
      <c r="UYX69" s="22"/>
      <c r="UYY69" s="22"/>
      <c r="UYZ69" s="22"/>
      <c r="UZA69" s="22"/>
      <c r="UZB69" s="22"/>
      <c r="UZC69" s="22"/>
      <c r="UZD69" s="22"/>
      <c r="UZE69" s="22"/>
      <c r="UZF69" s="22"/>
      <c r="UZG69" s="22"/>
      <c r="UZH69" s="22"/>
      <c r="UZI69" s="22"/>
      <c r="UZJ69" s="22"/>
      <c r="UZK69" s="22"/>
      <c r="UZL69" s="22"/>
      <c r="UZM69" s="22"/>
      <c r="UZN69" s="22"/>
      <c r="UZO69" s="22"/>
      <c r="UZP69" s="22"/>
      <c r="UZQ69" s="22"/>
      <c r="UZR69" s="22"/>
      <c r="UZS69" s="22"/>
      <c r="UZT69" s="22"/>
      <c r="UZU69" s="22"/>
      <c r="UZV69" s="22"/>
      <c r="UZW69" s="22"/>
      <c r="UZX69" s="22"/>
      <c r="UZY69" s="22"/>
      <c r="UZZ69" s="22"/>
      <c r="VAA69" s="22"/>
      <c r="VAB69" s="22"/>
      <c r="VAC69" s="22"/>
      <c r="VAD69" s="22"/>
      <c r="VAE69" s="22"/>
      <c r="VAF69" s="22"/>
      <c r="VAG69" s="22"/>
      <c r="VAH69" s="22"/>
      <c r="VAI69" s="22"/>
      <c r="VAJ69" s="22"/>
      <c r="VAK69" s="22"/>
      <c r="VAL69" s="22"/>
      <c r="VAM69" s="22"/>
      <c r="VAN69" s="22"/>
      <c r="VAO69" s="22"/>
      <c r="VAP69" s="22"/>
      <c r="VAQ69" s="22"/>
      <c r="VAR69" s="22"/>
      <c r="VAS69" s="22"/>
      <c r="VAT69" s="22"/>
      <c r="VAU69" s="22"/>
      <c r="VAV69" s="22"/>
      <c r="VAW69" s="22"/>
      <c r="VAX69" s="22"/>
      <c r="VAY69" s="22"/>
      <c r="VAZ69" s="22"/>
      <c r="VBA69" s="22"/>
      <c r="VBB69" s="22"/>
      <c r="VBC69" s="22"/>
      <c r="VBD69" s="22"/>
      <c r="VBE69" s="22"/>
      <c r="VBF69" s="22"/>
      <c r="VBG69" s="22"/>
      <c r="VBH69" s="22"/>
      <c r="VBI69" s="22"/>
      <c r="VBJ69" s="22"/>
      <c r="VBK69" s="22"/>
      <c r="VBL69" s="22"/>
      <c r="VBM69" s="22"/>
      <c r="VBN69" s="22"/>
      <c r="VBO69" s="22"/>
      <c r="VBP69" s="22"/>
      <c r="VBQ69" s="22"/>
      <c r="VBR69" s="22"/>
      <c r="VBS69" s="22"/>
      <c r="VBT69" s="22"/>
      <c r="VBU69" s="22"/>
      <c r="VBV69" s="22"/>
      <c r="VBW69" s="22"/>
      <c r="VBX69" s="22"/>
      <c r="VBY69" s="22"/>
      <c r="VBZ69" s="22"/>
      <c r="VCA69" s="22"/>
      <c r="VCB69" s="22"/>
      <c r="VCC69" s="22"/>
      <c r="VCD69" s="22"/>
      <c r="VCE69" s="22"/>
      <c r="VCF69" s="22"/>
      <c r="VCG69" s="22"/>
      <c r="VCH69" s="22"/>
      <c r="VCI69" s="22"/>
      <c r="VCJ69" s="22"/>
      <c r="VCK69" s="22"/>
      <c r="VCL69" s="22"/>
      <c r="VCM69" s="22"/>
      <c r="VCN69" s="22"/>
      <c r="VCO69" s="22"/>
      <c r="VCP69" s="22"/>
      <c r="VCQ69" s="22"/>
      <c r="VCR69" s="22"/>
      <c r="VCS69" s="22"/>
      <c r="VCT69" s="22"/>
      <c r="VCU69" s="22"/>
      <c r="VCV69" s="22"/>
      <c r="VCW69" s="22"/>
      <c r="VCX69" s="22"/>
      <c r="VCY69" s="22"/>
      <c r="VCZ69" s="22"/>
      <c r="VDA69" s="22"/>
      <c r="VDB69" s="22"/>
      <c r="VDC69" s="22"/>
      <c r="VDD69" s="22"/>
      <c r="VDE69" s="22"/>
      <c r="VDF69" s="22"/>
      <c r="VDG69" s="22"/>
      <c r="VDH69" s="22"/>
      <c r="VDI69" s="22"/>
      <c r="VDJ69" s="22"/>
      <c r="VDK69" s="22"/>
      <c r="VDL69" s="22"/>
      <c r="VDM69" s="22"/>
      <c r="VDN69" s="22"/>
      <c r="VDO69" s="22"/>
      <c r="VDP69" s="22"/>
      <c r="VDQ69" s="22"/>
      <c r="VDR69" s="22"/>
      <c r="VDS69" s="22"/>
      <c r="VDT69" s="22"/>
      <c r="VDU69" s="22"/>
      <c r="VDV69" s="22"/>
      <c r="VDW69" s="22"/>
      <c r="VDX69" s="22"/>
      <c r="VDY69" s="22"/>
      <c r="VDZ69" s="22"/>
      <c r="VEA69" s="22"/>
      <c r="VEB69" s="22"/>
      <c r="VEC69" s="22"/>
      <c r="VED69" s="22"/>
      <c r="VEE69" s="22"/>
      <c r="VEF69" s="22"/>
      <c r="VEG69" s="22"/>
      <c r="VEH69" s="22"/>
      <c r="VEI69" s="22"/>
      <c r="VEJ69" s="22"/>
      <c r="VEK69" s="22"/>
      <c r="VEL69" s="22"/>
      <c r="VEM69" s="22"/>
      <c r="VEN69" s="22"/>
      <c r="VEO69" s="22"/>
      <c r="VEP69" s="22"/>
      <c r="VEQ69" s="22"/>
      <c r="VER69" s="22"/>
      <c r="VES69" s="22"/>
      <c r="VET69" s="22"/>
      <c r="VEU69" s="22"/>
      <c r="VEV69" s="22"/>
      <c r="VEW69" s="22"/>
      <c r="VEX69" s="22"/>
      <c r="VEY69" s="22"/>
      <c r="VEZ69" s="22"/>
      <c r="VFA69" s="22"/>
      <c r="VFB69" s="22"/>
      <c r="VFC69" s="22"/>
      <c r="VFD69" s="22"/>
      <c r="VFE69" s="22"/>
      <c r="VFF69" s="22"/>
      <c r="VFG69" s="22"/>
      <c r="VFH69" s="22"/>
      <c r="VFI69" s="22"/>
      <c r="VFJ69" s="22"/>
      <c r="VFK69" s="22"/>
      <c r="VFL69" s="22"/>
      <c r="VFM69" s="22"/>
      <c r="VFN69" s="22"/>
      <c r="VFO69" s="22"/>
      <c r="VFP69" s="22"/>
      <c r="VFQ69" s="22"/>
      <c r="VFR69" s="22"/>
      <c r="VFS69" s="22"/>
      <c r="VFT69" s="22"/>
      <c r="VFU69" s="22"/>
      <c r="VFV69" s="22"/>
      <c r="VFW69" s="22"/>
      <c r="VFX69" s="22"/>
      <c r="VFY69" s="22"/>
      <c r="VFZ69" s="22"/>
      <c r="VGA69" s="22"/>
      <c r="VGB69" s="22"/>
      <c r="VGC69" s="22"/>
      <c r="VGD69" s="22"/>
      <c r="VGE69" s="22"/>
      <c r="VGF69" s="22"/>
      <c r="VGG69" s="22"/>
      <c r="VGH69" s="22"/>
      <c r="VGI69" s="22"/>
      <c r="VGJ69" s="22"/>
      <c r="VGK69" s="22"/>
      <c r="VGL69" s="22"/>
      <c r="VGM69" s="22"/>
      <c r="VGN69" s="22"/>
      <c r="VGO69" s="22"/>
      <c r="VGP69" s="22"/>
      <c r="VGQ69" s="22"/>
      <c r="VGR69" s="22"/>
      <c r="VGS69" s="22"/>
      <c r="VGT69" s="22"/>
      <c r="VGU69" s="22"/>
      <c r="VGV69" s="22"/>
      <c r="VGW69" s="22"/>
      <c r="VGX69" s="22"/>
      <c r="VGY69" s="22"/>
      <c r="VGZ69" s="22"/>
      <c r="VHA69" s="22"/>
      <c r="VHB69" s="22"/>
      <c r="VHC69" s="22"/>
      <c r="VHD69" s="22"/>
      <c r="VHE69" s="22"/>
      <c r="VHF69" s="22"/>
      <c r="VHG69" s="22"/>
      <c r="VHH69" s="22"/>
      <c r="VHI69" s="22"/>
      <c r="VHJ69" s="22"/>
      <c r="VHK69" s="22"/>
      <c r="VHL69" s="22"/>
      <c r="VHM69" s="22"/>
      <c r="VHN69" s="22"/>
      <c r="VHO69" s="22"/>
      <c r="VHP69" s="22"/>
      <c r="VHQ69" s="22"/>
      <c r="VHR69" s="22"/>
      <c r="VHS69" s="22"/>
      <c r="VHT69" s="22"/>
      <c r="VHU69" s="22"/>
      <c r="VHV69" s="22"/>
      <c r="VHW69" s="22"/>
      <c r="VHX69" s="22"/>
      <c r="VHY69" s="22"/>
      <c r="VHZ69" s="22"/>
      <c r="VIA69" s="22"/>
      <c r="VIB69" s="22"/>
      <c r="VIC69" s="22"/>
      <c r="VID69" s="22"/>
      <c r="VIE69" s="22"/>
      <c r="VIF69" s="22"/>
      <c r="VIG69" s="22"/>
      <c r="VIH69" s="22"/>
      <c r="VII69" s="22"/>
      <c r="VIJ69" s="22"/>
      <c r="VIK69" s="22"/>
      <c r="VIL69" s="22"/>
      <c r="VIM69" s="22"/>
      <c r="VIN69" s="22"/>
      <c r="VIO69" s="22"/>
      <c r="VIP69" s="22"/>
      <c r="VIQ69" s="22"/>
      <c r="VIR69" s="22"/>
      <c r="VIS69" s="22"/>
      <c r="VIT69" s="22"/>
      <c r="VIU69" s="22"/>
      <c r="VIV69" s="22"/>
      <c r="VIW69" s="22"/>
      <c r="VIX69" s="22"/>
      <c r="VIY69" s="22"/>
      <c r="VIZ69" s="22"/>
      <c r="VJA69" s="22"/>
      <c r="VJB69" s="22"/>
      <c r="VJC69" s="22"/>
      <c r="VJD69" s="22"/>
      <c r="VJE69" s="22"/>
      <c r="VJF69" s="22"/>
      <c r="VJG69" s="22"/>
      <c r="VJH69" s="22"/>
      <c r="VJI69" s="22"/>
      <c r="VJJ69" s="22"/>
      <c r="VJK69" s="22"/>
      <c r="VJL69" s="22"/>
      <c r="VJM69" s="22"/>
      <c r="VJN69" s="22"/>
      <c r="VJO69" s="22"/>
      <c r="VJP69" s="22"/>
      <c r="VJQ69" s="22"/>
      <c r="VJR69" s="22"/>
      <c r="VJS69" s="22"/>
      <c r="VJT69" s="22"/>
      <c r="VJU69" s="22"/>
      <c r="VJV69" s="22"/>
      <c r="VJW69" s="22"/>
      <c r="VJX69" s="22"/>
      <c r="VJY69" s="22"/>
      <c r="VJZ69" s="22"/>
      <c r="VKA69" s="22"/>
      <c r="VKB69" s="22"/>
      <c r="VKC69" s="22"/>
      <c r="VKD69" s="22"/>
      <c r="VKE69" s="22"/>
      <c r="VKF69" s="22"/>
      <c r="VKG69" s="22"/>
      <c r="VKH69" s="22"/>
      <c r="VKI69" s="22"/>
      <c r="VKJ69" s="22"/>
      <c r="VKK69" s="22"/>
      <c r="VKL69" s="22"/>
      <c r="VKM69" s="22"/>
      <c r="VKN69" s="22"/>
      <c r="VKO69" s="22"/>
      <c r="VKP69" s="22"/>
      <c r="VKQ69" s="22"/>
      <c r="VKR69" s="22"/>
      <c r="VKS69" s="22"/>
      <c r="VKT69" s="22"/>
      <c r="VKU69" s="22"/>
      <c r="VKV69" s="22"/>
      <c r="VKW69" s="22"/>
      <c r="VKX69" s="22"/>
      <c r="VKY69" s="22"/>
      <c r="VKZ69" s="22"/>
      <c r="VLA69" s="22"/>
      <c r="VLB69" s="22"/>
      <c r="VLC69" s="22"/>
      <c r="VLD69" s="22"/>
      <c r="VLE69" s="22"/>
      <c r="VLF69" s="22"/>
      <c r="VLG69" s="22"/>
      <c r="VLH69" s="22"/>
      <c r="VLI69" s="22"/>
      <c r="VLJ69" s="22"/>
      <c r="VLK69" s="22"/>
      <c r="VLL69" s="22"/>
      <c r="VLM69" s="22"/>
      <c r="VLN69" s="22"/>
      <c r="VLO69" s="22"/>
      <c r="VLP69" s="22"/>
      <c r="VLQ69" s="22"/>
      <c r="VLR69" s="22"/>
      <c r="VLS69" s="22"/>
      <c r="VLT69" s="22"/>
      <c r="VLU69" s="22"/>
      <c r="VLV69" s="22"/>
      <c r="VLW69" s="22"/>
      <c r="VLX69" s="22"/>
      <c r="VLY69" s="22"/>
      <c r="VLZ69" s="22"/>
      <c r="VMA69" s="22"/>
      <c r="VMB69" s="22"/>
      <c r="VMC69" s="22"/>
      <c r="VMD69" s="22"/>
      <c r="VME69" s="22"/>
      <c r="VMF69" s="22"/>
      <c r="VMG69" s="22"/>
      <c r="VMH69" s="22"/>
      <c r="VMI69" s="22"/>
      <c r="VMJ69" s="22"/>
      <c r="VMK69" s="22"/>
      <c r="VML69" s="22"/>
      <c r="VMM69" s="22"/>
      <c r="VMN69" s="22"/>
      <c r="VMO69" s="22"/>
      <c r="VMP69" s="22"/>
      <c r="VMQ69" s="22"/>
      <c r="VMR69" s="22"/>
      <c r="VMS69" s="22"/>
      <c r="VMT69" s="22"/>
      <c r="VMU69" s="22"/>
      <c r="VMV69" s="22"/>
      <c r="VMW69" s="22"/>
      <c r="VMX69" s="22"/>
      <c r="VMY69" s="22"/>
      <c r="VMZ69" s="22"/>
      <c r="VNA69" s="22"/>
      <c r="VNB69" s="22"/>
      <c r="VNC69" s="22"/>
      <c r="VND69" s="22"/>
      <c r="VNE69" s="22"/>
      <c r="VNF69" s="22"/>
      <c r="VNG69" s="22"/>
      <c r="VNH69" s="22"/>
      <c r="VNI69" s="22"/>
      <c r="VNJ69" s="22"/>
      <c r="VNK69" s="22"/>
      <c r="VNL69" s="22"/>
      <c r="VNM69" s="22"/>
      <c r="VNN69" s="22"/>
      <c r="VNO69" s="22"/>
      <c r="VNP69" s="22"/>
      <c r="VNQ69" s="22"/>
      <c r="VNR69" s="22"/>
      <c r="VNS69" s="22"/>
      <c r="VNT69" s="22"/>
      <c r="VNU69" s="22"/>
      <c r="VNV69" s="22"/>
      <c r="VNW69" s="22"/>
      <c r="VNX69" s="22"/>
      <c r="VNY69" s="22"/>
      <c r="VNZ69" s="22"/>
      <c r="VOA69" s="22"/>
      <c r="VOB69" s="22"/>
      <c r="VOC69" s="22"/>
      <c r="VOD69" s="22"/>
      <c r="VOE69" s="22"/>
      <c r="VOF69" s="22"/>
      <c r="VOG69" s="22"/>
      <c r="VOH69" s="22"/>
      <c r="VOI69" s="22"/>
      <c r="VOJ69" s="22"/>
      <c r="VOK69" s="22"/>
      <c r="VOL69" s="22"/>
      <c r="VOM69" s="22"/>
      <c r="VON69" s="22"/>
      <c r="VOO69" s="22"/>
      <c r="VOP69" s="22"/>
      <c r="VOQ69" s="22"/>
      <c r="VOR69" s="22"/>
      <c r="VOS69" s="22"/>
      <c r="VOT69" s="22"/>
      <c r="VOU69" s="22"/>
      <c r="VOV69" s="22"/>
      <c r="VOW69" s="22"/>
      <c r="VOX69" s="22"/>
      <c r="VOY69" s="22"/>
      <c r="VOZ69" s="22"/>
      <c r="VPA69" s="22"/>
      <c r="VPB69" s="22"/>
      <c r="VPC69" s="22"/>
      <c r="VPD69" s="22"/>
      <c r="VPE69" s="22"/>
      <c r="VPF69" s="22"/>
      <c r="VPG69" s="22"/>
      <c r="VPH69" s="22"/>
      <c r="VPI69" s="22"/>
      <c r="VPJ69" s="22"/>
      <c r="VPK69" s="22"/>
      <c r="VPL69" s="22"/>
      <c r="VPM69" s="22"/>
      <c r="VPN69" s="22"/>
      <c r="VPO69" s="22"/>
      <c r="VPP69" s="22"/>
      <c r="VPQ69" s="22"/>
      <c r="VPR69" s="22"/>
      <c r="VPS69" s="22"/>
      <c r="VPT69" s="22"/>
      <c r="VPU69" s="22"/>
      <c r="VPV69" s="22"/>
      <c r="VPW69" s="22"/>
      <c r="VPX69" s="22"/>
      <c r="VPY69" s="22"/>
      <c r="VPZ69" s="22"/>
      <c r="VQA69" s="22"/>
      <c r="VQB69" s="22"/>
      <c r="VQC69" s="22"/>
      <c r="VQD69" s="22"/>
      <c r="VQE69" s="22"/>
      <c r="VQF69" s="22"/>
      <c r="VQG69" s="22"/>
      <c r="VQH69" s="22"/>
      <c r="VQI69" s="22"/>
      <c r="VQJ69" s="22"/>
      <c r="VQK69" s="22"/>
      <c r="VQL69" s="22"/>
      <c r="VQM69" s="22"/>
      <c r="VQN69" s="22"/>
      <c r="VQO69" s="22"/>
      <c r="VQP69" s="22"/>
      <c r="VQQ69" s="22"/>
      <c r="VQR69" s="22"/>
      <c r="VQS69" s="22"/>
      <c r="VQT69" s="22"/>
      <c r="VQU69" s="22"/>
      <c r="VQV69" s="22"/>
      <c r="VQW69" s="22"/>
      <c r="VQX69" s="22"/>
      <c r="VQY69" s="22"/>
      <c r="VQZ69" s="22"/>
      <c r="VRA69" s="22"/>
      <c r="VRB69" s="22"/>
      <c r="VRC69" s="22"/>
      <c r="VRD69" s="22"/>
      <c r="VRE69" s="22"/>
      <c r="VRF69" s="22"/>
      <c r="VRG69" s="22"/>
      <c r="VRH69" s="22"/>
      <c r="VRI69" s="22"/>
      <c r="VRJ69" s="22"/>
      <c r="VRK69" s="22"/>
      <c r="VRL69" s="22"/>
      <c r="VRM69" s="22"/>
      <c r="VRN69" s="22"/>
      <c r="VRO69" s="22"/>
      <c r="VRP69" s="22"/>
      <c r="VRQ69" s="22"/>
      <c r="VRR69" s="22"/>
      <c r="VRS69" s="22"/>
      <c r="VRT69" s="22"/>
      <c r="VRU69" s="22"/>
      <c r="VRV69" s="22"/>
      <c r="VRW69" s="22"/>
      <c r="VRX69" s="22"/>
      <c r="VRY69" s="22"/>
      <c r="VRZ69" s="22"/>
      <c r="VSA69" s="22"/>
      <c r="VSB69" s="22"/>
      <c r="VSC69" s="22"/>
      <c r="VSD69" s="22"/>
      <c r="VSE69" s="22"/>
      <c r="VSF69" s="22"/>
      <c r="VSG69" s="22"/>
      <c r="VSH69" s="22"/>
      <c r="VSI69" s="22"/>
      <c r="VSJ69" s="22"/>
      <c r="VSK69" s="22"/>
      <c r="VSL69" s="22"/>
      <c r="VSM69" s="22"/>
      <c r="VSN69" s="22"/>
      <c r="VSO69" s="22"/>
      <c r="VSP69" s="22"/>
      <c r="VSQ69" s="22"/>
      <c r="VSR69" s="22"/>
      <c r="VSS69" s="22"/>
      <c r="VST69" s="22"/>
      <c r="VSU69" s="22"/>
      <c r="VSV69" s="22"/>
      <c r="VSW69" s="22"/>
      <c r="VSX69" s="22"/>
      <c r="VSY69" s="22"/>
      <c r="VSZ69" s="22"/>
      <c r="VTA69" s="22"/>
      <c r="VTB69" s="22"/>
      <c r="VTC69" s="22"/>
      <c r="VTD69" s="22"/>
      <c r="VTE69" s="22"/>
      <c r="VTF69" s="22"/>
      <c r="VTG69" s="22"/>
      <c r="VTH69" s="22"/>
      <c r="VTI69" s="22"/>
      <c r="VTJ69" s="22"/>
      <c r="VTK69" s="22"/>
      <c r="VTL69" s="22"/>
      <c r="VTM69" s="22"/>
      <c r="VTN69" s="22"/>
      <c r="VTO69" s="22"/>
      <c r="VTP69" s="22"/>
      <c r="VTQ69" s="22"/>
      <c r="VTR69" s="22"/>
      <c r="VTS69" s="22"/>
      <c r="VTT69" s="22"/>
      <c r="VTU69" s="22"/>
      <c r="VTV69" s="22"/>
      <c r="VTW69" s="22"/>
      <c r="VTX69" s="22"/>
      <c r="VTY69" s="22"/>
      <c r="VTZ69" s="22"/>
      <c r="VUA69" s="22"/>
      <c r="VUB69" s="22"/>
      <c r="VUC69" s="22"/>
      <c r="VUD69" s="22"/>
      <c r="VUE69" s="22"/>
      <c r="VUF69" s="22"/>
      <c r="VUG69" s="22"/>
      <c r="VUH69" s="22"/>
      <c r="VUI69" s="22"/>
      <c r="VUJ69" s="22"/>
      <c r="VUK69" s="22"/>
      <c r="VUL69" s="22"/>
      <c r="VUM69" s="22"/>
      <c r="VUN69" s="22"/>
      <c r="VUO69" s="22"/>
      <c r="VUP69" s="22"/>
      <c r="VUQ69" s="22"/>
      <c r="VUR69" s="22"/>
      <c r="VUS69" s="22"/>
      <c r="VUT69" s="22"/>
      <c r="VUU69" s="22"/>
      <c r="VUV69" s="22"/>
      <c r="VUW69" s="22"/>
      <c r="VUX69" s="22"/>
      <c r="VUY69" s="22"/>
      <c r="VUZ69" s="22"/>
      <c r="VVA69" s="22"/>
      <c r="VVB69" s="22"/>
      <c r="VVC69" s="22"/>
      <c r="VVD69" s="22"/>
      <c r="VVE69" s="22"/>
      <c r="VVF69" s="22"/>
      <c r="VVG69" s="22"/>
      <c r="VVH69" s="22"/>
      <c r="VVI69" s="22"/>
      <c r="VVJ69" s="22"/>
      <c r="VVK69" s="22"/>
      <c r="VVL69" s="22"/>
      <c r="VVM69" s="22"/>
      <c r="VVN69" s="22"/>
      <c r="VVO69" s="22"/>
      <c r="VVP69" s="22"/>
      <c r="VVQ69" s="22"/>
      <c r="VVR69" s="22"/>
      <c r="VVS69" s="22"/>
      <c r="VVT69" s="22"/>
      <c r="VVU69" s="22"/>
      <c r="VVV69" s="22"/>
      <c r="VVW69" s="22"/>
      <c r="VVX69" s="22"/>
      <c r="VVY69" s="22"/>
      <c r="VVZ69" s="22"/>
      <c r="VWA69" s="22"/>
      <c r="VWB69" s="22"/>
      <c r="VWC69" s="22"/>
      <c r="VWD69" s="22"/>
      <c r="VWE69" s="22"/>
      <c r="VWF69" s="22"/>
      <c r="VWG69" s="22"/>
      <c r="VWH69" s="22"/>
      <c r="VWI69" s="22"/>
      <c r="VWJ69" s="22"/>
      <c r="VWK69" s="22"/>
      <c r="VWL69" s="22"/>
      <c r="VWM69" s="22"/>
      <c r="VWN69" s="22"/>
      <c r="VWO69" s="22"/>
      <c r="VWP69" s="22"/>
      <c r="VWQ69" s="22"/>
      <c r="VWR69" s="22"/>
      <c r="VWS69" s="22"/>
      <c r="VWT69" s="22"/>
      <c r="VWU69" s="22"/>
      <c r="VWV69" s="22"/>
      <c r="VWW69" s="22"/>
      <c r="VWX69" s="22"/>
      <c r="VWY69" s="22"/>
      <c r="VWZ69" s="22"/>
      <c r="VXA69" s="22"/>
      <c r="VXB69" s="22"/>
      <c r="VXC69" s="22"/>
      <c r="VXD69" s="22"/>
      <c r="VXE69" s="22"/>
      <c r="VXF69" s="22"/>
      <c r="VXG69" s="22"/>
      <c r="VXH69" s="22"/>
      <c r="VXI69" s="22"/>
      <c r="VXJ69" s="22"/>
      <c r="VXK69" s="22"/>
      <c r="VXL69" s="22"/>
      <c r="VXM69" s="22"/>
      <c r="VXN69" s="22"/>
      <c r="VXO69" s="22"/>
      <c r="VXP69" s="22"/>
      <c r="VXQ69" s="22"/>
      <c r="VXR69" s="22"/>
      <c r="VXS69" s="22"/>
      <c r="VXT69" s="22"/>
      <c r="VXU69" s="22"/>
      <c r="VXV69" s="22"/>
      <c r="VXW69" s="22"/>
      <c r="VXX69" s="22"/>
      <c r="VXY69" s="22"/>
      <c r="VXZ69" s="22"/>
      <c r="VYA69" s="22"/>
      <c r="VYB69" s="22"/>
      <c r="VYC69" s="22"/>
      <c r="VYD69" s="22"/>
      <c r="VYE69" s="22"/>
      <c r="VYF69" s="22"/>
      <c r="VYG69" s="22"/>
      <c r="VYH69" s="22"/>
      <c r="VYI69" s="22"/>
      <c r="VYJ69" s="22"/>
      <c r="VYK69" s="22"/>
      <c r="VYL69" s="22"/>
      <c r="VYM69" s="22"/>
      <c r="VYN69" s="22"/>
      <c r="VYO69" s="22"/>
      <c r="VYP69" s="22"/>
      <c r="VYQ69" s="22"/>
      <c r="VYR69" s="22"/>
      <c r="VYS69" s="22"/>
      <c r="VYT69" s="22"/>
      <c r="VYU69" s="22"/>
      <c r="VYV69" s="22"/>
      <c r="VYW69" s="22"/>
      <c r="VYX69" s="22"/>
      <c r="VYY69" s="22"/>
      <c r="VYZ69" s="22"/>
      <c r="VZA69" s="22"/>
      <c r="VZB69" s="22"/>
      <c r="VZC69" s="22"/>
      <c r="VZD69" s="22"/>
      <c r="VZE69" s="22"/>
      <c r="VZF69" s="22"/>
      <c r="VZG69" s="22"/>
      <c r="VZH69" s="22"/>
      <c r="VZI69" s="22"/>
      <c r="VZJ69" s="22"/>
      <c r="VZK69" s="22"/>
      <c r="VZL69" s="22"/>
      <c r="VZM69" s="22"/>
      <c r="VZN69" s="22"/>
      <c r="VZO69" s="22"/>
      <c r="VZP69" s="22"/>
      <c r="VZQ69" s="22"/>
      <c r="VZR69" s="22"/>
      <c r="VZS69" s="22"/>
      <c r="VZT69" s="22"/>
      <c r="VZU69" s="22"/>
      <c r="VZV69" s="22"/>
      <c r="VZW69" s="22"/>
      <c r="VZX69" s="22"/>
      <c r="VZY69" s="22"/>
      <c r="VZZ69" s="22"/>
      <c r="WAA69" s="22"/>
      <c r="WAB69" s="22"/>
      <c r="WAC69" s="22"/>
      <c r="WAD69" s="22"/>
      <c r="WAE69" s="22"/>
      <c r="WAF69" s="22"/>
      <c r="WAG69" s="22"/>
      <c r="WAH69" s="22"/>
      <c r="WAI69" s="22"/>
      <c r="WAJ69" s="22"/>
      <c r="WAK69" s="22"/>
      <c r="WAL69" s="22"/>
      <c r="WAM69" s="22"/>
      <c r="WAN69" s="22"/>
      <c r="WAO69" s="22"/>
      <c r="WAP69" s="22"/>
      <c r="WAQ69" s="22"/>
      <c r="WAR69" s="22"/>
      <c r="WAS69" s="22"/>
      <c r="WAT69" s="22"/>
      <c r="WAU69" s="22"/>
      <c r="WAV69" s="22"/>
      <c r="WAW69" s="22"/>
      <c r="WAX69" s="22"/>
      <c r="WAY69" s="22"/>
      <c r="WAZ69" s="22"/>
      <c r="WBA69" s="22"/>
      <c r="WBB69" s="22"/>
      <c r="WBC69" s="22"/>
      <c r="WBD69" s="22"/>
      <c r="WBE69" s="22"/>
      <c r="WBF69" s="22"/>
      <c r="WBG69" s="22"/>
      <c r="WBH69" s="22"/>
      <c r="WBI69" s="22"/>
      <c r="WBJ69" s="22"/>
      <c r="WBK69" s="22"/>
      <c r="WBL69" s="22"/>
      <c r="WBM69" s="22"/>
      <c r="WBN69" s="22"/>
      <c r="WBO69" s="22"/>
      <c r="WBP69" s="22"/>
      <c r="WBQ69" s="22"/>
      <c r="WBR69" s="22"/>
      <c r="WBS69" s="22"/>
      <c r="WBT69" s="22"/>
      <c r="WBU69" s="22"/>
      <c r="WBV69" s="22"/>
      <c r="WBW69" s="22"/>
      <c r="WBX69" s="22"/>
      <c r="WBY69" s="22"/>
      <c r="WBZ69" s="22"/>
      <c r="WCA69" s="22"/>
      <c r="WCB69" s="22"/>
      <c r="WCC69" s="22"/>
      <c r="WCD69" s="22"/>
      <c r="WCE69" s="22"/>
      <c r="WCF69" s="22"/>
      <c r="WCG69" s="22"/>
      <c r="WCH69" s="22"/>
      <c r="WCI69" s="22"/>
      <c r="WCJ69" s="22"/>
      <c r="WCK69" s="22"/>
      <c r="WCL69" s="22"/>
      <c r="WCM69" s="22"/>
      <c r="WCN69" s="22"/>
      <c r="WCO69" s="22"/>
      <c r="WCP69" s="22"/>
      <c r="WCQ69" s="22"/>
      <c r="WCR69" s="22"/>
      <c r="WCS69" s="22"/>
      <c r="WCT69" s="22"/>
      <c r="WCU69" s="22"/>
      <c r="WCV69" s="22"/>
      <c r="WCW69" s="22"/>
      <c r="WCX69" s="22"/>
      <c r="WCY69" s="22"/>
      <c r="WCZ69" s="22"/>
      <c r="WDA69" s="22"/>
      <c r="WDB69" s="22"/>
      <c r="WDC69" s="22"/>
      <c r="WDD69" s="22"/>
      <c r="WDE69" s="22"/>
      <c r="WDF69" s="22"/>
      <c r="WDG69" s="22"/>
      <c r="WDH69" s="22"/>
      <c r="WDI69" s="22"/>
      <c r="WDJ69" s="22"/>
      <c r="WDK69" s="22"/>
      <c r="WDL69" s="22"/>
      <c r="WDM69" s="22"/>
      <c r="WDN69" s="22"/>
      <c r="WDO69" s="22"/>
      <c r="WDP69" s="22"/>
      <c r="WDQ69" s="22"/>
      <c r="WDR69" s="22"/>
      <c r="WDS69" s="22"/>
      <c r="WDT69" s="22"/>
      <c r="WDU69" s="22"/>
      <c r="WDV69" s="22"/>
      <c r="WDW69" s="22"/>
      <c r="WDX69" s="22"/>
      <c r="WDY69" s="22"/>
      <c r="WDZ69" s="22"/>
      <c r="WEA69" s="22"/>
      <c r="WEB69" s="22"/>
      <c r="WEC69" s="22"/>
      <c r="WED69" s="22"/>
      <c r="WEE69" s="22"/>
      <c r="WEF69" s="22"/>
      <c r="WEG69" s="22"/>
      <c r="WEH69" s="22"/>
      <c r="WEI69" s="22"/>
      <c r="WEJ69" s="22"/>
      <c r="WEK69" s="22"/>
      <c r="WEL69" s="22"/>
      <c r="WEM69" s="22"/>
      <c r="WEN69" s="22"/>
      <c r="WEO69" s="22"/>
      <c r="WEP69" s="22"/>
      <c r="WEQ69" s="22"/>
      <c r="WER69" s="22"/>
      <c r="WES69" s="22"/>
      <c r="WET69" s="22"/>
      <c r="WEU69" s="22"/>
      <c r="WEV69" s="22"/>
      <c r="WEW69" s="22"/>
      <c r="WEX69" s="22"/>
      <c r="WEY69" s="22"/>
      <c r="WEZ69" s="22"/>
      <c r="WFA69" s="22"/>
      <c r="WFB69" s="22"/>
      <c r="WFC69" s="22"/>
      <c r="WFD69" s="22"/>
      <c r="WFE69" s="22"/>
      <c r="WFF69" s="22"/>
      <c r="WFG69" s="22"/>
      <c r="WFH69" s="22"/>
      <c r="WFI69" s="22"/>
      <c r="WFJ69" s="22"/>
      <c r="WFK69" s="22"/>
      <c r="WFL69" s="22"/>
      <c r="WFM69" s="22"/>
      <c r="WFN69" s="22"/>
      <c r="WFO69" s="22"/>
      <c r="WFP69" s="22"/>
      <c r="WFQ69" s="22"/>
      <c r="WFR69" s="22"/>
      <c r="WFS69" s="22"/>
      <c r="WFT69" s="22"/>
      <c r="WFU69" s="22"/>
      <c r="WFV69" s="22"/>
      <c r="WFW69" s="22"/>
      <c r="WFX69" s="22"/>
      <c r="WFY69" s="22"/>
      <c r="WFZ69" s="22"/>
      <c r="WGA69" s="22"/>
      <c r="WGB69" s="22"/>
      <c r="WGC69" s="22"/>
      <c r="WGD69" s="22"/>
      <c r="WGE69" s="22"/>
      <c r="WGF69" s="22"/>
      <c r="WGG69" s="22"/>
      <c r="WGH69" s="22"/>
      <c r="WGI69" s="22"/>
      <c r="WGJ69" s="22"/>
      <c r="WGK69" s="22"/>
      <c r="WGL69" s="22"/>
      <c r="WGM69" s="22"/>
      <c r="WGN69" s="22"/>
      <c r="WGO69" s="22"/>
      <c r="WGP69" s="22"/>
      <c r="WGQ69" s="22"/>
      <c r="WGR69" s="22"/>
      <c r="WGS69" s="22"/>
      <c r="WGT69" s="22"/>
      <c r="WGU69" s="22"/>
      <c r="WGV69" s="22"/>
      <c r="WGW69" s="22"/>
      <c r="WGX69" s="22"/>
      <c r="WGY69" s="22"/>
      <c r="WGZ69" s="22"/>
      <c r="WHA69" s="22"/>
      <c r="WHB69" s="22"/>
      <c r="WHC69" s="22"/>
      <c r="WHD69" s="22"/>
      <c r="WHE69" s="22"/>
      <c r="WHF69" s="22"/>
      <c r="WHG69" s="22"/>
      <c r="WHH69" s="22"/>
      <c r="WHI69" s="22"/>
      <c r="WHJ69" s="22"/>
      <c r="WHK69" s="22"/>
      <c r="WHL69" s="22"/>
      <c r="WHM69" s="22"/>
      <c r="WHN69" s="22"/>
      <c r="WHO69" s="22"/>
      <c r="WHP69" s="22"/>
      <c r="WHQ69" s="22"/>
      <c r="WHR69" s="22"/>
      <c r="WHS69" s="22"/>
      <c r="WHT69" s="22"/>
      <c r="WHU69" s="22"/>
      <c r="WHV69" s="22"/>
      <c r="WHW69" s="22"/>
      <c r="WHX69" s="22"/>
      <c r="WHY69" s="22"/>
      <c r="WHZ69" s="22"/>
      <c r="WIA69" s="22"/>
      <c r="WIB69" s="22"/>
      <c r="WIC69" s="22"/>
      <c r="WID69" s="22"/>
      <c r="WIE69" s="22"/>
      <c r="WIF69" s="22"/>
      <c r="WIG69" s="22"/>
      <c r="WIH69" s="22"/>
      <c r="WII69" s="22"/>
      <c r="WIJ69" s="22"/>
      <c r="WIK69" s="22"/>
      <c r="WIL69" s="22"/>
      <c r="WIM69" s="22"/>
      <c r="WIN69" s="22"/>
      <c r="WIO69" s="22"/>
      <c r="WIP69" s="22"/>
      <c r="WIQ69" s="22"/>
      <c r="WIR69" s="22"/>
      <c r="WIS69" s="22"/>
      <c r="WIT69" s="22"/>
      <c r="WIU69" s="22"/>
      <c r="WIV69" s="22"/>
      <c r="WIW69" s="22"/>
      <c r="WIX69" s="22"/>
      <c r="WIY69" s="22"/>
      <c r="WIZ69" s="22"/>
      <c r="WJA69" s="22"/>
      <c r="WJB69" s="22"/>
      <c r="WJC69" s="22"/>
      <c r="WJD69" s="22"/>
      <c r="WJE69" s="22"/>
      <c r="WJF69" s="22"/>
      <c r="WJG69" s="22"/>
      <c r="WJH69" s="22"/>
      <c r="WJI69" s="22"/>
      <c r="WJJ69" s="22"/>
      <c r="WJK69" s="22"/>
      <c r="WJL69" s="22"/>
      <c r="WJM69" s="22"/>
      <c r="WJN69" s="22"/>
      <c r="WJO69" s="22"/>
      <c r="WJP69" s="22"/>
      <c r="WJQ69" s="22"/>
      <c r="WJR69" s="22"/>
      <c r="WJS69" s="22"/>
      <c r="WJT69" s="22"/>
      <c r="WJU69" s="22"/>
      <c r="WJV69" s="22"/>
      <c r="WJW69" s="22"/>
      <c r="WJX69" s="22"/>
      <c r="WJY69" s="22"/>
      <c r="WJZ69" s="22"/>
      <c r="WKA69" s="22"/>
      <c r="WKB69" s="22"/>
      <c r="WKC69" s="22"/>
      <c r="WKD69" s="22"/>
      <c r="WKE69" s="22"/>
      <c r="WKF69" s="22"/>
      <c r="WKG69" s="22"/>
      <c r="WKH69" s="22"/>
      <c r="WKI69" s="22"/>
      <c r="WKJ69" s="22"/>
      <c r="WKK69" s="22"/>
      <c r="WKL69" s="22"/>
      <c r="WKM69" s="22"/>
      <c r="WKN69" s="22"/>
      <c r="WKO69" s="22"/>
      <c r="WKP69" s="22"/>
      <c r="WKQ69" s="22"/>
      <c r="WKR69" s="22"/>
      <c r="WKS69" s="22"/>
      <c r="WKT69" s="22"/>
      <c r="WKU69" s="22"/>
      <c r="WKV69" s="22"/>
      <c r="WKW69" s="22"/>
      <c r="WKX69" s="22"/>
      <c r="WKY69" s="22"/>
      <c r="WKZ69" s="22"/>
      <c r="WLA69" s="22"/>
      <c r="WLB69" s="22"/>
      <c r="WLC69" s="22"/>
      <c r="WLD69" s="22"/>
      <c r="WLE69" s="22"/>
      <c r="WLF69" s="22"/>
      <c r="WLG69" s="22"/>
      <c r="WLH69" s="22"/>
      <c r="WLI69" s="22"/>
      <c r="WLJ69" s="22"/>
      <c r="WLK69" s="22"/>
      <c r="WLL69" s="22"/>
      <c r="WLM69" s="22"/>
      <c r="WLN69" s="22"/>
      <c r="WLO69" s="22"/>
      <c r="WLP69" s="22"/>
      <c r="WLQ69" s="22"/>
      <c r="WLR69" s="22"/>
      <c r="WLS69" s="22"/>
      <c r="WLT69" s="22"/>
      <c r="WLU69" s="22"/>
      <c r="WLV69" s="22"/>
      <c r="WLW69" s="22"/>
      <c r="WLX69" s="22"/>
      <c r="WLY69" s="22"/>
      <c r="WLZ69" s="22"/>
      <c r="WMA69" s="22"/>
      <c r="WMB69" s="22"/>
      <c r="WMC69" s="22"/>
      <c r="WMD69" s="22"/>
      <c r="WME69" s="22"/>
      <c r="WMF69" s="22"/>
      <c r="WMG69" s="22"/>
      <c r="WMH69" s="22"/>
      <c r="WMI69" s="22"/>
      <c r="WMJ69" s="22"/>
      <c r="WMK69" s="22"/>
      <c r="WML69" s="22"/>
      <c r="WMM69" s="22"/>
      <c r="WMN69" s="22"/>
      <c r="WMO69" s="22"/>
      <c r="WMP69" s="22"/>
      <c r="WMQ69" s="22"/>
      <c r="WMR69" s="22"/>
      <c r="WMS69" s="22"/>
      <c r="WMT69" s="22"/>
      <c r="WMU69" s="22"/>
      <c r="WMV69" s="22"/>
      <c r="WMW69" s="22"/>
      <c r="WMX69" s="22"/>
      <c r="WMY69" s="22"/>
      <c r="WMZ69" s="22"/>
      <c r="WNA69" s="22"/>
      <c r="WNB69" s="22"/>
      <c r="WNC69" s="22"/>
      <c r="WND69" s="22"/>
      <c r="WNE69" s="22"/>
      <c r="WNF69" s="22"/>
      <c r="WNG69" s="22"/>
      <c r="WNH69" s="22"/>
      <c r="WNI69" s="22"/>
      <c r="WNJ69" s="22"/>
      <c r="WNK69" s="22"/>
      <c r="WNL69" s="22"/>
      <c r="WNM69" s="22"/>
      <c r="WNN69" s="22"/>
      <c r="WNO69" s="22"/>
      <c r="WNP69" s="22"/>
      <c r="WNQ69" s="22"/>
      <c r="WNR69" s="22"/>
      <c r="WNS69" s="22"/>
      <c r="WNT69" s="22"/>
      <c r="WNU69" s="22"/>
      <c r="WNV69" s="22"/>
      <c r="WNW69" s="22"/>
      <c r="WNX69" s="22"/>
      <c r="WNY69" s="22"/>
      <c r="WNZ69" s="22"/>
      <c r="WOA69" s="22"/>
      <c r="WOB69" s="22"/>
      <c r="WOC69" s="22"/>
      <c r="WOD69" s="22"/>
      <c r="WOE69" s="22"/>
      <c r="WOF69" s="22"/>
      <c r="WOG69" s="22"/>
      <c r="WOH69" s="22"/>
      <c r="WOI69" s="22"/>
      <c r="WOJ69" s="22"/>
      <c r="WOK69" s="22"/>
      <c r="WOL69" s="22"/>
      <c r="WOM69" s="22"/>
      <c r="WON69" s="22"/>
      <c r="WOO69" s="22"/>
      <c r="WOP69" s="22"/>
      <c r="WOQ69" s="22"/>
      <c r="WOR69" s="22"/>
      <c r="WOS69" s="22"/>
      <c r="WOT69" s="22"/>
      <c r="WOU69" s="22"/>
      <c r="WOV69" s="22"/>
      <c r="WOW69" s="22"/>
      <c r="WOX69" s="22"/>
      <c r="WOY69" s="22"/>
      <c r="WOZ69" s="22"/>
      <c r="WPA69" s="22"/>
      <c r="WPB69" s="22"/>
      <c r="WPC69" s="22"/>
      <c r="WPD69" s="22"/>
      <c r="WPE69" s="22"/>
      <c r="WPF69" s="22"/>
      <c r="WPG69" s="22"/>
      <c r="WPH69" s="22"/>
      <c r="WPI69" s="22"/>
      <c r="WPJ69" s="22"/>
      <c r="WPK69" s="22"/>
      <c r="WPL69" s="22"/>
      <c r="WPM69" s="22"/>
      <c r="WPN69" s="22"/>
      <c r="WPO69" s="22"/>
      <c r="WPP69" s="22"/>
      <c r="WPQ69" s="22"/>
      <c r="WPR69" s="22"/>
      <c r="WPS69" s="22"/>
      <c r="WPT69" s="22"/>
      <c r="WPU69" s="22"/>
      <c r="WPV69" s="22"/>
      <c r="WPW69" s="22"/>
      <c r="WPX69" s="22"/>
      <c r="WPY69" s="22"/>
      <c r="WPZ69" s="22"/>
      <c r="WQA69" s="22"/>
      <c r="WQB69" s="22"/>
      <c r="WQC69" s="22"/>
      <c r="WQD69" s="22"/>
      <c r="WQE69" s="22"/>
      <c r="WQF69" s="22"/>
      <c r="WQG69" s="22"/>
      <c r="WQH69" s="22"/>
      <c r="WQI69" s="22"/>
      <c r="WQJ69" s="22"/>
      <c r="WQK69" s="22"/>
      <c r="WQL69" s="22"/>
      <c r="WQM69" s="22"/>
      <c r="WQN69" s="22"/>
      <c r="WQO69" s="22"/>
      <c r="WQP69" s="22"/>
      <c r="WQQ69" s="22"/>
      <c r="WQR69" s="22"/>
      <c r="WQS69" s="22"/>
      <c r="WQT69" s="22"/>
      <c r="WQU69" s="22"/>
      <c r="WQV69" s="22"/>
      <c r="WQW69" s="22"/>
      <c r="WQX69" s="22"/>
      <c r="WQY69" s="22"/>
      <c r="WQZ69" s="22"/>
      <c r="WRA69" s="22"/>
      <c r="WRB69" s="22"/>
      <c r="WRC69" s="22"/>
      <c r="WRD69" s="22"/>
      <c r="WRE69" s="22"/>
      <c r="WRF69" s="22"/>
      <c r="WRG69" s="22"/>
      <c r="WRH69" s="22"/>
      <c r="WRI69" s="22"/>
      <c r="WRJ69" s="22"/>
      <c r="WRK69" s="22"/>
      <c r="WRL69" s="22"/>
      <c r="WRM69" s="22"/>
      <c r="WRN69" s="22"/>
      <c r="WRO69" s="22"/>
      <c r="WRP69" s="22"/>
      <c r="WRQ69" s="22"/>
      <c r="WRR69" s="22"/>
      <c r="WRS69" s="22"/>
      <c r="WRT69" s="22"/>
      <c r="WRU69" s="22"/>
      <c r="WRV69" s="22"/>
      <c r="WRW69" s="22"/>
      <c r="WRX69" s="22"/>
      <c r="WRY69" s="22"/>
      <c r="WRZ69" s="22"/>
      <c r="WSA69" s="22"/>
      <c r="WSB69" s="22"/>
      <c r="WSC69" s="22"/>
      <c r="WSD69" s="22"/>
      <c r="WSE69" s="22"/>
      <c r="WSF69" s="22"/>
      <c r="WSG69" s="22"/>
      <c r="WSH69" s="22"/>
      <c r="WSI69" s="22"/>
      <c r="WSJ69" s="22"/>
      <c r="WSK69" s="22"/>
      <c r="WSL69" s="22"/>
      <c r="WSM69" s="22"/>
      <c r="WSN69" s="22"/>
      <c r="WSO69" s="22"/>
      <c r="WSP69" s="22"/>
      <c r="WSQ69" s="22"/>
      <c r="WSR69" s="22"/>
      <c r="WSS69" s="22"/>
      <c r="WST69" s="22"/>
      <c r="WSU69" s="22"/>
      <c r="WSV69" s="22"/>
      <c r="WSW69" s="22"/>
      <c r="WSX69" s="22"/>
      <c r="WSY69" s="22"/>
      <c r="WSZ69" s="22"/>
      <c r="WTA69" s="22"/>
      <c r="WTB69" s="22"/>
      <c r="WTC69" s="22"/>
      <c r="WTD69" s="22"/>
      <c r="WTE69" s="22"/>
      <c r="WTF69" s="22"/>
      <c r="WTG69" s="22"/>
      <c r="WTH69" s="22"/>
      <c r="WTI69" s="22"/>
      <c r="WTJ69" s="22"/>
      <c r="WTK69" s="22"/>
      <c r="WTL69" s="22"/>
      <c r="WTM69" s="22"/>
      <c r="WTN69" s="22"/>
      <c r="WTO69" s="22"/>
      <c r="WTP69" s="22"/>
      <c r="WTQ69" s="22"/>
      <c r="WTR69" s="22"/>
      <c r="WTS69" s="22"/>
      <c r="WTT69" s="22"/>
      <c r="WTU69" s="22"/>
      <c r="WTV69" s="22"/>
      <c r="WTW69" s="22"/>
      <c r="WTX69" s="22"/>
      <c r="WTY69" s="22"/>
      <c r="WTZ69" s="22"/>
      <c r="WUA69" s="22"/>
      <c r="WUB69" s="22"/>
      <c r="WUC69" s="22"/>
      <c r="WUD69" s="22"/>
      <c r="WUE69" s="22"/>
      <c r="WUF69" s="22"/>
      <c r="WUG69" s="22"/>
      <c r="WUH69" s="22"/>
      <c r="WUI69" s="22"/>
      <c r="WUJ69" s="22"/>
      <c r="WUK69" s="22"/>
      <c r="WUL69" s="22"/>
      <c r="WUM69" s="22"/>
      <c r="WUN69" s="22"/>
      <c r="WUO69" s="22"/>
      <c r="WUP69" s="22"/>
      <c r="WUQ69" s="22"/>
      <c r="WUR69" s="22"/>
      <c r="WUS69" s="22"/>
      <c r="WUT69" s="22"/>
      <c r="WUU69" s="22"/>
      <c r="WUV69" s="22"/>
      <c r="WUW69" s="22"/>
      <c r="WUX69" s="22"/>
      <c r="WUY69" s="22"/>
      <c r="WUZ69" s="22"/>
      <c r="WVA69" s="22"/>
      <c r="WVB69" s="22"/>
      <c r="WVC69" s="22"/>
      <c r="WVD69" s="22"/>
      <c r="WVE69" s="22"/>
      <c r="WVF69" s="22"/>
      <c r="WVG69" s="22"/>
      <c r="WVH69" s="22"/>
      <c r="WVI69" s="22"/>
      <c r="WVJ69" s="22"/>
      <c r="WVK69" s="22"/>
      <c r="WVL69" s="22"/>
      <c r="WVM69" s="22"/>
      <c r="WVN69" s="22"/>
      <c r="WVO69" s="22"/>
      <c r="WVP69" s="22"/>
      <c r="WVQ69" s="22"/>
      <c r="WVR69" s="22"/>
      <c r="WVS69" s="22"/>
      <c r="WVT69" s="22"/>
      <c r="WVU69" s="22"/>
      <c r="WVV69" s="22"/>
      <c r="WVW69" s="22"/>
      <c r="WVX69" s="22"/>
      <c r="WVY69" s="22"/>
      <c r="WVZ69" s="22"/>
      <c r="WWA69" s="22"/>
      <c r="WWB69" s="22"/>
      <c r="WWC69" s="22"/>
      <c r="WWD69" s="22"/>
      <c r="WWE69" s="22"/>
      <c r="WWF69" s="22"/>
      <c r="WWG69" s="22"/>
      <c r="WWH69" s="22"/>
      <c r="WWI69" s="22"/>
      <c r="WWJ69" s="22"/>
      <c r="WWK69" s="22"/>
      <c r="WWL69" s="22"/>
      <c r="WWM69" s="22"/>
      <c r="WWN69" s="22"/>
      <c r="WWO69" s="22"/>
      <c r="WWP69" s="22"/>
      <c r="WWQ69" s="22"/>
      <c r="WWR69" s="22"/>
      <c r="WWS69" s="22"/>
      <c r="WWT69" s="22"/>
      <c r="WWU69" s="22"/>
      <c r="WWV69" s="22"/>
      <c r="WWW69" s="22"/>
      <c r="WWX69" s="22"/>
      <c r="WWY69" s="22"/>
      <c r="WWZ69" s="22"/>
      <c r="WXA69" s="22"/>
      <c r="WXB69" s="22"/>
      <c r="WXC69" s="22"/>
      <c r="WXD69" s="22"/>
      <c r="WXE69" s="22"/>
      <c r="WXF69" s="22"/>
      <c r="WXG69" s="22"/>
      <c r="WXH69" s="22"/>
      <c r="WXI69" s="22"/>
      <c r="WXJ69" s="22"/>
      <c r="WXK69" s="22"/>
      <c r="WXL69" s="22"/>
      <c r="WXM69" s="22"/>
      <c r="WXN69" s="22"/>
      <c r="WXO69" s="22"/>
      <c r="WXP69" s="22"/>
      <c r="WXQ69" s="22"/>
      <c r="WXR69" s="22"/>
      <c r="WXS69" s="22"/>
      <c r="WXT69" s="22"/>
      <c r="WXU69" s="22"/>
      <c r="WXV69" s="22"/>
      <c r="WXW69" s="22"/>
      <c r="WXX69" s="22"/>
      <c r="WXY69" s="22"/>
      <c r="WXZ69" s="22"/>
      <c r="WYA69" s="22"/>
      <c r="WYB69" s="22"/>
      <c r="WYC69" s="22"/>
      <c r="WYD69" s="22"/>
      <c r="WYE69" s="22"/>
      <c r="WYF69" s="22"/>
      <c r="WYG69" s="22"/>
      <c r="WYH69" s="22"/>
      <c r="WYI69" s="22"/>
      <c r="WYJ69" s="22"/>
      <c r="WYK69" s="22"/>
      <c r="WYL69" s="22"/>
      <c r="WYM69" s="22"/>
      <c r="WYN69" s="22"/>
      <c r="WYO69" s="22"/>
      <c r="WYP69" s="22"/>
      <c r="WYQ69" s="22"/>
      <c r="WYR69" s="22"/>
      <c r="WYS69" s="22"/>
      <c r="WYT69" s="22"/>
      <c r="WYU69" s="22"/>
      <c r="WYV69" s="22"/>
      <c r="WYW69" s="22"/>
      <c r="WYX69" s="22"/>
      <c r="WYY69" s="22"/>
      <c r="WYZ69" s="22"/>
      <c r="WZA69" s="22"/>
      <c r="WZB69" s="22"/>
      <c r="WZC69" s="22"/>
      <c r="WZD69" s="22"/>
      <c r="WZE69" s="22"/>
      <c r="WZF69" s="22"/>
      <c r="WZG69" s="22"/>
      <c r="WZH69" s="22"/>
      <c r="WZI69" s="22"/>
      <c r="WZJ69" s="22"/>
      <c r="WZK69" s="22"/>
      <c r="WZL69" s="22"/>
      <c r="WZM69" s="22"/>
      <c r="WZN69" s="22"/>
      <c r="WZO69" s="22"/>
      <c r="WZP69" s="22"/>
      <c r="WZQ69" s="22"/>
      <c r="WZR69" s="22"/>
      <c r="WZS69" s="22"/>
      <c r="WZT69" s="22"/>
      <c r="WZU69" s="22"/>
      <c r="WZV69" s="22"/>
      <c r="WZW69" s="22"/>
      <c r="WZX69" s="22"/>
      <c r="WZY69" s="22"/>
      <c r="WZZ69" s="22"/>
      <c r="XAA69" s="22"/>
      <c r="XAB69" s="22"/>
      <c r="XAC69" s="22"/>
      <c r="XAD69" s="22"/>
      <c r="XAE69" s="22"/>
      <c r="XAF69" s="22"/>
      <c r="XAG69" s="22"/>
      <c r="XAH69" s="22"/>
      <c r="XAI69" s="22"/>
      <c r="XAJ69" s="22"/>
      <c r="XAK69" s="22"/>
      <c r="XAL69" s="22"/>
      <c r="XAM69" s="22"/>
      <c r="XAN69" s="22"/>
      <c r="XAO69" s="22"/>
      <c r="XAP69" s="22"/>
      <c r="XAQ69" s="22"/>
      <c r="XAR69" s="22"/>
      <c r="XAS69" s="22"/>
      <c r="XAT69" s="22"/>
      <c r="XAU69" s="22"/>
      <c r="XAV69" s="22"/>
      <c r="XAW69" s="22"/>
      <c r="XAX69" s="22"/>
      <c r="XAY69" s="22"/>
      <c r="XAZ69" s="22"/>
      <c r="XBA69" s="22"/>
      <c r="XBB69" s="22"/>
      <c r="XBC69" s="22"/>
      <c r="XBD69" s="22"/>
      <c r="XBE69" s="22"/>
      <c r="XBF69" s="22"/>
      <c r="XBG69" s="22"/>
      <c r="XBH69" s="22"/>
      <c r="XBI69" s="22"/>
      <c r="XBJ69" s="22"/>
      <c r="XBK69" s="22"/>
      <c r="XBL69" s="22"/>
      <c r="XBM69" s="22"/>
      <c r="XBN69" s="22"/>
      <c r="XBO69" s="22"/>
      <c r="XBP69" s="22"/>
      <c r="XBQ69" s="22"/>
      <c r="XBR69" s="22"/>
      <c r="XBS69" s="22"/>
      <c r="XBT69" s="22"/>
      <c r="XBU69" s="22"/>
      <c r="XBV69" s="22"/>
      <c r="XBW69" s="22"/>
      <c r="XBX69" s="22"/>
      <c r="XBY69" s="22"/>
      <c r="XBZ69" s="22"/>
      <c r="XCA69" s="22"/>
      <c r="XCB69" s="22"/>
      <c r="XCC69" s="22"/>
      <c r="XCD69" s="22"/>
      <c r="XCE69" s="22"/>
      <c r="XCF69" s="22"/>
      <c r="XCG69" s="22"/>
      <c r="XCH69" s="22"/>
      <c r="XCI69" s="22"/>
      <c r="XCJ69" s="22"/>
      <c r="XCK69" s="22"/>
      <c r="XCL69" s="22"/>
      <c r="XCM69" s="22"/>
      <c r="XCN69" s="22"/>
      <c r="XCO69" s="22"/>
      <c r="XCP69" s="22"/>
      <c r="XCQ69" s="22"/>
      <c r="XCR69" s="22"/>
      <c r="XCS69" s="22"/>
      <c r="XCT69" s="22"/>
      <c r="XCU69" s="22"/>
      <c r="XCV69" s="22"/>
      <c r="XCW69" s="22"/>
      <c r="XCX69" s="22"/>
      <c r="XCY69" s="22"/>
      <c r="XCZ69" s="22"/>
      <c r="XDA69" s="22"/>
      <c r="XDB69" s="22"/>
      <c r="XDC69" s="22"/>
      <c r="XDD69" s="22"/>
      <c r="XDE69" s="22"/>
      <c r="XDF69" s="22"/>
      <c r="XDG69" s="22"/>
      <c r="XDH69" s="22"/>
      <c r="XDI69" s="22"/>
      <c r="XDJ69" s="22"/>
      <c r="XDK69" s="22"/>
      <c r="XDL69" s="22"/>
      <c r="XDM69" s="22"/>
      <c r="XDN69" s="22"/>
      <c r="XDO69" s="22"/>
      <c r="XDP69" s="22"/>
      <c r="XDQ69" s="22"/>
      <c r="XDR69" s="22"/>
      <c r="XDS69" s="22"/>
      <c r="XDT69" s="22"/>
      <c r="XDU69" s="22"/>
      <c r="XDV69" s="22"/>
      <c r="XDW69" s="22"/>
      <c r="XDX69" s="22"/>
      <c r="XDY69" s="22"/>
      <c r="XDZ69" s="22"/>
      <c r="XEA69" s="22"/>
      <c r="XEB69" s="22"/>
      <c r="XEC69" s="22"/>
      <c r="XED69" s="22"/>
      <c r="XEE69" s="22"/>
      <c r="XEF69" s="22"/>
      <c r="XEG69" s="22"/>
      <c r="XEH69" s="22"/>
      <c r="XEI69" s="22"/>
      <c r="XEJ69" s="22"/>
      <c r="XEK69" s="22"/>
      <c r="XEL69" s="22"/>
      <c r="XEM69" s="22"/>
      <c r="XEN69" s="22"/>
      <c r="XEO69" s="22"/>
      <c r="XEP69" s="22"/>
      <c r="XEQ69" s="22"/>
      <c r="XER69" s="22"/>
      <c r="XES69" s="22"/>
      <c r="XET69" s="22"/>
      <c r="XEU69" s="22"/>
      <c r="XEV69" s="22"/>
    </row>
    <row r="70" spans="1:16376" outlineLevel="2" x14ac:dyDescent="0.15">
      <c r="B70" s="22" t="s">
        <v>241</v>
      </c>
      <c r="C70" s="54" t="s">
        <v>3</v>
      </c>
      <c r="D70" s="22"/>
      <c r="F70" s="14" t="s">
        <v>242</v>
      </c>
      <c r="L70" s="72"/>
      <c r="M70" s="69">
        <v>0.2</v>
      </c>
      <c r="N70" s="69">
        <v>0.2</v>
      </c>
      <c r="O70" s="69">
        <v>0.2</v>
      </c>
      <c r="P70" s="69">
        <v>0.2</v>
      </c>
      <c r="Q70" s="69">
        <v>0.2</v>
      </c>
      <c r="R70" s="69">
        <v>0.2</v>
      </c>
      <c r="S70" s="69">
        <v>0.2</v>
      </c>
      <c r="T70" s="69">
        <v>0.2</v>
      </c>
      <c r="U70" s="7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  <c r="II70" s="22"/>
      <c r="IJ70" s="22"/>
      <c r="IK70" s="22"/>
      <c r="IL70" s="22"/>
      <c r="IM70" s="22"/>
      <c r="IN70" s="22"/>
      <c r="IO70" s="22"/>
      <c r="IP70" s="22"/>
      <c r="IQ70" s="22"/>
      <c r="IR70" s="22"/>
      <c r="IS70" s="22"/>
      <c r="IT70" s="22"/>
      <c r="IU70" s="22"/>
      <c r="IV70" s="22"/>
      <c r="IW70" s="22"/>
      <c r="IX70" s="22"/>
      <c r="IY70" s="22"/>
      <c r="IZ70" s="22"/>
      <c r="JA70" s="22"/>
      <c r="JB70" s="22"/>
      <c r="JC70" s="22"/>
      <c r="JD70" s="22"/>
      <c r="JE70" s="22"/>
      <c r="JF70" s="22"/>
      <c r="JG70" s="22"/>
      <c r="JH70" s="22"/>
      <c r="JI70" s="22"/>
      <c r="JJ70" s="22"/>
      <c r="JK70" s="22"/>
      <c r="JL70" s="22"/>
      <c r="JM70" s="22"/>
      <c r="JN70" s="22"/>
      <c r="JO70" s="22"/>
      <c r="JP70" s="22"/>
      <c r="JQ70" s="22"/>
      <c r="JR70" s="22"/>
      <c r="JS70" s="22"/>
      <c r="JT70" s="22"/>
      <c r="JU70" s="22"/>
      <c r="JV70" s="22"/>
      <c r="JW70" s="22"/>
      <c r="JX70" s="22"/>
      <c r="JY70" s="22"/>
      <c r="JZ70" s="22"/>
      <c r="KA70" s="22"/>
      <c r="KB70" s="22"/>
      <c r="KC70" s="22"/>
      <c r="KD70" s="22"/>
      <c r="KE70" s="22"/>
      <c r="KF70" s="22"/>
      <c r="KG70" s="22"/>
      <c r="KH70" s="22"/>
      <c r="KI70" s="22"/>
      <c r="KJ70" s="22"/>
      <c r="KK70" s="22"/>
      <c r="KL70" s="22"/>
      <c r="KM70" s="22"/>
      <c r="KN70" s="22"/>
      <c r="KO70" s="22"/>
      <c r="KP70" s="22"/>
      <c r="KQ70" s="22"/>
      <c r="KR70" s="22"/>
      <c r="KS70" s="22"/>
      <c r="KT70" s="22"/>
      <c r="KU70" s="22"/>
      <c r="KV70" s="22"/>
      <c r="KW70" s="22"/>
      <c r="KX70" s="22"/>
      <c r="KY70" s="22"/>
      <c r="KZ70" s="22"/>
      <c r="LA70" s="22"/>
      <c r="LB70" s="22"/>
      <c r="LC70" s="22"/>
      <c r="LD70" s="22"/>
      <c r="LE70" s="22"/>
      <c r="LF70" s="22"/>
      <c r="LG70" s="22"/>
      <c r="LH70" s="22"/>
      <c r="LI70" s="22"/>
      <c r="LJ70" s="22"/>
      <c r="LK70" s="22"/>
      <c r="LL70" s="22"/>
      <c r="LM70" s="22"/>
      <c r="LN70" s="22"/>
      <c r="LO70" s="22"/>
      <c r="LP70" s="22"/>
      <c r="LQ70" s="22"/>
      <c r="LR70" s="22"/>
      <c r="LS70" s="22"/>
      <c r="LT70" s="22"/>
      <c r="LU70" s="22"/>
      <c r="LV70" s="22"/>
      <c r="LW70" s="22"/>
      <c r="LX70" s="22"/>
      <c r="LY70" s="22"/>
      <c r="LZ70" s="22"/>
      <c r="MA70" s="22"/>
      <c r="MB70" s="22"/>
      <c r="MC70" s="22"/>
      <c r="MD70" s="22"/>
      <c r="ME70" s="22"/>
      <c r="MF70" s="22"/>
      <c r="MG70" s="22"/>
      <c r="MH70" s="22"/>
      <c r="MI70" s="22"/>
      <c r="MJ70" s="22"/>
      <c r="MK70" s="22"/>
      <c r="ML70" s="22"/>
      <c r="MM70" s="22"/>
      <c r="MN70" s="22"/>
      <c r="MO70" s="22"/>
      <c r="MP70" s="22"/>
      <c r="MQ70" s="22"/>
      <c r="MR70" s="22"/>
      <c r="MS70" s="22"/>
      <c r="MT70" s="22"/>
      <c r="MU70" s="22"/>
      <c r="MV70" s="22"/>
      <c r="MW70" s="22"/>
      <c r="MX70" s="22"/>
      <c r="MY70" s="22"/>
      <c r="MZ70" s="22"/>
      <c r="NA70" s="22"/>
      <c r="NB70" s="22"/>
      <c r="NC70" s="22"/>
      <c r="ND70" s="22"/>
      <c r="NE70" s="22"/>
      <c r="NF70" s="22"/>
      <c r="NG70" s="22"/>
      <c r="NH70" s="22"/>
      <c r="NI70" s="22"/>
      <c r="NJ70" s="22"/>
      <c r="NK70" s="22"/>
      <c r="NL70" s="22"/>
      <c r="NM70" s="22"/>
      <c r="NN70" s="22"/>
      <c r="NO70" s="22"/>
      <c r="NP70" s="22"/>
      <c r="NQ70" s="22"/>
      <c r="NR70" s="22"/>
      <c r="NS70" s="22"/>
      <c r="NT70" s="22"/>
      <c r="NU70" s="22"/>
      <c r="NV70" s="22"/>
      <c r="NW70" s="22"/>
      <c r="NX70" s="22"/>
      <c r="NY70" s="22"/>
      <c r="NZ70" s="22"/>
      <c r="OA70" s="22"/>
      <c r="OB70" s="22"/>
      <c r="OC70" s="22"/>
      <c r="OD70" s="22"/>
      <c r="OE70" s="22"/>
      <c r="OF70" s="22"/>
      <c r="OG70" s="22"/>
      <c r="OH70" s="22"/>
      <c r="OI70" s="22"/>
      <c r="OJ70" s="22"/>
      <c r="OK70" s="22"/>
      <c r="OL70" s="22"/>
      <c r="OM70" s="22"/>
      <c r="ON70" s="22"/>
      <c r="OO70" s="22"/>
      <c r="OP70" s="22"/>
      <c r="OQ70" s="22"/>
      <c r="OR70" s="22"/>
      <c r="OS70" s="22"/>
      <c r="OT70" s="22"/>
      <c r="OU70" s="22"/>
      <c r="OV70" s="22"/>
      <c r="OW70" s="22"/>
      <c r="OX70" s="22"/>
      <c r="OY70" s="22"/>
      <c r="OZ70" s="22"/>
      <c r="PA70" s="22"/>
      <c r="PB70" s="22"/>
      <c r="PC70" s="22"/>
      <c r="PD70" s="22"/>
      <c r="PE70" s="22"/>
      <c r="PF70" s="22"/>
      <c r="PG70" s="22"/>
      <c r="PH70" s="22"/>
      <c r="PI70" s="22"/>
      <c r="PJ70" s="22"/>
      <c r="PK70" s="22"/>
      <c r="PL70" s="22"/>
      <c r="PM70" s="22"/>
      <c r="PN70" s="22"/>
      <c r="PO70" s="22"/>
      <c r="PP70" s="22"/>
      <c r="PQ70" s="22"/>
      <c r="PR70" s="22"/>
      <c r="PS70" s="22"/>
      <c r="PT70" s="22"/>
      <c r="PU70" s="22"/>
      <c r="PV70" s="22"/>
      <c r="PW70" s="22"/>
      <c r="PX70" s="22"/>
      <c r="PY70" s="22"/>
      <c r="PZ70" s="22"/>
      <c r="QA70" s="22"/>
      <c r="QB70" s="22"/>
      <c r="QC70" s="22"/>
      <c r="QD70" s="22"/>
      <c r="QE70" s="22"/>
      <c r="QF70" s="22"/>
      <c r="QG70" s="22"/>
      <c r="QH70" s="22"/>
      <c r="QI70" s="22"/>
      <c r="QJ70" s="22"/>
      <c r="QK70" s="22"/>
      <c r="QL70" s="22"/>
      <c r="QM70" s="22"/>
      <c r="QN70" s="22"/>
      <c r="QO70" s="22"/>
      <c r="QP70" s="22"/>
      <c r="QQ70" s="22"/>
      <c r="QR70" s="22"/>
      <c r="QS70" s="22"/>
      <c r="QT70" s="22"/>
      <c r="QU70" s="22"/>
      <c r="QV70" s="22"/>
      <c r="QW70" s="22"/>
      <c r="QX70" s="22"/>
      <c r="QY70" s="22"/>
      <c r="QZ70" s="22"/>
      <c r="RA70" s="22"/>
      <c r="RB70" s="22"/>
      <c r="RC70" s="22"/>
      <c r="RD70" s="22"/>
      <c r="RE70" s="22"/>
      <c r="RF70" s="22"/>
      <c r="RG70" s="22"/>
      <c r="RH70" s="22"/>
      <c r="RI70" s="22"/>
      <c r="RJ70" s="22"/>
      <c r="RK70" s="22"/>
      <c r="RL70" s="22"/>
      <c r="RM70" s="22"/>
      <c r="RN70" s="22"/>
      <c r="RO70" s="22"/>
      <c r="RP70" s="22"/>
      <c r="RQ70" s="22"/>
      <c r="RR70" s="22"/>
      <c r="RS70" s="22"/>
      <c r="RT70" s="22"/>
      <c r="RU70" s="22"/>
      <c r="RV70" s="22"/>
      <c r="RW70" s="22"/>
      <c r="RX70" s="22"/>
      <c r="RY70" s="22"/>
      <c r="RZ70" s="22"/>
      <c r="SA70" s="22"/>
      <c r="SB70" s="22"/>
      <c r="SC70" s="22"/>
      <c r="SD70" s="22"/>
      <c r="SE70" s="22"/>
      <c r="SF70" s="22"/>
      <c r="SG70" s="22"/>
      <c r="SH70" s="22"/>
      <c r="SI70" s="22"/>
      <c r="SJ70" s="22"/>
      <c r="SK70" s="22"/>
      <c r="SL70" s="22"/>
      <c r="SM70" s="22"/>
      <c r="SN70" s="22"/>
      <c r="SO70" s="22"/>
      <c r="SP70" s="22"/>
      <c r="SQ70" s="22"/>
      <c r="SR70" s="22"/>
      <c r="SS70" s="22"/>
      <c r="ST70" s="22"/>
      <c r="SU70" s="22"/>
      <c r="SV70" s="22"/>
      <c r="SW70" s="22"/>
      <c r="SX70" s="22"/>
      <c r="SY70" s="22"/>
      <c r="SZ70" s="22"/>
      <c r="TA70" s="22"/>
      <c r="TB70" s="22"/>
      <c r="TC70" s="22"/>
      <c r="TD70" s="22"/>
      <c r="TE70" s="22"/>
      <c r="TF70" s="22"/>
      <c r="TG70" s="22"/>
      <c r="TH70" s="22"/>
      <c r="TI70" s="22"/>
      <c r="TJ70" s="22"/>
      <c r="TK70" s="22"/>
      <c r="TL70" s="22"/>
      <c r="TM70" s="22"/>
      <c r="TN70" s="22"/>
      <c r="TO70" s="22"/>
      <c r="TP70" s="22"/>
      <c r="TQ70" s="22"/>
      <c r="TR70" s="22"/>
      <c r="TS70" s="22"/>
      <c r="TT70" s="22"/>
      <c r="TU70" s="22"/>
      <c r="TV70" s="22"/>
      <c r="TW70" s="22"/>
      <c r="TX70" s="22"/>
      <c r="TY70" s="22"/>
      <c r="TZ70" s="22"/>
      <c r="UA70" s="22"/>
      <c r="UB70" s="22"/>
      <c r="UC70" s="22"/>
      <c r="UD70" s="22"/>
      <c r="UE70" s="22"/>
      <c r="UF70" s="22"/>
      <c r="UG70" s="22"/>
      <c r="UH70" s="22"/>
      <c r="UI70" s="22"/>
      <c r="UJ70" s="22"/>
      <c r="UK70" s="22"/>
      <c r="UL70" s="22"/>
      <c r="UM70" s="22"/>
      <c r="UN70" s="22"/>
      <c r="UO70" s="22"/>
      <c r="UP70" s="22"/>
      <c r="UQ70" s="22"/>
      <c r="UR70" s="22"/>
      <c r="US70" s="22"/>
      <c r="UT70" s="22"/>
      <c r="UU70" s="22"/>
      <c r="UV70" s="22"/>
      <c r="UW70" s="22"/>
      <c r="UX70" s="22"/>
      <c r="UY70" s="22"/>
      <c r="UZ70" s="22"/>
      <c r="VA70" s="22"/>
      <c r="VB70" s="22"/>
      <c r="VC70" s="22"/>
      <c r="VD70" s="22"/>
      <c r="VE70" s="22"/>
      <c r="VF70" s="22"/>
      <c r="VG70" s="22"/>
      <c r="VH70" s="22"/>
      <c r="VI70" s="22"/>
      <c r="VJ70" s="22"/>
      <c r="VK70" s="22"/>
      <c r="VL70" s="22"/>
      <c r="VM70" s="22"/>
      <c r="VN70" s="22"/>
      <c r="VO70" s="22"/>
      <c r="VP70" s="22"/>
      <c r="VQ70" s="22"/>
      <c r="VR70" s="22"/>
      <c r="VS70" s="22"/>
      <c r="VT70" s="22"/>
      <c r="VU70" s="22"/>
      <c r="VV70" s="22"/>
      <c r="VW70" s="22"/>
      <c r="VX70" s="22"/>
      <c r="VY70" s="22"/>
      <c r="VZ70" s="22"/>
      <c r="WA70" s="22"/>
      <c r="WB70" s="22"/>
      <c r="WC70" s="22"/>
      <c r="WD70" s="22"/>
      <c r="WE70" s="22"/>
      <c r="WF70" s="22"/>
      <c r="WG70" s="22"/>
      <c r="WH70" s="22"/>
      <c r="WI70" s="22"/>
      <c r="WJ70" s="22"/>
      <c r="WK70" s="22"/>
      <c r="WL70" s="22"/>
      <c r="WM70" s="22"/>
      <c r="WN70" s="22"/>
      <c r="WO70" s="22"/>
      <c r="WP70" s="22"/>
      <c r="WQ70" s="22"/>
      <c r="WR70" s="22"/>
      <c r="WS70" s="22"/>
      <c r="WT70" s="22"/>
      <c r="WU70" s="22"/>
      <c r="WV70" s="22"/>
      <c r="WW70" s="22"/>
      <c r="WX70" s="22"/>
      <c r="WY70" s="22"/>
      <c r="WZ70" s="22"/>
      <c r="XA70" s="22"/>
      <c r="XB70" s="22"/>
      <c r="XC70" s="22"/>
      <c r="XD70" s="22"/>
      <c r="XE70" s="22"/>
      <c r="XF70" s="22"/>
      <c r="XG70" s="22"/>
      <c r="XH70" s="22"/>
      <c r="XI70" s="22"/>
      <c r="XJ70" s="22"/>
      <c r="XK70" s="22"/>
      <c r="XL70" s="22"/>
      <c r="XM70" s="22"/>
      <c r="XN70" s="22"/>
      <c r="XO70" s="22"/>
      <c r="XP70" s="22"/>
      <c r="XQ70" s="22"/>
      <c r="XR70" s="22"/>
      <c r="XS70" s="22"/>
      <c r="XT70" s="22"/>
      <c r="XU70" s="22"/>
      <c r="XV70" s="22"/>
      <c r="XW70" s="22"/>
      <c r="XX70" s="22"/>
      <c r="XY70" s="22"/>
      <c r="XZ70" s="22"/>
      <c r="YA70" s="22"/>
      <c r="YB70" s="22"/>
      <c r="YC70" s="22"/>
      <c r="YD70" s="22"/>
      <c r="YE70" s="22"/>
      <c r="YF70" s="22"/>
      <c r="YG70" s="22"/>
      <c r="YH70" s="22"/>
      <c r="YI70" s="22"/>
      <c r="YJ70" s="22"/>
      <c r="YK70" s="22"/>
      <c r="YL70" s="22"/>
      <c r="YM70" s="22"/>
      <c r="YN70" s="22"/>
      <c r="YO70" s="22"/>
      <c r="YP70" s="22"/>
      <c r="YQ70" s="22"/>
      <c r="YR70" s="22"/>
      <c r="YS70" s="22"/>
      <c r="YT70" s="22"/>
      <c r="YU70" s="22"/>
      <c r="YV70" s="22"/>
      <c r="YW70" s="22"/>
      <c r="YX70" s="22"/>
      <c r="YY70" s="22"/>
      <c r="YZ70" s="22"/>
      <c r="ZA70" s="22"/>
      <c r="ZB70" s="22"/>
      <c r="ZC70" s="22"/>
      <c r="ZD70" s="22"/>
      <c r="ZE70" s="22"/>
      <c r="ZF70" s="22"/>
      <c r="ZG70" s="22"/>
      <c r="ZH70" s="22"/>
      <c r="ZI70" s="22"/>
      <c r="ZJ70" s="22"/>
      <c r="ZK70" s="22"/>
      <c r="ZL70" s="22"/>
      <c r="ZM70" s="22"/>
      <c r="ZN70" s="22"/>
      <c r="ZO70" s="22"/>
      <c r="ZP70" s="22"/>
      <c r="ZQ70" s="22"/>
      <c r="ZR70" s="22"/>
      <c r="ZS70" s="22"/>
      <c r="ZT70" s="22"/>
      <c r="ZU70" s="22"/>
      <c r="ZV70" s="22"/>
      <c r="ZW70" s="22"/>
      <c r="ZX70" s="22"/>
      <c r="ZY70" s="22"/>
      <c r="ZZ70" s="22"/>
      <c r="AAA70" s="22"/>
      <c r="AAB70" s="22"/>
      <c r="AAC70" s="22"/>
      <c r="AAD70" s="22"/>
      <c r="AAE70" s="22"/>
      <c r="AAF70" s="22"/>
      <c r="AAG70" s="22"/>
      <c r="AAH70" s="22"/>
      <c r="AAI70" s="22"/>
      <c r="AAJ70" s="22"/>
      <c r="AAK70" s="22"/>
      <c r="AAL70" s="22"/>
      <c r="AAM70" s="22"/>
      <c r="AAN70" s="22"/>
      <c r="AAO70" s="22"/>
      <c r="AAP70" s="22"/>
      <c r="AAQ70" s="22"/>
      <c r="AAR70" s="22"/>
      <c r="AAS70" s="22"/>
      <c r="AAT70" s="22"/>
      <c r="AAU70" s="22"/>
      <c r="AAV70" s="22"/>
      <c r="AAW70" s="22"/>
      <c r="AAX70" s="22"/>
      <c r="AAY70" s="22"/>
      <c r="AAZ70" s="22"/>
      <c r="ABA70" s="22"/>
      <c r="ABB70" s="22"/>
      <c r="ABC70" s="22"/>
      <c r="ABD70" s="22"/>
      <c r="ABE70" s="22"/>
      <c r="ABF70" s="22"/>
      <c r="ABG70" s="22"/>
      <c r="ABH70" s="22"/>
      <c r="ABI70" s="22"/>
      <c r="ABJ70" s="22"/>
      <c r="ABK70" s="22"/>
      <c r="ABL70" s="22"/>
      <c r="ABM70" s="22"/>
      <c r="ABN70" s="22"/>
      <c r="ABO70" s="22"/>
      <c r="ABP70" s="22"/>
      <c r="ABQ70" s="22"/>
      <c r="ABR70" s="22"/>
      <c r="ABS70" s="22"/>
      <c r="ABT70" s="22"/>
      <c r="ABU70" s="22"/>
      <c r="ABV70" s="22"/>
      <c r="ABW70" s="22"/>
      <c r="ABX70" s="22"/>
      <c r="ABY70" s="22"/>
      <c r="ABZ70" s="22"/>
      <c r="ACA70" s="22"/>
      <c r="ACB70" s="22"/>
      <c r="ACC70" s="22"/>
      <c r="ACD70" s="22"/>
      <c r="ACE70" s="22"/>
      <c r="ACF70" s="22"/>
      <c r="ACG70" s="22"/>
      <c r="ACH70" s="22"/>
      <c r="ACI70" s="22"/>
      <c r="ACJ70" s="22"/>
      <c r="ACK70" s="22"/>
      <c r="ACL70" s="22"/>
      <c r="ACM70" s="22"/>
      <c r="ACN70" s="22"/>
      <c r="ACO70" s="22"/>
      <c r="ACP70" s="22"/>
      <c r="ACQ70" s="22"/>
      <c r="ACR70" s="22"/>
      <c r="ACS70" s="22"/>
      <c r="ACT70" s="22"/>
      <c r="ACU70" s="22"/>
      <c r="ACV70" s="22"/>
      <c r="ACW70" s="22"/>
      <c r="ACX70" s="22"/>
      <c r="ACY70" s="22"/>
      <c r="ACZ70" s="22"/>
      <c r="ADA70" s="22"/>
      <c r="ADB70" s="22"/>
      <c r="ADC70" s="22"/>
      <c r="ADD70" s="22"/>
      <c r="ADE70" s="22"/>
      <c r="ADF70" s="22"/>
      <c r="ADG70" s="22"/>
      <c r="ADH70" s="22"/>
      <c r="ADI70" s="22"/>
      <c r="ADJ70" s="22"/>
      <c r="ADK70" s="22"/>
      <c r="ADL70" s="22"/>
      <c r="ADM70" s="22"/>
      <c r="ADN70" s="22"/>
      <c r="ADO70" s="22"/>
      <c r="ADP70" s="22"/>
      <c r="ADQ70" s="22"/>
      <c r="ADR70" s="22"/>
      <c r="ADS70" s="22"/>
      <c r="ADT70" s="22"/>
      <c r="ADU70" s="22"/>
      <c r="ADV70" s="22"/>
      <c r="ADW70" s="22"/>
      <c r="ADX70" s="22"/>
      <c r="ADY70" s="22"/>
      <c r="ADZ70" s="22"/>
      <c r="AEA70" s="22"/>
      <c r="AEB70" s="22"/>
      <c r="AEC70" s="22"/>
      <c r="AED70" s="22"/>
      <c r="AEE70" s="22"/>
      <c r="AEF70" s="22"/>
      <c r="AEG70" s="22"/>
      <c r="AEH70" s="22"/>
      <c r="AEI70" s="22"/>
      <c r="AEJ70" s="22"/>
      <c r="AEK70" s="22"/>
      <c r="AEL70" s="22"/>
      <c r="AEM70" s="22"/>
      <c r="AEN70" s="22"/>
      <c r="AEO70" s="22"/>
      <c r="AEP70" s="22"/>
      <c r="AEQ70" s="22"/>
      <c r="AER70" s="22"/>
      <c r="AES70" s="22"/>
      <c r="AET70" s="22"/>
      <c r="AEU70" s="22"/>
      <c r="AEV70" s="22"/>
      <c r="AEW70" s="22"/>
      <c r="AEX70" s="22"/>
      <c r="AEY70" s="22"/>
      <c r="AEZ70" s="22"/>
      <c r="AFA70" s="22"/>
      <c r="AFB70" s="22"/>
      <c r="AFC70" s="22"/>
      <c r="AFD70" s="22"/>
      <c r="AFE70" s="22"/>
      <c r="AFF70" s="22"/>
      <c r="AFG70" s="22"/>
      <c r="AFH70" s="22"/>
      <c r="AFI70" s="22"/>
      <c r="AFJ70" s="22"/>
      <c r="AFK70" s="22"/>
      <c r="AFL70" s="22"/>
      <c r="AFM70" s="22"/>
      <c r="AFN70" s="22"/>
      <c r="AFO70" s="22"/>
      <c r="AFP70" s="22"/>
      <c r="AFQ70" s="22"/>
      <c r="AFR70" s="22"/>
      <c r="AFS70" s="22"/>
      <c r="AFT70" s="22"/>
      <c r="AFU70" s="22"/>
      <c r="AFV70" s="22"/>
      <c r="AFW70" s="22"/>
      <c r="AFX70" s="22"/>
      <c r="AFY70" s="22"/>
      <c r="AFZ70" s="22"/>
      <c r="AGA70" s="22"/>
      <c r="AGB70" s="22"/>
      <c r="AGC70" s="22"/>
      <c r="AGD70" s="22"/>
      <c r="AGE70" s="22"/>
      <c r="AGF70" s="22"/>
      <c r="AGG70" s="22"/>
      <c r="AGH70" s="22"/>
      <c r="AGI70" s="22"/>
      <c r="AGJ70" s="22"/>
      <c r="AGK70" s="22"/>
      <c r="AGL70" s="22"/>
      <c r="AGM70" s="22"/>
      <c r="AGN70" s="22"/>
      <c r="AGO70" s="22"/>
      <c r="AGP70" s="22"/>
      <c r="AGQ70" s="22"/>
      <c r="AGR70" s="22"/>
      <c r="AGS70" s="22"/>
      <c r="AGT70" s="22"/>
      <c r="AGU70" s="22"/>
      <c r="AGV70" s="22"/>
      <c r="AGW70" s="22"/>
      <c r="AGX70" s="22"/>
      <c r="AGY70" s="22"/>
      <c r="AGZ70" s="22"/>
      <c r="AHA70" s="22"/>
      <c r="AHB70" s="22"/>
      <c r="AHC70" s="22"/>
      <c r="AHD70" s="22"/>
      <c r="AHE70" s="22"/>
      <c r="AHF70" s="22"/>
      <c r="AHG70" s="22"/>
      <c r="AHH70" s="22"/>
      <c r="AHI70" s="22"/>
      <c r="AHJ70" s="22"/>
      <c r="AHK70" s="22"/>
      <c r="AHL70" s="22"/>
      <c r="AHM70" s="22"/>
      <c r="AHN70" s="22"/>
      <c r="AHO70" s="22"/>
      <c r="AHP70" s="22"/>
      <c r="AHQ70" s="22"/>
      <c r="AHR70" s="22"/>
      <c r="AHS70" s="22"/>
      <c r="AHT70" s="22"/>
      <c r="AHU70" s="22"/>
      <c r="AHV70" s="22"/>
      <c r="AHW70" s="22"/>
      <c r="AHX70" s="22"/>
      <c r="AHY70" s="22"/>
      <c r="AHZ70" s="22"/>
      <c r="AIA70" s="22"/>
      <c r="AIB70" s="22"/>
      <c r="AIC70" s="22"/>
      <c r="AID70" s="22"/>
      <c r="AIE70" s="22"/>
      <c r="AIF70" s="22"/>
      <c r="AIG70" s="22"/>
      <c r="AIH70" s="22"/>
      <c r="AII70" s="22"/>
      <c r="AIJ70" s="22"/>
      <c r="AIK70" s="22"/>
      <c r="AIL70" s="22"/>
      <c r="AIM70" s="22"/>
      <c r="AIN70" s="22"/>
      <c r="AIO70" s="22"/>
      <c r="AIP70" s="22"/>
      <c r="AIQ70" s="22"/>
      <c r="AIR70" s="22"/>
      <c r="AIS70" s="22"/>
      <c r="AIT70" s="22"/>
      <c r="AIU70" s="22"/>
      <c r="AIV70" s="22"/>
      <c r="AIW70" s="22"/>
      <c r="AIX70" s="22"/>
      <c r="AIY70" s="22"/>
      <c r="AIZ70" s="22"/>
      <c r="AJA70" s="22"/>
      <c r="AJB70" s="22"/>
      <c r="AJC70" s="22"/>
      <c r="AJD70" s="22"/>
      <c r="AJE70" s="22"/>
      <c r="AJF70" s="22"/>
      <c r="AJG70" s="22"/>
      <c r="AJH70" s="22"/>
      <c r="AJI70" s="22"/>
      <c r="AJJ70" s="22"/>
      <c r="AJK70" s="22"/>
      <c r="AJL70" s="22"/>
      <c r="AJM70" s="22"/>
      <c r="AJN70" s="22"/>
      <c r="AJO70" s="22"/>
      <c r="AJP70" s="22"/>
      <c r="AJQ70" s="22"/>
      <c r="AJR70" s="22"/>
      <c r="AJS70" s="22"/>
      <c r="AJT70" s="22"/>
      <c r="AJU70" s="22"/>
      <c r="AJV70" s="22"/>
      <c r="AJW70" s="22"/>
      <c r="AJX70" s="22"/>
      <c r="AJY70" s="22"/>
      <c r="AJZ70" s="22"/>
      <c r="AKA70" s="22"/>
      <c r="AKB70" s="22"/>
      <c r="AKC70" s="22"/>
      <c r="AKD70" s="22"/>
      <c r="AKE70" s="22"/>
      <c r="AKF70" s="22"/>
      <c r="AKG70" s="22"/>
      <c r="AKH70" s="22"/>
      <c r="AKI70" s="22"/>
      <c r="AKJ70" s="22"/>
      <c r="AKK70" s="22"/>
      <c r="AKL70" s="22"/>
      <c r="AKM70" s="22"/>
      <c r="AKN70" s="22"/>
      <c r="AKO70" s="22"/>
      <c r="AKP70" s="22"/>
      <c r="AKQ70" s="22"/>
      <c r="AKR70" s="22"/>
      <c r="AKS70" s="22"/>
      <c r="AKT70" s="22"/>
      <c r="AKU70" s="22"/>
      <c r="AKV70" s="22"/>
      <c r="AKW70" s="22"/>
      <c r="AKX70" s="22"/>
      <c r="AKY70" s="22"/>
      <c r="AKZ70" s="22"/>
      <c r="ALA70" s="22"/>
      <c r="ALB70" s="22"/>
      <c r="ALC70" s="22"/>
      <c r="ALD70" s="22"/>
      <c r="ALE70" s="22"/>
      <c r="ALF70" s="22"/>
      <c r="ALG70" s="22"/>
      <c r="ALH70" s="22"/>
      <c r="ALI70" s="22"/>
      <c r="ALJ70" s="22"/>
      <c r="ALK70" s="22"/>
      <c r="ALL70" s="22"/>
      <c r="ALM70" s="22"/>
      <c r="ALN70" s="22"/>
      <c r="ALO70" s="22"/>
      <c r="ALP70" s="22"/>
      <c r="ALQ70" s="22"/>
      <c r="ALR70" s="22"/>
      <c r="ALS70" s="22"/>
      <c r="ALT70" s="22"/>
      <c r="ALU70" s="22"/>
      <c r="ALV70" s="22"/>
      <c r="ALW70" s="22"/>
      <c r="ALX70" s="22"/>
      <c r="ALY70" s="22"/>
      <c r="ALZ70" s="22"/>
      <c r="AMA70" s="22"/>
      <c r="AMB70" s="22"/>
      <c r="AMC70" s="22"/>
      <c r="AMD70" s="22"/>
      <c r="AME70" s="22"/>
      <c r="AMF70" s="22"/>
      <c r="AMG70" s="22"/>
      <c r="AMH70" s="22"/>
      <c r="AMI70" s="22"/>
      <c r="AMJ70" s="22"/>
      <c r="AMK70" s="22"/>
      <c r="AML70" s="22"/>
      <c r="AMM70" s="22"/>
      <c r="AMN70" s="22"/>
      <c r="AMO70" s="22"/>
      <c r="AMP70" s="22"/>
      <c r="AMQ70" s="22"/>
      <c r="AMR70" s="22"/>
      <c r="AMS70" s="22"/>
      <c r="AMT70" s="22"/>
      <c r="AMU70" s="22"/>
      <c r="AMV70" s="22"/>
      <c r="AMW70" s="22"/>
      <c r="AMX70" s="22"/>
      <c r="AMY70" s="22"/>
      <c r="AMZ70" s="22"/>
      <c r="ANA70" s="22"/>
      <c r="ANB70" s="22"/>
      <c r="ANC70" s="22"/>
      <c r="AND70" s="22"/>
      <c r="ANE70" s="22"/>
      <c r="ANF70" s="22"/>
      <c r="ANG70" s="22"/>
      <c r="ANH70" s="22"/>
      <c r="ANI70" s="22"/>
      <c r="ANJ70" s="22"/>
      <c r="ANK70" s="22"/>
      <c r="ANL70" s="22"/>
      <c r="ANM70" s="22"/>
      <c r="ANN70" s="22"/>
      <c r="ANO70" s="22"/>
      <c r="ANP70" s="22"/>
      <c r="ANQ70" s="22"/>
      <c r="ANR70" s="22"/>
      <c r="ANS70" s="22"/>
      <c r="ANT70" s="22"/>
      <c r="ANU70" s="22"/>
      <c r="ANV70" s="22"/>
      <c r="ANW70" s="22"/>
      <c r="ANX70" s="22"/>
      <c r="ANY70" s="22"/>
      <c r="ANZ70" s="22"/>
      <c r="AOA70" s="22"/>
      <c r="AOB70" s="22"/>
      <c r="AOC70" s="22"/>
      <c r="AOD70" s="22"/>
      <c r="AOE70" s="22"/>
      <c r="AOF70" s="22"/>
      <c r="AOG70" s="22"/>
      <c r="AOH70" s="22"/>
      <c r="AOI70" s="22"/>
      <c r="AOJ70" s="22"/>
      <c r="AOK70" s="22"/>
      <c r="AOL70" s="22"/>
      <c r="AOM70" s="22"/>
      <c r="AON70" s="22"/>
      <c r="AOO70" s="22"/>
      <c r="AOP70" s="22"/>
      <c r="AOQ70" s="22"/>
      <c r="AOR70" s="22"/>
      <c r="AOS70" s="22"/>
      <c r="AOT70" s="22"/>
      <c r="AOU70" s="22"/>
      <c r="AOV70" s="22"/>
      <c r="AOW70" s="22"/>
      <c r="AOX70" s="22"/>
      <c r="AOY70" s="22"/>
      <c r="AOZ70" s="22"/>
      <c r="APA70" s="22"/>
      <c r="APB70" s="22"/>
      <c r="APC70" s="22"/>
      <c r="APD70" s="22"/>
      <c r="APE70" s="22"/>
      <c r="APF70" s="22"/>
      <c r="APG70" s="22"/>
      <c r="APH70" s="22"/>
      <c r="API70" s="22"/>
      <c r="APJ70" s="22"/>
      <c r="APK70" s="22"/>
      <c r="APL70" s="22"/>
      <c r="APM70" s="22"/>
      <c r="APN70" s="22"/>
      <c r="APO70" s="22"/>
      <c r="APP70" s="22"/>
      <c r="APQ70" s="22"/>
      <c r="APR70" s="22"/>
      <c r="APS70" s="22"/>
      <c r="APT70" s="22"/>
      <c r="APU70" s="22"/>
      <c r="APV70" s="22"/>
      <c r="APW70" s="22"/>
      <c r="APX70" s="22"/>
      <c r="APY70" s="22"/>
      <c r="APZ70" s="22"/>
      <c r="AQA70" s="22"/>
      <c r="AQB70" s="22"/>
      <c r="AQC70" s="22"/>
      <c r="AQD70" s="22"/>
      <c r="AQE70" s="22"/>
      <c r="AQF70" s="22"/>
      <c r="AQG70" s="22"/>
      <c r="AQH70" s="22"/>
      <c r="AQI70" s="22"/>
      <c r="AQJ70" s="22"/>
      <c r="AQK70" s="22"/>
      <c r="AQL70" s="22"/>
      <c r="AQM70" s="22"/>
      <c r="AQN70" s="22"/>
      <c r="AQO70" s="22"/>
      <c r="AQP70" s="22"/>
      <c r="AQQ70" s="22"/>
      <c r="AQR70" s="22"/>
      <c r="AQS70" s="22"/>
      <c r="AQT70" s="22"/>
      <c r="AQU70" s="22"/>
      <c r="AQV70" s="22"/>
      <c r="AQW70" s="22"/>
      <c r="AQX70" s="22"/>
      <c r="AQY70" s="22"/>
      <c r="AQZ70" s="22"/>
      <c r="ARA70" s="22"/>
      <c r="ARB70" s="22"/>
      <c r="ARC70" s="22"/>
      <c r="ARD70" s="22"/>
      <c r="ARE70" s="22"/>
      <c r="ARF70" s="22"/>
      <c r="ARG70" s="22"/>
      <c r="ARH70" s="22"/>
      <c r="ARI70" s="22"/>
      <c r="ARJ70" s="22"/>
      <c r="ARK70" s="22"/>
      <c r="ARL70" s="22"/>
      <c r="ARM70" s="22"/>
      <c r="ARN70" s="22"/>
      <c r="ARO70" s="22"/>
      <c r="ARP70" s="22"/>
      <c r="ARQ70" s="22"/>
      <c r="ARR70" s="22"/>
      <c r="ARS70" s="22"/>
      <c r="ART70" s="22"/>
      <c r="ARU70" s="22"/>
      <c r="ARV70" s="22"/>
      <c r="ARW70" s="22"/>
      <c r="ARX70" s="22"/>
      <c r="ARY70" s="22"/>
      <c r="ARZ70" s="22"/>
      <c r="ASA70" s="22"/>
      <c r="ASB70" s="22"/>
      <c r="ASC70" s="22"/>
      <c r="ASD70" s="22"/>
      <c r="ASE70" s="22"/>
      <c r="ASF70" s="22"/>
      <c r="ASG70" s="22"/>
      <c r="ASH70" s="22"/>
      <c r="ASI70" s="22"/>
      <c r="ASJ70" s="22"/>
      <c r="ASK70" s="22"/>
      <c r="ASL70" s="22"/>
      <c r="ASM70" s="22"/>
      <c r="ASN70" s="22"/>
      <c r="ASO70" s="22"/>
      <c r="ASP70" s="22"/>
      <c r="ASQ70" s="22"/>
      <c r="ASR70" s="22"/>
      <c r="ASS70" s="22"/>
      <c r="AST70" s="22"/>
      <c r="ASU70" s="22"/>
      <c r="ASV70" s="22"/>
      <c r="ASW70" s="22"/>
      <c r="ASX70" s="22"/>
      <c r="ASY70" s="22"/>
      <c r="ASZ70" s="22"/>
      <c r="ATA70" s="22"/>
      <c r="ATB70" s="22"/>
      <c r="ATC70" s="22"/>
      <c r="ATD70" s="22"/>
      <c r="ATE70" s="22"/>
      <c r="ATF70" s="22"/>
      <c r="ATG70" s="22"/>
      <c r="ATH70" s="22"/>
      <c r="ATI70" s="22"/>
      <c r="ATJ70" s="22"/>
      <c r="ATK70" s="22"/>
      <c r="ATL70" s="22"/>
      <c r="ATM70" s="22"/>
      <c r="ATN70" s="22"/>
      <c r="ATO70" s="22"/>
      <c r="ATP70" s="22"/>
      <c r="ATQ70" s="22"/>
      <c r="ATR70" s="22"/>
      <c r="ATS70" s="22"/>
      <c r="ATT70" s="22"/>
      <c r="ATU70" s="22"/>
      <c r="ATV70" s="22"/>
      <c r="ATW70" s="22"/>
      <c r="ATX70" s="22"/>
      <c r="ATY70" s="22"/>
      <c r="ATZ70" s="22"/>
      <c r="AUA70" s="22"/>
      <c r="AUB70" s="22"/>
      <c r="AUC70" s="22"/>
      <c r="AUD70" s="22"/>
      <c r="AUE70" s="22"/>
      <c r="AUF70" s="22"/>
      <c r="AUG70" s="22"/>
      <c r="AUH70" s="22"/>
      <c r="AUI70" s="22"/>
      <c r="AUJ70" s="22"/>
      <c r="AUK70" s="22"/>
      <c r="AUL70" s="22"/>
      <c r="AUM70" s="22"/>
      <c r="AUN70" s="22"/>
      <c r="AUO70" s="22"/>
      <c r="AUP70" s="22"/>
      <c r="AUQ70" s="22"/>
      <c r="AUR70" s="22"/>
      <c r="AUS70" s="22"/>
      <c r="AUT70" s="22"/>
      <c r="AUU70" s="22"/>
      <c r="AUV70" s="22"/>
      <c r="AUW70" s="22"/>
      <c r="AUX70" s="22"/>
      <c r="AUY70" s="22"/>
      <c r="AUZ70" s="22"/>
      <c r="AVA70" s="22"/>
      <c r="AVB70" s="22"/>
      <c r="AVC70" s="22"/>
      <c r="AVD70" s="22"/>
      <c r="AVE70" s="22"/>
      <c r="AVF70" s="22"/>
      <c r="AVG70" s="22"/>
      <c r="AVH70" s="22"/>
      <c r="AVI70" s="22"/>
      <c r="AVJ70" s="22"/>
      <c r="AVK70" s="22"/>
      <c r="AVL70" s="22"/>
      <c r="AVM70" s="22"/>
      <c r="AVN70" s="22"/>
      <c r="AVO70" s="22"/>
      <c r="AVP70" s="22"/>
      <c r="AVQ70" s="22"/>
      <c r="AVR70" s="22"/>
      <c r="AVS70" s="22"/>
      <c r="AVT70" s="22"/>
      <c r="AVU70" s="22"/>
      <c r="AVV70" s="22"/>
      <c r="AVW70" s="22"/>
      <c r="AVX70" s="22"/>
      <c r="AVY70" s="22"/>
      <c r="AVZ70" s="22"/>
      <c r="AWA70" s="22"/>
      <c r="AWB70" s="22"/>
      <c r="AWC70" s="22"/>
      <c r="AWD70" s="22"/>
      <c r="AWE70" s="22"/>
      <c r="AWF70" s="22"/>
      <c r="AWG70" s="22"/>
      <c r="AWH70" s="22"/>
      <c r="AWI70" s="22"/>
      <c r="AWJ70" s="22"/>
      <c r="AWK70" s="22"/>
      <c r="AWL70" s="22"/>
      <c r="AWM70" s="22"/>
      <c r="AWN70" s="22"/>
      <c r="AWO70" s="22"/>
      <c r="AWP70" s="22"/>
      <c r="AWQ70" s="22"/>
      <c r="AWR70" s="22"/>
      <c r="AWS70" s="22"/>
      <c r="AWT70" s="22"/>
      <c r="AWU70" s="22"/>
      <c r="AWV70" s="22"/>
      <c r="AWW70" s="22"/>
      <c r="AWX70" s="22"/>
      <c r="AWY70" s="22"/>
      <c r="AWZ70" s="22"/>
      <c r="AXA70" s="22"/>
      <c r="AXB70" s="22"/>
      <c r="AXC70" s="22"/>
      <c r="AXD70" s="22"/>
      <c r="AXE70" s="22"/>
      <c r="AXF70" s="22"/>
      <c r="AXG70" s="22"/>
      <c r="AXH70" s="22"/>
      <c r="AXI70" s="22"/>
      <c r="AXJ70" s="22"/>
      <c r="AXK70" s="22"/>
      <c r="AXL70" s="22"/>
      <c r="AXM70" s="22"/>
      <c r="AXN70" s="22"/>
      <c r="AXO70" s="22"/>
      <c r="AXP70" s="22"/>
      <c r="AXQ70" s="22"/>
      <c r="AXR70" s="22"/>
      <c r="AXS70" s="22"/>
      <c r="AXT70" s="22"/>
      <c r="AXU70" s="22"/>
      <c r="AXV70" s="22"/>
      <c r="AXW70" s="22"/>
      <c r="AXX70" s="22"/>
      <c r="AXY70" s="22"/>
      <c r="AXZ70" s="22"/>
      <c r="AYA70" s="22"/>
      <c r="AYB70" s="22"/>
      <c r="AYC70" s="22"/>
      <c r="AYD70" s="22"/>
      <c r="AYE70" s="22"/>
      <c r="AYF70" s="22"/>
      <c r="AYG70" s="22"/>
      <c r="AYH70" s="22"/>
      <c r="AYI70" s="22"/>
      <c r="AYJ70" s="22"/>
      <c r="AYK70" s="22"/>
      <c r="AYL70" s="22"/>
      <c r="AYM70" s="22"/>
      <c r="AYN70" s="22"/>
      <c r="AYO70" s="22"/>
      <c r="AYP70" s="22"/>
      <c r="AYQ70" s="22"/>
      <c r="AYR70" s="22"/>
      <c r="AYS70" s="22"/>
      <c r="AYT70" s="22"/>
      <c r="AYU70" s="22"/>
      <c r="AYV70" s="22"/>
      <c r="AYW70" s="22"/>
      <c r="AYX70" s="22"/>
      <c r="AYY70" s="22"/>
      <c r="AYZ70" s="22"/>
      <c r="AZA70" s="22"/>
      <c r="AZB70" s="22"/>
      <c r="AZC70" s="22"/>
      <c r="AZD70" s="22"/>
      <c r="AZE70" s="22"/>
      <c r="AZF70" s="22"/>
      <c r="AZG70" s="22"/>
      <c r="AZH70" s="22"/>
      <c r="AZI70" s="22"/>
      <c r="AZJ70" s="22"/>
      <c r="AZK70" s="22"/>
      <c r="AZL70" s="22"/>
      <c r="AZM70" s="22"/>
      <c r="AZN70" s="22"/>
      <c r="AZO70" s="22"/>
      <c r="AZP70" s="22"/>
      <c r="AZQ70" s="22"/>
      <c r="AZR70" s="22"/>
      <c r="AZS70" s="22"/>
      <c r="AZT70" s="22"/>
      <c r="AZU70" s="22"/>
      <c r="AZV70" s="22"/>
      <c r="AZW70" s="22"/>
      <c r="AZX70" s="22"/>
      <c r="AZY70" s="22"/>
      <c r="AZZ70" s="22"/>
      <c r="BAA70" s="22"/>
      <c r="BAB70" s="22"/>
      <c r="BAC70" s="22"/>
      <c r="BAD70" s="22"/>
      <c r="BAE70" s="22"/>
      <c r="BAF70" s="22"/>
      <c r="BAG70" s="22"/>
      <c r="BAH70" s="22"/>
      <c r="BAI70" s="22"/>
      <c r="BAJ70" s="22"/>
      <c r="BAK70" s="22"/>
      <c r="BAL70" s="22"/>
      <c r="BAM70" s="22"/>
      <c r="BAN70" s="22"/>
      <c r="BAO70" s="22"/>
      <c r="BAP70" s="22"/>
      <c r="BAQ70" s="22"/>
      <c r="BAR70" s="22"/>
      <c r="BAS70" s="22"/>
      <c r="BAT70" s="22"/>
      <c r="BAU70" s="22"/>
      <c r="BAV70" s="22"/>
      <c r="BAW70" s="22"/>
      <c r="BAX70" s="22"/>
      <c r="BAY70" s="22"/>
      <c r="BAZ70" s="22"/>
      <c r="BBA70" s="22"/>
      <c r="BBB70" s="22"/>
      <c r="BBC70" s="22"/>
      <c r="BBD70" s="22"/>
      <c r="BBE70" s="22"/>
      <c r="BBF70" s="22"/>
      <c r="BBG70" s="22"/>
      <c r="BBH70" s="22"/>
      <c r="BBI70" s="22"/>
      <c r="BBJ70" s="22"/>
      <c r="BBK70" s="22"/>
      <c r="BBL70" s="22"/>
      <c r="BBM70" s="22"/>
      <c r="BBN70" s="22"/>
      <c r="BBO70" s="22"/>
      <c r="BBP70" s="22"/>
      <c r="BBQ70" s="22"/>
      <c r="BBR70" s="22"/>
      <c r="BBS70" s="22"/>
      <c r="BBT70" s="22"/>
      <c r="BBU70" s="22"/>
      <c r="BBV70" s="22"/>
      <c r="BBW70" s="22"/>
      <c r="BBX70" s="22"/>
      <c r="BBY70" s="22"/>
      <c r="BBZ70" s="22"/>
      <c r="BCA70" s="22"/>
      <c r="BCB70" s="22"/>
      <c r="BCC70" s="22"/>
      <c r="BCD70" s="22"/>
      <c r="BCE70" s="22"/>
      <c r="BCF70" s="22"/>
      <c r="BCG70" s="22"/>
      <c r="BCH70" s="22"/>
      <c r="BCI70" s="22"/>
      <c r="BCJ70" s="22"/>
      <c r="BCK70" s="22"/>
      <c r="BCL70" s="22"/>
      <c r="BCM70" s="22"/>
      <c r="BCN70" s="22"/>
      <c r="BCO70" s="22"/>
      <c r="BCP70" s="22"/>
      <c r="BCQ70" s="22"/>
      <c r="BCR70" s="22"/>
      <c r="BCS70" s="22"/>
      <c r="BCT70" s="22"/>
      <c r="BCU70" s="22"/>
      <c r="BCV70" s="22"/>
      <c r="BCW70" s="22"/>
      <c r="BCX70" s="22"/>
      <c r="BCY70" s="22"/>
      <c r="BCZ70" s="22"/>
      <c r="BDA70" s="22"/>
      <c r="BDB70" s="22"/>
      <c r="BDC70" s="22"/>
      <c r="BDD70" s="22"/>
      <c r="BDE70" s="22"/>
      <c r="BDF70" s="22"/>
      <c r="BDG70" s="22"/>
      <c r="BDH70" s="22"/>
      <c r="BDI70" s="22"/>
      <c r="BDJ70" s="22"/>
      <c r="BDK70" s="22"/>
      <c r="BDL70" s="22"/>
      <c r="BDM70" s="22"/>
      <c r="BDN70" s="22"/>
      <c r="BDO70" s="22"/>
      <c r="BDP70" s="22"/>
      <c r="BDQ70" s="22"/>
      <c r="BDR70" s="22"/>
      <c r="BDS70" s="22"/>
      <c r="BDT70" s="22"/>
      <c r="BDU70" s="22"/>
      <c r="BDV70" s="22"/>
      <c r="BDW70" s="22"/>
      <c r="BDX70" s="22"/>
      <c r="BDY70" s="22"/>
      <c r="BDZ70" s="22"/>
      <c r="BEA70" s="22"/>
      <c r="BEB70" s="22"/>
      <c r="BEC70" s="22"/>
      <c r="BED70" s="22"/>
      <c r="BEE70" s="22"/>
      <c r="BEF70" s="22"/>
      <c r="BEG70" s="22"/>
      <c r="BEH70" s="22"/>
      <c r="BEI70" s="22"/>
      <c r="BEJ70" s="22"/>
      <c r="BEK70" s="22"/>
      <c r="BEL70" s="22"/>
      <c r="BEM70" s="22"/>
      <c r="BEN70" s="22"/>
      <c r="BEO70" s="22"/>
      <c r="BEP70" s="22"/>
      <c r="BEQ70" s="22"/>
      <c r="BER70" s="22"/>
      <c r="BES70" s="22"/>
      <c r="BET70" s="22"/>
      <c r="BEU70" s="22"/>
      <c r="BEV70" s="22"/>
      <c r="BEW70" s="22"/>
      <c r="BEX70" s="22"/>
      <c r="BEY70" s="22"/>
      <c r="BEZ70" s="22"/>
      <c r="BFA70" s="22"/>
      <c r="BFB70" s="22"/>
      <c r="BFC70" s="22"/>
      <c r="BFD70" s="22"/>
      <c r="BFE70" s="22"/>
      <c r="BFF70" s="22"/>
      <c r="BFG70" s="22"/>
      <c r="BFH70" s="22"/>
      <c r="BFI70" s="22"/>
      <c r="BFJ70" s="22"/>
      <c r="BFK70" s="22"/>
      <c r="BFL70" s="22"/>
      <c r="BFM70" s="22"/>
      <c r="BFN70" s="22"/>
      <c r="BFO70" s="22"/>
      <c r="BFP70" s="22"/>
      <c r="BFQ70" s="22"/>
      <c r="BFR70" s="22"/>
      <c r="BFS70" s="22"/>
      <c r="BFT70" s="22"/>
      <c r="BFU70" s="22"/>
      <c r="BFV70" s="22"/>
      <c r="BFW70" s="22"/>
      <c r="BFX70" s="22"/>
      <c r="BFY70" s="22"/>
      <c r="BFZ70" s="22"/>
      <c r="BGA70" s="22"/>
      <c r="BGB70" s="22"/>
      <c r="BGC70" s="22"/>
      <c r="BGD70" s="22"/>
      <c r="BGE70" s="22"/>
      <c r="BGF70" s="22"/>
      <c r="BGG70" s="22"/>
      <c r="BGH70" s="22"/>
      <c r="BGI70" s="22"/>
      <c r="BGJ70" s="22"/>
      <c r="BGK70" s="22"/>
      <c r="BGL70" s="22"/>
      <c r="BGM70" s="22"/>
      <c r="BGN70" s="22"/>
      <c r="BGO70" s="22"/>
      <c r="BGP70" s="22"/>
      <c r="BGQ70" s="22"/>
      <c r="BGR70" s="22"/>
      <c r="BGS70" s="22"/>
      <c r="BGT70" s="22"/>
      <c r="BGU70" s="22"/>
      <c r="BGV70" s="22"/>
      <c r="BGW70" s="22"/>
      <c r="BGX70" s="22"/>
      <c r="BGY70" s="22"/>
      <c r="BGZ70" s="22"/>
      <c r="BHA70" s="22"/>
      <c r="BHB70" s="22"/>
      <c r="BHC70" s="22"/>
      <c r="BHD70" s="22"/>
      <c r="BHE70" s="22"/>
      <c r="BHF70" s="22"/>
      <c r="BHG70" s="22"/>
      <c r="BHH70" s="22"/>
      <c r="BHI70" s="22"/>
      <c r="BHJ70" s="22"/>
      <c r="BHK70" s="22"/>
      <c r="BHL70" s="22"/>
      <c r="BHM70" s="22"/>
      <c r="BHN70" s="22"/>
      <c r="BHO70" s="22"/>
      <c r="BHP70" s="22"/>
      <c r="BHQ70" s="22"/>
      <c r="BHR70" s="22"/>
      <c r="BHS70" s="22"/>
      <c r="BHT70" s="22"/>
      <c r="BHU70" s="22"/>
      <c r="BHV70" s="22"/>
      <c r="BHW70" s="22"/>
      <c r="BHX70" s="22"/>
      <c r="BHY70" s="22"/>
      <c r="BHZ70" s="22"/>
      <c r="BIA70" s="22"/>
      <c r="BIB70" s="22"/>
      <c r="BIC70" s="22"/>
      <c r="BID70" s="22"/>
      <c r="BIE70" s="22"/>
      <c r="BIF70" s="22"/>
      <c r="BIG70" s="22"/>
      <c r="BIH70" s="22"/>
      <c r="BII70" s="22"/>
      <c r="BIJ70" s="22"/>
      <c r="BIK70" s="22"/>
      <c r="BIL70" s="22"/>
      <c r="BIM70" s="22"/>
      <c r="BIN70" s="22"/>
      <c r="BIO70" s="22"/>
      <c r="BIP70" s="22"/>
      <c r="BIQ70" s="22"/>
      <c r="BIR70" s="22"/>
      <c r="BIS70" s="22"/>
      <c r="BIT70" s="22"/>
      <c r="BIU70" s="22"/>
      <c r="BIV70" s="22"/>
      <c r="BIW70" s="22"/>
      <c r="BIX70" s="22"/>
      <c r="BIY70" s="22"/>
      <c r="BIZ70" s="22"/>
      <c r="BJA70" s="22"/>
      <c r="BJB70" s="22"/>
      <c r="BJC70" s="22"/>
      <c r="BJD70" s="22"/>
      <c r="BJE70" s="22"/>
      <c r="BJF70" s="22"/>
      <c r="BJG70" s="22"/>
      <c r="BJH70" s="22"/>
      <c r="BJI70" s="22"/>
      <c r="BJJ70" s="22"/>
      <c r="BJK70" s="22"/>
      <c r="BJL70" s="22"/>
      <c r="BJM70" s="22"/>
      <c r="BJN70" s="22"/>
      <c r="BJO70" s="22"/>
      <c r="BJP70" s="22"/>
      <c r="BJQ70" s="22"/>
      <c r="BJR70" s="22"/>
      <c r="BJS70" s="22"/>
      <c r="BJT70" s="22"/>
      <c r="BJU70" s="22"/>
      <c r="BJV70" s="22"/>
      <c r="BJW70" s="22"/>
      <c r="BJX70" s="22"/>
      <c r="BJY70" s="22"/>
      <c r="BJZ70" s="22"/>
      <c r="BKA70" s="22"/>
      <c r="BKB70" s="22"/>
      <c r="BKC70" s="22"/>
      <c r="BKD70" s="22"/>
      <c r="BKE70" s="22"/>
      <c r="BKF70" s="22"/>
      <c r="BKG70" s="22"/>
      <c r="BKH70" s="22"/>
      <c r="BKI70" s="22"/>
      <c r="BKJ70" s="22"/>
      <c r="BKK70" s="22"/>
      <c r="BKL70" s="22"/>
      <c r="BKM70" s="22"/>
      <c r="BKN70" s="22"/>
      <c r="BKO70" s="22"/>
      <c r="BKP70" s="22"/>
      <c r="BKQ70" s="22"/>
      <c r="BKR70" s="22"/>
      <c r="BKS70" s="22"/>
      <c r="BKT70" s="22"/>
      <c r="BKU70" s="22"/>
      <c r="BKV70" s="22"/>
      <c r="BKW70" s="22"/>
      <c r="BKX70" s="22"/>
      <c r="BKY70" s="22"/>
      <c r="BKZ70" s="22"/>
      <c r="BLA70" s="22"/>
      <c r="BLB70" s="22"/>
      <c r="BLC70" s="22"/>
      <c r="BLD70" s="22"/>
      <c r="BLE70" s="22"/>
      <c r="BLF70" s="22"/>
      <c r="BLG70" s="22"/>
      <c r="BLH70" s="22"/>
      <c r="BLI70" s="22"/>
      <c r="BLJ70" s="22"/>
      <c r="BLK70" s="22"/>
      <c r="BLL70" s="22"/>
      <c r="BLM70" s="22"/>
      <c r="BLN70" s="22"/>
      <c r="BLO70" s="22"/>
      <c r="BLP70" s="22"/>
      <c r="BLQ70" s="22"/>
      <c r="BLR70" s="22"/>
      <c r="BLS70" s="22"/>
      <c r="BLT70" s="22"/>
      <c r="BLU70" s="22"/>
      <c r="BLV70" s="22"/>
      <c r="BLW70" s="22"/>
      <c r="BLX70" s="22"/>
      <c r="BLY70" s="22"/>
      <c r="BLZ70" s="22"/>
      <c r="BMA70" s="22"/>
      <c r="BMB70" s="22"/>
      <c r="BMC70" s="22"/>
      <c r="BMD70" s="22"/>
      <c r="BME70" s="22"/>
      <c r="BMF70" s="22"/>
      <c r="BMG70" s="22"/>
      <c r="BMH70" s="22"/>
      <c r="BMI70" s="22"/>
      <c r="BMJ70" s="22"/>
      <c r="BMK70" s="22"/>
      <c r="BML70" s="22"/>
      <c r="BMM70" s="22"/>
      <c r="BMN70" s="22"/>
      <c r="BMO70" s="22"/>
      <c r="BMP70" s="22"/>
      <c r="BMQ70" s="22"/>
      <c r="BMR70" s="22"/>
      <c r="BMS70" s="22"/>
      <c r="BMT70" s="22"/>
      <c r="BMU70" s="22"/>
      <c r="BMV70" s="22"/>
      <c r="BMW70" s="22"/>
      <c r="BMX70" s="22"/>
      <c r="BMY70" s="22"/>
      <c r="BMZ70" s="22"/>
      <c r="BNA70" s="22"/>
      <c r="BNB70" s="22"/>
      <c r="BNC70" s="22"/>
      <c r="BND70" s="22"/>
      <c r="BNE70" s="22"/>
      <c r="BNF70" s="22"/>
      <c r="BNG70" s="22"/>
      <c r="BNH70" s="22"/>
      <c r="BNI70" s="22"/>
      <c r="BNJ70" s="22"/>
      <c r="BNK70" s="22"/>
      <c r="BNL70" s="22"/>
      <c r="BNM70" s="22"/>
      <c r="BNN70" s="22"/>
      <c r="BNO70" s="22"/>
      <c r="BNP70" s="22"/>
      <c r="BNQ70" s="22"/>
      <c r="BNR70" s="22"/>
      <c r="BNS70" s="22"/>
      <c r="BNT70" s="22"/>
      <c r="BNU70" s="22"/>
      <c r="BNV70" s="22"/>
      <c r="BNW70" s="22"/>
      <c r="BNX70" s="22"/>
      <c r="BNY70" s="22"/>
      <c r="BNZ70" s="22"/>
      <c r="BOA70" s="22"/>
      <c r="BOB70" s="22"/>
      <c r="BOC70" s="22"/>
      <c r="BOD70" s="22"/>
      <c r="BOE70" s="22"/>
      <c r="BOF70" s="22"/>
      <c r="BOG70" s="22"/>
      <c r="BOH70" s="22"/>
      <c r="BOI70" s="22"/>
      <c r="BOJ70" s="22"/>
      <c r="BOK70" s="22"/>
      <c r="BOL70" s="22"/>
      <c r="BOM70" s="22"/>
      <c r="BON70" s="22"/>
      <c r="BOO70" s="22"/>
      <c r="BOP70" s="22"/>
      <c r="BOQ70" s="22"/>
      <c r="BOR70" s="22"/>
      <c r="BOS70" s="22"/>
      <c r="BOT70" s="22"/>
      <c r="BOU70" s="22"/>
      <c r="BOV70" s="22"/>
      <c r="BOW70" s="22"/>
      <c r="BOX70" s="22"/>
      <c r="BOY70" s="22"/>
      <c r="BOZ70" s="22"/>
      <c r="BPA70" s="22"/>
      <c r="BPB70" s="22"/>
      <c r="BPC70" s="22"/>
      <c r="BPD70" s="22"/>
      <c r="BPE70" s="22"/>
      <c r="BPF70" s="22"/>
      <c r="BPG70" s="22"/>
      <c r="BPH70" s="22"/>
      <c r="BPI70" s="22"/>
      <c r="BPJ70" s="22"/>
      <c r="BPK70" s="22"/>
      <c r="BPL70" s="22"/>
      <c r="BPM70" s="22"/>
      <c r="BPN70" s="22"/>
      <c r="BPO70" s="22"/>
      <c r="BPP70" s="22"/>
      <c r="BPQ70" s="22"/>
      <c r="BPR70" s="22"/>
      <c r="BPS70" s="22"/>
      <c r="BPT70" s="22"/>
      <c r="BPU70" s="22"/>
      <c r="BPV70" s="22"/>
      <c r="BPW70" s="22"/>
      <c r="BPX70" s="22"/>
      <c r="BPY70" s="22"/>
      <c r="BPZ70" s="22"/>
      <c r="BQA70" s="22"/>
      <c r="BQB70" s="22"/>
      <c r="BQC70" s="22"/>
      <c r="BQD70" s="22"/>
      <c r="BQE70" s="22"/>
      <c r="BQF70" s="22"/>
      <c r="BQG70" s="22"/>
      <c r="BQH70" s="22"/>
      <c r="BQI70" s="22"/>
      <c r="BQJ70" s="22"/>
      <c r="BQK70" s="22"/>
      <c r="BQL70" s="22"/>
      <c r="BQM70" s="22"/>
      <c r="BQN70" s="22"/>
      <c r="BQO70" s="22"/>
      <c r="BQP70" s="22"/>
      <c r="BQQ70" s="22"/>
      <c r="BQR70" s="22"/>
      <c r="BQS70" s="22"/>
      <c r="BQT70" s="22"/>
      <c r="BQU70" s="22"/>
      <c r="BQV70" s="22"/>
      <c r="BQW70" s="22"/>
      <c r="BQX70" s="22"/>
      <c r="BQY70" s="22"/>
      <c r="BQZ70" s="22"/>
      <c r="BRA70" s="22"/>
      <c r="BRB70" s="22"/>
      <c r="BRC70" s="22"/>
      <c r="BRD70" s="22"/>
      <c r="BRE70" s="22"/>
      <c r="BRF70" s="22"/>
      <c r="BRG70" s="22"/>
      <c r="BRH70" s="22"/>
      <c r="BRI70" s="22"/>
      <c r="BRJ70" s="22"/>
      <c r="BRK70" s="22"/>
      <c r="BRL70" s="22"/>
      <c r="BRM70" s="22"/>
      <c r="BRN70" s="22"/>
      <c r="BRO70" s="22"/>
      <c r="BRP70" s="22"/>
      <c r="BRQ70" s="22"/>
      <c r="BRR70" s="22"/>
      <c r="BRS70" s="22"/>
      <c r="BRT70" s="22"/>
      <c r="BRU70" s="22"/>
      <c r="BRV70" s="22"/>
      <c r="BRW70" s="22"/>
      <c r="BRX70" s="22"/>
      <c r="BRY70" s="22"/>
      <c r="BRZ70" s="22"/>
      <c r="BSA70" s="22"/>
      <c r="BSB70" s="22"/>
      <c r="BSC70" s="22"/>
      <c r="BSD70" s="22"/>
      <c r="BSE70" s="22"/>
      <c r="BSF70" s="22"/>
      <c r="BSG70" s="22"/>
      <c r="BSH70" s="22"/>
      <c r="BSI70" s="22"/>
      <c r="BSJ70" s="22"/>
      <c r="BSK70" s="22"/>
      <c r="BSL70" s="22"/>
      <c r="BSM70" s="22"/>
      <c r="BSN70" s="22"/>
      <c r="BSO70" s="22"/>
      <c r="BSP70" s="22"/>
      <c r="BSQ70" s="22"/>
      <c r="BSR70" s="22"/>
      <c r="BSS70" s="22"/>
      <c r="BST70" s="22"/>
      <c r="BSU70" s="22"/>
      <c r="BSV70" s="22"/>
      <c r="BSW70" s="22"/>
      <c r="BSX70" s="22"/>
      <c r="BSY70" s="22"/>
      <c r="BSZ70" s="22"/>
      <c r="BTA70" s="22"/>
      <c r="BTB70" s="22"/>
      <c r="BTC70" s="22"/>
      <c r="BTD70" s="22"/>
      <c r="BTE70" s="22"/>
      <c r="BTF70" s="22"/>
      <c r="BTG70" s="22"/>
      <c r="BTH70" s="22"/>
      <c r="BTI70" s="22"/>
      <c r="BTJ70" s="22"/>
      <c r="BTK70" s="22"/>
      <c r="BTL70" s="22"/>
      <c r="BTM70" s="22"/>
      <c r="BTN70" s="22"/>
      <c r="BTO70" s="22"/>
      <c r="BTP70" s="22"/>
      <c r="BTQ70" s="22"/>
      <c r="BTR70" s="22"/>
      <c r="BTS70" s="22"/>
      <c r="BTT70" s="22"/>
      <c r="BTU70" s="22"/>
      <c r="BTV70" s="22"/>
      <c r="BTW70" s="22"/>
      <c r="BTX70" s="22"/>
      <c r="BTY70" s="22"/>
      <c r="BTZ70" s="22"/>
      <c r="BUA70" s="22"/>
      <c r="BUB70" s="22"/>
      <c r="BUC70" s="22"/>
      <c r="BUD70" s="22"/>
      <c r="BUE70" s="22"/>
      <c r="BUF70" s="22"/>
      <c r="BUG70" s="22"/>
      <c r="BUH70" s="22"/>
      <c r="BUI70" s="22"/>
      <c r="BUJ70" s="22"/>
      <c r="BUK70" s="22"/>
      <c r="BUL70" s="22"/>
      <c r="BUM70" s="22"/>
      <c r="BUN70" s="22"/>
      <c r="BUO70" s="22"/>
      <c r="BUP70" s="22"/>
      <c r="BUQ70" s="22"/>
      <c r="BUR70" s="22"/>
      <c r="BUS70" s="22"/>
      <c r="BUT70" s="22"/>
      <c r="BUU70" s="22"/>
      <c r="BUV70" s="22"/>
      <c r="BUW70" s="22"/>
      <c r="BUX70" s="22"/>
      <c r="BUY70" s="22"/>
      <c r="BUZ70" s="22"/>
      <c r="BVA70" s="22"/>
      <c r="BVB70" s="22"/>
      <c r="BVC70" s="22"/>
      <c r="BVD70" s="22"/>
      <c r="BVE70" s="22"/>
      <c r="BVF70" s="22"/>
      <c r="BVG70" s="22"/>
      <c r="BVH70" s="22"/>
      <c r="BVI70" s="22"/>
      <c r="BVJ70" s="22"/>
      <c r="BVK70" s="22"/>
      <c r="BVL70" s="22"/>
      <c r="BVM70" s="22"/>
      <c r="BVN70" s="22"/>
      <c r="BVO70" s="22"/>
      <c r="BVP70" s="22"/>
      <c r="BVQ70" s="22"/>
      <c r="BVR70" s="22"/>
      <c r="BVS70" s="22"/>
      <c r="BVT70" s="22"/>
      <c r="BVU70" s="22"/>
      <c r="BVV70" s="22"/>
      <c r="BVW70" s="22"/>
      <c r="BVX70" s="22"/>
      <c r="BVY70" s="22"/>
      <c r="BVZ70" s="22"/>
      <c r="BWA70" s="22"/>
      <c r="BWB70" s="22"/>
      <c r="BWC70" s="22"/>
      <c r="BWD70" s="22"/>
      <c r="BWE70" s="22"/>
      <c r="BWF70" s="22"/>
      <c r="BWG70" s="22"/>
      <c r="BWH70" s="22"/>
      <c r="BWI70" s="22"/>
      <c r="BWJ70" s="22"/>
      <c r="BWK70" s="22"/>
      <c r="BWL70" s="22"/>
      <c r="BWM70" s="22"/>
      <c r="BWN70" s="22"/>
      <c r="BWO70" s="22"/>
      <c r="BWP70" s="22"/>
      <c r="BWQ70" s="22"/>
      <c r="BWR70" s="22"/>
      <c r="BWS70" s="22"/>
      <c r="BWT70" s="22"/>
      <c r="BWU70" s="22"/>
      <c r="BWV70" s="22"/>
      <c r="BWW70" s="22"/>
      <c r="BWX70" s="22"/>
      <c r="BWY70" s="22"/>
      <c r="BWZ70" s="22"/>
      <c r="BXA70" s="22"/>
      <c r="BXB70" s="22"/>
      <c r="BXC70" s="22"/>
      <c r="BXD70" s="22"/>
      <c r="BXE70" s="22"/>
      <c r="BXF70" s="22"/>
      <c r="BXG70" s="22"/>
      <c r="BXH70" s="22"/>
      <c r="BXI70" s="22"/>
      <c r="BXJ70" s="22"/>
      <c r="BXK70" s="22"/>
      <c r="BXL70" s="22"/>
      <c r="BXM70" s="22"/>
      <c r="BXN70" s="22"/>
      <c r="BXO70" s="22"/>
      <c r="BXP70" s="22"/>
      <c r="BXQ70" s="22"/>
      <c r="BXR70" s="22"/>
      <c r="BXS70" s="22"/>
      <c r="BXT70" s="22"/>
      <c r="BXU70" s="22"/>
      <c r="BXV70" s="22"/>
      <c r="BXW70" s="22"/>
      <c r="BXX70" s="22"/>
      <c r="BXY70" s="22"/>
      <c r="BXZ70" s="22"/>
      <c r="BYA70" s="22"/>
      <c r="BYB70" s="22"/>
      <c r="BYC70" s="22"/>
      <c r="BYD70" s="22"/>
      <c r="BYE70" s="22"/>
      <c r="BYF70" s="22"/>
      <c r="BYG70" s="22"/>
      <c r="BYH70" s="22"/>
      <c r="BYI70" s="22"/>
      <c r="BYJ70" s="22"/>
      <c r="BYK70" s="22"/>
      <c r="BYL70" s="22"/>
      <c r="BYM70" s="22"/>
      <c r="BYN70" s="22"/>
      <c r="BYO70" s="22"/>
      <c r="BYP70" s="22"/>
      <c r="BYQ70" s="22"/>
      <c r="BYR70" s="22"/>
      <c r="BYS70" s="22"/>
      <c r="BYT70" s="22"/>
      <c r="BYU70" s="22"/>
      <c r="BYV70" s="22"/>
      <c r="BYW70" s="22"/>
      <c r="BYX70" s="22"/>
      <c r="BYY70" s="22"/>
      <c r="BYZ70" s="22"/>
      <c r="BZA70" s="22"/>
      <c r="BZB70" s="22"/>
      <c r="BZC70" s="22"/>
      <c r="BZD70" s="22"/>
      <c r="BZE70" s="22"/>
      <c r="BZF70" s="22"/>
      <c r="BZG70" s="22"/>
      <c r="BZH70" s="22"/>
      <c r="BZI70" s="22"/>
      <c r="BZJ70" s="22"/>
      <c r="BZK70" s="22"/>
      <c r="BZL70" s="22"/>
      <c r="BZM70" s="22"/>
      <c r="BZN70" s="22"/>
      <c r="BZO70" s="22"/>
      <c r="BZP70" s="22"/>
      <c r="BZQ70" s="22"/>
      <c r="BZR70" s="22"/>
      <c r="BZS70" s="22"/>
      <c r="BZT70" s="22"/>
      <c r="BZU70" s="22"/>
      <c r="BZV70" s="22"/>
      <c r="BZW70" s="22"/>
      <c r="BZX70" s="22"/>
      <c r="BZY70" s="22"/>
      <c r="BZZ70" s="22"/>
      <c r="CAA70" s="22"/>
      <c r="CAB70" s="22"/>
      <c r="CAC70" s="22"/>
      <c r="CAD70" s="22"/>
      <c r="CAE70" s="22"/>
      <c r="CAF70" s="22"/>
      <c r="CAG70" s="22"/>
      <c r="CAH70" s="22"/>
      <c r="CAI70" s="22"/>
      <c r="CAJ70" s="22"/>
      <c r="CAK70" s="22"/>
      <c r="CAL70" s="22"/>
      <c r="CAM70" s="22"/>
      <c r="CAN70" s="22"/>
      <c r="CAO70" s="22"/>
      <c r="CAP70" s="22"/>
      <c r="CAQ70" s="22"/>
      <c r="CAR70" s="22"/>
      <c r="CAS70" s="22"/>
      <c r="CAT70" s="22"/>
      <c r="CAU70" s="22"/>
      <c r="CAV70" s="22"/>
      <c r="CAW70" s="22"/>
      <c r="CAX70" s="22"/>
      <c r="CAY70" s="22"/>
      <c r="CAZ70" s="22"/>
      <c r="CBA70" s="22"/>
      <c r="CBB70" s="22"/>
      <c r="CBC70" s="22"/>
      <c r="CBD70" s="22"/>
      <c r="CBE70" s="22"/>
      <c r="CBF70" s="22"/>
      <c r="CBG70" s="22"/>
      <c r="CBH70" s="22"/>
      <c r="CBI70" s="22"/>
      <c r="CBJ70" s="22"/>
      <c r="CBK70" s="22"/>
      <c r="CBL70" s="22"/>
      <c r="CBM70" s="22"/>
      <c r="CBN70" s="22"/>
      <c r="CBO70" s="22"/>
      <c r="CBP70" s="22"/>
      <c r="CBQ70" s="22"/>
      <c r="CBR70" s="22"/>
      <c r="CBS70" s="22"/>
      <c r="CBT70" s="22"/>
      <c r="CBU70" s="22"/>
      <c r="CBV70" s="22"/>
      <c r="CBW70" s="22"/>
      <c r="CBX70" s="22"/>
      <c r="CBY70" s="22"/>
      <c r="CBZ70" s="22"/>
      <c r="CCA70" s="22"/>
      <c r="CCB70" s="22"/>
      <c r="CCC70" s="22"/>
      <c r="CCD70" s="22"/>
      <c r="CCE70" s="22"/>
      <c r="CCF70" s="22"/>
      <c r="CCG70" s="22"/>
      <c r="CCH70" s="22"/>
      <c r="CCI70" s="22"/>
      <c r="CCJ70" s="22"/>
      <c r="CCK70" s="22"/>
      <c r="CCL70" s="22"/>
      <c r="CCM70" s="22"/>
      <c r="CCN70" s="22"/>
      <c r="CCO70" s="22"/>
      <c r="CCP70" s="22"/>
      <c r="CCQ70" s="22"/>
      <c r="CCR70" s="22"/>
      <c r="CCS70" s="22"/>
      <c r="CCT70" s="22"/>
      <c r="CCU70" s="22"/>
      <c r="CCV70" s="22"/>
      <c r="CCW70" s="22"/>
      <c r="CCX70" s="22"/>
      <c r="CCY70" s="22"/>
      <c r="CCZ70" s="22"/>
      <c r="CDA70" s="22"/>
      <c r="CDB70" s="22"/>
      <c r="CDC70" s="22"/>
      <c r="CDD70" s="22"/>
      <c r="CDE70" s="22"/>
      <c r="CDF70" s="22"/>
      <c r="CDG70" s="22"/>
      <c r="CDH70" s="22"/>
      <c r="CDI70" s="22"/>
      <c r="CDJ70" s="22"/>
      <c r="CDK70" s="22"/>
      <c r="CDL70" s="22"/>
      <c r="CDM70" s="22"/>
      <c r="CDN70" s="22"/>
      <c r="CDO70" s="22"/>
      <c r="CDP70" s="22"/>
      <c r="CDQ70" s="22"/>
      <c r="CDR70" s="22"/>
      <c r="CDS70" s="22"/>
      <c r="CDT70" s="22"/>
      <c r="CDU70" s="22"/>
      <c r="CDV70" s="22"/>
      <c r="CDW70" s="22"/>
      <c r="CDX70" s="22"/>
      <c r="CDY70" s="22"/>
      <c r="CDZ70" s="22"/>
      <c r="CEA70" s="22"/>
      <c r="CEB70" s="22"/>
      <c r="CEC70" s="22"/>
      <c r="CED70" s="22"/>
      <c r="CEE70" s="22"/>
      <c r="CEF70" s="22"/>
      <c r="CEG70" s="22"/>
      <c r="CEH70" s="22"/>
      <c r="CEI70" s="22"/>
      <c r="CEJ70" s="22"/>
      <c r="CEK70" s="22"/>
      <c r="CEL70" s="22"/>
      <c r="CEM70" s="22"/>
      <c r="CEN70" s="22"/>
      <c r="CEO70" s="22"/>
      <c r="CEP70" s="22"/>
      <c r="CEQ70" s="22"/>
      <c r="CER70" s="22"/>
      <c r="CES70" s="22"/>
      <c r="CET70" s="22"/>
      <c r="CEU70" s="22"/>
      <c r="CEV70" s="22"/>
      <c r="CEW70" s="22"/>
      <c r="CEX70" s="22"/>
      <c r="CEY70" s="22"/>
      <c r="CEZ70" s="22"/>
      <c r="CFA70" s="22"/>
      <c r="CFB70" s="22"/>
      <c r="CFC70" s="22"/>
      <c r="CFD70" s="22"/>
      <c r="CFE70" s="22"/>
      <c r="CFF70" s="22"/>
      <c r="CFG70" s="22"/>
      <c r="CFH70" s="22"/>
      <c r="CFI70" s="22"/>
      <c r="CFJ70" s="22"/>
      <c r="CFK70" s="22"/>
      <c r="CFL70" s="22"/>
      <c r="CFM70" s="22"/>
      <c r="CFN70" s="22"/>
      <c r="CFO70" s="22"/>
      <c r="CFP70" s="22"/>
      <c r="CFQ70" s="22"/>
      <c r="CFR70" s="22"/>
      <c r="CFS70" s="22"/>
      <c r="CFT70" s="22"/>
      <c r="CFU70" s="22"/>
      <c r="CFV70" s="22"/>
      <c r="CFW70" s="22"/>
      <c r="CFX70" s="22"/>
      <c r="CFY70" s="22"/>
      <c r="CFZ70" s="22"/>
      <c r="CGA70" s="22"/>
      <c r="CGB70" s="22"/>
      <c r="CGC70" s="22"/>
      <c r="CGD70" s="22"/>
      <c r="CGE70" s="22"/>
      <c r="CGF70" s="22"/>
      <c r="CGG70" s="22"/>
      <c r="CGH70" s="22"/>
      <c r="CGI70" s="22"/>
      <c r="CGJ70" s="22"/>
      <c r="CGK70" s="22"/>
      <c r="CGL70" s="22"/>
      <c r="CGM70" s="22"/>
      <c r="CGN70" s="22"/>
      <c r="CGO70" s="22"/>
      <c r="CGP70" s="22"/>
      <c r="CGQ70" s="22"/>
      <c r="CGR70" s="22"/>
      <c r="CGS70" s="22"/>
      <c r="CGT70" s="22"/>
      <c r="CGU70" s="22"/>
      <c r="CGV70" s="22"/>
      <c r="CGW70" s="22"/>
      <c r="CGX70" s="22"/>
      <c r="CGY70" s="22"/>
      <c r="CGZ70" s="22"/>
      <c r="CHA70" s="22"/>
      <c r="CHB70" s="22"/>
      <c r="CHC70" s="22"/>
      <c r="CHD70" s="22"/>
      <c r="CHE70" s="22"/>
      <c r="CHF70" s="22"/>
      <c r="CHG70" s="22"/>
      <c r="CHH70" s="22"/>
      <c r="CHI70" s="22"/>
      <c r="CHJ70" s="22"/>
      <c r="CHK70" s="22"/>
      <c r="CHL70" s="22"/>
      <c r="CHM70" s="22"/>
      <c r="CHN70" s="22"/>
      <c r="CHO70" s="22"/>
      <c r="CHP70" s="22"/>
      <c r="CHQ70" s="22"/>
      <c r="CHR70" s="22"/>
      <c r="CHS70" s="22"/>
      <c r="CHT70" s="22"/>
      <c r="CHU70" s="22"/>
      <c r="CHV70" s="22"/>
      <c r="CHW70" s="22"/>
      <c r="CHX70" s="22"/>
      <c r="CHY70" s="22"/>
      <c r="CHZ70" s="22"/>
      <c r="CIA70" s="22"/>
      <c r="CIB70" s="22"/>
      <c r="CIC70" s="22"/>
      <c r="CID70" s="22"/>
      <c r="CIE70" s="22"/>
      <c r="CIF70" s="22"/>
      <c r="CIG70" s="22"/>
      <c r="CIH70" s="22"/>
      <c r="CII70" s="22"/>
      <c r="CIJ70" s="22"/>
      <c r="CIK70" s="22"/>
      <c r="CIL70" s="22"/>
      <c r="CIM70" s="22"/>
      <c r="CIN70" s="22"/>
      <c r="CIO70" s="22"/>
      <c r="CIP70" s="22"/>
      <c r="CIQ70" s="22"/>
      <c r="CIR70" s="22"/>
      <c r="CIS70" s="22"/>
      <c r="CIT70" s="22"/>
      <c r="CIU70" s="22"/>
      <c r="CIV70" s="22"/>
      <c r="CIW70" s="22"/>
      <c r="CIX70" s="22"/>
      <c r="CIY70" s="22"/>
      <c r="CIZ70" s="22"/>
      <c r="CJA70" s="22"/>
      <c r="CJB70" s="22"/>
      <c r="CJC70" s="22"/>
      <c r="CJD70" s="22"/>
      <c r="CJE70" s="22"/>
      <c r="CJF70" s="22"/>
      <c r="CJG70" s="22"/>
      <c r="CJH70" s="22"/>
      <c r="CJI70" s="22"/>
      <c r="CJJ70" s="22"/>
      <c r="CJK70" s="22"/>
      <c r="CJL70" s="22"/>
      <c r="CJM70" s="22"/>
      <c r="CJN70" s="22"/>
      <c r="CJO70" s="22"/>
      <c r="CJP70" s="22"/>
      <c r="CJQ70" s="22"/>
      <c r="CJR70" s="22"/>
      <c r="CJS70" s="22"/>
      <c r="CJT70" s="22"/>
      <c r="CJU70" s="22"/>
      <c r="CJV70" s="22"/>
      <c r="CJW70" s="22"/>
      <c r="CJX70" s="22"/>
      <c r="CJY70" s="22"/>
      <c r="CJZ70" s="22"/>
      <c r="CKA70" s="22"/>
      <c r="CKB70" s="22"/>
      <c r="CKC70" s="22"/>
      <c r="CKD70" s="22"/>
      <c r="CKE70" s="22"/>
      <c r="CKF70" s="22"/>
      <c r="CKG70" s="22"/>
      <c r="CKH70" s="22"/>
      <c r="CKI70" s="22"/>
      <c r="CKJ70" s="22"/>
      <c r="CKK70" s="22"/>
      <c r="CKL70" s="22"/>
      <c r="CKM70" s="22"/>
      <c r="CKN70" s="22"/>
      <c r="CKO70" s="22"/>
      <c r="CKP70" s="22"/>
      <c r="CKQ70" s="22"/>
      <c r="CKR70" s="22"/>
      <c r="CKS70" s="22"/>
      <c r="CKT70" s="22"/>
      <c r="CKU70" s="22"/>
      <c r="CKV70" s="22"/>
      <c r="CKW70" s="22"/>
      <c r="CKX70" s="22"/>
      <c r="CKY70" s="22"/>
      <c r="CKZ70" s="22"/>
      <c r="CLA70" s="22"/>
      <c r="CLB70" s="22"/>
      <c r="CLC70" s="22"/>
      <c r="CLD70" s="22"/>
      <c r="CLE70" s="22"/>
      <c r="CLF70" s="22"/>
      <c r="CLG70" s="22"/>
      <c r="CLH70" s="22"/>
      <c r="CLI70" s="22"/>
      <c r="CLJ70" s="22"/>
      <c r="CLK70" s="22"/>
      <c r="CLL70" s="22"/>
      <c r="CLM70" s="22"/>
      <c r="CLN70" s="22"/>
      <c r="CLO70" s="22"/>
      <c r="CLP70" s="22"/>
      <c r="CLQ70" s="22"/>
      <c r="CLR70" s="22"/>
      <c r="CLS70" s="22"/>
      <c r="CLT70" s="22"/>
      <c r="CLU70" s="22"/>
      <c r="CLV70" s="22"/>
      <c r="CLW70" s="22"/>
      <c r="CLX70" s="22"/>
      <c r="CLY70" s="22"/>
      <c r="CLZ70" s="22"/>
      <c r="CMA70" s="22"/>
      <c r="CMB70" s="22"/>
      <c r="CMC70" s="22"/>
      <c r="CMD70" s="22"/>
      <c r="CME70" s="22"/>
      <c r="CMF70" s="22"/>
      <c r="CMG70" s="22"/>
      <c r="CMH70" s="22"/>
      <c r="CMI70" s="22"/>
      <c r="CMJ70" s="22"/>
      <c r="CMK70" s="22"/>
      <c r="CML70" s="22"/>
      <c r="CMM70" s="22"/>
      <c r="CMN70" s="22"/>
      <c r="CMO70" s="22"/>
      <c r="CMP70" s="22"/>
      <c r="CMQ70" s="22"/>
      <c r="CMR70" s="22"/>
      <c r="CMS70" s="22"/>
      <c r="CMT70" s="22"/>
      <c r="CMU70" s="22"/>
      <c r="CMV70" s="22"/>
      <c r="CMW70" s="22"/>
      <c r="CMX70" s="22"/>
      <c r="CMY70" s="22"/>
      <c r="CMZ70" s="22"/>
      <c r="CNA70" s="22"/>
      <c r="CNB70" s="22"/>
      <c r="CNC70" s="22"/>
      <c r="CND70" s="22"/>
      <c r="CNE70" s="22"/>
      <c r="CNF70" s="22"/>
      <c r="CNG70" s="22"/>
      <c r="CNH70" s="22"/>
      <c r="CNI70" s="22"/>
      <c r="CNJ70" s="22"/>
      <c r="CNK70" s="22"/>
      <c r="CNL70" s="22"/>
      <c r="CNM70" s="22"/>
      <c r="CNN70" s="22"/>
      <c r="CNO70" s="22"/>
      <c r="CNP70" s="22"/>
      <c r="CNQ70" s="22"/>
      <c r="CNR70" s="22"/>
      <c r="CNS70" s="22"/>
      <c r="CNT70" s="22"/>
      <c r="CNU70" s="22"/>
      <c r="CNV70" s="22"/>
      <c r="CNW70" s="22"/>
      <c r="CNX70" s="22"/>
      <c r="CNY70" s="22"/>
      <c r="CNZ70" s="22"/>
      <c r="COA70" s="22"/>
      <c r="COB70" s="22"/>
      <c r="COC70" s="22"/>
      <c r="COD70" s="22"/>
      <c r="COE70" s="22"/>
      <c r="COF70" s="22"/>
      <c r="COG70" s="22"/>
      <c r="COH70" s="22"/>
      <c r="COI70" s="22"/>
      <c r="COJ70" s="22"/>
      <c r="COK70" s="22"/>
      <c r="COL70" s="22"/>
      <c r="COM70" s="22"/>
      <c r="CON70" s="22"/>
      <c r="COO70" s="22"/>
      <c r="COP70" s="22"/>
      <c r="COQ70" s="22"/>
      <c r="COR70" s="22"/>
      <c r="COS70" s="22"/>
      <c r="COT70" s="22"/>
      <c r="COU70" s="22"/>
      <c r="COV70" s="22"/>
      <c r="COW70" s="22"/>
      <c r="COX70" s="22"/>
      <c r="COY70" s="22"/>
      <c r="COZ70" s="22"/>
      <c r="CPA70" s="22"/>
      <c r="CPB70" s="22"/>
      <c r="CPC70" s="22"/>
      <c r="CPD70" s="22"/>
      <c r="CPE70" s="22"/>
      <c r="CPF70" s="22"/>
      <c r="CPG70" s="22"/>
      <c r="CPH70" s="22"/>
      <c r="CPI70" s="22"/>
      <c r="CPJ70" s="22"/>
      <c r="CPK70" s="22"/>
      <c r="CPL70" s="22"/>
      <c r="CPM70" s="22"/>
      <c r="CPN70" s="22"/>
      <c r="CPO70" s="22"/>
      <c r="CPP70" s="22"/>
      <c r="CPQ70" s="22"/>
      <c r="CPR70" s="22"/>
      <c r="CPS70" s="22"/>
      <c r="CPT70" s="22"/>
      <c r="CPU70" s="22"/>
      <c r="CPV70" s="22"/>
      <c r="CPW70" s="22"/>
      <c r="CPX70" s="22"/>
      <c r="CPY70" s="22"/>
      <c r="CPZ70" s="22"/>
      <c r="CQA70" s="22"/>
      <c r="CQB70" s="22"/>
      <c r="CQC70" s="22"/>
      <c r="CQD70" s="22"/>
      <c r="CQE70" s="22"/>
      <c r="CQF70" s="22"/>
      <c r="CQG70" s="22"/>
      <c r="CQH70" s="22"/>
      <c r="CQI70" s="22"/>
      <c r="CQJ70" s="22"/>
      <c r="CQK70" s="22"/>
      <c r="CQL70" s="22"/>
      <c r="CQM70" s="22"/>
      <c r="CQN70" s="22"/>
      <c r="CQO70" s="22"/>
      <c r="CQP70" s="22"/>
      <c r="CQQ70" s="22"/>
      <c r="CQR70" s="22"/>
      <c r="CQS70" s="22"/>
      <c r="CQT70" s="22"/>
      <c r="CQU70" s="22"/>
      <c r="CQV70" s="22"/>
      <c r="CQW70" s="22"/>
      <c r="CQX70" s="22"/>
      <c r="CQY70" s="22"/>
      <c r="CQZ70" s="22"/>
      <c r="CRA70" s="22"/>
      <c r="CRB70" s="22"/>
      <c r="CRC70" s="22"/>
      <c r="CRD70" s="22"/>
      <c r="CRE70" s="22"/>
      <c r="CRF70" s="22"/>
      <c r="CRG70" s="22"/>
      <c r="CRH70" s="22"/>
      <c r="CRI70" s="22"/>
      <c r="CRJ70" s="22"/>
      <c r="CRK70" s="22"/>
      <c r="CRL70" s="22"/>
      <c r="CRM70" s="22"/>
      <c r="CRN70" s="22"/>
      <c r="CRO70" s="22"/>
      <c r="CRP70" s="22"/>
      <c r="CRQ70" s="22"/>
      <c r="CRR70" s="22"/>
      <c r="CRS70" s="22"/>
      <c r="CRT70" s="22"/>
      <c r="CRU70" s="22"/>
      <c r="CRV70" s="22"/>
      <c r="CRW70" s="22"/>
      <c r="CRX70" s="22"/>
      <c r="CRY70" s="22"/>
      <c r="CRZ70" s="22"/>
      <c r="CSA70" s="22"/>
      <c r="CSB70" s="22"/>
      <c r="CSC70" s="22"/>
      <c r="CSD70" s="22"/>
      <c r="CSE70" s="22"/>
      <c r="CSF70" s="22"/>
      <c r="CSG70" s="22"/>
      <c r="CSH70" s="22"/>
      <c r="CSI70" s="22"/>
      <c r="CSJ70" s="22"/>
      <c r="CSK70" s="22"/>
      <c r="CSL70" s="22"/>
      <c r="CSM70" s="22"/>
      <c r="CSN70" s="22"/>
      <c r="CSO70" s="22"/>
      <c r="CSP70" s="22"/>
      <c r="CSQ70" s="22"/>
      <c r="CSR70" s="22"/>
      <c r="CSS70" s="22"/>
      <c r="CST70" s="22"/>
      <c r="CSU70" s="22"/>
      <c r="CSV70" s="22"/>
      <c r="CSW70" s="22"/>
      <c r="CSX70" s="22"/>
      <c r="CSY70" s="22"/>
      <c r="CSZ70" s="22"/>
      <c r="CTA70" s="22"/>
      <c r="CTB70" s="22"/>
      <c r="CTC70" s="22"/>
      <c r="CTD70" s="22"/>
      <c r="CTE70" s="22"/>
      <c r="CTF70" s="22"/>
      <c r="CTG70" s="22"/>
      <c r="CTH70" s="22"/>
      <c r="CTI70" s="22"/>
      <c r="CTJ70" s="22"/>
      <c r="CTK70" s="22"/>
      <c r="CTL70" s="22"/>
      <c r="CTM70" s="22"/>
      <c r="CTN70" s="22"/>
      <c r="CTO70" s="22"/>
      <c r="CTP70" s="22"/>
      <c r="CTQ70" s="22"/>
      <c r="CTR70" s="22"/>
      <c r="CTS70" s="22"/>
      <c r="CTT70" s="22"/>
      <c r="CTU70" s="22"/>
      <c r="CTV70" s="22"/>
      <c r="CTW70" s="22"/>
      <c r="CTX70" s="22"/>
      <c r="CTY70" s="22"/>
      <c r="CTZ70" s="22"/>
      <c r="CUA70" s="22"/>
      <c r="CUB70" s="22"/>
      <c r="CUC70" s="22"/>
      <c r="CUD70" s="22"/>
      <c r="CUE70" s="22"/>
      <c r="CUF70" s="22"/>
      <c r="CUG70" s="22"/>
      <c r="CUH70" s="22"/>
      <c r="CUI70" s="22"/>
      <c r="CUJ70" s="22"/>
      <c r="CUK70" s="22"/>
      <c r="CUL70" s="22"/>
      <c r="CUM70" s="22"/>
      <c r="CUN70" s="22"/>
      <c r="CUO70" s="22"/>
      <c r="CUP70" s="22"/>
      <c r="CUQ70" s="22"/>
      <c r="CUR70" s="22"/>
      <c r="CUS70" s="22"/>
      <c r="CUT70" s="22"/>
      <c r="CUU70" s="22"/>
      <c r="CUV70" s="22"/>
      <c r="CUW70" s="22"/>
      <c r="CUX70" s="22"/>
      <c r="CUY70" s="22"/>
      <c r="CUZ70" s="22"/>
      <c r="CVA70" s="22"/>
      <c r="CVB70" s="22"/>
      <c r="CVC70" s="22"/>
      <c r="CVD70" s="22"/>
      <c r="CVE70" s="22"/>
      <c r="CVF70" s="22"/>
      <c r="CVG70" s="22"/>
      <c r="CVH70" s="22"/>
      <c r="CVI70" s="22"/>
      <c r="CVJ70" s="22"/>
      <c r="CVK70" s="22"/>
      <c r="CVL70" s="22"/>
      <c r="CVM70" s="22"/>
      <c r="CVN70" s="22"/>
      <c r="CVO70" s="22"/>
      <c r="CVP70" s="22"/>
      <c r="CVQ70" s="22"/>
      <c r="CVR70" s="22"/>
      <c r="CVS70" s="22"/>
      <c r="CVT70" s="22"/>
      <c r="CVU70" s="22"/>
      <c r="CVV70" s="22"/>
      <c r="CVW70" s="22"/>
      <c r="CVX70" s="22"/>
      <c r="CVY70" s="22"/>
      <c r="CVZ70" s="22"/>
      <c r="CWA70" s="22"/>
      <c r="CWB70" s="22"/>
      <c r="CWC70" s="22"/>
      <c r="CWD70" s="22"/>
      <c r="CWE70" s="22"/>
      <c r="CWF70" s="22"/>
      <c r="CWG70" s="22"/>
      <c r="CWH70" s="22"/>
      <c r="CWI70" s="22"/>
      <c r="CWJ70" s="22"/>
      <c r="CWK70" s="22"/>
      <c r="CWL70" s="22"/>
      <c r="CWM70" s="22"/>
      <c r="CWN70" s="22"/>
      <c r="CWO70" s="22"/>
      <c r="CWP70" s="22"/>
      <c r="CWQ70" s="22"/>
      <c r="CWR70" s="22"/>
      <c r="CWS70" s="22"/>
      <c r="CWT70" s="22"/>
      <c r="CWU70" s="22"/>
      <c r="CWV70" s="22"/>
      <c r="CWW70" s="22"/>
      <c r="CWX70" s="22"/>
      <c r="CWY70" s="22"/>
      <c r="CWZ70" s="22"/>
      <c r="CXA70" s="22"/>
      <c r="CXB70" s="22"/>
      <c r="CXC70" s="22"/>
      <c r="CXD70" s="22"/>
      <c r="CXE70" s="22"/>
      <c r="CXF70" s="22"/>
      <c r="CXG70" s="22"/>
      <c r="CXH70" s="22"/>
      <c r="CXI70" s="22"/>
      <c r="CXJ70" s="22"/>
      <c r="CXK70" s="22"/>
      <c r="CXL70" s="22"/>
      <c r="CXM70" s="22"/>
      <c r="CXN70" s="22"/>
      <c r="CXO70" s="22"/>
      <c r="CXP70" s="22"/>
      <c r="CXQ70" s="22"/>
      <c r="CXR70" s="22"/>
      <c r="CXS70" s="22"/>
      <c r="CXT70" s="22"/>
      <c r="CXU70" s="22"/>
      <c r="CXV70" s="22"/>
      <c r="CXW70" s="22"/>
      <c r="CXX70" s="22"/>
      <c r="CXY70" s="22"/>
      <c r="CXZ70" s="22"/>
      <c r="CYA70" s="22"/>
      <c r="CYB70" s="22"/>
      <c r="CYC70" s="22"/>
      <c r="CYD70" s="22"/>
      <c r="CYE70" s="22"/>
      <c r="CYF70" s="22"/>
      <c r="CYG70" s="22"/>
      <c r="CYH70" s="22"/>
      <c r="CYI70" s="22"/>
      <c r="CYJ70" s="22"/>
      <c r="CYK70" s="22"/>
      <c r="CYL70" s="22"/>
      <c r="CYM70" s="22"/>
      <c r="CYN70" s="22"/>
      <c r="CYO70" s="22"/>
      <c r="CYP70" s="22"/>
      <c r="CYQ70" s="22"/>
      <c r="CYR70" s="22"/>
      <c r="CYS70" s="22"/>
      <c r="CYT70" s="22"/>
      <c r="CYU70" s="22"/>
      <c r="CYV70" s="22"/>
      <c r="CYW70" s="22"/>
      <c r="CYX70" s="22"/>
      <c r="CYY70" s="22"/>
      <c r="CYZ70" s="22"/>
      <c r="CZA70" s="22"/>
      <c r="CZB70" s="22"/>
      <c r="CZC70" s="22"/>
      <c r="CZD70" s="22"/>
      <c r="CZE70" s="22"/>
      <c r="CZF70" s="22"/>
      <c r="CZG70" s="22"/>
      <c r="CZH70" s="22"/>
      <c r="CZI70" s="22"/>
      <c r="CZJ70" s="22"/>
      <c r="CZK70" s="22"/>
      <c r="CZL70" s="22"/>
      <c r="CZM70" s="22"/>
      <c r="CZN70" s="22"/>
      <c r="CZO70" s="22"/>
      <c r="CZP70" s="22"/>
      <c r="CZQ70" s="22"/>
      <c r="CZR70" s="22"/>
      <c r="CZS70" s="22"/>
      <c r="CZT70" s="22"/>
      <c r="CZU70" s="22"/>
      <c r="CZV70" s="22"/>
      <c r="CZW70" s="22"/>
      <c r="CZX70" s="22"/>
      <c r="CZY70" s="22"/>
      <c r="CZZ70" s="22"/>
      <c r="DAA70" s="22"/>
      <c r="DAB70" s="22"/>
      <c r="DAC70" s="22"/>
      <c r="DAD70" s="22"/>
      <c r="DAE70" s="22"/>
      <c r="DAF70" s="22"/>
      <c r="DAG70" s="22"/>
      <c r="DAH70" s="22"/>
      <c r="DAI70" s="22"/>
      <c r="DAJ70" s="22"/>
      <c r="DAK70" s="22"/>
      <c r="DAL70" s="22"/>
      <c r="DAM70" s="22"/>
      <c r="DAN70" s="22"/>
      <c r="DAO70" s="22"/>
      <c r="DAP70" s="22"/>
      <c r="DAQ70" s="22"/>
      <c r="DAR70" s="22"/>
      <c r="DAS70" s="22"/>
      <c r="DAT70" s="22"/>
      <c r="DAU70" s="22"/>
      <c r="DAV70" s="22"/>
      <c r="DAW70" s="22"/>
      <c r="DAX70" s="22"/>
      <c r="DAY70" s="22"/>
      <c r="DAZ70" s="22"/>
      <c r="DBA70" s="22"/>
      <c r="DBB70" s="22"/>
      <c r="DBC70" s="22"/>
      <c r="DBD70" s="22"/>
      <c r="DBE70" s="22"/>
      <c r="DBF70" s="22"/>
      <c r="DBG70" s="22"/>
      <c r="DBH70" s="22"/>
      <c r="DBI70" s="22"/>
      <c r="DBJ70" s="22"/>
      <c r="DBK70" s="22"/>
      <c r="DBL70" s="22"/>
      <c r="DBM70" s="22"/>
      <c r="DBN70" s="22"/>
      <c r="DBO70" s="22"/>
      <c r="DBP70" s="22"/>
      <c r="DBQ70" s="22"/>
      <c r="DBR70" s="22"/>
      <c r="DBS70" s="22"/>
      <c r="DBT70" s="22"/>
      <c r="DBU70" s="22"/>
      <c r="DBV70" s="22"/>
      <c r="DBW70" s="22"/>
      <c r="DBX70" s="22"/>
      <c r="DBY70" s="22"/>
      <c r="DBZ70" s="22"/>
      <c r="DCA70" s="22"/>
      <c r="DCB70" s="22"/>
      <c r="DCC70" s="22"/>
      <c r="DCD70" s="22"/>
      <c r="DCE70" s="22"/>
      <c r="DCF70" s="22"/>
      <c r="DCG70" s="22"/>
      <c r="DCH70" s="22"/>
      <c r="DCI70" s="22"/>
      <c r="DCJ70" s="22"/>
      <c r="DCK70" s="22"/>
      <c r="DCL70" s="22"/>
      <c r="DCM70" s="22"/>
      <c r="DCN70" s="22"/>
      <c r="DCO70" s="22"/>
      <c r="DCP70" s="22"/>
      <c r="DCQ70" s="22"/>
      <c r="DCR70" s="22"/>
      <c r="DCS70" s="22"/>
      <c r="DCT70" s="22"/>
      <c r="DCU70" s="22"/>
      <c r="DCV70" s="22"/>
      <c r="DCW70" s="22"/>
      <c r="DCX70" s="22"/>
      <c r="DCY70" s="22"/>
      <c r="DCZ70" s="22"/>
      <c r="DDA70" s="22"/>
      <c r="DDB70" s="22"/>
      <c r="DDC70" s="22"/>
      <c r="DDD70" s="22"/>
      <c r="DDE70" s="22"/>
      <c r="DDF70" s="22"/>
      <c r="DDG70" s="22"/>
      <c r="DDH70" s="22"/>
      <c r="DDI70" s="22"/>
      <c r="DDJ70" s="22"/>
      <c r="DDK70" s="22"/>
      <c r="DDL70" s="22"/>
      <c r="DDM70" s="22"/>
      <c r="DDN70" s="22"/>
      <c r="DDO70" s="22"/>
      <c r="DDP70" s="22"/>
      <c r="DDQ70" s="22"/>
      <c r="DDR70" s="22"/>
      <c r="DDS70" s="22"/>
      <c r="DDT70" s="22"/>
      <c r="DDU70" s="22"/>
      <c r="DDV70" s="22"/>
      <c r="DDW70" s="22"/>
      <c r="DDX70" s="22"/>
      <c r="DDY70" s="22"/>
      <c r="DDZ70" s="22"/>
      <c r="DEA70" s="22"/>
      <c r="DEB70" s="22"/>
      <c r="DEC70" s="22"/>
      <c r="DED70" s="22"/>
      <c r="DEE70" s="22"/>
      <c r="DEF70" s="22"/>
      <c r="DEG70" s="22"/>
      <c r="DEH70" s="22"/>
      <c r="DEI70" s="22"/>
      <c r="DEJ70" s="22"/>
      <c r="DEK70" s="22"/>
      <c r="DEL70" s="22"/>
      <c r="DEM70" s="22"/>
      <c r="DEN70" s="22"/>
      <c r="DEO70" s="22"/>
      <c r="DEP70" s="22"/>
      <c r="DEQ70" s="22"/>
      <c r="DER70" s="22"/>
      <c r="DES70" s="22"/>
      <c r="DET70" s="22"/>
      <c r="DEU70" s="22"/>
      <c r="DEV70" s="22"/>
      <c r="DEW70" s="22"/>
      <c r="DEX70" s="22"/>
      <c r="DEY70" s="22"/>
      <c r="DEZ70" s="22"/>
      <c r="DFA70" s="22"/>
      <c r="DFB70" s="22"/>
      <c r="DFC70" s="22"/>
      <c r="DFD70" s="22"/>
      <c r="DFE70" s="22"/>
      <c r="DFF70" s="22"/>
      <c r="DFG70" s="22"/>
      <c r="DFH70" s="22"/>
      <c r="DFI70" s="22"/>
      <c r="DFJ70" s="22"/>
      <c r="DFK70" s="22"/>
      <c r="DFL70" s="22"/>
      <c r="DFM70" s="22"/>
      <c r="DFN70" s="22"/>
      <c r="DFO70" s="22"/>
      <c r="DFP70" s="22"/>
      <c r="DFQ70" s="22"/>
      <c r="DFR70" s="22"/>
      <c r="DFS70" s="22"/>
      <c r="DFT70" s="22"/>
      <c r="DFU70" s="22"/>
      <c r="DFV70" s="22"/>
      <c r="DFW70" s="22"/>
      <c r="DFX70" s="22"/>
      <c r="DFY70" s="22"/>
      <c r="DFZ70" s="22"/>
      <c r="DGA70" s="22"/>
      <c r="DGB70" s="22"/>
      <c r="DGC70" s="22"/>
      <c r="DGD70" s="22"/>
      <c r="DGE70" s="22"/>
      <c r="DGF70" s="22"/>
      <c r="DGG70" s="22"/>
      <c r="DGH70" s="22"/>
      <c r="DGI70" s="22"/>
      <c r="DGJ70" s="22"/>
      <c r="DGK70" s="22"/>
      <c r="DGL70" s="22"/>
      <c r="DGM70" s="22"/>
      <c r="DGN70" s="22"/>
      <c r="DGO70" s="22"/>
      <c r="DGP70" s="22"/>
      <c r="DGQ70" s="22"/>
      <c r="DGR70" s="22"/>
      <c r="DGS70" s="22"/>
      <c r="DGT70" s="22"/>
      <c r="DGU70" s="22"/>
      <c r="DGV70" s="22"/>
      <c r="DGW70" s="22"/>
      <c r="DGX70" s="22"/>
      <c r="DGY70" s="22"/>
      <c r="DGZ70" s="22"/>
      <c r="DHA70" s="22"/>
      <c r="DHB70" s="22"/>
      <c r="DHC70" s="22"/>
      <c r="DHD70" s="22"/>
      <c r="DHE70" s="22"/>
      <c r="DHF70" s="22"/>
      <c r="DHG70" s="22"/>
      <c r="DHH70" s="22"/>
      <c r="DHI70" s="22"/>
      <c r="DHJ70" s="22"/>
      <c r="DHK70" s="22"/>
      <c r="DHL70" s="22"/>
      <c r="DHM70" s="22"/>
      <c r="DHN70" s="22"/>
      <c r="DHO70" s="22"/>
      <c r="DHP70" s="22"/>
      <c r="DHQ70" s="22"/>
      <c r="DHR70" s="22"/>
      <c r="DHS70" s="22"/>
      <c r="DHT70" s="22"/>
      <c r="DHU70" s="22"/>
      <c r="DHV70" s="22"/>
      <c r="DHW70" s="22"/>
      <c r="DHX70" s="22"/>
      <c r="DHY70" s="22"/>
      <c r="DHZ70" s="22"/>
      <c r="DIA70" s="22"/>
      <c r="DIB70" s="22"/>
      <c r="DIC70" s="22"/>
      <c r="DID70" s="22"/>
      <c r="DIE70" s="22"/>
      <c r="DIF70" s="22"/>
      <c r="DIG70" s="22"/>
      <c r="DIH70" s="22"/>
      <c r="DII70" s="22"/>
      <c r="DIJ70" s="22"/>
      <c r="DIK70" s="22"/>
      <c r="DIL70" s="22"/>
      <c r="DIM70" s="22"/>
      <c r="DIN70" s="22"/>
      <c r="DIO70" s="22"/>
      <c r="DIP70" s="22"/>
      <c r="DIQ70" s="22"/>
      <c r="DIR70" s="22"/>
      <c r="DIS70" s="22"/>
      <c r="DIT70" s="22"/>
      <c r="DIU70" s="22"/>
      <c r="DIV70" s="22"/>
      <c r="DIW70" s="22"/>
      <c r="DIX70" s="22"/>
      <c r="DIY70" s="22"/>
      <c r="DIZ70" s="22"/>
      <c r="DJA70" s="22"/>
      <c r="DJB70" s="22"/>
      <c r="DJC70" s="22"/>
      <c r="DJD70" s="22"/>
      <c r="DJE70" s="22"/>
      <c r="DJF70" s="22"/>
      <c r="DJG70" s="22"/>
      <c r="DJH70" s="22"/>
      <c r="DJI70" s="22"/>
      <c r="DJJ70" s="22"/>
      <c r="DJK70" s="22"/>
      <c r="DJL70" s="22"/>
      <c r="DJM70" s="22"/>
      <c r="DJN70" s="22"/>
      <c r="DJO70" s="22"/>
      <c r="DJP70" s="22"/>
      <c r="DJQ70" s="22"/>
      <c r="DJR70" s="22"/>
      <c r="DJS70" s="22"/>
      <c r="DJT70" s="22"/>
      <c r="DJU70" s="22"/>
      <c r="DJV70" s="22"/>
      <c r="DJW70" s="22"/>
      <c r="DJX70" s="22"/>
      <c r="DJY70" s="22"/>
      <c r="DJZ70" s="22"/>
      <c r="DKA70" s="22"/>
      <c r="DKB70" s="22"/>
      <c r="DKC70" s="22"/>
      <c r="DKD70" s="22"/>
      <c r="DKE70" s="22"/>
      <c r="DKF70" s="22"/>
      <c r="DKG70" s="22"/>
      <c r="DKH70" s="22"/>
      <c r="DKI70" s="22"/>
      <c r="DKJ70" s="22"/>
      <c r="DKK70" s="22"/>
      <c r="DKL70" s="22"/>
      <c r="DKM70" s="22"/>
      <c r="DKN70" s="22"/>
      <c r="DKO70" s="22"/>
      <c r="DKP70" s="22"/>
      <c r="DKQ70" s="22"/>
      <c r="DKR70" s="22"/>
      <c r="DKS70" s="22"/>
      <c r="DKT70" s="22"/>
      <c r="DKU70" s="22"/>
      <c r="DKV70" s="22"/>
      <c r="DKW70" s="22"/>
      <c r="DKX70" s="22"/>
      <c r="DKY70" s="22"/>
      <c r="DKZ70" s="22"/>
      <c r="DLA70" s="22"/>
      <c r="DLB70" s="22"/>
      <c r="DLC70" s="22"/>
      <c r="DLD70" s="22"/>
      <c r="DLE70" s="22"/>
      <c r="DLF70" s="22"/>
      <c r="DLG70" s="22"/>
      <c r="DLH70" s="22"/>
      <c r="DLI70" s="22"/>
      <c r="DLJ70" s="22"/>
      <c r="DLK70" s="22"/>
      <c r="DLL70" s="22"/>
      <c r="DLM70" s="22"/>
      <c r="DLN70" s="22"/>
      <c r="DLO70" s="22"/>
      <c r="DLP70" s="22"/>
      <c r="DLQ70" s="22"/>
      <c r="DLR70" s="22"/>
      <c r="DLS70" s="22"/>
      <c r="DLT70" s="22"/>
      <c r="DLU70" s="22"/>
      <c r="DLV70" s="22"/>
      <c r="DLW70" s="22"/>
      <c r="DLX70" s="22"/>
      <c r="DLY70" s="22"/>
      <c r="DLZ70" s="22"/>
      <c r="DMA70" s="22"/>
      <c r="DMB70" s="22"/>
      <c r="DMC70" s="22"/>
      <c r="DMD70" s="22"/>
      <c r="DME70" s="22"/>
      <c r="DMF70" s="22"/>
      <c r="DMG70" s="22"/>
      <c r="DMH70" s="22"/>
      <c r="DMI70" s="22"/>
      <c r="DMJ70" s="22"/>
      <c r="DMK70" s="22"/>
      <c r="DML70" s="22"/>
      <c r="DMM70" s="22"/>
      <c r="DMN70" s="22"/>
      <c r="DMO70" s="22"/>
      <c r="DMP70" s="22"/>
      <c r="DMQ70" s="22"/>
      <c r="DMR70" s="22"/>
      <c r="DMS70" s="22"/>
      <c r="DMT70" s="22"/>
      <c r="DMU70" s="22"/>
      <c r="DMV70" s="22"/>
      <c r="DMW70" s="22"/>
      <c r="DMX70" s="22"/>
      <c r="DMY70" s="22"/>
      <c r="DMZ70" s="22"/>
      <c r="DNA70" s="22"/>
      <c r="DNB70" s="22"/>
      <c r="DNC70" s="22"/>
      <c r="DND70" s="22"/>
      <c r="DNE70" s="22"/>
      <c r="DNF70" s="22"/>
      <c r="DNG70" s="22"/>
      <c r="DNH70" s="22"/>
      <c r="DNI70" s="22"/>
      <c r="DNJ70" s="22"/>
      <c r="DNK70" s="22"/>
      <c r="DNL70" s="22"/>
      <c r="DNM70" s="22"/>
      <c r="DNN70" s="22"/>
      <c r="DNO70" s="22"/>
      <c r="DNP70" s="22"/>
      <c r="DNQ70" s="22"/>
      <c r="DNR70" s="22"/>
      <c r="DNS70" s="22"/>
      <c r="DNT70" s="22"/>
      <c r="DNU70" s="22"/>
      <c r="DNV70" s="22"/>
      <c r="DNW70" s="22"/>
      <c r="DNX70" s="22"/>
      <c r="DNY70" s="22"/>
      <c r="DNZ70" s="22"/>
      <c r="DOA70" s="22"/>
      <c r="DOB70" s="22"/>
      <c r="DOC70" s="22"/>
      <c r="DOD70" s="22"/>
      <c r="DOE70" s="22"/>
      <c r="DOF70" s="22"/>
      <c r="DOG70" s="22"/>
      <c r="DOH70" s="22"/>
      <c r="DOI70" s="22"/>
      <c r="DOJ70" s="22"/>
      <c r="DOK70" s="22"/>
      <c r="DOL70" s="22"/>
      <c r="DOM70" s="22"/>
      <c r="DON70" s="22"/>
      <c r="DOO70" s="22"/>
      <c r="DOP70" s="22"/>
      <c r="DOQ70" s="22"/>
      <c r="DOR70" s="22"/>
      <c r="DOS70" s="22"/>
      <c r="DOT70" s="22"/>
      <c r="DOU70" s="22"/>
      <c r="DOV70" s="22"/>
      <c r="DOW70" s="22"/>
      <c r="DOX70" s="22"/>
      <c r="DOY70" s="22"/>
      <c r="DOZ70" s="22"/>
      <c r="DPA70" s="22"/>
      <c r="DPB70" s="22"/>
      <c r="DPC70" s="22"/>
      <c r="DPD70" s="22"/>
      <c r="DPE70" s="22"/>
      <c r="DPF70" s="22"/>
      <c r="DPG70" s="22"/>
      <c r="DPH70" s="22"/>
      <c r="DPI70" s="22"/>
      <c r="DPJ70" s="22"/>
      <c r="DPK70" s="22"/>
      <c r="DPL70" s="22"/>
      <c r="DPM70" s="22"/>
      <c r="DPN70" s="22"/>
      <c r="DPO70" s="22"/>
      <c r="DPP70" s="22"/>
      <c r="DPQ70" s="22"/>
      <c r="DPR70" s="22"/>
      <c r="DPS70" s="22"/>
      <c r="DPT70" s="22"/>
      <c r="DPU70" s="22"/>
      <c r="DPV70" s="22"/>
      <c r="DPW70" s="22"/>
      <c r="DPX70" s="22"/>
      <c r="DPY70" s="22"/>
      <c r="DPZ70" s="22"/>
      <c r="DQA70" s="22"/>
      <c r="DQB70" s="22"/>
      <c r="DQC70" s="22"/>
      <c r="DQD70" s="22"/>
      <c r="DQE70" s="22"/>
      <c r="DQF70" s="22"/>
      <c r="DQG70" s="22"/>
      <c r="DQH70" s="22"/>
      <c r="DQI70" s="22"/>
      <c r="DQJ70" s="22"/>
      <c r="DQK70" s="22"/>
      <c r="DQL70" s="22"/>
      <c r="DQM70" s="22"/>
      <c r="DQN70" s="22"/>
      <c r="DQO70" s="22"/>
      <c r="DQP70" s="22"/>
      <c r="DQQ70" s="22"/>
      <c r="DQR70" s="22"/>
      <c r="DQS70" s="22"/>
      <c r="DQT70" s="22"/>
      <c r="DQU70" s="22"/>
      <c r="DQV70" s="22"/>
      <c r="DQW70" s="22"/>
      <c r="DQX70" s="22"/>
      <c r="DQY70" s="22"/>
      <c r="DQZ70" s="22"/>
      <c r="DRA70" s="22"/>
      <c r="DRB70" s="22"/>
      <c r="DRC70" s="22"/>
      <c r="DRD70" s="22"/>
      <c r="DRE70" s="22"/>
      <c r="DRF70" s="22"/>
      <c r="DRG70" s="22"/>
      <c r="DRH70" s="22"/>
      <c r="DRI70" s="22"/>
      <c r="DRJ70" s="22"/>
      <c r="DRK70" s="22"/>
      <c r="DRL70" s="22"/>
      <c r="DRM70" s="22"/>
      <c r="DRN70" s="22"/>
      <c r="DRO70" s="22"/>
      <c r="DRP70" s="22"/>
      <c r="DRQ70" s="22"/>
      <c r="DRR70" s="22"/>
      <c r="DRS70" s="22"/>
      <c r="DRT70" s="22"/>
      <c r="DRU70" s="22"/>
      <c r="DRV70" s="22"/>
      <c r="DRW70" s="22"/>
      <c r="DRX70" s="22"/>
      <c r="DRY70" s="22"/>
      <c r="DRZ70" s="22"/>
      <c r="DSA70" s="22"/>
      <c r="DSB70" s="22"/>
      <c r="DSC70" s="22"/>
      <c r="DSD70" s="22"/>
      <c r="DSE70" s="22"/>
      <c r="DSF70" s="22"/>
      <c r="DSG70" s="22"/>
      <c r="DSH70" s="22"/>
      <c r="DSI70" s="22"/>
      <c r="DSJ70" s="22"/>
      <c r="DSK70" s="22"/>
      <c r="DSL70" s="22"/>
      <c r="DSM70" s="22"/>
      <c r="DSN70" s="22"/>
      <c r="DSO70" s="22"/>
      <c r="DSP70" s="22"/>
      <c r="DSQ70" s="22"/>
      <c r="DSR70" s="22"/>
      <c r="DSS70" s="22"/>
      <c r="DST70" s="22"/>
      <c r="DSU70" s="22"/>
      <c r="DSV70" s="22"/>
      <c r="DSW70" s="22"/>
      <c r="DSX70" s="22"/>
      <c r="DSY70" s="22"/>
      <c r="DSZ70" s="22"/>
      <c r="DTA70" s="22"/>
      <c r="DTB70" s="22"/>
      <c r="DTC70" s="22"/>
      <c r="DTD70" s="22"/>
      <c r="DTE70" s="22"/>
      <c r="DTF70" s="22"/>
      <c r="DTG70" s="22"/>
      <c r="DTH70" s="22"/>
      <c r="DTI70" s="22"/>
      <c r="DTJ70" s="22"/>
      <c r="DTK70" s="22"/>
      <c r="DTL70" s="22"/>
      <c r="DTM70" s="22"/>
      <c r="DTN70" s="22"/>
      <c r="DTO70" s="22"/>
      <c r="DTP70" s="22"/>
      <c r="DTQ70" s="22"/>
      <c r="DTR70" s="22"/>
      <c r="DTS70" s="22"/>
      <c r="DTT70" s="22"/>
      <c r="DTU70" s="22"/>
      <c r="DTV70" s="22"/>
      <c r="DTW70" s="22"/>
      <c r="DTX70" s="22"/>
      <c r="DTY70" s="22"/>
      <c r="DTZ70" s="22"/>
      <c r="DUA70" s="22"/>
      <c r="DUB70" s="22"/>
      <c r="DUC70" s="22"/>
      <c r="DUD70" s="22"/>
      <c r="DUE70" s="22"/>
      <c r="DUF70" s="22"/>
      <c r="DUG70" s="22"/>
      <c r="DUH70" s="22"/>
      <c r="DUI70" s="22"/>
      <c r="DUJ70" s="22"/>
      <c r="DUK70" s="22"/>
      <c r="DUL70" s="22"/>
      <c r="DUM70" s="22"/>
      <c r="DUN70" s="22"/>
      <c r="DUO70" s="22"/>
      <c r="DUP70" s="22"/>
      <c r="DUQ70" s="22"/>
      <c r="DUR70" s="22"/>
      <c r="DUS70" s="22"/>
      <c r="DUT70" s="22"/>
      <c r="DUU70" s="22"/>
      <c r="DUV70" s="22"/>
      <c r="DUW70" s="22"/>
      <c r="DUX70" s="22"/>
      <c r="DUY70" s="22"/>
      <c r="DUZ70" s="22"/>
      <c r="DVA70" s="22"/>
      <c r="DVB70" s="22"/>
      <c r="DVC70" s="22"/>
      <c r="DVD70" s="22"/>
      <c r="DVE70" s="22"/>
      <c r="DVF70" s="22"/>
      <c r="DVG70" s="22"/>
      <c r="DVH70" s="22"/>
      <c r="DVI70" s="22"/>
      <c r="DVJ70" s="22"/>
      <c r="DVK70" s="22"/>
      <c r="DVL70" s="22"/>
      <c r="DVM70" s="22"/>
      <c r="DVN70" s="22"/>
      <c r="DVO70" s="22"/>
      <c r="DVP70" s="22"/>
      <c r="DVQ70" s="22"/>
      <c r="DVR70" s="22"/>
      <c r="DVS70" s="22"/>
      <c r="DVT70" s="22"/>
      <c r="DVU70" s="22"/>
      <c r="DVV70" s="22"/>
      <c r="DVW70" s="22"/>
      <c r="DVX70" s="22"/>
      <c r="DVY70" s="22"/>
      <c r="DVZ70" s="22"/>
      <c r="DWA70" s="22"/>
      <c r="DWB70" s="22"/>
      <c r="DWC70" s="22"/>
      <c r="DWD70" s="22"/>
      <c r="DWE70" s="22"/>
      <c r="DWF70" s="22"/>
      <c r="DWG70" s="22"/>
      <c r="DWH70" s="22"/>
      <c r="DWI70" s="22"/>
      <c r="DWJ70" s="22"/>
      <c r="DWK70" s="22"/>
      <c r="DWL70" s="22"/>
      <c r="DWM70" s="22"/>
      <c r="DWN70" s="22"/>
      <c r="DWO70" s="22"/>
      <c r="DWP70" s="22"/>
      <c r="DWQ70" s="22"/>
      <c r="DWR70" s="22"/>
      <c r="DWS70" s="22"/>
      <c r="DWT70" s="22"/>
      <c r="DWU70" s="22"/>
      <c r="DWV70" s="22"/>
      <c r="DWW70" s="22"/>
      <c r="DWX70" s="22"/>
      <c r="DWY70" s="22"/>
      <c r="DWZ70" s="22"/>
      <c r="DXA70" s="22"/>
      <c r="DXB70" s="22"/>
      <c r="DXC70" s="22"/>
      <c r="DXD70" s="22"/>
      <c r="DXE70" s="22"/>
      <c r="DXF70" s="22"/>
      <c r="DXG70" s="22"/>
      <c r="DXH70" s="22"/>
      <c r="DXI70" s="22"/>
      <c r="DXJ70" s="22"/>
      <c r="DXK70" s="22"/>
      <c r="DXL70" s="22"/>
      <c r="DXM70" s="22"/>
      <c r="DXN70" s="22"/>
      <c r="DXO70" s="22"/>
      <c r="DXP70" s="22"/>
      <c r="DXQ70" s="22"/>
      <c r="DXR70" s="22"/>
      <c r="DXS70" s="22"/>
      <c r="DXT70" s="22"/>
      <c r="DXU70" s="22"/>
      <c r="DXV70" s="22"/>
      <c r="DXW70" s="22"/>
      <c r="DXX70" s="22"/>
      <c r="DXY70" s="22"/>
      <c r="DXZ70" s="22"/>
      <c r="DYA70" s="22"/>
      <c r="DYB70" s="22"/>
      <c r="DYC70" s="22"/>
      <c r="DYD70" s="22"/>
      <c r="DYE70" s="22"/>
      <c r="DYF70" s="22"/>
      <c r="DYG70" s="22"/>
      <c r="DYH70" s="22"/>
      <c r="DYI70" s="22"/>
      <c r="DYJ70" s="22"/>
      <c r="DYK70" s="22"/>
      <c r="DYL70" s="22"/>
      <c r="DYM70" s="22"/>
      <c r="DYN70" s="22"/>
      <c r="DYO70" s="22"/>
      <c r="DYP70" s="22"/>
      <c r="DYQ70" s="22"/>
      <c r="DYR70" s="22"/>
      <c r="DYS70" s="22"/>
      <c r="DYT70" s="22"/>
      <c r="DYU70" s="22"/>
      <c r="DYV70" s="22"/>
      <c r="DYW70" s="22"/>
      <c r="DYX70" s="22"/>
      <c r="DYY70" s="22"/>
      <c r="DYZ70" s="22"/>
      <c r="DZA70" s="22"/>
      <c r="DZB70" s="22"/>
      <c r="DZC70" s="22"/>
      <c r="DZD70" s="22"/>
      <c r="DZE70" s="22"/>
      <c r="DZF70" s="22"/>
      <c r="DZG70" s="22"/>
      <c r="DZH70" s="22"/>
      <c r="DZI70" s="22"/>
      <c r="DZJ70" s="22"/>
      <c r="DZK70" s="22"/>
      <c r="DZL70" s="22"/>
      <c r="DZM70" s="22"/>
      <c r="DZN70" s="22"/>
      <c r="DZO70" s="22"/>
      <c r="DZP70" s="22"/>
      <c r="DZQ70" s="22"/>
      <c r="DZR70" s="22"/>
      <c r="DZS70" s="22"/>
      <c r="DZT70" s="22"/>
      <c r="DZU70" s="22"/>
      <c r="DZV70" s="22"/>
      <c r="DZW70" s="22"/>
      <c r="DZX70" s="22"/>
      <c r="DZY70" s="22"/>
      <c r="DZZ70" s="22"/>
      <c r="EAA70" s="22"/>
      <c r="EAB70" s="22"/>
      <c r="EAC70" s="22"/>
      <c r="EAD70" s="22"/>
      <c r="EAE70" s="22"/>
      <c r="EAF70" s="22"/>
      <c r="EAG70" s="22"/>
      <c r="EAH70" s="22"/>
      <c r="EAI70" s="22"/>
      <c r="EAJ70" s="22"/>
      <c r="EAK70" s="22"/>
      <c r="EAL70" s="22"/>
      <c r="EAM70" s="22"/>
      <c r="EAN70" s="22"/>
      <c r="EAO70" s="22"/>
      <c r="EAP70" s="22"/>
      <c r="EAQ70" s="22"/>
      <c r="EAR70" s="22"/>
      <c r="EAS70" s="22"/>
      <c r="EAT70" s="22"/>
      <c r="EAU70" s="22"/>
      <c r="EAV70" s="22"/>
      <c r="EAW70" s="22"/>
      <c r="EAX70" s="22"/>
      <c r="EAY70" s="22"/>
      <c r="EAZ70" s="22"/>
      <c r="EBA70" s="22"/>
      <c r="EBB70" s="22"/>
      <c r="EBC70" s="22"/>
      <c r="EBD70" s="22"/>
      <c r="EBE70" s="22"/>
      <c r="EBF70" s="22"/>
      <c r="EBG70" s="22"/>
      <c r="EBH70" s="22"/>
      <c r="EBI70" s="22"/>
      <c r="EBJ70" s="22"/>
      <c r="EBK70" s="22"/>
      <c r="EBL70" s="22"/>
      <c r="EBM70" s="22"/>
      <c r="EBN70" s="22"/>
      <c r="EBO70" s="22"/>
      <c r="EBP70" s="22"/>
      <c r="EBQ70" s="22"/>
      <c r="EBR70" s="22"/>
      <c r="EBS70" s="22"/>
      <c r="EBT70" s="22"/>
      <c r="EBU70" s="22"/>
      <c r="EBV70" s="22"/>
      <c r="EBW70" s="22"/>
      <c r="EBX70" s="22"/>
      <c r="EBY70" s="22"/>
      <c r="EBZ70" s="22"/>
      <c r="ECA70" s="22"/>
      <c r="ECB70" s="22"/>
      <c r="ECC70" s="22"/>
      <c r="ECD70" s="22"/>
      <c r="ECE70" s="22"/>
      <c r="ECF70" s="22"/>
      <c r="ECG70" s="22"/>
      <c r="ECH70" s="22"/>
      <c r="ECI70" s="22"/>
      <c r="ECJ70" s="22"/>
      <c r="ECK70" s="22"/>
      <c r="ECL70" s="22"/>
      <c r="ECM70" s="22"/>
      <c r="ECN70" s="22"/>
      <c r="ECO70" s="22"/>
      <c r="ECP70" s="22"/>
      <c r="ECQ70" s="22"/>
      <c r="ECR70" s="22"/>
      <c r="ECS70" s="22"/>
      <c r="ECT70" s="22"/>
      <c r="ECU70" s="22"/>
      <c r="ECV70" s="22"/>
      <c r="ECW70" s="22"/>
      <c r="ECX70" s="22"/>
      <c r="ECY70" s="22"/>
      <c r="ECZ70" s="22"/>
      <c r="EDA70" s="22"/>
      <c r="EDB70" s="22"/>
      <c r="EDC70" s="22"/>
      <c r="EDD70" s="22"/>
      <c r="EDE70" s="22"/>
      <c r="EDF70" s="22"/>
      <c r="EDG70" s="22"/>
      <c r="EDH70" s="22"/>
      <c r="EDI70" s="22"/>
      <c r="EDJ70" s="22"/>
      <c r="EDK70" s="22"/>
      <c r="EDL70" s="22"/>
      <c r="EDM70" s="22"/>
      <c r="EDN70" s="22"/>
      <c r="EDO70" s="22"/>
      <c r="EDP70" s="22"/>
      <c r="EDQ70" s="22"/>
      <c r="EDR70" s="22"/>
      <c r="EDS70" s="22"/>
      <c r="EDT70" s="22"/>
      <c r="EDU70" s="22"/>
      <c r="EDV70" s="22"/>
      <c r="EDW70" s="22"/>
      <c r="EDX70" s="22"/>
      <c r="EDY70" s="22"/>
      <c r="EDZ70" s="22"/>
      <c r="EEA70" s="22"/>
      <c r="EEB70" s="22"/>
      <c r="EEC70" s="22"/>
      <c r="EED70" s="22"/>
      <c r="EEE70" s="22"/>
      <c r="EEF70" s="22"/>
      <c r="EEG70" s="22"/>
      <c r="EEH70" s="22"/>
      <c r="EEI70" s="22"/>
      <c r="EEJ70" s="22"/>
      <c r="EEK70" s="22"/>
      <c r="EEL70" s="22"/>
      <c r="EEM70" s="22"/>
      <c r="EEN70" s="22"/>
      <c r="EEO70" s="22"/>
      <c r="EEP70" s="22"/>
      <c r="EEQ70" s="22"/>
      <c r="EER70" s="22"/>
      <c r="EES70" s="22"/>
      <c r="EET70" s="22"/>
      <c r="EEU70" s="22"/>
      <c r="EEV70" s="22"/>
      <c r="EEW70" s="22"/>
      <c r="EEX70" s="22"/>
      <c r="EEY70" s="22"/>
      <c r="EEZ70" s="22"/>
      <c r="EFA70" s="22"/>
      <c r="EFB70" s="22"/>
      <c r="EFC70" s="22"/>
      <c r="EFD70" s="22"/>
      <c r="EFE70" s="22"/>
      <c r="EFF70" s="22"/>
      <c r="EFG70" s="22"/>
      <c r="EFH70" s="22"/>
      <c r="EFI70" s="22"/>
      <c r="EFJ70" s="22"/>
      <c r="EFK70" s="22"/>
      <c r="EFL70" s="22"/>
      <c r="EFM70" s="22"/>
      <c r="EFN70" s="22"/>
      <c r="EFO70" s="22"/>
      <c r="EFP70" s="22"/>
      <c r="EFQ70" s="22"/>
      <c r="EFR70" s="22"/>
      <c r="EFS70" s="22"/>
      <c r="EFT70" s="22"/>
      <c r="EFU70" s="22"/>
      <c r="EFV70" s="22"/>
      <c r="EFW70" s="22"/>
      <c r="EFX70" s="22"/>
      <c r="EFY70" s="22"/>
      <c r="EFZ70" s="22"/>
      <c r="EGA70" s="22"/>
      <c r="EGB70" s="22"/>
      <c r="EGC70" s="22"/>
      <c r="EGD70" s="22"/>
      <c r="EGE70" s="22"/>
      <c r="EGF70" s="22"/>
      <c r="EGG70" s="22"/>
      <c r="EGH70" s="22"/>
      <c r="EGI70" s="22"/>
      <c r="EGJ70" s="22"/>
      <c r="EGK70" s="22"/>
      <c r="EGL70" s="22"/>
      <c r="EGM70" s="22"/>
      <c r="EGN70" s="22"/>
      <c r="EGO70" s="22"/>
      <c r="EGP70" s="22"/>
      <c r="EGQ70" s="22"/>
      <c r="EGR70" s="22"/>
      <c r="EGS70" s="22"/>
      <c r="EGT70" s="22"/>
      <c r="EGU70" s="22"/>
      <c r="EGV70" s="22"/>
      <c r="EGW70" s="22"/>
      <c r="EGX70" s="22"/>
      <c r="EGY70" s="22"/>
      <c r="EGZ70" s="22"/>
      <c r="EHA70" s="22"/>
      <c r="EHB70" s="22"/>
      <c r="EHC70" s="22"/>
      <c r="EHD70" s="22"/>
      <c r="EHE70" s="22"/>
      <c r="EHF70" s="22"/>
      <c r="EHG70" s="22"/>
      <c r="EHH70" s="22"/>
      <c r="EHI70" s="22"/>
      <c r="EHJ70" s="22"/>
      <c r="EHK70" s="22"/>
      <c r="EHL70" s="22"/>
      <c r="EHM70" s="22"/>
      <c r="EHN70" s="22"/>
      <c r="EHO70" s="22"/>
      <c r="EHP70" s="22"/>
      <c r="EHQ70" s="22"/>
      <c r="EHR70" s="22"/>
      <c r="EHS70" s="22"/>
      <c r="EHT70" s="22"/>
      <c r="EHU70" s="22"/>
      <c r="EHV70" s="22"/>
      <c r="EHW70" s="22"/>
      <c r="EHX70" s="22"/>
      <c r="EHY70" s="22"/>
      <c r="EHZ70" s="22"/>
      <c r="EIA70" s="22"/>
      <c r="EIB70" s="22"/>
      <c r="EIC70" s="22"/>
      <c r="EID70" s="22"/>
      <c r="EIE70" s="22"/>
      <c r="EIF70" s="22"/>
      <c r="EIG70" s="22"/>
      <c r="EIH70" s="22"/>
      <c r="EII70" s="22"/>
      <c r="EIJ70" s="22"/>
      <c r="EIK70" s="22"/>
      <c r="EIL70" s="22"/>
      <c r="EIM70" s="22"/>
      <c r="EIN70" s="22"/>
      <c r="EIO70" s="22"/>
      <c r="EIP70" s="22"/>
      <c r="EIQ70" s="22"/>
      <c r="EIR70" s="22"/>
      <c r="EIS70" s="22"/>
      <c r="EIT70" s="22"/>
      <c r="EIU70" s="22"/>
      <c r="EIV70" s="22"/>
      <c r="EIW70" s="22"/>
      <c r="EIX70" s="22"/>
      <c r="EIY70" s="22"/>
      <c r="EIZ70" s="22"/>
      <c r="EJA70" s="22"/>
      <c r="EJB70" s="22"/>
      <c r="EJC70" s="22"/>
      <c r="EJD70" s="22"/>
      <c r="EJE70" s="22"/>
      <c r="EJF70" s="22"/>
      <c r="EJG70" s="22"/>
      <c r="EJH70" s="22"/>
      <c r="EJI70" s="22"/>
      <c r="EJJ70" s="22"/>
      <c r="EJK70" s="22"/>
      <c r="EJL70" s="22"/>
      <c r="EJM70" s="22"/>
      <c r="EJN70" s="22"/>
      <c r="EJO70" s="22"/>
      <c r="EJP70" s="22"/>
      <c r="EJQ70" s="22"/>
      <c r="EJR70" s="22"/>
      <c r="EJS70" s="22"/>
      <c r="EJT70" s="22"/>
      <c r="EJU70" s="22"/>
      <c r="EJV70" s="22"/>
      <c r="EJW70" s="22"/>
      <c r="EJX70" s="22"/>
      <c r="EJY70" s="22"/>
      <c r="EJZ70" s="22"/>
      <c r="EKA70" s="22"/>
      <c r="EKB70" s="22"/>
      <c r="EKC70" s="22"/>
      <c r="EKD70" s="22"/>
      <c r="EKE70" s="22"/>
      <c r="EKF70" s="22"/>
      <c r="EKG70" s="22"/>
      <c r="EKH70" s="22"/>
      <c r="EKI70" s="22"/>
      <c r="EKJ70" s="22"/>
      <c r="EKK70" s="22"/>
      <c r="EKL70" s="22"/>
      <c r="EKM70" s="22"/>
      <c r="EKN70" s="22"/>
      <c r="EKO70" s="22"/>
      <c r="EKP70" s="22"/>
      <c r="EKQ70" s="22"/>
      <c r="EKR70" s="22"/>
      <c r="EKS70" s="22"/>
      <c r="EKT70" s="22"/>
      <c r="EKU70" s="22"/>
      <c r="EKV70" s="22"/>
      <c r="EKW70" s="22"/>
      <c r="EKX70" s="22"/>
      <c r="EKY70" s="22"/>
      <c r="EKZ70" s="22"/>
      <c r="ELA70" s="22"/>
      <c r="ELB70" s="22"/>
      <c r="ELC70" s="22"/>
      <c r="ELD70" s="22"/>
      <c r="ELE70" s="22"/>
      <c r="ELF70" s="22"/>
      <c r="ELG70" s="22"/>
      <c r="ELH70" s="22"/>
      <c r="ELI70" s="22"/>
      <c r="ELJ70" s="22"/>
      <c r="ELK70" s="22"/>
      <c r="ELL70" s="22"/>
      <c r="ELM70" s="22"/>
      <c r="ELN70" s="22"/>
      <c r="ELO70" s="22"/>
      <c r="ELP70" s="22"/>
      <c r="ELQ70" s="22"/>
      <c r="ELR70" s="22"/>
      <c r="ELS70" s="22"/>
      <c r="ELT70" s="22"/>
      <c r="ELU70" s="22"/>
      <c r="ELV70" s="22"/>
      <c r="ELW70" s="22"/>
      <c r="ELX70" s="22"/>
      <c r="ELY70" s="22"/>
      <c r="ELZ70" s="22"/>
      <c r="EMA70" s="22"/>
      <c r="EMB70" s="22"/>
      <c r="EMC70" s="22"/>
      <c r="EMD70" s="22"/>
      <c r="EME70" s="22"/>
      <c r="EMF70" s="22"/>
      <c r="EMG70" s="22"/>
      <c r="EMH70" s="22"/>
      <c r="EMI70" s="22"/>
      <c r="EMJ70" s="22"/>
      <c r="EMK70" s="22"/>
      <c r="EML70" s="22"/>
      <c r="EMM70" s="22"/>
      <c r="EMN70" s="22"/>
      <c r="EMO70" s="22"/>
      <c r="EMP70" s="22"/>
      <c r="EMQ70" s="22"/>
      <c r="EMR70" s="22"/>
      <c r="EMS70" s="22"/>
      <c r="EMT70" s="22"/>
      <c r="EMU70" s="22"/>
      <c r="EMV70" s="22"/>
      <c r="EMW70" s="22"/>
      <c r="EMX70" s="22"/>
      <c r="EMY70" s="22"/>
      <c r="EMZ70" s="22"/>
      <c r="ENA70" s="22"/>
      <c r="ENB70" s="22"/>
      <c r="ENC70" s="22"/>
      <c r="END70" s="22"/>
      <c r="ENE70" s="22"/>
      <c r="ENF70" s="22"/>
      <c r="ENG70" s="22"/>
      <c r="ENH70" s="22"/>
      <c r="ENI70" s="22"/>
      <c r="ENJ70" s="22"/>
      <c r="ENK70" s="22"/>
      <c r="ENL70" s="22"/>
      <c r="ENM70" s="22"/>
      <c r="ENN70" s="22"/>
      <c r="ENO70" s="22"/>
      <c r="ENP70" s="22"/>
      <c r="ENQ70" s="22"/>
      <c r="ENR70" s="22"/>
      <c r="ENS70" s="22"/>
      <c r="ENT70" s="22"/>
      <c r="ENU70" s="22"/>
      <c r="ENV70" s="22"/>
      <c r="ENW70" s="22"/>
      <c r="ENX70" s="22"/>
      <c r="ENY70" s="22"/>
      <c r="ENZ70" s="22"/>
      <c r="EOA70" s="22"/>
      <c r="EOB70" s="22"/>
      <c r="EOC70" s="22"/>
      <c r="EOD70" s="22"/>
      <c r="EOE70" s="22"/>
      <c r="EOF70" s="22"/>
      <c r="EOG70" s="22"/>
      <c r="EOH70" s="22"/>
      <c r="EOI70" s="22"/>
      <c r="EOJ70" s="22"/>
      <c r="EOK70" s="22"/>
      <c r="EOL70" s="22"/>
      <c r="EOM70" s="22"/>
      <c r="EON70" s="22"/>
      <c r="EOO70" s="22"/>
      <c r="EOP70" s="22"/>
      <c r="EOQ70" s="22"/>
      <c r="EOR70" s="22"/>
      <c r="EOS70" s="22"/>
      <c r="EOT70" s="22"/>
      <c r="EOU70" s="22"/>
      <c r="EOV70" s="22"/>
      <c r="EOW70" s="22"/>
      <c r="EOX70" s="22"/>
      <c r="EOY70" s="22"/>
      <c r="EOZ70" s="22"/>
      <c r="EPA70" s="22"/>
      <c r="EPB70" s="22"/>
      <c r="EPC70" s="22"/>
      <c r="EPD70" s="22"/>
      <c r="EPE70" s="22"/>
      <c r="EPF70" s="22"/>
      <c r="EPG70" s="22"/>
      <c r="EPH70" s="22"/>
      <c r="EPI70" s="22"/>
      <c r="EPJ70" s="22"/>
      <c r="EPK70" s="22"/>
      <c r="EPL70" s="22"/>
      <c r="EPM70" s="22"/>
      <c r="EPN70" s="22"/>
      <c r="EPO70" s="22"/>
      <c r="EPP70" s="22"/>
      <c r="EPQ70" s="22"/>
      <c r="EPR70" s="22"/>
      <c r="EPS70" s="22"/>
      <c r="EPT70" s="22"/>
      <c r="EPU70" s="22"/>
      <c r="EPV70" s="22"/>
      <c r="EPW70" s="22"/>
      <c r="EPX70" s="22"/>
      <c r="EPY70" s="22"/>
      <c r="EPZ70" s="22"/>
      <c r="EQA70" s="22"/>
      <c r="EQB70" s="22"/>
      <c r="EQC70" s="22"/>
      <c r="EQD70" s="22"/>
      <c r="EQE70" s="22"/>
      <c r="EQF70" s="22"/>
      <c r="EQG70" s="22"/>
      <c r="EQH70" s="22"/>
      <c r="EQI70" s="22"/>
      <c r="EQJ70" s="22"/>
      <c r="EQK70" s="22"/>
      <c r="EQL70" s="22"/>
      <c r="EQM70" s="22"/>
      <c r="EQN70" s="22"/>
      <c r="EQO70" s="22"/>
      <c r="EQP70" s="22"/>
      <c r="EQQ70" s="22"/>
      <c r="EQR70" s="22"/>
      <c r="EQS70" s="22"/>
      <c r="EQT70" s="22"/>
      <c r="EQU70" s="22"/>
      <c r="EQV70" s="22"/>
      <c r="EQW70" s="22"/>
      <c r="EQX70" s="22"/>
      <c r="EQY70" s="22"/>
      <c r="EQZ70" s="22"/>
      <c r="ERA70" s="22"/>
      <c r="ERB70" s="22"/>
      <c r="ERC70" s="22"/>
      <c r="ERD70" s="22"/>
      <c r="ERE70" s="22"/>
      <c r="ERF70" s="22"/>
      <c r="ERG70" s="22"/>
      <c r="ERH70" s="22"/>
      <c r="ERI70" s="22"/>
      <c r="ERJ70" s="22"/>
      <c r="ERK70" s="22"/>
      <c r="ERL70" s="22"/>
      <c r="ERM70" s="22"/>
      <c r="ERN70" s="22"/>
      <c r="ERO70" s="22"/>
      <c r="ERP70" s="22"/>
      <c r="ERQ70" s="22"/>
      <c r="ERR70" s="22"/>
      <c r="ERS70" s="22"/>
      <c r="ERT70" s="22"/>
      <c r="ERU70" s="22"/>
      <c r="ERV70" s="22"/>
      <c r="ERW70" s="22"/>
      <c r="ERX70" s="22"/>
      <c r="ERY70" s="22"/>
      <c r="ERZ70" s="22"/>
      <c r="ESA70" s="22"/>
      <c r="ESB70" s="22"/>
      <c r="ESC70" s="22"/>
      <c r="ESD70" s="22"/>
      <c r="ESE70" s="22"/>
      <c r="ESF70" s="22"/>
      <c r="ESG70" s="22"/>
      <c r="ESH70" s="22"/>
      <c r="ESI70" s="22"/>
      <c r="ESJ70" s="22"/>
      <c r="ESK70" s="22"/>
      <c r="ESL70" s="22"/>
      <c r="ESM70" s="22"/>
      <c r="ESN70" s="22"/>
      <c r="ESO70" s="22"/>
      <c r="ESP70" s="22"/>
      <c r="ESQ70" s="22"/>
      <c r="ESR70" s="22"/>
      <c r="ESS70" s="22"/>
      <c r="EST70" s="22"/>
      <c r="ESU70" s="22"/>
      <c r="ESV70" s="22"/>
      <c r="ESW70" s="22"/>
      <c r="ESX70" s="22"/>
      <c r="ESY70" s="22"/>
      <c r="ESZ70" s="22"/>
      <c r="ETA70" s="22"/>
      <c r="ETB70" s="22"/>
      <c r="ETC70" s="22"/>
      <c r="ETD70" s="22"/>
      <c r="ETE70" s="22"/>
      <c r="ETF70" s="22"/>
      <c r="ETG70" s="22"/>
      <c r="ETH70" s="22"/>
      <c r="ETI70" s="22"/>
      <c r="ETJ70" s="22"/>
      <c r="ETK70" s="22"/>
      <c r="ETL70" s="22"/>
      <c r="ETM70" s="22"/>
      <c r="ETN70" s="22"/>
      <c r="ETO70" s="22"/>
      <c r="ETP70" s="22"/>
      <c r="ETQ70" s="22"/>
      <c r="ETR70" s="22"/>
      <c r="ETS70" s="22"/>
      <c r="ETT70" s="22"/>
      <c r="ETU70" s="22"/>
      <c r="ETV70" s="22"/>
      <c r="ETW70" s="22"/>
      <c r="ETX70" s="22"/>
      <c r="ETY70" s="22"/>
      <c r="ETZ70" s="22"/>
      <c r="EUA70" s="22"/>
      <c r="EUB70" s="22"/>
      <c r="EUC70" s="22"/>
      <c r="EUD70" s="22"/>
      <c r="EUE70" s="22"/>
      <c r="EUF70" s="22"/>
      <c r="EUG70" s="22"/>
      <c r="EUH70" s="22"/>
      <c r="EUI70" s="22"/>
      <c r="EUJ70" s="22"/>
      <c r="EUK70" s="22"/>
      <c r="EUL70" s="22"/>
      <c r="EUM70" s="22"/>
      <c r="EUN70" s="22"/>
      <c r="EUO70" s="22"/>
      <c r="EUP70" s="22"/>
      <c r="EUQ70" s="22"/>
      <c r="EUR70" s="22"/>
      <c r="EUS70" s="22"/>
      <c r="EUT70" s="22"/>
      <c r="EUU70" s="22"/>
      <c r="EUV70" s="22"/>
      <c r="EUW70" s="22"/>
      <c r="EUX70" s="22"/>
      <c r="EUY70" s="22"/>
      <c r="EUZ70" s="22"/>
      <c r="EVA70" s="22"/>
      <c r="EVB70" s="22"/>
      <c r="EVC70" s="22"/>
      <c r="EVD70" s="22"/>
      <c r="EVE70" s="22"/>
      <c r="EVF70" s="22"/>
      <c r="EVG70" s="22"/>
      <c r="EVH70" s="22"/>
      <c r="EVI70" s="22"/>
      <c r="EVJ70" s="22"/>
      <c r="EVK70" s="22"/>
      <c r="EVL70" s="22"/>
      <c r="EVM70" s="22"/>
      <c r="EVN70" s="22"/>
      <c r="EVO70" s="22"/>
      <c r="EVP70" s="22"/>
      <c r="EVQ70" s="22"/>
      <c r="EVR70" s="22"/>
      <c r="EVS70" s="22"/>
      <c r="EVT70" s="22"/>
      <c r="EVU70" s="22"/>
      <c r="EVV70" s="22"/>
      <c r="EVW70" s="22"/>
      <c r="EVX70" s="22"/>
      <c r="EVY70" s="22"/>
      <c r="EVZ70" s="22"/>
      <c r="EWA70" s="22"/>
      <c r="EWB70" s="22"/>
      <c r="EWC70" s="22"/>
      <c r="EWD70" s="22"/>
      <c r="EWE70" s="22"/>
      <c r="EWF70" s="22"/>
      <c r="EWG70" s="22"/>
      <c r="EWH70" s="22"/>
      <c r="EWI70" s="22"/>
      <c r="EWJ70" s="22"/>
      <c r="EWK70" s="22"/>
      <c r="EWL70" s="22"/>
      <c r="EWM70" s="22"/>
      <c r="EWN70" s="22"/>
      <c r="EWO70" s="22"/>
      <c r="EWP70" s="22"/>
      <c r="EWQ70" s="22"/>
      <c r="EWR70" s="22"/>
      <c r="EWS70" s="22"/>
      <c r="EWT70" s="22"/>
      <c r="EWU70" s="22"/>
      <c r="EWV70" s="22"/>
      <c r="EWW70" s="22"/>
      <c r="EWX70" s="22"/>
      <c r="EWY70" s="22"/>
      <c r="EWZ70" s="22"/>
      <c r="EXA70" s="22"/>
      <c r="EXB70" s="22"/>
      <c r="EXC70" s="22"/>
      <c r="EXD70" s="22"/>
      <c r="EXE70" s="22"/>
      <c r="EXF70" s="22"/>
      <c r="EXG70" s="22"/>
      <c r="EXH70" s="22"/>
      <c r="EXI70" s="22"/>
      <c r="EXJ70" s="22"/>
      <c r="EXK70" s="22"/>
      <c r="EXL70" s="22"/>
      <c r="EXM70" s="22"/>
      <c r="EXN70" s="22"/>
      <c r="EXO70" s="22"/>
      <c r="EXP70" s="22"/>
      <c r="EXQ70" s="22"/>
      <c r="EXR70" s="22"/>
      <c r="EXS70" s="22"/>
      <c r="EXT70" s="22"/>
      <c r="EXU70" s="22"/>
      <c r="EXV70" s="22"/>
      <c r="EXW70" s="22"/>
      <c r="EXX70" s="22"/>
      <c r="EXY70" s="22"/>
      <c r="EXZ70" s="22"/>
      <c r="EYA70" s="22"/>
      <c r="EYB70" s="22"/>
      <c r="EYC70" s="22"/>
      <c r="EYD70" s="22"/>
      <c r="EYE70" s="22"/>
      <c r="EYF70" s="22"/>
      <c r="EYG70" s="22"/>
      <c r="EYH70" s="22"/>
      <c r="EYI70" s="22"/>
      <c r="EYJ70" s="22"/>
      <c r="EYK70" s="22"/>
      <c r="EYL70" s="22"/>
      <c r="EYM70" s="22"/>
      <c r="EYN70" s="22"/>
      <c r="EYO70" s="22"/>
      <c r="EYP70" s="22"/>
      <c r="EYQ70" s="22"/>
      <c r="EYR70" s="22"/>
      <c r="EYS70" s="22"/>
      <c r="EYT70" s="22"/>
      <c r="EYU70" s="22"/>
      <c r="EYV70" s="22"/>
      <c r="EYW70" s="22"/>
      <c r="EYX70" s="22"/>
      <c r="EYY70" s="22"/>
      <c r="EYZ70" s="22"/>
      <c r="EZA70" s="22"/>
      <c r="EZB70" s="22"/>
      <c r="EZC70" s="22"/>
      <c r="EZD70" s="22"/>
      <c r="EZE70" s="22"/>
      <c r="EZF70" s="22"/>
      <c r="EZG70" s="22"/>
      <c r="EZH70" s="22"/>
      <c r="EZI70" s="22"/>
      <c r="EZJ70" s="22"/>
      <c r="EZK70" s="22"/>
      <c r="EZL70" s="22"/>
      <c r="EZM70" s="22"/>
      <c r="EZN70" s="22"/>
      <c r="EZO70" s="22"/>
      <c r="EZP70" s="22"/>
      <c r="EZQ70" s="22"/>
      <c r="EZR70" s="22"/>
      <c r="EZS70" s="22"/>
      <c r="EZT70" s="22"/>
      <c r="EZU70" s="22"/>
      <c r="EZV70" s="22"/>
      <c r="EZW70" s="22"/>
      <c r="EZX70" s="22"/>
      <c r="EZY70" s="22"/>
      <c r="EZZ70" s="22"/>
      <c r="FAA70" s="22"/>
      <c r="FAB70" s="22"/>
      <c r="FAC70" s="22"/>
      <c r="FAD70" s="22"/>
      <c r="FAE70" s="22"/>
      <c r="FAF70" s="22"/>
      <c r="FAG70" s="22"/>
      <c r="FAH70" s="22"/>
      <c r="FAI70" s="22"/>
      <c r="FAJ70" s="22"/>
      <c r="FAK70" s="22"/>
      <c r="FAL70" s="22"/>
      <c r="FAM70" s="22"/>
      <c r="FAN70" s="22"/>
      <c r="FAO70" s="22"/>
      <c r="FAP70" s="22"/>
      <c r="FAQ70" s="22"/>
      <c r="FAR70" s="22"/>
      <c r="FAS70" s="22"/>
      <c r="FAT70" s="22"/>
      <c r="FAU70" s="22"/>
      <c r="FAV70" s="22"/>
      <c r="FAW70" s="22"/>
      <c r="FAX70" s="22"/>
      <c r="FAY70" s="22"/>
      <c r="FAZ70" s="22"/>
      <c r="FBA70" s="22"/>
      <c r="FBB70" s="22"/>
      <c r="FBC70" s="22"/>
      <c r="FBD70" s="22"/>
      <c r="FBE70" s="22"/>
      <c r="FBF70" s="22"/>
      <c r="FBG70" s="22"/>
      <c r="FBH70" s="22"/>
      <c r="FBI70" s="22"/>
      <c r="FBJ70" s="22"/>
      <c r="FBK70" s="22"/>
      <c r="FBL70" s="22"/>
      <c r="FBM70" s="22"/>
      <c r="FBN70" s="22"/>
      <c r="FBO70" s="22"/>
      <c r="FBP70" s="22"/>
      <c r="FBQ70" s="22"/>
      <c r="FBR70" s="22"/>
      <c r="FBS70" s="22"/>
      <c r="FBT70" s="22"/>
      <c r="FBU70" s="22"/>
      <c r="FBV70" s="22"/>
      <c r="FBW70" s="22"/>
      <c r="FBX70" s="22"/>
      <c r="FBY70" s="22"/>
      <c r="FBZ70" s="22"/>
      <c r="FCA70" s="22"/>
      <c r="FCB70" s="22"/>
      <c r="FCC70" s="22"/>
      <c r="FCD70" s="22"/>
      <c r="FCE70" s="22"/>
      <c r="FCF70" s="22"/>
      <c r="FCG70" s="22"/>
      <c r="FCH70" s="22"/>
      <c r="FCI70" s="22"/>
      <c r="FCJ70" s="22"/>
      <c r="FCK70" s="22"/>
      <c r="FCL70" s="22"/>
      <c r="FCM70" s="22"/>
      <c r="FCN70" s="22"/>
      <c r="FCO70" s="22"/>
      <c r="FCP70" s="22"/>
      <c r="FCQ70" s="22"/>
      <c r="FCR70" s="22"/>
      <c r="FCS70" s="22"/>
      <c r="FCT70" s="22"/>
      <c r="FCU70" s="22"/>
      <c r="FCV70" s="22"/>
      <c r="FCW70" s="22"/>
      <c r="FCX70" s="22"/>
      <c r="FCY70" s="22"/>
      <c r="FCZ70" s="22"/>
      <c r="FDA70" s="22"/>
      <c r="FDB70" s="22"/>
      <c r="FDC70" s="22"/>
      <c r="FDD70" s="22"/>
      <c r="FDE70" s="22"/>
      <c r="FDF70" s="22"/>
      <c r="FDG70" s="22"/>
      <c r="FDH70" s="22"/>
      <c r="FDI70" s="22"/>
      <c r="FDJ70" s="22"/>
      <c r="FDK70" s="22"/>
      <c r="FDL70" s="22"/>
      <c r="FDM70" s="22"/>
      <c r="FDN70" s="22"/>
      <c r="FDO70" s="22"/>
      <c r="FDP70" s="22"/>
      <c r="FDQ70" s="22"/>
      <c r="FDR70" s="22"/>
      <c r="FDS70" s="22"/>
      <c r="FDT70" s="22"/>
      <c r="FDU70" s="22"/>
      <c r="FDV70" s="22"/>
      <c r="FDW70" s="22"/>
      <c r="FDX70" s="22"/>
      <c r="FDY70" s="22"/>
      <c r="FDZ70" s="22"/>
      <c r="FEA70" s="22"/>
      <c r="FEB70" s="22"/>
      <c r="FEC70" s="22"/>
      <c r="FED70" s="22"/>
      <c r="FEE70" s="22"/>
      <c r="FEF70" s="22"/>
      <c r="FEG70" s="22"/>
      <c r="FEH70" s="22"/>
      <c r="FEI70" s="22"/>
      <c r="FEJ70" s="22"/>
      <c r="FEK70" s="22"/>
      <c r="FEL70" s="22"/>
      <c r="FEM70" s="22"/>
      <c r="FEN70" s="22"/>
      <c r="FEO70" s="22"/>
      <c r="FEP70" s="22"/>
      <c r="FEQ70" s="22"/>
      <c r="FER70" s="22"/>
      <c r="FES70" s="22"/>
      <c r="FET70" s="22"/>
      <c r="FEU70" s="22"/>
      <c r="FEV70" s="22"/>
      <c r="FEW70" s="22"/>
      <c r="FEX70" s="22"/>
      <c r="FEY70" s="22"/>
      <c r="FEZ70" s="22"/>
      <c r="FFA70" s="22"/>
      <c r="FFB70" s="22"/>
      <c r="FFC70" s="22"/>
      <c r="FFD70" s="22"/>
      <c r="FFE70" s="22"/>
      <c r="FFF70" s="22"/>
      <c r="FFG70" s="22"/>
      <c r="FFH70" s="22"/>
      <c r="FFI70" s="22"/>
      <c r="FFJ70" s="22"/>
      <c r="FFK70" s="22"/>
      <c r="FFL70" s="22"/>
      <c r="FFM70" s="22"/>
      <c r="FFN70" s="22"/>
      <c r="FFO70" s="22"/>
      <c r="FFP70" s="22"/>
      <c r="FFQ70" s="22"/>
      <c r="FFR70" s="22"/>
      <c r="FFS70" s="22"/>
      <c r="FFT70" s="22"/>
      <c r="FFU70" s="22"/>
      <c r="FFV70" s="22"/>
      <c r="FFW70" s="22"/>
      <c r="FFX70" s="22"/>
      <c r="FFY70" s="22"/>
      <c r="FFZ70" s="22"/>
      <c r="FGA70" s="22"/>
      <c r="FGB70" s="22"/>
      <c r="FGC70" s="22"/>
      <c r="FGD70" s="22"/>
      <c r="FGE70" s="22"/>
      <c r="FGF70" s="22"/>
      <c r="FGG70" s="22"/>
      <c r="FGH70" s="22"/>
      <c r="FGI70" s="22"/>
      <c r="FGJ70" s="22"/>
      <c r="FGK70" s="22"/>
      <c r="FGL70" s="22"/>
      <c r="FGM70" s="22"/>
      <c r="FGN70" s="22"/>
      <c r="FGO70" s="22"/>
      <c r="FGP70" s="22"/>
      <c r="FGQ70" s="22"/>
      <c r="FGR70" s="22"/>
      <c r="FGS70" s="22"/>
      <c r="FGT70" s="22"/>
      <c r="FGU70" s="22"/>
      <c r="FGV70" s="22"/>
      <c r="FGW70" s="22"/>
      <c r="FGX70" s="22"/>
      <c r="FGY70" s="22"/>
      <c r="FGZ70" s="22"/>
      <c r="FHA70" s="22"/>
      <c r="FHB70" s="22"/>
      <c r="FHC70" s="22"/>
      <c r="FHD70" s="22"/>
      <c r="FHE70" s="22"/>
      <c r="FHF70" s="22"/>
      <c r="FHG70" s="22"/>
      <c r="FHH70" s="22"/>
      <c r="FHI70" s="22"/>
      <c r="FHJ70" s="22"/>
      <c r="FHK70" s="22"/>
      <c r="FHL70" s="22"/>
      <c r="FHM70" s="22"/>
      <c r="FHN70" s="22"/>
      <c r="FHO70" s="22"/>
      <c r="FHP70" s="22"/>
      <c r="FHQ70" s="22"/>
      <c r="FHR70" s="22"/>
      <c r="FHS70" s="22"/>
      <c r="FHT70" s="22"/>
      <c r="FHU70" s="22"/>
      <c r="FHV70" s="22"/>
      <c r="FHW70" s="22"/>
      <c r="FHX70" s="22"/>
      <c r="FHY70" s="22"/>
      <c r="FHZ70" s="22"/>
      <c r="FIA70" s="22"/>
      <c r="FIB70" s="22"/>
      <c r="FIC70" s="22"/>
      <c r="FID70" s="22"/>
      <c r="FIE70" s="22"/>
      <c r="FIF70" s="22"/>
      <c r="FIG70" s="22"/>
      <c r="FIH70" s="22"/>
      <c r="FII70" s="22"/>
      <c r="FIJ70" s="22"/>
      <c r="FIK70" s="22"/>
      <c r="FIL70" s="22"/>
      <c r="FIM70" s="22"/>
      <c r="FIN70" s="22"/>
      <c r="FIO70" s="22"/>
      <c r="FIP70" s="22"/>
      <c r="FIQ70" s="22"/>
      <c r="FIR70" s="22"/>
      <c r="FIS70" s="22"/>
      <c r="FIT70" s="22"/>
      <c r="FIU70" s="22"/>
      <c r="FIV70" s="22"/>
      <c r="FIW70" s="22"/>
      <c r="FIX70" s="22"/>
      <c r="FIY70" s="22"/>
      <c r="FIZ70" s="22"/>
      <c r="FJA70" s="22"/>
      <c r="FJB70" s="22"/>
      <c r="FJC70" s="22"/>
      <c r="FJD70" s="22"/>
      <c r="FJE70" s="22"/>
      <c r="FJF70" s="22"/>
      <c r="FJG70" s="22"/>
      <c r="FJH70" s="22"/>
      <c r="FJI70" s="22"/>
      <c r="FJJ70" s="22"/>
      <c r="FJK70" s="22"/>
      <c r="FJL70" s="22"/>
      <c r="FJM70" s="22"/>
      <c r="FJN70" s="22"/>
      <c r="FJO70" s="22"/>
      <c r="FJP70" s="22"/>
      <c r="FJQ70" s="22"/>
      <c r="FJR70" s="22"/>
      <c r="FJS70" s="22"/>
      <c r="FJT70" s="22"/>
      <c r="FJU70" s="22"/>
      <c r="FJV70" s="22"/>
      <c r="FJW70" s="22"/>
      <c r="FJX70" s="22"/>
      <c r="FJY70" s="22"/>
      <c r="FJZ70" s="22"/>
      <c r="FKA70" s="22"/>
      <c r="FKB70" s="22"/>
      <c r="FKC70" s="22"/>
      <c r="FKD70" s="22"/>
      <c r="FKE70" s="22"/>
      <c r="FKF70" s="22"/>
      <c r="FKG70" s="22"/>
      <c r="FKH70" s="22"/>
      <c r="FKI70" s="22"/>
      <c r="FKJ70" s="22"/>
      <c r="FKK70" s="22"/>
      <c r="FKL70" s="22"/>
      <c r="FKM70" s="22"/>
      <c r="FKN70" s="22"/>
      <c r="FKO70" s="22"/>
      <c r="FKP70" s="22"/>
      <c r="FKQ70" s="22"/>
      <c r="FKR70" s="22"/>
      <c r="FKS70" s="22"/>
      <c r="FKT70" s="22"/>
      <c r="FKU70" s="22"/>
      <c r="FKV70" s="22"/>
      <c r="FKW70" s="22"/>
      <c r="FKX70" s="22"/>
      <c r="FKY70" s="22"/>
      <c r="FKZ70" s="22"/>
      <c r="FLA70" s="22"/>
      <c r="FLB70" s="22"/>
      <c r="FLC70" s="22"/>
      <c r="FLD70" s="22"/>
      <c r="FLE70" s="22"/>
      <c r="FLF70" s="22"/>
      <c r="FLG70" s="22"/>
      <c r="FLH70" s="22"/>
      <c r="FLI70" s="22"/>
      <c r="FLJ70" s="22"/>
      <c r="FLK70" s="22"/>
      <c r="FLL70" s="22"/>
      <c r="FLM70" s="22"/>
      <c r="FLN70" s="22"/>
      <c r="FLO70" s="22"/>
      <c r="FLP70" s="22"/>
      <c r="FLQ70" s="22"/>
      <c r="FLR70" s="22"/>
      <c r="FLS70" s="22"/>
      <c r="FLT70" s="22"/>
      <c r="FLU70" s="22"/>
      <c r="FLV70" s="22"/>
      <c r="FLW70" s="22"/>
      <c r="FLX70" s="22"/>
      <c r="FLY70" s="22"/>
      <c r="FLZ70" s="22"/>
      <c r="FMA70" s="22"/>
      <c r="FMB70" s="22"/>
      <c r="FMC70" s="22"/>
      <c r="FMD70" s="22"/>
      <c r="FME70" s="22"/>
      <c r="FMF70" s="22"/>
      <c r="FMG70" s="22"/>
      <c r="FMH70" s="22"/>
      <c r="FMI70" s="22"/>
      <c r="FMJ70" s="22"/>
      <c r="FMK70" s="22"/>
      <c r="FML70" s="22"/>
      <c r="FMM70" s="22"/>
      <c r="FMN70" s="22"/>
      <c r="FMO70" s="22"/>
      <c r="FMP70" s="22"/>
      <c r="FMQ70" s="22"/>
      <c r="FMR70" s="22"/>
      <c r="FMS70" s="22"/>
      <c r="FMT70" s="22"/>
      <c r="FMU70" s="22"/>
      <c r="FMV70" s="22"/>
      <c r="FMW70" s="22"/>
      <c r="FMX70" s="22"/>
      <c r="FMY70" s="22"/>
      <c r="FMZ70" s="22"/>
      <c r="FNA70" s="22"/>
      <c r="FNB70" s="22"/>
      <c r="FNC70" s="22"/>
      <c r="FND70" s="22"/>
      <c r="FNE70" s="22"/>
      <c r="FNF70" s="22"/>
      <c r="FNG70" s="22"/>
      <c r="FNH70" s="22"/>
      <c r="FNI70" s="22"/>
      <c r="FNJ70" s="22"/>
      <c r="FNK70" s="22"/>
      <c r="FNL70" s="22"/>
      <c r="FNM70" s="22"/>
      <c r="FNN70" s="22"/>
      <c r="FNO70" s="22"/>
      <c r="FNP70" s="22"/>
      <c r="FNQ70" s="22"/>
      <c r="FNR70" s="22"/>
      <c r="FNS70" s="22"/>
      <c r="FNT70" s="22"/>
      <c r="FNU70" s="22"/>
      <c r="FNV70" s="22"/>
      <c r="FNW70" s="22"/>
      <c r="FNX70" s="22"/>
      <c r="FNY70" s="22"/>
      <c r="FNZ70" s="22"/>
      <c r="FOA70" s="22"/>
      <c r="FOB70" s="22"/>
      <c r="FOC70" s="22"/>
      <c r="FOD70" s="22"/>
      <c r="FOE70" s="22"/>
      <c r="FOF70" s="22"/>
      <c r="FOG70" s="22"/>
      <c r="FOH70" s="22"/>
      <c r="FOI70" s="22"/>
      <c r="FOJ70" s="22"/>
      <c r="FOK70" s="22"/>
      <c r="FOL70" s="22"/>
      <c r="FOM70" s="22"/>
      <c r="FON70" s="22"/>
      <c r="FOO70" s="22"/>
      <c r="FOP70" s="22"/>
      <c r="FOQ70" s="22"/>
      <c r="FOR70" s="22"/>
      <c r="FOS70" s="22"/>
      <c r="FOT70" s="22"/>
      <c r="FOU70" s="22"/>
      <c r="FOV70" s="22"/>
      <c r="FOW70" s="22"/>
      <c r="FOX70" s="22"/>
      <c r="FOY70" s="22"/>
      <c r="FOZ70" s="22"/>
      <c r="FPA70" s="22"/>
      <c r="FPB70" s="22"/>
      <c r="FPC70" s="22"/>
      <c r="FPD70" s="22"/>
      <c r="FPE70" s="22"/>
      <c r="FPF70" s="22"/>
      <c r="FPG70" s="22"/>
      <c r="FPH70" s="22"/>
      <c r="FPI70" s="22"/>
      <c r="FPJ70" s="22"/>
      <c r="FPK70" s="22"/>
      <c r="FPL70" s="22"/>
      <c r="FPM70" s="22"/>
      <c r="FPN70" s="22"/>
      <c r="FPO70" s="22"/>
      <c r="FPP70" s="22"/>
      <c r="FPQ70" s="22"/>
      <c r="FPR70" s="22"/>
      <c r="FPS70" s="22"/>
      <c r="FPT70" s="22"/>
      <c r="FPU70" s="22"/>
      <c r="FPV70" s="22"/>
      <c r="FPW70" s="22"/>
      <c r="FPX70" s="22"/>
      <c r="FPY70" s="22"/>
      <c r="FPZ70" s="22"/>
      <c r="FQA70" s="22"/>
      <c r="FQB70" s="22"/>
      <c r="FQC70" s="22"/>
      <c r="FQD70" s="22"/>
      <c r="FQE70" s="22"/>
      <c r="FQF70" s="22"/>
      <c r="FQG70" s="22"/>
      <c r="FQH70" s="22"/>
      <c r="FQI70" s="22"/>
      <c r="FQJ70" s="22"/>
      <c r="FQK70" s="22"/>
      <c r="FQL70" s="22"/>
      <c r="FQM70" s="22"/>
      <c r="FQN70" s="22"/>
      <c r="FQO70" s="22"/>
      <c r="FQP70" s="22"/>
      <c r="FQQ70" s="22"/>
      <c r="FQR70" s="22"/>
      <c r="FQS70" s="22"/>
      <c r="FQT70" s="22"/>
      <c r="FQU70" s="22"/>
      <c r="FQV70" s="22"/>
      <c r="FQW70" s="22"/>
      <c r="FQX70" s="22"/>
      <c r="FQY70" s="22"/>
      <c r="FQZ70" s="22"/>
      <c r="FRA70" s="22"/>
      <c r="FRB70" s="22"/>
      <c r="FRC70" s="22"/>
      <c r="FRD70" s="22"/>
      <c r="FRE70" s="22"/>
      <c r="FRF70" s="22"/>
      <c r="FRG70" s="22"/>
      <c r="FRH70" s="22"/>
      <c r="FRI70" s="22"/>
      <c r="FRJ70" s="22"/>
      <c r="FRK70" s="22"/>
      <c r="FRL70" s="22"/>
      <c r="FRM70" s="22"/>
      <c r="FRN70" s="22"/>
      <c r="FRO70" s="22"/>
      <c r="FRP70" s="22"/>
      <c r="FRQ70" s="22"/>
      <c r="FRR70" s="22"/>
      <c r="FRS70" s="22"/>
      <c r="FRT70" s="22"/>
      <c r="FRU70" s="22"/>
      <c r="FRV70" s="22"/>
      <c r="FRW70" s="22"/>
      <c r="FRX70" s="22"/>
      <c r="FRY70" s="22"/>
      <c r="FRZ70" s="22"/>
      <c r="FSA70" s="22"/>
      <c r="FSB70" s="22"/>
      <c r="FSC70" s="22"/>
      <c r="FSD70" s="22"/>
      <c r="FSE70" s="22"/>
      <c r="FSF70" s="22"/>
      <c r="FSG70" s="22"/>
      <c r="FSH70" s="22"/>
      <c r="FSI70" s="22"/>
      <c r="FSJ70" s="22"/>
      <c r="FSK70" s="22"/>
      <c r="FSL70" s="22"/>
      <c r="FSM70" s="22"/>
      <c r="FSN70" s="22"/>
      <c r="FSO70" s="22"/>
      <c r="FSP70" s="22"/>
      <c r="FSQ70" s="22"/>
      <c r="FSR70" s="22"/>
      <c r="FSS70" s="22"/>
      <c r="FST70" s="22"/>
      <c r="FSU70" s="22"/>
      <c r="FSV70" s="22"/>
      <c r="FSW70" s="22"/>
      <c r="FSX70" s="22"/>
      <c r="FSY70" s="22"/>
      <c r="FSZ70" s="22"/>
      <c r="FTA70" s="22"/>
      <c r="FTB70" s="22"/>
      <c r="FTC70" s="22"/>
      <c r="FTD70" s="22"/>
      <c r="FTE70" s="22"/>
      <c r="FTF70" s="22"/>
      <c r="FTG70" s="22"/>
      <c r="FTH70" s="22"/>
      <c r="FTI70" s="22"/>
      <c r="FTJ70" s="22"/>
      <c r="FTK70" s="22"/>
      <c r="FTL70" s="22"/>
      <c r="FTM70" s="22"/>
      <c r="FTN70" s="22"/>
      <c r="FTO70" s="22"/>
      <c r="FTP70" s="22"/>
      <c r="FTQ70" s="22"/>
      <c r="FTR70" s="22"/>
      <c r="FTS70" s="22"/>
      <c r="FTT70" s="22"/>
      <c r="FTU70" s="22"/>
      <c r="FTV70" s="22"/>
      <c r="FTW70" s="22"/>
      <c r="FTX70" s="22"/>
      <c r="FTY70" s="22"/>
      <c r="FTZ70" s="22"/>
      <c r="FUA70" s="22"/>
      <c r="FUB70" s="22"/>
      <c r="FUC70" s="22"/>
      <c r="FUD70" s="22"/>
      <c r="FUE70" s="22"/>
      <c r="FUF70" s="22"/>
      <c r="FUG70" s="22"/>
      <c r="FUH70" s="22"/>
      <c r="FUI70" s="22"/>
      <c r="FUJ70" s="22"/>
      <c r="FUK70" s="22"/>
      <c r="FUL70" s="22"/>
      <c r="FUM70" s="22"/>
      <c r="FUN70" s="22"/>
      <c r="FUO70" s="22"/>
      <c r="FUP70" s="22"/>
      <c r="FUQ70" s="22"/>
      <c r="FUR70" s="22"/>
      <c r="FUS70" s="22"/>
      <c r="FUT70" s="22"/>
      <c r="FUU70" s="22"/>
      <c r="FUV70" s="22"/>
      <c r="FUW70" s="22"/>
      <c r="FUX70" s="22"/>
      <c r="FUY70" s="22"/>
      <c r="FUZ70" s="22"/>
      <c r="FVA70" s="22"/>
      <c r="FVB70" s="22"/>
      <c r="FVC70" s="22"/>
      <c r="FVD70" s="22"/>
      <c r="FVE70" s="22"/>
      <c r="FVF70" s="22"/>
      <c r="FVG70" s="22"/>
      <c r="FVH70" s="22"/>
      <c r="FVI70" s="22"/>
      <c r="FVJ70" s="22"/>
      <c r="FVK70" s="22"/>
      <c r="FVL70" s="22"/>
      <c r="FVM70" s="22"/>
      <c r="FVN70" s="22"/>
      <c r="FVO70" s="22"/>
      <c r="FVP70" s="22"/>
      <c r="FVQ70" s="22"/>
      <c r="FVR70" s="22"/>
      <c r="FVS70" s="22"/>
      <c r="FVT70" s="22"/>
      <c r="FVU70" s="22"/>
      <c r="FVV70" s="22"/>
      <c r="FVW70" s="22"/>
      <c r="FVX70" s="22"/>
      <c r="FVY70" s="22"/>
      <c r="FVZ70" s="22"/>
      <c r="FWA70" s="22"/>
      <c r="FWB70" s="22"/>
      <c r="FWC70" s="22"/>
      <c r="FWD70" s="22"/>
      <c r="FWE70" s="22"/>
      <c r="FWF70" s="22"/>
      <c r="FWG70" s="22"/>
      <c r="FWH70" s="22"/>
      <c r="FWI70" s="22"/>
      <c r="FWJ70" s="22"/>
      <c r="FWK70" s="22"/>
      <c r="FWL70" s="22"/>
      <c r="FWM70" s="22"/>
      <c r="FWN70" s="22"/>
      <c r="FWO70" s="22"/>
      <c r="FWP70" s="22"/>
      <c r="FWQ70" s="22"/>
      <c r="FWR70" s="22"/>
      <c r="FWS70" s="22"/>
      <c r="FWT70" s="22"/>
      <c r="FWU70" s="22"/>
      <c r="FWV70" s="22"/>
      <c r="FWW70" s="22"/>
      <c r="FWX70" s="22"/>
      <c r="FWY70" s="22"/>
      <c r="FWZ70" s="22"/>
      <c r="FXA70" s="22"/>
      <c r="FXB70" s="22"/>
      <c r="FXC70" s="22"/>
      <c r="FXD70" s="22"/>
      <c r="FXE70" s="22"/>
      <c r="FXF70" s="22"/>
      <c r="FXG70" s="22"/>
      <c r="FXH70" s="22"/>
      <c r="FXI70" s="22"/>
      <c r="FXJ70" s="22"/>
      <c r="FXK70" s="22"/>
      <c r="FXL70" s="22"/>
      <c r="FXM70" s="22"/>
      <c r="FXN70" s="22"/>
      <c r="FXO70" s="22"/>
      <c r="FXP70" s="22"/>
      <c r="FXQ70" s="22"/>
      <c r="FXR70" s="22"/>
      <c r="FXS70" s="22"/>
      <c r="FXT70" s="22"/>
      <c r="FXU70" s="22"/>
      <c r="FXV70" s="22"/>
      <c r="FXW70" s="22"/>
      <c r="FXX70" s="22"/>
      <c r="FXY70" s="22"/>
      <c r="FXZ70" s="22"/>
      <c r="FYA70" s="22"/>
      <c r="FYB70" s="22"/>
      <c r="FYC70" s="22"/>
      <c r="FYD70" s="22"/>
      <c r="FYE70" s="22"/>
      <c r="FYF70" s="22"/>
      <c r="FYG70" s="22"/>
      <c r="FYH70" s="22"/>
      <c r="FYI70" s="22"/>
      <c r="FYJ70" s="22"/>
      <c r="FYK70" s="22"/>
      <c r="FYL70" s="22"/>
      <c r="FYM70" s="22"/>
      <c r="FYN70" s="22"/>
      <c r="FYO70" s="22"/>
      <c r="FYP70" s="22"/>
      <c r="FYQ70" s="22"/>
      <c r="FYR70" s="22"/>
      <c r="FYS70" s="22"/>
      <c r="FYT70" s="22"/>
      <c r="FYU70" s="22"/>
      <c r="FYV70" s="22"/>
      <c r="FYW70" s="22"/>
      <c r="FYX70" s="22"/>
      <c r="FYY70" s="22"/>
      <c r="FYZ70" s="22"/>
      <c r="FZA70" s="22"/>
      <c r="FZB70" s="22"/>
      <c r="FZC70" s="22"/>
      <c r="FZD70" s="22"/>
      <c r="FZE70" s="22"/>
      <c r="FZF70" s="22"/>
      <c r="FZG70" s="22"/>
      <c r="FZH70" s="22"/>
      <c r="FZI70" s="22"/>
      <c r="FZJ70" s="22"/>
      <c r="FZK70" s="22"/>
      <c r="FZL70" s="22"/>
      <c r="FZM70" s="22"/>
      <c r="FZN70" s="22"/>
      <c r="FZO70" s="22"/>
      <c r="FZP70" s="22"/>
      <c r="FZQ70" s="22"/>
      <c r="FZR70" s="22"/>
      <c r="FZS70" s="22"/>
      <c r="FZT70" s="22"/>
      <c r="FZU70" s="22"/>
      <c r="FZV70" s="22"/>
      <c r="FZW70" s="22"/>
      <c r="FZX70" s="22"/>
      <c r="FZY70" s="22"/>
      <c r="FZZ70" s="22"/>
      <c r="GAA70" s="22"/>
      <c r="GAB70" s="22"/>
      <c r="GAC70" s="22"/>
      <c r="GAD70" s="22"/>
      <c r="GAE70" s="22"/>
      <c r="GAF70" s="22"/>
      <c r="GAG70" s="22"/>
      <c r="GAH70" s="22"/>
      <c r="GAI70" s="22"/>
      <c r="GAJ70" s="22"/>
      <c r="GAK70" s="22"/>
      <c r="GAL70" s="22"/>
      <c r="GAM70" s="22"/>
      <c r="GAN70" s="22"/>
      <c r="GAO70" s="22"/>
      <c r="GAP70" s="22"/>
      <c r="GAQ70" s="22"/>
      <c r="GAR70" s="22"/>
      <c r="GAS70" s="22"/>
      <c r="GAT70" s="22"/>
      <c r="GAU70" s="22"/>
      <c r="GAV70" s="22"/>
      <c r="GAW70" s="22"/>
      <c r="GAX70" s="22"/>
      <c r="GAY70" s="22"/>
      <c r="GAZ70" s="22"/>
      <c r="GBA70" s="22"/>
      <c r="GBB70" s="22"/>
      <c r="GBC70" s="22"/>
      <c r="GBD70" s="22"/>
      <c r="GBE70" s="22"/>
      <c r="GBF70" s="22"/>
      <c r="GBG70" s="22"/>
      <c r="GBH70" s="22"/>
      <c r="GBI70" s="22"/>
      <c r="GBJ70" s="22"/>
      <c r="GBK70" s="22"/>
      <c r="GBL70" s="22"/>
      <c r="GBM70" s="22"/>
      <c r="GBN70" s="22"/>
      <c r="GBO70" s="22"/>
      <c r="GBP70" s="22"/>
      <c r="GBQ70" s="22"/>
      <c r="GBR70" s="22"/>
      <c r="GBS70" s="22"/>
      <c r="GBT70" s="22"/>
      <c r="GBU70" s="22"/>
      <c r="GBV70" s="22"/>
      <c r="GBW70" s="22"/>
      <c r="GBX70" s="22"/>
      <c r="GBY70" s="22"/>
      <c r="GBZ70" s="22"/>
      <c r="GCA70" s="22"/>
      <c r="GCB70" s="22"/>
      <c r="GCC70" s="22"/>
      <c r="GCD70" s="22"/>
      <c r="GCE70" s="22"/>
      <c r="GCF70" s="22"/>
      <c r="GCG70" s="22"/>
      <c r="GCH70" s="22"/>
      <c r="GCI70" s="22"/>
      <c r="GCJ70" s="22"/>
      <c r="GCK70" s="22"/>
      <c r="GCL70" s="22"/>
      <c r="GCM70" s="22"/>
      <c r="GCN70" s="22"/>
      <c r="GCO70" s="22"/>
      <c r="GCP70" s="22"/>
      <c r="GCQ70" s="22"/>
      <c r="GCR70" s="22"/>
      <c r="GCS70" s="22"/>
      <c r="GCT70" s="22"/>
      <c r="GCU70" s="22"/>
      <c r="GCV70" s="22"/>
      <c r="GCW70" s="22"/>
      <c r="GCX70" s="22"/>
      <c r="GCY70" s="22"/>
      <c r="GCZ70" s="22"/>
      <c r="GDA70" s="22"/>
      <c r="GDB70" s="22"/>
      <c r="GDC70" s="22"/>
      <c r="GDD70" s="22"/>
      <c r="GDE70" s="22"/>
      <c r="GDF70" s="22"/>
      <c r="GDG70" s="22"/>
      <c r="GDH70" s="22"/>
      <c r="GDI70" s="22"/>
      <c r="GDJ70" s="22"/>
      <c r="GDK70" s="22"/>
      <c r="GDL70" s="22"/>
      <c r="GDM70" s="22"/>
      <c r="GDN70" s="22"/>
      <c r="GDO70" s="22"/>
      <c r="GDP70" s="22"/>
      <c r="GDQ70" s="22"/>
      <c r="GDR70" s="22"/>
      <c r="GDS70" s="22"/>
      <c r="GDT70" s="22"/>
      <c r="GDU70" s="22"/>
      <c r="GDV70" s="22"/>
      <c r="GDW70" s="22"/>
      <c r="GDX70" s="22"/>
      <c r="GDY70" s="22"/>
      <c r="GDZ70" s="22"/>
      <c r="GEA70" s="22"/>
      <c r="GEB70" s="22"/>
      <c r="GEC70" s="22"/>
      <c r="GED70" s="22"/>
      <c r="GEE70" s="22"/>
      <c r="GEF70" s="22"/>
      <c r="GEG70" s="22"/>
      <c r="GEH70" s="22"/>
      <c r="GEI70" s="22"/>
      <c r="GEJ70" s="22"/>
      <c r="GEK70" s="22"/>
      <c r="GEL70" s="22"/>
      <c r="GEM70" s="22"/>
      <c r="GEN70" s="22"/>
      <c r="GEO70" s="22"/>
      <c r="GEP70" s="22"/>
      <c r="GEQ70" s="22"/>
      <c r="GER70" s="22"/>
      <c r="GES70" s="22"/>
      <c r="GET70" s="22"/>
      <c r="GEU70" s="22"/>
      <c r="GEV70" s="22"/>
      <c r="GEW70" s="22"/>
      <c r="GEX70" s="22"/>
      <c r="GEY70" s="22"/>
      <c r="GEZ70" s="22"/>
      <c r="GFA70" s="22"/>
      <c r="GFB70" s="22"/>
      <c r="GFC70" s="22"/>
      <c r="GFD70" s="22"/>
      <c r="GFE70" s="22"/>
      <c r="GFF70" s="22"/>
      <c r="GFG70" s="22"/>
      <c r="GFH70" s="22"/>
      <c r="GFI70" s="22"/>
      <c r="GFJ70" s="22"/>
      <c r="GFK70" s="22"/>
      <c r="GFL70" s="22"/>
      <c r="GFM70" s="22"/>
      <c r="GFN70" s="22"/>
      <c r="GFO70" s="22"/>
      <c r="GFP70" s="22"/>
      <c r="GFQ70" s="22"/>
      <c r="GFR70" s="22"/>
      <c r="GFS70" s="22"/>
      <c r="GFT70" s="22"/>
      <c r="GFU70" s="22"/>
      <c r="GFV70" s="22"/>
      <c r="GFW70" s="22"/>
      <c r="GFX70" s="22"/>
      <c r="GFY70" s="22"/>
      <c r="GFZ70" s="22"/>
      <c r="GGA70" s="22"/>
      <c r="GGB70" s="22"/>
      <c r="GGC70" s="22"/>
      <c r="GGD70" s="22"/>
      <c r="GGE70" s="22"/>
      <c r="GGF70" s="22"/>
      <c r="GGG70" s="22"/>
      <c r="GGH70" s="22"/>
      <c r="GGI70" s="22"/>
      <c r="GGJ70" s="22"/>
      <c r="GGK70" s="22"/>
      <c r="GGL70" s="22"/>
      <c r="GGM70" s="22"/>
      <c r="GGN70" s="22"/>
      <c r="GGO70" s="22"/>
      <c r="GGP70" s="22"/>
      <c r="GGQ70" s="22"/>
      <c r="GGR70" s="22"/>
      <c r="GGS70" s="22"/>
      <c r="GGT70" s="22"/>
      <c r="GGU70" s="22"/>
      <c r="GGV70" s="22"/>
      <c r="GGW70" s="22"/>
      <c r="GGX70" s="22"/>
      <c r="GGY70" s="22"/>
      <c r="GGZ70" s="22"/>
      <c r="GHA70" s="22"/>
      <c r="GHB70" s="22"/>
      <c r="GHC70" s="22"/>
      <c r="GHD70" s="22"/>
      <c r="GHE70" s="22"/>
      <c r="GHF70" s="22"/>
      <c r="GHG70" s="22"/>
      <c r="GHH70" s="22"/>
      <c r="GHI70" s="22"/>
      <c r="GHJ70" s="22"/>
      <c r="GHK70" s="22"/>
      <c r="GHL70" s="22"/>
      <c r="GHM70" s="22"/>
      <c r="GHN70" s="22"/>
      <c r="GHO70" s="22"/>
      <c r="GHP70" s="22"/>
      <c r="GHQ70" s="22"/>
      <c r="GHR70" s="22"/>
      <c r="GHS70" s="22"/>
      <c r="GHT70" s="22"/>
      <c r="GHU70" s="22"/>
      <c r="GHV70" s="22"/>
      <c r="GHW70" s="22"/>
      <c r="GHX70" s="22"/>
      <c r="GHY70" s="22"/>
      <c r="GHZ70" s="22"/>
      <c r="GIA70" s="22"/>
      <c r="GIB70" s="22"/>
      <c r="GIC70" s="22"/>
      <c r="GID70" s="22"/>
      <c r="GIE70" s="22"/>
      <c r="GIF70" s="22"/>
      <c r="GIG70" s="22"/>
      <c r="GIH70" s="22"/>
      <c r="GII70" s="22"/>
      <c r="GIJ70" s="22"/>
      <c r="GIK70" s="22"/>
      <c r="GIL70" s="22"/>
      <c r="GIM70" s="22"/>
      <c r="GIN70" s="22"/>
      <c r="GIO70" s="22"/>
      <c r="GIP70" s="22"/>
      <c r="GIQ70" s="22"/>
      <c r="GIR70" s="22"/>
      <c r="GIS70" s="22"/>
      <c r="GIT70" s="22"/>
      <c r="GIU70" s="22"/>
      <c r="GIV70" s="22"/>
      <c r="GIW70" s="22"/>
      <c r="GIX70" s="22"/>
      <c r="GIY70" s="22"/>
      <c r="GIZ70" s="22"/>
      <c r="GJA70" s="22"/>
      <c r="GJB70" s="22"/>
      <c r="GJC70" s="22"/>
      <c r="GJD70" s="22"/>
      <c r="GJE70" s="22"/>
      <c r="GJF70" s="22"/>
      <c r="GJG70" s="22"/>
      <c r="GJH70" s="22"/>
      <c r="GJI70" s="22"/>
      <c r="GJJ70" s="22"/>
      <c r="GJK70" s="22"/>
      <c r="GJL70" s="22"/>
      <c r="GJM70" s="22"/>
      <c r="GJN70" s="22"/>
      <c r="GJO70" s="22"/>
      <c r="GJP70" s="22"/>
      <c r="GJQ70" s="22"/>
      <c r="GJR70" s="22"/>
      <c r="GJS70" s="22"/>
      <c r="GJT70" s="22"/>
      <c r="GJU70" s="22"/>
      <c r="GJV70" s="22"/>
      <c r="GJW70" s="22"/>
      <c r="GJX70" s="22"/>
      <c r="GJY70" s="22"/>
      <c r="GJZ70" s="22"/>
      <c r="GKA70" s="22"/>
      <c r="GKB70" s="22"/>
      <c r="GKC70" s="22"/>
      <c r="GKD70" s="22"/>
      <c r="GKE70" s="22"/>
      <c r="GKF70" s="22"/>
      <c r="GKG70" s="22"/>
      <c r="GKH70" s="22"/>
      <c r="GKI70" s="22"/>
      <c r="GKJ70" s="22"/>
      <c r="GKK70" s="22"/>
      <c r="GKL70" s="22"/>
      <c r="GKM70" s="22"/>
      <c r="GKN70" s="22"/>
      <c r="GKO70" s="22"/>
      <c r="GKP70" s="22"/>
      <c r="GKQ70" s="22"/>
      <c r="GKR70" s="22"/>
      <c r="GKS70" s="22"/>
      <c r="GKT70" s="22"/>
      <c r="GKU70" s="22"/>
      <c r="GKV70" s="22"/>
      <c r="GKW70" s="22"/>
      <c r="GKX70" s="22"/>
      <c r="GKY70" s="22"/>
      <c r="GKZ70" s="22"/>
      <c r="GLA70" s="22"/>
      <c r="GLB70" s="22"/>
      <c r="GLC70" s="22"/>
      <c r="GLD70" s="22"/>
      <c r="GLE70" s="22"/>
      <c r="GLF70" s="22"/>
      <c r="GLG70" s="22"/>
      <c r="GLH70" s="22"/>
      <c r="GLI70" s="22"/>
      <c r="GLJ70" s="22"/>
      <c r="GLK70" s="22"/>
      <c r="GLL70" s="22"/>
      <c r="GLM70" s="22"/>
      <c r="GLN70" s="22"/>
      <c r="GLO70" s="22"/>
      <c r="GLP70" s="22"/>
      <c r="GLQ70" s="22"/>
      <c r="GLR70" s="22"/>
      <c r="GLS70" s="22"/>
      <c r="GLT70" s="22"/>
      <c r="GLU70" s="22"/>
      <c r="GLV70" s="22"/>
      <c r="GLW70" s="22"/>
      <c r="GLX70" s="22"/>
      <c r="GLY70" s="22"/>
      <c r="GLZ70" s="22"/>
      <c r="GMA70" s="22"/>
      <c r="GMB70" s="22"/>
      <c r="GMC70" s="22"/>
      <c r="GMD70" s="22"/>
      <c r="GME70" s="22"/>
      <c r="GMF70" s="22"/>
      <c r="GMG70" s="22"/>
      <c r="GMH70" s="22"/>
      <c r="GMI70" s="22"/>
      <c r="GMJ70" s="22"/>
      <c r="GMK70" s="22"/>
      <c r="GML70" s="22"/>
      <c r="GMM70" s="22"/>
      <c r="GMN70" s="22"/>
      <c r="GMO70" s="22"/>
      <c r="GMP70" s="22"/>
      <c r="GMQ70" s="22"/>
      <c r="GMR70" s="22"/>
      <c r="GMS70" s="22"/>
      <c r="GMT70" s="22"/>
      <c r="GMU70" s="22"/>
      <c r="GMV70" s="22"/>
      <c r="GMW70" s="22"/>
      <c r="GMX70" s="22"/>
      <c r="GMY70" s="22"/>
      <c r="GMZ70" s="22"/>
      <c r="GNA70" s="22"/>
      <c r="GNB70" s="22"/>
      <c r="GNC70" s="22"/>
      <c r="GND70" s="22"/>
      <c r="GNE70" s="22"/>
      <c r="GNF70" s="22"/>
      <c r="GNG70" s="22"/>
      <c r="GNH70" s="22"/>
      <c r="GNI70" s="22"/>
      <c r="GNJ70" s="22"/>
      <c r="GNK70" s="22"/>
      <c r="GNL70" s="22"/>
      <c r="GNM70" s="22"/>
      <c r="GNN70" s="22"/>
      <c r="GNO70" s="22"/>
      <c r="GNP70" s="22"/>
      <c r="GNQ70" s="22"/>
      <c r="GNR70" s="22"/>
      <c r="GNS70" s="22"/>
      <c r="GNT70" s="22"/>
      <c r="GNU70" s="22"/>
      <c r="GNV70" s="22"/>
      <c r="GNW70" s="22"/>
      <c r="GNX70" s="22"/>
      <c r="GNY70" s="22"/>
      <c r="GNZ70" s="22"/>
      <c r="GOA70" s="22"/>
      <c r="GOB70" s="22"/>
      <c r="GOC70" s="22"/>
      <c r="GOD70" s="22"/>
      <c r="GOE70" s="22"/>
      <c r="GOF70" s="22"/>
      <c r="GOG70" s="22"/>
      <c r="GOH70" s="22"/>
      <c r="GOI70" s="22"/>
      <c r="GOJ70" s="22"/>
      <c r="GOK70" s="22"/>
      <c r="GOL70" s="22"/>
      <c r="GOM70" s="22"/>
      <c r="GON70" s="22"/>
      <c r="GOO70" s="22"/>
      <c r="GOP70" s="22"/>
      <c r="GOQ70" s="22"/>
      <c r="GOR70" s="22"/>
      <c r="GOS70" s="22"/>
      <c r="GOT70" s="22"/>
      <c r="GOU70" s="22"/>
      <c r="GOV70" s="22"/>
      <c r="GOW70" s="22"/>
      <c r="GOX70" s="22"/>
      <c r="GOY70" s="22"/>
      <c r="GOZ70" s="22"/>
      <c r="GPA70" s="22"/>
      <c r="GPB70" s="22"/>
      <c r="GPC70" s="22"/>
      <c r="GPD70" s="22"/>
      <c r="GPE70" s="22"/>
      <c r="GPF70" s="22"/>
      <c r="GPG70" s="22"/>
      <c r="GPH70" s="22"/>
      <c r="GPI70" s="22"/>
      <c r="GPJ70" s="22"/>
      <c r="GPK70" s="22"/>
      <c r="GPL70" s="22"/>
      <c r="GPM70" s="22"/>
      <c r="GPN70" s="22"/>
      <c r="GPO70" s="22"/>
      <c r="GPP70" s="22"/>
      <c r="GPQ70" s="22"/>
      <c r="GPR70" s="22"/>
      <c r="GPS70" s="22"/>
      <c r="GPT70" s="22"/>
      <c r="GPU70" s="22"/>
      <c r="GPV70" s="22"/>
      <c r="GPW70" s="22"/>
      <c r="GPX70" s="22"/>
      <c r="GPY70" s="22"/>
      <c r="GPZ70" s="22"/>
      <c r="GQA70" s="22"/>
      <c r="GQB70" s="22"/>
      <c r="GQC70" s="22"/>
      <c r="GQD70" s="22"/>
      <c r="GQE70" s="22"/>
      <c r="GQF70" s="22"/>
      <c r="GQG70" s="22"/>
      <c r="GQH70" s="22"/>
      <c r="GQI70" s="22"/>
      <c r="GQJ70" s="22"/>
      <c r="GQK70" s="22"/>
      <c r="GQL70" s="22"/>
      <c r="GQM70" s="22"/>
      <c r="GQN70" s="22"/>
      <c r="GQO70" s="22"/>
      <c r="GQP70" s="22"/>
      <c r="GQQ70" s="22"/>
      <c r="GQR70" s="22"/>
      <c r="GQS70" s="22"/>
      <c r="GQT70" s="22"/>
      <c r="GQU70" s="22"/>
      <c r="GQV70" s="22"/>
      <c r="GQW70" s="22"/>
      <c r="GQX70" s="22"/>
      <c r="GQY70" s="22"/>
      <c r="GQZ70" s="22"/>
      <c r="GRA70" s="22"/>
      <c r="GRB70" s="22"/>
      <c r="GRC70" s="22"/>
      <c r="GRD70" s="22"/>
      <c r="GRE70" s="22"/>
      <c r="GRF70" s="22"/>
      <c r="GRG70" s="22"/>
      <c r="GRH70" s="22"/>
      <c r="GRI70" s="22"/>
      <c r="GRJ70" s="22"/>
      <c r="GRK70" s="22"/>
      <c r="GRL70" s="22"/>
      <c r="GRM70" s="22"/>
      <c r="GRN70" s="22"/>
      <c r="GRO70" s="22"/>
      <c r="GRP70" s="22"/>
      <c r="GRQ70" s="22"/>
      <c r="GRR70" s="22"/>
      <c r="GRS70" s="22"/>
      <c r="GRT70" s="22"/>
      <c r="GRU70" s="22"/>
      <c r="GRV70" s="22"/>
      <c r="GRW70" s="22"/>
      <c r="GRX70" s="22"/>
      <c r="GRY70" s="22"/>
      <c r="GRZ70" s="22"/>
      <c r="GSA70" s="22"/>
      <c r="GSB70" s="22"/>
      <c r="GSC70" s="22"/>
      <c r="GSD70" s="22"/>
      <c r="GSE70" s="22"/>
      <c r="GSF70" s="22"/>
      <c r="GSG70" s="22"/>
      <c r="GSH70" s="22"/>
      <c r="GSI70" s="22"/>
      <c r="GSJ70" s="22"/>
      <c r="GSK70" s="22"/>
      <c r="GSL70" s="22"/>
      <c r="GSM70" s="22"/>
      <c r="GSN70" s="22"/>
      <c r="GSO70" s="22"/>
      <c r="GSP70" s="22"/>
      <c r="GSQ70" s="22"/>
      <c r="GSR70" s="22"/>
      <c r="GSS70" s="22"/>
      <c r="GST70" s="22"/>
      <c r="GSU70" s="22"/>
      <c r="GSV70" s="22"/>
      <c r="GSW70" s="22"/>
      <c r="GSX70" s="22"/>
      <c r="GSY70" s="22"/>
      <c r="GSZ70" s="22"/>
      <c r="GTA70" s="22"/>
      <c r="GTB70" s="22"/>
      <c r="GTC70" s="22"/>
      <c r="GTD70" s="22"/>
      <c r="GTE70" s="22"/>
      <c r="GTF70" s="22"/>
      <c r="GTG70" s="22"/>
      <c r="GTH70" s="22"/>
      <c r="GTI70" s="22"/>
      <c r="GTJ70" s="22"/>
      <c r="GTK70" s="22"/>
      <c r="GTL70" s="22"/>
      <c r="GTM70" s="22"/>
      <c r="GTN70" s="22"/>
      <c r="GTO70" s="22"/>
      <c r="GTP70" s="22"/>
      <c r="GTQ70" s="22"/>
      <c r="GTR70" s="22"/>
      <c r="GTS70" s="22"/>
      <c r="GTT70" s="22"/>
      <c r="GTU70" s="22"/>
      <c r="GTV70" s="22"/>
      <c r="GTW70" s="22"/>
      <c r="GTX70" s="22"/>
      <c r="GTY70" s="22"/>
      <c r="GTZ70" s="22"/>
      <c r="GUA70" s="22"/>
      <c r="GUB70" s="22"/>
      <c r="GUC70" s="22"/>
      <c r="GUD70" s="22"/>
      <c r="GUE70" s="22"/>
      <c r="GUF70" s="22"/>
      <c r="GUG70" s="22"/>
      <c r="GUH70" s="22"/>
      <c r="GUI70" s="22"/>
      <c r="GUJ70" s="22"/>
      <c r="GUK70" s="22"/>
      <c r="GUL70" s="22"/>
      <c r="GUM70" s="22"/>
      <c r="GUN70" s="22"/>
      <c r="GUO70" s="22"/>
      <c r="GUP70" s="22"/>
      <c r="GUQ70" s="22"/>
      <c r="GUR70" s="22"/>
      <c r="GUS70" s="22"/>
      <c r="GUT70" s="22"/>
      <c r="GUU70" s="22"/>
      <c r="GUV70" s="22"/>
      <c r="GUW70" s="22"/>
      <c r="GUX70" s="22"/>
      <c r="GUY70" s="22"/>
      <c r="GUZ70" s="22"/>
      <c r="GVA70" s="22"/>
      <c r="GVB70" s="22"/>
      <c r="GVC70" s="22"/>
      <c r="GVD70" s="22"/>
      <c r="GVE70" s="22"/>
      <c r="GVF70" s="22"/>
      <c r="GVG70" s="22"/>
      <c r="GVH70" s="22"/>
      <c r="GVI70" s="22"/>
      <c r="GVJ70" s="22"/>
      <c r="GVK70" s="22"/>
      <c r="GVL70" s="22"/>
      <c r="GVM70" s="22"/>
      <c r="GVN70" s="22"/>
      <c r="GVO70" s="22"/>
      <c r="GVP70" s="22"/>
      <c r="GVQ70" s="22"/>
      <c r="GVR70" s="22"/>
      <c r="GVS70" s="22"/>
      <c r="GVT70" s="22"/>
      <c r="GVU70" s="22"/>
      <c r="GVV70" s="22"/>
      <c r="GVW70" s="22"/>
      <c r="GVX70" s="22"/>
      <c r="GVY70" s="22"/>
      <c r="GVZ70" s="22"/>
      <c r="GWA70" s="22"/>
      <c r="GWB70" s="22"/>
      <c r="GWC70" s="22"/>
      <c r="GWD70" s="22"/>
      <c r="GWE70" s="22"/>
      <c r="GWF70" s="22"/>
      <c r="GWG70" s="22"/>
      <c r="GWH70" s="22"/>
      <c r="GWI70" s="22"/>
      <c r="GWJ70" s="22"/>
      <c r="GWK70" s="22"/>
      <c r="GWL70" s="22"/>
      <c r="GWM70" s="22"/>
      <c r="GWN70" s="22"/>
      <c r="GWO70" s="22"/>
      <c r="GWP70" s="22"/>
      <c r="GWQ70" s="22"/>
      <c r="GWR70" s="22"/>
      <c r="GWS70" s="22"/>
      <c r="GWT70" s="22"/>
      <c r="GWU70" s="22"/>
      <c r="GWV70" s="22"/>
      <c r="GWW70" s="22"/>
      <c r="GWX70" s="22"/>
      <c r="GWY70" s="22"/>
      <c r="GWZ70" s="22"/>
      <c r="GXA70" s="22"/>
      <c r="GXB70" s="22"/>
      <c r="GXC70" s="22"/>
      <c r="GXD70" s="22"/>
      <c r="GXE70" s="22"/>
      <c r="GXF70" s="22"/>
      <c r="GXG70" s="22"/>
      <c r="GXH70" s="22"/>
      <c r="GXI70" s="22"/>
      <c r="GXJ70" s="22"/>
      <c r="GXK70" s="22"/>
      <c r="GXL70" s="22"/>
      <c r="GXM70" s="22"/>
      <c r="GXN70" s="22"/>
      <c r="GXO70" s="22"/>
      <c r="GXP70" s="22"/>
      <c r="GXQ70" s="22"/>
      <c r="GXR70" s="22"/>
      <c r="GXS70" s="22"/>
      <c r="GXT70" s="22"/>
      <c r="GXU70" s="22"/>
      <c r="GXV70" s="22"/>
      <c r="GXW70" s="22"/>
      <c r="GXX70" s="22"/>
      <c r="GXY70" s="22"/>
      <c r="GXZ70" s="22"/>
      <c r="GYA70" s="22"/>
      <c r="GYB70" s="22"/>
      <c r="GYC70" s="22"/>
      <c r="GYD70" s="22"/>
      <c r="GYE70" s="22"/>
      <c r="GYF70" s="22"/>
      <c r="GYG70" s="22"/>
      <c r="GYH70" s="22"/>
      <c r="GYI70" s="22"/>
      <c r="GYJ70" s="22"/>
      <c r="GYK70" s="22"/>
      <c r="GYL70" s="22"/>
      <c r="GYM70" s="22"/>
      <c r="GYN70" s="22"/>
      <c r="GYO70" s="22"/>
      <c r="GYP70" s="22"/>
      <c r="GYQ70" s="22"/>
      <c r="GYR70" s="22"/>
      <c r="GYS70" s="22"/>
      <c r="GYT70" s="22"/>
      <c r="GYU70" s="22"/>
      <c r="GYV70" s="22"/>
      <c r="GYW70" s="22"/>
      <c r="GYX70" s="22"/>
      <c r="GYY70" s="22"/>
      <c r="GYZ70" s="22"/>
      <c r="GZA70" s="22"/>
      <c r="GZB70" s="22"/>
      <c r="GZC70" s="22"/>
      <c r="GZD70" s="22"/>
      <c r="GZE70" s="22"/>
      <c r="GZF70" s="22"/>
      <c r="GZG70" s="22"/>
      <c r="GZH70" s="22"/>
      <c r="GZI70" s="22"/>
      <c r="GZJ70" s="22"/>
      <c r="GZK70" s="22"/>
      <c r="GZL70" s="22"/>
      <c r="GZM70" s="22"/>
      <c r="GZN70" s="22"/>
      <c r="GZO70" s="22"/>
      <c r="GZP70" s="22"/>
      <c r="GZQ70" s="22"/>
      <c r="GZR70" s="22"/>
      <c r="GZS70" s="22"/>
      <c r="GZT70" s="22"/>
      <c r="GZU70" s="22"/>
      <c r="GZV70" s="22"/>
      <c r="GZW70" s="22"/>
      <c r="GZX70" s="22"/>
      <c r="GZY70" s="22"/>
      <c r="GZZ70" s="22"/>
      <c r="HAA70" s="22"/>
      <c r="HAB70" s="22"/>
      <c r="HAC70" s="22"/>
      <c r="HAD70" s="22"/>
      <c r="HAE70" s="22"/>
      <c r="HAF70" s="22"/>
      <c r="HAG70" s="22"/>
      <c r="HAH70" s="22"/>
      <c r="HAI70" s="22"/>
      <c r="HAJ70" s="22"/>
      <c r="HAK70" s="22"/>
      <c r="HAL70" s="22"/>
      <c r="HAM70" s="22"/>
      <c r="HAN70" s="22"/>
      <c r="HAO70" s="22"/>
      <c r="HAP70" s="22"/>
      <c r="HAQ70" s="22"/>
      <c r="HAR70" s="22"/>
      <c r="HAS70" s="22"/>
      <c r="HAT70" s="22"/>
      <c r="HAU70" s="22"/>
      <c r="HAV70" s="22"/>
      <c r="HAW70" s="22"/>
      <c r="HAX70" s="22"/>
      <c r="HAY70" s="22"/>
      <c r="HAZ70" s="22"/>
      <c r="HBA70" s="22"/>
      <c r="HBB70" s="22"/>
      <c r="HBC70" s="22"/>
      <c r="HBD70" s="22"/>
      <c r="HBE70" s="22"/>
      <c r="HBF70" s="22"/>
      <c r="HBG70" s="22"/>
      <c r="HBH70" s="22"/>
      <c r="HBI70" s="22"/>
      <c r="HBJ70" s="22"/>
      <c r="HBK70" s="22"/>
      <c r="HBL70" s="22"/>
      <c r="HBM70" s="22"/>
      <c r="HBN70" s="22"/>
      <c r="HBO70" s="22"/>
      <c r="HBP70" s="22"/>
      <c r="HBQ70" s="22"/>
      <c r="HBR70" s="22"/>
      <c r="HBS70" s="22"/>
      <c r="HBT70" s="22"/>
      <c r="HBU70" s="22"/>
      <c r="HBV70" s="22"/>
      <c r="HBW70" s="22"/>
      <c r="HBX70" s="22"/>
      <c r="HBY70" s="22"/>
      <c r="HBZ70" s="22"/>
      <c r="HCA70" s="22"/>
      <c r="HCB70" s="22"/>
      <c r="HCC70" s="22"/>
      <c r="HCD70" s="22"/>
      <c r="HCE70" s="22"/>
      <c r="HCF70" s="22"/>
      <c r="HCG70" s="22"/>
      <c r="HCH70" s="22"/>
      <c r="HCI70" s="22"/>
      <c r="HCJ70" s="22"/>
      <c r="HCK70" s="22"/>
      <c r="HCL70" s="22"/>
      <c r="HCM70" s="22"/>
      <c r="HCN70" s="22"/>
      <c r="HCO70" s="22"/>
      <c r="HCP70" s="22"/>
      <c r="HCQ70" s="22"/>
      <c r="HCR70" s="22"/>
      <c r="HCS70" s="22"/>
      <c r="HCT70" s="22"/>
      <c r="HCU70" s="22"/>
      <c r="HCV70" s="22"/>
      <c r="HCW70" s="22"/>
      <c r="HCX70" s="22"/>
      <c r="HCY70" s="22"/>
      <c r="HCZ70" s="22"/>
      <c r="HDA70" s="22"/>
      <c r="HDB70" s="22"/>
      <c r="HDC70" s="22"/>
      <c r="HDD70" s="22"/>
      <c r="HDE70" s="22"/>
      <c r="HDF70" s="22"/>
      <c r="HDG70" s="22"/>
      <c r="HDH70" s="22"/>
      <c r="HDI70" s="22"/>
      <c r="HDJ70" s="22"/>
      <c r="HDK70" s="22"/>
      <c r="HDL70" s="22"/>
      <c r="HDM70" s="22"/>
      <c r="HDN70" s="22"/>
      <c r="HDO70" s="22"/>
      <c r="HDP70" s="22"/>
      <c r="HDQ70" s="22"/>
      <c r="HDR70" s="22"/>
      <c r="HDS70" s="22"/>
      <c r="HDT70" s="22"/>
      <c r="HDU70" s="22"/>
      <c r="HDV70" s="22"/>
      <c r="HDW70" s="22"/>
      <c r="HDX70" s="22"/>
      <c r="HDY70" s="22"/>
      <c r="HDZ70" s="22"/>
      <c r="HEA70" s="22"/>
      <c r="HEB70" s="22"/>
      <c r="HEC70" s="22"/>
      <c r="HED70" s="22"/>
      <c r="HEE70" s="22"/>
      <c r="HEF70" s="22"/>
      <c r="HEG70" s="22"/>
      <c r="HEH70" s="22"/>
      <c r="HEI70" s="22"/>
      <c r="HEJ70" s="22"/>
      <c r="HEK70" s="22"/>
      <c r="HEL70" s="22"/>
      <c r="HEM70" s="22"/>
      <c r="HEN70" s="22"/>
      <c r="HEO70" s="22"/>
      <c r="HEP70" s="22"/>
      <c r="HEQ70" s="22"/>
      <c r="HER70" s="22"/>
      <c r="HES70" s="22"/>
      <c r="HET70" s="22"/>
      <c r="HEU70" s="22"/>
      <c r="HEV70" s="22"/>
      <c r="HEW70" s="22"/>
      <c r="HEX70" s="22"/>
      <c r="HEY70" s="22"/>
      <c r="HEZ70" s="22"/>
      <c r="HFA70" s="22"/>
      <c r="HFB70" s="22"/>
      <c r="HFC70" s="22"/>
      <c r="HFD70" s="22"/>
      <c r="HFE70" s="22"/>
      <c r="HFF70" s="22"/>
      <c r="HFG70" s="22"/>
      <c r="HFH70" s="22"/>
      <c r="HFI70" s="22"/>
      <c r="HFJ70" s="22"/>
      <c r="HFK70" s="22"/>
      <c r="HFL70" s="22"/>
      <c r="HFM70" s="22"/>
      <c r="HFN70" s="22"/>
      <c r="HFO70" s="22"/>
      <c r="HFP70" s="22"/>
      <c r="HFQ70" s="22"/>
      <c r="HFR70" s="22"/>
      <c r="HFS70" s="22"/>
      <c r="HFT70" s="22"/>
      <c r="HFU70" s="22"/>
      <c r="HFV70" s="22"/>
      <c r="HFW70" s="22"/>
      <c r="HFX70" s="22"/>
      <c r="HFY70" s="22"/>
      <c r="HFZ70" s="22"/>
      <c r="HGA70" s="22"/>
      <c r="HGB70" s="22"/>
      <c r="HGC70" s="22"/>
      <c r="HGD70" s="22"/>
      <c r="HGE70" s="22"/>
      <c r="HGF70" s="22"/>
      <c r="HGG70" s="22"/>
      <c r="HGH70" s="22"/>
      <c r="HGI70" s="22"/>
      <c r="HGJ70" s="22"/>
      <c r="HGK70" s="22"/>
      <c r="HGL70" s="22"/>
      <c r="HGM70" s="22"/>
      <c r="HGN70" s="22"/>
      <c r="HGO70" s="22"/>
      <c r="HGP70" s="22"/>
      <c r="HGQ70" s="22"/>
      <c r="HGR70" s="22"/>
      <c r="HGS70" s="22"/>
      <c r="HGT70" s="22"/>
      <c r="HGU70" s="22"/>
      <c r="HGV70" s="22"/>
      <c r="HGW70" s="22"/>
      <c r="HGX70" s="22"/>
      <c r="HGY70" s="22"/>
      <c r="HGZ70" s="22"/>
      <c r="HHA70" s="22"/>
      <c r="HHB70" s="22"/>
      <c r="HHC70" s="22"/>
      <c r="HHD70" s="22"/>
      <c r="HHE70" s="22"/>
      <c r="HHF70" s="22"/>
      <c r="HHG70" s="22"/>
      <c r="HHH70" s="22"/>
      <c r="HHI70" s="22"/>
      <c r="HHJ70" s="22"/>
      <c r="HHK70" s="22"/>
      <c r="HHL70" s="22"/>
      <c r="HHM70" s="22"/>
      <c r="HHN70" s="22"/>
      <c r="HHO70" s="22"/>
      <c r="HHP70" s="22"/>
      <c r="HHQ70" s="22"/>
      <c r="HHR70" s="22"/>
      <c r="HHS70" s="22"/>
      <c r="HHT70" s="22"/>
      <c r="HHU70" s="22"/>
      <c r="HHV70" s="22"/>
      <c r="HHW70" s="22"/>
      <c r="HHX70" s="22"/>
      <c r="HHY70" s="22"/>
      <c r="HHZ70" s="22"/>
      <c r="HIA70" s="22"/>
      <c r="HIB70" s="22"/>
      <c r="HIC70" s="22"/>
      <c r="HID70" s="22"/>
      <c r="HIE70" s="22"/>
      <c r="HIF70" s="22"/>
      <c r="HIG70" s="22"/>
      <c r="HIH70" s="22"/>
      <c r="HII70" s="22"/>
      <c r="HIJ70" s="22"/>
      <c r="HIK70" s="22"/>
      <c r="HIL70" s="22"/>
      <c r="HIM70" s="22"/>
      <c r="HIN70" s="22"/>
      <c r="HIO70" s="22"/>
      <c r="HIP70" s="22"/>
      <c r="HIQ70" s="22"/>
      <c r="HIR70" s="22"/>
      <c r="HIS70" s="22"/>
      <c r="HIT70" s="22"/>
      <c r="HIU70" s="22"/>
      <c r="HIV70" s="22"/>
      <c r="HIW70" s="22"/>
      <c r="HIX70" s="22"/>
      <c r="HIY70" s="22"/>
      <c r="HIZ70" s="22"/>
      <c r="HJA70" s="22"/>
      <c r="HJB70" s="22"/>
      <c r="HJC70" s="22"/>
      <c r="HJD70" s="22"/>
      <c r="HJE70" s="22"/>
      <c r="HJF70" s="22"/>
      <c r="HJG70" s="22"/>
      <c r="HJH70" s="22"/>
      <c r="HJI70" s="22"/>
      <c r="HJJ70" s="22"/>
      <c r="HJK70" s="22"/>
      <c r="HJL70" s="22"/>
      <c r="HJM70" s="22"/>
      <c r="HJN70" s="22"/>
      <c r="HJO70" s="22"/>
      <c r="HJP70" s="22"/>
      <c r="HJQ70" s="22"/>
      <c r="HJR70" s="22"/>
      <c r="HJS70" s="22"/>
      <c r="HJT70" s="22"/>
      <c r="HJU70" s="22"/>
      <c r="HJV70" s="22"/>
      <c r="HJW70" s="22"/>
      <c r="HJX70" s="22"/>
      <c r="HJY70" s="22"/>
      <c r="HJZ70" s="22"/>
      <c r="HKA70" s="22"/>
      <c r="HKB70" s="22"/>
      <c r="HKC70" s="22"/>
      <c r="HKD70" s="22"/>
      <c r="HKE70" s="22"/>
      <c r="HKF70" s="22"/>
      <c r="HKG70" s="22"/>
      <c r="HKH70" s="22"/>
      <c r="HKI70" s="22"/>
      <c r="HKJ70" s="22"/>
      <c r="HKK70" s="22"/>
      <c r="HKL70" s="22"/>
      <c r="HKM70" s="22"/>
      <c r="HKN70" s="22"/>
      <c r="HKO70" s="22"/>
      <c r="HKP70" s="22"/>
      <c r="HKQ70" s="22"/>
      <c r="HKR70" s="22"/>
      <c r="HKS70" s="22"/>
      <c r="HKT70" s="22"/>
      <c r="HKU70" s="22"/>
      <c r="HKV70" s="22"/>
      <c r="HKW70" s="22"/>
      <c r="HKX70" s="22"/>
      <c r="HKY70" s="22"/>
      <c r="HKZ70" s="22"/>
      <c r="HLA70" s="22"/>
      <c r="HLB70" s="22"/>
      <c r="HLC70" s="22"/>
      <c r="HLD70" s="22"/>
      <c r="HLE70" s="22"/>
      <c r="HLF70" s="22"/>
      <c r="HLG70" s="22"/>
      <c r="HLH70" s="22"/>
      <c r="HLI70" s="22"/>
      <c r="HLJ70" s="22"/>
      <c r="HLK70" s="22"/>
      <c r="HLL70" s="22"/>
      <c r="HLM70" s="22"/>
      <c r="HLN70" s="22"/>
      <c r="HLO70" s="22"/>
      <c r="HLP70" s="22"/>
      <c r="HLQ70" s="22"/>
      <c r="HLR70" s="22"/>
      <c r="HLS70" s="22"/>
      <c r="HLT70" s="22"/>
      <c r="HLU70" s="22"/>
      <c r="HLV70" s="22"/>
      <c r="HLW70" s="22"/>
      <c r="HLX70" s="22"/>
      <c r="HLY70" s="22"/>
      <c r="HLZ70" s="22"/>
      <c r="HMA70" s="22"/>
      <c r="HMB70" s="22"/>
      <c r="HMC70" s="22"/>
      <c r="HMD70" s="22"/>
      <c r="HME70" s="22"/>
      <c r="HMF70" s="22"/>
      <c r="HMG70" s="22"/>
      <c r="HMH70" s="22"/>
      <c r="HMI70" s="22"/>
      <c r="HMJ70" s="22"/>
      <c r="HMK70" s="22"/>
      <c r="HML70" s="22"/>
      <c r="HMM70" s="22"/>
      <c r="HMN70" s="22"/>
      <c r="HMO70" s="22"/>
      <c r="HMP70" s="22"/>
      <c r="HMQ70" s="22"/>
      <c r="HMR70" s="22"/>
      <c r="HMS70" s="22"/>
      <c r="HMT70" s="22"/>
      <c r="HMU70" s="22"/>
      <c r="HMV70" s="22"/>
      <c r="HMW70" s="22"/>
      <c r="HMX70" s="22"/>
      <c r="HMY70" s="22"/>
      <c r="HMZ70" s="22"/>
      <c r="HNA70" s="22"/>
      <c r="HNB70" s="22"/>
      <c r="HNC70" s="22"/>
      <c r="HND70" s="22"/>
      <c r="HNE70" s="22"/>
      <c r="HNF70" s="22"/>
      <c r="HNG70" s="22"/>
      <c r="HNH70" s="22"/>
      <c r="HNI70" s="22"/>
      <c r="HNJ70" s="22"/>
      <c r="HNK70" s="22"/>
      <c r="HNL70" s="22"/>
      <c r="HNM70" s="22"/>
      <c r="HNN70" s="22"/>
      <c r="HNO70" s="22"/>
      <c r="HNP70" s="22"/>
      <c r="HNQ70" s="22"/>
      <c r="HNR70" s="22"/>
      <c r="HNS70" s="22"/>
      <c r="HNT70" s="22"/>
      <c r="HNU70" s="22"/>
      <c r="HNV70" s="22"/>
      <c r="HNW70" s="22"/>
      <c r="HNX70" s="22"/>
      <c r="HNY70" s="22"/>
      <c r="HNZ70" s="22"/>
      <c r="HOA70" s="22"/>
      <c r="HOB70" s="22"/>
      <c r="HOC70" s="22"/>
      <c r="HOD70" s="22"/>
      <c r="HOE70" s="22"/>
      <c r="HOF70" s="22"/>
      <c r="HOG70" s="22"/>
      <c r="HOH70" s="22"/>
      <c r="HOI70" s="22"/>
      <c r="HOJ70" s="22"/>
      <c r="HOK70" s="22"/>
      <c r="HOL70" s="22"/>
      <c r="HOM70" s="22"/>
      <c r="HON70" s="22"/>
      <c r="HOO70" s="22"/>
      <c r="HOP70" s="22"/>
      <c r="HOQ70" s="22"/>
      <c r="HOR70" s="22"/>
      <c r="HOS70" s="22"/>
      <c r="HOT70" s="22"/>
      <c r="HOU70" s="22"/>
      <c r="HOV70" s="22"/>
      <c r="HOW70" s="22"/>
      <c r="HOX70" s="22"/>
      <c r="HOY70" s="22"/>
      <c r="HOZ70" s="22"/>
      <c r="HPA70" s="22"/>
      <c r="HPB70" s="22"/>
      <c r="HPC70" s="22"/>
      <c r="HPD70" s="22"/>
      <c r="HPE70" s="22"/>
      <c r="HPF70" s="22"/>
      <c r="HPG70" s="22"/>
      <c r="HPH70" s="22"/>
      <c r="HPI70" s="22"/>
      <c r="HPJ70" s="22"/>
      <c r="HPK70" s="22"/>
      <c r="HPL70" s="22"/>
      <c r="HPM70" s="22"/>
      <c r="HPN70" s="22"/>
      <c r="HPO70" s="22"/>
      <c r="HPP70" s="22"/>
      <c r="HPQ70" s="22"/>
      <c r="HPR70" s="22"/>
      <c r="HPS70" s="22"/>
      <c r="HPT70" s="22"/>
      <c r="HPU70" s="22"/>
      <c r="HPV70" s="22"/>
      <c r="HPW70" s="22"/>
      <c r="HPX70" s="22"/>
      <c r="HPY70" s="22"/>
      <c r="HPZ70" s="22"/>
      <c r="HQA70" s="22"/>
      <c r="HQB70" s="22"/>
      <c r="HQC70" s="22"/>
      <c r="HQD70" s="22"/>
      <c r="HQE70" s="22"/>
      <c r="HQF70" s="22"/>
      <c r="HQG70" s="22"/>
      <c r="HQH70" s="22"/>
      <c r="HQI70" s="22"/>
      <c r="HQJ70" s="22"/>
      <c r="HQK70" s="22"/>
      <c r="HQL70" s="22"/>
      <c r="HQM70" s="22"/>
      <c r="HQN70" s="22"/>
      <c r="HQO70" s="22"/>
      <c r="HQP70" s="22"/>
      <c r="HQQ70" s="22"/>
      <c r="HQR70" s="22"/>
      <c r="HQS70" s="22"/>
      <c r="HQT70" s="22"/>
      <c r="HQU70" s="22"/>
      <c r="HQV70" s="22"/>
      <c r="HQW70" s="22"/>
      <c r="HQX70" s="22"/>
      <c r="HQY70" s="22"/>
      <c r="HQZ70" s="22"/>
      <c r="HRA70" s="22"/>
      <c r="HRB70" s="22"/>
      <c r="HRC70" s="22"/>
      <c r="HRD70" s="22"/>
      <c r="HRE70" s="22"/>
      <c r="HRF70" s="22"/>
      <c r="HRG70" s="22"/>
      <c r="HRH70" s="22"/>
      <c r="HRI70" s="22"/>
      <c r="HRJ70" s="22"/>
      <c r="HRK70" s="22"/>
      <c r="HRL70" s="22"/>
      <c r="HRM70" s="22"/>
      <c r="HRN70" s="22"/>
      <c r="HRO70" s="22"/>
      <c r="HRP70" s="22"/>
      <c r="HRQ70" s="22"/>
      <c r="HRR70" s="22"/>
      <c r="HRS70" s="22"/>
      <c r="HRT70" s="22"/>
      <c r="HRU70" s="22"/>
      <c r="HRV70" s="22"/>
      <c r="HRW70" s="22"/>
      <c r="HRX70" s="22"/>
      <c r="HRY70" s="22"/>
      <c r="HRZ70" s="22"/>
      <c r="HSA70" s="22"/>
      <c r="HSB70" s="22"/>
      <c r="HSC70" s="22"/>
      <c r="HSD70" s="22"/>
      <c r="HSE70" s="22"/>
      <c r="HSF70" s="22"/>
      <c r="HSG70" s="22"/>
      <c r="HSH70" s="22"/>
      <c r="HSI70" s="22"/>
      <c r="HSJ70" s="22"/>
      <c r="HSK70" s="22"/>
      <c r="HSL70" s="22"/>
      <c r="HSM70" s="22"/>
      <c r="HSN70" s="22"/>
      <c r="HSO70" s="22"/>
      <c r="HSP70" s="22"/>
      <c r="HSQ70" s="22"/>
      <c r="HSR70" s="22"/>
      <c r="HSS70" s="22"/>
      <c r="HST70" s="22"/>
      <c r="HSU70" s="22"/>
      <c r="HSV70" s="22"/>
      <c r="HSW70" s="22"/>
      <c r="HSX70" s="22"/>
      <c r="HSY70" s="22"/>
      <c r="HSZ70" s="22"/>
      <c r="HTA70" s="22"/>
      <c r="HTB70" s="22"/>
      <c r="HTC70" s="22"/>
      <c r="HTD70" s="22"/>
      <c r="HTE70" s="22"/>
      <c r="HTF70" s="22"/>
      <c r="HTG70" s="22"/>
      <c r="HTH70" s="22"/>
      <c r="HTI70" s="22"/>
      <c r="HTJ70" s="22"/>
      <c r="HTK70" s="22"/>
      <c r="HTL70" s="22"/>
      <c r="HTM70" s="22"/>
      <c r="HTN70" s="22"/>
      <c r="HTO70" s="22"/>
      <c r="HTP70" s="22"/>
      <c r="HTQ70" s="22"/>
      <c r="HTR70" s="22"/>
      <c r="HTS70" s="22"/>
      <c r="HTT70" s="22"/>
      <c r="HTU70" s="22"/>
      <c r="HTV70" s="22"/>
      <c r="HTW70" s="22"/>
      <c r="HTX70" s="22"/>
      <c r="HTY70" s="22"/>
      <c r="HTZ70" s="22"/>
      <c r="HUA70" s="22"/>
      <c r="HUB70" s="22"/>
      <c r="HUC70" s="22"/>
      <c r="HUD70" s="22"/>
      <c r="HUE70" s="22"/>
      <c r="HUF70" s="22"/>
      <c r="HUG70" s="22"/>
      <c r="HUH70" s="22"/>
      <c r="HUI70" s="22"/>
      <c r="HUJ70" s="22"/>
      <c r="HUK70" s="22"/>
      <c r="HUL70" s="22"/>
      <c r="HUM70" s="22"/>
      <c r="HUN70" s="22"/>
      <c r="HUO70" s="22"/>
      <c r="HUP70" s="22"/>
      <c r="HUQ70" s="22"/>
      <c r="HUR70" s="22"/>
      <c r="HUS70" s="22"/>
      <c r="HUT70" s="22"/>
      <c r="HUU70" s="22"/>
      <c r="HUV70" s="22"/>
      <c r="HUW70" s="22"/>
      <c r="HUX70" s="22"/>
      <c r="HUY70" s="22"/>
      <c r="HUZ70" s="22"/>
      <c r="HVA70" s="22"/>
      <c r="HVB70" s="22"/>
      <c r="HVC70" s="22"/>
      <c r="HVD70" s="22"/>
      <c r="HVE70" s="22"/>
      <c r="HVF70" s="22"/>
      <c r="HVG70" s="22"/>
      <c r="HVH70" s="22"/>
      <c r="HVI70" s="22"/>
      <c r="HVJ70" s="22"/>
      <c r="HVK70" s="22"/>
      <c r="HVL70" s="22"/>
      <c r="HVM70" s="22"/>
      <c r="HVN70" s="22"/>
      <c r="HVO70" s="22"/>
      <c r="HVP70" s="22"/>
      <c r="HVQ70" s="22"/>
      <c r="HVR70" s="22"/>
      <c r="HVS70" s="22"/>
      <c r="HVT70" s="22"/>
      <c r="HVU70" s="22"/>
      <c r="HVV70" s="22"/>
      <c r="HVW70" s="22"/>
      <c r="HVX70" s="22"/>
      <c r="HVY70" s="22"/>
      <c r="HVZ70" s="22"/>
      <c r="HWA70" s="22"/>
      <c r="HWB70" s="22"/>
      <c r="HWC70" s="22"/>
      <c r="HWD70" s="22"/>
      <c r="HWE70" s="22"/>
      <c r="HWF70" s="22"/>
      <c r="HWG70" s="22"/>
      <c r="HWH70" s="22"/>
      <c r="HWI70" s="22"/>
      <c r="HWJ70" s="22"/>
      <c r="HWK70" s="22"/>
      <c r="HWL70" s="22"/>
      <c r="HWM70" s="22"/>
      <c r="HWN70" s="22"/>
      <c r="HWO70" s="22"/>
      <c r="HWP70" s="22"/>
      <c r="HWQ70" s="22"/>
      <c r="HWR70" s="22"/>
      <c r="HWS70" s="22"/>
      <c r="HWT70" s="22"/>
      <c r="HWU70" s="22"/>
      <c r="HWV70" s="22"/>
      <c r="HWW70" s="22"/>
      <c r="HWX70" s="22"/>
      <c r="HWY70" s="22"/>
      <c r="HWZ70" s="22"/>
      <c r="HXA70" s="22"/>
      <c r="HXB70" s="22"/>
      <c r="HXC70" s="22"/>
      <c r="HXD70" s="22"/>
      <c r="HXE70" s="22"/>
      <c r="HXF70" s="22"/>
      <c r="HXG70" s="22"/>
      <c r="HXH70" s="22"/>
      <c r="HXI70" s="22"/>
      <c r="HXJ70" s="22"/>
      <c r="HXK70" s="22"/>
      <c r="HXL70" s="22"/>
      <c r="HXM70" s="22"/>
      <c r="HXN70" s="22"/>
      <c r="HXO70" s="22"/>
      <c r="HXP70" s="22"/>
      <c r="HXQ70" s="22"/>
      <c r="HXR70" s="22"/>
      <c r="HXS70" s="22"/>
      <c r="HXT70" s="22"/>
      <c r="HXU70" s="22"/>
      <c r="HXV70" s="22"/>
      <c r="HXW70" s="22"/>
      <c r="HXX70" s="22"/>
      <c r="HXY70" s="22"/>
      <c r="HXZ70" s="22"/>
      <c r="HYA70" s="22"/>
      <c r="HYB70" s="22"/>
      <c r="HYC70" s="22"/>
      <c r="HYD70" s="22"/>
      <c r="HYE70" s="22"/>
      <c r="HYF70" s="22"/>
      <c r="HYG70" s="22"/>
      <c r="HYH70" s="22"/>
      <c r="HYI70" s="22"/>
      <c r="HYJ70" s="22"/>
      <c r="HYK70" s="22"/>
      <c r="HYL70" s="22"/>
      <c r="HYM70" s="22"/>
      <c r="HYN70" s="22"/>
      <c r="HYO70" s="22"/>
      <c r="HYP70" s="22"/>
      <c r="HYQ70" s="22"/>
      <c r="HYR70" s="22"/>
      <c r="HYS70" s="22"/>
      <c r="HYT70" s="22"/>
      <c r="HYU70" s="22"/>
      <c r="HYV70" s="22"/>
      <c r="HYW70" s="22"/>
      <c r="HYX70" s="22"/>
      <c r="HYY70" s="22"/>
      <c r="HYZ70" s="22"/>
      <c r="HZA70" s="22"/>
      <c r="HZB70" s="22"/>
      <c r="HZC70" s="22"/>
      <c r="HZD70" s="22"/>
      <c r="HZE70" s="22"/>
      <c r="HZF70" s="22"/>
      <c r="HZG70" s="22"/>
      <c r="HZH70" s="22"/>
      <c r="HZI70" s="22"/>
      <c r="HZJ70" s="22"/>
      <c r="HZK70" s="22"/>
      <c r="HZL70" s="22"/>
      <c r="HZM70" s="22"/>
      <c r="HZN70" s="22"/>
      <c r="HZO70" s="22"/>
      <c r="HZP70" s="22"/>
      <c r="HZQ70" s="22"/>
      <c r="HZR70" s="22"/>
      <c r="HZS70" s="22"/>
      <c r="HZT70" s="22"/>
      <c r="HZU70" s="22"/>
      <c r="HZV70" s="22"/>
      <c r="HZW70" s="22"/>
      <c r="HZX70" s="22"/>
      <c r="HZY70" s="22"/>
      <c r="HZZ70" s="22"/>
      <c r="IAA70" s="22"/>
      <c r="IAB70" s="22"/>
      <c r="IAC70" s="22"/>
      <c r="IAD70" s="22"/>
      <c r="IAE70" s="22"/>
      <c r="IAF70" s="22"/>
      <c r="IAG70" s="22"/>
      <c r="IAH70" s="22"/>
      <c r="IAI70" s="22"/>
      <c r="IAJ70" s="22"/>
      <c r="IAK70" s="22"/>
      <c r="IAL70" s="22"/>
      <c r="IAM70" s="22"/>
      <c r="IAN70" s="22"/>
      <c r="IAO70" s="22"/>
      <c r="IAP70" s="22"/>
      <c r="IAQ70" s="22"/>
      <c r="IAR70" s="22"/>
      <c r="IAS70" s="22"/>
      <c r="IAT70" s="22"/>
      <c r="IAU70" s="22"/>
      <c r="IAV70" s="22"/>
      <c r="IAW70" s="22"/>
      <c r="IAX70" s="22"/>
      <c r="IAY70" s="22"/>
      <c r="IAZ70" s="22"/>
      <c r="IBA70" s="22"/>
      <c r="IBB70" s="22"/>
      <c r="IBC70" s="22"/>
      <c r="IBD70" s="22"/>
      <c r="IBE70" s="22"/>
      <c r="IBF70" s="22"/>
      <c r="IBG70" s="22"/>
      <c r="IBH70" s="22"/>
      <c r="IBI70" s="22"/>
      <c r="IBJ70" s="22"/>
      <c r="IBK70" s="22"/>
      <c r="IBL70" s="22"/>
      <c r="IBM70" s="22"/>
      <c r="IBN70" s="22"/>
      <c r="IBO70" s="22"/>
      <c r="IBP70" s="22"/>
      <c r="IBQ70" s="22"/>
      <c r="IBR70" s="22"/>
      <c r="IBS70" s="22"/>
      <c r="IBT70" s="22"/>
      <c r="IBU70" s="22"/>
      <c r="IBV70" s="22"/>
      <c r="IBW70" s="22"/>
      <c r="IBX70" s="22"/>
      <c r="IBY70" s="22"/>
      <c r="IBZ70" s="22"/>
      <c r="ICA70" s="22"/>
      <c r="ICB70" s="22"/>
      <c r="ICC70" s="22"/>
      <c r="ICD70" s="22"/>
      <c r="ICE70" s="22"/>
      <c r="ICF70" s="22"/>
      <c r="ICG70" s="22"/>
      <c r="ICH70" s="22"/>
      <c r="ICI70" s="22"/>
      <c r="ICJ70" s="22"/>
      <c r="ICK70" s="22"/>
      <c r="ICL70" s="22"/>
      <c r="ICM70" s="22"/>
      <c r="ICN70" s="22"/>
      <c r="ICO70" s="22"/>
      <c r="ICP70" s="22"/>
      <c r="ICQ70" s="22"/>
      <c r="ICR70" s="22"/>
      <c r="ICS70" s="22"/>
      <c r="ICT70" s="22"/>
      <c r="ICU70" s="22"/>
      <c r="ICV70" s="22"/>
      <c r="ICW70" s="22"/>
      <c r="ICX70" s="22"/>
      <c r="ICY70" s="22"/>
      <c r="ICZ70" s="22"/>
      <c r="IDA70" s="22"/>
      <c r="IDB70" s="22"/>
      <c r="IDC70" s="22"/>
      <c r="IDD70" s="22"/>
      <c r="IDE70" s="22"/>
      <c r="IDF70" s="22"/>
      <c r="IDG70" s="22"/>
      <c r="IDH70" s="22"/>
      <c r="IDI70" s="22"/>
      <c r="IDJ70" s="22"/>
      <c r="IDK70" s="22"/>
      <c r="IDL70" s="22"/>
      <c r="IDM70" s="22"/>
      <c r="IDN70" s="22"/>
      <c r="IDO70" s="22"/>
      <c r="IDP70" s="22"/>
      <c r="IDQ70" s="22"/>
      <c r="IDR70" s="22"/>
      <c r="IDS70" s="22"/>
      <c r="IDT70" s="22"/>
      <c r="IDU70" s="22"/>
      <c r="IDV70" s="22"/>
      <c r="IDW70" s="22"/>
      <c r="IDX70" s="22"/>
      <c r="IDY70" s="22"/>
      <c r="IDZ70" s="22"/>
      <c r="IEA70" s="22"/>
      <c r="IEB70" s="22"/>
      <c r="IEC70" s="22"/>
      <c r="IED70" s="22"/>
      <c r="IEE70" s="22"/>
      <c r="IEF70" s="22"/>
      <c r="IEG70" s="22"/>
      <c r="IEH70" s="22"/>
      <c r="IEI70" s="22"/>
      <c r="IEJ70" s="22"/>
      <c r="IEK70" s="22"/>
      <c r="IEL70" s="22"/>
      <c r="IEM70" s="22"/>
      <c r="IEN70" s="22"/>
      <c r="IEO70" s="22"/>
      <c r="IEP70" s="22"/>
      <c r="IEQ70" s="22"/>
      <c r="IER70" s="22"/>
      <c r="IES70" s="22"/>
      <c r="IET70" s="22"/>
      <c r="IEU70" s="22"/>
      <c r="IEV70" s="22"/>
      <c r="IEW70" s="22"/>
      <c r="IEX70" s="22"/>
      <c r="IEY70" s="22"/>
      <c r="IEZ70" s="22"/>
      <c r="IFA70" s="22"/>
      <c r="IFB70" s="22"/>
      <c r="IFC70" s="22"/>
      <c r="IFD70" s="22"/>
      <c r="IFE70" s="22"/>
      <c r="IFF70" s="22"/>
      <c r="IFG70" s="22"/>
      <c r="IFH70" s="22"/>
      <c r="IFI70" s="22"/>
      <c r="IFJ70" s="22"/>
      <c r="IFK70" s="22"/>
      <c r="IFL70" s="22"/>
      <c r="IFM70" s="22"/>
      <c r="IFN70" s="22"/>
      <c r="IFO70" s="22"/>
      <c r="IFP70" s="22"/>
      <c r="IFQ70" s="22"/>
      <c r="IFR70" s="22"/>
      <c r="IFS70" s="22"/>
      <c r="IFT70" s="22"/>
      <c r="IFU70" s="22"/>
      <c r="IFV70" s="22"/>
      <c r="IFW70" s="22"/>
      <c r="IFX70" s="22"/>
      <c r="IFY70" s="22"/>
      <c r="IFZ70" s="22"/>
      <c r="IGA70" s="22"/>
      <c r="IGB70" s="22"/>
      <c r="IGC70" s="22"/>
      <c r="IGD70" s="22"/>
      <c r="IGE70" s="22"/>
      <c r="IGF70" s="22"/>
      <c r="IGG70" s="22"/>
      <c r="IGH70" s="22"/>
      <c r="IGI70" s="22"/>
      <c r="IGJ70" s="22"/>
      <c r="IGK70" s="22"/>
      <c r="IGL70" s="22"/>
      <c r="IGM70" s="22"/>
      <c r="IGN70" s="22"/>
      <c r="IGO70" s="22"/>
      <c r="IGP70" s="22"/>
      <c r="IGQ70" s="22"/>
      <c r="IGR70" s="22"/>
      <c r="IGS70" s="22"/>
      <c r="IGT70" s="22"/>
      <c r="IGU70" s="22"/>
      <c r="IGV70" s="22"/>
      <c r="IGW70" s="22"/>
      <c r="IGX70" s="22"/>
      <c r="IGY70" s="22"/>
      <c r="IGZ70" s="22"/>
      <c r="IHA70" s="22"/>
      <c r="IHB70" s="22"/>
      <c r="IHC70" s="22"/>
      <c r="IHD70" s="22"/>
      <c r="IHE70" s="22"/>
      <c r="IHF70" s="22"/>
      <c r="IHG70" s="22"/>
      <c r="IHH70" s="22"/>
      <c r="IHI70" s="22"/>
      <c r="IHJ70" s="22"/>
      <c r="IHK70" s="22"/>
      <c r="IHL70" s="22"/>
      <c r="IHM70" s="22"/>
      <c r="IHN70" s="22"/>
      <c r="IHO70" s="22"/>
      <c r="IHP70" s="22"/>
      <c r="IHQ70" s="22"/>
      <c r="IHR70" s="22"/>
      <c r="IHS70" s="22"/>
      <c r="IHT70" s="22"/>
      <c r="IHU70" s="22"/>
      <c r="IHV70" s="22"/>
      <c r="IHW70" s="22"/>
      <c r="IHX70" s="22"/>
      <c r="IHY70" s="22"/>
      <c r="IHZ70" s="22"/>
      <c r="IIA70" s="22"/>
      <c r="IIB70" s="22"/>
      <c r="IIC70" s="22"/>
      <c r="IID70" s="22"/>
      <c r="IIE70" s="22"/>
      <c r="IIF70" s="22"/>
      <c r="IIG70" s="22"/>
      <c r="IIH70" s="22"/>
      <c r="III70" s="22"/>
      <c r="IIJ70" s="22"/>
      <c r="IIK70" s="22"/>
      <c r="IIL70" s="22"/>
      <c r="IIM70" s="22"/>
      <c r="IIN70" s="22"/>
      <c r="IIO70" s="22"/>
      <c r="IIP70" s="22"/>
      <c r="IIQ70" s="22"/>
      <c r="IIR70" s="22"/>
      <c r="IIS70" s="22"/>
      <c r="IIT70" s="22"/>
      <c r="IIU70" s="22"/>
      <c r="IIV70" s="22"/>
      <c r="IIW70" s="22"/>
      <c r="IIX70" s="22"/>
      <c r="IIY70" s="22"/>
      <c r="IIZ70" s="22"/>
      <c r="IJA70" s="22"/>
      <c r="IJB70" s="22"/>
      <c r="IJC70" s="22"/>
      <c r="IJD70" s="22"/>
      <c r="IJE70" s="22"/>
      <c r="IJF70" s="22"/>
      <c r="IJG70" s="22"/>
      <c r="IJH70" s="22"/>
      <c r="IJI70" s="22"/>
      <c r="IJJ70" s="22"/>
      <c r="IJK70" s="22"/>
      <c r="IJL70" s="22"/>
      <c r="IJM70" s="22"/>
      <c r="IJN70" s="22"/>
      <c r="IJO70" s="22"/>
      <c r="IJP70" s="22"/>
      <c r="IJQ70" s="22"/>
      <c r="IJR70" s="22"/>
      <c r="IJS70" s="22"/>
      <c r="IJT70" s="22"/>
      <c r="IJU70" s="22"/>
      <c r="IJV70" s="22"/>
      <c r="IJW70" s="22"/>
      <c r="IJX70" s="22"/>
      <c r="IJY70" s="22"/>
      <c r="IJZ70" s="22"/>
      <c r="IKA70" s="22"/>
      <c r="IKB70" s="22"/>
      <c r="IKC70" s="22"/>
      <c r="IKD70" s="22"/>
      <c r="IKE70" s="22"/>
      <c r="IKF70" s="22"/>
      <c r="IKG70" s="22"/>
      <c r="IKH70" s="22"/>
      <c r="IKI70" s="22"/>
      <c r="IKJ70" s="22"/>
      <c r="IKK70" s="22"/>
      <c r="IKL70" s="22"/>
      <c r="IKM70" s="22"/>
      <c r="IKN70" s="22"/>
      <c r="IKO70" s="22"/>
      <c r="IKP70" s="22"/>
      <c r="IKQ70" s="22"/>
      <c r="IKR70" s="22"/>
      <c r="IKS70" s="22"/>
      <c r="IKT70" s="22"/>
      <c r="IKU70" s="22"/>
      <c r="IKV70" s="22"/>
      <c r="IKW70" s="22"/>
      <c r="IKX70" s="22"/>
      <c r="IKY70" s="22"/>
      <c r="IKZ70" s="22"/>
      <c r="ILA70" s="22"/>
      <c r="ILB70" s="22"/>
      <c r="ILC70" s="22"/>
      <c r="ILD70" s="22"/>
      <c r="ILE70" s="22"/>
      <c r="ILF70" s="22"/>
      <c r="ILG70" s="22"/>
      <c r="ILH70" s="22"/>
      <c r="ILI70" s="22"/>
      <c r="ILJ70" s="22"/>
      <c r="ILK70" s="22"/>
      <c r="ILL70" s="22"/>
      <c r="ILM70" s="22"/>
      <c r="ILN70" s="22"/>
      <c r="ILO70" s="22"/>
      <c r="ILP70" s="22"/>
      <c r="ILQ70" s="22"/>
      <c r="ILR70" s="22"/>
      <c r="ILS70" s="22"/>
      <c r="ILT70" s="22"/>
      <c r="ILU70" s="22"/>
      <c r="ILV70" s="22"/>
      <c r="ILW70" s="22"/>
      <c r="ILX70" s="22"/>
      <c r="ILY70" s="22"/>
      <c r="ILZ70" s="22"/>
      <c r="IMA70" s="22"/>
      <c r="IMB70" s="22"/>
      <c r="IMC70" s="22"/>
      <c r="IMD70" s="22"/>
      <c r="IME70" s="22"/>
      <c r="IMF70" s="22"/>
      <c r="IMG70" s="22"/>
      <c r="IMH70" s="22"/>
      <c r="IMI70" s="22"/>
      <c r="IMJ70" s="22"/>
      <c r="IMK70" s="22"/>
      <c r="IML70" s="22"/>
      <c r="IMM70" s="22"/>
      <c r="IMN70" s="22"/>
      <c r="IMO70" s="22"/>
      <c r="IMP70" s="22"/>
      <c r="IMQ70" s="22"/>
      <c r="IMR70" s="22"/>
      <c r="IMS70" s="22"/>
      <c r="IMT70" s="22"/>
      <c r="IMU70" s="22"/>
      <c r="IMV70" s="22"/>
      <c r="IMW70" s="22"/>
      <c r="IMX70" s="22"/>
      <c r="IMY70" s="22"/>
      <c r="IMZ70" s="22"/>
      <c r="INA70" s="22"/>
      <c r="INB70" s="22"/>
      <c r="INC70" s="22"/>
      <c r="IND70" s="22"/>
      <c r="INE70" s="22"/>
      <c r="INF70" s="22"/>
      <c r="ING70" s="22"/>
      <c r="INH70" s="22"/>
      <c r="INI70" s="22"/>
      <c r="INJ70" s="22"/>
      <c r="INK70" s="22"/>
      <c r="INL70" s="22"/>
      <c r="INM70" s="22"/>
      <c r="INN70" s="22"/>
      <c r="INO70" s="22"/>
      <c r="INP70" s="22"/>
      <c r="INQ70" s="22"/>
      <c r="INR70" s="22"/>
      <c r="INS70" s="22"/>
      <c r="INT70" s="22"/>
      <c r="INU70" s="22"/>
      <c r="INV70" s="22"/>
      <c r="INW70" s="22"/>
      <c r="INX70" s="22"/>
      <c r="INY70" s="22"/>
      <c r="INZ70" s="22"/>
      <c r="IOA70" s="22"/>
      <c r="IOB70" s="22"/>
      <c r="IOC70" s="22"/>
      <c r="IOD70" s="22"/>
      <c r="IOE70" s="22"/>
      <c r="IOF70" s="22"/>
      <c r="IOG70" s="22"/>
      <c r="IOH70" s="22"/>
      <c r="IOI70" s="22"/>
      <c r="IOJ70" s="22"/>
      <c r="IOK70" s="22"/>
      <c r="IOL70" s="22"/>
      <c r="IOM70" s="22"/>
      <c r="ION70" s="22"/>
      <c r="IOO70" s="22"/>
      <c r="IOP70" s="22"/>
      <c r="IOQ70" s="22"/>
      <c r="IOR70" s="22"/>
      <c r="IOS70" s="22"/>
      <c r="IOT70" s="22"/>
      <c r="IOU70" s="22"/>
      <c r="IOV70" s="22"/>
      <c r="IOW70" s="22"/>
      <c r="IOX70" s="22"/>
      <c r="IOY70" s="22"/>
      <c r="IOZ70" s="22"/>
      <c r="IPA70" s="22"/>
      <c r="IPB70" s="22"/>
      <c r="IPC70" s="22"/>
      <c r="IPD70" s="22"/>
      <c r="IPE70" s="22"/>
      <c r="IPF70" s="22"/>
      <c r="IPG70" s="22"/>
      <c r="IPH70" s="22"/>
      <c r="IPI70" s="22"/>
      <c r="IPJ70" s="22"/>
      <c r="IPK70" s="22"/>
      <c r="IPL70" s="22"/>
      <c r="IPM70" s="22"/>
      <c r="IPN70" s="22"/>
      <c r="IPO70" s="22"/>
      <c r="IPP70" s="22"/>
      <c r="IPQ70" s="22"/>
      <c r="IPR70" s="22"/>
      <c r="IPS70" s="22"/>
      <c r="IPT70" s="22"/>
      <c r="IPU70" s="22"/>
      <c r="IPV70" s="22"/>
      <c r="IPW70" s="22"/>
      <c r="IPX70" s="22"/>
      <c r="IPY70" s="22"/>
      <c r="IPZ70" s="22"/>
      <c r="IQA70" s="22"/>
      <c r="IQB70" s="22"/>
      <c r="IQC70" s="22"/>
      <c r="IQD70" s="22"/>
      <c r="IQE70" s="22"/>
      <c r="IQF70" s="22"/>
      <c r="IQG70" s="22"/>
      <c r="IQH70" s="22"/>
      <c r="IQI70" s="22"/>
      <c r="IQJ70" s="22"/>
      <c r="IQK70" s="22"/>
      <c r="IQL70" s="22"/>
      <c r="IQM70" s="22"/>
      <c r="IQN70" s="22"/>
      <c r="IQO70" s="22"/>
      <c r="IQP70" s="22"/>
      <c r="IQQ70" s="22"/>
      <c r="IQR70" s="22"/>
      <c r="IQS70" s="22"/>
      <c r="IQT70" s="22"/>
      <c r="IQU70" s="22"/>
      <c r="IQV70" s="22"/>
      <c r="IQW70" s="22"/>
      <c r="IQX70" s="22"/>
      <c r="IQY70" s="22"/>
      <c r="IQZ70" s="22"/>
      <c r="IRA70" s="22"/>
      <c r="IRB70" s="22"/>
      <c r="IRC70" s="22"/>
      <c r="IRD70" s="22"/>
      <c r="IRE70" s="22"/>
      <c r="IRF70" s="22"/>
      <c r="IRG70" s="22"/>
      <c r="IRH70" s="22"/>
      <c r="IRI70" s="22"/>
      <c r="IRJ70" s="22"/>
      <c r="IRK70" s="22"/>
      <c r="IRL70" s="22"/>
      <c r="IRM70" s="22"/>
      <c r="IRN70" s="22"/>
      <c r="IRO70" s="22"/>
      <c r="IRP70" s="22"/>
      <c r="IRQ70" s="22"/>
      <c r="IRR70" s="22"/>
      <c r="IRS70" s="22"/>
      <c r="IRT70" s="22"/>
      <c r="IRU70" s="22"/>
      <c r="IRV70" s="22"/>
      <c r="IRW70" s="22"/>
      <c r="IRX70" s="22"/>
      <c r="IRY70" s="22"/>
      <c r="IRZ70" s="22"/>
      <c r="ISA70" s="22"/>
      <c r="ISB70" s="22"/>
      <c r="ISC70" s="22"/>
      <c r="ISD70" s="22"/>
      <c r="ISE70" s="22"/>
      <c r="ISF70" s="22"/>
      <c r="ISG70" s="22"/>
      <c r="ISH70" s="22"/>
      <c r="ISI70" s="22"/>
      <c r="ISJ70" s="22"/>
      <c r="ISK70" s="22"/>
      <c r="ISL70" s="22"/>
      <c r="ISM70" s="22"/>
      <c r="ISN70" s="22"/>
      <c r="ISO70" s="22"/>
      <c r="ISP70" s="22"/>
      <c r="ISQ70" s="22"/>
      <c r="ISR70" s="22"/>
      <c r="ISS70" s="22"/>
      <c r="IST70" s="22"/>
      <c r="ISU70" s="22"/>
      <c r="ISV70" s="22"/>
      <c r="ISW70" s="22"/>
      <c r="ISX70" s="22"/>
      <c r="ISY70" s="22"/>
      <c r="ISZ70" s="22"/>
      <c r="ITA70" s="22"/>
      <c r="ITB70" s="22"/>
      <c r="ITC70" s="22"/>
      <c r="ITD70" s="22"/>
      <c r="ITE70" s="22"/>
      <c r="ITF70" s="22"/>
      <c r="ITG70" s="22"/>
      <c r="ITH70" s="22"/>
      <c r="ITI70" s="22"/>
      <c r="ITJ70" s="22"/>
      <c r="ITK70" s="22"/>
      <c r="ITL70" s="22"/>
      <c r="ITM70" s="22"/>
      <c r="ITN70" s="22"/>
      <c r="ITO70" s="22"/>
      <c r="ITP70" s="22"/>
      <c r="ITQ70" s="22"/>
      <c r="ITR70" s="22"/>
      <c r="ITS70" s="22"/>
      <c r="ITT70" s="22"/>
      <c r="ITU70" s="22"/>
      <c r="ITV70" s="22"/>
      <c r="ITW70" s="22"/>
      <c r="ITX70" s="22"/>
      <c r="ITY70" s="22"/>
      <c r="ITZ70" s="22"/>
      <c r="IUA70" s="22"/>
      <c r="IUB70" s="22"/>
      <c r="IUC70" s="22"/>
      <c r="IUD70" s="22"/>
      <c r="IUE70" s="22"/>
      <c r="IUF70" s="22"/>
      <c r="IUG70" s="22"/>
      <c r="IUH70" s="22"/>
      <c r="IUI70" s="22"/>
      <c r="IUJ70" s="22"/>
      <c r="IUK70" s="22"/>
      <c r="IUL70" s="22"/>
      <c r="IUM70" s="22"/>
      <c r="IUN70" s="22"/>
      <c r="IUO70" s="22"/>
      <c r="IUP70" s="22"/>
      <c r="IUQ70" s="22"/>
      <c r="IUR70" s="22"/>
      <c r="IUS70" s="22"/>
      <c r="IUT70" s="22"/>
      <c r="IUU70" s="22"/>
      <c r="IUV70" s="22"/>
      <c r="IUW70" s="22"/>
      <c r="IUX70" s="22"/>
      <c r="IUY70" s="22"/>
      <c r="IUZ70" s="22"/>
      <c r="IVA70" s="22"/>
      <c r="IVB70" s="22"/>
      <c r="IVC70" s="22"/>
      <c r="IVD70" s="22"/>
      <c r="IVE70" s="22"/>
      <c r="IVF70" s="22"/>
      <c r="IVG70" s="22"/>
      <c r="IVH70" s="22"/>
      <c r="IVI70" s="22"/>
      <c r="IVJ70" s="22"/>
      <c r="IVK70" s="22"/>
      <c r="IVL70" s="22"/>
      <c r="IVM70" s="22"/>
      <c r="IVN70" s="22"/>
      <c r="IVO70" s="22"/>
      <c r="IVP70" s="22"/>
      <c r="IVQ70" s="22"/>
      <c r="IVR70" s="22"/>
      <c r="IVS70" s="22"/>
      <c r="IVT70" s="22"/>
      <c r="IVU70" s="22"/>
      <c r="IVV70" s="22"/>
      <c r="IVW70" s="22"/>
      <c r="IVX70" s="22"/>
      <c r="IVY70" s="22"/>
      <c r="IVZ70" s="22"/>
      <c r="IWA70" s="22"/>
      <c r="IWB70" s="22"/>
      <c r="IWC70" s="22"/>
      <c r="IWD70" s="22"/>
      <c r="IWE70" s="22"/>
      <c r="IWF70" s="22"/>
      <c r="IWG70" s="22"/>
      <c r="IWH70" s="22"/>
      <c r="IWI70" s="22"/>
      <c r="IWJ70" s="22"/>
      <c r="IWK70" s="22"/>
      <c r="IWL70" s="22"/>
      <c r="IWM70" s="22"/>
      <c r="IWN70" s="22"/>
      <c r="IWO70" s="22"/>
      <c r="IWP70" s="22"/>
      <c r="IWQ70" s="22"/>
      <c r="IWR70" s="22"/>
      <c r="IWS70" s="22"/>
      <c r="IWT70" s="22"/>
      <c r="IWU70" s="22"/>
      <c r="IWV70" s="22"/>
      <c r="IWW70" s="22"/>
      <c r="IWX70" s="22"/>
      <c r="IWY70" s="22"/>
      <c r="IWZ70" s="22"/>
      <c r="IXA70" s="22"/>
      <c r="IXB70" s="22"/>
      <c r="IXC70" s="22"/>
      <c r="IXD70" s="22"/>
      <c r="IXE70" s="22"/>
      <c r="IXF70" s="22"/>
      <c r="IXG70" s="22"/>
      <c r="IXH70" s="22"/>
      <c r="IXI70" s="22"/>
      <c r="IXJ70" s="22"/>
      <c r="IXK70" s="22"/>
      <c r="IXL70" s="22"/>
      <c r="IXM70" s="22"/>
      <c r="IXN70" s="22"/>
      <c r="IXO70" s="22"/>
      <c r="IXP70" s="22"/>
      <c r="IXQ70" s="22"/>
      <c r="IXR70" s="22"/>
      <c r="IXS70" s="22"/>
      <c r="IXT70" s="22"/>
      <c r="IXU70" s="22"/>
      <c r="IXV70" s="22"/>
      <c r="IXW70" s="22"/>
      <c r="IXX70" s="22"/>
      <c r="IXY70" s="22"/>
      <c r="IXZ70" s="22"/>
      <c r="IYA70" s="22"/>
      <c r="IYB70" s="22"/>
      <c r="IYC70" s="22"/>
      <c r="IYD70" s="22"/>
      <c r="IYE70" s="22"/>
      <c r="IYF70" s="22"/>
      <c r="IYG70" s="22"/>
      <c r="IYH70" s="22"/>
      <c r="IYI70" s="22"/>
      <c r="IYJ70" s="22"/>
      <c r="IYK70" s="22"/>
      <c r="IYL70" s="22"/>
      <c r="IYM70" s="22"/>
      <c r="IYN70" s="22"/>
      <c r="IYO70" s="22"/>
      <c r="IYP70" s="22"/>
      <c r="IYQ70" s="22"/>
      <c r="IYR70" s="22"/>
      <c r="IYS70" s="22"/>
      <c r="IYT70" s="22"/>
      <c r="IYU70" s="22"/>
      <c r="IYV70" s="22"/>
      <c r="IYW70" s="22"/>
      <c r="IYX70" s="22"/>
      <c r="IYY70" s="22"/>
      <c r="IYZ70" s="22"/>
      <c r="IZA70" s="22"/>
      <c r="IZB70" s="22"/>
      <c r="IZC70" s="22"/>
      <c r="IZD70" s="22"/>
      <c r="IZE70" s="22"/>
      <c r="IZF70" s="22"/>
      <c r="IZG70" s="22"/>
      <c r="IZH70" s="22"/>
      <c r="IZI70" s="22"/>
      <c r="IZJ70" s="22"/>
      <c r="IZK70" s="22"/>
      <c r="IZL70" s="22"/>
      <c r="IZM70" s="22"/>
      <c r="IZN70" s="22"/>
      <c r="IZO70" s="22"/>
      <c r="IZP70" s="22"/>
      <c r="IZQ70" s="22"/>
      <c r="IZR70" s="22"/>
      <c r="IZS70" s="22"/>
      <c r="IZT70" s="22"/>
      <c r="IZU70" s="22"/>
      <c r="IZV70" s="22"/>
      <c r="IZW70" s="22"/>
      <c r="IZX70" s="22"/>
      <c r="IZY70" s="22"/>
      <c r="IZZ70" s="22"/>
      <c r="JAA70" s="22"/>
      <c r="JAB70" s="22"/>
      <c r="JAC70" s="22"/>
      <c r="JAD70" s="22"/>
      <c r="JAE70" s="22"/>
      <c r="JAF70" s="22"/>
      <c r="JAG70" s="22"/>
      <c r="JAH70" s="22"/>
      <c r="JAI70" s="22"/>
      <c r="JAJ70" s="22"/>
      <c r="JAK70" s="22"/>
      <c r="JAL70" s="22"/>
      <c r="JAM70" s="22"/>
      <c r="JAN70" s="22"/>
      <c r="JAO70" s="22"/>
      <c r="JAP70" s="22"/>
      <c r="JAQ70" s="22"/>
      <c r="JAR70" s="22"/>
      <c r="JAS70" s="22"/>
      <c r="JAT70" s="22"/>
      <c r="JAU70" s="22"/>
      <c r="JAV70" s="22"/>
      <c r="JAW70" s="22"/>
      <c r="JAX70" s="22"/>
      <c r="JAY70" s="22"/>
      <c r="JAZ70" s="22"/>
      <c r="JBA70" s="22"/>
      <c r="JBB70" s="22"/>
      <c r="JBC70" s="22"/>
      <c r="JBD70" s="22"/>
      <c r="JBE70" s="22"/>
      <c r="JBF70" s="22"/>
      <c r="JBG70" s="22"/>
      <c r="JBH70" s="22"/>
      <c r="JBI70" s="22"/>
      <c r="JBJ70" s="22"/>
      <c r="JBK70" s="22"/>
      <c r="JBL70" s="22"/>
      <c r="JBM70" s="22"/>
      <c r="JBN70" s="22"/>
      <c r="JBO70" s="22"/>
      <c r="JBP70" s="22"/>
      <c r="JBQ70" s="22"/>
      <c r="JBR70" s="22"/>
      <c r="JBS70" s="22"/>
      <c r="JBT70" s="22"/>
      <c r="JBU70" s="22"/>
      <c r="JBV70" s="22"/>
      <c r="JBW70" s="22"/>
      <c r="JBX70" s="22"/>
      <c r="JBY70" s="22"/>
      <c r="JBZ70" s="22"/>
      <c r="JCA70" s="22"/>
      <c r="JCB70" s="22"/>
      <c r="JCC70" s="22"/>
      <c r="JCD70" s="22"/>
      <c r="JCE70" s="22"/>
      <c r="JCF70" s="22"/>
      <c r="JCG70" s="22"/>
      <c r="JCH70" s="22"/>
      <c r="JCI70" s="22"/>
      <c r="JCJ70" s="22"/>
      <c r="JCK70" s="22"/>
      <c r="JCL70" s="22"/>
      <c r="JCM70" s="22"/>
      <c r="JCN70" s="22"/>
      <c r="JCO70" s="22"/>
      <c r="JCP70" s="22"/>
      <c r="JCQ70" s="22"/>
      <c r="JCR70" s="22"/>
      <c r="JCS70" s="22"/>
      <c r="JCT70" s="22"/>
      <c r="JCU70" s="22"/>
      <c r="JCV70" s="22"/>
      <c r="JCW70" s="22"/>
      <c r="JCX70" s="22"/>
      <c r="JCY70" s="22"/>
      <c r="JCZ70" s="22"/>
      <c r="JDA70" s="22"/>
      <c r="JDB70" s="22"/>
      <c r="JDC70" s="22"/>
      <c r="JDD70" s="22"/>
      <c r="JDE70" s="22"/>
      <c r="JDF70" s="22"/>
      <c r="JDG70" s="22"/>
      <c r="JDH70" s="22"/>
      <c r="JDI70" s="22"/>
      <c r="JDJ70" s="22"/>
      <c r="JDK70" s="22"/>
      <c r="JDL70" s="22"/>
      <c r="JDM70" s="22"/>
      <c r="JDN70" s="22"/>
      <c r="JDO70" s="22"/>
      <c r="JDP70" s="22"/>
      <c r="JDQ70" s="22"/>
      <c r="JDR70" s="22"/>
      <c r="JDS70" s="22"/>
      <c r="JDT70" s="22"/>
      <c r="JDU70" s="22"/>
      <c r="JDV70" s="22"/>
      <c r="JDW70" s="22"/>
      <c r="JDX70" s="22"/>
      <c r="JDY70" s="22"/>
      <c r="JDZ70" s="22"/>
      <c r="JEA70" s="22"/>
      <c r="JEB70" s="22"/>
      <c r="JEC70" s="22"/>
      <c r="JED70" s="22"/>
      <c r="JEE70" s="22"/>
      <c r="JEF70" s="22"/>
      <c r="JEG70" s="22"/>
      <c r="JEH70" s="22"/>
      <c r="JEI70" s="22"/>
      <c r="JEJ70" s="22"/>
      <c r="JEK70" s="22"/>
      <c r="JEL70" s="22"/>
      <c r="JEM70" s="22"/>
      <c r="JEN70" s="22"/>
      <c r="JEO70" s="22"/>
      <c r="JEP70" s="22"/>
      <c r="JEQ70" s="22"/>
      <c r="JER70" s="22"/>
      <c r="JES70" s="22"/>
      <c r="JET70" s="22"/>
      <c r="JEU70" s="22"/>
      <c r="JEV70" s="22"/>
      <c r="JEW70" s="22"/>
      <c r="JEX70" s="22"/>
      <c r="JEY70" s="22"/>
      <c r="JEZ70" s="22"/>
      <c r="JFA70" s="22"/>
      <c r="JFB70" s="22"/>
      <c r="JFC70" s="22"/>
      <c r="JFD70" s="22"/>
      <c r="JFE70" s="22"/>
      <c r="JFF70" s="22"/>
      <c r="JFG70" s="22"/>
      <c r="JFH70" s="22"/>
      <c r="JFI70" s="22"/>
      <c r="JFJ70" s="22"/>
      <c r="JFK70" s="22"/>
      <c r="JFL70" s="22"/>
      <c r="JFM70" s="22"/>
      <c r="JFN70" s="22"/>
      <c r="JFO70" s="22"/>
      <c r="JFP70" s="22"/>
      <c r="JFQ70" s="22"/>
      <c r="JFR70" s="22"/>
      <c r="JFS70" s="22"/>
      <c r="JFT70" s="22"/>
      <c r="JFU70" s="22"/>
      <c r="JFV70" s="22"/>
      <c r="JFW70" s="22"/>
      <c r="JFX70" s="22"/>
      <c r="JFY70" s="22"/>
      <c r="JFZ70" s="22"/>
      <c r="JGA70" s="22"/>
      <c r="JGB70" s="22"/>
      <c r="JGC70" s="22"/>
      <c r="JGD70" s="22"/>
      <c r="JGE70" s="22"/>
      <c r="JGF70" s="22"/>
      <c r="JGG70" s="22"/>
      <c r="JGH70" s="22"/>
      <c r="JGI70" s="22"/>
      <c r="JGJ70" s="22"/>
      <c r="JGK70" s="22"/>
      <c r="JGL70" s="22"/>
      <c r="JGM70" s="22"/>
      <c r="JGN70" s="22"/>
      <c r="JGO70" s="22"/>
      <c r="JGP70" s="22"/>
      <c r="JGQ70" s="22"/>
      <c r="JGR70" s="22"/>
      <c r="JGS70" s="22"/>
      <c r="JGT70" s="22"/>
      <c r="JGU70" s="22"/>
      <c r="JGV70" s="22"/>
      <c r="JGW70" s="22"/>
      <c r="JGX70" s="22"/>
      <c r="JGY70" s="22"/>
      <c r="JGZ70" s="22"/>
      <c r="JHA70" s="22"/>
      <c r="JHB70" s="22"/>
      <c r="JHC70" s="22"/>
      <c r="JHD70" s="22"/>
      <c r="JHE70" s="22"/>
      <c r="JHF70" s="22"/>
      <c r="JHG70" s="22"/>
      <c r="JHH70" s="22"/>
      <c r="JHI70" s="22"/>
      <c r="JHJ70" s="22"/>
      <c r="JHK70" s="22"/>
      <c r="JHL70" s="22"/>
      <c r="JHM70" s="22"/>
      <c r="JHN70" s="22"/>
      <c r="JHO70" s="22"/>
      <c r="JHP70" s="22"/>
      <c r="JHQ70" s="22"/>
      <c r="JHR70" s="22"/>
      <c r="JHS70" s="22"/>
      <c r="JHT70" s="22"/>
      <c r="JHU70" s="22"/>
      <c r="JHV70" s="22"/>
      <c r="JHW70" s="22"/>
      <c r="JHX70" s="22"/>
      <c r="JHY70" s="22"/>
      <c r="JHZ70" s="22"/>
      <c r="JIA70" s="22"/>
      <c r="JIB70" s="22"/>
      <c r="JIC70" s="22"/>
      <c r="JID70" s="22"/>
      <c r="JIE70" s="22"/>
      <c r="JIF70" s="22"/>
      <c r="JIG70" s="22"/>
      <c r="JIH70" s="22"/>
      <c r="JII70" s="22"/>
      <c r="JIJ70" s="22"/>
      <c r="JIK70" s="22"/>
      <c r="JIL70" s="22"/>
      <c r="JIM70" s="22"/>
      <c r="JIN70" s="22"/>
      <c r="JIO70" s="22"/>
      <c r="JIP70" s="22"/>
      <c r="JIQ70" s="22"/>
      <c r="JIR70" s="22"/>
      <c r="JIS70" s="22"/>
      <c r="JIT70" s="22"/>
      <c r="JIU70" s="22"/>
      <c r="JIV70" s="22"/>
      <c r="JIW70" s="22"/>
      <c r="JIX70" s="22"/>
      <c r="JIY70" s="22"/>
      <c r="JIZ70" s="22"/>
      <c r="JJA70" s="22"/>
      <c r="JJB70" s="22"/>
      <c r="JJC70" s="22"/>
      <c r="JJD70" s="22"/>
      <c r="JJE70" s="22"/>
      <c r="JJF70" s="22"/>
      <c r="JJG70" s="22"/>
      <c r="JJH70" s="22"/>
      <c r="JJI70" s="22"/>
      <c r="JJJ70" s="22"/>
      <c r="JJK70" s="22"/>
      <c r="JJL70" s="22"/>
      <c r="JJM70" s="22"/>
      <c r="JJN70" s="22"/>
      <c r="JJO70" s="22"/>
      <c r="JJP70" s="22"/>
      <c r="JJQ70" s="22"/>
      <c r="JJR70" s="22"/>
      <c r="JJS70" s="22"/>
      <c r="JJT70" s="22"/>
      <c r="JJU70" s="22"/>
      <c r="JJV70" s="22"/>
      <c r="JJW70" s="22"/>
      <c r="JJX70" s="22"/>
      <c r="JJY70" s="22"/>
      <c r="JJZ70" s="22"/>
      <c r="JKA70" s="22"/>
      <c r="JKB70" s="22"/>
      <c r="JKC70" s="22"/>
      <c r="JKD70" s="22"/>
      <c r="JKE70" s="22"/>
      <c r="JKF70" s="22"/>
      <c r="JKG70" s="22"/>
      <c r="JKH70" s="22"/>
      <c r="JKI70" s="22"/>
      <c r="JKJ70" s="22"/>
      <c r="JKK70" s="22"/>
      <c r="JKL70" s="22"/>
      <c r="JKM70" s="22"/>
      <c r="JKN70" s="22"/>
      <c r="JKO70" s="22"/>
      <c r="JKP70" s="22"/>
      <c r="JKQ70" s="22"/>
      <c r="JKR70" s="22"/>
      <c r="JKS70" s="22"/>
      <c r="JKT70" s="22"/>
      <c r="JKU70" s="22"/>
      <c r="JKV70" s="22"/>
      <c r="JKW70" s="22"/>
      <c r="JKX70" s="22"/>
      <c r="JKY70" s="22"/>
      <c r="JKZ70" s="22"/>
      <c r="JLA70" s="22"/>
      <c r="JLB70" s="22"/>
      <c r="JLC70" s="22"/>
      <c r="JLD70" s="22"/>
      <c r="JLE70" s="22"/>
      <c r="JLF70" s="22"/>
      <c r="JLG70" s="22"/>
      <c r="JLH70" s="22"/>
      <c r="JLI70" s="22"/>
      <c r="JLJ70" s="22"/>
      <c r="JLK70" s="22"/>
      <c r="JLL70" s="22"/>
      <c r="JLM70" s="22"/>
      <c r="JLN70" s="22"/>
      <c r="JLO70" s="22"/>
      <c r="JLP70" s="22"/>
      <c r="JLQ70" s="22"/>
      <c r="JLR70" s="22"/>
      <c r="JLS70" s="22"/>
      <c r="JLT70" s="22"/>
      <c r="JLU70" s="22"/>
      <c r="JLV70" s="22"/>
      <c r="JLW70" s="22"/>
      <c r="JLX70" s="22"/>
      <c r="JLY70" s="22"/>
      <c r="JLZ70" s="22"/>
      <c r="JMA70" s="22"/>
      <c r="JMB70" s="22"/>
      <c r="JMC70" s="22"/>
      <c r="JMD70" s="22"/>
      <c r="JME70" s="22"/>
      <c r="JMF70" s="22"/>
      <c r="JMG70" s="22"/>
      <c r="JMH70" s="22"/>
      <c r="JMI70" s="22"/>
      <c r="JMJ70" s="22"/>
      <c r="JMK70" s="22"/>
      <c r="JML70" s="22"/>
      <c r="JMM70" s="22"/>
      <c r="JMN70" s="22"/>
      <c r="JMO70" s="22"/>
      <c r="JMP70" s="22"/>
      <c r="JMQ70" s="22"/>
      <c r="JMR70" s="22"/>
      <c r="JMS70" s="22"/>
      <c r="JMT70" s="22"/>
      <c r="JMU70" s="22"/>
      <c r="JMV70" s="22"/>
      <c r="JMW70" s="22"/>
      <c r="JMX70" s="22"/>
      <c r="JMY70" s="22"/>
      <c r="JMZ70" s="22"/>
      <c r="JNA70" s="22"/>
      <c r="JNB70" s="22"/>
      <c r="JNC70" s="22"/>
      <c r="JND70" s="22"/>
      <c r="JNE70" s="22"/>
      <c r="JNF70" s="22"/>
      <c r="JNG70" s="22"/>
      <c r="JNH70" s="22"/>
      <c r="JNI70" s="22"/>
      <c r="JNJ70" s="22"/>
      <c r="JNK70" s="22"/>
      <c r="JNL70" s="22"/>
      <c r="JNM70" s="22"/>
      <c r="JNN70" s="22"/>
      <c r="JNO70" s="22"/>
      <c r="JNP70" s="22"/>
      <c r="JNQ70" s="22"/>
      <c r="JNR70" s="22"/>
      <c r="JNS70" s="22"/>
      <c r="JNT70" s="22"/>
      <c r="JNU70" s="22"/>
      <c r="JNV70" s="22"/>
      <c r="JNW70" s="22"/>
      <c r="JNX70" s="22"/>
      <c r="JNY70" s="22"/>
      <c r="JNZ70" s="22"/>
      <c r="JOA70" s="22"/>
      <c r="JOB70" s="22"/>
      <c r="JOC70" s="22"/>
      <c r="JOD70" s="22"/>
      <c r="JOE70" s="22"/>
      <c r="JOF70" s="22"/>
      <c r="JOG70" s="22"/>
      <c r="JOH70" s="22"/>
      <c r="JOI70" s="22"/>
      <c r="JOJ70" s="22"/>
      <c r="JOK70" s="22"/>
      <c r="JOL70" s="22"/>
      <c r="JOM70" s="22"/>
      <c r="JON70" s="22"/>
      <c r="JOO70" s="22"/>
      <c r="JOP70" s="22"/>
      <c r="JOQ70" s="22"/>
      <c r="JOR70" s="22"/>
      <c r="JOS70" s="22"/>
      <c r="JOT70" s="22"/>
      <c r="JOU70" s="22"/>
      <c r="JOV70" s="22"/>
      <c r="JOW70" s="22"/>
      <c r="JOX70" s="22"/>
      <c r="JOY70" s="22"/>
      <c r="JOZ70" s="22"/>
      <c r="JPA70" s="22"/>
      <c r="JPB70" s="22"/>
      <c r="JPC70" s="22"/>
      <c r="JPD70" s="22"/>
      <c r="JPE70" s="22"/>
      <c r="JPF70" s="22"/>
      <c r="JPG70" s="22"/>
      <c r="JPH70" s="22"/>
      <c r="JPI70" s="22"/>
      <c r="JPJ70" s="22"/>
      <c r="JPK70" s="22"/>
      <c r="JPL70" s="22"/>
      <c r="JPM70" s="22"/>
      <c r="JPN70" s="22"/>
      <c r="JPO70" s="22"/>
      <c r="JPP70" s="22"/>
      <c r="JPQ70" s="22"/>
      <c r="JPR70" s="22"/>
      <c r="JPS70" s="22"/>
      <c r="JPT70" s="22"/>
      <c r="JPU70" s="22"/>
      <c r="JPV70" s="22"/>
      <c r="JPW70" s="22"/>
      <c r="JPX70" s="22"/>
      <c r="JPY70" s="22"/>
      <c r="JPZ70" s="22"/>
      <c r="JQA70" s="22"/>
      <c r="JQB70" s="22"/>
      <c r="JQC70" s="22"/>
      <c r="JQD70" s="22"/>
      <c r="JQE70" s="22"/>
      <c r="JQF70" s="22"/>
      <c r="JQG70" s="22"/>
      <c r="JQH70" s="22"/>
      <c r="JQI70" s="22"/>
      <c r="JQJ70" s="22"/>
      <c r="JQK70" s="22"/>
      <c r="JQL70" s="22"/>
      <c r="JQM70" s="22"/>
      <c r="JQN70" s="22"/>
      <c r="JQO70" s="22"/>
      <c r="JQP70" s="22"/>
      <c r="JQQ70" s="22"/>
      <c r="JQR70" s="22"/>
      <c r="JQS70" s="22"/>
      <c r="JQT70" s="22"/>
      <c r="JQU70" s="22"/>
      <c r="JQV70" s="22"/>
      <c r="JQW70" s="22"/>
      <c r="JQX70" s="22"/>
      <c r="JQY70" s="22"/>
      <c r="JQZ70" s="22"/>
      <c r="JRA70" s="22"/>
      <c r="JRB70" s="22"/>
      <c r="JRC70" s="22"/>
      <c r="JRD70" s="22"/>
      <c r="JRE70" s="22"/>
      <c r="JRF70" s="22"/>
      <c r="JRG70" s="22"/>
      <c r="JRH70" s="22"/>
      <c r="JRI70" s="22"/>
      <c r="JRJ70" s="22"/>
      <c r="JRK70" s="22"/>
      <c r="JRL70" s="22"/>
      <c r="JRM70" s="22"/>
      <c r="JRN70" s="22"/>
      <c r="JRO70" s="22"/>
      <c r="JRP70" s="22"/>
      <c r="JRQ70" s="22"/>
      <c r="JRR70" s="22"/>
      <c r="JRS70" s="22"/>
      <c r="JRT70" s="22"/>
      <c r="JRU70" s="22"/>
      <c r="JRV70" s="22"/>
      <c r="JRW70" s="22"/>
      <c r="JRX70" s="22"/>
      <c r="JRY70" s="22"/>
      <c r="JRZ70" s="22"/>
      <c r="JSA70" s="22"/>
      <c r="JSB70" s="22"/>
      <c r="JSC70" s="22"/>
      <c r="JSD70" s="22"/>
      <c r="JSE70" s="22"/>
      <c r="JSF70" s="22"/>
      <c r="JSG70" s="22"/>
      <c r="JSH70" s="22"/>
      <c r="JSI70" s="22"/>
      <c r="JSJ70" s="22"/>
      <c r="JSK70" s="22"/>
      <c r="JSL70" s="22"/>
      <c r="JSM70" s="22"/>
      <c r="JSN70" s="22"/>
      <c r="JSO70" s="22"/>
      <c r="JSP70" s="22"/>
      <c r="JSQ70" s="22"/>
      <c r="JSR70" s="22"/>
      <c r="JSS70" s="22"/>
      <c r="JST70" s="22"/>
      <c r="JSU70" s="22"/>
      <c r="JSV70" s="22"/>
      <c r="JSW70" s="22"/>
      <c r="JSX70" s="22"/>
      <c r="JSY70" s="22"/>
      <c r="JSZ70" s="22"/>
      <c r="JTA70" s="22"/>
      <c r="JTB70" s="22"/>
      <c r="JTC70" s="22"/>
      <c r="JTD70" s="22"/>
      <c r="JTE70" s="22"/>
      <c r="JTF70" s="22"/>
      <c r="JTG70" s="22"/>
      <c r="JTH70" s="22"/>
      <c r="JTI70" s="22"/>
      <c r="JTJ70" s="22"/>
      <c r="JTK70" s="22"/>
      <c r="JTL70" s="22"/>
      <c r="JTM70" s="22"/>
      <c r="JTN70" s="22"/>
      <c r="JTO70" s="22"/>
      <c r="JTP70" s="22"/>
      <c r="JTQ70" s="22"/>
      <c r="JTR70" s="22"/>
      <c r="JTS70" s="22"/>
      <c r="JTT70" s="22"/>
      <c r="JTU70" s="22"/>
      <c r="JTV70" s="22"/>
      <c r="JTW70" s="22"/>
      <c r="JTX70" s="22"/>
      <c r="JTY70" s="22"/>
      <c r="JTZ70" s="22"/>
      <c r="JUA70" s="22"/>
      <c r="JUB70" s="22"/>
      <c r="JUC70" s="22"/>
      <c r="JUD70" s="22"/>
      <c r="JUE70" s="22"/>
      <c r="JUF70" s="22"/>
      <c r="JUG70" s="22"/>
      <c r="JUH70" s="22"/>
      <c r="JUI70" s="22"/>
      <c r="JUJ70" s="22"/>
      <c r="JUK70" s="22"/>
      <c r="JUL70" s="22"/>
      <c r="JUM70" s="22"/>
      <c r="JUN70" s="22"/>
      <c r="JUO70" s="22"/>
      <c r="JUP70" s="22"/>
      <c r="JUQ70" s="22"/>
      <c r="JUR70" s="22"/>
      <c r="JUS70" s="22"/>
      <c r="JUT70" s="22"/>
      <c r="JUU70" s="22"/>
      <c r="JUV70" s="22"/>
      <c r="JUW70" s="22"/>
      <c r="JUX70" s="22"/>
      <c r="JUY70" s="22"/>
      <c r="JUZ70" s="22"/>
      <c r="JVA70" s="22"/>
      <c r="JVB70" s="22"/>
      <c r="JVC70" s="22"/>
      <c r="JVD70" s="22"/>
      <c r="JVE70" s="22"/>
      <c r="JVF70" s="22"/>
      <c r="JVG70" s="22"/>
      <c r="JVH70" s="22"/>
      <c r="JVI70" s="22"/>
      <c r="JVJ70" s="22"/>
      <c r="JVK70" s="22"/>
      <c r="JVL70" s="22"/>
      <c r="JVM70" s="22"/>
      <c r="JVN70" s="22"/>
      <c r="JVO70" s="22"/>
      <c r="JVP70" s="22"/>
      <c r="JVQ70" s="22"/>
      <c r="JVR70" s="22"/>
      <c r="JVS70" s="22"/>
      <c r="JVT70" s="22"/>
      <c r="JVU70" s="22"/>
      <c r="JVV70" s="22"/>
      <c r="JVW70" s="22"/>
      <c r="JVX70" s="22"/>
      <c r="JVY70" s="22"/>
      <c r="JVZ70" s="22"/>
      <c r="JWA70" s="22"/>
      <c r="JWB70" s="22"/>
      <c r="JWC70" s="22"/>
      <c r="JWD70" s="22"/>
      <c r="JWE70" s="22"/>
      <c r="JWF70" s="22"/>
      <c r="JWG70" s="22"/>
      <c r="JWH70" s="22"/>
      <c r="JWI70" s="22"/>
      <c r="JWJ70" s="22"/>
      <c r="JWK70" s="22"/>
      <c r="JWL70" s="22"/>
      <c r="JWM70" s="22"/>
      <c r="JWN70" s="22"/>
      <c r="JWO70" s="22"/>
      <c r="JWP70" s="22"/>
      <c r="JWQ70" s="22"/>
      <c r="JWR70" s="22"/>
      <c r="JWS70" s="22"/>
      <c r="JWT70" s="22"/>
      <c r="JWU70" s="22"/>
      <c r="JWV70" s="22"/>
      <c r="JWW70" s="22"/>
      <c r="JWX70" s="22"/>
      <c r="JWY70" s="22"/>
      <c r="JWZ70" s="22"/>
      <c r="JXA70" s="22"/>
      <c r="JXB70" s="22"/>
      <c r="JXC70" s="22"/>
      <c r="JXD70" s="22"/>
      <c r="JXE70" s="22"/>
      <c r="JXF70" s="22"/>
      <c r="JXG70" s="22"/>
      <c r="JXH70" s="22"/>
      <c r="JXI70" s="22"/>
      <c r="JXJ70" s="22"/>
      <c r="JXK70" s="22"/>
      <c r="JXL70" s="22"/>
      <c r="JXM70" s="22"/>
      <c r="JXN70" s="22"/>
      <c r="JXO70" s="22"/>
      <c r="JXP70" s="22"/>
      <c r="JXQ70" s="22"/>
      <c r="JXR70" s="22"/>
      <c r="JXS70" s="22"/>
      <c r="JXT70" s="22"/>
      <c r="JXU70" s="22"/>
      <c r="JXV70" s="22"/>
      <c r="JXW70" s="22"/>
      <c r="JXX70" s="22"/>
      <c r="JXY70" s="22"/>
      <c r="JXZ70" s="22"/>
      <c r="JYA70" s="22"/>
      <c r="JYB70" s="22"/>
      <c r="JYC70" s="22"/>
      <c r="JYD70" s="22"/>
      <c r="JYE70" s="22"/>
      <c r="JYF70" s="22"/>
      <c r="JYG70" s="22"/>
      <c r="JYH70" s="22"/>
      <c r="JYI70" s="22"/>
      <c r="JYJ70" s="22"/>
      <c r="JYK70" s="22"/>
      <c r="JYL70" s="22"/>
      <c r="JYM70" s="22"/>
      <c r="JYN70" s="22"/>
      <c r="JYO70" s="22"/>
      <c r="JYP70" s="22"/>
      <c r="JYQ70" s="22"/>
      <c r="JYR70" s="22"/>
      <c r="JYS70" s="22"/>
      <c r="JYT70" s="22"/>
      <c r="JYU70" s="22"/>
      <c r="JYV70" s="22"/>
      <c r="JYW70" s="22"/>
      <c r="JYX70" s="22"/>
      <c r="JYY70" s="22"/>
      <c r="JYZ70" s="22"/>
      <c r="JZA70" s="22"/>
      <c r="JZB70" s="22"/>
      <c r="JZC70" s="22"/>
      <c r="JZD70" s="22"/>
      <c r="JZE70" s="22"/>
      <c r="JZF70" s="22"/>
      <c r="JZG70" s="22"/>
      <c r="JZH70" s="22"/>
      <c r="JZI70" s="22"/>
      <c r="JZJ70" s="22"/>
      <c r="JZK70" s="22"/>
      <c r="JZL70" s="22"/>
      <c r="JZM70" s="22"/>
      <c r="JZN70" s="22"/>
      <c r="JZO70" s="22"/>
      <c r="JZP70" s="22"/>
      <c r="JZQ70" s="22"/>
      <c r="JZR70" s="22"/>
      <c r="JZS70" s="22"/>
      <c r="JZT70" s="22"/>
      <c r="JZU70" s="22"/>
      <c r="JZV70" s="22"/>
      <c r="JZW70" s="22"/>
      <c r="JZX70" s="22"/>
      <c r="JZY70" s="22"/>
      <c r="JZZ70" s="22"/>
      <c r="KAA70" s="22"/>
      <c r="KAB70" s="22"/>
      <c r="KAC70" s="22"/>
      <c r="KAD70" s="22"/>
      <c r="KAE70" s="22"/>
      <c r="KAF70" s="22"/>
      <c r="KAG70" s="22"/>
      <c r="KAH70" s="22"/>
      <c r="KAI70" s="22"/>
      <c r="KAJ70" s="22"/>
      <c r="KAK70" s="22"/>
      <c r="KAL70" s="22"/>
      <c r="KAM70" s="22"/>
      <c r="KAN70" s="22"/>
      <c r="KAO70" s="22"/>
      <c r="KAP70" s="22"/>
      <c r="KAQ70" s="22"/>
      <c r="KAR70" s="22"/>
      <c r="KAS70" s="22"/>
      <c r="KAT70" s="22"/>
      <c r="KAU70" s="22"/>
      <c r="KAV70" s="22"/>
      <c r="KAW70" s="22"/>
      <c r="KAX70" s="22"/>
      <c r="KAY70" s="22"/>
      <c r="KAZ70" s="22"/>
      <c r="KBA70" s="22"/>
      <c r="KBB70" s="22"/>
      <c r="KBC70" s="22"/>
      <c r="KBD70" s="22"/>
      <c r="KBE70" s="22"/>
      <c r="KBF70" s="22"/>
      <c r="KBG70" s="22"/>
      <c r="KBH70" s="22"/>
      <c r="KBI70" s="22"/>
      <c r="KBJ70" s="22"/>
      <c r="KBK70" s="22"/>
      <c r="KBL70" s="22"/>
      <c r="KBM70" s="22"/>
      <c r="KBN70" s="22"/>
      <c r="KBO70" s="22"/>
      <c r="KBP70" s="22"/>
      <c r="KBQ70" s="22"/>
      <c r="KBR70" s="22"/>
      <c r="KBS70" s="22"/>
      <c r="KBT70" s="22"/>
      <c r="KBU70" s="22"/>
      <c r="KBV70" s="22"/>
      <c r="KBW70" s="22"/>
      <c r="KBX70" s="22"/>
      <c r="KBY70" s="22"/>
      <c r="KBZ70" s="22"/>
      <c r="KCA70" s="22"/>
      <c r="KCB70" s="22"/>
      <c r="KCC70" s="22"/>
      <c r="KCD70" s="22"/>
      <c r="KCE70" s="22"/>
      <c r="KCF70" s="22"/>
      <c r="KCG70" s="22"/>
      <c r="KCH70" s="22"/>
      <c r="KCI70" s="22"/>
      <c r="KCJ70" s="22"/>
      <c r="KCK70" s="22"/>
      <c r="KCL70" s="22"/>
      <c r="KCM70" s="22"/>
      <c r="KCN70" s="22"/>
      <c r="KCO70" s="22"/>
      <c r="KCP70" s="22"/>
      <c r="KCQ70" s="22"/>
      <c r="KCR70" s="22"/>
      <c r="KCS70" s="22"/>
      <c r="KCT70" s="22"/>
      <c r="KCU70" s="22"/>
      <c r="KCV70" s="22"/>
      <c r="KCW70" s="22"/>
      <c r="KCX70" s="22"/>
      <c r="KCY70" s="22"/>
      <c r="KCZ70" s="22"/>
      <c r="KDA70" s="22"/>
      <c r="KDB70" s="22"/>
      <c r="KDC70" s="22"/>
      <c r="KDD70" s="22"/>
      <c r="KDE70" s="22"/>
      <c r="KDF70" s="22"/>
      <c r="KDG70" s="22"/>
      <c r="KDH70" s="22"/>
      <c r="KDI70" s="22"/>
      <c r="KDJ70" s="22"/>
      <c r="KDK70" s="22"/>
      <c r="KDL70" s="22"/>
      <c r="KDM70" s="22"/>
      <c r="KDN70" s="22"/>
      <c r="KDO70" s="22"/>
      <c r="KDP70" s="22"/>
      <c r="KDQ70" s="22"/>
      <c r="KDR70" s="22"/>
      <c r="KDS70" s="22"/>
      <c r="KDT70" s="22"/>
      <c r="KDU70" s="22"/>
      <c r="KDV70" s="22"/>
      <c r="KDW70" s="22"/>
      <c r="KDX70" s="22"/>
      <c r="KDY70" s="22"/>
      <c r="KDZ70" s="22"/>
      <c r="KEA70" s="22"/>
      <c r="KEB70" s="22"/>
      <c r="KEC70" s="22"/>
      <c r="KED70" s="22"/>
      <c r="KEE70" s="22"/>
      <c r="KEF70" s="22"/>
      <c r="KEG70" s="22"/>
      <c r="KEH70" s="22"/>
      <c r="KEI70" s="22"/>
      <c r="KEJ70" s="22"/>
      <c r="KEK70" s="22"/>
      <c r="KEL70" s="22"/>
      <c r="KEM70" s="22"/>
      <c r="KEN70" s="22"/>
      <c r="KEO70" s="22"/>
      <c r="KEP70" s="22"/>
      <c r="KEQ70" s="22"/>
      <c r="KER70" s="22"/>
      <c r="KES70" s="22"/>
      <c r="KET70" s="22"/>
      <c r="KEU70" s="22"/>
      <c r="KEV70" s="22"/>
      <c r="KEW70" s="22"/>
      <c r="KEX70" s="22"/>
      <c r="KEY70" s="22"/>
      <c r="KEZ70" s="22"/>
      <c r="KFA70" s="22"/>
      <c r="KFB70" s="22"/>
      <c r="KFC70" s="22"/>
      <c r="KFD70" s="22"/>
      <c r="KFE70" s="22"/>
      <c r="KFF70" s="22"/>
      <c r="KFG70" s="22"/>
      <c r="KFH70" s="22"/>
      <c r="KFI70" s="22"/>
      <c r="KFJ70" s="22"/>
      <c r="KFK70" s="22"/>
      <c r="KFL70" s="22"/>
      <c r="KFM70" s="22"/>
      <c r="KFN70" s="22"/>
      <c r="KFO70" s="22"/>
      <c r="KFP70" s="22"/>
      <c r="KFQ70" s="22"/>
      <c r="KFR70" s="22"/>
      <c r="KFS70" s="22"/>
      <c r="KFT70" s="22"/>
      <c r="KFU70" s="22"/>
      <c r="KFV70" s="22"/>
      <c r="KFW70" s="22"/>
      <c r="KFX70" s="22"/>
      <c r="KFY70" s="22"/>
      <c r="KFZ70" s="22"/>
      <c r="KGA70" s="22"/>
      <c r="KGB70" s="22"/>
      <c r="KGC70" s="22"/>
      <c r="KGD70" s="22"/>
      <c r="KGE70" s="22"/>
      <c r="KGF70" s="22"/>
      <c r="KGG70" s="22"/>
      <c r="KGH70" s="22"/>
      <c r="KGI70" s="22"/>
      <c r="KGJ70" s="22"/>
      <c r="KGK70" s="22"/>
      <c r="KGL70" s="22"/>
      <c r="KGM70" s="22"/>
      <c r="KGN70" s="22"/>
      <c r="KGO70" s="22"/>
      <c r="KGP70" s="22"/>
      <c r="KGQ70" s="22"/>
      <c r="KGR70" s="22"/>
      <c r="KGS70" s="22"/>
      <c r="KGT70" s="22"/>
      <c r="KGU70" s="22"/>
      <c r="KGV70" s="22"/>
      <c r="KGW70" s="22"/>
      <c r="KGX70" s="22"/>
      <c r="KGY70" s="22"/>
      <c r="KGZ70" s="22"/>
      <c r="KHA70" s="22"/>
      <c r="KHB70" s="22"/>
      <c r="KHC70" s="22"/>
      <c r="KHD70" s="22"/>
      <c r="KHE70" s="22"/>
      <c r="KHF70" s="22"/>
      <c r="KHG70" s="22"/>
      <c r="KHH70" s="22"/>
      <c r="KHI70" s="22"/>
      <c r="KHJ70" s="22"/>
      <c r="KHK70" s="22"/>
      <c r="KHL70" s="22"/>
      <c r="KHM70" s="22"/>
      <c r="KHN70" s="22"/>
      <c r="KHO70" s="22"/>
      <c r="KHP70" s="22"/>
      <c r="KHQ70" s="22"/>
      <c r="KHR70" s="22"/>
      <c r="KHS70" s="22"/>
      <c r="KHT70" s="22"/>
      <c r="KHU70" s="22"/>
      <c r="KHV70" s="22"/>
      <c r="KHW70" s="22"/>
      <c r="KHX70" s="22"/>
      <c r="KHY70" s="22"/>
      <c r="KHZ70" s="22"/>
      <c r="KIA70" s="22"/>
      <c r="KIB70" s="22"/>
      <c r="KIC70" s="22"/>
      <c r="KID70" s="22"/>
      <c r="KIE70" s="22"/>
      <c r="KIF70" s="22"/>
      <c r="KIG70" s="22"/>
      <c r="KIH70" s="22"/>
      <c r="KII70" s="22"/>
      <c r="KIJ70" s="22"/>
      <c r="KIK70" s="22"/>
      <c r="KIL70" s="22"/>
      <c r="KIM70" s="22"/>
      <c r="KIN70" s="22"/>
      <c r="KIO70" s="22"/>
      <c r="KIP70" s="22"/>
      <c r="KIQ70" s="22"/>
      <c r="KIR70" s="22"/>
      <c r="KIS70" s="22"/>
      <c r="KIT70" s="22"/>
      <c r="KIU70" s="22"/>
      <c r="KIV70" s="22"/>
      <c r="KIW70" s="22"/>
      <c r="KIX70" s="22"/>
      <c r="KIY70" s="22"/>
      <c r="KIZ70" s="22"/>
      <c r="KJA70" s="22"/>
      <c r="KJB70" s="22"/>
      <c r="KJC70" s="22"/>
      <c r="KJD70" s="22"/>
      <c r="KJE70" s="22"/>
      <c r="KJF70" s="22"/>
      <c r="KJG70" s="22"/>
      <c r="KJH70" s="22"/>
      <c r="KJI70" s="22"/>
      <c r="KJJ70" s="22"/>
      <c r="KJK70" s="22"/>
      <c r="KJL70" s="22"/>
      <c r="KJM70" s="22"/>
      <c r="KJN70" s="22"/>
      <c r="KJO70" s="22"/>
      <c r="KJP70" s="22"/>
      <c r="KJQ70" s="22"/>
      <c r="KJR70" s="22"/>
      <c r="KJS70" s="22"/>
      <c r="KJT70" s="22"/>
      <c r="KJU70" s="22"/>
      <c r="KJV70" s="22"/>
      <c r="KJW70" s="22"/>
      <c r="KJX70" s="22"/>
      <c r="KJY70" s="22"/>
      <c r="KJZ70" s="22"/>
      <c r="KKA70" s="22"/>
      <c r="KKB70" s="22"/>
      <c r="KKC70" s="22"/>
      <c r="KKD70" s="22"/>
      <c r="KKE70" s="22"/>
      <c r="KKF70" s="22"/>
      <c r="KKG70" s="22"/>
      <c r="KKH70" s="22"/>
      <c r="KKI70" s="22"/>
      <c r="KKJ70" s="22"/>
      <c r="KKK70" s="22"/>
      <c r="KKL70" s="22"/>
      <c r="KKM70" s="22"/>
      <c r="KKN70" s="22"/>
      <c r="KKO70" s="22"/>
      <c r="KKP70" s="22"/>
      <c r="KKQ70" s="22"/>
      <c r="KKR70" s="22"/>
      <c r="KKS70" s="22"/>
      <c r="KKT70" s="22"/>
      <c r="KKU70" s="22"/>
      <c r="KKV70" s="22"/>
      <c r="KKW70" s="22"/>
      <c r="KKX70" s="22"/>
      <c r="KKY70" s="22"/>
      <c r="KKZ70" s="22"/>
      <c r="KLA70" s="22"/>
      <c r="KLB70" s="22"/>
      <c r="KLC70" s="22"/>
      <c r="KLD70" s="22"/>
      <c r="KLE70" s="22"/>
      <c r="KLF70" s="22"/>
      <c r="KLG70" s="22"/>
      <c r="KLH70" s="22"/>
      <c r="KLI70" s="22"/>
      <c r="KLJ70" s="22"/>
      <c r="KLK70" s="22"/>
      <c r="KLL70" s="22"/>
      <c r="KLM70" s="22"/>
      <c r="KLN70" s="22"/>
      <c r="KLO70" s="22"/>
      <c r="KLP70" s="22"/>
      <c r="KLQ70" s="22"/>
      <c r="KLR70" s="22"/>
      <c r="KLS70" s="22"/>
      <c r="KLT70" s="22"/>
      <c r="KLU70" s="22"/>
      <c r="KLV70" s="22"/>
      <c r="KLW70" s="22"/>
      <c r="KLX70" s="22"/>
      <c r="KLY70" s="22"/>
      <c r="KLZ70" s="22"/>
      <c r="KMA70" s="22"/>
      <c r="KMB70" s="22"/>
      <c r="KMC70" s="22"/>
      <c r="KMD70" s="22"/>
      <c r="KME70" s="22"/>
      <c r="KMF70" s="22"/>
      <c r="KMG70" s="22"/>
      <c r="KMH70" s="22"/>
      <c r="KMI70" s="22"/>
      <c r="KMJ70" s="22"/>
      <c r="KMK70" s="22"/>
      <c r="KML70" s="22"/>
      <c r="KMM70" s="22"/>
      <c r="KMN70" s="22"/>
      <c r="KMO70" s="22"/>
      <c r="KMP70" s="22"/>
      <c r="KMQ70" s="22"/>
      <c r="KMR70" s="22"/>
      <c r="KMS70" s="22"/>
      <c r="KMT70" s="22"/>
      <c r="KMU70" s="22"/>
      <c r="KMV70" s="22"/>
      <c r="KMW70" s="22"/>
      <c r="KMX70" s="22"/>
      <c r="KMY70" s="22"/>
      <c r="KMZ70" s="22"/>
      <c r="KNA70" s="22"/>
      <c r="KNB70" s="22"/>
      <c r="KNC70" s="22"/>
      <c r="KND70" s="22"/>
      <c r="KNE70" s="22"/>
      <c r="KNF70" s="22"/>
      <c r="KNG70" s="22"/>
      <c r="KNH70" s="22"/>
      <c r="KNI70" s="22"/>
      <c r="KNJ70" s="22"/>
      <c r="KNK70" s="22"/>
      <c r="KNL70" s="22"/>
      <c r="KNM70" s="22"/>
      <c r="KNN70" s="22"/>
      <c r="KNO70" s="22"/>
      <c r="KNP70" s="22"/>
      <c r="KNQ70" s="22"/>
      <c r="KNR70" s="22"/>
      <c r="KNS70" s="22"/>
      <c r="KNT70" s="22"/>
      <c r="KNU70" s="22"/>
      <c r="KNV70" s="22"/>
      <c r="KNW70" s="22"/>
      <c r="KNX70" s="22"/>
      <c r="KNY70" s="22"/>
      <c r="KNZ70" s="22"/>
      <c r="KOA70" s="22"/>
      <c r="KOB70" s="22"/>
      <c r="KOC70" s="22"/>
      <c r="KOD70" s="22"/>
      <c r="KOE70" s="22"/>
      <c r="KOF70" s="22"/>
      <c r="KOG70" s="22"/>
      <c r="KOH70" s="22"/>
      <c r="KOI70" s="22"/>
      <c r="KOJ70" s="22"/>
      <c r="KOK70" s="22"/>
      <c r="KOL70" s="22"/>
      <c r="KOM70" s="22"/>
      <c r="KON70" s="22"/>
      <c r="KOO70" s="22"/>
      <c r="KOP70" s="22"/>
      <c r="KOQ70" s="22"/>
      <c r="KOR70" s="22"/>
      <c r="KOS70" s="22"/>
      <c r="KOT70" s="22"/>
      <c r="KOU70" s="22"/>
      <c r="KOV70" s="22"/>
      <c r="KOW70" s="22"/>
      <c r="KOX70" s="22"/>
      <c r="KOY70" s="22"/>
      <c r="KOZ70" s="22"/>
      <c r="KPA70" s="22"/>
      <c r="KPB70" s="22"/>
      <c r="KPC70" s="22"/>
      <c r="KPD70" s="22"/>
      <c r="KPE70" s="22"/>
      <c r="KPF70" s="22"/>
      <c r="KPG70" s="22"/>
      <c r="KPH70" s="22"/>
      <c r="KPI70" s="22"/>
      <c r="KPJ70" s="22"/>
      <c r="KPK70" s="22"/>
      <c r="KPL70" s="22"/>
      <c r="KPM70" s="22"/>
      <c r="KPN70" s="22"/>
      <c r="KPO70" s="22"/>
      <c r="KPP70" s="22"/>
      <c r="KPQ70" s="22"/>
      <c r="KPR70" s="22"/>
      <c r="KPS70" s="22"/>
      <c r="KPT70" s="22"/>
      <c r="KPU70" s="22"/>
      <c r="KPV70" s="22"/>
      <c r="KPW70" s="22"/>
      <c r="KPX70" s="22"/>
      <c r="KPY70" s="22"/>
      <c r="KPZ70" s="22"/>
      <c r="KQA70" s="22"/>
      <c r="KQB70" s="22"/>
      <c r="KQC70" s="22"/>
      <c r="KQD70" s="22"/>
      <c r="KQE70" s="22"/>
      <c r="KQF70" s="22"/>
      <c r="KQG70" s="22"/>
      <c r="KQH70" s="22"/>
      <c r="KQI70" s="22"/>
      <c r="KQJ70" s="22"/>
      <c r="KQK70" s="22"/>
      <c r="KQL70" s="22"/>
      <c r="KQM70" s="22"/>
      <c r="KQN70" s="22"/>
      <c r="KQO70" s="22"/>
      <c r="KQP70" s="22"/>
      <c r="KQQ70" s="22"/>
      <c r="KQR70" s="22"/>
      <c r="KQS70" s="22"/>
      <c r="KQT70" s="22"/>
      <c r="KQU70" s="22"/>
      <c r="KQV70" s="22"/>
      <c r="KQW70" s="22"/>
      <c r="KQX70" s="22"/>
      <c r="KQY70" s="22"/>
      <c r="KQZ70" s="22"/>
      <c r="KRA70" s="22"/>
      <c r="KRB70" s="22"/>
      <c r="KRC70" s="22"/>
      <c r="KRD70" s="22"/>
      <c r="KRE70" s="22"/>
      <c r="KRF70" s="22"/>
      <c r="KRG70" s="22"/>
      <c r="KRH70" s="22"/>
      <c r="KRI70" s="22"/>
      <c r="KRJ70" s="22"/>
      <c r="KRK70" s="22"/>
      <c r="KRL70" s="22"/>
      <c r="KRM70" s="22"/>
      <c r="KRN70" s="22"/>
      <c r="KRO70" s="22"/>
      <c r="KRP70" s="22"/>
      <c r="KRQ70" s="22"/>
      <c r="KRR70" s="22"/>
      <c r="KRS70" s="22"/>
      <c r="KRT70" s="22"/>
      <c r="KRU70" s="22"/>
      <c r="KRV70" s="22"/>
      <c r="KRW70" s="22"/>
      <c r="KRX70" s="22"/>
      <c r="KRY70" s="22"/>
      <c r="KRZ70" s="22"/>
      <c r="KSA70" s="22"/>
      <c r="KSB70" s="22"/>
      <c r="KSC70" s="22"/>
      <c r="KSD70" s="22"/>
      <c r="KSE70" s="22"/>
      <c r="KSF70" s="22"/>
      <c r="KSG70" s="22"/>
      <c r="KSH70" s="22"/>
      <c r="KSI70" s="22"/>
      <c r="KSJ70" s="22"/>
      <c r="KSK70" s="22"/>
      <c r="KSL70" s="22"/>
      <c r="KSM70" s="22"/>
      <c r="KSN70" s="22"/>
      <c r="KSO70" s="22"/>
      <c r="KSP70" s="22"/>
      <c r="KSQ70" s="22"/>
      <c r="KSR70" s="22"/>
      <c r="KSS70" s="22"/>
      <c r="KST70" s="22"/>
      <c r="KSU70" s="22"/>
      <c r="KSV70" s="22"/>
      <c r="KSW70" s="22"/>
      <c r="KSX70" s="22"/>
      <c r="KSY70" s="22"/>
      <c r="KSZ70" s="22"/>
      <c r="KTA70" s="22"/>
      <c r="KTB70" s="22"/>
      <c r="KTC70" s="22"/>
      <c r="KTD70" s="22"/>
      <c r="KTE70" s="22"/>
      <c r="KTF70" s="22"/>
      <c r="KTG70" s="22"/>
      <c r="KTH70" s="22"/>
      <c r="KTI70" s="22"/>
      <c r="KTJ70" s="22"/>
      <c r="KTK70" s="22"/>
      <c r="KTL70" s="22"/>
      <c r="KTM70" s="22"/>
      <c r="KTN70" s="22"/>
      <c r="KTO70" s="22"/>
      <c r="KTP70" s="22"/>
      <c r="KTQ70" s="22"/>
      <c r="KTR70" s="22"/>
      <c r="KTS70" s="22"/>
      <c r="KTT70" s="22"/>
      <c r="KTU70" s="22"/>
      <c r="KTV70" s="22"/>
      <c r="KTW70" s="22"/>
      <c r="KTX70" s="22"/>
      <c r="KTY70" s="22"/>
      <c r="KTZ70" s="22"/>
      <c r="KUA70" s="22"/>
      <c r="KUB70" s="22"/>
      <c r="KUC70" s="22"/>
      <c r="KUD70" s="22"/>
      <c r="KUE70" s="22"/>
      <c r="KUF70" s="22"/>
      <c r="KUG70" s="22"/>
      <c r="KUH70" s="22"/>
      <c r="KUI70" s="22"/>
      <c r="KUJ70" s="22"/>
      <c r="KUK70" s="22"/>
      <c r="KUL70" s="22"/>
      <c r="KUM70" s="22"/>
      <c r="KUN70" s="22"/>
      <c r="KUO70" s="22"/>
      <c r="KUP70" s="22"/>
      <c r="KUQ70" s="22"/>
      <c r="KUR70" s="22"/>
      <c r="KUS70" s="22"/>
      <c r="KUT70" s="22"/>
      <c r="KUU70" s="22"/>
      <c r="KUV70" s="22"/>
      <c r="KUW70" s="22"/>
      <c r="KUX70" s="22"/>
      <c r="KUY70" s="22"/>
      <c r="KUZ70" s="22"/>
      <c r="KVA70" s="22"/>
      <c r="KVB70" s="22"/>
      <c r="KVC70" s="22"/>
      <c r="KVD70" s="22"/>
      <c r="KVE70" s="22"/>
      <c r="KVF70" s="22"/>
      <c r="KVG70" s="22"/>
      <c r="KVH70" s="22"/>
      <c r="KVI70" s="22"/>
      <c r="KVJ70" s="22"/>
      <c r="KVK70" s="22"/>
      <c r="KVL70" s="22"/>
      <c r="KVM70" s="22"/>
      <c r="KVN70" s="22"/>
      <c r="KVO70" s="22"/>
      <c r="KVP70" s="22"/>
      <c r="KVQ70" s="22"/>
      <c r="KVR70" s="22"/>
      <c r="KVS70" s="22"/>
      <c r="KVT70" s="22"/>
      <c r="KVU70" s="22"/>
      <c r="KVV70" s="22"/>
      <c r="KVW70" s="22"/>
      <c r="KVX70" s="22"/>
      <c r="KVY70" s="22"/>
      <c r="KVZ70" s="22"/>
      <c r="KWA70" s="22"/>
      <c r="KWB70" s="22"/>
      <c r="KWC70" s="22"/>
      <c r="KWD70" s="22"/>
      <c r="KWE70" s="22"/>
      <c r="KWF70" s="22"/>
      <c r="KWG70" s="22"/>
      <c r="KWH70" s="22"/>
      <c r="KWI70" s="22"/>
      <c r="KWJ70" s="22"/>
      <c r="KWK70" s="22"/>
      <c r="KWL70" s="22"/>
      <c r="KWM70" s="22"/>
      <c r="KWN70" s="22"/>
      <c r="KWO70" s="22"/>
      <c r="KWP70" s="22"/>
      <c r="KWQ70" s="22"/>
      <c r="KWR70" s="22"/>
      <c r="KWS70" s="22"/>
      <c r="KWT70" s="22"/>
      <c r="KWU70" s="22"/>
      <c r="KWV70" s="22"/>
      <c r="KWW70" s="22"/>
      <c r="KWX70" s="22"/>
      <c r="KWY70" s="22"/>
      <c r="KWZ70" s="22"/>
      <c r="KXA70" s="22"/>
      <c r="KXB70" s="22"/>
      <c r="KXC70" s="22"/>
      <c r="KXD70" s="22"/>
      <c r="KXE70" s="22"/>
      <c r="KXF70" s="22"/>
      <c r="KXG70" s="22"/>
      <c r="KXH70" s="22"/>
      <c r="KXI70" s="22"/>
      <c r="KXJ70" s="22"/>
      <c r="KXK70" s="22"/>
      <c r="KXL70" s="22"/>
      <c r="KXM70" s="22"/>
      <c r="KXN70" s="22"/>
      <c r="KXO70" s="22"/>
      <c r="KXP70" s="22"/>
      <c r="KXQ70" s="22"/>
      <c r="KXR70" s="22"/>
      <c r="KXS70" s="22"/>
      <c r="KXT70" s="22"/>
      <c r="KXU70" s="22"/>
      <c r="KXV70" s="22"/>
      <c r="KXW70" s="22"/>
      <c r="KXX70" s="22"/>
      <c r="KXY70" s="22"/>
      <c r="KXZ70" s="22"/>
      <c r="KYA70" s="22"/>
      <c r="KYB70" s="22"/>
      <c r="KYC70" s="22"/>
      <c r="KYD70" s="22"/>
      <c r="KYE70" s="22"/>
      <c r="KYF70" s="22"/>
      <c r="KYG70" s="22"/>
      <c r="KYH70" s="22"/>
      <c r="KYI70" s="22"/>
      <c r="KYJ70" s="22"/>
      <c r="KYK70" s="22"/>
      <c r="KYL70" s="22"/>
      <c r="KYM70" s="22"/>
      <c r="KYN70" s="22"/>
      <c r="KYO70" s="22"/>
      <c r="KYP70" s="22"/>
      <c r="KYQ70" s="22"/>
      <c r="KYR70" s="22"/>
      <c r="KYS70" s="22"/>
      <c r="KYT70" s="22"/>
      <c r="KYU70" s="22"/>
      <c r="KYV70" s="22"/>
      <c r="KYW70" s="22"/>
      <c r="KYX70" s="22"/>
      <c r="KYY70" s="22"/>
      <c r="KYZ70" s="22"/>
      <c r="KZA70" s="22"/>
      <c r="KZB70" s="22"/>
      <c r="KZC70" s="22"/>
      <c r="KZD70" s="22"/>
      <c r="KZE70" s="22"/>
      <c r="KZF70" s="22"/>
      <c r="KZG70" s="22"/>
      <c r="KZH70" s="22"/>
      <c r="KZI70" s="22"/>
      <c r="KZJ70" s="22"/>
      <c r="KZK70" s="22"/>
      <c r="KZL70" s="22"/>
      <c r="KZM70" s="22"/>
      <c r="KZN70" s="22"/>
      <c r="KZO70" s="22"/>
      <c r="KZP70" s="22"/>
      <c r="KZQ70" s="22"/>
      <c r="KZR70" s="22"/>
      <c r="KZS70" s="22"/>
      <c r="KZT70" s="22"/>
      <c r="KZU70" s="22"/>
      <c r="KZV70" s="22"/>
      <c r="KZW70" s="22"/>
      <c r="KZX70" s="22"/>
      <c r="KZY70" s="22"/>
      <c r="KZZ70" s="22"/>
      <c r="LAA70" s="22"/>
      <c r="LAB70" s="22"/>
      <c r="LAC70" s="22"/>
      <c r="LAD70" s="22"/>
      <c r="LAE70" s="22"/>
      <c r="LAF70" s="22"/>
      <c r="LAG70" s="22"/>
      <c r="LAH70" s="22"/>
      <c r="LAI70" s="22"/>
      <c r="LAJ70" s="22"/>
      <c r="LAK70" s="22"/>
      <c r="LAL70" s="22"/>
      <c r="LAM70" s="22"/>
      <c r="LAN70" s="22"/>
      <c r="LAO70" s="22"/>
      <c r="LAP70" s="22"/>
      <c r="LAQ70" s="22"/>
      <c r="LAR70" s="22"/>
      <c r="LAS70" s="22"/>
      <c r="LAT70" s="22"/>
      <c r="LAU70" s="22"/>
      <c r="LAV70" s="22"/>
      <c r="LAW70" s="22"/>
      <c r="LAX70" s="22"/>
      <c r="LAY70" s="22"/>
      <c r="LAZ70" s="22"/>
      <c r="LBA70" s="22"/>
      <c r="LBB70" s="22"/>
      <c r="LBC70" s="22"/>
      <c r="LBD70" s="22"/>
      <c r="LBE70" s="22"/>
      <c r="LBF70" s="22"/>
      <c r="LBG70" s="22"/>
      <c r="LBH70" s="22"/>
      <c r="LBI70" s="22"/>
      <c r="LBJ70" s="22"/>
      <c r="LBK70" s="22"/>
      <c r="LBL70" s="22"/>
      <c r="LBM70" s="22"/>
      <c r="LBN70" s="22"/>
      <c r="LBO70" s="22"/>
      <c r="LBP70" s="22"/>
      <c r="LBQ70" s="22"/>
      <c r="LBR70" s="22"/>
      <c r="LBS70" s="22"/>
      <c r="LBT70" s="22"/>
      <c r="LBU70" s="22"/>
      <c r="LBV70" s="22"/>
      <c r="LBW70" s="22"/>
      <c r="LBX70" s="22"/>
      <c r="LBY70" s="22"/>
      <c r="LBZ70" s="22"/>
      <c r="LCA70" s="22"/>
      <c r="LCB70" s="22"/>
      <c r="LCC70" s="22"/>
      <c r="LCD70" s="22"/>
      <c r="LCE70" s="22"/>
      <c r="LCF70" s="22"/>
      <c r="LCG70" s="22"/>
      <c r="LCH70" s="22"/>
      <c r="LCI70" s="22"/>
      <c r="LCJ70" s="22"/>
      <c r="LCK70" s="22"/>
      <c r="LCL70" s="22"/>
      <c r="LCM70" s="22"/>
      <c r="LCN70" s="22"/>
      <c r="LCO70" s="22"/>
      <c r="LCP70" s="22"/>
      <c r="LCQ70" s="22"/>
      <c r="LCR70" s="22"/>
      <c r="LCS70" s="22"/>
      <c r="LCT70" s="22"/>
      <c r="LCU70" s="22"/>
      <c r="LCV70" s="22"/>
      <c r="LCW70" s="22"/>
      <c r="LCX70" s="22"/>
      <c r="LCY70" s="22"/>
      <c r="LCZ70" s="22"/>
      <c r="LDA70" s="22"/>
      <c r="LDB70" s="22"/>
      <c r="LDC70" s="22"/>
      <c r="LDD70" s="22"/>
      <c r="LDE70" s="22"/>
      <c r="LDF70" s="22"/>
      <c r="LDG70" s="22"/>
      <c r="LDH70" s="22"/>
      <c r="LDI70" s="22"/>
      <c r="LDJ70" s="22"/>
      <c r="LDK70" s="22"/>
      <c r="LDL70" s="22"/>
      <c r="LDM70" s="22"/>
      <c r="LDN70" s="22"/>
      <c r="LDO70" s="22"/>
      <c r="LDP70" s="22"/>
      <c r="LDQ70" s="22"/>
      <c r="LDR70" s="22"/>
      <c r="LDS70" s="22"/>
      <c r="LDT70" s="22"/>
      <c r="LDU70" s="22"/>
      <c r="LDV70" s="22"/>
      <c r="LDW70" s="22"/>
      <c r="LDX70" s="22"/>
      <c r="LDY70" s="22"/>
      <c r="LDZ70" s="22"/>
      <c r="LEA70" s="22"/>
      <c r="LEB70" s="22"/>
      <c r="LEC70" s="22"/>
      <c r="LED70" s="22"/>
      <c r="LEE70" s="22"/>
      <c r="LEF70" s="22"/>
      <c r="LEG70" s="22"/>
      <c r="LEH70" s="22"/>
      <c r="LEI70" s="22"/>
      <c r="LEJ70" s="22"/>
      <c r="LEK70" s="22"/>
      <c r="LEL70" s="22"/>
      <c r="LEM70" s="22"/>
      <c r="LEN70" s="22"/>
      <c r="LEO70" s="22"/>
      <c r="LEP70" s="22"/>
      <c r="LEQ70" s="22"/>
      <c r="LER70" s="22"/>
      <c r="LES70" s="22"/>
      <c r="LET70" s="22"/>
      <c r="LEU70" s="22"/>
      <c r="LEV70" s="22"/>
      <c r="LEW70" s="22"/>
      <c r="LEX70" s="22"/>
      <c r="LEY70" s="22"/>
      <c r="LEZ70" s="22"/>
      <c r="LFA70" s="22"/>
      <c r="LFB70" s="22"/>
      <c r="LFC70" s="22"/>
      <c r="LFD70" s="22"/>
      <c r="LFE70" s="22"/>
      <c r="LFF70" s="22"/>
      <c r="LFG70" s="22"/>
      <c r="LFH70" s="22"/>
      <c r="LFI70" s="22"/>
      <c r="LFJ70" s="22"/>
      <c r="LFK70" s="22"/>
      <c r="LFL70" s="22"/>
      <c r="LFM70" s="22"/>
      <c r="LFN70" s="22"/>
      <c r="LFO70" s="22"/>
      <c r="LFP70" s="22"/>
      <c r="LFQ70" s="22"/>
      <c r="LFR70" s="22"/>
      <c r="LFS70" s="22"/>
      <c r="LFT70" s="22"/>
      <c r="LFU70" s="22"/>
      <c r="LFV70" s="22"/>
      <c r="LFW70" s="22"/>
      <c r="LFX70" s="22"/>
      <c r="LFY70" s="22"/>
      <c r="LFZ70" s="22"/>
      <c r="LGA70" s="22"/>
      <c r="LGB70" s="22"/>
      <c r="LGC70" s="22"/>
      <c r="LGD70" s="22"/>
      <c r="LGE70" s="22"/>
      <c r="LGF70" s="22"/>
      <c r="LGG70" s="22"/>
      <c r="LGH70" s="22"/>
      <c r="LGI70" s="22"/>
      <c r="LGJ70" s="22"/>
      <c r="LGK70" s="22"/>
      <c r="LGL70" s="22"/>
      <c r="LGM70" s="22"/>
      <c r="LGN70" s="22"/>
      <c r="LGO70" s="22"/>
      <c r="LGP70" s="22"/>
      <c r="LGQ70" s="22"/>
      <c r="LGR70" s="22"/>
      <c r="LGS70" s="22"/>
      <c r="LGT70" s="22"/>
      <c r="LGU70" s="22"/>
      <c r="LGV70" s="22"/>
      <c r="LGW70" s="22"/>
      <c r="LGX70" s="22"/>
      <c r="LGY70" s="22"/>
      <c r="LGZ70" s="22"/>
      <c r="LHA70" s="22"/>
      <c r="LHB70" s="22"/>
      <c r="LHC70" s="22"/>
      <c r="LHD70" s="22"/>
      <c r="LHE70" s="22"/>
      <c r="LHF70" s="22"/>
      <c r="LHG70" s="22"/>
      <c r="LHH70" s="22"/>
      <c r="LHI70" s="22"/>
      <c r="LHJ70" s="22"/>
      <c r="LHK70" s="22"/>
      <c r="LHL70" s="22"/>
      <c r="LHM70" s="22"/>
      <c r="LHN70" s="22"/>
      <c r="LHO70" s="22"/>
      <c r="LHP70" s="22"/>
      <c r="LHQ70" s="22"/>
      <c r="LHR70" s="22"/>
      <c r="LHS70" s="22"/>
      <c r="LHT70" s="22"/>
      <c r="LHU70" s="22"/>
      <c r="LHV70" s="22"/>
      <c r="LHW70" s="22"/>
      <c r="LHX70" s="22"/>
      <c r="LHY70" s="22"/>
      <c r="LHZ70" s="22"/>
      <c r="LIA70" s="22"/>
      <c r="LIB70" s="22"/>
      <c r="LIC70" s="22"/>
      <c r="LID70" s="22"/>
      <c r="LIE70" s="22"/>
      <c r="LIF70" s="22"/>
      <c r="LIG70" s="22"/>
      <c r="LIH70" s="22"/>
      <c r="LII70" s="22"/>
      <c r="LIJ70" s="22"/>
      <c r="LIK70" s="22"/>
      <c r="LIL70" s="22"/>
      <c r="LIM70" s="22"/>
      <c r="LIN70" s="22"/>
      <c r="LIO70" s="22"/>
      <c r="LIP70" s="22"/>
      <c r="LIQ70" s="22"/>
      <c r="LIR70" s="22"/>
      <c r="LIS70" s="22"/>
      <c r="LIT70" s="22"/>
      <c r="LIU70" s="22"/>
      <c r="LIV70" s="22"/>
      <c r="LIW70" s="22"/>
      <c r="LIX70" s="22"/>
      <c r="LIY70" s="22"/>
      <c r="LIZ70" s="22"/>
      <c r="LJA70" s="22"/>
      <c r="LJB70" s="22"/>
      <c r="LJC70" s="22"/>
      <c r="LJD70" s="22"/>
      <c r="LJE70" s="22"/>
      <c r="LJF70" s="22"/>
      <c r="LJG70" s="22"/>
      <c r="LJH70" s="22"/>
      <c r="LJI70" s="22"/>
      <c r="LJJ70" s="22"/>
      <c r="LJK70" s="22"/>
      <c r="LJL70" s="22"/>
      <c r="LJM70" s="22"/>
      <c r="LJN70" s="22"/>
      <c r="LJO70" s="22"/>
      <c r="LJP70" s="22"/>
      <c r="LJQ70" s="22"/>
      <c r="LJR70" s="22"/>
      <c r="LJS70" s="22"/>
      <c r="LJT70" s="22"/>
      <c r="LJU70" s="22"/>
      <c r="LJV70" s="22"/>
      <c r="LJW70" s="22"/>
      <c r="LJX70" s="22"/>
      <c r="LJY70" s="22"/>
      <c r="LJZ70" s="22"/>
      <c r="LKA70" s="22"/>
      <c r="LKB70" s="22"/>
      <c r="LKC70" s="22"/>
      <c r="LKD70" s="22"/>
      <c r="LKE70" s="22"/>
      <c r="LKF70" s="22"/>
      <c r="LKG70" s="22"/>
      <c r="LKH70" s="22"/>
      <c r="LKI70" s="22"/>
      <c r="LKJ70" s="22"/>
      <c r="LKK70" s="22"/>
      <c r="LKL70" s="22"/>
      <c r="LKM70" s="22"/>
      <c r="LKN70" s="22"/>
      <c r="LKO70" s="22"/>
      <c r="LKP70" s="22"/>
      <c r="LKQ70" s="22"/>
      <c r="LKR70" s="22"/>
      <c r="LKS70" s="22"/>
      <c r="LKT70" s="22"/>
      <c r="LKU70" s="22"/>
      <c r="LKV70" s="22"/>
      <c r="LKW70" s="22"/>
      <c r="LKX70" s="22"/>
      <c r="LKY70" s="22"/>
      <c r="LKZ70" s="22"/>
      <c r="LLA70" s="22"/>
      <c r="LLB70" s="22"/>
      <c r="LLC70" s="22"/>
      <c r="LLD70" s="22"/>
      <c r="LLE70" s="22"/>
      <c r="LLF70" s="22"/>
      <c r="LLG70" s="22"/>
      <c r="LLH70" s="22"/>
      <c r="LLI70" s="22"/>
      <c r="LLJ70" s="22"/>
      <c r="LLK70" s="22"/>
      <c r="LLL70" s="22"/>
      <c r="LLM70" s="22"/>
      <c r="LLN70" s="22"/>
      <c r="LLO70" s="22"/>
      <c r="LLP70" s="22"/>
      <c r="LLQ70" s="22"/>
      <c r="LLR70" s="22"/>
      <c r="LLS70" s="22"/>
      <c r="LLT70" s="22"/>
      <c r="LLU70" s="22"/>
      <c r="LLV70" s="22"/>
      <c r="LLW70" s="22"/>
      <c r="LLX70" s="22"/>
      <c r="LLY70" s="22"/>
      <c r="LLZ70" s="22"/>
      <c r="LMA70" s="22"/>
      <c r="LMB70" s="22"/>
      <c r="LMC70" s="22"/>
      <c r="LMD70" s="22"/>
      <c r="LME70" s="22"/>
      <c r="LMF70" s="22"/>
      <c r="LMG70" s="22"/>
      <c r="LMH70" s="22"/>
      <c r="LMI70" s="22"/>
      <c r="LMJ70" s="22"/>
      <c r="LMK70" s="22"/>
      <c r="LML70" s="22"/>
      <c r="LMM70" s="22"/>
      <c r="LMN70" s="22"/>
      <c r="LMO70" s="22"/>
      <c r="LMP70" s="22"/>
      <c r="LMQ70" s="22"/>
      <c r="LMR70" s="22"/>
      <c r="LMS70" s="22"/>
      <c r="LMT70" s="22"/>
      <c r="LMU70" s="22"/>
      <c r="LMV70" s="22"/>
      <c r="LMW70" s="22"/>
      <c r="LMX70" s="22"/>
      <c r="LMY70" s="22"/>
      <c r="LMZ70" s="22"/>
      <c r="LNA70" s="22"/>
      <c r="LNB70" s="22"/>
      <c r="LNC70" s="22"/>
      <c r="LND70" s="22"/>
      <c r="LNE70" s="22"/>
      <c r="LNF70" s="22"/>
      <c r="LNG70" s="22"/>
      <c r="LNH70" s="22"/>
      <c r="LNI70" s="22"/>
      <c r="LNJ70" s="22"/>
      <c r="LNK70" s="22"/>
      <c r="LNL70" s="22"/>
      <c r="LNM70" s="22"/>
      <c r="LNN70" s="22"/>
      <c r="LNO70" s="22"/>
      <c r="LNP70" s="22"/>
      <c r="LNQ70" s="22"/>
      <c r="LNR70" s="22"/>
      <c r="LNS70" s="22"/>
      <c r="LNT70" s="22"/>
      <c r="LNU70" s="22"/>
      <c r="LNV70" s="22"/>
      <c r="LNW70" s="22"/>
      <c r="LNX70" s="22"/>
      <c r="LNY70" s="22"/>
      <c r="LNZ70" s="22"/>
      <c r="LOA70" s="22"/>
      <c r="LOB70" s="22"/>
      <c r="LOC70" s="22"/>
      <c r="LOD70" s="22"/>
      <c r="LOE70" s="22"/>
      <c r="LOF70" s="22"/>
      <c r="LOG70" s="22"/>
      <c r="LOH70" s="22"/>
      <c r="LOI70" s="22"/>
      <c r="LOJ70" s="22"/>
      <c r="LOK70" s="22"/>
      <c r="LOL70" s="22"/>
      <c r="LOM70" s="22"/>
      <c r="LON70" s="22"/>
      <c r="LOO70" s="22"/>
      <c r="LOP70" s="22"/>
      <c r="LOQ70" s="22"/>
      <c r="LOR70" s="22"/>
      <c r="LOS70" s="22"/>
      <c r="LOT70" s="22"/>
      <c r="LOU70" s="22"/>
      <c r="LOV70" s="22"/>
      <c r="LOW70" s="22"/>
      <c r="LOX70" s="22"/>
      <c r="LOY70" s="22"/>
      <c r="LOZ70" s="22"/>
      <c r="LPA70" s="22"/>
      <c r="LPB70" s="22"/>
      <c r="LPC70" s="22"/>
      <c r="LPD70" s="22"/>
      <c r="LPE70" s="22"/>
      <c r="LPF70" s="22"/>
      <c r="LPG70" s="22"/>
      <c r="LPH70" s="22"/>
      <c r="LPI70" s="22"/>
      <c r="LPJ70" s="22"/>
      <c r="LPK70" s="22"/>
      <c r="LPL70" s="22"/>
      <c r="LPM70" s="22"/>
      <c r="LPN70" s="22"/>
      <c r="LPO70" s="22"/>
      <c r="LPP70" s="22"/>
      <c r="LPQ70" s="22"/>
      <c r="LPR70" s="22"/>
      <c r="LPS70" s="22"/>
      <c r="LPT70" s="22"/>
      <c r="LPU70" s="22"/>
      <c r="LPV70" s="22"/>
      <c r="LPW70" s="22"/>
      <c r="LPX70" s="22"/>
      <c r="LPY70" s="22"/>
      <c r="LPZ70" s="22"/>
      <c r="LQA70" s="22"/>
      <c r="LQB70" s="22"/>
      <c r="LQC70" s="22"/>
      <c r="LQD70" s="22"/>
      <c r="LQE70" s="22"/>
      <c r="LQF70" s="22"/>
      <c r="LQG70" s="22"/>
      <c r="LQH70" s="22"/>
      <c r="LQI70" s="22"/>
      <c r="LQJ70" s="22"/>
      <c r="LQK70" s="22"/>
      <c r="LQL70" s="22"/>
      <c r="LQM70" s="22"/>
      <c r="LQN70" s="22"/>
      <c r="LQO70" s="22"/>
      <c r="LQP70" s="22"/>
      <c r="LQQ70" s="22"/>
      <c r="LQR70" s="22"/>
      <c r="LQS70" s="22"/>
      <c r="LQT70" s="22"/>
      <c r="LQU70" s="22"/>
      <c r="LQV70" s="22"/>
      <c r="LQW70" s="22"/>
      <c r="LQX70" s="22"/>
      <c r="LQY70" s="22"/>
      <c r="LQZ70" s="22"/>
      <c r="LRA70" s="22"/>
      <c r="LRB70" s="22"/>
      <c r="LRC70" s="22"/>
      <c r="LRD70" s="22"/>
      <c r="LRE70" s="22"/>
      <c r="LRF70" s="22"/>
      <c r="LRG70" s="22"/>
      <c r="LRH70" s="22"/>
      <c r="LRI70" s="22"/>
      <c r="LRJ70" s="22"/>
      <c r="LRK70" s="22"/>
      <c r="LRL70" s="22"/>
      <c r="LRM70" s="22"/>
      <c r="LRN70" s="22"/>
      <c r="LRO70" s="22"/>
      <c r="LRP70" s="22"/>
      <c r="LRQ70" s="22"/>
      <c r="LRR70" s="22"/>
      <c r="LRS70" s="22"/>
      <c r="LRT70" s="22"/>
      <c r="LRU70" s="22"/>
      <c r="LRV70" s="22"/>
      <c r="LRW70" s="22"/>
      <c r="LRX70" s="22"/>
      <c r="LRY70" s="22"/>
      <c r="LRZ70" s="22"/>
      <c r="LSA70" s="22"/>
      <c r="LSB70" s="22"/>
      <c r="LSC70" s="22"/>
      <c r="LSD70" s="22"/>
      <c r="LSE70" s="22"/>
      <c r="LSF70" s="22"/>
      <c r="LSG70" s="22"/>
      <c r="LSH70" s="22"/>
      <c r="LSI70" s="22"/>
      <c r="LSJ70" s="22"/>
      <c r="LSK70" s="22"/>
      <c r="LSL70" s="22"/>
      <c r="LSM70" s="22"/>
      <c r="LSN70" s="22"/>
      <c r="LSO70" s="22"/>
      <c r="LSP70" s="22"/>
      <c r="LSQ70" s="22"/>
      <c r="LSR70" s="22"/>
      <c r="LSS70" s="22"/>
      <c r="LST70" s="22"/>
      <c r="LSU70" s="22"/>
      <c r="LSV70" s="22"/>
      <c r="LSW70" s="22"/>
      <c r="LSX70" s="22"/>
      <c r="LSY70" s="22"/>
      <c r="LSZ70" s="22"/>
      <c r="LTA70" s="22"/>
      <c r="LTB70" s="22"/>
      <c r="LTC70" s="22"/>
      <c r="LTD70" s="22"/>
      <c r="LTE70" s="22"/>
      <c r="LTF70" s="22"/>
      <c r="LTG70" s="22"/>
      <c r="LTH70" s="22"/>
      <c r="LTI70" s="22"/>
      <c r="LTJ70" s="22"/>
      <c r="LTK70" s="22"/>
      <c r="LTL70" s="22"/>
      <c r="LTM70" s="22"/>
      <c r="LTN70" s="22"/>
      <c r="LTO70" s="22"/>
      <c r="LTP70" s="22"/>
      <c r="LTQ70" s="22"/>
      <c r="LTR70" s="22"/>
      <c r="LTS70" s="22"/>
      <c r="LTT70" s="22"/>
      <c r="LTU70" s="22"/>
      <c r="LTV70" s="22"/>
      <c r="LTW70" s="22"/>
      <c r="LTX70" s="22"/>
      <c r="LTY70" s="22"/>
      <c r="LTZ70" s="22"/>
      <c r="LUA70" s="22"/>
      <c r="LUB70" s="22"/>
      <c r="LUC70" s="22"/>
      <c r="LUD70" s="22"/>
      <c r="LUE70" s="22"/>
      <c r="LUF70" s="22"/>
      <c r="LUG70" s="22"/>
      <c r="LUH70" s="22"/>
      <c r="LUI70" s="22"/>
      <c r="LUJ70" s="22"/>
      <c r="LUK70" s="22"/>
      <c r="LUL70" s="22"/>
      <c r="LUM70" s="22"/>
      <c r="LUN70" s="22"/>
      <c r="LUO70" s="22"/>
      <c r="LUP70" s="22"/>
      <c r="LUQ70" s="22"/>
      <c r="LUR70" s="22"/>
      <c r="LUS70" s="22"/>
      <c r="LUT70" s="22"/>
      <c r="LUU70" s="22"/>
      <c r="LUV70" s="22"/>
      <c r="LUW70" s="22"/>
      <c r="LUX70" s="22"/>
      <c r="LUY70" s="22"/>
      <c r="LUZ70" s="22"/>
      <c r="LVA70" s="22"/>
      <c r="LVB70" s="22"/>
      <c r="LVC70" s="22"/>
      <c r="LVD70" s="22"/>
      <c r="LVE70" s="22"/>
      <c r="LVF70" s="22"/>
      <c r="LVG70" s="22"/>
      <c r="LVH70" s="22"/>
      <c r="LVI70" s="22"/>
      <c r="LVJ70" s="22"/>
      <c r="LVK70" s="22"/>
      <c r="LVL70" s="22"/>
      <c r="LVM70" s="22"/>
      <c r="LVN70" s="22"/>
      <c r="LVO70" s="22"/>
      <c r="LVP70" s="22"/>
      <c r="LVQ70" s="22"/>
      <c r="LVR70" s="22"/>
      <c r="LVS70" s="22"/>
      <c r="LVT70" s="22"/>
      <c r="LVU70" s="22"/>
      <c r="LVV70" s="22"/>
      <c r="LVW70" s="22"/>
      <c r="LVX70" s="22"/>
      <c r="LVY70" s="22"/>
      <c r="LVZ70" s="22"/>
      <c r="LWA70" s="22"/>
      <c r="LWB70" s="22"/>
      <c r="LWC70" s="22"/>
      <c r="LWD70" s="22"/>
      <c r="LWE70" s="22"/>
      <c r="LWF70" s="22"/>
      <c r="LWG70" s="22"/>
      <c r="LWH70" s="22"/>
      <c r="LWI70" s="22"/>
      <c r="LWJ70" s="22"/>
      <c r="LWK70" s="22"/>
      <c r="LWL70" s="22"/>
      <c r="LWM70" s="22"/>
      <c r="LWN70" s="22"/>
      <c r="LWO70" s="22"/>
      <c r="LWP70" s="22"/>
      <c r="LWQ70" s="22"/>
      <c r="LWR70" s="22"/>
      <c r="LWS70" s="22"/>
      <c r="LWT70" s="22"/>
      <c r="LWU70" s="22"/>
      <c r="LWV70" s="22"/>
      <c r="LWW70" s="22"/>
      <c r="LWX70" s="22"/>
      <c r="LWY70" s="22"/>
      <c r="LWZ70" s="22"/>
      <c r="LXA70" s="22"/>
      <c r="LXB70" s="22"/>
      <c r="LXC70" s="22"/>
      <c r="LXD70" s="22"/>
      <c r="LXE70" s="22"/>
      <c r="LXF70" s="22"/>
      <c r="LXG70" s="22"/>
      <c r="LXH70" s="22"/>
      <c r="LXI70" s="22"/>
      <c r="LXJ70" s="22"/>
      <c r="LXK70" s="22"/>
      <c r="LXL70" s="22"/>
      <c r="LXM70" s="22"/>
      <c r="LXN70" s="22"/>
      <c r="LXO70" s="22"/>
      <c r="LXP70" s="22"/>
      <c r="LXQ70" s="22"/>
      <c r="LXR70" s="22"/>
      <c r="LXS70" s="22"/>
      <c r="LXT70" s="22"/>
      <c r="LXU70" s="22"/>
      <c r="LXV70" s="22"/>
      <c r="LXW70" s="22"/>
      <c r="LXX70" s="22"/>
      <c r="LXY70" s="22"/>
      <c r="LXZ70" s="22"/>
      <c r="LYA70" s="22"/>
      <c r="LYB70" s="22"/>
      <c r="LYC70" s="22"/>
      <c r="LYD70" s="22"/>
      <c r="LYE70" s="22"/>
      <c r="LYF70" s="22"/>
      <c r="LYG70" s="22"/>
      <c r="LYH70" s="22"/>
      <c r="LYI70" s="22"/>
      <c r="LYJ70" s="22"/>
      <c r="LYK70" s="22"/>
      <c r="LYL70" s="22"/>
      <c r="LYM70" s="22"/>
      <c r="LYN70" s="22"/>
      <c r="LYO70" s="22"/>
      <c r="LYP70" s="22"/>
      <c r="LYQ70" s="22"/>
      <c r="LYR70" s="22"/>
      <c r="LYS70" s="22"/>
      <c r="LYT70" s="22"/>
      <c r="LYU70" s="22"/>
      <c r="LYV70" s="22"/>
      <c r="LYW70" s="22"/>
      <c r="LYX70" s="22"/>
      <c r="LYY70" s="22"/>
      <c r="LYZ70" s="22"/>
      <c r="LZA70" s="22"/>
      <c r="LZB70" s="22"/>
      <c r="LZC70" s="22"/>
      <c r="LZD70" s="22"/>
      <c r="LZE70" s="22"/>
      <c r="LZF70" s="22"/>
      <c r="LZG70" s="22"/>
      <c r="LZH70" s="22"/>
      <c r="LZI70" s="22"/>
      <c r="LZJ70" s="22"/>
      <c r="LZK70" s="22"/>
      <c r="LZL70" s="22"/>
      <c r="LZM70" s="22"/>
      <c r="LZN70" s="22"/>
      <c r="LZO70" s="22"/>
      <c r="LZP70" s="22"/>
      <c r="LZQ70" s="22"/>
      <c r="LZR70" s="22"/>
      <c r="LZS70" s="22"/>
      <c r="LZT70" s="22"/>
      <c r="LZU70" s="22"/>
      <c r="LZV70" s="22"/>
      <c r="LZW70" s="22"/>
      <c r="LZX70" s="22"/>
      <c r="LZY70" s="22"/>
      <c r="LZZ70" s="22"/>
      <c r="MAA70" s="22"/>
      <c r="MAB70" s="22"/>
      <c r="MAC70" s="22"/>
      <c r="MAD70" s="22"/>
      <c r="MAE70" s="22"/>
      <c r="MAF70" s="22"/>
      <c r="MAG70" s="22"/>
      <c r="MAH70" s="22"/>
      <c r="MAI70" s="22"/>
      <c r="MAJ70" s="22"/>
      <c r="MAK70" s="22"/>
      <c r="MAL70" s="22"/>
      <c r="MAM70" s="22"/>
      <c r="MAN70" s="22"/>
      <c r="MAO70" s="22"/>
      <c r="MAP70" s="22"/>
      <c r="MAQ70" s="22"/>
      <c r="MAR70" s="22"/>
      <c r="MAS70" s="22"/>
      <c r="MAT70" s="22"/>
      <c r="MAU70" s="22"/>
      <c r="MAV70" s="22"/>
      <c r="MAW70" s="22"/>
      <c r="MAX70" s="22"/>
      <c r="MAY70" s="22"/>
      <c r="MAZ70" s="22"/>
      <c r="MBA70" s="22"/>
      <c r="MBB70" s="22"/>
      <c r="MBC70" s="22"/>
      <c r="MBD70" s="22"/>
      <c r="MBE70" s="22"/>
      <c r="MBF70" s="22"/>
      <c r="MBG70" s="22"/>
      <c r="MBH70" s="22"/>
      <c r="MBI70" s="22"/>
      <c r="MBJ70" s="22"/>
      <c r="MBK70" s="22"/>
      <c r="MBL70" s="22"/>
      <c r="MBM70" s="22"/>
      <c r="MBN70" s="22"/>
      <c r="MBO70" s="22"/>
      <c r="MBP70" s="22"/>
      <c r="MBQ70" s="22"/>
      <c r="MBR70" s="22"/>
      <c r="MBS70" s="22"/>
      <c r="MBT70" s="22"/>
      <c r="MBU70" s="22"/>
      <c r="MBV70" s="22"/>
      <c r="MBW70" s="22"/>
      <c r="MBX70" s="22"/>
      <c r="MBY70" s="22"/>
      <c r="MBZ70" s="22"/>
      <c r="MCA70" s="22"/>
      <c r="MCB70" s="22"/>
      <c r="MCC70" s="22"/>
      <c r="MCD70" s="22"/>
      <c r="MCE70" s="22"/>
      <c r="MCF70" s="22"/>
      <c r="MCG70" s="22"/>
      <c r="MCH70" s="22"/>
      <c r="MCI70" s="22"/>
      <c r="MCJ70" s="22"/>
      <c r="MCK70" s="22"/>
      <c r="MCL70" s="22"/>
      <c r="MCM70" s="22"/>
      <c r="MCN70" s="22"/>
      <c r="MCO70" s="22"/>
      <c r="MCP70" s="22"/>
      <c r="MCQ70" s="22"/>
      <c r="MCR70" s="22"/>
      <c r="MCS70" s="22"/>
      <c r="MCT70" s="22"/>
      <c r="MCU70" s="22"/>
      <c r="MCV70" s="22"/>
      <c r="MCW70" s="22"/>
      <c r="MCX70" s="22"/>
      <c r="MCY70" s="22"/>
      <c r="MCZ70" s="22"/>
      <c r="MDA70" s="22"/>
      <c r="MDB70" s="22"/>
      <c r="MDC70" s="22"/>
      <c r="MDD70" s="22"/>
      <c r="MDE70" s="22"/>
      <c r="MDF70" s="22"/>
      <c r="MDG70" s="22"/>
      <c r="MDH70" s="22"/>
      <c r="MDI70" s="22"/>
      <c r="MDJ70" s="22"/>
      <c r="MDK70" s="22"/>
      <c r="MDL70" s="22"/>
      <c r="MDM70" s="22"/>
      <c r="MDN70" s="22"/>
      <c r="MDO70" s="22"/>
      <c r="MDP70" s="22"/>
      <c r="MDQ70" s="22"/>
      <c r="MDR70" s="22"/>
      <c r="MDS70" s="22"/>
      <c r="MDT70" s="22"/>
      <c r="MDU70" s="22"/>
      <c r="MDV70" s="22"/>
      <c r="MDW70" s="22"/>
      <c r="MDX70" s="22"/>
      <c r="MDY70" s="22"/>
      <c r="MDZ70" s="22"/>
      <c r="MEA70" s="22"/>
      <c r="MEB70" s="22"/>
      <c r="MEC70" s="22"/>
      <c r="MED70" s="22"/>
      <c r="MEE70" s="22"/>
      <c r="MEF70" s="22"/>
      <c r="MEG70" s="22"/>
      <c r="MEH70" s="22"/>
      <c r="MEI70" s="22"/>
      <c r="MEJ70" s="22"/>
      <c r="MEK70" s="22"/>
      <c r="MEL70" s="22"/>
      <c r="MEM70" s="22"/>
      <c r="MEN70" s="22"/>
      <c r="MEO70" s="22"/>
      <c r="MEP70" s="22"/>
      <c r="MEQ70" s="22"/>
      <c r="MER70" s="22"/>
      <c r="MES70" s="22"/>
      <c r="MET70" s="22"/>
      <c r="MEU70" s="22"/>
      <c r="MEV70" s="22"/>
      <c r="MEW70" s="22"/>
      <c r="MEX70" s="22"/>
      <c r="MEY70" s="22"/>
      <c r="MEZ70" s="22"/>
      <c r="MFA70" s="22"/>
      <c r="MFB70" s="22"/>
      <c r="MFC70" s="22"/>
      <c r="MFD70" s="22"/>
      <c r="MFE70" s="22"/>
      <c r="MFF70" s="22"/>
      <c r="MFG70" s="22"/>
      <c r="MFH70" s="22"/>
      <c r="MFI70" s="22"/>
      <c r="MFJ70" s="22"/>
      <c r="MFK70" s="22"/>
      <c r="MFL70" s="22"/>
      <c r="MFM70" s="22"/>
      <c r="MFN70" s="22"/>
      <c r="MFO70" s="22"/>
      <c r="MFP70" s="22"/>
      <c r="MFQ70" s="22"/>
      <c r="MFR70" s="22"/>
      <c r="MFS70" s="22"/>
      <c r="MFT70" s="22"/>
      <c r="MFU70" s="22"/>
      <c r="MFV70" s="22"/>
      <c r="MFW70" s="22"/>
      <c r="MFX70" s="22"/>
      <c r="MFY70" s="22"/>
      <c r="MFZ70" s="22"/>
      <c r="MGA70" s="22"/>
      <c r="MGB70" s="22"/>
      <c r="MGC70" s="22"/>
      <c r="MGD70" s="22"/>
      <c r="MGE70" s="22"/>
      <c r="MGF70" s="22"/>
      <c r="MGG70" s="22"/>
      <c r="MGH70" s="22"/>
      <c r="MGI70" s="22"/>
      <c r="MGJ70" s="22"/>
      <c r="MGK70" s="22"/>
      <c r="MGL70" s="22"/>
      <c r="MGM70" s="22"/>
      <c r="MGN70" s="22"/>
      <c r="MGO70" s="22"/>
      <c r="MGP70" s="22"/>
      <c r="MGQ70" s="22"/>
      <c r="MGR70" s="22"/>
      <c r="MGS70" s="22"/>
      <c r="MGT70" s="22"/>
      <c r="MGU70" s="22"/>
      <c r="MGV70" s="22"/>
      <c r="MGW70" s="22"/>
      <c r="MGX70" s="22"/>
      <c r="MGY70" s="22"/>
      <c r="MGZ70" s="22"/>
      <c r="MHA70" s="22"/>
      <c r="MHB70" s="22"/>
      <c r="MHC70" s="22"/>
      <c r="MHD70" s="22"/>
      <c r="MHE70" s="22"/>
      <c r="MHF70" s="22"/>
      <c r="MHG70" s="22"/>
      <c r="MHH70" s="22"/>
      <c r="MHI70" s="22"/>
      <c r="MHJ70" s="22"/>
      <c r="MHK70" s="22"/>
      <c r="MHL70" s="22"/>
      <c r="MHM70" s="22"/>
      <c r="MHN70" s="22"/>
      <c r="MHO70" s="22"/>
      <c r="MHP70" s="22"/>
      <c r="MHQ70" s="22"/>
      <c r="MHR70" s="22"/>
      <c r="MHS70" s="22"/>
      <c r="MHT70" s="22"/>
      <c r="MHU70" s="22"/>
      <c r="MHV70" s="22"/>
      <c r="MHW70" s="22"/>
      <c r="MHX70" s="22"/>
      <c r="MHY70" s="22"/>
      <c r="MHZ70" s="22"/>
      <c r="MIA70" s="22"/>
      <c r="MIB70" s="22"/>
      <c r="MIC70" s="22"/>
      <c r="MID70" s="22"/>
      <c r="MIE70" s="22"/>
      <c r="MIF70" s="22"/>
      <c r="MIG70" s="22"/>
      <c r="MIH70" s="22"/>
      <c r="MII70" s="22"/>
      <c r="MIJ70" s="22"/>
      <c r="MIK70" s="22"/>
      <c r="MIL70" s="22"/>
      <c r="MIM70" s="22"/>
      <c r="MIN70" s="22"/>
      <c r="MIO70" s="22"/>
      <c r="MIP70" s="22"/>
      <c r="MIQ70" s="22"/>
      <c r="MIR70" s="22"/>
      <c r="MIS70" s="22"/>
      <c r="MIT70" s="22"/>
      <c r="MIU70" s="22"/>
      <c r="MIV70" s="22"/>
      <c r="MIW70" s="22"/>
      <c r="MIX70" s="22"/>
      <c r="MIY70" s="22"/>
      <c r="MIZ70" s="22"/>
      <c r="MJA70" s="22"/>
      <c r="MJB70" s="22"/>
      <c r="MJC70" s="22"/>
      <c r="MJD70" s="22"/>
      <c r="MJE70" s="22"/>
      <c r="MJF70" s="22"/>
      <c r="MJG70" s="22"/>
      <c r="MJH70" s="22"/>
      <c r="MJI70" s="22"/>
      <c r="MJJ70" s="22"/>
      <c r="MJK70" s="22"/>
      <c r="MJL70" s="22"/>
      <c r="MJM70" s="22"/>
      <c r="MJN70" s="22"/>
      <c r="MJO70" s="22"/>
      <c r="MJP70" s="22"/>
      <c r="MJQ70" s="22"/>
      <c r="MJR70" s="22"/>
      <c r="MJS70" s="22"/>
      <c r="MJT70" s="22"/>
      <c r="MJU70" s="22"/>
      <c r="MJV70" s="22"/>
      <c r="MJW70" s="22"/>
      <c r="MJX70" s="22"/>
      <c r="MJY70" s="22"/>
      <c r="MJZ70" s="22"/>
      <c r="MKA70" s="22"/>
      <c r="MKB70" s="22"/>
      <c r="MKC70" s="22"/>
      <c r="MKD70" s="22"/>
      <c r="MKE70" s="22"/>
      <c r="MKF70" s="22"/>
      <c r="MKG70" s="22"/>
      <c r="MKH70" s="22"/>
      <c r="MKI70" s="22"/>
      <c r="MKJ70" s="22"/>
      <c r="MKK70" s="22"/>
      <c r="MKL70" s="22"/>
      <c r="MKM70" s="22"/>
      <c r="MKN70" s="22"/>
      <c r="MKO70" s="22"/>
      <c r="MKP70" s="22"/>
      <c r="MKQ70" s="22"/>
      <c r="MKR70" s="22"/>
      <c r="MKS70" s="22"/>
      <c r="MKT70" s="22"/>
      <c r="MKU70" s="22"/>
      <c r="MKV70" s="22"/>
      <c r="MKW70" s="22"/>
      <c r="MKX70" s="22"/>
      <c r="MKY70" s="22"/>
      <c r="MKZ70" s="22"/>
      <c r="MLA70" s="22"/>
      <c r="MLB70" s="22"/>
      <c r="MLC70" s="22"/>
      <c r="MLD70" s="22"/>
      <c r="MLE70" s="22"/>
      <c r="MLF70" s="22"/>
      <c r="MLG70" s="22"/>
      <c r="MLH70" s="22"/>
      <c r="MLI70" s="22"/>
      <c r="MLJ70" s="22"/>
      <c r="MLK70" s="22"/>
      <c r="MLL70" s="22"/>
      <c r="MLM70" s="22"/>
      <c r="MLN70" s="22"/>
      <c r="MLO70" s="22"/>
      <c r="MLP70" s="22"/>
      <c r="MLQ70" s="22"/>
      <c r="MLR70" s="22"/>
      <c r="MLS70" s="22"/>
      <c r="MLT70" s="22"/>
      <c r="MLU70" s="22"/>
      <c r="MLV70" s="22"/>
      <c r="MLW70" s="22"/>
      <c r="MLX70" s="22"/>
      <c r="MLY70" s="22"/>
      <c r="MLZ70" s="22"/>
      <c r="MMA70" s="22"/>
      <c r="MMB70" s="22"/>
      <c r="MMC70" s="22"/>
      <c r="MMD70" s="22"/>
      <c r="MME70" s="22"/>
      <c r="MMF70" s="22"/>
      <c r="MMG70" s="22"/>
      <c r="MMH70" s="22"/>
      <c r="MMI70" s="22"/>
      <c r="MMJ70" s="22"/>
      <c r="MMK70" s="22"/>
      <c r="MML70" s="22"/>
      <c r="MMM70" s="22"/>
      <c r="MMN70" s="22"/>
      <c r="MMO70" s="22"/>
      <c r="MMP70" s="22"/>
      <c r="MMQ70" s="22"/>
      <c r="MMR70" s="22"/>
      <c r="MMS70" s="22"/>
      <c r="MMT70" s="22"/>
      <c r="MMU70" s="22"/>
      <c r="MMV70" s="22"/>
      <c r="MMW70" s="22"/>
      <c r="MMX70" s="22"/>
      <c r="MMY70" s="22"/>
      <c r="MMZ70" s="22"/>
      <c r="MNA70" s="22"/>
      <c r="MNB70" s="22"/>
      <c r="MNC70" s="22"/>
      <c r="MND70" s="22"/>
      <c r="MNE70" s="22"/>
      <c r="MNF70" s="22"/>
      <c r="MNG70" s="22"/>
      <c r="MNH70" s="22"/>
      <c r="MNI70" s="22"/>
      <c r="MNJ70" s="22"/>
      <c r="MNK70" s="22"/>
      <c r="MNL70" s="22"/>
      <c r="MNM70" s="22"/>
      <c r="MNN70" s="22"/>
      <c r="MNO70" s="22"/>
      <c r="MNP70" s="22"/>
      <c r="MNQ70" s="22"/>
      <c r="MNR70" s="22"/>
      <c r="MNS70" s="22"/>
      <c r="MNT70" s="22"/>
      <c r="MNU70" s="22"/>
      <c r="MNV70" s="22"/>
      <c r="MNW70" s="22"/>
      <c r="MNX70" s="22"/>
      <c r="MNY70" s="22"/>
      <c r="MNZ70" s="22"/>
      <c r="MOA70" s="22"/>
      <c r="MOB70" s="22"/>
      <c r="MOC70" s="22"/>
      <c r="MOD70" s="22"/>
      <c r="MOE70" s="22"/>
      <c r="MOF70" s="22"/>
      <c r="MOG70" s="22"/>
      <c r="MOH70" s="22"/>
      <c r="MOI70" s="22"/>
      <c r="MOJ70" s="22"/>
      <c r="MOK70" s="22"/>
      <c r="MOL70" s="22"/>
      <c r="MOM70" s="22"/>
      <c r="MON70" s="22"/>
      <c r="MOO70" s="22"/>
      <c r="MOP70" s="22"/>
      <c r="MOQ70" s="22"/>
      <c r="MOR70" s="22"/>
      <c r="MOS70" s="22"/>
      <c r="MOT70" s="22"/>
      <c r="MOU70" s="22"/>
      <c r="MOV70" s="22"/>
      <c r="MOW70" s="22"/>
      <c r="MOX70" s="22"/>
      <c r="MOY70" s="22"/>
      <c r="MOZ70" s="22"/>
      <c r="MPA70" s="22"/>
      <c r="MPB70" s="22"/>
      <c r="MPC70" s="22"/>
      <c r="MPD70" s="22"/>
      <c r="MPE70" s="22"/>
      <c r="MPF70" s="22"/>
      <c r="MPG70" s="22"/>
      <c r="MPH70" s="22"/>
      <c r="MPI70" s="22"/>
      <c r="MPJ70" s="22"/>
      <c r="MPK70" s="22"/>
      <c r="MPL70" s="22"/>
      <c r="MPM70" s="22"/>
      <c r="MPN70" s="22"/>
      <c r="MPO70" s="22"/>
      <c r="MPP70" s="22"/>
      <c r="MPQ70" s="22"/>
      <c r="MPR70" s="22"/>
      <c r="MPS70" s="22"/>
      <c r="MPT70" s="22"/>
      <c r="MPU70" s="22"/>
      <c r="MPV70" s="22"/>
      <c r="MPW70" s="22"/>
      <c r="MPX70" s="22"/>
      <c r="MPY70" s="22"/>
      <c r="MPZ70" s="22"/>
      <c r="MQA70" s="22"/>
      <c r="MQB70" s="22"/>
      <c r="MQC70" s="22"/>
      <c r="MQD70" s="22"/>
      <c r="MQE70" s="22"/>
      <c r="MQF70" s="22"/>
      <c r="MQG70" s="22"/>
      <c r="MQH70" s="22"/>
      <c r="MQI70" s="22"/>
      <c r="MQJ70" s="22"/>
      <c r="MQK70" s="22"/>
      <c r="MQL70" s="22"/>
      <c r="MQM70" s="22"/>
      <c r="MQN70" s="22"/>
      <c r="MQO70" s="22"/>
      <c r="MQP70" s="22"/>
      <c r="MQQ70" s="22"/>
      <c r="MQR70" s="22"/>
      <c r="MQS70" s="22"/>
      <c r="MQT70" s="22"/>
      <c r="MQU70" s="22"/>
      <c r="MQV70" s="22"/>
      <c r="MQW70" s="22"/>
      <c r="MQX70" s="22"/>
      <c r="MQY70" s="22"/>
      <c r="MQZ70" s="22"/>
      <c r="MRA70" s="22"/>
      <c r="MRB70" s="22"/>
      <c r="MRC70" s="22"/>
      <c r="MRD70" s="22"/>
      <c r="MRE70" s="22"/>
      <c r="MRF70" s="22"/>
      <c r="MRG70" s="22"/>
      <c r="MRH70" s="22"/>
      <c r="MRI70" s="22"/>
      <c r="MRJ70" s="22"/>
      <c r="MRK70" s="22"/>
      <c r="MRL70" s="22"/>
      <c r="MRM70" s="22"/>
      <c r="MRN70" s="22"/>
      <c r="MRO70" s="22"/>
      <c r="MRP70" s="22"/>
      <c r="MRQ70" s="22"/>
      <c r="MRR70" s="22"/>
      <c r="MRS70" s="22"/>
      <c r="MRT70" s="22"/>
      <c r="MRU70" s="22"/>
      <c r="MRV70" s="22"/>
      <c r="MRW70" s="22"/>
      <c r="MRX70" s="22"/>
      <c r="MRY70" s="22"/>
      <c r="MRZ70" s="22"/>
      <c r="MSA70" s="22"/>
      <c r="MSB70" s="22"/>
      <c r="MSC70" s="22"/>
      <c r="MSD70" s="22"/>
      <c r="MSE70" s="22"/>
      <c r="MSF70" s="22"/>
      <c r="MSG70" s="22"/>
      <c r="MSH70" s="22"/>
      <c r="MSI70" s="22"/>
      <c r="MSJ70" s="22"/>
      <c r="MSK70" s="22"/>
      <c r="MSL70" s="22"/>
      <c r="MSM70" s="22"/>
      <c r="MSN70" s="22"/>
      <c r="MSO70" s="22"/>
      <c r="MSP70" s="22"/>
      <c r="MSQ70" s="22"/>
      <c r="MSR70" s="22"/>
      <c r="MSS70" s="22"/>
      <c r="MST70" s="22"/>
      <c r="MSU70" s="22"/>
      <c r="MSV70" s="22"/>
      <c r="MSW70" s="22"/>
      <c r="MSX70" s="22"/>
      <c r="MSY70" s="22"/>
      <c r="MSZ70" s="22"/>
      <c r="MTA70" s="22"/>
      <c r="MTB70" s="22"/>
      <c r="MTC70" s="22"/>
      <c r="MTD70" s="22"/>
      <c r="MTE70" s="22"/>
      <c r="MTF70" s="22"/>
      <c r="MTG70" s="22"/>
      <c r="MTH70" s="22"/>
      <c r="MTI70" s="22"/>
      <c r="MTJ70" s="22"/>
      <c r="MTK70" s="22"/>
      <c r="MTL70" s="22"/>
      <c r="MTM70" s="22"/>
      <c r="MTN70" s="22"/>
      <c r="MTO70" s="22"/>
      <c r="MTP70" s="22"/>
      <c r="MTQ70" s="22"/>
      <c r="MTR70" s="22"/>
      <c r="MTS70" s="22"/>
      <c r="MTT70" s="22"/>
      <c r="MTU70" s="22"/>
      <c r="MTV70" s="22"/>
      <c r="MTW70" s="22"/>
      <c r="MTX70" s="22"/>
      <c r="MTY70" s="22"/>
      <c r="MTZ70" s="22"/>
      <c r="MUA70" s="22"/>
      <c r="MUB70" s="22"/>
      <c r="MUC70" s="22"/>
      <c r="MUD70" s="22"/>
      <c r="MUE70" s="22"/>
      <c r="MUF70" s="22"/>
      <c r="MUG70" s="22"/>
      <c r="MUH70" s="22"/>
      <c r="MUI70" s="22"/>
      <c r="MUJ70" s="22"/>
      <c r="MUK70" s="22"/>
      <c r="MUL70" s="22"/>
      <c r="MUM70" s="22"/>
      <c r="MUN70" s="22"/>
      <c r="MUO70" s="22"/>
      <c r="MUP70" s="22"/>
      <c r="MUQ70" s="22"/>
      <c r="MUR70" s="22"/>
      <c r="MUS70" s="22"/>
      <c r="MUT70" s="22"/>
      <c r="MUU70" s="22"/>
      <c r="MUV70" s="22"/>
      <c r="MUW70" s="22"/>
      <c r="MUX70" s="22"/>
      <c r="MUY70" s="22"/>
      <c r="MUZ70" s="22"/>
      <c r="MVA70" s="22"/>
      <c r="MVB70" s="22"/>
      <c r="MVC70" s="22"/>
      <c r="MVD70" s="22"/>
      <c r="MVE70" s="22"/>
      <c r="MVF70" s="22"/>
      <c r="MVG70" s="22"/>
      <c r="MVH70" s="22"/>
      <c r="MVI70" s="22"/>
      <c r="MVJ70" s="22"/>
      <c r="MVK70" s="22"/>
      <c r="MVL70" s="22"/>
      <c r="MVM70" s="22"/>
      <c r="MVN70" s="22"/>
      <c r="MVO70" s="22"/>
      <c r="MVP70" s="22"/>
      <c r="MVQ70" s="22"/>
      <c r="MVR70" s="22"/>
      <c r="MVS70" s="22"/>
      <c r="MVT70" s="22"/>
      <c r="MVU70" s="22"/>
      <c r="MVV70" s="22"/>
      <c r="MVW70" s="22"/>
      <c r="MVX70" s="22"/>
      <c r="MVY70" s="22"/>
      <c r="MVZ70" s="22"/>
      <c r="MWA70" s="22"/>
      <c r="MWB70" s="22"/>
      <c r="MWC70" s="22"/>
      <c r="MWD70" s="22"/>
      <c r="MWE70" s="22"/>
      <c r="MWF70" s="22"/>
      <c r="MWG70" s="22"/>
      <c r="MWH70" s="22"/>
      <c r="MWI70" s="22"/>
      <c r="MWJ70" s="22"/>
      <c r="MWK70" s="22"/>
      <c r="MWL70" s="22"/>
      <c r="MWM70" s="22"/>
      <c r="MWN70" s="22"/>
      <c r="MWO70" s="22"/>
      <c r="MWP70" s="22"/>
      <c r="MWQ70" s="22"/>
      <c r="MWR70" s="22"/>
      <c r="MWS70" s="22"/>
      <c r="MWT70" s="22"/>
      <c r="MWU70" s="22"/>
      <c r="MWV70" s="22"/>
      <c r="MWW70" s="22"/>
      <c r="MWX70" s="22"/>
      <c r="MWY70" s="22"/>
      <c r="MWZ70" s="22"/>
      <c r="MXA70" s="22"/>
      <c r="MXB70" s="22"/>
      <c r="MXC70" s="22"/>
      <c r="MXD70" s="22"/>
      <c r="MXE70" s="22"/>
      <c r="MXF70" s="22"/>
      <c r="MXG70" s="22"/>
      <c r="MXH70" s="22"/>
      <c r="MXI70" s="22"/>
      <c r="MXJ70" s="22"/>
      <c r="MXK70" s="22"/>
      <c r="MXL70" s="22"/>
      <c r="MXM70" s="22"/>
      <c r="MXN70" s="22"/>
      <c r="MXO70" s="22"/>
      <c r="MXP70" s="22"/>
      <c r="MXQ70" s="22"/>
      <c r="MXR70" s="22"/>
      <c r="MXS70" s="22"/>
      <c r="MXT70" s="22"/>
      <c r="MXU70" s="22"/>
      <c r="MXV70" s="22"/>
      <c r="MXW70" s="22"/>
      <c r="MXX70" s="22"/>
      <c r="MXY70" s="22"/>
      <c r="MXZ70" s="22"/>
      <c r="MYA70" s="22"/>
      <c r="MYB70" s="22"/>
      <c r="MYC70" s="22"/>
      <c r="MYD70" s="22"/>
      <c r="MYE70" s="22"/>
      <c r="MYF70" s="22"/>
      <c r="MYG70" s="22"/>
      <c r="MYH70" s="22"/>
      <c r="MYI70" s="22"/>
      <c r="MYJ70" s="22"/>
      <c r="MYK70" s="22"/>
      <c r="MYL70" s="22"/>
      <c r="MYM70" s="22"/>
      <c r="MYN70" s="22"/>
      <c r="MYO70" s="22"/>
      <c r="MYP70" s="22"/>
      <c r="MYQ70" s="22"/>
      <c r="MYR70" s="22"/>
      <c r="MYS70" s="22"/>
      <c r="MYT70" s="22"/>
      <c r="MYU70" s="22"/>
      <c r="MYV70" s="22"/>
      <c r="MYW70" s="22"/>
      <c r="MYX70" s="22"/>
      <c r="MYY70" s="22"/>
      <c r="MYZ70" s="22"/>
      <c r="MZA70" s="22"/>
      <c r="MZB70" s="22"/>
      <c r="MZC70" s="22"/>
      <c r="MZD70" s="22"/>
      <c r="MZE70" s="22"/>
      <c r="MZF70" s="22"/>
      <c r="MZG70" s="22"/>
      <c r="MZH70" s="22"/>
      <c r="MZI70" s="22"/>
      <c r="MZJ70" s="22"/>
      <c r="MZK70" s="22"/>
      <c r="MZL70" s="22"/>
      <c r="MZM70" s="22"/>
      <c r="MZN70" s="22"/>
      <c r="MZO70" s="22"/>
      <c r="MZP70" s="22"/>
      <c r="MZQ70" s="22"/>
      <c r="MZR70" s="22"/>
      <c r="MZS70" s="22"/>
      <c r="MZT70" s="22"/>
      <c r="MZU70" s="22"/>
      <c r="MZV70" s="22"/>
      <c r="MZW70" s="22"/>
      <c r="MZX70" s="22"/>
      <c r="MZY70" s="22"/>
      <c r="MZZ70" s="22"/>
      <c r="NAA70" s="22"/>
      <c r="NAB70" s="22"/>
      <c r="NAC70" s="22"/>
      <c r="NAD70" s="22"/>
      <c r="NAE70" s="22"/>
      <c r="NAF70" s="22"/>
      <c r="NAG70" s="22"/>
      <c r="NAH70" s="22"/>
      <c r="NAI70" s="22"/>
      <c r="NAJ70" s="22"/>
      <c r="NAK70" s="22"/>
      <c r="NAL70" s="22"/>
      <c r="NAM70" s="22"/>
      <c r="NAN70" s="22"/>
      <c r="NAO70" s="22"/>
      <c r="NAP70" s="22"/>
      <c r="NAQ70" s="22"/>
      <c r="NAR70" s="22"/>
      <c r="NAS70" s="22"/>
      <c r="NAT70" s="22"/>
      <c r="NAU70" s="22"/>
      <c r="NAV70" s="22"/>
      <c r="NAW70" s="22"/>
      <c r="NAX70" s="22"/>
      <c r="NAY70" s="22"/>
      <c r="NAZ70" s="22"/>
      <c r="NBA70" s="22"/>
      <c r="NBB70" s="22"/>
      <c r="NBC70" s="22"/>
      <c r="NBD70" s="22"/>
      <c r="NBE70" s="22"/>
      <c r="NBF70" s="22"/>
      <c r="NBG70" s="22"/>
      <c r="NBH70" s="22"/>
      <c r="NBI70" s="22"/>
      <c r="NBJ70" s="22"/>
      <c r="NBK70" s="22"/>
      <c r="NBL70" s="22"/>
      <c r="NBM70" s="22"/>
      <c r="NBN70" s="22"/>
      <c r="NBO70" s="22"/>
      <c r="NBP70" s="22"/>
      <c r="NBQ70" s="22"/>
      <c r="NBR70" s="22"/>
      <c r="NBS70" s="22"/>
      <c r="NBT70" s="22"/>
      <c r="NBU70" s="22"/>
      <c r="NBV70" s="22"/>
      <c r="NBW70" s="22"/>
      <c r="NBX70" s="22"/>
      <c r="NBY70" s="22"/>
      <c r="NBZ70" s="22"/>
      <c r="NCA70" s="22"/>
      <c r="NCB70" s="22"/>
      <c r="NCC70" s="22"/>
      <c r="NCD70" s="22"/>
      <c r="NCE70" s="22"/>
      <c r="NCF70" s="22"/>
      <c r="NCG70" s="22"/>
      <c r="NCH70" s="22"/>
      <c r="NCI70" s="22"/>
      <c r="NCJ70" s="22"/>
      <c r="NCK70" s="22"/>
      <c r="NCL70" s="22"/>
      <c r="NCM70" s="22"/>
      <c r="NCN70" s="22"/>
      <c r="NCO70" s="22"/>
      <c r="NCP70" s="22"/>
      <c r="NCQ70" s="22"/>
      <c r="NCR70" s="22"/>
      <c r="NCS70" s="22"/>
      <c r="NCT70" s="22"/>
      <c r="NCU70" s="22"/>
      <c r="NCV70" s="22"/>
      <c r="NCW70" s="22"/>
      <c r="NCX70" s="22"/>
      <c r="NCY70" s="22"/>
      <c r="NCZ70" s="22"/>
      <c r="NDA70" s="22"/>
      <c r="NDB70" s="22"/>
      <c r="NDC70" s="22"/>
      <c r="NDD70" s="22"/>
      <c r="NDE70" s="22"/>
      <c r="NDF70" s="22"/>
      <c r="NDG70" s="22"/>
      <c r="NDH70" s="22"/>
      <c r="NDI70" s="22"/>
      <c r="NDJ70" s="22"/>
      <c r="NDK70" s="22"/>
      <c r="NDL70" s="22"/>
      <c r="NDM70" s="22"/>
      <c r="NDN70" s="22"/>
      <c r="NDO70" s="22"/>
      <c r="NDP70" s="22"/>
      <c r="NDQ70" s="22"/>
      <c r="NDR70" s="22"/>
      <c r="NDS70" s="22"/>
      <c r="NDT70" s="22"/>
      <c r="NDU70" s="22"/>
      <c r="NDV70" s="22"/>
      <c r="NDW70" s="22"/>
      <c r="NDX70" s="22"/>
      <c r="NDY70" s="22"/>
      <c r="NDZ70" s="22"/>
      <c r="NEA70" s="22"/>
      <c r="NEB70" s="22"/>
      <c r="NEC70" s="22"/>
      <c r="NED70" s="22"/>
      <c r="NEE70" s="22"/>
      <c r="NEF70" s="22"/>
      <c r="NEG70" s="22"/>
      <c r="NEH70" s="22"/>
      <c r="NEI70" s="22"/>
      <c r="NEJ70" s="22"/>
      <c r="NEK70" s="22"/>
      <c r="NEL70" s="22"/>
      <c r="NEM70" s="22"/>
      <c r="NEN70" s="22"/>
      <c r="NEO70" s="22"/>
      <c r="NEP70" s="22"/>
      <c r="NEQ70" s="22"/>
      <c r="NER70" s="22"/>
      <c r="NES70" s="22"/>
      <c r="NET70" s="22"/>
      <c r="NEU70" s="22"/>
      <c r="NEV70" s="22"/>
      <c r="NEW70" s="22"/>
      <c r="NEX70" s="22"/>
      <c r="NEY70" s="22"/>
      <c r="NEZ70" s="22"/>
      <c r="NFA70" s="22"/>
      <c r="NFB70" s="22"/>
      <c r="NFC70" s="22"/>
      <c r="NFD70" s="22"/>
      <c r="NFE70" s="22"/>
      <c r="NFF70" s="22"/>
      <c r="NFG70" s="22"/>
      <c r="NFH70" s="22"/>
      <c r="NFI70" s="22"/>
      <c r="NFJ70" s="22"/>
      <c r="NFK70" s="22"/>
      <c r="NFL70" s="22"/>
      <c r="NFM70" s="22"/>
      <c r="NFN70" s="22"/>
      <c r="NFO70" s="22"/>
      <c r="NFP70" s="22"/>
      <c r="NFQ70" s="22"/>
      <c r="NFR70" s="22"/>
      <c r="NFS70" s="22"/>
      <c r="NFT70" s="22"/>
      <c r="NFU70" s="22"/>
      <c r="NFV70" s="22"/>
      <c r="NFW70" s="22"/>
      <c r="NFX70" s="22"/>
      <c r="NFY70" s="22"/>
      <c r="NFZ70" s="22"/>
      <c r="NGA70" s="22"/>
      <c r="NGB70" s="22"/>
      <c r="NGC70" s="22"/>
      <c r="NGD70" s="22"/>
      <c r="NGE70" s="22"/>
      <c r="NGF70" s="22"/>
      <c r="NGG70" s="22"/>
      <c r="NGH70" s="22"/>
      <c r="NGI70" s="22"/>
      <c r="NGJ70" s="22"/>
      <c r="NGK70" s="22"/>
      <c r="NGL70" s="22"/>
      <c r="NGM70" s="22"/>
      <c r="NGN70" s="22"/>
      <c r="NGO70" s="22"/>
      <c r="NGP70" s="22"/>
      <c r="NGQ70" s="22"/>
      <c r="NGR70" s="22"/>
      <c r="NGS70" s="22"/>
      <c r="NGT70" s="22"/>
      <c r="NGU70" s="22"/>
      <c r="NGV70" s="22"/>
      <c r="NGW70" s="22"/>
      <c r="NGX70" s="22"/>
      <c r="NGY70" s="22"/>
      <c r="NGZ70" s="22"/>
      <c r="NHA70" s="22"/>
      <c r="NHB70" s="22"/>
      <c r="NHC70" s="22"/>
      <c r="NHD70" s="22"/>
      <c r="NHE70" s="22"/>
      <c r="NHF70" s="22"/>
      <c r="NHG70" s="22"/>
      <c r="NHH70" s="22"/>
      <c r="NHI70" s="22"/>
      <c r="NHJ70" s="22"/>
      <c r="NHK70" s="22"/>
      <c r="NHL70" s="22"/>
      <c r="NHM70" s="22"/>
      <c r="NHN70" s="22"/>
      <c r="NHO70" s="22"/>
      <c r="NHP70" s="22"/>
      <c r="NHQ70" s="22"/>
      <c r="NHR70" s="22"/>
      <c r="NHS70" s="22"/>
      <c r="NHT70" s="22"/>
      <c r="NHU70" s="22"/>
      <c r="NHV70" s="22"/>
      <c r="NHW70" s="22"/>
      <c r="NHX70" s="22"/>
      <c r="NHY70" s="22"/>
      <c r="NHZ70" s="22"/>
      <c r="NIA70" s="22"/>
      <c r="NIB70" s="22"/>
      <c r="NIC70" s="22"/>
      <c r="NID70" s="22"/>
      <c r="NIE70" s="22"/>
      <c r="NIF70" s="22"/>
      <c r="NIG70" s="22"/>
      <c r="NIH70" s="22"/>
      <c r="NII70" s="22"/>
      <c r="NIJ70" s="22"/>
      <c r="NIK70" s="22"/>
      <c r="NIL70" s="22"/>
      <c r="NIM70" s="22"/>
      <c r="NIN70" s="22"/>
      <c r="NIO70" s="22"/>
      <c r="NIP70" s="22"/>
      <c r="NIQ70" s="22"/>
      <c r="NIR70" s="22"/>
      <c r="NIS70" s="22"/>
      <c r="NIT70" s="22"/>
      <c r="NIU70" s="22"/>
      <c r="NIV70" s="22"/>
      <c r="NIW70" s="22"/>
      <c r="NIX70" s="22"/>
      <c r="NIY70" s="22"/>
      <c r="NIZ70" s="22"/>
      <c r="NJA70" s="22"/>
      <c r="NJB70" s="22"/>
      <c r="NJC70" s="22"/>
      <c r="NJD70" s="22"/>
      <c r="NJE70" s="22"/>
      <c r="NJF70" s="22"/>
      <c r="NJG70" s="22"/>
      <c r="NJH70" s="22"/>
      <c r="NJI70" s="22"/>
      <c r="NJJ70" s="22"/>
      <c r="NJK70" s="22"/>
      <c r="NJL70" s="22"/>
      <c r="NJM70" s="22"/>
      <c r="NJN70" s="22"/>
      <c r="NJO70" s="22"/>
      <c r="NJP70" s="22"/>
      <c r="NJQ70" s="22"/>
      <c r="NJR70" s="22"/>
      <c r="NJS70" s="22"/>
      <c r="NJT70" s="22"/>
      <c r="NJU70" s="22"/>
      <c r="NJV70" s="22"/>
      <c r="NJW70" s="22"/>
      <c r="NJX70" s="22"/>
      <c r="NJY70" s="22"/>
      <c r="NJZ70" s="22"/>
      <c r="NKA70" s="22"/>
      <c r="NKB70" s="22"/>
      <c r="NKC70" s="22"/>
      <c r="NKD70" s="22"/>
      <c r="NKE70" s="22"/>
      <c r="NKF70" s="22"/>
      <c r="NKG70" s="22"/>
      <c r="NKH70" s="22"/>
      <c r="NKI70" s="22"/>
      <c r="NKJ70" s="22"/>
      <c r="NKK70" s="22"/>
      <c r="NKL70" s="22"/>
      <c r="NKM70" s="22"/>
      <c r="NKN70" s="22"/>
      <c r="NKO70" s="22"/>
      <c r="NKP70" s="22"/>
      <c r="NKQ70" s="22"/>
      <c r="NKR70" s="22"/>
      <c r="NKS70" s="22"/>
      <c r="NKT70" s="22"/>
      <c r="NKU70" s="22"/>
      <c r="NKV70" s="22"/>
      <c r="NKW70" s="22"/>
      <c r="NKX70" s="22"/>
      <c r="NKY70" s="22"/>
      <c r="NKZ70" s="22"/>
      <c r="NLA70" s="22"/>
      <c r="NLB70" s="22"/>
      <c r="NLC70" s="22"/>
      <c r="NLD70" s="22"/>
      <c r="NLE70" s="22"/>
      <c r="NLF70" s="22"/>
      <c r="NLG70" s="22"/>
      <c r="NLH70" s="22"/>
      <c r="NLI70" s="22"/>
      <c r="NLJ70" s="22"/>
      <c r="NLK70" s="22"/>
      <c r="NLL70" s="22"/>
      <c r="NLM70" s="22"/>
      <c r="NLN70" s="22"/>
      <c r="NLO70" s="22"/>
      <c r="NLP70" s="22"/>
      <c r="NLQ70" s="22"/>
      <c r="NLR70" s="22"/>
      <c r="NLS70" s="22"/>
      <c r="NLT70" s="22"/>
      <c r="NLU70" s="22"/>
      <c r="NLV70" s="22"/>
      <c r="NLW70" s="22"/>
      <c r="NLX70" s="22"/>
      <c r="NLY70" s="22"/>
      <c r="NLZ70" s="22"/>
      <c r="NMA70" s="22"/>
      <c r="NMB70" s="22"/>
      <c r="NMC70" s="22"/>
      <c r="NMD70" s="22"/>
      <c r="NME70" s="22"/>
      <c r="NMF70" s="22"/>
      <c r="NMG70" s="22"/>
      <c r="NMH70" s="22"/>
      <c r="NMI70" s="22"/>
      <c r="NMJ70" s="22"/>
      <c r="NMK70" s="22"/>
      <c r="NML70" s="22"/>
      <c r="NMM70" s="22"/>
      <c r="NMN70" s="22"/>
      <c r="NMO70" s="22"/>
      <c r="NMP70" s="22"/>
      <c r="NMQ70" s="22"/>
      <c r="NMR70" s="22"/>
      <c r="NMS70" s="22"/>
      <c r="NMT70" s="22"/>
      <c r="NMU70" s="22"/>
      <c r="NMV70" s="22"/>
      <c r="NMW70" s="22"/>
      <c r="NMX70" s="22"/>
      <c r="NMY70" s="22"/>
      <c r="NMZ70" s="22"/>
      <c r="NNA70" s="22"/>
      <c r="NNB70" s="22"/>
      <c r="NNC70" s="22"/>
      <c r="NND70" s="22"/>
      <c r="NNE70" s="22"/>
      <c r="NNF70" s="22"/>
      <c r="NNG70" s="22"/>
      <c r="NNH70" s="22"/>
      <c r="NNI70" s="22"/>
      <c r="NNJ70" s="22"/>
      <c r="NNK70" s="22"/>
      <c r="NNL70" s="22"/>
      <c r="NNM70" s="22"/>
      <c r="NNN70" s="22"/>
      <c r="NNO70" s="22"/>
      <c r="NNP70" s="22"/>
      <c r="NNQ70" s="22"/>
      <c r="NNR70" s="22"/>
      <c r="NNS70" s="22"/>
      <c r="NNT70" s="22"/>
      <c r="NNU70" s="22"/>
      <c r="NNV70" s="22"/>
      <c r="NNW70" s="22"/>
      <c r="NNX70" s="22"/>
      <c r="NNY70" s="22"/>
      <c r="NNZ70" s="22"/>
      <c r="NOA70" s="22"/>
      <c r="NOB70" s="22"/>
      <c r="NOC70" s="22"/>
      <c r="NOD70" s="22"/>
      <c r="NOE70" s="22"/>
      <c r="NOF70" s="22"/>
      <c r="NOG70" s="22"/>
      <c r="NOH70" s="22"/>
      <c r="NOI70" s="22"/>
      <c r="NOJ70" s="22"/>
      <c r="NOK70" s="22"/>
      <c r="NOL70" s="22"/>
      <c r="NOM70" s="22"/>
      <c r="NON70" s="22"/>
      <c r="NOO70" s="22"/>
      <c r="NOP70" s="22"/>
      <c r="NOQ70" s="22"/>
      <c r="NOR70" s="22"/>
      <c r="NOS70" s="22"/>
      <c r="NOT70" s="22"/>
      <c r="NOU70" s="22"/>
      <c r="NOV70" s="22"/>
      <c r="NOW70" s="22"/>
      <c r="NOX70" s="22"/>
      <c r="NOY70" s="22"/>
      <c r="NOZ70" s="22"/>
      <c r="NPA70" s="22"/>
      <c r="NPB70" s="22"/>
      <c r="NPC70" s="22"/>
      <c r="NPD70" s="22"/>
      <c r="NPE70" s="22"/>
      <c r="NPF70" s="22"/>
      <c r="NPG70" s="22"/>
      <c r="NPH70" s="22"/>
      <c r="NPI70" s="22"/>
      <c r="NPJ70" s="22"/>
      <c r="NPK70" s="22"/>
      <c r="NPL70" s="22"/>
      <c r="NPM70" s="22"/>
      <c r="NPN70" s="22"/>
      <c r="NPO70" s="22"/>
      <c r="NPP70" s="22"/>
      <c r="NPQ70" s="22"/>
      <c r="NPR70" s="22"/>
      <c r="NPS70" s="22"/>
      <c r="NPT70" s="22"/>
      <c r="NPU70" s="22"/>
      <c r="NPV70" s="22"/>
      <c r="NPW70" s="22"/>
      <c r="NPX70" s="22"/>
      <c r="NPY70" s="22"/>
      <c r="NPZ70" s="22"/>
      <c r="NQA70" s="22"/>
      <c r="NQB70" s="22"/>
      <c r="NQC70" s="22"/>
      <c r="NQD70" s="22"/>
      <c r="NQE70" s="22"/>
      <c r="NQF70" s="22"/>
      <c r="NQG70" s="22"/>
      <c r="NQH70" s="22"/>
      <c r="NQI70" s="22"/>
      <c r="NQJ70" s="22"/>
      <c r="NQK70" s="22"/>
      <c r="NQL70" s="22"/>
      <c r="NQM70" s="22"/>
      <c r="NQN70" s="22"/>
      <c r="NQO70" s="22"/>
      <c r="NQP70" s="22"/>
      <c r="NQQ70" s="22"/>
      <c r="NQR70" s="22"/>
      <c r="NQS70" s="22"/>
      <c r="NQT70" s="22"/>
      <c r="NQU70" s="22"/>
      <c r="NQV70" s="22"/>
      <c r="NQW70" s="22"/>
      <c r="NQX70" s="22"/>
      <c r="NQY70" s="22"/>
      <c r="NQZ70" s="22"/>
      <c r="NRA70" s="22"/>
      <c r="NRB70" s="22"/>
      <c r="NRC70" s="22"/>
      <c r="NRD70" s="22"/>
      <c r="NRE70" s="22"/>
      <c r="NRF70" s="22"/>
      <c r="NRG70" s="22"/>
      <c r="NRH70" s="22"/>
      <c r="NRI70" s="22"/>
      <c r="NRJ70" s="22"/>
      <c r="NRK70" s="22"/>
      <c r="NRL70" s="22"/>
      <c r="NRM70" s="22"/>
      <c r="NRN70" s="22"/>
      <c r="NRO70" s="22"/>
      <c r="NRP70" s="22"/>
      <c r="NRQ70" s="22"/>
      <c r="NRR70" s="22"/>
      <c r="NRS70" s="22"/>
      <c r="NRT70" s="22"/>
      <c r="NRU70" s="22"/>
      <c r="NRV70" s="22"/>
      <c r="NRW70" s="22"/>
      <c r="NRX70" s="22"/>
      <c r="NRY70" s="22"/>
      <c r="NRZ70" s="22"/>
      <c r="NSA70" s="22"/>
      <c r="NSB70" s="22"/>
      <c r="NSC70" s="22"/>
      <c r="NSD70" s="22"/>
      <c r="NSE70" s="22"/>
      <c r="NSF70" s="22"/>
      <c r="NSG70" s="22"/>
      <c r="NSH70" s="22"/>
      <c r="NSI70" s="22"/>
      <c r="NSJ70" s="22"/>
      <c r="NSK70" s="22"/>
      <c r="NSL70" s="22"/>
      <c r="NSM70" s="22"/>
      <c r="NSN70" s="22"/>
      <c r="NSO70" s="22"/>
      <c r="NSP70" s="22"/>
      <c r="NSQ70" s="22"/>
      <c r="NSR70" s="22"/>
      <c r="NSS70" s="22"/>
      <c r="NST70" s="22"/>
      <c r="NSU70" s="22"/>
      <c r="NSV70" s="22"/>
      <c r="NSW70" s="22"/>
      <c r="NSX70" s="22"/>
      <c r="NSY70" s="22"/>
      <c r="NSZ70" s="22"/>
      <c r="NTA70" s="22"/>
      <c r="NTB70" s="22"/>
      <c r="NTC70" s="22"/>
      <c r="NTD70" s="22"/>
      <c r="NTE70" s="22"/>
      <c r="NTF70" s="22"/>
      <c r="NTG70" s="22"/>
      <c r="NTH70" s="22"/>
      <c r="NTI70" s="22"/>
      <c r="NTJ70" s="22"/>
      <c r="NTK70" s="22"/>
      <c r="NTL70" s="22"/>
      <c r="NTM70" s="22"/>
      <c r="NTN70" s="22"/>
      <c r="NTO70" s="22"/>
      <c r="NTP70" s="22"/>
      <c r="NTQ70" s="22"/>
      <c r="NTR70" s="22"/>
      <c r="NTS70" s="22"/>
      <c r="NTT70" s="22"/>
      <c r="NTU70" s="22"/>
      <c r="NTV70" s="22"/>
      <c r="NTW70" s="22"/>
      <c r="NTX70" s="22"/>
      <c r="NTY70" s="22"/>
      <c r="NTZ70" s="22"/>
      <c r="NUA70" s="22"/>
      <c r="NUB70" s="22"/>
      <c r="NUC70" s="22"/>
      <c r="NUD70" s="22"/>
      <c r="NUE70" s="22"/>
      <c r="NUF70" s="22"/>
      <c r="NUG70" s="22"/>
      <c r="NUH70" s="22"/>
      <c r="NUI70" s="22"/>
      <c r="NUJ70" s="22"/>
      <c r="NUK70" s="22"/>
      <c r="NUL70" s="22"/>
      <c r="NUM70" s="22"/>
      <c r="NUN70" s="22"/>
      <c r="NUO70" s="22"/>
      <c r="NUP70" s="22"/>
      <c r="NUQ70" s="22"/>
      <c r="NUR70" s="22"/>
      <c r="NUS70" s="22"/>
      <c r="NUT70" s="22"/>
      <c r="NUU70" s="22"/>
      <c r="NUV70" s="22"/>
      <c r="NUW70" s="22"/>
      <c r="NUX70" s="22"/>
      <c r="NUY70" s="22"/>
      <c r="NUZ70" s="22"/>
      <c r="NVA70" s="22"/>
      <c r="NVB70" s="22"/>
      <c r="NVC70" s="22"/>
      <c r="NVD70" s="22"/>
      <c r="NVE70" s="22"/>
      <c r="NVF70" s="22"/>
      <c r="NVG70" s="22"/>
      <c r="NVH70" s="22"/>
      <c r="NVI70" s="22"/>
      <c r="NVJ70" s="22"/>
      <c r="NVK70" s="22"/>
      <c r="NVL70" s="22"/>
      <c r="NVM70" s="22"/>
      <c r="NVN70" s="22"/>
      <c r="NVO70" s="22"/>
      <c r="NVP70" s="22"/>
      <c r="NVQ70" s="22"/>
      <c r="NVR70" s="22"/>
      <c r="NVS70" s="22"/>
      <c r="NVT70" s="22"/>
      <c r="NVU70" s="22"/>
      <c r="NVV70" s="22"/>
      <c r="NVW70" s="22"/>
      <c r="NVX70" s="22"/>
      <c r="NVY70" s="22"/>
      <c r="NVZ70" s="22"/>
      <c r="NWA70" s="22"/>
      <c r="NWB70" s="22"/>
      <c r="NWC70" s="22"/>
      <c r="NWD70" s="22"/>
      <c r="NWE70" s="22"/>
      <c r="NWF70" s="22"/>
      <c r="NWG70" s="22"/>
      <c r="NWH70" s="22"/>
      <c r="NWI70" s="22"/>
      <c r="NWJ70" s="22"/>
      <c r="NWK70" s="22"/>
      <c r="NWL70" s="22"/>
      <c r="NWM70" s="22"/>
      <c r="NWN70" s="22"/>
      <c r="NWO70" s="22"/>
      <c r="NWP70" s="22"/>
      <c r="NWQ70" s="22"/>
      <c r="NWR70" s="22"/>
      <c r="NWS70" s="22"/>
      <c r="NWT70" s="22"/>
      <c r="NWU70" s="22"/>
      <c r="NWV70" s="22"/>
      <c r="NWW70" s="22"/>
      <c r="NWX70" s="22"/>
      <c r="NWY70" s="22"/>
      <c r="NWZ70" s="22"/>
      <c r="NXA70" s="22"/>
      <c r="NXB70" s="22"/>
      <c r="NXC70" s="22"/>
      <c r="NXD70" s="22"/>
      <c r="NXE70" s="22"/>
      <c r="NXF70" s="22"/>
      <c r="NXG70" s="22"/>
      <c r="NXH70" s="22"/>
      <c r="NXI70" s="22"/>
      <c r="NXJ70" s="22"/>
      <c r="NXK70" s="22"/>
      <c r="NXL70" s="22"/>
      <c r="NXM70" s="22"/>
      <c r="NXN70" s="22"/>
      <c r="NXO70" s="22"/>
      <c r="NXP70" s="22"/>
      <c r="NXQ70" s="22"/>
      <c r="NXR70" s="22"/>
      <c r="NXS70" s="22"/>
      <c r="NXT70" s="22"/>
      <c r="NXU70" s="22"/>
      <c r="NXV70" s="22"/>
      <c r="NXW70" s="22"/>
      <c r="NXX70" s="22"/>
      <c r="NXY70" s="22"/>
      <c r="NXZ70" s="22"/>
      <c r="NYA70" s="22"/>
      <c r="NYB70" s="22"/>
      <c r="NYC70" s="22"/>
      <c r="NYD70" s="22"/>
      <c r="NYE70" s="22"/>
      <c r="NYF70" s="22"/>
      <c r="NYG70" s="22"/>
      <c r="NYH70" s="22"/>
      <c r="NYI70" s="22"/>
      <c r="NYJ70" s="22"/>
      <c r="NYK70" s="22"/>
      <c r="NYL70" s="22"/>
      <c r="NYM70" s="22"/>
      <c r="NYN70" s="22"/>
      <c r="NYO70" s="22"/>
      <c r="NYP70" s="22"/>
      <c r="NYQ70" s="22"/>
      <c r="NYR70" s="22"/>
      <c r="NYS70" s="22"/>
      <c r="NYT70" s="22"/>
      <c r="NYU70" s="22"/>
      <c r="NYV70" s="22"/>
      <c r="NYW70" s="22"/>
      <c r="NYX70" s="22"/>
      <c r="NYY70" s="22"/>
      <c r="NYZ70" s="22"/>
      <c r="NZA70" s="22"/>
      <c r="NZB70" s="22"/>
      <c r="NZC70" s="22"/>
      <c r="NZD70" s="22"/>
      <c r="NZE70" s="22"/>
      <c r="NZF70" s="22"/>
      <c r="NZG70" s="22"/>
      <c r="NZH70" s="22"/>
      <c r="NZI70" s="22"/>
      <c r="NZJ70" s="22"/>
      <c r="NZK70" s="22"/>
      <c r="NZL70" s="22"/>
      <c r="NZM70" s="22"/>
      <c r="NZN70" s="22"/>
      <c r="NZO70" s="22"/>
      <c r="NZP70" s="22"/>
      <c r="NZQ70" s="22"/>
      <c r="NZR70" s="22"/>
      <c r="NZS70" s="22"/>
      <c r="NZT70" s="22"/>
      <c r="NZU70" s="22"/>
      <c r="NZV70" s="22"/>
      <c r="NZW70" s="22"/>
      <c r="NZX70" s="22"/>
      <c r="NZY70" s="22"/>
      <c r="NZZ70" s="22"/>
      <c r="OAA70" s="22"/>
      <c r="OAB70" s="22"/>
      <c r="OAC70" s="22"/>
      <c r="OAD70" s="22"/>
      <c r="OAE70" s="22"/>
      <c r="OAF70" s="22"/>
      <c r="OAG70" s="22"/>
      <c r="OAH70" s="22"/>
      <c r="OAI70" s="22"/>
      <c r="OAJ70" s="22"/>
      <c r="OAK70" s="22"/>
      <c r="OAL70" s="22"/>
      <c r="OAM70" s="22"/>
      <c r="OAN70" s="22"/>
      <c r="OAO70" s="22"/>
      <c r="OAP70" s="22"/>
      <c r="OAQ70" s="22"/>
      <c r="OAR70" s="22"/>
      <c r="OAS70" s="22"/>
      <c r="OAT70" s="22"/>
      <c r="OAU70" s="22"/>
      <c r="OAV70" s="22"/>
      <c r="OAW70" s="22"/>
      <c r="OAX70" s="22"/>
      <c r="OAY70" s="22"/>
      <c r="OAZ70" s="22"/>
      <c r="OBA70" s="22"/>
      <c r="OBB70" s="22"/>
      <c r="OBC70" s="22"/>
      <c r="OBD70" s="22"/>
      <c r="OBE70" s="22"/>
      <c r="OBF70" s="22"/>
      <c r="OBG70" s="22"/>
      <c r="OBH70" s="22"/>
      <c r="OBI70" s="22"/>
      <c r="OBJ70" s="22"/>
      <c r="OBK70" s="22"/>
      <c r="OBL70" s="22"/>
      <c r="OBM70" s="22"/>
      <c r="OBN70" s="22"/>
      <c r="OBO70" s="22"/>
      <c r="OBP70" s="22"/>
      <c r="OBQ70" s="22"/>
      <c r="OBR70" s="22"/>
      <c r="OBS70" s="22"/>
      <c r="OBT70" s="22"/>
      <c r="OBU70" s="22"/>
      <c r="OBV70" s="22"/>
      <c r="OBW70" s="22"/>
      <c r="OBX70" s="22"/>
      <c r="OBY70" s="22"/>
      <c r="OBZ70" s="22"/>
      <c r="OCA70" s="22"/>
      <c r="OCB70" s="22"/>
      <c r="OCC70" s="22"/>
      <c r="OCD70" s="22"/>
      <c r="OCE70" s="22"/>
      <c r="OCF70" s="22"/>
      <c r="OCG70" s="22"/>
      <c r="OCH70" s="22"/>
      <c r="OCI70" s="22"/>
      <c r="OCJ70" s="22"/>
      <c r="OCK70" s="22"/>
      <c r="OCL70" s="22"/>
      <c r="OCM70" s="22"/>
      <c r="OCN70" s="22"/>
      <c r="OCO70" s="22"/>
      <c r="OCP70" s="22"/>
      <c r="OCQ70" s="22"/>
      <c r="OCR70" s="22"/>
      <c r="OCS70" s="22"/>
      <c r="OCT70" s="22"/>
      <c r="OCU70" s="22"/>
      <c r="OCV70" s="22"/>
      <c r="OCW70" s="22"/>
      <c r="OCX70" s="22"/>
      <c r="OCY70" s="22"/>
      <c r="OCZ70" s="22"/>
      <c r="ODA70" s="22"/>
      <c r="ODB70" s="22"/>
      <c r="ODC70" s="22"/>
      <c r="ODD70" s="22"/>
      <c r="ODE70" s="22"/>
      <c r="ODF70" s="22"/>
      <c r="ODG70" s="22"/>
      <c r="ODH70" s="22"/>
      <c r="ODI70" s="22"/>
      <c r="ODJ70" s="22"/>
      <c r="ODK70" s="22"/>
      <c r="ODL70" s="22"/>
      <c r="ODM70" s="22"/>
      <c r="ODN70" s="22"/>
      <c r="ODO70" s="22"/>
      <c r="ODP70" s="22"/>
      <c r="ODQ70" s="22"/>
      <c r="ODR70" s="22"/>
      <c r="ODS70" s="22"/>
      <c r="ODT70" s="22"/>
      <c r="ODU70" s="22"/>
      <c r="ODV70" s="22"/>
      <c r="ODW70" s="22"/>
      <c r="ODX70" s="22"/>
      <c r="ODY70" s="22"/>
      <c r="ODZ70" s="22"/>
      <c r="OEA70" s="22"/>
      <c r="OEB70" s="22"/>
      <c r="OEC70" s="22"/>
      <c r="OED70" s="22"/>
      <c r="OEE70" s="22"/>
      <c r="OEF70" s="22"/>
      <c r="OEG70" s="22"/>
      <c r="OEH70" s="22"/>
      <c r="OEI70" s="22"/>
      <c r="OEJ70" s="22"/>
      <c r="OEK70" s="22"/>
      <c r="OEL70" s="22"/>
      <c r="OEM70" s="22"/>
      <c r="OEN70" s="22"/>
      <c r="OEO70" s="22"/>
      <c r="OEP70" s="22"/>
      <c r="OEQ70" s="22"/>
      <c r="OER70" s="22"/>
      <c r="OES70" s="22"/>
      <c r="OET70" s="22"/>
      <c r="OEU70" s="22"/>
      <c r="OEV70" s="22"/>
      <c r="OEW70" s="22"/>
      <c r="OEX70" s="22"/>
      <c r="OEY70" s="22"/>
      <c r="OEZ70" s="22"/>
      <c r="OFA70" s="22"/>
      <c r="OFB70" s="22"/>
      <c r="OFC70" s="22"/>
      <c r="OFD70" s="22"/>
      <c r="OFE70" s="22"/>
      <c r="OFF70" s="22"/>
      <c r="OFG70" s="22"/>
      <c r="OFH70" s="22"/>
      <c r="OFI70" s="22"/>
      <c r="OFJ70" s="22"/>
      <c r="OFK70" s="22"/>
      <c r="OFL70" s="22"/>
      <c r="OFM70" s="22"/>
      <c r="OFN70" s="22"/>
      <c r="OFO70" s="22"/>
      <c r="OFP70" s="22"/>
      <c r="OFQ70" s="22"/>
      <c r="OFR70" s="22"/>
      <c r="OFS70" s="22"/>
      <c r="OFT70" s="22"/>
      <c r="OFU70" s="22"/>
      <c r="OFV70" s="22"/>
      <c r="OFW70" s="22"/>
      <c r="OFX70" s="22"/>
      <c r="OFY70" s="22"/>
      <c r="OFZ70" s="22"/>
      <c r="OGA70" s="22"/>
      <c r="OGB70" s="22"/>
      <c r="OGC70" s="22"/>
      <c r="OGD70" s="22"/>
      <c r="OGE70" s="22"/>
      <c r="OGF70" s="22"/>
      <c r="OGG70" s="22"/>
      <c r="OGH70" s="22"/>
      <c r="OGI70" s="22"/>
      <c r="OGJ70" s="22"/>
      <c r="OGK70" s="22"/>
      <c r="OGL70" s="22"/>
      <c r="OGM70" s="22"/>
      <c r="OGN70" s="22"/>
      <c r="OGO70" s="22"/>
      <c r="OGP70" s="22"/>
      <c r="OGQ70" s="22"/>
      <c r="OGR70" s="22"/>
      <c r="OGS70" s="22"/>
      <c r="OGT70" s="22"/>
      <c r="OGU70" s="22"/>
      <c r="OGV70" s="22"/>
      <c r="OGW70" s="22"/>
      <c r="OGX70" s="22"/>
      <c r="OGY70" s="22"/>
      <c r="OGZ70" s="22"/>
      <c r="OHA70" s="22"/>
      <c r="OHB70" s="22"/>
      <c r="OHC70" s="22"/>
      <c r="OHD70" s="22"/>
      <c r="OHE70" s="22"/>
      <c r="OHF70" s="22"/>
      <c r="OHG70" s="22"/>
      <c r="OHH70" s="22"/>
      <c r="OHI70" s="22"/>
      <c r="OHJ70" s="22"/>
      <c r="OHK70" s="22"/>
      <c r="OHL70" s="22"/>
      <c r="OHM70" s="22"/>
      <c r="OHN70" s="22"/>
      <c r="OHO70" s="22"/>
      <c r="OHP70" s="22"/>
      <c r="OHQ70" s="22"/>
      <c r="OHR70" s="22"/>
      <c r="OHS70" s="22"/>
      <c r="OHT70" s="22"/>
      <c r="OHU70" s="22"/>
      <c r="OHV70" s="22"/>
      <c r="OHW70" s="22"/>
      <c r="OHX70" s="22"/>
      <c r="OHY70" s="22"/>
      <c r="OHZ70" s="22"/>
      <c r="OIA70" s="22"/>
      <c r="OIB70" s="22"/>
      <c r="OIC70" s="22"/>
      <c r="OID70" s="22"/>
      <c r="OIE70" s="22"/>
      <c r="OIF70" s="22"/>
      <c r="OIG70" s="22"/>
      <c r="OIH70" s="22"/>
      <c r="OII70" s="22"/>
      <c r="OIJ70" s="22"/>
      <c r="OIK70" s="22"/>
      <c r="OIL70" s="22"/>
      <c r="OIM70" s="22"/>
      <c r="OIN70" s="22"/>
      <c r="OIO70" s="22"/>
      <c r="OIP70" s="22"/>
      <c r="OIQ70" s="22"/>
      <c r="OIR70" s="22"/>
      <c r="OIS70" s="22"/>
      <c r="OIT70" s="22"/>
      <c r="OIU70" s="22"/>
      <c r="OIV70" s="22"/>
      <c r="OIW70" s="22"/>
      <c r="OIX70" s="22"/>
      <c r="OIY70" s="22"/>
      <c r="OIZ70" s="22"/>
      <c r="OJA70" s="22"/>
      <c r="OJB70" s="22"/>
      <c r="OJC70" s="22"/>
      <c r="OJD70" s="22"/>
      <c r="OJE70" s="22"/>
      <c r="OJF70" s="22"/>
      <c r="OJG70" s="22"/>
      <c r="OJH70" s="22"/>
      <c r="OJI70" s="22"/>
      <c r="OJJ70" s="22"/>
      <c r="OJK70" s="22"/>
      <c r="OJL70" s="22"/>
      <c r="OJM70" s="22"/>
      <c r="OJN70" s="22"/>
      <c r="OJO70" s="22"/>
      <c r="OJP70" s="22"/>
      <c r="OJQ70" s="22"/>
      <c r="OJR70" s="22"/>
      <c r="OJS70" s="22"/>
      <c r="OJT70" s="22"/>
      <c r="OJU70" s="22"/>
      <c r="OJV70" s="22"/>
      <c r="OJW70" s="22"/>
      <c r="OJX70" s="22"/>
      <c r="OJY70" s="22"/>
      <c r="OJZ70" s="22"/>
      <c r="OKA70" s="22"/>
      <c r="OKB70" s="22"/>
      <c r="OKC70" s="22"/>
      <c r="OKD70" s="22"/>
      <c r="OKE70" s="22"/>
      <c r="OKF70" s="22"/>
      <c r="OKG70" s="22"/>
      <c r="OKH70" s="22"/>
      <c r="OKI70" s="22"/>
      <c r="OKJ70" s="22"/>
      <c r="OKK70" s="22"/>
      <c r="OKL70" s="22"/>
      <c r="OKM70" s="22"/>
      <c r="OKN70" s="22"/>
      <c r="OKO70" s="22"/>
      <c r="OKP70" s="22"/>
      <c r="OKQ70" s="22"/>
      <c r="OKR70" s="22"/>
      <c r="OKS70" s="22"/>
      <c r="OKT70" s="22"/>
      <c r="OKU70" s="22"/>
      <c r="OKV70" s="22"/>
      <c r="OKW70" s="22"/>
      <c r="OKX70" s="22"/>
      <c r="OKY70" s="22"/>
      <c r="OKZ70" s="22"/>
      <c r="OLA70" s="22"/>
      <c r="OLB70" s="22"/>
      <c r="OLC70" s="22"/>
      <c r="OLD70" s="22"/>
      <c r="OLE70" s="22"/>
      <c r="OLF70" s="22"/>
      <c r="OLG70" s="22"/>
      <c r="OLH70" s="22"/>
      <c r="OLI70" s="22"/>
      <c r="OLJ70" s="22"/>
      <c r="OLK70" s="22"/>
      <c r="OLL70" s="22"/>
      <c r="OLM70" s="22"/>
      <c r="OLN70" s="22"/>
      <c r="OLO70" s="22"/>
      <c r="OLP70" s="22"/>
      <c r="OLQ70" s="22"/>
      <c r="OLR70" s="22"/>
      <c r="OLS70" s="22"/>
      <c r="OLT70" s="22"/>
      <c r="OLU70" s="22"/>
      <c r="OLV70" s="22"/>
      <c r="OLW70" s="22"/>
      <c r="OLX70" s="22"/>
      <c r="OLY70" s="22"/>
      <c r="OLZ70" s="22"/>
      <c r="OMA70" s="22"/>
      <c r="OMB70" s="22"/>
      <c r="OMC70" s="22"/>
      <c r="OMD70" s="22"/>
      <c r="OME70" s="22"/>
      <c r="OMF70" s="22"/>
      <c r="OMG70" s="22"/>
      <c r="OMH70" s="22"/>
      <c r="OMI70" s="22"/>
      <c r="OMJ70" s="22"/>
      <c r="OMK70" s="22"/>
      <c r="OML70" s="22"/>
      <c r="OMM70" s="22"/>
      <c r="OMN70" s="22"/>
      <c r="OMO70" s="22"/>
      <c r="OMP70" s="22"/>
      <c r="OMQ70" s="22"/>
      <c r="OMR70" s="22"/>
      <c r="OMS70" s="22"/>
      <c r="OMT70" s="22"/>
      <c r="OMU70" s="22"/>
      <c r="OMV70" s="22"/>
      <c r="OMW70" s="22"/>
      <c r="OMX70" s="22"/>
      <c r="OMY70" s="22"/>
      <c r="OMZ70" s="22"/>
      <c r="ONA70" s="22"/>
      <c r="ONB70" s="22"/>
      <c r="ONC70" s="22"/>
      <c r="OND70" s="22"/>
      <c r="ONE70" s="22"/>
      <c r="ONF70" s="22"/>
      <c r="ONG70" s="22"/>
      <c r="ONH70" s="22"/>
      <c r="ONI70" s="22"/>
      <c r="ONJ70" s="22"/>
      <c r="ONK70" s="22"/>
      <c r="ONL70" s="22"/>
      <c r="ONM70" s="22"/>
      <c r="ONN70" s="22"/>
      <c r="ONO70" s="22"/>
      <c r="ONP70" s="22"/>
      <c r="ONQ70" s="22"/>
      <c r="ONR70" s="22"/>
      <c r="ONS70" s="22"/>
      <c r="ONT70" s="22"/>
      <c r="ONU70" s="22"/>
      <c r="ONV70" s="22"/>
      <c r="ONW70" s="22"/>
      <c r="ONX70" s="22"/>
      <c r="ONY70" s="22"/>
      <c r="ONZ70" s="22"/>
      <c r="OOA70" s="22"/>
      <c r="OOB70" s="22"/>
      <c r="OOC70" s="22"/>
      <c r="OOD70" s="22"/>
      <c r="OOE70" s="22"/>
      <c r="OOF70" s="22"/>
      <c r="OOG70" s="22"/>
      <c r="OOH70" s="22"/>
      <c r="OOI70" s="22"/>
      <c r="OOJ70" s="22"/>
      <c r="OOK70" s="22"/>
      <c r="OOL70" s="22"/>
      <c r="OOM70" s="22"/>
      <c r="OON70" s="22"/>
      <c r="OOO70" s="22"/>
      <c r="OOP70" s="22"/>
      <c r="OOQ70" s="22"/>
      <c r="OOR70" s="22"/>
      <c r="OOS70" s="22"/>
      <c r="OOT70" s="22"/>
      <c r="OOU70" s="22"/>
      <c r="OOV70" s="22"/>
      <c r="OOW70" s="22"/>
      <c r="OOX70" s="22"/>
      <c r="OOY70" s="22"/>
      <c r="OOZ70" s="22"/>
      <c r="OPA70" s="22"/>
      <c r="OPB70" s="22"/>
      <c r="OPC70" s="22"/>
      <c r="OPD70" s="22"/>
      <c r="OPE70" s="22"/>
      <c r="OPF70" s="22"/>
      <c r="OPG70" s="22"/>
      <c r="OPH70" s="22"/>
      <c r="OPI70" s="22"/>
      <c r="OPJ70" s="22"/>
      <c r="OPK70" s="22"/>
      <c r="OPL70" s="22"/>
      <c r="OPM70" s="22"/>
      <c r="OPN70" s="22"/>
      <c r="OPO70" s="22"/>
      <c r="OPP70" s="22"/>
      <c r="OPQ70" s="22"/>
      <c r="OPR70" s="22"/>
      <c r="OPS70" s="22"/>
      <c r="OPT70" s="22"/>
      <c r="OPU70" s="22"/>
      <c r="OPV70" s="22"/>
      <c r="OPW70" s="22"/>
      <c r="OPX70" s="22"/>
      <c r="OPY70" s="22"/>
      <c r="OPZ70" s="22"/>
      <c r="OQA70" s="22"/>
      <c r="OQB70" s="22"/>
      <c r="OQC70" s="22"/>
      <c r="OQD70" s="22"/>
      <c r="OQE70" s="22"/>
      <c r="OQF70" s="22"/>
      <c r="OQG70" s="22"/>
      <c r="OQH70" s="22"/>
      <c r="OQI70" s="22"/>
      <c r="OQJ70" s="22"/>
      <c r="OQK70" s="22"/>
      <c r="OQL70" s="22"/>
      <c r="OQM70" s="22"/>
      <c r="OQN70" s="22"/>
      <c r="OQO70" s="22"/>
      <c r="OQP70" s="22"/>
      <c r="OQQ70" s="22"/>
      <c r="OQR70" s="22"/>
      <c r="OQS70" s="22"/>
      <c r="OQT70" s="22"/>
      <c r="OQU70" s="22"/>
      <c r="OQV70" s="22"/>
      <c r="OQW70" s="22"/>
      <c r="OQX70" s="22"/>
      <c r="OQY70" s="22"/>
      <c r="OQZ70" s="22"/>
      <c r="ORA70" s="22"/>
      <c r="ORB70" s="22"/>
      <c r="ORC70" s="22"/>
      <c r="ORD70" s="22"/>
      <c r="ORE70" s="22"/>
      <c r="ORF70" s="22"/>
      <c r="ORG70" s="22"/>
      <c r="ORH70" s="22"/>
      <c r="ORI70" s="22"/>
      <c r="ORJ70" s="22"/>
      <c r="ORK70" s="22"/>
      <c r="ORL70" s="22"/>
      <c r="ORM70" s="22"/>
      <c r="ORN70" s="22"/>
      <c r="ORO70" s="22"/>
      <c r="ORP70" s="22"/>
      <c r="ORQ70" s="22"/>
      <c r="ORR70" s="22"/>
      <c r="ORS70" s="22"/>
      <c r="ORT70" s="22"/>
      <c r="ORU70" s="22"/>
      <c r="ORV70" s="22"/>
      <c r="ORW70" s="22"/>
      <c r="ORX70" s="22"/>
      <c r="ORY70" s="22"/>
      <c r="ORZ70" s="22"/>
      <c r="OSA70" s="22"/>
      <c r="OSB70" s="22"/>
      <c r="OSC70" s="22"/>
      <c r="OSD70" s="22"/>
      <c r="OSE70" s="22"/>
      <c r="OSF70" s="22"/>
      <c r="OSG70" s="22"/>
      <c r="OSH70" s="22"/>
      <c r="OSI70" s="22"/>
      <c r="OSJ70" s="22"/>
      <c r="OSK70" s="22"/>
      <c r="OSL70" s="22"/>
      <c r="OSM70" s="22"/>
      <c r="OSN70" s="22"/>
      <c r="OSO70" s="22"/>
      <c r="OSP70" s="22"/>
      <c r="OSQ70" s="22"/>
      <c r="OSR70" s="22"/>
      <c r="OSS70" s="22"/>
      <c r="OST70" s="22"/>
      <c r="OSU70" s="22"/>
      <c r="OSV70" s="22"/>
      <c r="OSW70" s="22"/>
      <c r="OSX70" s="22"/>
      <c r="OSY70" s="22"/>
      <c r="OSZ70" s="22"/>
      <c r="OTA70" s="22"/>
      <c r="OTB70" s="22"/>
      <c r="OTC70" s="22"/>
      <c r="OTD70" s="22"/>
      <c r="OTE70" s="22"/>
      <c r="OTF70" s="22"/>
      <c r="OTG70" s="22"/>
      <c r="OTH70" s="22"/>
      <c r="OTI70" s="22"/>
      <c r="OTJ70" s="22"/>
      <c r="OTK70" s="22"/>
      <c r="OTL70" s="22"/>
      <c r="OTM70" s="22"/>
      <c r="OTN70" s="22"/>
      <c r="OTO70" s="22"/>
      <c r="OTP70" s="22"/>
      <c r="OTQ70" s="22"/>
      <c r="OTR70" s="22"/>
      <c r="OTS70" s="22"/>
      <c r="OTT70" s="22"/>
      <c r="OTU70" s="22"/>
      <c r="OTV70" s="22"/>
      <c r="OTW70" s="22"/>
      <c r="OTX70" s="22"/>
      <c r="OTY70" s="22"/>
      <c r="OTZ70" s="22"/>
      <c r="OUA70" s="22"/>
      <c r="OUB70" s="22"/>
      <c r="OUC70" s="22"/>
      <c r="OUD70" s="22"/>
      <c r="OUE70" s="22"/>
      <c r="OUF70" s="22"/>
      <c r="OUG70" s="22"/>
      <c r="OUH70" s="22"/>
      <c r="OUI70" s="22"/>
      <c r="OUJ70" s="22"/>
      <c r="OUK70" s="22"/>
      <c r="OUL70" s="22"/>
      <c r="OUM70" s="22"/>
      <c r="OUN70" s="22"/>
      <c r="OUO70" s="22"/>
      <c r="OUP70" s="22"/>
      <c r="OUQ70" s="22"/>
      <c r="OUR70" s="22"/>
      <c r="OUS70" s="22"/>
      <c r="OUT70" s="22"/>
      <c r="OUU70" s="22"/>
      <c r="OUV70" s="22"/>
      <c r="OUW70" s="22"/>
      <c r="OUX70" s="22"/>
      <c r="OUY70" s="22"/>
      <c r="OUZ70" s="22"/>
      <c r="OVA70" s="22"/>
      <c r="OVB70" s="22"/>
      <c r="OVC70" s="22"/>
      <c r="OVD70" s="22"/>
      <c r="OVE70" s="22"/>
      <c r="OVF70" s="22"/>
      <c r="OVG70" s="22"/>
      <c r="OVH70" s="22"/>
      <c r="OVI70" s="22"/>
      <c r="OVJ70" s="22"/>
      <c r="OVK70" s="22"/>
      <c r="OVL70" s="22"/>
      <c r="OVM70" s="22"/>
      <c r="OVN70" s="22"/>
      <c r="OVO70" s="22"/>
      <c r="OVP70" s="22"/>
      <c r="OVQ70" s="22"/>
      <c r="OVR70" s="22"/>
      <c r="OVS70" s="22"/>
      <c r="OVT70" s="22"/>
      <c r="OVU70" s="22"/>
      <c r="OVV70" s="22"/>
      <c r="OVW70" s="22"/>
      <c r="OVX70" s="22"/>
      <c r="OVY70" s="22"/>
      <c r="OVZ70" s="22"/>
      <c r="OWA70" s="22"/>
      <c r="OWB70" s="22"/>
      <c r="OWC70" s="22"/>
      <c r="OWD70" s="22"/>
      <c r="OWE70" s="22"/>
      <c r="OWF70" s="22"/>
      <c r="OWG70" s="22"/>
      <c r="OWH70" s="22"/>
      <c r="OWI70" s="22"/>
      <c r="OWJ70" s="22"/>
      <c r="OWK70" s="22"/>
      <c r="OWL70" s="22"/>
      <c r="OWM70" s="22"/>
      <c r="OWN70" s="22"/>
      <c r="OWO70" s="22"/>
      <c r="OWP70" s="22"/>
      <c r="OWQ70" s="22"/>
      <c r="OWR70" s="22"/>
      <c r="OWS70" s="22"/>
      <c r="OWT70" s="22"/>
      <c r="OWU70" s="22"/>
      <c r="OWV70" s="22"/>
      <c r="OWW70" s="22"/>
      <c r="OWX70" s="22"/>
      <c r="OWY70" s="22"/>
      <c r="OWZ70" s="22"/>
      <c r="OXA70" s="22"/>
      <c r="OXB70" s="22"/>
      <c r="OXC70" s="22"/>
      <c r="OXD70" s="22"/>
      <c r="OXE70" s="22"/>
      <c r="OXF70" s="22"/>
      <c r="OXG70" s="22"/>
      <c r="OXH70" s="22"/>
      <c r="OXI70" s="22"/>
      <c r="OXJ70" s="22"/>
      <c r="OXK70" s="22"/>
      <c r="OXL70" s="22"/>
      <c r="OXM70" s="22"/>
      <c r="OXN70" s="22"/>
      <c r="OXO70" s="22"/>
      <c r="OXP70" s="22"/>
      <c r="OXQ70" s="22"/>
      <c r="OXR70" s="22"/>
      <c r="OXS70" s="22"/>
      <c r="OXT70" s="22"/>
      <c r="OXU70" s="22"/>
      <c r="OXV70" s="22"/>
      <c r="OXW70" s="22"/>
      <c r="OXX70" s="22"/>
      <c r="OXY70" s="22"/>
      <c r="OXZ70" s="22"/>
      <c r="OYA70" s="22"/>
      <c r="OYB70" s="22"/>
      <c r="OYC70" s="22"/>
      <c r="OYD70" s="22"/>
      <c r="OYE70" s="22"/>
      <c r="OYF70" s="22"/>
      <c r="OYG70" s="22"/>
      <c r="OYH70" s="22"/>
      <c r="OYI70" s="22"/>
      <c r="OYJ70" s="22"/>
      <c r="OYK70" s="22"/>
      <c r="OYL70" s="22"/>
      <c r="OYM70" s="22"/>
      <c r="OYN70" s="22"/>
      <c r="OYO70" s="22"/>
      <c r="OYP70" s="22"/>
      <c r="OYQ70" s="22"/>
      <c r="OYR70" s="22"/>
      <c r="OYS70" s="22"/>
      <c r="OYT70" s="22"/>
      <c r="OYU70" s="22"/>
      <c r="OYV70" s="22"/>
      <c r="OYW70" s="22"/>
      <c r="OYX70" s="22"/>
      <c r="OYY70" s="22"/>
      <c r="OYZ70" s="22"/>
      <c r="OZA70" s="22"/>
      <c r="OZB70" s="22"/>
      <c r="OZC70" s="22"/>
      <c r="OZD70" s="22"/>
      <c r="OZE70" s="22"/>
      <c r="OZF70" s="22"/>
      <c r="OZG70" s="22"/>
      <c r="OZH70" s="22"/>
      <c r="OZI70" s="22"/>
      <c r="OZJ70" s="22"/>
      <c r="OZK70" s="22"/>
      <c r="OZL70" s="22"/>
      <c r="OZM70" s="22"/>
      <c r="OZN70" s="22"/>
      <c r="OZO70" s="22"/>
      <c r="OZP70" s="22"/>
      <c r="OZQ70" s="22"/>
      <c r="OZR70" s="22"/>
      <c r="OZS70" s="22"/>
      <c r="OZT70" s="22"/>
      <c r="OZU70" s="22"/>
      <c r="OZV70" s="22"/>
      <c r="OZW70" s="22"/>
      <c r="OZX70" s="22"/>
      <c r="OZY70" s="22"/>
      <c r="OZZ70" s="22"/>
      <c r="PAA70" s="22"/>
      <c r="PAB70" s="22"/>
      <c r="PAC70" s="22"/>
      <c r="PAD70" s="22"/>
      <c r="PAE70" s="22"/>
      <c r="PAF70" s="22"/>
      <c r="PAG70" s="22"/>
      <c r="PAH70" s="22"/>
      <c r="PAI70" s="22"/>
      <c r="PAJ70" s="22"/>
      <c r="PAK70" s="22"/>
      <c r="PAL70" s="22"/>
      <c r="PAM70" s="22"/>
      <c r="PAN70" s="22"/>
      <c r="PAO70" s="22"/>
      <c r="PAP70" s="22"/>
      <c r="PAQ70" s="22"/>
      <c r="PAR70" s="22"/>
      <c r="PAS70" s="22"/>
      <c r="PAT70" s="22"/>
      <c r="PAU70" s="22"/>
      <c r="PAV70" s="22"/>
      <c r="PAW70" s="22"/>
      <c r="PAX70" s="22"/>
      <c r="PAY70" s="22"/>
      <c r="PAZ70" s="22"/>
      <c r="PBA70" s="22"/>
      <c r="PBB70" s="22"/>
      <c r="PBC70" s="22"/>
      <c r="PBD70" s="22"/>
      <c r="PBE70" s="22"/>
      <c r="PBF70" s="22"/>
      <c r="PBG70" s="22"/>
      <c r="PBH70" s="22"/>
      <c r="PBI70" s="22"/>
      <c r="PBJ70" s="22"/>
      <c r="PBK70" s="22"/>
      <c r="PBL70" s="22"/>
      <c r="PBM70" s="22"/>
      <c r="PBN70" s="22"/>
      <c r="PBO70" s="22"/>
      <c r="PBP70" s="22"/>
      <c r="PBQ70" s="22"/>
      <c r="PBR70" s="22"/>
      <c r="PBS70" s="22"/>
      <c r="PBT70" s="22"/>
      <c r="PBU70" s="22"/>
      <c r="PBV70" s="22"/>
      <c r="PBW70" s="22"/>
      <c r="PBX70" s="22"/>
      <c r="PBY70" s="22"/>
      <c r="PBZ70" s="22"/>
      <c r="PCA70" s="22"/>
      <c r="PCB70" s="22"/>
      <c r="PCC70" s="22"/>
      <c r="PCD70" s="22"/>
      <c r="PCE70" s="22"/>
      <c r="PCF70" s="22"/>
      <c r="PCG70" s="22"/>
      <c r="PCH70" s="22"/>
      <c r="PCI70" s="22"/>
      <c r="PCJ70" s="22"/>
      <c r="PCK70" s="22"/>
      <c r="PCL70" s="22"/>
      <c r="PCM70" s="22"/>
      <c r="PCN70" s="22"/>
      <c r="PCO70" s="22"/>
      <c r="PCP70" s="22"/>
      <c r="PCQ70" s="22"/>
      <c r="PCR70" s="22"/>
      <c r="PCS70" s="22"/>
      <c r="PCT70" s="22"/>
      <c r="PCU70" s="22"/>
      <c r="PCV70" s="22"/>
      <c r="PCW70" s="22"/>
      <c r="PCX70" s="22"/>
      <c r="PCY70" s="22"/>
      <c r="PCZ70" s="22"/>
      <c r="PDA70" s="22"/>
      <c r="PDB70" s="22"/>
      <c r="PDC70" s="22"/>
      <c r="PDD70" s="22"/>
      <c r="PDE70" s="22"/>
      <c r="PDF70" s="22"/>
      <c r="PDG70" s="22"/>
      <c r="PDH70" s="22"/>
      <c r="PDI70" s="22"/>
      <c r="PDJ70" s="22"/>
      <c r="PDK70" s="22"/>
      <c r="PDL70" s="22"/>
      <c r="PDM70" s="22"/>
      <c r="PDN70" s="22"/>
      <c r="PDO70" s="22"/>
      <c r="PDP70" s="22"/>
      <c r="PDQ70" s="22"/>
      <c r="PDR70" s="22"/>
      <c r="PDS70" s="22"/>
      <c r="PDT70" s="22"/>
      <c r="PDU70" s="22"/>
      <c r="PDV70" s="22"/>
      <c r="PDW70" s="22"/>
      <c r="PDX70" s="22"/>
      <c r="PDY70" s="22"/>
      <c r="PDZ70" s="22"/>
      <c r="PEA70" s="22"/>
      <c r="PEB70" s="22"/>
      <c r="PEC70" s="22"/>
      <c r="PED70" s="22"/>
      <c r="PEE70" s="22"/>
      <c r="PEF70" s="22"/>
      <c r="PEG70" s="22"/>
      <c r="PEH70" s="22"/>
      <c r="PEI70" s="22"/>
      <c r="PEJ70" s="22"/>
      <c r="PEK70" s="22"/>
      <c r="PEL70" s="22"/>
      <c r="PEM70" s="22"/>
      <c r="PEN70" s="22"/>
      <c r="PEO70" s="22"/>
      <c r="PEP70" s="22"/>
      <c r="PEQ70" s="22"/>
      <c r="PER70" s="22"/>
      <c r="PES70" s="22"/>
      <c r="PET70" s="22"/>
      <c r="PEU70" s="22"/>
      <c r="PEV70" s="22"/>
      <c r="PEW70" s="22"/>
      <c r="PEX70" s="22"/>
      <c r="PEY70" s="22"/>
      <c r="PEZ70" s="22"/>
      <c r="PFA70" s="22"/>
      <c r="PFB70" s="22"/>
      <c r="PFC70" s="22"/>
      <c r="PFD70" s="22"/>
      <c r="PFE70" s="22"/>
      <c r="PFF70" s="22"/>
      <c r="PFG70" s="22"/>
      <c r="PFH70" s="22"/>
      <c r="PFI70" s="22"/>
      <c r="PFJ70" s="22"/>
      <c r="PFK70" s="22"/>
      <c r="PFL70" s="22"/>
      <c r="PFM70" s="22"/>
      <c r="PFN70" s="22"/>
      <c r="PFO70" s="22"/>
      <c r="PFP70" s="22"/>
      <c r="PFQ70" s="22"/>
      <c r="PFR70" s="22"/>
      <c r="PFS70" s="22"/>
      <c r="PFT70" s="22"/>
      <c r="PFU70" s="22"/>
      <c r="PFV70" s="22"/>
      <c r="PFW70" s="22"/>
      <c r="PFX70" s="22"/>
      <c r="PFY70" s="22"/>
      <c r="PFZ70" s="22"/>
      <c r="PGA70" s="22"/>
      <c r="PGB70" s="22"/>
      <c r="PGC70" s="22"/>
      <c r="PGD70" s="22"/>
      <c r="PGE70" s="22"/>
      <c r="PGF70" s="22"/>
      <c r="PGG70" s="22"/>
      <c r="PGH70" s="22"/>
      <c r="PGI70" s="22"/>
      <c r="PGJ70" s="22"/>
      <c r="PGK70" s="22"/>
      <c r="PGL70" s="22"/>
      <c r="PGM70" s="22"/>
      <c r="PGN70" s="22"/>
      <c r="PGO70" s="22"/>
      <c r="PGP70" s="22"/>
      <c r="PGQ70" s="22"/>
      <c r="PGR70" s="22"/>
      <c r="PGS70" s="22"/>
      <c r="PGT70" s="22"/>
      <c r="PGU70" s="22"/>
      <c r="PGV70" s="22"/>
      <c r="PGW70" s="22"/>
      <c r="PGX70" s="22"/>
      <c r="PGY70" s="22"/>
      <c r="PGZ70" s="22"/>
      <c r="PHA70" s="22"/>
      <c r="PHB70" s="22"/>
      <c r="PHC70" s="22"/>
      <c r="PHD70" s="22"/>
      <c r="PHE70" s="22"/>
      <c r="PHF70" s="22"/>
      <c r="PHG70" s="22"/>
      <c r="PHH70" s="22"/>
      <c r="PHI70" s="22"/>
      <c r="PHJ70" s="22"/>
      <c r="PHK70" s="22"/>
      <c r="PHL70" s="22"/>
      <c r="PHM70" s="22"/>
      <c r="PHN70" s="22"/>
      <c r="PHO70" s="22"/>
      <c r="PHP70" s="22"/>
      <c r="PHQ70" s="22"/>
      <c r="PHR70" s="22"/>
      <c r="PHS70" s="22"/>
      <c r="PHT70" s="22"/>
      <c r="PHU70" s="22"/>
      <c r="PHV70" s="22"/>
      <c r="PHW70" s="22"/>
      <c r="PHX70" s="22"/>
      <c r="PHY70" s="22"/>
      <c r="PHZ70" s="22"/>
      <c r="PIA70" s="22"/>
      <c r="PIB70" s="22"/>
      <c r="PIC70" s="22"/>
      <c r="PID70" s="22"/>
      <c r="PIE70" s="22"/>
      <c r="PIF70" s="22"/>
      <c r="PIG70" s="22"/>
      <c r="PIH70" s="22"/>
      <c r="PII70" s="22"/>
      <c r="PIJ70" s="22"/>
      <c r="PIK70" s="22"/>
      <c r="PIL70" s="22"/>
      <c r="PIM70" s="22"/>
      <c r="PIN70" s="22"/>
      <c r="PIO70" s="22"/>
      <c r="PIP70" s="22"/>
      <c r="PIQ70" s="22"/>
      <c r="PIR70" s="22"/>
      <c r="PIS70" s="22"/>
      <c r="PIT70" s="22"/>
      <c r="PIU70" s="22"/>
      <c r="PIV70" s="22"/>
      <c r="PIW70" s="22"/>
      <c r="PIX70" s="22"/>
      <c r="PIY70" s="22"/>
      <c r="PIZ70" s="22"/>
      <c r="PJA70" s="22"/>
      <c r="PJB70" s="22"/>
      <c r="PJC70" s="22"/>
      <c r="PJD70" s="22"/>
      <c r="PJE70" s="22"/>
      <c r="PJF70" s="22"/>
      <c r="PJG70" s="22"/>
      <c r="PJH70" s="22"/>
      <c r="PJI70" s="22"/>
      <c r="PJJ70" s="22"/>
      <c r="PJK70" s="22"/>
      <c r="PJL70" s="22"/>
      <c r="PJM70" s="22"/>
      <c r="PJN70" s="22"/>
      <c r="PJO70" s="22"/>
      <c r="PJP70" s="22"/>
      <c r="PJQ70" s="22"/>
      <c r="PJR70" s="22"/>
      <c r="PJS70" s="22"/>
      <c r="PJT70" s="22"/>
      <c r="PJU70" s="22"/>
      <c r="PJV70" s="22"/>
      <c r="PJW70" s="22"/>
      <c r="PJX70" s="22"/>
      <c r="PJY70" s="22"/>
      <c r="PJZ70" s="22"/>
      <c r="PKA70" s="22"/>
      <c r="PKB70" s="22"/>
      <c r="PKC70" s="22"/>
      <c r="PKD70" s="22"/>
      <c r="PKE70" s="22"/>
      <c r="PKF70" s="22"/>
      <c r="PKG70" s="22"/>
      <c r="PKH70" s="22"/>
      <c r="PKI70" s="22"/>
      <c r="PKJ70" s="22"/>
      <c r="PKK70" s="22"/>
      <c r="PKL70" s="22"/>
      <c r="PKM70" s="22"/>
      <c r="PKN70" s="22"/>
      <c r="PKO70" s="22"/>
      <c r="PKP70" s="22"/>
      <c r="PKQ70" s="22"/>
      <c r="PKR70" s="22"/>
      <c r="PKS70" s="22"/>
      <c r="PKT70" s="22"/>
      <c r="PKU70" s="22"/>
      <c r="PKV70" s="22"/>
      <c r="PKW70" s="22"/>
      <c r="PKX70" s="22"/>
      <c r="PKY70" s="22"/>
      <c r="PKZ70" s="22"/>
      <c r="PLA70" s="22"/>
      <c r="PLB70" s="22"/>
      <c r="PLC70" s="22"/>
      <c r="PLD70" s="22"/>
      <c r="PLE70" s="22"/>
      <c r="PLF70" s="22"/>
      <c r="PLG70" s="22"/>
      <c r="PLH70" s="22"/>
      <c r="PLI70" s="22"/>
      <c r="PLJ70" s="22"/>
      <c r="PLK70" s="22"/>
      <c r="PLL70" s="22"/>
      <c r="PLM70" s="22"/>
      <c r="PLN70" s="22"/>
      <c r="PLO70" s="22"/>
      <c r="PLP70" s="22"/>
      <c r="PLQ70" s="22"/>
      <c r="PLR70" s="22"/>
      <c r="PLS70" s="22"/>
      <c r="PLT70" s="22"/>
      <c r="PLU70" s="22"/>
      <c r="PLV70" s="22"/>
      <c r="PLW70" s="22"/>
      <c r="PLX70" s="22"/>
      <c r="PLY70" s="22"/>
      <c r="PLZ70" s="22"/>
      <c r="PMA70" s="22"/>
      <c r="PMB70" s="22"/>
      <c r="PMC70" s="22"/>
      <c r="PMD70" s="22"/>
      <c r="PME70" s="22"/>
      <c r="PMF70" s="22"/>
      <c r="PMG70" s="22"/>
      <c r="PMH70" s="22"/>
      <c r="PMI70" s="22"/>
      <c r="PMJ70" s="22"/>
      <c r="PMK70" s="22"/>
      <c r="PML70" s="22"/>
      <c r="PMM70" s="22"/>
      <c r="PMN70" s="22"/>
      <c r="PMO70" s="22"/>
      <c r="PMP70" s="22"/>
      <c r="PMQ70" s="22"/>
      <c r="PMR70" s="22"/>
      <c r="PMS70" s="22"/>
      <c r="PMT70" s="22"/>
      <c r="PMU70" s="22"/>
      <c r="PMV70" s="22"/>
      <c r="PMW70" s="22"/>
      <c r="PMX70" s="22"/>
      <c r="PMY70" s="22"/>
      <c r="PMZ70" s="22"/>
      <c r="PNA70" s="22"/>
      <c r="PNB70" s="22"/>
      <c r="PNC70" s="22"/>
      <c r="PND70" s="22"/>
      <c r="PNE70" s="22"/>
      <c r="PNF70" s="22"/>
      <c r="PNG70" s="22"/>
      <c r="PNH70" s="22"/>
      <c r="PNI70" s="22"/>
      <c r="PNJ70" s="22"/>
      <c r="PNK70" s="22"/>
      <c r="PNL70" s="22"/>
      <c r="PNM70" s="22"/>
      <c r="PNN70" s="22"/>
      <c r="PNO70" s="22"/>
      <c r="PNP70" s="22"/>
      <c r="PNQ70" s="22"/>
      <c r="PNR70" s="22"/>
      <c r="PNS70" s="22"/>
      <c r="PNT70" s="22"/>
      <c r="PNU70" s="22"/>
      <c r="PNV70" s="22"/>
      <c r="PNW70" s="22"/>
      <c r="PNX70" s="22"/>
      <c r="PNY70" s="22"/>
      <c r="PNZ70" s="22"/>
      <c r="POA70" s="22"/>
      <c r="POB70" s="22"/>
      <c r="POC70" s="22"/>
      <c r="POD70" s="22"/>
      <c r="POE70" s="22"/>
      <c r="POF70" s="22"/>
      <c r="POG70" s="22"/>
      <c r="POH70" s="22"/>
      <c r="POI70" s="22"/>
      <c r="POJ70" s="22"/>
      <c r="POK70" s="22"/>
      <c r="POL70" s="22"/>
      <c r="POM70" s="22"/>
      <c r="PON70" s="22"/>
      <c r="POO70" s="22"/>
      <c r="POP70" s="22"/>
      <c r="POQ70" s="22"/>
      <c r="POR70" s="22"/>
      <c r="POS70" s="22"/>
      <c r="POT70" s="22"/>
      <c r="POU70" s="22"/>
      <c r="POV70" s="22"/>
      <c r="POW70" s="22"/>
      <c r="POX70" s="22"/>
      <c r="POY70" s="22"/>
      <c r="POZ70" s="22"/>
      <c r="PPA70" s="22"/>
      <c r="PPB70" s="22"/>
      <c r="PPC70" s="22"/>
      <c r="PPD70" s="22"/>
      <c r="PPE70" s="22"/>
      <c r="PPF70" s="22"/>
      <c r="PPG70" s="22"/>
      <c r="PPH70" s="22"/>
      <c r="PPI70" s="22"/>
      <c r="PPJ70" s="22"/>
      <c r="PPK70" s="22"/>
      <c r="PPL70" s="22"/>
      <c r="PPM70" s="22"/>
      <c r="PPN70" s="22"/>
      <c r="PPO70" s="22"/>
      <c r="PPP70" s="22"/>
      <c r="PPQ70" s="22"/>
      <c r="PPR70" s="22"/>
      <c r="PPS70" s="22"/>
      <c r="PPT70" s="22"/>
      <c r="PPU70" s="22"/>
      <c r="PPV70" s="22"/>
      <c r="PPW70" s="22"/>
      <c r="PPX70" s="22"/>
      <c r="PPY70" s="22"/>
      <c r="PPZ70" s="22"/>
      <c r="PQA70" s="22"/>
      <c r="PQB70" s="22"/>
      <c r="PQC70" s="22"/>
      <c r="PQD70" s="22"/>
      <c r="PQE70" s="22"/>
      <c r="PQF70" s="22"/>
      <c r="PQG70" s="22"/>
      <c r="PQH70" s="22"/>
      <c r="PQI70" s="22"/>
      <c r="PQJ70" s="22"/>
      <c r="PQK70" s="22"/>
      <c r="PQL70" s="22"/>
      <c r="PQM70" s="22"/>
      <c r="PQN70" s="22"/>
      <c r="PQO70" s="22"/>
      <c r="PQP70" s="22"/>
      <c r="PQQ70" s="22"/>
      <c r="PQR70" s="22"/>
      <c r="PQS70" s="22"/>
      <c r="PQT70" s="22"/>
      <c r="PQU70" s="22"/>
      <c r="PQV70" s="22"/>
      <c r="PQW70" s="22"/>
      <c r="PQX70" s="22"/>
      <c r="PQY70" s="22"/>
      <c r="PQZ70" s="22"/>
      <c r="PRA70" s="22"/>
      <c r="PRB70" s="22"/>
      <c r="PRC70" s="22"/>
      <c r="PRD70" s="22"/>
      <c r="PRE70" s="22"/>
      <c r="PRF70" s="22"/>
      <c r="PRG70" s="22"/>
      <c r="PRH70" s="22"/>
      <c r="PRI70" s="22"/>
      <c r="PRJ70" s="22"/>
      <c r="PRK70" s="22"/>
      <c r="PRL70" s="22"/>
      <c r="PRM70" s="22"/>
      <c r="PRN70" s="22"/>
      <c r="PRO70" s="22"/>
      <c r="PRP70" s="22"/>
      <c r="PRQ70" s="22"/>
      <c r="PRR70" s="22"/>
      <c r="PRS70" s="22"/>
      <c r="PRT70" s="22"/>
      <c r="PRU70" s="22"/>
      <c r="PRV70" s="22"/>
      <c r="PRW70" s="22"/>
      <c r="PRX70" s="22"/>
      <c r="PRY70" s="22"/>
      <c r="PRZ70" s="22"/>
      <c r="PSA70" s="22"/>
      <c r="PSB70" s="22"/>
      <c r="PSC70" s="22"/>
      <c r="PSD70" s="22"/>
      <c r="PSE70" s="22"/>
      <c r="PSF70" s="22"/>
      <c r="PSG70" s="22"/>
      <c r="PSH70" s="22"/>
      <c r="PSI70" s="22"/>
      <c r="PSJ70" s="22"/>
      <c r="PSK70" s="22"/>
      <c r="PSL70" s="22"/>
      <c r="PSM70" s="22"/>
      <c r="PSN70" s="22"/>
      <c r="PSO70" s="22"/>
      <c r="PSP70" s="22"/>
      <c r="PSQ70" s="22"/>
      <c r="PSR70" s="22"/>
      <c r="PSS70" s="22"/>
      <c r="PST70" s="22"/>
      <c r="PSU70" s="22"/>
      <c r="PSV70" s="22"/>
      <c r="PSW70" s="22"/>
      <c r="PSX70" s="22"/>
      <c r="PSY70" s="22"/>
      <c r="PSZ70" s="22"/>
      <c r="PTA70" s="22"/>
      <c r="PTB70" s="22"/>
      <c r="PTC70" s="22"/>
      <c r="PTD70" s="22"/>
      <c r="PTE70" s="22"/>
      <c r="PTF70" s="22"/>
      <c r="PTG70" s="22"/>
      <c r="PTH70" s="22"/>
      <c r="PTI70" s="22"/>
      <c r="PTJ70" s="22"/>
      <c r="PTK70" s="22"/>
      <c r="PTL70" s="22"/>
      <c r="PTM70" s="22"/>
      <c r="PTN70" s="22"/>
      <c r="PTO70" s="22"/>
      <c r="PTP70" s="22"/>
      <c r="PTQ70" s="22"/>
      <c r="PTR70" s="22"/>
      <c r="PTS70" s="22"/>
      <c r="PTT70" s="22"/>
      <c r="PTU70" s="22"/>
      <c r="PTV70" s="22"/>
      <c r="PTW70" s="22"/>
      <c r="PTX70" s="22"/>
      <c r="PTY70" s="22"/>
      <c r="PTZ70" s="22"/>
      <c r="PUA70" s="22"/>
      <c r="PUB70" s="22"/>
      <c r="PUC70" s="22"/>
      <c r="PUD70" s="22"/>
      <c r="PUE70" s="22"/>
      <c r="PUF70" s="22"/>
      <c r="PUG70" s="22"/>
      <c r="PUH70" s="22"/>
      <c r="PUI70" s="22"/>
      <c r="PUJ70" s="22"/>
      <c r="PUK70" s="22"/>
      <c r="PUL70" s="22"/>
      <c r="PUM70" s="22"/>
      <c r="PUN70" s="22"/>
      <c r="PUO70" s="22"/>
      <c r="PUP70" s="22"/>
      <c r="PUQ70" s="22"/>
      <c r="PUR70" s="22"/>
      <c r="PUS70" s="22"/>
      <c r="PUT70" s="22"/>
      <c r="PUU70" s="22"/>
      <c r="PUV70" s="22"/>
      <c r="PUW70" s="22"/>
      <c r="PUX70" s="22"/>
      <c r="PUY70" s="22"/>
      <c r="PUZ70" s="22"/>
      <c r="PVA70" s="22"/>
      <c r="PVB70" s="22"/>
      <c r="PVC70" s="22"/>
      <c r="PVD70" s="22"/>
      <c r="PVE70" s="22"/>
      <c r="PVF70" s="22"/>
      <c r="PVG70" s="22"/>
      <c r="PVH70" s="22"/>
      <c r="PVI70" s="22"/>
      <c r="PVJ70" s="22"/>
      <c r="PVK70" s="22"/>
      <c r="PVL70" s="22"/>
      <c r="PVM70" s="22"/>
      <c r="PVN70" s="22"/>
      <c r="PVO70" s="22"/>
      <c r="PVP70" s="22"/>
      <c r="PVQ70" s="22"/>
      <c r="PVR70" s="22"/>
      <c r="PVS70" s="22"/>
      <c r="PVT70" s="22"/>
      <c r="PVU70" s="22"/>
      <c r="PVV70" s="22"/>
      <c r="PVW70" s="22"/>
      <c r="PVX70" s="22"/>
      <c r="PVY70" s="22"/>
      <c r="PVZ70" s="22"/>
      <c r="PWA70" s="22"/>
      <c r="PWB70" s="22"/>
      <c r="PWC70" s="22"/>
      <c r="PWD70" s="22"/>
      <c r="PWE70" s="22"/>
      <c r="PWF70" s="22"/>
      <c r="PWG70" s="22"/>
      <c r="PWH70" s="22"/>
      <c r="PWI70" s="22"/>
      <c r="PWJ70" s="22"/>
      <c r="PWK70" s="22"/>
      <c r="PWL70" s="22"/>
      <c r="PWM70" s="22"/>
      <c r="PWN70" s="22"/>
      <c r="PWO70" s="22"/>
      <c r="PWP70" s="22"/>
      <c r="PWQ70" s="22"/>
      <c r="PWR70" s="22"/>
      <c r="PWS70" s="22"/>
      <c r="PWT70" s="22"/>
      <c r="PWU70" s="22"/>
      <c r="PWV70" s="22"/>
      <c r="PWW70" s="22"/>
      <c r="PWX70" s="22"/>
      <c r="PWY70" s="22"/>
      <c r="PWZ70" s="22"/>
      <c r="PXA70" s="22"/>
      <c r="PXB70" s="22"/>
      <c r="PXC70" s="22"/>
      <c r="PXD70" s="22"/>
      <c r="PXE70" s="22"/>
      <c r="PXF70" s="22"/>
      <c r="PXG70" s="22"/>
      <c r="PXH70" s="22"/>
      <c r="PXI70" s="22"/>
      <c r="PXJ70" s="22"/>
      <c r="PXK70" s="22"/>
      <c r="PXL70" s="22"/>
      <c r="PXM70" s="22"/>
      <c r="PXN70" s="22"/>
      <c r="PXO70" s="22"/>
      <c r="PXP70" s="22"/>
      <c r="PXQ70" s="22"/>
      <c r="PXR70" s="22"/>
      <c r="PXS70" s="22"/>
      <c r="PXT70" s="22"/>
      <c r="PXU70" s="22"/>
      <c r="PXV70" s="22"/>
      <c r="PXW70" s="22"/>
      <c r="PXX70" s="22"/>
      <c r="PXY70" s="22"/>
      <c r="PXZ70" s="22"/>
      <c r="PYA70" s="22"/>
      <c r="PYB70" s="22"/>
      <c r="PYC70" s="22"/>
      <c r="PYD70" s="22"/>
      <c r="PYE70" s="22"/>
      <c r="PYF70" s="22"/>
      <c r="PYG70" s="22"/>
      <c r="PYH70" s="22"/>
      <c r="PYI70" s="22"/>
      <c r="PYJ70" s="22"/>
      <c r="PYK70" s="22"/>
      <c r="PYL70" s="22"/>
      <c r="PYM70" s="22"/>
      <c r="PYN70" s="22"/>
      <c r="PYO70" s="22"/>
      <c r="PYP70" s="22"/>
      <c r="PYQ70" s="22"/>
      <c r="PYR70" s="22"/>
      <c r="PYS70" s="22"/>
      <c r="PYT70" s="22"/>
      <c r="PYU70" s="22"/>
      <c r="PYV70" s="22"/>
      <c r="PYW70" s="22"/>
      <c r="PYX70" s="22"/>
      <c r="PYY70" s="22"/>
      <c r="PYZ70" s="22"/>
      <c r="PZA70" s="22"/>
      <c r="PZB70" s="22"/>
      <c r="PZC70" s="22"/>
      <c r="PZD70" s="22"/>
      <c r="PZE70" s="22"/>
      <c r="PZF70" s="22"/>
      <c r="PZG70" s="22"/>
      <c r="PZH70" s="22"/>
      <c r="PZI70" s="22"/>
      <c r="PZJ70" s="22"/>
      <c r="PZK70" s="22"/>
      <c r="PZL70" s="22"/>
      <c r="PZM70" s="22"/>
      <c r="PZN70" s="22"/>
      <c r="PZO70" s="22"/>
      <c r="PZP70" s="22"/>
      <c r="PZQ70" s="22"/>
      <c r="PZR70" s="22"/>
      <c r="PZS70" s="22"/>
      <c r="PZT70" s="22"/>
      <c r="PZU70" s="22"/>
      <c r="PZV70" s="22"/>
      <c r="PZW70" s="22"/>
      <c r="PZX70" s="22"/>
      <c r="PZY70" s="22"/>
      <c r="PZZ70" s="22"/>
      <c r="QAA70" s="22"/>
      <c r="QAB70" s="22"/>
      <c r="QAC70" s="22"/>
      <c r="QAD70" s="22"/>
      <c r="QAE70" s="22"/>
      <c r="QAF70" s="22"/>
      <c r="QAG70" s="22"/>
      <c r="QAH70" s="22"/>
      <c r="QAI70" s="22"/>
      <c r="QAJ70" s="22"/>
      <c r="QAK70" s="22"/>
      <c r="QAL70" s="22"/>
      <c r="QAM70" s="22"/>
      <c r="QAN70" s="22"/>
      <c r="QAO70" s="22"/>
      <c r="QAP70" s="22"/>
      <c r="QAQ70" s="22"/>
      <c r="QAR70" s="22"/>
      <c r="QAS70" s="22"/>
      <c r="QAT70" s="22"/>
      <c r="QAU70" s="22"/>
      <c r="QAV70" s="22"/>
      <c r="QAW70" s="22"/>
      <c r="QAX70" s="22"/>
      <c r="QAY70" s="22"/>
      <c r="QAZ70" s="22"/>
      <c r="QBA70" s="22"/>
      <c r="QBB70" s="22"/>
      <c r="QBC70" s="22"/>
      <c r="QBD70" s="22"/>
      <c r="QBE70" s="22"/>
      <c r="QBF70" s="22"/>
      <c r="QBG70" s="22"/>
      <c r="QBH70" s="22"/>
      <c r="QBI70" s="22"/>
      <c r="QBJ70" s="22"/>
      <c r="QBK70" s="22"/>
      <c r="QBL70" s="22"/>
      <c r="QBM70" s="22"/>
      <c r="QBN70" s="22"/>
      <c r="QBO70" s="22"/>
      <c r="QBP70" s="22"/>
      <c r="QBQ70" s="22"/>
      <c r="QBR70" s="22"/>
      <c r="QBS70" s="22"/>
      <c r="QBT70" s="22"/>
      <c r="QBU70" s="22"/>
      <c r="QBV70" s="22"/>
      <c r="QBW70" s="22"/>
      <c r="QBX70" s="22"/>
      <c r="QBY70" s="22"/>
      <c r="QBZ70" s="22"/>
      <c r="QCA70" s="22"/>
      <c r="QCB70" s="22"/>
      <c r="QCC70" s="22"/>
      <c r="QCD70" s="22"/>
      <c r="QCE70" s="22"/>
      <c r="QCF70" s="22"/>
      <c r="QCG70" s="22"/>
      <c r="QCH70" s="22"/>
      <c r="QCI70" s="22"/>
      <c r="QCJ70" s="22"/>
      <c r="QCK70" s="22"/>
      <c r="QCL70" s="22"/>
      <c r="QCM70" s="22"/>
      <c r="QCN70" s="22"/>
      <c r="QCO70" s="22"/>
      <c r="QCP70" s="22"/>
      <c r="QCQ70" s="22"/>
      <c r="QCR70" s="22"/>
      <c r="QCS70" s="22"/>
      <c r="QCT70" s="22"/>
      <c r="QCU70" s="22"/>
      <c r="QCV70" s="22"/>
      <c r="QCW70" s="22"/>
      <c r="QCX70" s="22"/>
      <c r="QCY70" s="22"/>
      <c r="QCZ70" s="22"/>
      <c r="QDA70" s="22"/>
      <c r="QDB70" s="22"/>
      <c r="QDC70" s="22"/>
      <c r="QDD70" s="22"/>
      <c r="QDE70" s="22"/>
      <c r="QDF70" s="22"/>
      <c r="QDG70" s="22"/>
      <c r="QDH70" s="22"/>
      <c r="QDI70" s="22"/>
      <c r="QDJ70" s="22"/>
      <c r="QDK70" s="22"/>
      <c r="QDL70" s="22"/>
      <c r="QDM70" s="22"/>
      <c r="QDN70" s="22"/>
      <c r="QDO70" s="22"/>
      <c r="QDP70" s="22"/>
      <c r="QDQ70" s="22"/>
      <c r="QDR70" s="22"/>
      <c r="QDS70" s="22"/>
      <c r="QDT70" s="22"/>
      <c r="QDU70" s="22"/>
      <c r="QDV70" s="22"/>
      <c r="QDW70" s="22"/>
      <c r="QDX70" s="22"/>
      <c r="QDY70" s="22"/>
      <c r="QDZ70" s="22"/>
      <c r="QEA70" s="22"/>
      <c r="QEB70" s="22"/>
      <c r="QEC70" s="22"/>
      <c r="QED70" s="22"/>
      <c r="QEE70" s="22"/>
      <c r="QEF70" s="22"/>
      <c r="QEG70" s="22"/>
      <c r="QEH70" s="22"/>
      <c r="QEI70" s="22"/>
      <c r="QEJ70" s="22"/>
      <c r="QEK70" s="22"/>
      <c r="QEL70" s="22"/>
      <c r="QEM70" s="22"/>
      <c r="QEN70" s="22"/>
      <c r="QEO70" s="22"/>
      <c r="QEP70" s="22"/>
      <c r="QEQ70" s="22"/>
      <c r="QER70" s="22"/>
      <c r="QES70" s="22"/>
      <c r="QET70" s="22"/>
      <c r="QEU70" s="22"/>
      <c r="QEV70" s="22"/>
      <c r="QEW70" s="22"/>
      <c r="QEX70" s="22"/>
      <c r="QEY70" s="22"/>
      <c r="QEZ70" s="22"/>
      <c r="QFA70" s="22"/>
      <c r="QFB70" s="22"/>
      <c r="QFC70" s="22"/>
      <c r="QFD70" s="22"/>
      <c r="QFE70" s="22"/>
      <c r="QFF70" s="22"/>
      <c r="QFG70" s="22"/>
      <c r="QFH70" s="22"/>
      <c r="QFI70" s="22"/>
      <c r="QFJ70" s="22"/>
      <c r="QFK70" s="22"/>
      <c r="QFL70" s="22"/>
      <c r="QFM70" s="22"/>
      <c r="QFN70" s="22"/>
      <c r="QFO70" s="22"/>
      <c r="QFP70" s="22"/>
      <c r="QFQ70" s="22"/>
      <c r="QFR70" s="22"/>
      <c r="QFS70" s="22"/>
      <c r="QFT70" s="22"/>
      <c r="QFU70" s="22"/>
      <c r="QFV70" s="22"/>
      <c r="QFW70" s="22"/>
      <c r="QFX70" s="22"/>
      <c r="QFY70" s="22"/>
      <c r="QFZ70" s="22"/>
      <c r="QGA70" s="22"/>
      <c r="QGB70" s="22"/>
      <c r="QGC70" s="22"/>
      <c r="QGD70" s="22"/>
      <c r="QGE70" s="22"/>
      <c r="QGF70" s="22"/>
      <c r="QGG70" s="22"/>
      <c r="QGH70" s="22"/>
      <c r="QGI70" s="22"/>
      <c r="QGJ70" s="22"/>
      <c r="QGK70" s="22"/>
      <c r="QGL70" s="22"/>
      <c r="QGM70" s="22"/>
      <c r="QGN70" s="22"/>
      <c r="QGO70" s="22"/>
      <c r="QGP70" s="22"/>
      <c r="QGQ70" s="22"/>
      <c r="QGR70" s="22"/>
      <c r="QGS70" s="22"/>
      <c r="QGT70" s="22"/>
      <c r="QGU70" s="22"/>
      <c r="QGV70" s="22"/>
      <c r="QGW70" s="22"/>
      <c r="QGX70" s="22"/>
      <c r="QGY70" s="22"/>
      <c r="QGZ70" s="22"/>
      <c r="QHA70" s="22"/>
      <c r="QHB70" s="22"/>
      <c r="QHC70" s="22"/>
      <c r="QHD70" s="22"/>
      <c r="QHE70" s="22"/>
      <c r="QHF70" s="22"/>
      <c r="QHG70" s="22"/>
      <c r="QHH70" s="22"/>
      <c r="QHI70" s="22"/>
      <c r="QHJ70" s="22"/>
      <c r="QHK70" s="22"/>
      <c r="QHL70" s="22"/>
      <c r="QHM70" s="22"/>
      <c r="QHN70" s="22"/>
      <c r="QHO70" s="22"/>
      <c r="QHP70" s="22"/>
      <c r="QHQ70" s="22"/>
      <c r="QHR70" s="22"/>
      <c r="QHS70" s="22"/>
      <c r="QHT70" s="22"/>
      <c r="QHU70" s="22"/>
      <c r="QHV70" s="22"/>
      <c r="QHW70" s="22"/>
      <c r="QHX70" s="22"/>
      <c r="QHY70" s="22"/>
      <c r="QHZ70" s="22"/>
      <c r="QIA70" s="22"/>
      <c r="QIB70" s="22"/>
      <c r="QIC70" s="22"/>
      <c r="QID70" s="22"/>
      <c r="QIE70" s="22"/>
      <c r="QIF70" s="22"/>
      <c r="QIG70" s="22"/>
      <c r="QIH70" s="22"/>
      <c r="QII70" s="22"/>
      <c r="QIJ70" s="22"/>
      <c r="QIK70" s="22"/>
      <c r="QIL70" s="22"/>
      <c r="QIM70" s="22"/>
      <c r="QIN70" s="22"/>
      <c r="QIO70" s="22"/>
      <c r="QIP70" s="22"/>
      <c r="QIQ70" s="22"/>
      <c r="QIR70" s="22"/>
      <c r="QIS70" s="22"/>
      <c r="QIT70" s="22"/>
      <c r="QIU70" s="22"/>
      <c r="QIV70" s="22"/>
      <c r="QIW70" s="22"/>
      <c r="QIX70" s="22"/>
      <c r="QIY70" s="22"/>
      <c r="QIZ70" s="22"/>
      <c r="QJA70" s="22"/>
      <c r="QJB70" s="22"/>
      <c r="QJC70" s="22"/>
      <c r="QJD70" s="22"/>
      <c r="QJE70" s="22"/>
      <c r="QJF70" s="22"/>
      <c r="QJG70" s="22"/>
      <c r="QJH70" s="22"/>
      <c r="QJI70" s="22"/>
      <c r="QJJ70" s="22"/>
      <c r="QJK70" s="22"/>
      <c r="QJL70" s="22"/>
      <c r="QJM70" s="22"/>
      <c r="QJN70" s="22"/>
      <c r="QJO70" s="22"/>
      <c r="QJP70" s="22"/>
      <c r="QJQ70" s="22"/>
      <c r="QJR70" s="22"/>
      <c r="QJS70" s="22"/>
      <c r="QJT70" s="22"/>
      <c r="QJU70" s="22"/>
      <c r="QJV70" s="22"/>
      <c r="QJW70" s="22"/>
      <c r="QJX70" s="22"/>
      <c r="QJY70" s="22"/>
      <c r="QJZ70" s="22"/>
      <c r="QKA70" s="22"/>
      <c r="QKB70" s="22"/>
      <c r="QKC70" s="22"/>
      <c r="QKD70" s="22"/>
      <c r="QKE70" s="22"/>
      <c r="QKF70" s="22"/>
      <c r="QKG70" s="22"/>
      <c r="QKH70" s="22"/>
      <c r="QKI70" s="22"/>
      <c r="QKJ70" s="22"/>
      <c r="QKK70" s="22"/>
      <c r="QKL70" s="22"/>
      <c r="QKM70" s="22"/>
      <c r="QKN70" s="22"/>
      <c r="QKO70" s="22"/>
      <c r="QKP70" s="22"/>
      <c r="QKQ70" s="22"/>
      <c r="QKR70" s="22"/>
      <c r="QKS70" s="22"/>
      <c r="QKT70" s="22"/>
      <c r="QKU70" s="22"/>
      <c r="QKV70" s="22"/>
      <c r="QKW70" s="22"/>
      <c r="QKX70" s="22"/>
      <c r="QKY70" s="22"/>
      <c r="QKZ70" s="22"/>
      <c r="QLA70" s="22"/>
      <c r="QLB70" s="22"/>
      <c r="QLC70" s="22"/>
      <c r="QLD70" s="22"/>
      <c r="QLE70" s="22"/>
      <c r="QLF70" s="22"/>
      <c r="QLG70" s="22"/>
      <c r="QLH70" s="22"/>
      <c r="QLI70" s="22"/>
      <c r="QLJ70" s="22"/>
      <c r="QLK70" s="22"/>
      <c r="QLL70" s="22"/>
      <c r="QLM70" s="22"/>
      <c r="QLN70" s="22"/>
      <c r="QLO70" s="22"/>
      <c r="QLP70" s="22"/>
      <c r="QLQ70" s="22"/>
      <c r="QLR70" s="22"/>
      <c r="QLS70" s="22"/>
      <c r="QLT70" s="22"/>
      <c r="QLU70" s="22"/>
      <c r="QLV70" s="22"/>
      <c r="QLW70" s="22"/>
      <c r="QLX70" s="22"/>
      <c r="QLY70" s="22"/>
      <c r="QLZ70" s="22"/>
      <c r="QMA70" s="22"/>
      <c r="QMB70" s="22"/>
      <c r="QMC70" s="22"/>
      <c r="QMD70" s="22"/>
      <c r="QME70" s="22"/>
      <c r="QMF70" s="22"/>
      <c r="QMG70" s="22"/>
      <c r="QMH70" s="22"/>
      <c r="QMI70" s="22"/>
      <c r="QMJ70" s="22"/>
      <c r="QMK70" s="22"/>
      <c r="QML70" s="22"/>
      <c r="QMM70" s="22"/>
      <c r="QMN70" s="22"/>
      <c r="QMO70" s="22"/>
      <c r="QMP70" s="22"/>
      <c r="QMQ70" s="22"/>
      <c r="QMR70" s="22"/>
      <c r="QMS70" s="22"/>
      <c r="QMT70" s="22"/>
      <c r="QMU70" s="22"/>
      <c r="QMV70" s="22"/>
      <c r="QMW70" s="22"/>
      <c r="QMX70" s="22"/>
      <c r="QMY70" s="22"/>
      <c r="QMZ70" s="22"/>
      <c r="QNA70" s="22"/>
      <c r="QNB70" s="22"/>
      <c r="QNC70" s="22"/>
      <c r="QND70" s="22"/>
      <c r="QNE70" s="22"/>
      <c r="QNF70" s="22"/>
      <c r="QNG70" s="22"/>
      <c r="QNH70" s="22"/>
      <c r="QNI70" s="22"/>
      <c r="QNJ70" s="22"/>
      <c r="QNK70" s="22"/>
      <c r="QNL70" s="22"/>
      <c r="QNM70" s="22"/>
      <c r="QNN70" s="22"/>
      <c r="QNO70" s="22"/>
      <c r="QNP70" s="22"/>
      <c r="QNQ70" s="22"/>
      <c r="QNR70" s="22"/>
      <c r="QNS70" s="22"/>
      <c r="QNT70" s="22"/>
      <c r="QNU70" s="22"/>
      <c r="QNV70" s="22"/>
      <c r="QNW70" s="22"/>
      <c r="QNX70" s="22"/>
      <c r="QNY70" s="22"/>
      <c r="QNZ70" s="22"/>
      <c r="QOA70" s="22"/>
      <c r="QOB70" s="22"/>
      <c r="QOC70" s="22"/>
      <c r="QOD70" s="22"/>
      <c r="QOE70" s="22"/>
      <c r="QOF70" s="22"/>
      <c r="QOG70" s="22"/>
      <c r="QOH70" s="22"/>
      <c r="QOI70" s="22"/>
      <c r="QOJ70" s="22"/>
      <c r="QOK70" s="22"/>
      <c r="QOL70" s="22"/>
      <c r="QOM70" s="22"/>
      <c r="QON70" s="22"/>
      <c r="QOO70" s="22"/>
      <c r="QOP70" s="22"/>
      <c r="QOQ70" s="22"/>
      <c r="QOR70" s="22"/>
      <c r="QOS70" s="22"/>
      <c r="QOT70" s="22"/>
      <c r="QOU70" s="22"/>
      <c r="QOV70" s="22"/>
      <c r="QOW70" s="22"/>
      <c r="QOX70" s="22"/>
      <c r="QOY70" s="22"/>
      <c r="QOZ70" s="22"/>
      <c r="QPA70" s="22"/>
      <c r="QPB70" s="22"/>
      <c r="QPC70" s="22"/>
      <c r="QPD70" s="22"/>
      <c r="QPE70" s="22"/>
      <c r="QPF70" s="22"/>
      <c r="QPG70" s="22"/>
      <c r="QPH70" s="22"/>
      <c r="QPI70" s="22"/>
      <c r="QPJ70" s="22"/>
      <c r="QPK70" s="22"/>
      <c r="QPL70" s="22"/>
      <c r="QPM70" s="22"/>
      <c r="QPN70" s="22"/>
      <c r="QPO70" s="22"/>
      <c r="QPP70" s="22"/>
      <c r="QPQ70" s="22"/>
      <c r="QPR70" s="22"/>
      <c r="QPS70" s="22"/>
      <c r="QPT70" s="22"/>
      <c r="QPU70" s="22"/>
      <c r="QPV70" s="22"/>
      <c r="QPW70" s="22"/>
      <c r="QPX70" s="22"/>
      <c r="QPY70" s="22"/>
      <c r="QPZ70" s="22"/>
      <c r="QQA70" s="22"/>
      <c r="QQB70" s="22"/>
      <c r="QQC70" s="22"/>
      <c r="QQD70" s="22"/>
      <c r="QQE70" s="22"/>
      <c r="QQF70" s="22"/>
      <c r="QQG70" s="22"/>
      <c r="QQH70" s="22"/>
      <c r="QQI70" s="22"/>
      <c r="QQJ70" s="22"/>
      <c r="QQK70" s="22"/>
      <c r="QQL70" s="22"/>
      <c r="QQM70" s="22"/>
      <c r="QQN70" s="22"/>
      <c r="QQO70" s="22"/>
      <c r="QQP70" s="22"/>
      <c r="QQQ70" s="22"/>
      <c r="QQR70" s="22"/>
      <c r="QQS70" s="22"/>
      <c r="QQT70" s="22"/>
      <c r="QQU70" s="22"/>
      <c r="QQV70" s="22"/>
      <c r="QQW70" s="22"/>
      <c r="QQX70" s="22"/>
      <c r="QQY70" s="22"/>
      <c r="QQZ70" s="22"/>
      <c r="QRA70" s="22"/>
      <c r="QRB70" s="22"/>
      <c r="QRC70" s="22"/>
      <c r="QRD70" s="22"/>
      <c r="QRE70" s="22"/>
      <c r="QRF70" s="22"/>
      <c r="QRG70" s="22"/>
      <c r="QRH70" s="22"/>
      <c r="QRI70" s="22"/>
      <c r="QRJ70" s="22"/>
      <c r="QRK70" s="22"/>
      <c r="QRL70" s="22"/>
      <c r="QRM70" s="22"/>
      <c r="QRN70" s="22"/>
      <c r="QRO70" s="22"/>
      <c r="QRP70" s="22"/>
      <c r="QRQ70" s="22"/>
      <c r="QRR70" s="22"/>
      <c r="QRS70" s="22"/>
      <c r="QRT70" s="22"/>
      <c r="QRU70" s="22"/>
      <c r="QRV70" s="22"/>
      <c r="QRW70" s="22"/>
      <c r="QRX70" s="22"/>
      <c r="QRY70" s="22"/>
      <c r="QRZ70" s="22"/>
      <c r="QSA70" s="22"/>
      <c r="QSB70" s="22"/>
      <c r="QSC70" s="22"/>
      <c r="QSD70" s="22"/>
      <c r="QSE70" s="22"/>
      <c r="QSF70" s="22"/>
      <c r="QSG70" s="22"/>
      <c r="QSH70" s="22"/>
      <c r="QSI70" s="22"/>
      <c r="QSJ70" s="22"/>
      <c r="QSK70" s="22"/>
      <c r="QSL70" s="22"/>
      <c r="QSM70" s="22"/>
      <c r="QSN70" s="22"/>
      <c r="QSO70" s="22"/>
      <c r="QSP70" s="22"/>
      <c r="QSQ70" s="22"/>
      <c r="QSR70" s="22"/>
      <c r="QSS70" s="22"/>
      <c r="QST70" s="22"/>
      <c r="QSU70" s="22"/>
      <c r="QSV70" s="22"/>
      <c r="QSW70" s="22"/>
      <c r="QSX70" s="22"/>
      <c r="QSY70" s="22"/>
      <c r="QSZ70" s="22"/>
      <c r="QTA70" s="22"/>
      <c r="QTB70" s="22"/>
      <c r="QTC70" s="22"/>
      <c r="QTD70" s="22"/>
      <c r="QTE70" s="22"/>
      <c r="QTF70" s="22"/>
      <c r="QTG70" s="22"/>
      <c r="QTH70" s="22"/>
      <c r="QTI70" s="22"/>
      <c r="QTJ70" s="22"/>
      <c r="QTK70" s="22"/>
      <c r="QTL70" s="22"/>
      <c r="QTM70" s="22"/>
      <c r="QTN70" s="22"/>
      <c r="QTO70" s="22"/>
      <c r="QTP70" s="22"/>
      <c r="QTQ70" s="22"/>
      <c r="QTR70" s="22"/>
      <c r="QTS70" s="22"/>
      <c r="QTT70" s="22"/>
      <c r="QTU70" s="22"/>
      <c r="QTV70" s="22"/>
      <c r="QTW70" s="22"/>
      <c r="QTX70" s="22"/>
      <c r="QTY70" s="22"/>
      <c r="QTZ70" s="22"/>
      <c r="QUA70" s="22"/>
      <c r="QUB70" s="22"/>
      <c r="QUC70" s="22"/>
      <c r="QUD70" s="22"/>
      <c r="QUE70" s="22"/>
      <c r="QUF70" s="22"/>
      <c r="QUG70" s="22"/>
      <c r="QUH70" s="22"/>
      <c r="QUI70" s="22"/>
      <c r="QUJ70" s="22"/>
      <c r="QUK70" s="22"/>
      <c r="QUL70" s="22"/>
      <c r="QUM70" s="22"/>
      <c r="QUN70" s="22"/>
      <c r="QUO70" s="22"/>
      <c r="QUP70" s="22"/>
      <c r="QUQ70" s="22"/>
      <c r="QUR70" s="22"/>
      <c r="QUS70" s="22"/>
      <c r="QUT70" s="22"/>
      <c r="QUU70" s="22"/>
      <c r="QUV70" s="22"/>
      <c r="QUW70" s="22"/>
      <c r="QUX70" s="22"/>
      <c r="QUY70" s="22"/>
      <c r="QUZ70" s="22"/>
      <c r="QVA70" s="22"/>
      <c r="QVB70" s="22"/>
      <c r="QVC70" s="22"/>
      <c r="QVD70" s="22"/>
      <c r="QVE70" s="22"/>
      <c r="QVF70" s="22"/>
      <c r="QVG70" s="22"/>
      <c r="QVH70" s="22"/>
      <c r="QVI70" s="22"/>
      <c r="QVJ70" s="22"/>
      <c r="QVK70" s="22"/>
      <c r="QVL70" s="22"/>
      <c r="QVM70" s="22"/>
      <c r="QVN70" s="22"/>
      <c r="QVO70" s="22"/>
      <c r="QVP70" s="22"/>
      <c r="QVQ70" s="22"/>
      <c r="QVR70" s="22"/>
      <c r="QVS70" s="22"/>
      <c r="QVT70" s="22"/>
      <c r="QVU70" s="22"/>
      <c r="QVV70" s="22"/>
      <c r="QVW70" s="22"/>
      <c r="QVX70" s="22"/>
      <c r="QVY70" s="22"/>
      <c r="QVZ70" s="22"/>
      <c r="QWA70" s="22"/>
      <c r="QWB70" s="22"/>
      <c r="QWC70" s="22"/>
      <c r="QWD70" s="22"/>
      <c r="QWE70" s="22"/>
      <c r="QWF70" s="22"/>
      <c r="QWG70" s="22"/>
      <c r="QWH70" s="22"/>
      <c r="QWI70" s="22"/>
      <c r="QWJ70" s="22"/>
      <c r="QWK70" s="22"/>
      <c r="QWL70" s="22"/>
      <c r="QWM70" s="22"/>
      <c r="QWN70" s="22"/>
      <c r="QWO70" s="22"/>
      <c r="QWP70" s="22"/>
      <c r="QWQ70" s="22"/>
      <c r="QWR70" s="22"/>
      <c r="QWS70" s="22"/>
      <c r="QWT70" s="22"/>
      <c r="QWU70" s="22"/>
      <c r="QWV70" s="22"/>
      <c r="QWW70" s="22"/>
      <c r="QWX70" s="22"/>
      <c r="QWY70" s="22"/>
      <c r="QWZ70" s="22"/>
      <c r="QXA70" s="22"/>
      <c r="QXB70" s="22"/>
      <c r="QXC70" s="22"/>
      <c r="QXD70" s="22"/>
      <c r="QXE70" s="22"/>
      <c r="QXF70" s="22"/>
      <c r="QXG70" s="22"/>
      <c r="QXH70" s="22"/>
      <c r="QXI70" s="22"/>
      <c r="QXJ70" s="22"/>
      <c r="QXK70" s="22"/>
      <c r="QXL70" s="22"/>
      <c r="QXM70" s="22"/>
      <c r="QXN70" s="22"/>
      <c r="QXO70" s="22"/>
      <c r="QXP70" s="22"/>
      <c r="QXQ70" s="22"/>
      <c r="QXR70" s="22"/>
      <c r="QXS70" s="22"/>
      <c r="QXT70" s="22"/>
      <c r="QXU70" s="22"/>
      <c r="QXV70" s="22"/>
      <c r="QXW70" s="22"/>
      <c r="QXX70" s="22"/>
      <c r="QXY70" s="22"/>
      <c r="QXZ70" s="22"/>
      <c r="QYA70" s="22"/>
      <c r="QYB70" s="22"/>
      <c r="QYC70" s="22"/>
      <c r="QYD70" s="22"/>
      <c r="QYE70" s="22"/>
      <c r="QYF70" s="22"/>
      <c r="QYG70" s="22"/>
      <c r="QYH70" s="22"/>
      <c r="QYI70" s="22"/>
      <c r="QYJ70" s="22"/>
      <c r="QYK70" s="22"/>
      <c r="QYL70" s="22"/>
      <c r="QYM70" s="22"/>
      <c r="QYN70" s="22"/>
      <c r="QYO70" s="22"/>
      <c r="QYP70" s="22"/>
      <c r="QYQ70" s="22"/>
      <c r="QYR70" s="22"/>
      <c r="QYS70" s="22"/>
      <c r="QYT70" s="22"/>
      <c r="QYU70" s="22"/>
      <c r="QYV70" s="22"/>
      <c r="QYW70" s="22"/>
      <c r="QYX70" s="22"/>
      <c r="QYY70" s="22"/>
      <c r="QYZ70" s="22"/>
      <c r="QZA70" s="22"/>
      <c r="QZB70" s="22"/>
      <c r="QZC70" s="22"/>
      <c r="QZD70" s="22"/>
      <c r="QZE70" s="22"/>
      <c r="QZF70" s="22"/>
      <c r="QZG70" s="22"/>
      <c r="QZH70" s="22"/>
      <c r="QZI70" s="22"/>
      <c r="QZJ70" s="22"/>
      <c r="QZK70" s="22"/>
      <c r="QZL70" s="22"/>
      <c r="QZM70" s="22"/>
      <c r="QZN70" s="22"/>
      <c r="QZO70" s="22"/>
      <c r="QZP70" s="22"/>
      <c r="QZQ70" s="22"/>
      <c r="QZR70" s="22"/>
      <c r="QZS70" s="22"/>
      <c r="QZT70" s="22"/>
      <c r="QZU70" s="22"/>
      <c r="QZV70" s="22"/>
      <c r="QZW70" s="22"/>
      <c r="QZX70" s="22"/>
      <c r="QZY70" s="22"/>
      <c r="QZZ70" s="22"/>
      <c r="RAA70" s="22"/>
      <c r="RAB70" s="22"/>
      <c r="RAC70" s="22"/>
      <c r="RAD70" s="22"/>
      <c r="RAE70" s="22"/>
      <c r="RAF70" s="22"/>
      <c r="RAG70" s="22"/>
      <c r="RAH70" s="22"/>
      <c r="RAI70" s="22"/>
      <c r="RAJ70" s="22"/>
      <c r="RAK70" s="22"/>
      <c r="RAL70" s="22"/>
      <c r="RAM70" s="22"/>
      <c r="RAN70" s="22"/>
      <c r="RAO70" s="22"/>
      <c r="RAP70" s="22"/>
      <c r="RAQ70" s="22"/>
      <c r="RAR70" s="22"/>
      <c r="RAS70" s="22"/>
      <c r="RAT70" s="22"/>
      <c r="RAU70" s="22"/>
      <c r="RAV70" s="22"/>
      <c r="RAW70" s="22"/>
      <c r="RAX70" s="22"/>
      <c r="RAY70" s="22"/>
      <c r="RAZ70" s="22"/>
      <c r="RBA70" s="22"/>
      <c r="RBB70" s="22"/>
      <c r="RBC70" s="22"/>
      <c r="RBD70" s="22"/>
      <c r="RBE70" s="22"/>
      <c r="RBF70" s="22"/>
      <c r="RBG70" s="22"/>
      <c r="RBH70" s="22"/>
      <c r="RBI70" s="22"/>
      <c r="RBJ70" s="22"/>
      <c r="RBK70" s="22"/>
      <c r="RBL70" s="22"/>
      <c r="RBM70" s="22"/>
      <c r="RBN70" s="22"/>
      <c r="RBO70" s="22"/>
      <c r="RBP70" s="22"/>
      <c r="RBQ70" s="22"/>
      <c r="RBR70" s="22"/>
      <c r="RBS70" s="22"/>
      <c r="RBT70" s="22"/>
      <c r="RBU70" s="22"/>
      <c r="RBV70" s="22"/>
      <c r="RBW70" s="22"/>
      <c r="RBX70" s="22"/>
      <c r="RBY70" s="22"/>
      <c r="RBZ70" s="22"/>
      <c r="RCA70" s="22"/>
      <c r="RCB70" s="22"/>
      <c r="RCC70" s="22"/>
      <c r="RCD70" s="22"/>
      <c r="RCE70" s="22"/>
      <c r="RCF70" s="22"/>
      <c r="RCG70" s="22"/>
      <c r="RCH70" s="22"/>
      <c r="RCI70" s="22"/>
      <c r="RCJ70" s="22"/>
      <c r="RCK70" s="22"/>
      <c r="RCL70" s="22"/>
      <c r="RCM70" s="22"/>
      <c r="RCN70" s="22"/>
      <c r="RCO70" s="22"/>
      <c r="RCP70" s="22"/>
      <c r="RCQ70" s="22"/>
      <c r="RCR70" s="22"/>
      <c r="RCS70" s="22"/>
      <c r="RCT70" s="22"/>
      <c r="RCU70" s="22"/>
      <c r="RCV70" s="22"/>
      <c r="RCW70" s="22"/>
      <c r="RCX70" s="22"/>
      <c r="RCY70" s="22"/>
      <c r="RCZ70" s="22"/>
      <c r="RDA70" s="22"/>
      <c r="RDB70" s="22"/>
      <c r="RDC70" s="22"/>
      <c r="RDD70" s="22"/>
      <c r="RDE70" s="22"/>
      <c r="RDF70" s="22"/>
      <c r="RDG70" s="22"/>
      <c r="RDH70" s="22"/>
      <c r="RDI70" s="22"/>
      <c r="RDJ70" s="22"/>
      <c r="RDK70" s="22"/>
      <c r="RDL70" s="22"/>
      <c r="RDM70" s="22"/>
      <c r="RDN70" s="22"/>
      <c r="RDO70" s="22"/>
      <c r="RDP70" s="22"/>
      <c r="RDQ70" s="22"/>
      <c r="RDR70" s="22"/>
      <c r="RDS70" s="22"/>
      <c r="RDT70" s="22"/>
      <c r="RDU70" s="22"/>
      <c r="RDV70" s="22"/>
      <c r="RDW70" s="22"/>
      <c r="RDX70" s="22"/>
      <c r="RDY70" s="22"/>
      <c r="RDZ70" s="22"/>
      <c r="REA70" s="22"/>
      <c r="REB70" s="22"/>
      <c r="REC70" s="22"/>
      <c r="RED70" s="22"/>
      <c r="REE70" s="22"/>
      <c r="REF70" s="22"/>
      <c r="REG70" s="22"/>
      <c r="REH70" s="22"/>
      <c r="REI70" s="22"/>
      <c r="REJ70" s="22"/>
      <c r="REK70" s="22"/>
      <c r="REL70" s="22"/>
      <c r="REM70" s="22"/>
      <c r="REN70" s="22"/>
      <c r="REO70" s="22"/>
      <c r="REP70" s="22"/>
      <c r="REQ70" s="22"/>
      <c r="RER70" s="22"/>
      <c r="RES70" s="22"/>
      <c r="RET70" s="22"/>
      <c r="REU70" s="22"/>
      <c r="REV70" s="22"/>
      <c r="REW70" s="22"/>
      <c r="REX70" s="22"/>
      <c r="REY70" s="22"/>
      <c r="REZ70" s="22"/>
      <c r="RFA70" s="22"/>
      <c r="RFB70" s="22"/>
      <c r="RFC70" s="22"/>
      <c r="RFD70" s="22"/>
      <c r="RFE70" s="22"/>
      <c r="RFF70" s="22"/>
      <c r="RFG70" s="22"/>
      <c r="RFH70" s="22"/>
      <c r="RFI70" s="22"/>
      <c r="RFJ70" s="22"/>
      <c r="RFK70" s="22"/>
      <c r="RFL70" s="22"/>
      <c r="RFM70" s="22"/>
      <c r="RFN70" s="22"/>
      <c r="RFO70" s="22"/>
      <c r="RFP70" s="22"/>
      <c r="RFQ70" s="22"/>
      <c r="RFR70" s="22"/>
      <c r="RFS70" s="22"/>
      <c r="RFT70" s="22"/>
      <c r="RFU70" s="22"/>
      <c r="RFV70" s="22"/>
      <c r="RFW70" s="22"/>
      <c r="RFX70" s="22"/>
      <c r="RFY70" s="22"/>
      <c r="RFZ70" s="22"/>
      <c r="RGA70" s="22"/>
      <c r="RGB70" s="22"/>
      <c r="RGC70" s="22"/>
      <c r="RGD70" s="22"/>
      <c r="RGE70" s="22"/>
      <c r="RGF70" s="22"/>
      <c r="RGG70" s="22"/>
      <c r="RGH70" s="22"/>
      <c r="RGI70" s="22"/>
      <c r="RGJ70" s="22"/>
      <c r="RGK70" s="22"/>
      <c r="RGL70" s="22"/>
      <c r="RGM70" s="22"/>
      <c r="RGN70" s="22"/>
      <c r="RGO70" s="22"/>
      <c r="RGP70" s="22"/>
      <c r="RGQ70" s="22"/>
      <c r="RGR70" s="22"/>
      <c r="RGS70" s="22"/>
      <c r="RGT70" s="22"/>
      <c r="RGU70" s="22"/>
      <c r="RGV70" s="22"/>
      <c r="RGW70" s="22"/>
      <c r="RGX70" s="22"/>
      <c r="RGY70" s="22"/>
      <c r="RGZ70" s="22"/>
      <c r="RHA70" s="22"/>
      <c r="RHB70" s="22"/>
      <c r="RHC70" s="22"/>
      <c r="RHD70" s="22"/>
      <c r="RHE70" s="22"/>
      <c r="RHF70" s="22"/>
      <c r="RHG70" s="22"/>
      <c r="RHH70" s="22"/>
      <c r="RHI70" s="22"/>
      <c r="RHJ70" s="22"/>
      <c r="RHK70" s="22"/>
      <c r="RHL70" s="22"/>
      <c r="RHM70" s="22"/>
      <c r="RHN70" s="22"/>
      <c r="RHO70" s="22"/>
      <c r="RHP70" s="22"/>
      <c r="RHQ70" s="22"/>
      <c r="RHR70" s="22"/>
      <c r="RHS70" s="22"/>
      <c r="RHT70" s="22"/>
      <c r="RHU70" s="22"/>
      <c r="RHV70" s="22"/>
      <c r="RHW70" s="22"/>
      <c r="RHX70" s="22"/>
      <c r="RHY70" s="22"/>
      <c r="RHZ70" s="22"/>
      <c r="RIA70" s="22"/>
      <c r="RIB70" s="22"/>
      <c r="RIC70" s="22"/>
      <c r="RID70" s="22"/>
      <c r="RIE70" s="22"/>
      <c r="RIF70" s="22"/>
      <c r="RIG70" s="22"/>
      <c r="RIH70" s="22"/>
      <c r="RII70" s="22"/>
      <c r="RIJ70" s="22"/>
      <c r="RIK70" s="22"/>
      <c r="RIL70" s="22"/>
      <c r="RIM70" s="22"/>
      <c r="RIN70" s="22"/>
      <c r="RIO70" s="22"/>
      <c r="RIP70" s="22"/>
      <c r="RIQ70" s="22"/>
      <c r="RIR70" s="22"/>
      <c r="RIS70" s="22"/>
      <c r="RIT70" s="22"/>
      <c r="RIU70" s="22"/>
      <c r="RIV70" s="22"/>
      <c r="RIW70" s="22"/>
      <c r="RIX70" s="22"/>
      <c r="RIY70" s="22"/>
      <c r="RIZ70" s="22"/>
      <c r="RJA70" s="22"/>
      <c r="RJB70" s="22"/>
      <c r="RJC70" s="22"/>
      <c r="RJD70" s="22"/>
      <c r="RJE70" s="22"/>
      <c r="RJF70" s="22"/>
      <c r="RJG70" s="22"/>
      <c r="RJH70" s="22"/>
      <c r="RJI70" s="22"/>
      <c r="RJJ70" s="22"/>
      <c r="RJK70" s="22"/>
      <c r="RJL70" s="22"/>
      <c r="RJM70" s="22"/>
      <c r="RJN70" s="22"/>
      <c r="RJO70" s="22"/>
      <c r="RJP70" s="22"/>
      <c r="RJQ70" s="22"/>
      <c r="RJR70" s="22"/>
      <c r="RJS70" s="22"/>
      <c r="RJT70" s="22"/>
      <c r="RJU70" s="22"/>
      <c r="RJV70" s="22"/>
      <c r="RJW70" s="22"/>
      <c r="RJX70" s="22"/>
      <c r="RJY70" s="22"/>
      <c r="RJZ70" s="22"/>
      <c r="RKA70" s="22"/>
      <c r="RKB70" s="22"/>
      <c r="RKC70" s="22"/>
      <c r="RKD70" s="22"/>
      <c r="RKE70" s="22"/>
      <c r="RKF70" s="22"/>
      <c r="RKG70" s="22"/>
      <c r="RKH70" s="22"/>
      <c r="RKI70" s="22"/>
      <c r="RKJ70" s="22"/>
      <c r="RKK70" s="22"/>
      <c r="RKL70" s="22"/>
      <c r="RKM70" s="22"/>
      <c r="RKN70" s="22"/>
      <c r="RKO70" s="22"/>
      <c r="RKP70" s="22"/>
      <c r="RKQ70" s="22"/>
      <c r="RKR70" s="22"/>
      <c r="RKS70" s="22"/>
      <c r="RKT70" s="22"/>
      <c r="RKU70" s="22"/>
      <c r="RKV70" s="22"/>
      <c r="RKW70" s="22"/>
      <c r="RKX70" s="22"/>
      <c r="RKY70" s="22"/>
      <c r="RKZ70" s="22"/>
      <c r="RLA70" s="22"/>
      <c r="RLB70" s="22"/>
      <c r="RLC70" s="22"/>
      <c r="RLD70" s="22"/>
      <c r="RLE70" s="22"/>
      <c r="RLF70" s="22"/>
      <c r="RLG70" s="22"/>
      <c r="RLH70" s="22"/>
      <c r="RLI70" s="22"/>
      <c r="RLJ70" s="22"/>
      <c r="RLK70" s="22"/>
      <c r="RLL70" s="22"/>
      <c r="RLM70" s="22"/>
      <c r="RLN70" s="22"/>
      <c r="RLO70" s="22"/>
      <c r="RLP70" s="22"/>
      <c r="RLQ70" s="22"/>
      <c r="RLR70" s="22"/>
      <c r="RLS70" s="22"/>
      <c r="RLT70" s="22"/>
      <c r="RLU70" s="22"/>
      <c r="RLV70" s="22"/>
      <c r="RLW70" s="22"/>
      <c r="RLX70" s="22"/>
      <c r="RLY70" s="22"/>
      <c r="RLZ70" s="22"/>
      <c r="RMA70" s="22"/>
      <c r="RMB70" s="22"/>
      <c r="RMC70" s="22"/>
      <c r="RMD70" s="22"/>
      <c r="RME70" s="22"/>
      <c r="RMF70" s="22"/>
      <c r="RMG70" s="22"/>
      <c r="RMH70" s="22"/>
      <c r="RMI70" s="22"/>
      <c r="RMJ70" s="22"/>
      <c r="RMK70" s="22"/>
      <c r="RML70" s="22"/>
      <c r="RMM70" s="22"/>
      <c r="RMN70" s="22"/>
      <c r="RMO70" s="22"/>
      <c r="RMP70" s="22"/>
      <c r="RMQ70" s="22"/>
      <c r="RMR70" s="22"/>
      <c r="RMS70" s="22"/>
      <c r="RMT70" s="22"/>
      <c r="RMU70" s="22"/>
      <c r="RMV70" s="22"/>
      <c r="RMW70" s="22"/>
      <c r="RMX70" s="22"/>
      <c r="RMY70" s="22"/>
      <c r="RMZ70" s="22"/>
      <c r="RNA70" s="22"/>
      <c r="RNB70" s="22"/>
      <c r="RNC70" s="22"/>
      <c r="RND70" s="22"/>
      <c r="RNE70" s="22"/>
      <c r="RNF70" s="22"/>
      <c r="RNG70" s="22"/>
      <c r="RNH70" s="22"/>
      <c r="RNI70" s="22"/>
      <c r="RNJ70" s="22"/>
      <c r="RNK70" s="22"/>
      <c r="RNL70" s="22"/>
      <c r="RNM70" s="22"/>
      <c r="RNN70" s="22"/>
      <c r="RNO70" s="22"/>
      <c r="RNP70" s="22"/>
      <c r="RNQ70" s="22"/>
      <c r="RNR70" s="22"/>
      <c r="RNS70" s="22"/>
      <c r="RNT70" s="22"/>
      <c r="RNU70" s="22"/>
      <c r="RNV70" s="22"/>
      <c r="RNW70" s="22"/>
      <c r="RNX70" s="22"/>
      <c r="RNY70" s="22"/>
      <c r="RNZ70" s="22"/>
      <c r="ROA70" s="22"/>
      <c r="ROB70" s="22"/>
      <c r="ROC70" s="22"/>
      <c r="ROD70" s="22"/>
      <c r="ROE70" s="22"/>
      <c r="ROF70" s="22"/>
      <c r="ROG70" s="22"/>
      <c r="ROH70" s="22"/>
      <c r="ROI70" s="22"/>
      <c r="ROJ70" s="22"/>
      <c r="ROK70" s="22"/>
      <c r="ROL70" s="22"/>
      <c r="ROM70" s="22"/>
      <c r="RON70" s="22"/>
      <c r="ROO70" s="22"/>
      <c r="ROP70" s="22"/>
      <c r="ROQ70" s="22"/>
      <c r="ROR70" s="22"/>
      <c r="ROS70" s="22"/>
      <c r="ROT70" s="22"/>
      <c r="ROU70" s="22"/>
      <c r="ROV70" s="22"/>
      <c r="ROW70" s="22"/>
      <c r="ROX70" s="22"/>
      <c r="ROY70" s="22"/>
      <c r="ROZ70" s="22"/>
      <c r="RPA70" s="22"/>
      <c r="RPB70" s="22"/>
      <c r="RPC70" s="22"/>
      <c r="RPD70" s="22"/>
      <c r="RPE70" s="22"/>
      <c r="RPF70" s="22"/>
      <c r="RPG70" s="22"/>
      <c r="RPH70" s="22"/>
      <c r="RPI70" s="22"/>
      <c r="RPJ70" s="22"/>
      <c r="RPK70" s="22"/>
      <c r="RPL70" s="22"/>
      <c r="RPM70" s="22"/>
      <c r="RPN70" s="22"/>
      <c r="RPO70" s="22"/>
      <c r="RPP70" s="22"/>
      <c r="RPQ70" s="22"/>
      <c r="RPR70" s="22"/>
      <c r="RPS70" s="22"/>
      <c r="RPT70" s="22"/>
      <c r="RPU70" s="22"/>
      <c r="RPV70" s="22"/>
      <c r="RPW70" s="22"/>
      <c r="RPX70" s="22"/>
      <c r="RPY70" s="22"/>
      <c r="RPZ70" s="22"/>
      <c r="RQA70" s="22"/>
      <c r="RQB70" s="22"/>
      <c r="RQC70" s="22"/>
      <c r="RQD70" s="22"/>
      <c r="RQE70" s="22"/>
      <c r="RQF70" s="22"/>
      <c r="RQG70" s="22"/>
      <c r="RQH70" s="22"/>
      <c r="RQI70" s="22"/>
      <c r="RQJ70" s="22"/>
      <c r="RQK70" s="22"/>
      <c r="RQL70" s="22"/>
      <c r="RQM70" s="22"/>
      <c r="RQN70" s="22"/>
      <c r="RQO70" s="22"/>
      <c r="RQP70" s="22"/>
      <c r="RQQ70" s="22"/>
      <c r="RQR70" s="22"/>
      <c r="RQS70" s="22"/>
      <c r="RQT70" s="22"/>
      <c r="RQU70" s="22"/>
      <c r="RQV70" s="22"/>
      <c r="RQW70" s="22"/>
      <c r="RQX70" s="22"/>
      <c r="RQY70" s="22"/>
      <c r="RQZ70" s="22"/>
      <c r="RRA70" s="22"/>
      <c r="RRB70" s="22"/>
      <c r="RRC70" s="22"/>
      <c r="RRD70" s="22"/>
      <c r="RRE70" s="22"/>
      <c r="RRF70" s="22"/>
      <c r="RRG70" s="22"/>
      <c r="RRH70" s="22"/>
      <c r="RRI70" s="22"/>
      <c r="RRJ70" s="22"/>
      <c r="RRK70" s="22"/>
      <c r="RRL70" s="22"/>
      <c r="RRM70" s="22"/>
      <c r="RRN70" s="22"/>
      <c r="RRO70" s="22"/>
      <c r="RRP70" s="22"/>
      <c r="RRQ70" s="22"/>
      <c r="RRR70" s="22"/>
      <c r="RRS70" s="22"/>
      <c r="RRT70" s="22"/>
      <c r="RRU70" s="22"/>
      <c r="RRV70" s="22"/>
      <c r="RRW70" s="22"/>
      <c r="RRX70" s="22"/>
      <c r="RRY70" s="22"/>
      <c r="RRZ70" s="22"/>
      <c r="RSA70" s="22"/>
      <c r="RSB70" s="22"/>
      <c r="RSC70" s="22"/>
      <c r="RSD70" s="22"/>
      <c r="RSE70" s="22"/>
      <c r="RSF70" s="22"/>
      <c r="RSG70" s="22"/>
      <c r="RSH70" s="22"/>
      <c r="RSI70" s="22"/>
      <c r="RSJ70" s="22"/>
      <c r="RSK70" s="22"/>
      <c r="RSL70" s="22"/>
      <c r="RSM70" s="22"/>
      <c r="RSN70" s="22"/>
      <c r="RSO70" s="22"/>
      <c r="RSP70" s="22"/>
      <c r="RSQ70" s="22"/>
      <c r="RSR70" s="22"/>
      <c r="RSS70" s="22"/>
      <c r="RST70" s="22"/>
      <c r="RSU70" s="22"/>
      <c r="RSV70" s="22"/>
      <c r="RSW70" s="22"/>
      <c r="RSX70" s="22"/>
      <c r="RSY70" s="22"/>
      <c r="RSZ70" s="22"/>
      <c r="RTA70" s="22"/>
      <c r="RTB70" s="22"/>
      <c r="RTC70" s="22"/>
      <c r="RTD70" s="22"/>
      <c r="RTE70" s="22"/>
      <c r="RTF70" s="22"/>
      <c r="RTG70" s="22"/>
      <c r="RTH70" s="22"/>
      <c r="RTI70" s="22"/>
      <c r="RTJ70" s="22"/>
      <c r="RTK70" s="22"/>
      <c r="RTL70" s="22"/>
      <c r="RTM70" s="22"/>
      <c r="RTN70" s="22"/>
      <c r="RTO70" s="22"/>
      <c r="RTP70" s="22"/>
      <c r="RTQ70" s="22"/>
      <c r="RTR70" s="22"/>
      <c r="RTS70" s="22"/>
      <c r="RTT70" s="22"/>
      <c r="RTU70" s="22"/>
      <c r="RTV70" s="22"/>
      <c r="RTW70" s="22"/>
      <c r="RTX70" s="22"/>
      <c r="RTY70" s="22"/>
      <c r="RTZ70" s="22"/>
      <c r="RUA70" s="22"/>
      <c r="RUB70" s="22"/>
      <c r="RUC70" s="22"/>
      <c r="RUD70" s="22"/>
      <c r="RUE70" s="22"/>
      <c r="RUF70" s="22"/>
      <c r="RUG70" s="22"/>
      <c r="RUH70" s="22"/>
      <c r="RUI70" s="22"/>
      <c r="RUJ70" s="22"/>
      <c r="RUK70" s="22"/>
      <c r="RUL70" s="22"/>
      <c r="RUM70" s="22"/>
      <c r="RUN70" s="22"/>
      <c r="RUO70" s="22"/>
      <c r="RUP70" s="22"/>
      <c r="RUQ70" s="22"/>
      <c r="RUR70" s="22"/>
      <c r="RUS70" s="22"/>
      <c r="RUT70" s="22"/>
      <c r="RUU70" s="22"/>
      <c r="RUV70" s="22"/>
      <c r="RUW70" s="22"/>
      <c r="RUX70" s="22"/>
      <c r="RUY70" s="22"/>
      <c r="RUZ70" s="22"/>
      <c r="RVA70" s="22"/>
      <c r="RVB70" s="22"/>
      <c r="RVC70" s="22"/>
      <c r="RVD70" s="22"/>
      <c r="RVE70" s="22"/>
      <c r="RVF70" s="22"/>
      <c r="RVG70" s="22"/>
      <c r="RVH70" s="22"/>
      <c r="RVI70" s="22"/>
      <c r="RVJ70" s="22"/>
      <c r="RVK70" s="22"/>
      <c r="RVL70" s="22"/>
      <c r="RVM70" s="22"/>
      <c r="RVN70" s="22"/>
      <c r="RVO70" s="22"/>
      <c r="RVP70" s="22"/>
      <c r="RVQ70" s="22"/>
      <c r="RVR70" s="22"/>
      <c r="RVS70" s="22"/>
      <c r="RVT70" s="22"/>
      <c r="RVU70" s="22"/>
      <c r="RVV70" s="22"/>
      <c r="RVW70" s="22"/>
      <c r="RVX70" s="22"/>
      <c r="RVY70" s="22"/>
      <c r="RVZ70" s="22"/>
      <c r="RWA70" s="22"/>
      <c r="RWB70" s="22"/>
      <c r="RWC70" s="22"/>
      <c r="RWD70" s="22"/>
      <c r="RWE70" s="22"/>
      <c r="RWF70" s="22"/>
      <c r="RWG70" s="22"/>
      <c r="RWH70" s="22"/>
      <c r="RWI70" s="22"/>
      <c r="RWJ70" s="22"/>
      <c r="RWK70" s="22"/>
      <c r="RWL70" s="22"/>
      <c r="RWM70" s="22"/>
      <c r="RWN70" s="22"/>
      <c r="RWO70" s="22"/>
      <c r="RWP70" s="22"/>
      <c r="RWQ70" s="22"/>
      <c r="RWR70" s="22"/>
      <c r="RWS70" s="22"/>
      <c r="RWT70" s="22"/>
      <c r="RWU70" s="22"/>
      <c r="RWV70" s="22"/>
      <c r="RWW70" s="22"/>
      <c r="RWX70" s="22"/>
      <c r="RWY70" s="22"/>
      <c r="RWZ70" s="22"/>
      <c r="RXA70" s="22"/>
      <c r="RXB70" s="22"/>
      <c r="RXC70" s="22"/>
      <c r="RXD70" s="22"/>
      <c r="RXE70" s="22"/>
      <c r="RXF70" s="22"/>
      <c r="RXG70" s="22"/>
      <c r="RXH70" s="22"/>
      <c r="RXI70" s="22"/>
      <c r="RXJ70" s="22"/>
      <c r="RXK70" s="22"/>
      <c r="RXL70" s="22"/>
      <c r="RXM70" s="22"/>
      <c r="RXN70" s="22"/>
      <c r="RXO70" s="22"/>
      <c r="RXP70" s="22"/>
      <c r="RXQ70" s="22"/>
      <c r="RXR70" s="22"/>
      <c r="RXS70" s="22"/>
      <c r="RXT70" s="22"/>
      <c r="RXU70" s="22"/>
      <c r="RXV70" s="22"/>
      <c r="RXW70" s="22"/>
      <c r="RXX70" s="22"/>
      <c r="RXY70" s="22"/>
      <c r="RXZ70" s="22"/>
      <c r="RYA70" s="22"/>
      <c r="RYB70" s="22"/>
      <c r="RYC70" s="22"/>
      <c r="RYD70" s="22"/>
      <c r="RYE70" s="22"/>
      <c r="RYF70" s="22"/>
      <c r="RYG70" s="22"/>
      <c r="RYH70" s="22"/>
      <c r="RYI70" s="22"/>
      <c r="RYJ70" s="22"/>
      <c r="RYK70" s="22"/>
      <c r="RYL70" s="22"/>
      <c r="RYM70" s="22"/>
      <c r="RYN70" s="22"/>
      <c r="RYO70" s="22"/>
      <c r="RYP70" s="22"/>
      <c r="RYQ70" s="22"/>
      <c r="RYR70" s="22"/>
      <c r="RYS70" s="22"/>
      <c r="RYT70" s="22"/>
      <c r="RYU70" s="22"/>
      <c r="RYV70" s="22"/>
      <c r="RYW70" s="22"/>
      <c r="RYX70" s="22"/>
      <c r="RYY70" s="22"/>
      <c r="RYZ70" s="22"/>
      <c r="RZA70" s="22"/>
      <c r="RZB70" s="22"/>
      <c r="RZC70" s="22"/>
      <c r="RZD70" s="22"/>
      <c r="RZE70" s="22"/>
      <c r="RZF70" s="22"/>
      <c r="RZG70" s="22"/>
      <c r="RZH70" s="22"/>
      <c r="RZI70" s="22"/>
      <c r="RZJ70" s="22"/>
      <c r="RZK70" s="22"/>
      <c r="RZL70" s="22"/>
      <c r="RZM70" s="22"/>
      <c r="RZN70" s="22"/>
      <c r="RZO70" s="22"/>
      <c r="RZP70" s="22"/>
      <c r="RZQ70" s="22"/>
      <c r="RZR70" s="22"/>
      <c r="RZS70" s="22"/>
      <c r="RZT70" s="22"/>
      <c r="RZU70" s="22"/>
      <c r="RZV70" s="22"/>
      <c r="RZW70" s="22"/>
      <c r="RZX70" s="22"/>
      <c r="RZY70" s="22"/>
      <c r="RZZ70" s="22"/>
      <c r="SAA70" s="22"/>
      <c r="SAB70" s="22"/>
      <c r="SAC70" s="22"/>
      <c r="SAD70" s="22"/>
      <c r="SAE70" s="22"/>
      <c r="SAF70" s="22"/>
      <c r="SAG70" s="22"/>
      <c r="SAH70" s="22"/>
      <c r="SAI70" s="22"/>
      <c r="SAJ70" s="22"/>
      <c r="SAK70" s="22"/>
      <c r="SAL70" s="22"/>
      <c r="SAM70" s="22"/>
      <c r="SAN70" s="22"/>
      <c r="SAO70" s="22"/>
      <c r="SAP70" s="22"/>
      <c r="SAQ70" s="22"/>
      <c r="SAR70" s="22"/>
      <c r="SAS70" s="22"/>
      <c r="SAT70" s="22"/>
      <c r="SAU70" s="22"/>
      <c r="SAV70" s="22"/>
      <c r="SAW70" s="22"/>
      <c r="SAX70" s="22"/>
      <c r="SAY70" s="22"/>
      <c r="SAZ70" s="22"/>
      <c r="SBA70" s="22"/>
      <c r="SBB70" s="22"/>
      <c r="SBC70" s="22"/>
      <c r="SBD70" s="22"/>
      <c r="SBE70" s="22"/>
      <c r="SBF70" s="22"/>
      <c r="SBG70" s="22"/>
      <c r="SBH70" s="22"/>
      <c r="SBI70" s="22"/>
      <c r="SBJ70" s="22"/>
      <c r="SBK70" s="22"/>
      <c r="SBL70" s="22"/>
      <c r="SBM70" s="22"/>
      <c r="SBN70" s="22"/>
      <c r="SBO70" s="22"/>
      <c r="SBP70" s="22"/>
      <c r="SBQ70" s="22"/>
      <c r="SBR70" s="22"/>
      <c r="SBS70" s="22"/>
      <c r="SBT70" s="22"/>
      <c r="SBU70" s="22"/>
      <c r="SBV70" s="22"/>
      <c r="SBW70" s="22"/>
      <c r="SBX70" s="22"/>
      <c r="SBY70" s="22"/>
      <c r="SBZ70" s="22"/>
      <c r="SCA70" s="22"/>
      <c r="SCB70" s="22"/>
      <c r="SCC70" s="22"/>
      <c r="SCD70" s="22"/>
      <c r="SCE70" s="22"/>
      <c r="SCF70" s="22"/>
      <c r="SCG70" s="22"/>
      <c r="SCH70" s="22"/>
      <c r="SCI70" s="22"/>
      <c r="SCJ70" s="22"/>
      <c r="SCK70" s="22"/>
      <c r="SCL70" s="22"/>
      <c r="SCM70" s="22"/>
      <c r="SCN70" s="22"/>
      <c r="SCO70" s="22"/>
      <c r="SCP70" s="22"/>
      <c r="SCQ70" s="22"/>
      <c r="SCR70" s="22"/>
      <c r="SCS70" s="22"/>
      <c r="SCT70" s="22"/>
      <c r="SCU70" s="22"/>
      <c r="SCV70" s="22"/>
      <c r="SCW70" s="22"/>
      <c r="SCX70" s="22"/>
      <c r="SCY70" s="22"/>
      <c r="SCZ70" s="22"/>
      <c r="SDA70" s="22"/>
      <c r="SDB70" s="22"/>
      <c r="SDC70" s="22"/>
      <c r="SDD70" s="22"/>
      <c r="SDE70" s="22"/>
      <c r="SDF70" s="22"/>
      <c r="SDG70" s="22"/>
      <c r="SDH70" s="22"/>
      <c r="SDI70" s="22"/>
      <c r="SDJ70" s="22"/>
      <c r="SDK70" s="22"/>
      <c r="SDL70" s="22"/>
      <c r="SDM70" s="22"/>
      <c r="SDN70" s="22"/>
      <c r="SDO70" s="22"/>
      <c r="SDP70" s="22"/>
      <c r="SDQ70" s="22"/>
      <c r="SDR70" s="22"/>
      <c r="SDS70" s="22"/>
      <c r="SDT70" s="22"/>
      <c r="SDU70" s="22"/>
      <c r="SDV70" s="22"/>
      <c r="SDW70" s="22"/>
      <c r="SDX70" s="22"/>
      <c r="SDY70" s="22"/>
      <c r="SDZ70" s="22"/>
      <c r="SEA70" s="22"/>
      <c r="SEB70" s="22"/>
      <c r="SEC70" s="22"/>
      <c r="SED70" s="22"/>
      <c r="SEE70" s="22"/>
      <c r="SEF70" s="22"/>
      <c r="SEG70" s="22"/>
      <c r="SEH70" s="22"/>
      <c r="SEI70" s="22"/>
      <c r="SEJ70" s="22"/>
      <c r="SEK70" s="22"/>
      <c r="SEL70" s="22"/>
      <c r="SEM70" s="22"/>
      <c r="SEN70" s="22"/>
      <c r="SEO70" s="22"/>
      <c r="SEP70" s="22"/>
      <c r="SEQ70" s="22"/>
      <c r="SER70" s="22"/>
      <c r="SES70" s="22"/>
      <c r="SET70" s="22"/>
      <c r="SEU70" s="22"/>
      <c r="SEV70" s="22"/>
      <c r="SEW70" s="22"/>
      <c r="SEX70" s="22"/>
      <c r="SEY70" s="22"/>
      <c r="SEZ70" s="22"/>
      <c r="SFA70" s="22"/>
      <c r="SFB70" s="22"/>
      <c r="SFC70" s="22"/>
      <c r="SFD70" s="22"/>
      <c r="SFE70" s="22"/>
      <c r="SFF70" s="22"/>
      <c r="SFG70" s="22"/>
      <c r="SFH70" s="22"/>
      <c r="SFI70" s="22"/>
      <c r="SFJ70" s="22"/>
      <c r="SFK70" s="22"/>
      <c r="SFL70" s="22"/>
      <c r="SFM70" s="22"/>
      <c r="SFN70" s="22"/>
      <c r="SFO70" s="22"/>
      <c r="SFP70" s="22"/>
      <c r="SFQ70" s="22"/>
      <c r="SFR70" s="22"/>
      <c r="SFS70" s="22"/>
      <c r="SFT70" s="22"/>
      <c r="SFU70" s="22"/>
      <c r="SFV70" s="22"/>
      <c r="SFW70" s="22"/>
      <c r="SFX70" s="22"/>
      <c r="SFY70" s="22"/>
      <c r="SFZ70" s="22"/>
      <c r="SGA70" s="22"/>
      <c r="SGB70" s="22"/>
      <c r="SGC70" s="22"/>
      <c r="SGD70" s="22"/>
      <c r="SGE70" s="22"/>
      <c r="SGF70" s="22"/>
      <c r="SGG70" s="22"/>
      <c r="SGH70" s="22"/>
      <c r="SGI70" s="22"/>
      <c r="SGJ70" s="22"/>
      <c r="SGK70" s="22"/>
      <c r="SGL70" s="22"/>
      <c r="SGM70" s="22"/>
      <c r="SGN70" s="22"/>
      <c r="SGO70" s="22"/>
      <c r="SGP70" s="22"/>
      <c r="SGQ70" s="22"/>
      <c r="SGR70" s="22"/>
      <c r="SGS70" s="22"/>
      <c r="SGT70" s="22"/>
      <c r="SGU70" s="22"/>
      <c r="SGV70" s="22"/>
      <c r="SGW70" s="22"/>
      <c r="SGX70" s="22"/>
      <c r="SGY70" s="22"/>
      <c r="SGZ70" s="22"/>
      <c r="SHA70" s="22"/>
      <c r="SHB70" s="22"/>
      <c r="SHC70" s="22"/>
      <c r="SHD70" s="22"/>
      <c r="SHE70" s="22"/>
      <c r="SHF70" s="22"/>
      <c r="SHG70" s="22"/>
      <c r="SHH70" s="22"/>
      <c r="SHI70" s="22"/>
      <c r="SHJ70" s="22"/>
      <c r="SHK70" s="22"/>
      <c r="SHL70" s="22"/>
      <c r="SHM70" s="22"/>
      <c r="SHN70" s="22"/>
      <c r="SHO70" s="22"/>
      <c r="SHP70" s="22"/>
      <c r="SHQ70" s="22"/>
      <c r="SHR70" s="22"/>
      <c r="SHS70" s="22"/>
      <c r="SHT70" s="22"/>
      <c r="SHU70" s="22"/>
      <c r="SHV70" s="22"/>
      <c r="SHW70" s="22"/>
      <c r="SHX70" s="22"/>
      <c r="SHY70" s="22"/>
      <c r="SHZ70" s="22"/>
      <c r="SIA70" s="22"/>
      <c r="SIB70" s="22"/>
      <c r="SIC70" s="22"/>
      <c r="SID70" s="22"/>
      <c r="SIE70" s="22"/>
      <c r="SIF70" s="22"/>
      <c r="SIG70" s="22"/>
      <c r="SIH70" s="22"/>
      <c r="SII70" s="22"/>
      <c r="SIJ70" s="22"/>
      <c r="SIK70" s="22"/>
      <c r="SIL70" s="22"/>
      <c r="SIM70" s="22"/>
      <c r="SIN70" s="22"/>
      <c r="SIO70" s="22"/>
      <c r="SIP70" s="22"/>
      <c r="SIQ70" s="22"/>
      <c r="SIR70" s="22"/>
      <c r="SIS70" s="22"/>
      <c r="SIT70" s="22"/>
      <c r="SIU70" s="22"/>
      <c r="SIV70" s="22"/>
      <c r="SIW70" s="22"/>
      <c r="SIX70" s="22"/>
      <c r="SIY70" s="22"/>
      <c r="SIZ70" s="22"/>
      <c r="SJA70" s="22"/>
      <c r="SJB70" s="22"/>
      <c r="SJC70" s="22"/>
      <c r="SJD70" s="22"/>
      <c r="SJE70" s="22"/>
      <c r="SJF70" s="22"/>
      <c r="SJG70" s="22"/>
      <c r="SJH70" s="22"/>
      <c r="SJI70" s="22"/>
      <c r="SJJ70" s="22"/>
      <c r="SJK70" s="22"/>
      <c r="SJL70" s="22"/>
      <c r="SJM70" s="22"/>
      <c r="SJN70" s="22"/>
      <c r="SJO70" s="22"/>
      <c r="SJP70" s="22"/>
      <c r="SJQ70" s="22"/>
      <c r="SJR70" s="22"/>
      <c r="SJS70" s="22"/>
      <c r="SJT70" s="22"/>
      <c r="SJU70" s="22"/>
      <c r="SJV70" s="22"/>
      <c r="SJW70" s="22"/>
      <c r="SJX70" s="22"/>
      <c r="SJY70" s="22"/>
      <c r="SJZ70" s="22"/>
      <c r="SKA70" s="22"/>
      <c r="SKB70" s="22"/>
      <c r="SKC70" s="22"/>
      <c r="SKD70" s="22"/>
      <c r="SKE70" s="22"/>
      <c r="SKF70" s="22"/>
      <c r="SKG70" s="22"/>
      <c r="SKH70" s="22"/>
      <c r="SKI70" s="22"/>
      <c r="SKJ70" s="22"/>
      <c r="SKK70" s="22"/>
      <c r="SKL70" s="22"/>
      <c r="SKM70" s="22"/>
      <c r="SKN70" s="22"/>
      <c r="SKO70" s="22"/>
      <c r="SKP70" s="22"/>
      <c r="SKQ70" s="22"/>
      <c r="SKR70" s="22"/>
      <c r="SKS70" s="22"/>
      <c r="SKT70" s="22"/>
      <c r="SKU70" s="22"/>
      <c r="SKV70" s="22"/>
      <c r="SKW70" s="22"/>
      <c r="SKX70" s="22"/>
      <c r="SKY70" s="22"/>
      <c r="SKZ70" s="22"/>
      <c r="SLA70" s="22"/>
      <c r="SLB70" s="22"/>
      <c r="SLC70" s="22"/>
      <c r="SLD70" s="22"/>
      <c r="SLE70" s="22"/>
      <c r="SLF70" s="22"/>
      <c r="SLG70" s="22"/>
      <c r="SLH70" s="22"/>
      <c r="SLI70" s="22"/>
      <c r="SLJ70" s="22"/>
      <c r="SLK70" s="22"/>
      <c r="SLL70" s="22"/>
      <c r="SLM70" s="22"/>
      <c r="SLN70" s="22"/>
      <c r="SLO70" s="22"/>
      <c r="SLP70" s="22"/>
      <c r="SLQ70" s="22"/>
      <c r="SLR70" s="22"/>
      <c r="SLS70" s="22"/>
      <c r="SLT70" s="22"/>
      <c r="SLU70" s="22"/>
      <c r="SLV70" s="22"/>
      <c r="SLW70" s="22"/>
      <c r="SLX70" s="22"/>
      <c r="SLY70" s="22"/>
      <c r="SLZ70" s="22"/>
      <c r="SMA70" s="22"/>
      <c r="SMB70" s="22"/>
      <c r="SMC70" s="22"/>
      <c r="SMD70" s="22"/>
      <c r="SME70" s="22"/>
      <c r="SMF70" s="22"/>
      <c r="SMG70" s="22"/>
      <c r="SMH70" s="22"/>
      <c r="SMI70" s="22"/>
      <c r="SMJ70" s="22"/>
      <c r="SMK70" s="22"/>
      <c r="SML70" s="22"/>
      <c r="SMM70" s="22"/>
      <c r="SMN70" s="22"/>
      <c r="SMO70" s="22"/>
      <c r="SMP70" s="22"/>
      <c r="SMQ70" s="22"/>
      <c r="SMR70" s="22"/>
      <c r="SMS70" s="22"/>
      <c r="SMT70" s="22"/>
      <c r="SMU70" s="22"/>
      <c r="SMV70" s="22"/>
      <c r="SMW70" s="22"/>
      <c r="SMX70" s="22"/>
      <c r="SMY70" s="22"/>
      <c r="SMZ70" s="22"/>
      <c r="SNA70" s="22"/>
      <c r="SNB70" s="22"/>
      <c r="SNC70" s="22"/>
      <c r="SND70" s="22"/>
      <c r="SNE70" s="22"/>
      <c r="SNF70" s="22"/>
      <c r="SNG70" s="22"/>
      <c r="SNH70" s="22"/>
      <c r="SNI70" s="22"/>
      <c r="SNJ70" s="22"/>
      <c r="SNK70" s="22"/>
      <c r="SNL70" s="22"/>
      <c r="SNM70" s="22"/>
      <c r="SNN70" s="22"/>
      <c r="SNO70" s="22"/>
      <c r="SNP70" s="22"/>
      <c r="SNQ70" s="22"/>
      <c r="SNR70" s="22"/>
      <c r="SNS70" s="22"/>
      <c r="SNT70" s="22"/>
      <c r="SNU70" s="22"/>
      <c r="SNV70" s="22"/>
      <c r="SNW70" s="22"/>
      <c r="SNX70" s="22"/>
      <c r="SNY70" s="22"/>
      <c r="SNZ70" s="22"/>
      <c r="SOA70" s="22"/>
      <c r="SOB70" s="22"/>
      <c r="SOC70" s="22"/>
      <c r="SOD70" s="22"/>
      <c r="SOE70" s="22"/>
      <c r="SOF70" s="22"/>
      <c r="SOG70" s="22"/>
      <c r="SOH70" s="22"/>
      <c r="SOI70" s="22"/>
      <c r="SOJ70" s="22"/>
      <c r="SOK70" s="22"/>
      <c r="SOL70" s="22"/>
      <c r="SOM70" s="22"/>
      <c r="SON70" s="22"/>
      <c r="SOO70" s="22"/>
      <c r="SOP70" s="22"/>
      <c r="SOQ70" s="22"/>
      <c r="SOR70" s="22"/>
      <c r="SOS70" s="22"/>
      <c r="SOT70" s="22"/>
      <c r="SOU70" s="22"/>
      <c r="SOV70" s="22"/>
      <c r="SOW70" s="22"/>
      <c r="SOX70" s="22"/>
      <c r="SOY70" s="22"/>
      <c r="SOZ70" s="22"/>
      <c r="SPA70" s="22"/>
      <c r="SPB70" s="22"/>
      <c r="SPC70" s="22"/>
      <c r="SPD70" s="22"/>
      <c r="SPE70" s="22"/>
      <c r="SPF70" s="22"/>
      <c r="SPG70" s="22"/>
      <c r="SPH70" s="22"/>
      <c r="SPI70" s="22"/>
      <c r="SPJ70" s="22"/>
      <c r="SPK70" s="22"/>
      <c r="SPL70" s="22"/>
      <c r="SPM70" s="22"/>
      <c r="SPN70" s="22"/>
      <c r="SPO70" s="22"/>
      <c r="SPP70" s="22"/>
      <c r="SPQ70" s="22"/>
      <c r="SPR70" s="22"/>
      <c r="SPS70" s="22"/>
      <c r="SPT70" s="22"/>
      <c r="SPU70" s="22"/>
      <c r="SPV70" s="22"/>
      <c r="SPW70" s="22"/>
      <c r="SPX70" s="22"/>
      <c r="SPY70" s="22"/>
      <c r="SPZ70" s="22"/>
      <c r="SQA70" s="22"/>
      <c r="SQB70" s="22"/>
      <c r="SQC70" s="22"/>
      <c r="SQD70" s="22"/>
      <c r="SQE70" s="22"/>
      <c r="SQF70" s="22"/>
      <c r="SQG70" s="22"/>
      <c r="SQH70" s="22"/>
      <c r="SQI70" s="22"/>
      <c r="SQJ70" s="22"/>
      <c r="SQK70" s="22"/>
      <c r="SQL70" s="22"/>
      <c r="SQM70" s="22"/>
      <c r="SQN70" s="22"/>
      <c r="SQO70" s="22"/>
      <c r="SQP70" s="22"/>
      <c r="SQQ70" s="22"/>
      <c r="SQR70" s="22"/>
      <c r="SQS70" s="22"/>
      <c r="SQT70" s="22"/>
      <c r="SQU70" s="22"/>
      <c r="SQV70" s="22"/>
      <c r="SQW70" s="22"/>
      <c r="SQX70" s="22"/>
      <c r="SQY70" s="22"/>
      <c r="SQZ70" s="22"/>
      <c r="SRA70" s="22"/>
      <c r="SRB70" s="22"/>
      <c r="SRC70" s="22"/>
      <c r="SRD70" s="22"/>
      <c r="SRE70" s="22"/>
      <c r="SRF70" s="22"/>
      <c r="SRG70" s="22"/>
      <c r="SRH70" s="22"/>
      <c r="SRI70" s="22"/>
      <c r="SRJ70" s="22"/>
      <c r="SRK70" s="22"/>
      <c r="SRL70" s="22"/>
      <c r="SRM70" s="22"/>
      <c r="SRN70" s="22"/>
      <c r="SRO70" s="22"/>
      <c r="SRP70" s="22"/>
      <c r="SRQ70" s="22"/>
      <c r="SRR70" s="22"/>
      <c r="SRS70" s="22"/>
      <c r="SRT70" s="22"/>
      <c r="SRU70" s="22"/>
      <c r="SRV70" s="22"/>
      <c r="SRW70" s="22"/>
      <c r="SRX70" s="22"/>
      <c r="SRY70" s="22"/>
      <c r="SRZ70" s="22"/>
      <c r="SSA70" s="22"/>
      <c r="SSB70" s="22"/>
      <c r="SSC70" s="22"/>
      <c r="SSD70" s="22"/>
      <c r="SSE70" s="22"/>
      <c r="SSF70" s="22"/>
      <c r="SSG70" s="22"/>
      <c r="SSH70" s="22"/>
      <c r="SSI70" s="22"/>
      <c r="SSJ70" s="22"/>
      <c r="SSK70" s="22"/>
      <c r="SSL70" s="22"/>
      <c r="SSM70" s="22"/>
      <c r="SSN70" s="22"/>
      <c r="SSO70" s="22"/>
      <c r="SSP70" s="22"/>
      <c r="SSQ70" s="22"/>
      <c r="SSR70" s="22"/>
      <c r="SSS70" s="22"/>
      <c r="SST70" s="22"/>
      <c r="SSU70" s="22"/>
      <c r="SSV70" s="22"/>
      <c r="SSW70" s="22"/>
      <c r="SSX70" s="22"/>
      <c r="SSY70" s="22"/>
      <c r="SSZ70" s="22"/>
      <c r="STA70" s="22"/>
      <c r="STB70" s="22"/>
      <c r="STC70" s="22"/>
      <c r="STD70" s="22"/>
      <c r="STE70" s="22"/>
      <c r="STF70" s="22"/>
      <c r="STG70" s="22"/>
      <c r="STH70" s="22"/>
      <c r="STI70" s="22"/>
      <c r="STJ70" s="22"/>
      <c r="STK70" s="22"/>
      <c r="STL70" s="22"/>
      <c r="STM70" s="22"/>
      <c r="STN70" s="22"/>
      <c r="STO70" s="22"/>
      <c r="STP70" s="22"/>
      <c r="STQ70" s="22"/>
      <c r="STR70" s="22"/>
      <c r="STS70" s="22"/>
      <c r="STT70" s="22"/>
      <c r="STU70" s="22"/>
      <c r="STV70" s="22"/>
      <c r="STW70" s="22"/>
      <c r="STX70" s="22"/>
      <c r="STY70" s="22"/>
      <c r="STZ70" s="22"/>
      <c r="SUA70" s="22"/>
      <c r="SUB70" s="22"/>
      <c r="SUC70" s="22"/>
      <c r="SUD70" s="22"/>
      <c r="SUE70" s="22"/>
      <c r="SUF70" s="22"/>
      <c r="SUG70" s="22"/>
      <c r="SUH70" s="22"/>
      <c r="SUI70" s="22"/>
      <c r="SUJ70" s="22"/>
      <c r="SUK70" s="22"/>
      <c r="SUL70" s="22"/>
      <c r="SUM70" s="22"/>
      <c r="SUN70" s="22"/>
      <c r="SUO70" s="22"/>
      <c r="SUP70" s="22"/>
      <c r="SUQ70" s="22"/>
      <c r="SUR70" s="22"/>
      <c r="SUS70" s="22"/>
      <c r="SUT70" s="22"/>
      <c r="SUU70" s="22"/>
      <c r="SUV70" s="22"/>
      <c r="SUW70" s="22"/>
      <c r="SUX70" s="22"/>
      <c r="SUY70" s="22"/>
      <c r="SUZ70" s="22"/>
      <c r="SVA70" s="22"/>
      <c r="SVB70" s="22"/>
      <c r="SVC70" s="22"/>
      <c r="SVD70" s="22"/>
      <c r="SVE70" s="22"/>
      <c r="SVF70" s="22"/>
      <c r="SVG70" s="22"/>
      <c r="SVH70" s="22"/>
      <c r="SVI70" s="22"/>
      <c r="SVJ70" s="22"/>
      <c r="SVK70" s="22"/>
      <c r="SVL70" s="22"/>
      <c r="SVM70" s="22"/>
      <c r="SVN70" s="22"/>
      <c r="SVO70" s="22"/>
      <c r="SVP70" s="22"/>
      <c r="SVQ70" s="22"/>
      <c r="SVR70" s="22"/>
      <c r="SVS70" s="22"/>
      <c r="SVT70" s="22"/>
      <c r="SVU70" s="22"/>
      <c r="SVV70" s="22"/>
      <c r="SVW70" s="22"/>
      <c r="SVX70" s="22"/>
      <c r="SVY70" s="22"/>
      <c r="SVZ70" s="22"/>
      <c r="SWA70" s="22"/>
      <c r="SWB70" s="22"/>
      <c r="SWC70" s="22"/>
      <c r="SWD70" s="22"/>
      <c r="SWE70" s="22"/>
      <c r="SWF70" s="22"/>
      <c r="SWG70" s="22"/>
      <c r="SWH70" s="22"/>
      <c r="SWI70" s="22"/>
      <c r="SWJ70" s="22"/>
      <c r="SWK70" s="22"/>
      <c r="SWL70" s="22"/>
      <c r="SWM70" s="22"/>
      <c r="SWN70" s="22"/>
      <c r="SWO70" s="22"/>
      <c r="SWP70" s="22"/>
      <c r="SWQ70" s="22"/>
      <c r="SWR70" s="22"/>
      <c r="SWS70" s="22"/>
      <c r="SWT70" s="22"/>
      <c r="SWU70" s="22"/>
      <c r="SWV70" s="22"/>
      <c r="SWW70" s="22"/>
      <c r="SWX70" s="22"/>
      <c r="SWY70" s="22"/>
      <c r="SWZ70" s="22"/>
      <c r="SXA70" s="22"/>
      <c r="SXB70" s="22"/>
      <c r="SXC70" s="22"/>
      <c r="SXD70" s="22"/>
      <c r="SXE70" s="22"/>
      <c r="SXF70" s="22"/>
      <c r="SXG70" s="22"/>
      <c r="SXH70" s="22"/>
      <c r="SXI70" s="22"/>
      <c r="SXJ70" s="22"/>
      <c r="SXK70" s="22"/>
      <c r="SXL70" s="22"/>
      <c r="SXM70" s="22"/>
      <c r="SXN70" s="22"/>
      <c r="SXO70" s="22"/>
      <c r="SXP70" s="22"/>
      <c r="SXQ70" s="22"/>
      <c r="SXR70" s="22"/>
      <c r="SXS70" s="22"/>
      <c r="SXT70" s="22"/>
      <c r="SXU70" s="22"/>
      <c r="SXV70" s="22"/>
      <c r="SXW70" s="22"/>
      <c r="SXX70" s="22"/>
      <c r="SXY70" s="22"/>
      <c r="SXZ70" s="22"/>
      <c r="SYA70" s="22"/>
      <c r="SYB70" s="22"/>
      <c r="SYC70" s="22"/>
      <c r="SYD70" s="22"/>
      <c r="SYE70" s="22"/>
      <c r="SYF70" s="22"/>
      <c r="SYG70" s="22"/>
      <c r="SYH70" s="22"/>
      <c r="SYI70" s="22"/>
      <c r="SYJ70" s="22"/>
      <c r="SYK70" s="22"/>
      <c r="SYL70" s="22"/>
      <c r="SYM70" s="22"/>
      <c r="SYN70" s="22"/>
      <c r="SYO70" s="22"/>
      <c r="SYP70" s="22"/>
      <c r="SYQ70" s="22"/>
      <c r="SYR70" s="22"/>
      <c r="SYS70" s="22"/>
      <c r="SYT70" s="22"/>
      <c r="SYU70" s="22"/>
      <c r="SYV70" s="22"/>
      <c r="SYW70" s="22"/>
      <c r="SYX70" s="22"/>
      <c r="SYY70" s="22"/>
      <c r="SYZ70" s="22"/>
      <c r="SZA70" s="22"/>
      <c r="SZB70" s="22"/>
      <c r="SZC70" s="22"/>
      <c r="SZD70" s="22"/>
      <c r="SZE70" s="22"/>
      <c r="SZF70" s="22"/>
      <c r="SZG70" s="22"/>
      <c r="SZH70" s="22"/>
      <c r="SZI70" s="22"/>
      <c r="SZJ70" s="22"/>
      <c r="SZK70" s="22"/>
      <c r="SZL70" s="22"/>
      <c r="SZM70" s="22"/>
      <c r="SZN70" s="22"/>
      <c r="SZO70" s="22"/>
      <c r="SZP70" s="22"/>
      <c r="SZQ70" s="22"/>
      <c r="SZR70" s="22"/>
      <c r="SZS70" s="22"/>
      <c r="SZT70" s="22"/>
      <c r="SZU70" s="22"/>
      <c r="SZV70" s="22"/>
      <c r="SZW70" s="22"/>
      <c r="SZX70" s="22"/>
      <c r="SZY70" s="22"/>
      <c r="SZZ70" s="22"/>
      <c r="TAA70" s="22"/>
      <c r="TAB70" s="22"/>
      <c r="TAC70" s="22"/>
      <c r="TAD70" s="22"/>
      <c r="TAE70" s="22"/>
      <c r="TAF70" s="22"/>
      <c r="TAG70" s="22"/>
      <c r="TAH70" s="22"/>
      <c r="TAI70" s="22"/>
      <c r="TAJ70" s="22"/>
      <c r="TAK70" s="22"/>
      <c r="TAL70" s="22"/>
      <c r="TAM70" s="22"/>
      <c r="TAN70" s="22"/>
      <c r="TAO70" s="22"/>
      <c r="TAP70" s="22"/>
      <c r="TAQ70" s="22"/>
      <c r="TAR70" s="22"/>
      <c r="TAS70" s="22"/>
      <c r="TAT70" s="22"/>
      <c r="TAU70" s="22"/>
      <c r="TAV70" s="22"/>
      <c r="TAW70" s="22"/>
      <c r="TAX70" s="22"/>
      <c r="TAY70" s="22"/>
      <c r="TAZ70" s="22"/>
      <c r="TBA70" s="22"/>
      <c r="TBB70" s="22"/>
      <c r="TBC70" s="22"/>
      <c r="TBD70" s="22"/>
      <c r="TBE70" s="22"/>
      <c r="TBF70" s="22"/>
      <c r="TBG70" s="22"/>
      <c r="TBH70" s="22"/>
      <c r="TBI70" s="22"/>
      <c r="TBJ70" s="22"/>
      <c r="TBK70" s="22"/>
      <c r="TBL70" s="22"/>
      <c r="TBM70" s="22"/>
      <c r="TBN70" s="22"/>
      <c r="TBO70" s="22"/>
      <c r="TBP70" s="22"/>
      <c r="TBQ70" s="22"/>
      <c r="TBR70" s="22"/>
      <c r="TBS70" s="22"/>
      <c r="TBT70" s="22"/>
      <c r="TBU70" s="22"/>
      <c r="TBV70" s="22"/>
      <c r="TBW70" s="22"/>
      <c r="TBX70" s="22"/>
      <c r="TBY70" s="22"/>
      <c r="TBZ70" s="22"/>
      <c r="TCA70" s="22"/>
      <c r="TCB70" s="22"/>
      <c r="TCC70" s="22"/>
      <c r="TCD70" s="22"/>
      <c r="TCE70" s="22"/>
      <c r="TCF70" s="22"/>
      <c r="TCG70" s="22"/>
      <c r="TCH70" s="22"/>
      <c r="TCI70" s="22"/>
      <c r="TCJ70" s="22"/>
      <c r="TCK70" s="22"/>
      <c r="TCL70" s="22"/>
      <c r="TCM70" s="22"/>
      <c r="TCN70" s="22"/>
      <c r="TCO70" s="22"/>
      <c r="TCP70" s="22"/>
      <c r="TCQ70" s="22"/>
      <c r="TCR70" s="22"/>
      <c r="TCS70" s="22"/>
      <c r="TCT70" s="22"/>
      <c r="TCU70" s="22"/>
      <c r="TCV70" s="22"/>
      <c r="TCW70" s="22"/>
      <c r="TCX70" s="22"/>
      <c r="TCY70" s="22"/>
      <c r="TCZ70" s="22"/>
      <c r="TDA70" s="22"/>
      <c r="TDB70" s="22"/>
      <c r="TDC70" s="22"/>
      <c r="TDD70" s="22"/>
      <c r="TDE70" s="22"/>
      <c r="TDF70" s="22"/>
      <c r="TDG70" s="22"/>
      <c r="TDH70" s="22"/>
      <c r="TDI70" s="22"/>
      <c r="TDJ70" s="22"/>
      <c r="TDK70" s="22"/>
      <c r="TDL70" s="22"/>
      <c r="TDM70" s="22"/>
      <c r="TDN70" s="22"/>
      <c r="TDO70" s="22"/>
      <c r="TDP70" s="22"/>
      <c r="TDQ70" s="22"/>
      <c r="TDR70" s="22"/>
      <c r="TDS70" s="22"/>
      <c r="TDT70" s="22"/>
      <c r="TDU70" s="22"/>
      <c r="TDV70" s="22"/>
      <c r="TDW70" s="22"/>
      <c r="TDX70" s="22"/>
      <c r="TDY70" s="22"/>
      <c r="TDZ70" s="22"/>
      <c r="TEA70" s="22"/>
      <c r="TEB70" s="22"/>
      <c r="TEC70" s="22"/>
      <c r="TED70" s="22"/>
      <c r="TEE70" s="22"/>
      <c r="TEF70" s="22"/>
      <c r="TEG70" s="22"/>
      <c r="TEH70" s="22"/>
      <c r="TEI70" s="22"/>
      <c r="TEJ70" s="22"/>
      <c r="TEK70" s="22"/>
      <c r="TEL70" s="22"/>
      <c r="TEM70" s="22"/>
      <c r="TEN70" s="22"/>
      <c r="TEO70" s="22"/>
      <c r="TEP70" s="22"/>
      <c r="TEQ70" s="22"/>
      <c r="TER70" s="22"/>
      <c r="TES70" s="22"/>
      <c r="TET70" s="22"/>
      <c r="TEU70" s="22"/>
      <c r="TEV70" s="22"/>
      <c r="TEW70" s="22"/>
      <c r="TEX70" s="22"/>
      <c r="TEY70" s="22"/>
      <c r="TEZ70" s="22"/>
      <c r="TFA70" s="22"/>
      <c r="TFB70" s="22"/>
      <c r="TFC70" s="22"/>
      <c r="TFD70" s="22"/>
      <c r="TFE70" s="22"/>
      <c r="TFF70" s="22"/>
      <c r="TFG70" s="22"/>
      <c r="TFH70" s="22"/>
      <c r="TFI70" s="22"/>
      <c r="TFJ70" s="22"/>
      <c r="TFK70" s="22"/>
      <c r="TFL70" s="22"/>
      <c r="TFM70" s="22"/>
      <c r="TFN70" s="22"/>
      <c r="TFO70" s="22"/>
      <c r="TFP70" s="22"/>
      <c r="TFQ70" s="22"/>
      <c r="TFR70" s="22"/>
      <c r="TFS70" s="22"/>
      <c r="TFT70" s="22"/>
      <c r="TFU70" s="22"/>
      <c r="TFV70" s="22"/>
      <c r="TFW70" s="22"/>
      <c r="TFX70" s="22"/>
      <c r="TFY70" s="22"/>
      <c r="TFZ70" s="22"/>
      <c r="TGA70" s="22"/>
      <c r="TGB70" s="22"/>
      <c r="TGC70" s="22"/>
      <c r="TGD70" s="22"/>
      <c r="TGE70" s="22"/>
      <c r="TGF70" s="22"/>
      <c r="TGG70" s="22"/>
      <c r="TGH70" s="22"/>
      <c r="TGI70" s="22"/>
      <c r="TGJ70" s="22"/>
      <c r="TGK70" s="22"/>
      <c r="TGL70" s="22"/>
      <c r="TGM70" s="22"/>
      <c r="TGN70" s="22"/>
      <c r="TGO70" s="22"/>
      <c r="TGP70" s="22"/>
      <c r="TGQ70" s="22"/>
      <c r="TGR70" s="22"/>
      <c r="TGS70" s="22"/>
      <c r="TGT70" s="22"/>
      <c r="TGU70" s="22"/>
      <c r="TGV70" s="22"/>
      <c r="TGW70" s="22"/>
      <c r="TGX70" s="22"/>
      <c r="TGY70" s="22"/>
      <c r="TGZ70" s="22"/>
      <c r="THA70" s="22"/>
      <c r="THB70" s="22"/>
      <c r="THC70" s="22"/>
      <c r="THD70" s="22"/>
      <c r="THE70" s="22"/>
      <c r="THF70" s="22"/>
      <c r="THG70" s="22"/>
      <c r="THH70" s="22"/>
      <c r="THI70" s="22"/>
      <c r="THJ70" s="22"/>
      <c r="THK70" s="22"/>
      <c r="THL70" s="22"/>
      <c r="THM70" s="22"/>
      <c r="THN70" s="22"/>
      <c r="THO70" s="22"/>
      <c r="THP70" s="22"/>
      <c r="THQ70" s="22"/>
      <c r="THR70" s="22"/>
      <c r="THS70" s="22"/>
      <c r="THT70" s="22"/>
      <c r="THU70" s="22"/>
      <c r="THV70" s="22"/>
      <c r="THW70" s="22"/>
      <c r="THX70" s="22"/>
      <c r="THY70" s="22"/>
      <c r="THZ70" s="22"/>
      <c r="TIA70" s="22"/>
      <c r="TIB70" s="22"/>
      <c r="TIC70" s="22"/>
      <c r="TID70" s="22"/>
      <c r="TIE70" s="22"/>
      <c r="TIF70" s="22"/>
      <c r="TIG70" s="22"/>
      <c r="TIH70" s="22"/>
      <c r="TII70" s="22"/>
      <c r="TIJ70" s="22"/>
      <c r="TIK70" s="22"/>
      <c r="TIL70" s="22"/>
      <c r="TIM70" s="22"/>
      <c r="TIN70" s="22"/>
      <c r="TIO70" s="22"/>
      <c r="TIP70" s="22"/>
      <c r="TIQ70" s="22"/>
      <c r="TIR70" s="22"/>
      <c r="TIS70" s="22"/>
      <c r="TIT70" s="22"/>
      <c r="TIU70" s="22"/>
      <c r="TIV70" s="22"/>
      <c r="TIW70" s="22"/>
      <c r="TIX70" s="22"/>
      <c r="TIY70" s="22"/>
      <c r="TIZ70" s="22"/>
      <c r="TJA70" s="22"/>
      <c r="TJB70" s="22"/>
      <c r="TJC70" s="22"/>
      <c r="TJD70" s="22"/>
      <c r="TJE70" s="22"/>
      <c r="TJF70" s="22"/>
      <c r="TJG70" s="22"/>
      <c r="TJH70" s="22"/>
      <c r="TJI70" s="22"/>
      <c r="TJJ70" s="22"/>
      <c r="TJK70" s="22"/>
      <c r="TJL70" s="22"/>
      <c r="TJM70" s="22"/>
      <c r="TJN70" s="22"/>
      <c r="TJO70" s="22"/>
      <c r="TJP70" s="22"/>
      <c r="TJQ70" s="22"/>
      <c r="TJR70" s="22"/>
      <c r="TJS70" s="22"/>
      <c r="TJT70" s="22"/>
      <c r="TJU70" s="22"/>
      <c r="TJV70" s="22"/>
      <c r="TJW70" s="22"/>
      <c r="TJX70" s="22"/>
      <c r="TJY70" s="22"/>
      <c r="TJZ70" s="22"/>
      <c r="TKA70" s="22"/>
      <c r="TKB70" s="22"/>
      <c r="TKC70" s="22"/>
      <c r="TKD70" s="22"/>
      <c r="TKE70" s="22"/>
      <c r="TKF70" s="22"/>
      <c r="TKG70" s="22"/>
      <c r="TKH70" s="22"/>
      <c r="TKI70" s="22"/>
      <c r="TKJ70" s="22"/>
      <c r="TKK70" s="22"/>
      <c r="TKL70" s="22"/>
      <c r="TKM70" s="22"/>
      <c r="TKN70" s="22"/>
      <c r="TKO70" s="22"/>
      <c r="TKP70" s="22"/>
      <c r="TKQ70" s="22"/>
      <c r="TKR70" s="22"/>
      <c r="TKS70" s="22"/>
      <c r="TKT70" s="22"/>
      <c r="TKU70" s="22"/>
      <c r="TKV70" s="22"/>
      <c r="TKW70" s="22"/>
      <c r="TKX70" s="22"/>
      <c r="TKY70" s="22"/>
      <c r="TKZ70" s="22"/>
      <c r="TLA70" s="22"/>
      <c r="TLB70" s="22"/>
      <c r="TLC70" s="22"/>
      <c r="TLD70" s="22"/>
      <c r="TLE70" s="22"/>
      <c r="TLF70" s="22"/>
      <c r="TLG70" s="22"/>
      <c r="TLH70" s="22"/>
      <c r="TLI70" s="22"/>
      <c r="TLJ70" s="22"/>
      <c r="TLK70" s="22"/>
      <c r="TLL70" s="22"/>
      <c r="TLM70" s="22"/>
      <c r="TLN70" s="22"/>
      <c r="TLO70" s="22"/>
      <c r="TLP70" s="22"/>
      <c r="TLQ70" s="22"/>
      <c r="TLR70" s="22"/>
      <c r="TLS70" s="22"/>
      <c r="TLT70" s="22"/>
      <c r="TLU70" s="22"/>
      <c r="TLV70" s="22"/>
      <c r="TLW70" s="22"/>
      <c r="TLX70" s="22"/>
      <c r="TLY70" s="22"/>
      <c r="TLZ70" s="22"/>
      <c r="TMA70" s="22"/>
      <c r="TMB70" s="22"/>
      <c r="TMC70" s="22"/>
      <c r="TMD70" s="22"/>
      <c r="TME70" s="22"/>
      <c r="TMF70" s="22"/>
      <c r="TMG70" s="22"/>
      <c r="TMH70" s="22"/>
      <c r="TMI70" s="22"/>
      <c r="TMJ70" s="22"/>
      <c r="TMK70" s="22"/>
      <c r="TML70" s="22"/>
      <c r="TMM70" s="22"/>
      <c r="TMN70" s="22"/>
      <c r="TMO70" s="22"/>
      <c r="TMP70" s="22"/>
      <c r="TMQ70" s="22"/>
      <c r="TMR70" s="22"/>
      <c r="TMS70" s="22"/>
      <c r="TMT70" s="22"/>
      <c r="TMU70" s="22"/>
      <c r="TMV70" s="22"/>
      <c r="TMW70" s="22"/>
      <c r="TMX70" s="22"/>
      <c r="TMY70" s="22"/>
      <c r="TMZ70" s="22"/>
      <c r="TNA70" s="22"/>
      <c r="TNB70" s="22"/>
      <c r="TNC70" s="22"/>
      <c r="TND70" s="22"/>
      <c r="TNE70" s="22"/>
      <c r="TNF70" s="22"/>
      <c r="TNG70" s="22"/>
      <c r="TNH70" s="22"/>
      <c r="TNI70" s="22"/>
      <c r="TNJ70" s="22"/>
      <c r="TNK70" s="22"/>
      <c r="TNL70" s="22"/>
      <c r="TNM70" s="22"/>
      <c r="TNN70" s="22"/>
      <c r="TNO70" s="22"/>
      <c r="TNP70" s="22"/>
      <c r="TNQ70" s="22"/>
      <c r="TNR70" s="22"/>
      <c r="TNS70" s="22"/>
      <c r="TNT70" s="22"/>
      <c r="TNU70" s="22"/>
      <c r="TNV70" s="22"/>
      <c r="TNW70" s="22"/>
      <c r="TNX70" s="22"/>
      <c r="TNY70" s="22"/>
      <c r="TNZ70" s="22"/>
      <c r="TOA70" s="22"/>
      <c r="TOB70" s="22"/>
      <c r="TOC70" s="22"/>
      <c r="TOD70" s="22"/>
      <c r="TOE70" s="22"/>
      <c r="TOF70" s="22"/>
      <c r="TOG70" s="22"/>
      <c r="TOH70" s="22"/>
      <c r="TOI70" s="22"/>
      <c r="TOJ70" s="22"/>
      <c r="TOK70" s="22"/>
      <c r="TOL70" s="22"/>
      <c r="TOM70" s="22"/>
      <c r="TON70" s="22"/>
      <c r="TOO70" s="22"/>
      <c r="TOP70" s="22"/>
      <c r="TOQ70" s="22"/>
      <c r="TOR70" s="22"/>
      <c r="TOS70" s="22"/>
      <c r="TOT70" s="22"/>
      <c r="TOU70" s="22"/>
      <c r="TOV70" s="22"/>
      <c r="TOW70" s="22"/>
      <c r="TOX70" s="22"/>
      <c r="TOY70" s="22"/>
      <c r="TOZ70" s="22"/>
      <c r="TPA70" s="22"/>
      <c r="TPB70" s="22"/>
      <c r="TPC70" s="22"/>
      <c r="TPD70" s="22"/>
      <c r="TPE70" s="22"/>
      <c r="TPF70" s="22"/>
      <c r="TPG70" s="22"/>
      <c r="TPH70" s="22"/>
      <c r="TPI70" s="22"/>
      <c r="TPJ70" s="22"/>
      <c r="TPK70" s="22"/>
      <c r="TPL70" s="22"/>
      <c r="TPM70" s="22"/>
      <c r="TPN70" s="22"/>
      <c r="TPO70" s="22"/>
      <c r="TPP70" s="22"/>
      <c r="TPQ70" s="22"/>
      <c r="TPR70" s="22"/>
      <c r="TPS70" s="22"/>
      <c r="TPT70" s="22"/>
      <c r="TPU70" s="22"/>
      <c r="TPV70" s="22"/>
      <c r="TPW70" s="22"/>
      <c r="TPX70" s="22"/>
      <c r="TPY70" s="22"/>
      <c r="TPZ70" s="22"/>
      <c r="TQA70" s="22"/>
      <c r="TQB70" s="22"/>
      <c r="TQC70" s="22"/>
      <c r="TQD70" s="22"/>
      <c r="TQE70" s="22"/>
      <c r="TQF70" s="22"/>
      <c r="TQG70" s="22"/>
      <c r="TQH70" s="22"/>
      <c r="TQI70" s="22"/>
      <c r="TQJ70" s="22"/>
      <c r="TQK70" s="22"/>
      <c r="TQL70" s="22"/>
      <c r="TQM70" s="22"/>
      <c r="TQN70" s="22"/>
      <c r="TQO70" s="22"/>
      <c r="TQP70" s="22"/>
      <c r="TQQ70" s="22"/>
      <c r="TQR70" s="22"/>
      <c r="TQS70" s="22"/>
      <c r="TQT70" s="22"/>
      <c r="TQU70" s="22"/>
      <c r="TQV70" s="22"/>
      <c r="TQW70" s="22"/>
      <c r="TQX70" s="22"/>
      <c r="TQY70" s="22"/>
      <c r="TQZ70" s="22"/>
      <c r="TRA70" s="22"/>
      <c r="TRB70" s="22"/>
      <c r="TRC70" s="22"/>
      <c r="TRD70" s="22"/>
      <c r="TRE70" s="22"/>
      <c r="TRF70" s="22"/>
      <c r="TRG70" s="22"/>
      <c r="TRH70" s="22"/>
      <c r="TRI70" s="22"/>
      <c r="TRJ70" s="22"/>
      <c r="TRK70" s="22"/>
      <c r="TRL70" s="22"/>
      <c r="TRM70" s="22"/>
      <c r="TRN70" s="22"/>
      <c r="TRO70" s="22"/>
      <c r="TRP70" s="22"/>
      <c r="TRQ70" s="22"/>
      <c r="TRR70" s="22"/>
      <c r="TRS70" s="22"/>
      <c r="TRT70" s="22"/>
      <c r="TRU70" s="22"/>
      <c r="TRV70" s="22"/>
      <c r="TRW70" s="22"/>
      <c r="TRX70" s="22"/>
      <c r="TRY70" s="22"/>
      <c r="TRZ70" s="22"/>
      <c r="TSA70" s="22"/>
      <c r="TSB70" s="22"/>
      <c r="TSC70" s="22"/>
      <c r="TSD70" s="22"/>
      <c r="TSE70" s="22"/>
      <c r="TSF70" s="22"/>
      <c r="TSG70" s="22"/>
      <c r="TSH70" s="22"/>
      <c r="TSI70" s="22"/>
      <c r="TSJ70" s="22"/>
      <c r="TSK70" s="22"/>
      <c r="TSL70" s="22"/>
      <c r="TSM70" s="22"/>
      <c r="TSN70" s="22"/>
      <c r="TSO70" s="22"/>
      <c r="TSP70" s="22"/>
      <c r="TSQ70" s="22"/>
      <c r="TSR70" s="22"/>
      <c r="TSS70" s="22"/>
      <c r="TST70" s="22"/>
      <c r="TSU70" s="22"/>
      <c r="TSV70" s="22"/>
      <c r="TSW70" s="22"/>
      <c r="TSX70" s="22"/>
      <c r="TSY70" s="22"/>
      <c r="TSZ70" s="22"/>
      <c r="TTA70" s="22"/>
      <c r="TTB70" s="22"/>
      <c r="TTC70" s="22"/>
      <c r="TTD70" s="22"/>
      <c r="TTE70" s="22"/>
      <c r="TTF70" s="22"/>
      <c r="TTG70" s="22"/>
      <c r="TTH70" s="22"/>
      <c r="TTI70" s="22"/>
      <c r="TTJ70" s="22"/>
      <c r="TTK70" s="22"/>
      <c r="TTL70" s="22"/>
      <c r="TTM70" s="22"/>
      <c r="TTN70" s="22"/>
      <c r="TTO70" s="22"/>
      <c r="TTP70" s="22"/>
      <c r="TTQ70" s="22"/>
      <c r="TTR70" s="22"/>
      <c r="TTS70" s="22"/>
      <c r="TTT70" s="22"/>
      <c r="TTU70" s="22"/>
      <c r="TTV70" s="22"/>
      <c r="TTW70" s="22"/>
      <c r="TTX70" s="22"/>
      <c r="TTY70" s="22"/>
      <c r="TTZ70" s="22"/>
      <c r="TUA70" s="22"/>
      <c r="TUB70" s="22"/>
      <c r="TUC70" s="22"/>
      <c r="TUD70" s="22"/>
      <c r="TUE70" s="22"/>
      <c r="TUF70" s="22"/>
      <c r="TUG70" s="22"/>
      <c r="TUH70" s="22"/>
      <c r="TUI70" s="22"/>
      <c r="TUJ70" s="22"/>
      <c r="TUK70" s="22"/>
      <c r="TUL70" s="22"/>
      <c r="TUM70" s="22"/>
      <c r="TUN70" s="22"/>
      <c r="TUO70" s="22"/>
      <c r="TUP70" s="22"/>
      <c r="TUQ70" s="22"/>
      <c r="TUR70" s="22"/>
      <c r="TUS70" s="22"/>
      <c r="TUT70" s="22"/>
      <c r="TUU70" s="22"/>
      <c r="TUV70" s="22"/>
      <c r="TUW70" s="22"/>
      <c r="TUX70" s="22"/>
      <c r="TUY70" s="22"/>
      <c r="TUZ70" s="22"/>
      <c r="TVA70" s="22"/>
      <c r="TVB70" s="22"/>
      <c r="TVC70" s="22"/>
      <c r="TVD70" s="22"/>
      <c r="TVE70" s="22"/>
      <c r="TVF70" s="22"/>
      <c r="TVG70" s="22"/>
      <c r="TVH70" s="22"/>
      <c r="TVI70" s="22"/>
      <c r="TVJ70" s="22"/>
      <c r="TVK70" s="22"/>
      <c r="TVL70" s="22"/>
      <c r="TVM70" s="22"/>
      <c r="TVN70" s="22"/>
      <c r="TVO70" s="22"/>
      <c r="TVP70" s="22"/>
      <c r="TVQ70" s="22"/>
      <c r="TVR70" s="22"/>
      <c r="TVS70" s="22"/>
      <c r="TVT70" s="22"/>
      <c r="TVU70" s="22"/>
      <c r="TVV70" s="22"/>
      <c r="TVW70" s="22"/>
      <c r="TVX70" s="22"/>
      <c r="TVY70" s="22"/>
      <c r="TVZ70" s="22"/>
      <c r="TWA70" s="22"/>
      <c r="TWB70" s="22"/>
      <c r="TWC70" s="22"/>
      <c r="TWD70" s="22"/>
      <c r="TWE70" s="22"/>
      <c r="TWF70" s="22"/>
      <c r="TWG70" s="22"/>
      <c r="TWH70" s="22"/>
      <c r="TWI70" s="22"/>
      <c r="TWJ70" s="22"/>
      <c r="TWK70" s="22"/>
      <c r="TWL70" s="22"/>
      <c r="TWM70" s="22"/>
      <c r="TWN70" s="22"/>
      <c r="TWO70" s="22"/>
      <c r="TWP70" s="22"/>
      <c r="TWQ70" s="22"/>
      <c r="TWR70" s="22"/>
      <c r="TWS70" s="22"/>
      <c r="TWT70" s="22"/>
      <c r="TWU70" s="22"/>
      <c r="TWV70" s="22"/>
      <c r="TWW70" s="22"/>
      <c r="TWX70" s="22"/>
      <c r="TWY70" s="22"/>
      <c r="TWZ70" s="22"/>
      <c r="TXA70" s="22"/>
      <c r="TXB70" s="22"/>
      <c r="TXC70" s="22"/>
      <c r="TXD70" s="22"/>
      <c r="TXE70" s="22"/>
      <c r="TXF70" s="22"/>
      <c r="TXG70" s="22"/>
      <c r="TXH70" s="22"/>
      <c r="TXI70" s="22"/>
      <c r="TXJ70" s="22"/>
      <c r="TXK70" s="22"/>
      <c r="TXL70" s="22"/>
      <c r="TXM70" s="22"/>
      <c r="TXN70" s="22"/>
      <c r="TXO70" s="22"/>
      <c r="TXP70" s="22"/>
      <c r="TXQ70" s="22"/>
      <c r="TXR70" s="22"/>
      <c r="TXS70" s="22"/>
      <c r="TXT70" s="22"/>
      <c r="TXU70" s="22"/>
      <c r="TXV70" s="22"/>
      <c r="TXW70" s="22"/>
      <c r="TXX70" s="22"/>
      <c r="TXY70" s="22"/>
      <c r="TXZ70" s="22"/>
      <c r="TYA70" s="22"/>
      <c r="TYB70" s="22"/>
      <c r="TYC70" s="22"/>
      <c r="TYD70" s="22"/>
      <c r="TYE70" s="22"/>
      <c r="TYF70" s="22"/>
      <c r="TYG70" s="22"/>
      <c r="TYH70" s="22"/>
      <c r="TYI70" s="22"/>
      <c r="TYJ70" s="22"/>
      <c r="TYK70" s="22"/>
      <c r="TYL70" s="22"/>
      <c r="TYM70" s="22"/>
      <c r="TYN70" s="22"/>
      <c r="TYO70" s="22"/>
      <c r="TYP70" s="22"/>
      <c r="TYQ70" s="22"/>
      <c r="TYR70" s="22"/>
      <c r="TYS70" s="22"/>
      <c r="TYT70" s="22"/>
      <c r="TYU70" s="22"/>
      <c r="TYV70" s="22"/>
      <c r="TYW70" s="22"/>
      <c r="TYX70" s="22"/>
      <c r="TYY70" s="22"/>
      <c r="TYZ70" s="22"/>
      <c r="TZA70" s="22"/>
      <c r="TZB70" s="22"/>
      <c r="TZC70" s="22"/>
      <c r="TZD70" s="22"/>
      <c r="TZE70" s="22"/>
      <c r="TZF70" s="22"/>
      <c r="TZG70" s="22"/>
      <c r="TZH70" s="22"/>
      <c r="TZI70" s="22"/>
      <c r="TZJ70" s="22"/>
      <c r="TZK70" s="22"/>
      <c r="TZL70" s="22"/>
      <c r="TZM70" s="22"/>
      <c r="TZN70" s="22"/>
      <c r="TZO70" s="22"/>
      <c r="TZP70" s="22"/>
      <c r="TZQ70" s="22"/>
      <c r="TZR70" s="22"/>
      <c r="TZS70" s="22"/>
      <c r="TZT70" s="22"/>
      <c r="TZU70" s="22"/>
      <c r="TZV70" s="22"/>
      <c r="TZW70" s="22"/>
      <c r="TZX70" s="22"/>
      <c r="TZY70" s="22"/>
      <c r="TZZ70" s="22"/>
      <c r="UAA70" s="22"/>
      <c r="UAB70" s="22"/>
      <c r="UAC70" s="22"/>
      <c r="UAD70" s="22"/>
      <c r="UAE70" s="22"/>
      <c r="UAF70" s="22"/>
      <c r="UAG70" s="22"/>
      <c r="UAH70" s="22"/>
      <c r="UAI70" s="22"/>
      <c r="UAJ70" s="22"/>
      <c r="UAK70" s="22"/>
      <c r="UAL70" s="22"/>
      <c r="UAM70" s="22"/>
      <c r="UAN70" s="22"/>
      <c r="UAO70" s="22"/>
      <c r="UAP70" s="22"/>
      <c r="UAQ70" s="22"/>
      <c r="UAR70" s="22"/>
      <c r="UAS70" s="22"/>
      <c r="UAT70" s="22"/>
      <c r="UAU70" s="22"/>
      <c r="UAV70" s="22"/>
      <c r="UAW70" s="22"/>
      <c r="UAX70" s="22"/>
      <c r="UAY70" s="22"/>
      <c r="UAZ70" s="22"/>
      <c r="UBA70" s="22"/>
      <c r="UBB70" s="22"/>
      <c r="UBC70" s="22"/>
      <c r="UBD70" s="22"/>
      <c r="UBE70" s="22"/>
      <c r="UBF70" s="22"/>
      <c r="UBG70" s="22"/>
      <c r="UBH70" s="22"/>
      <c r="UBI70" s="22"/>
      <c r="UBJ70" s="22"/>
      <c r="UBK70" s="22"/>
      <c r="UBL70" s="22"/>
      <c r="UBM70" s="22"/>
      <c r="UBN70" s="22"/>
      <c r="UBO70" s="22"/>
      <c r="UBP70" s="22"/>
      <c r="UBQ70" s="22"/>
      <c r="UBR70" s="22"/>
      <c r="UBS70" s="22"/>
      <c r="UBT70" s="22"/>
      <c r="UBU70" s="22"/>
      <c r="UBV70" s="22"/>
      <c r="UBW70" s="22"/>
      <c r="UBX70" s="22"/>
      <c r="UBY70" s="22"/>
      <c r="UBZ70" s="22"/>
      <c r="UCA70" s="22"/>
      <c r="UCB70" s="22"/>
      <c r="UCC70" s="22"/>
      <c r="UCD70" s="22"/>
      <c r="UCE70" s="22"/>
      <c r="UCF70" s="22"/>
      <c r="UCG70" s="22"/>
      <c r="UCH70" s="22"/>
      <c r="UCI70" s="22"/>
      <c r="UCJ70" s="22"/>
      <c r="UCK70" s="22"/>
      <c r="UCL70" s="22"/>
      <c r="UCM70" s="22"/>
      <c r="UCN70" s="22"/>
      <c r="UCO70" s="22"/>
      <c r="UCP70" s="22"/>
      <c r="UCQ70" s="22"/>
      <c r="UCR70" s="22"/>
      <c r="UCS70" s="22"/>
      <c r="UCT70" s="22"/>
      <c r="UCU70" s="22"/>
      <c r="UCV70" s="22"/>
      <c r="UCW70" s="22"/>
      <c r="UCX70" s="22"/>
      <c r="UCY70" s="22"/>
      <c r="UCZ70" s="22"/>
      <c r="UDA70" s="22"/>
      <c r="UDB70" s="22"/>
      <c r="UDC70" s="22"/>
      <c r="UDD70" s="22"/>
      <c r="UDE70" s="22"/>
      <c r="UDF70" s="22"/>
      <c r="UDG70" s="22"/>
      <c r="UDH70" s="22"/>
      <c r="UDI70" s="22"/>
      <c r="UDJ70" s="22"/>
      <c r="UDK70" s="22"/>
      <c r="UDL70" s="22"/>
      <c r="UDM70" s="22"/>
      <c r="UDN70" s="22"/>
      <c r="UDO70" s="22"/>
      <c r="UDP70" s="22"/>
      <c r="UDQ70" s="22"/>
      <c r="UDR70" s="22"/>
      <c r="UDS70" s="22"/>
      <c r="UDT70" s="22"/>
      <c r="UDU70" s="22"/>
      <c r="UDV70" s="22"/>
      <c r="UDW70" s="22"/>
      <c r="UDX70" s="22"/>
      <c r="UDY70" s="22"/>
      <c r="UDZ70" s="22"/>
      <c r="UEA70" s="22"/>
      <c r="UEB70" s="22"/>
      <c r="UEC70" s="22"/>
      <c r="UED70" s="22"/>
      <c r="UEE70" s="22"/>
      <c r="UEF70" s="22"/>
      <c r="UEG70" s="22"/>
      <c r="UEH70" s="22"/>
      <c r="UEI70" s="22"/>
      <c r="UEJ70" s="22"/>
      <c r="UEK70" s="22"/>
      <c r="UEL70" s="22"/>
      <c r="UEM70" s="22"/>
      <c r="UEN70" s="22"/>
      <c r="UEO70" s="22"/>
      <c r="UEP70" s="22"/>
      <c r="UEQ70" s="22"/>
      <c r="UER70" s="22"/>
      <c r="UES70" s="22"/>
      <c r="UET70" s="22"/>
      <c r="UEU70" s="22"/>
      <c r="UEV70" s="22"/>
      <c r="UEW70" s="22"/>
      <c r="UEX70" s="22"/>
      <c r="UEY70" s="22"/>
      <c r="UEZ70" s="22"/>
      <c r="UFA70" s="22"/>
      <c r="UFB70" s="22"/>
      <c r="UFC70" s="22"/>
      <c r="UFD70" s="22"/>
      <c r="UFE70" s="22"/>
      <c r="UFF70" s="22"/>
      <c r="UFG70" s="22"/>
      <c r="UFH70" s="22"/>
      <c r="UFI70" s="22"/>
      <c r="UFJ70" s="22"/>
      <c r="UFK70" s="22"/>
      <c r="UFL70" s="22"/>
      <c r="UFM70" s="22"/>
      <c r="UFN70" s="22"/>
      <c r="UFO70" s="22"/>
      <c r="UFP70" s="22"/>
      <c r="UFQ70" s="22"/>
      <c r="UFR70" s="22"/>
      <c r="UFS70" s="22"/>
      <c r="UFT70" s="22"/>
      <c r="UFU70" s="22"/>
      <c r="UFV70" s="22"/>
      <c r="UFW70" s="22"/>
      <c r="UFX70" s="22"/>
      <c r="UFY70" s="22"/>
      <c r="UFZ70" s="22"/>
      <c r="UGA70" s="22"/>
      <c r="UGB70" s="22"/>
      <c r="UGC70" s="22"/>
      <c r="UGD70" s="22"/>
      <c r="UGE70" s="22"/>
      <c r="UGF70" s="22"/>
      <c r="UGG70" s="22"/>
      <c r="UGH70" s="22"/>
      <c r="UGI70" s="22"/>
      <c r="UGJ70" s="22"/>
      <c r="UGK70" s="22"/>
      <c r="UGL70" s="22"/>
      <c r="UGM70" s="22"/>
      <c r="UGN70" s="22"/>
      <c r="UGO70" s="22"/>
      <c r="UGP70" s="22"/>
      <c r="UGQ70" s="22"/>
      <c r="UGR70" s="22"/>
      <c r="UGS70" s="22"/>
      <c r="UGT70" s="22"/>
      <c r="UGU70" s="22"/>
      <c r="UGV70" s="22"/>
      <c r="UGW70" s="22"/>
      <c r="UGX70" s="22"/>
      <c r="UGY70" s="22"/>
      <c r="UGZ70" s="22"/>
      <c r="UHA70" s="22"/>
      <c r="UHB70" s="22"/>
      <c r="UHC70" s="22"/>
      <c r="UHD70" s="22"/>
      <c r="UHE70" s="22"/>
      <c r="UHF70" s="22"/>
      <c r="UHG70" s="22"/>
      <c r="UHH70" s="22"/>
      <c r="UHI70" s="22"/>
      <c r="UHJ70" s="22"/>
      <c r="UHK70" s="22"/>
      <c r="UHL70" s="22"/>
      <c r="UHM70" s="22"/>
      <c r="UHN70" s="22"/>
      <c r="UHO70" s="22"/>
      <c r="UHP70" s="22"/>
      <c r="UHQ70" s="22"/>
      <c r="UHR70" s="22"/>
      <c r="UHS70" s="22"/>
      <c r="UHT70" s="22"/>
      <c r="UHU70" s="22"/>
      <c r="UHV70" s="22"/>
      <c r="UHW70" s="22"/>
      <c r="UHX70" s="22"/>
      <c r="UHY70" s="22"/>
      <c r="UHZ70" s="22"/>
      <c r="UIA70" s="22"/>
      <c r="UIB70" s="22"/>
      <c r="UIC70" s="22"/>
      <c r="UID70" s="22"/>
      <c r="UIE70" s="22"/>
      <c r="UIF70" s="22"/>
      <c r="UIG70" s="22"/>
      <c r="UIH70" s="22"/>
      <c r="UII70" s="22"/>
      <c r="UIJ70" s="22"/>
      <c r="UIK70" s="22"/>
      <c r="UIL70" s="22"/>
      <c r="UIM70" s="22"/>
      <c r="UIN70" s="22"/>
      <c r="UIO70" s="22"/>
      <c r="UIP70" s="22"/>
      <c r="UIQ70" s="22"/>
      <c r="UIR70" s="22"/>
      <c r="UIS70" s="22"/>
      <c r="UIT70" s="22"/>
      <c r="UIU70" s="22"/>
      <c r="UIV70" s="22"/>
      <c r="UIW70" s="22"/>
      <c r="UIX70" s="22"/>
      <c r="UIY70" s="22"/>
      <c r="UIZ70" s="22"/>
      <c r="UJA70" s="22"/>
      <c r="UJB70" s="22"/>
      <c r="UJC70" s="22"/>
      <c r="UJD70" s="22"/>
      <c r="UJE70" s="22"/>
      <c r="UJF70" s="22"/>
      <c r="UJG70" s="22"/>
      <c r="UJH70" s="22"/>
      <c r="UJI70" s="22"/>
      <c r="UJJ70" s="22"/>
      <c r="UJK70" s="22"/>
      <c r="UJL70" s="22"/>
      <c r="UJM70" s="22"/>
      <c r="UJN70" s="22"/>
      <c r="UJO70" s="22"/>
      <c r="UJP70" s="22"/>
      <c r="UJQ70" s="22"/>
      <c r="UJR70" s="22"/>
      <c r="UJS70" s="22"/>
      <c r="UJT70" s="22"/>
      <c r="UJU70" s="22"/>
      <c r="UJV70" s="22"/>
      <c r="UJW70" s="22"/>
      <c r="UJX70" s="22"/>
      <c r="UJY70" s="22"/>
      <c r="UJZ70" s="22"/>
      <c r="UKA70" s="22"/>
      <c r="UKB70" s="22"/>
      <c r="UKC70" s="22"/>
      <c r="UKD70" s="22"/>
      <c r="UKE70" s="22"/>
      <c r="UKF70" s="22"/>
      <c r="UKG70" s="22"/>
      <c r="UKH70" s="22"/>
      <c r="UKI70" s="22"/>
      <c r="UKJ70" s="22"/>
      <c r="UKK70" s="22"/>
      <c r="UKL70" s="22"/>
      <c r="UKM70" s="22"/>
      <c r="UKN70" s="22"/>
      <c r="UKO70" s="22"/>
      <c r="UKP70" s="22"/>
      <c r="UKQ70" s="22"/>
      <c r="UKR70" s="22"/>
      <c r="UKS70" s="22"/>
      <c r="UKT70" s="22"/>
      <c r="UKU70" s="22"/>
      <c r="UKV70" s="22"/>
      <c r="UKW70" s="22"/>
      <c r="UKX70" s="22"/>
      <c r="UKY70" s="22"/>
      <c r="UKZ70" s="22"/>
      <c r="ULA70" s="22"/>
      <c r="ULB70" s="22"/>
      <c r="ULC70" s="22"/>
      <c r="ULD70" s="22"/>
      <c r="ULE70" s="22"/>
      <c r="ULF70" s="22"/>
      <c r="ULG70" s="22"/>
      <c r="ULH70" s="22"/>
      <c r="ULI70" s="22"/>
      <c r="ULJ70" s="22"/>
      <c r="ULK70" s="22"/>
      <c r="ULL70" s="22"/>
      <c r="ULM70" s="22"/>
      <c r="ULN70" s="22"/>
      <c r="ULO70" s="22"/>
      <c r="ULP70" s="22"/>
      <c r="ULQ70" s="22"/>
      <c r="ULR70" s="22"/>
      <c r="ULS70" s="22"/>
      <c r="ULT70" s="22"/>
      <c r="ULU70" s="22"/>
      <c r="ULV70" s="22"/>
      <c r="ULW70" s="22"/>
      <c r="ULX70" s="22"/>
      <c r="ULY70" s="22"/>
      <c r="ULZ70" s="22"/>
      <c r="UMA70" s="22"/>
      <c r="UMB70" s="22"/>
      <c r="UMC70" s="22"/>
      <c r="UMD70" s="22"/>
      <c r="UME70" s="22"/>
      <c r="UMF70" s="22"/>
      <c r="UMG70" s="22"/>
      <c r="UMH70" s="22"/>
      <c r="UMI70" s="22"/>
      <c r="UMJ70" s="22"/>
      <c r="UMK70" s="22"/>
      <c r="UML70" s="22"/>
      <c r="UMM70" s="22"/>
      <c r="UMN70" s="22"/>
      <c r="UMO70" s="22"/>
      <c r="UMP70" s="22"/>
      <c r="UMQ70" s="22"/>
      <c r="UMR70" s="22"/>
      <c r="UMS70" s="22"/>
      <c r="UMT70" s="22"/>
      <c r="UMU70" s="22"/>
      <c r="UMV70" s="22"/>
      <c r="UMW70" s="22"/>
      <c r="UMX70" s="22"/>
      <c r="UMY70" s="22"/>
      <c r="UMZ70" s="22"/>
      <c r="UNA70" s="22"/>
      <c r="UNB70" s="22"/>
      <c r="UNC70" s="22"/>
      <c r="UND70" s="22"/>
      <c r="UNE70" s="22"/>
      <c r="UNF70" s="22"/>
      <c r="UNG70" s="22"/>
      <c r="UNH70" s="22"/>
      <c r="UNI70" s="22"/>
      <c r="UNJ70" s="22"/>
      <c r="UNK70" s="22"/>
      <c r="UNL70" s="22"/>
      <c r="UNM70" s="22"/>
      <c r="UNN70" s="22"/>
      <c r="UNO70" s="22"/>
      <c r="UNP70" s="22"/>
      <c r="UNQ70" s="22"/>
      <c r="UNR70" s="22"/>
      <c r="UNS70" s="22"/>
      <c r="UNT70" s="22"/>
      <c r="UNU70" s="22"/>
      <c r="UNV70" s="22"/>
      <c r="UNW70" s="22"/>
      <c r="UNX70" s="22"/>
      <c r="UNY70" s="22"/>
      <c r="UNZ70" s="22"/>
      <c r="UOA70" s="22"/>
      <c r="UOB70" s="22"/>
      <c r="UOC70" s="22"/>
      <c r="UOD70" s="22"/>
      <c r="UOE70" s="22"/>
      <c r="UOF70" s="22"/>
      <c r="UOG70" s="22"/>
      <c r="UOH70" s="22"/>
      <c r="UOI70" s="22"/>
      <c r="UOJ70" s="22"/>
      <c r="UOK70" s="22"/>
      <c r="UOL70" s="22"/>
      <c r="UOM70" s="22"/>
      <c r="UON70" s="22"/>
      <c r="UOO70" s="22"/>
      <c r="UOP70" s="22"/>
      <c r="UOQ70" s="22"/>
      <c r="UOR70" s="22"/>
      <c r="UOS70" s="22"/>
      <c r="UOT70" s="22"/>
      <c r="UOU70" s="22"/>
      <c r="UOV70" s="22"/>
      <c r="UOW70" s="22"/>
      <c r="UOX70" s="22"/>
      <c r="UOY70" s="22"/>
      <c r="UOZ70" s="22"/>
      <c r="UPA70" s="22"/>
      <c r="UPB70" s="22"/>
      <c r="UPC70" s="22"/>
      <c r="UPD70" s="22"/>
      <c r="UPE70" s="22"/>
      <c r="UPF70" s="22"/>
      <c r="UPG70" s="22"/>
      <c r="UPH70" s="22"/>
      <c r="UPI70" s="22"/>
      <c r="UPJ70" s="22"/>
      <c r="UPK70" s="22"/>
      <c r="UPL70" s="22"/>
      <c r="UPM70" s="22"/>
      <c r="UPN70" s="22"/>
      <c r="UPO70" s="22"/>
      <c r="UPP70" s="22"/>
      <c r="UPQ70" s="22"/>
      <c r="UPR70" s="22"/>
      <c r="UPS70" s="22"/>
      <c r="UPT70" s="22"/>
      <c r="UPU70" s="22"/>
      <c r="UPV70" s="22"/>
      <c r="UPW70" s="22"/>
      <c r="UPX70" s="22"/>
      <c r="UPY70" s="22"/>
      <c r="UPZ70" s="22"/>
      <c r="UQA70" s="22"/>
      <c r="UQB70" s="22"/>
      <c r="UQC70" s="22"/>
      <c r="UQD70" s="22"/>
      <c r="UQE70" s="22"/>
      <c r="UQF70" s="22"/>
      <c r="UQG70" s="22"/>
      <c r="UQH70" s="22"/>
      <c r="UQI70" s="22"/>
      <c r="UQJ70" s="22"/>
      <c r="UQK70" s="22"/>
      <c r="UQL70" s="22"/>
      <c r="UQM70" s="22"/>
      <c r="UQN70" s="22"/>
      <c r="UQO70" s="22"/>
      <c r="UQP70" s="22"/>
      <c r="UQQ70" s="22"/>
      <c r="UQR70" s="22"/>
      <c r="UQS70" s="22"/>
      <c r="UQT70" s="22"/>
      <c r="UQU70" s="22"/>
      <c r="UQV70" s="22"/>
      <c r="UQW70" s="22"/>
      <c r="UQX70" s="22"/>
      <c r="UQY70" s="22"/>
      <c r="UQZ70" s="22"/>
      <c r="URA70" s="22"/>
      <c r="URB70" s="22"/>
      <c r="URC70" s="22"/>
      <c r="URD70" s="22"/>
      <c r="URE70" s="22"/>
      <c r="URF70" s="22"/>
      <c r="URG70" s="22"/>
      <c r="URH70" s="22"/>
      <c r="URI70" s="22"/>
      <c r="URJ70" s="22"/>
      <c r="URK70" s="22"/>
      <c r="URL70" s="22"/>
      <c r="URM70" s="22"/>
      <c r="URN70" s="22"/>
      <c r="URO70" s="22"/>
      <c r="URP70" s="22"/>
      <c r="URQ70" s="22"/>
      <c r="URR70" s="22"/>
      <c r="URS70" s="22"/>
      <c r="URT70" s="22"/>
      <c r="URU70" s="22"/>
      <c r="URV70" s="22"/>
      <c r="URW70" s="22"/>
      <c r="URX70" s="22"/>
      <c r="URY70" s="22"/>
      <c r="URZ70" s="22"/>
      <c r="USA70" s="22"/>
      <c r="USB70" s="22"/>
      <c r="USC70" s="22"/>
      <c r="USD70" s="22"/>
      <c r="USE70" s="22"/>
      <c r="USF70" s="22"/>
      <c r="USG70" s="22"/>
      <c r="USH70" s="22"/>
      <c r="USI70" s="22"/>
      <c r="USJ70" s="22"/>
      <c r="USK70" s="22"/>
      <c r="USL70" s="22"/>
      <c r="USM70" s="22"/>
      <c r="USN70" s="22"/>
      <c r="USO70" s="22"/>
      <c r="USP70" s="22"/>
      <c r="USQ70" s="22"/>
      <c r="USR70" s="22"/>
      <c r="USS70" s="22"/>
      <c r="UST70" s="22"/>
      <c r="USU70" s="22"/>
      <c r="USV70" s="22"/>
      <c r="USW70" s="22"/>
      <c r="USX70" s="22"/>
      <c r="USY70" s="22"/>
      <c r="USZ70" s="22"/>
      <c r="UTA70" s="22"/>
      <c r="UTB70" s="22"/>
      <c r="UTC70" s="22"/>
      <c r="UTD70" s="22"/>
      <c r="UTE70" s="22"/>
      <c r="UTF70" s="22"/>
      <c r="UTG70" s="22"/>
      <c r="UTH70" s="22"/>
      <c r="UTI70" s="22"/>
      <c r="UTJ70" s="22"/>
      <c r="UTK70" s="22"/>
      <c r="UTL70" s="22"/>
      <c r="UTM70" s="22"/>
      <c r="UTN70" s="22"/>
      <c r="UTO70" s="22"/>
      <c r="UTP70" s="22"/>
      <c r="UTQ70" s="22"/>
      <c r="UTR70" s="22"/>
      <c r="UTS70" s="22"/>
      <c r="UTT70" s="22"/>
      <c r="UTU70" s="22"/>
      <c r="UTV70" s="22"/>
      <c r="UTW70" s="22"/>
      <c r="UTX70" s="22"/>
      <c r="UTY70" s="22"/>
      <c r="UTZ70" s="22"/>
      <c r="UUA70" s="22"/>
      <c r="UUB70" s="22"/>
      <c r="UUC70" s="22"/>
      <c r="UUD70" s="22"/>
      <c r="UUE70" s="22"/>
      <c r="UUF70" s="22"/>
      <c r="UUG70" s="22"/>
      <c r="UUH70" s="22"/>
      <c r="UUI70" s="22"/>
      <c r="UUJ70" s="22"/>
      <c r="UUK70" s="22"/>
      <c r="UUL70" s="22"/>
      <c r="UUM70" s="22"/>
      <c r="UUN70" s="22"/>
      <c r="UUO70" s="22"/>
      <c r="UUP70" s="22"/>
      <c r="UUQ70" s="22"/>
      <c r="UUR70" s="22"/>
      <c r="UUS70" s="22"/>
      <c r="UUT70" s="22"/>
      <c r="UUU70" s="22"/>
      <c r="UUV70" s="22"/>
      <c r="UUW70" s="22"/>
      <c r="UUX70" s="22"/>
      <c r="UUY70" s="22"/>
      <c r="UUZ70" s="22"/>
      <c r="UVA70" s="22"/>
      <c r="UVB70" s="22"/>
      <c r="UVC70" s="22"/>
      <c r="UVD70" s="22"/>
      <c r="UVE70" s="22"/>
      <c r="UVF70" s="22"/>
      <c r="UVG70" s="22"/>
      <c r="UVH70" s="22"/>
      <c r="UVI70" s="22"/>
      <c r="UVJ70" s="22"/>
      <c r="UVK70" s="22"/>
      <c r="UVL70" s="22"/>
      <c r="UVM70" s="22"/>
      <c r="UVN70" s="22"/>
      <c r="UVO70" s="22"/>
      <c r="UVP70" s="22"/>
      <c r="UVQ70" s="22"/>
      <c r="UVR70" s="22"/>
      <c r="UVS70" s="22"/>
      <c r="UVT70" s="22"/>
      <c r="UVU70" s="22"/>
      <c r="UVV70" s="22"/>
      <c r="UVW70" s="22"/>
      <c r="UVX70" s="22"/>
      <c r="UVY70" s="22"/>
      <c r="UVZ70" s="22"/>
      <c r="UWA70" s="22"/>
      <c r="UWB70" s="22"/>
      <c r="UWC70" s="22"/>
      <c r="UWD70" s="22"/>
      <c r="UWE70" s="22"/>
      <c r="UWF70" s="22"/>
      <c r="UWG70" s="22"/>
      <c r="UWH70" s="22"/>
      <c r="UWI70" s="22"/>
      <c r="UWJ70" s="22"/>
      <c r="UWK70" s="22"/>
      <c r="UWL70" s="22"/>
      <c r="UWM70" s="22"/>
      <c r="UWN70" s="22"/>
      <c r="UWO70" s="22"/>
      <c r="UWP70" s="22"/>
      <c r="UWQ70" s="22"/>
      <c r="UWR70" s="22"/>
      <c r="UWS70" s="22"/>
      <c r="UWT70" s="22"/>
      <c r="UWU70" s="22"/>
      <c r="UWV70" s="22"/>
      <c r="UWW70" s="22"/>
      <c r="UWX70" s="22"/>
      <c r="UWY70" s="22"/>
      <c r="UWZ70" s="22"/>
      <c r="UXA70" s="22"/>
      <c r="UXB70" s="22"/>
      <c r="UXC70" s="22"/>
      <c r="UXD70" s="22"/>
      <c r="UXE70" s="22"/>
      <c r="UXF70" s="22"/>
      <c r="UXG70" s="22"/>
      <c r="UXH70" s="22"/>
      <c r="UXI70" s="22"/>
      <c r="UXJ70" s="22"/>
      <c r="UXK70" s="22"/>
      <c r="UXL70" s="22"/>
      <c r="UXM70" s="22"/>
      <c r="UXN70" s="22"/>
      <c r="UXO70" s="22"/>
      <c r="UXP70" s="22"/>
      <c r="UXQ70" s="22"/>
      <c r="UXR70" s="22"/>
      <c r="UXS70" s="22"/>
      <c r="UXT70" s="22"/>
      <c r="UXU70" s="22"/>
      <c r="UXV70" s="22"/>
      <c r="UXW70" s="22"/>
      <c r="UXX70" s="22"/>
      <c r="UXY70" s="22"/>
      <c r="UXZ70" s="22"/>
      <c r="UYA70" s="22"/>
      <c r="UYB70" s="22"/>
      <c r="UYC70" s="22"/>
      <c r="UYD70" s="22"/>
      <c r="UYE70" s="22"/>
      <c r="UYF70" s="22"/>
      <c r="UYG70" s="22"/>
      <c r="UYH70" s="22"/>
      <c r="UYI70" s="22"/>
      <c r="UYJ70" s="22"/>
      <c r="UYK70" s="22"/>
      <c r="UYL70" s="22"/>
      <c r="UYM70" s="22"/>
      <c r="UYN70" s="22"/>
      <c r="UYO70" s="22"/>
      <c r="UYP70" s="22"/>
      <c r="UYQ70" s="22"/>
      <c r="UYR70" s="22"/>
      <c r="UYS70" s="22"/>
      <c r="UYT70" s="22"/>
      <c r="UYU70" s="22"/>
      <c r="UYV70" s="22"/>
      <c r="UYW70" s="22"/>
      <c r="UYX70" s="22"/>
      <c r="UYY70" s="22"/>
      <c r="UYZ70" s="22"/>
      <c r="UZA70" s="22"/>
      <c r="UZB70" s="22"/>
      <c r="UZC70" s="22"/>
      <c r="UZD70" s="22"/>
      <c r="UZE70" s="22"/>
      <c r="UZF70" s="22"/>
      <c r="UZG70" s="22"/>
      <c r="UZH70" s="22"/>
      <c r="UZI70" s="22"/>
      <c r="UZJ70" s="22"/>
      <c r="UZK70" s="22"/>
      <c r="UZL70" s="22"/>
      <c r="UZM70" s="22"/>
      <c r="UZN70" s="22"/>
      <c r="UZO70" s="22"/>
      <c r="UZP70" s="22"/>
      <c r="UZQ70" s="22"/>
      <c r="UZR70" s="22"/>
      <c r="UZS70" s="22"/>
      <c r="UZT70" s="22"/>
      <c r="UZU70" s="22"/>
      <c r="UZV70" s="22"/>
      <c r="UZW70" s="22"/>
      <c r="UZX70" s="22"/>
      <c r="UZY70" s="22"/>
      <c r="UZZ70" s="22"/>
      <c r="VAA70" s="22"/>
      <c r="VAB70" s="22"/>
      <c r="VAC70" s="22"/>
      <c r="VAD70" s="22"/>
      <c r="VAE70" s="22"/>
      <c r="VAF70" s="22"/>
      <c r="VAG70" s="22"/>
      <c r="VAH70" s="22"/>
      <c r="VAI70" s="22"/>
      <c r="VAJ70" s="22"/>
      <c r="VAK70" s="22"/>
      <c r="VAL70" s="22"/>
      <c r="VAM70" s="22"/>
      <c r="VAN70" s="22"/>
      <c r="VAO70" s="22"/>
      <c r="VAP70" s="22"/>
      <c r="VAQ70" s="22"/>
      <c r="VAR70" s="22"/>
      <c r="VAS70" s="22"/>
      <c r="VAT70" s="22"/>
      <c r="VAU70" s="22"/>
      <c r="VAV70" s="22"/>
      <c r="VAW70" s="22"/>
      <c r="VAX70" s="22"/>
      <c r="VAY70" s="22"/>
      <c r="VAZ70" s="22"/>
      <c r="VBA70" s="22"/>
      <c r="VBB70" s="22"/>
      <c r="VBC70" s="22"/>
      <c r="VBD70" s="22"/>
      <c r="VBE70" s="22"/>
      <c r="VBF70" s="22"/>
      <c r="VBG70" s="22"/>
      <c r="VBH70" s="22"/>
      <c r="VBI70" s="22"/>
      <c r="VBJ70" s="22"/>
      <c r="VBK70" s="22"/>
      <c r="VBL70" s="22"/>
      <c r="VBM70" s="22"/>
      <c r="VBN70" s="22"/>
      <c r="VBO70" s="22"/>
      <c r="VBP70" s="22"/>
      <c r="VBQ70" s="22"/>
      <c r="VBR70" s="22"/>
      <c r="VBS70" s="22"/>
      <c r="VBT70" s="22"/>
      <c r="VBU70" s="22"/>
      <c r="VBV70" s="22"/>
      <c r="VBW70" s="22"/>
      <c r="VBX70" s="22"/>
      <c r="VBY70" s="22"/>
      <c r="VBZ70" s="22"/>
      <c r="VCA70" s="22"/>
      <c r="VCB70" s="22"/>
      <c r="VCC70" s="22"/>
      <c r="VCD70" s="22"/>
      <c r="VCE70" s="22"/>
      <c r="VCF70" s="22"/>
      <c r="VCG70" s="22"/>
      <c r="VCH70" s="22"/>
      <c r="VCI70" s="22"/>
      <c r="VCJ70" s="22"/>
      <c r="VCK70" s="22"/>
      <c r="VCL70" s="22"/>
      <c r="VCM70" s="22"/>
      <c r="VCN70" s="22"/>
      <c r="VCO70" s="22"/>
      <c r="VCP70" s="22"/>
      <c r="VCQ70" s="22"/>
      <c r="VCR70" s="22"/>
      <c r="VCS70" s="22"/>
      <c r="VCT70" s="22"/>
      <c r="VCU70" s="22"/>
      <c r="VCV70" s="22"/>
      <c r="VCW70" s="22"/>
      <c r="VCX70" s="22"/>
      <c r="VCY70" s="22"/>
      <c r="VCZ70" s="22"/>
      <c r="VDA70" s="22"/>
      <c r="VDB70" s="22"/>
      <c r="VDC70" s="22"/>
      <c r="VDD70" s="22"/>
      <c r="VDE70" s="22"/>
      <c r="VDF70" s="22"/>
      <c r="VDG70" s="22"/>
      <c r="VDH70" s="22"/>
      <c r="VDI70" s="22"/>
      <c r="VDJ70" s="22"/>
      <c r="VDK70" s="22"/>
      <c r="VDL70" s="22"/>
      <c r="VDM70" s="22"/>
      <c r="VDN70" s="22"/>
      <c r="VDO70" s="22"/>
      <c r="VDP70" s="22"/>
      <c r="VDQ70" s="22"/>
      <c r="VDR70" s="22"/>
      <c r="VDS70" s="22"/>
      <c r="VDT70" s="22"/>
      <c r="VDU70" s="22"/>
      <c r="VDV70" s="22"/>
      <c r="VDW70" s="22"/>
      <c r="VDX70" s="22"/>
      <c r="VDY70" s="22"/>
      <c r="VDZ70" s="22"/>
      <c r="VEA70" s="22"/>
      <c r="VEB70" s="22"/>
      <c r="VEC70" s="22"/>
      <c r="VED70" s="22"/>
      <c r="VEE70" s="22"/>
      <c r="VEF70" s="22"/>
      <c r="VEG70" s="22"/>
      <c r="VEH70" s="22"/>
      <c r="VEI70" s="22"/>
      <c r="VEJ70" s="22"/>
      <c r="VEK70" s="22"/>
      <c r="VEL70" s="22"/>
      <c r="VEM70" s="22"/>
      <c r="VEN70" s="22"/>
      <c r="VEO70" s="22"/>
      <c r="VEP70" s="22"/>
      <c r="VEQ70" s="22"/>
      <c r="VER70" s="22"/>
      <c r="VES70" s="22"/>
      <c r="VET70" s="22"/>
      <c r="VEU70" s="22"/>
      <c r="VEV70" s="22"/>
      <c r="VEW70" s="22"/>
      <c r="VEX70" s="22"/>
      <c r="VEY70" s="22"/>
      <c r="VEZ70" s="22"/>
      <c r="VFA70" s="22"/>
      <c r="VFB70" s="22"/>
      <c r="VFC70" s="22"/>
      <c r="VFD70" s="22"/>
      <c r="VFE70" s="22"/>
      <c r="VFF70" s="22"/>
      <c r="VFG70" s="22"/>
      <c r="VFH70" s="22"/>
      <c r="VFI70" s="22"/>
      <c r="VFJ70" s="22"/>
      <c r="VFK70" s="22"/>
      <c r="VFL70" s="22"/>
      <c r="VFM70" s="22"/>
      <c r="VFN70" s="22"/>
      <c r="VFO70" s="22"/>
      <c r="VFP70" s="22"/>
      <c r="VFQ70" s="22"/>
      <c r="VFR70" s="22"/>
      <c r="VFS70" s="22"/>
      <c r="VFT70" s="22"/>
      <c r="VFU70" s="22"/>
      <c r="VFV70" s="22"/>
      <c r="VFW70" s="22"/>
      <c r="VFX70" s="22"/>
      <c r="VFY70" s="22"/>
      <c r="VFZ70" s="22"/>
      <c r="VGA70" s="22"/>
      <c r="VGB70" s="22"/>
      <c r="VGC70" s="22"/>
      <c r="VGD70" s="22"/>
      <c r="VGE70" s="22"/>
      <c r="VGF70" s="22"/>
      <c r="VGG70" s="22"/>
      <c r="VGH70" s="22"/>
      <c r="VGI70" s="22"/>
      <c r="VGJ70" s="22"/>
      <c r="VGK70" s="22"/>
      <c r="VGL70" s="22"/>
      <c r="VGM70" s="22"/>
      <c r="VGN70" s="22"/>
      <c r="VGO70" s="22"/>
      <c r="VGP70" s="22"/>
      <c r="VGQ70" s="22"/>
      <c r="VGR70" s="22"/>
      <c r="VGS70" s="22"/>
      <c r="VGT70" s="22"/>
      <c r="VGU70" s="22"/>
      <c r="VGV70" s="22"/>
      <c r="VGW70" s="22"/>
      <c r="VGX70" s="22"/>
      <c r="VGY70" s="22"/>
      <c r="VGZ70" s="22"/>
      <c r="VHA70" s="22"/>
      <c r="VHB70" s="22"/>
      <c r="VHC70" s="22"/>
      <c r="VHD70" s="22"/>
      <c r="VHE70" s="22"/>
      <c r="VHF70" s="22"/>
      <c r="VHG70" s="22"/>
      <c r="VHH70" s="22"/>
      <c r="VHI70" s="22"/>
      <c r="VHJ70" s="22"/>
      <c r="VHK70" s="22"/>
      <c r="VHL70" s="22"/>
      <c r="VHM70" s="22"/>
      <c r="VHN70" s="22"/>
      <c r="VHO70" s="22"/>
      <c r="VHP70" s="22"/>
      <c r="VHQ70" s="22"/>
      <c r="VHR70" s="22"/>
      <c r="VHS70" s="22"/>
      <c r="VHT70" s="22"/>
      <c r="VHU70" s="22"/>
      <c r="VHV70" s="22"/>
      <c r="VHW70" s="22"/>
      <c r="VHX70" s="22"/>
      <c r="VHY70" s="22"/>
      <c r="VHZ70" s="22"/>
      <c r="VIA70" s="22"/>
      <c r="VIB70" s="22"/>
      <c r="VIC70" s="22"/>
      <c r="VID70" s="22"/>
      <c r="VIE70" s="22"/>
      <c r="VIF70" s="22"/>
      <c r="VIG70" s="22"/>
      <c r="VIH70" s="22"/>
      <c r="VII70" s="22"/>
      <c r="VIJ70" s="22"/>
      <c r="VIK70" s="22"/>
      <c r="VIL70" s="22"/>
      <c r="VIM70" s="22"/>
      <c r="VIN70" s="22"/>
      <c r="VIO70" s="22"/>
      <c r="VIP70" s="22"/>
      <c r="VIQ70" s="22"/>
      <c r="VIR70" s="22"/>
      <c r="VIS70" s="22"/>
      <c r="VIT70" s="22"/>
      <c r="VIU70" s="22"/>
      <c r="VIV70" s="22"/>
      <c r="VIW70" s="22"/>
      <c r="VIX70" s="22"/>
      <c r="VIY70" s="22"/>
      <c r="VIZ70" s="22"/>
      <c r="VJA70" s="22"/>
      <c r="VJB70" s="22"/>
      <c r="VJC70" s="22"/>
      <c r="VJD70" s="22"/>
      <c r="VJE70" s="22"/>
      <c r="VJF70" s="22"/>
      <c r="VJG70" s="22"/>
      <c r="VJH70" s="22"/>
      <c r="VJI70" s="22"/>
      <c r="VJJ70" s="22"/>
      <c r="VJK70" s="22"/>
      <c r="VJL70" s="22"/>
      <c r="VJM70" s="22"/>
      <c r="VJN70" s="22"/>
      <c r="VJO70" s="22"/>
      <c r="VJP70" s="22"/>
      <c r="VJQ70" s="22"/>
      <c r="VJR70" s="22"/>
      <c r="VJS70" s="22"/>
      <c r="VJT70" s="22"/>
      <c r="VJU70" s="22"/>
      <c r="VJV70" s="22"/>
      <c r="VJW70" s="22"/>
      <c r="VJX70" s="22"/>
      <c r="VJY70" s="22"/>
      <c r="VJZ70" s="22"/>
      <c r="VKA70" s="22"/>
      <c r="VKB70" s="22"/>
      <c r="VKC70" s="22"/>
      <c r="VKD70" s="22"/>
      <c r="VKE70" s="22"/>
      <c r="VKF70" s="22"/>
      <c r="VKG70" s="22"/>
      <c r="VKH70" s="22"/>
      <c r="VKI70" s="22"/>
      <c r="VKJ70" s="22"/>
      <c r="VKK70" s="22"/>
      <c r="VKL70" s="22"/>
      <c r="VKM70" s="22"/>
      <c r="VKN70" s="22"/>
      <c r="VKO70" s="22"/>
      <c r="VKP70" s="22"/>
      <c r="VKQ70" s="22"/>
      <c r="VKR70" s="22"/>
      <c r="VKS70" s="22"/>
      <c r="VKT70" s="22"/>
      <c r="VKU70" s="22"/>
      <c r="VKV70" s="22"/>
      <c r="VKW70" s="22"/>
      <c r="VKX70" s="22"/>
      <c r="VKY70" s="22"/>
      <c r="VKZ70" s="22"/>
      <c r="VLA70" s="22"/>
      <c r="VLB70" s="22"/>
      <c r="VLC70" s="22"/>
      <c r="VLD70" s="22"/>
      <c r="VLE70" s="22"/>
      <c r="VLF70" s="22"/>
      <c r="VLG70" s="22"/>
      <c r="VLH70" s="22"/>
      <c r="VLI70" s="22"/>
      <c r="VLJ70" s="22"/>
      <c r="VLK70" s="22"/>
      <c r="VLL70" s="22"/>
      <c r="VLM70" s="22"/>
      <c r="VLN70" s="22"/>
      <c r="VLO70" s="22"/>
      <c r="VLP70" s="22"/>
      <c r="VLQ70" s="22"/>
      <c r="VLR70" s="22"/>
      <c r="VLS70" s="22"/>
      <c r="VLT70" s="22"/>
      <c r="VLU70" s="22"/>
      <c r="VLV70" s="22"/>
      <c r="VLW70" s="22"/>
      <c r="VLX70" s="22"/>
      <c r="VLY70" s="22"/>
      <c r="VLZ70" s="22"/>
      <c r="VMA70" s="22"/>
      <c r="VMB70" s="22"/>
      <c r="VMC70" s="22"/>
      <c r="VMD70" s="22"/>
      <c r="VME70" s="22"/>
      <c r="VMF70" s="22"/>
      <c r="VMG70" s="22"/>
      <c r="VMH70" s="22"/>
      <c r="VMI70" s="22"/>
      <c r="VMJ70" s="22"/>
      <c r="VMK70" s="22"/>
      <c r="VML70" s="22"/>
      <c r="VMM70" s="22"/>
      <c r="VMN70" s="22"/>
      <c r="VMO70" s="22"/>
      <c r="VMP70" s="22"/>
      <c r="VMQ70" s="22"/>
      <c r="VMR70" s="22"/>
      <c r="VMS70" s="22"/>
      <c r="VMT70" s="22"/>
      <c r="VMU70" s="22"/>
      <c r="VMV70" s="22"/>
      <c r="VMW70" s="22"/>
      <c r="VMX70" s="22"/>
      <c r="VMY70" s="22"/>
      <c r="VMZ70" s="22"/>
      <c r="VNA70" s="22"/>
      <c r="VNB70" s="22"/>
      <c r="VNC70" s="22"/>
      <c r="VND70" s="22"/>
      <c r="VNE70" s="22"/>
      <c r="VNF70" s="22"/>
      <c r="VNG70" s="22"/>
      <c r="VNH70" s="22"/>
      <c r="VNI70" s="22"/>
      <c r="VNJ70" s="22"/>
      <c r="VNK70" s="22"/>
      <c r="VNL70" s="22"/>
      <c r="VNM70" s="22"/>
      <c r="VNN70" s="22"/>
      <c r="VNO70" s="22"/>
      <c r="VNP70" s="22"/>
      <c r="VNQ70" s="22"/>
      <c r="VNR70" s="22"/>
      <c r="VNS70" s="22"/>
      <c r="VNT70" s="22"/>
      <c r="VNU70" s="22"/>
      <c r="VNV70" s="22"/>
      <c r="VNW70" s="22"/>
      <c r="VNX70" s="22"/>
      <c r="VNY70" s="22"/>
      <c r="VNZ70" s="22"/>
      <c r="VOA70" s="22"/>
      <c r="VOB70" s="22"/>
      <c r="VOC70" s="22"/>
      <c r="VOD70" s="22"/>
      <c r="VOE70" s="22"/>
      <c r="VOF70" s="22"/>
      <c r="VOG70" s="22"/>
      <c r="VOH70" s="22"/>
      <c r="VOI70" s="22"/>
      <c r="VOJ70" s="22"/>
      <c r="VOK70" s="22"/>
      <c r="VOL70" s="22"/>
      <c r="VOM70" s="22"/>
      <c r="VON70" s="22"/>
      <c r="VOO70" s="22"/>
      <c r="VOP70" s="22"/>
      <c r="VOQ70" s="22"/>
      <c r="VOR70" s="22"/>
      <c r="VOS70" s="22"/>
      <c r="VOT70" s="22"/>
      <c r="VOU70" s="22"/>
      <c r="VOV70" s="22"/>
      <c r="VOW70" s="22"/>
      <c r="VOX70" s="22"/>
      <c r="VOY70" s="22"/>
      <c r="VOZ70" s="22"/>
      <c r="VPA70" s="22"/>
      <c r="VPB70" s="22"/>
      <c r="VPC70" s="22"/>
      <c r="VPD70" s="22"/>
      <c r="VPE70" s="22"/>
      <c r="VPF70" s="22"/>
      <c r="VPG70" s="22"/>
      <c r="VPH70" s="22"/>
      <c r="VPI70" s="22"/>
      <c r="VPJ70" s="22"/>
      <c r="VPK70" s="22"/>
      <c r="VPL70" s="22"/>
      <c r="VPM70" s="22"/>
      <c r="VPN70" s="22"/>
      <c r="VPO70" s="22"/>
      <c r="VPP70" s="22"/>
      <c r="VPQ70" s="22"/>
      <c r="VPR70" s="22"/>
      <c r="VPS70" s="22"/>
      <c r="VPT70" s="22"/>
      <c r="VPU70" s="22"/>
      <c r="VPV70" s="22"/>
      <c r="VPW70" s="22"/>
      <c r="VPX70" s="22"/>
      <c r="VPY70" s="22"/>
      <c r="VPZ70" s="22"/>
      <c r="VQA70" s="22"/>
      <c r="VQB70" s="22"/>
      <c r="VQC70" s="22"/>
      <c r="VQD70" s="22"/>
      <c r="VQE70" s="22"/>
      <c r="VQF70" s="22"/>
      <c r="VQG70" s="22"/>
      <c r="VQH70" s="22"/>
      <c r="VQI70" s="22"/>
      <c r="VQJ70" s="22"/>
      <c r="VQK70" s="22"/>
      <c r="VQL70" s="22"/>
      <c r="VQM70" s="22"/>
      <c r="VQN70" s="22"/>
      <c r="VQO70" s="22"/>
      <c r="VQP70" s="22"/>
      <c r="VQQ70" s="22"/>
      <c r="VQR70" s="22"/>
      <c r="VQS70" s="22"/>
      <c r="VQT70" s="22"/>
      <c r="VQU70" s="22"/>
      <c r="VQV70" s="22"/>
      <c r="VQW70" s="22"/>
      <c r="VQX70" s="22"/>
      <c r="VQY70" s="22"/>
      <c r="VQZ70" s="22"/>
      <c r="VRA70" s="22"/>
      <c r="VRB70" s="22"/>
      <c r="VRC70" s="22"/>
      <c r="VRD70" s="22"/>
      <c r="VRE70" s="22"/>
      <c r="VRF70" s="22"/>
      <c r="VRG70" s="22"/>
      <c r="VRH70" s="22"/>
      <c r="VRI70" s="22"/>
      <c r="VRJ70" s="22"/>
      <c r="VRK70" s="22"/>
      <c r="VRL70" s="22"/>
      <c r="VRM70" s="22"/>
      <c r="VRN70" s="22"/>
      <c r="VRO70" s="22"/>
      <c r="VRP70" s="22"/>
      <c r="VRQ70" s="22"/>
      <c r="VRR70" s="22"/>
      <c r="VRS70" s="22"/>
      <c r="VRT70" s="22"/>
      <c r="VRU70" s="22"/>
      <c r="VRV70" s="22"/>
      <c r="VRW70" s="22"/>
      <c r="VRX70" s="22"/>
      <c r="VRY70" s="22"/>
      <c r="VRZ70" s="22"/>
      <c r="VSA70" s="22"/>
      <c r="VSB70" s="22"/>
      <c r="VSC70" s="22"/>
      <c r="VSD70" s="22"/>
      <c r="VSE70" s="22"/>
      <c r="VSF70" s="22"/>
      <c r="VSG70" s="22"/>
      <c r="VSH70" s="22"/>
      <c r="VSI70" s="22"/>
      <c r="VSJ70" s="22"/>
      <c r="VSK70" s="22"/>
      <c r="VSL70" s="22"/>
      <c r="VSM70" s="22"/>
      <c r="VSN70" s="22"/>
      <c r="VSO70" s="22"/>
      <c r="VSP70" s="22"/>
      <c r="VSQ70" s="22"/>
      <c r="VSR70" s="22"/>
      <c r="VSS70" s="22"/>
      <c r="VST70" s="22"/>
      <c r="VSU70" s="22"/>
      <c r="VSV70" s="22"/>
      <c r="VSW70" s="22"/>
      <c r="VSX70" s="22"/>
      <c r="VSY70" s="22"/>
      <c r="VSZ70" s="22"/>
      <c r="VTA70" s="22"/>
      <c r="VTB70" s="22"/>
      <c r="VTC70" s="22"/>
      <c r="VTD70" s="22"/>
      <c r="VTE70" s="22"/>
      <c r="VTF70" s="22"/>
      <c r="VTG70" s="22"/>
      <c r="VTH70" s="22"/>
      <c r="VTI70" s="22"/>
      <c r="VTJ70" s="22"/>
      <c r="VTK70" s="22"/>
      <c r="VTL70" s="22"/>
      <c r="VTM70" s="22"/>
      <c r="VTN70" s="22"/>
      <c r="VTO70" s="22"/>
      <c r="VTP70" s="22"/>
      <c r="VTQ70" s="22"/>
      <c r="VTR70" s="22"/>
      <c r="VTS70" s="22"/>
      <c r="VTT70" s="22"/>
      <c r="VTU70" s="22"/>
      <c r="VTV70" s="22"/>
      <c r="VTW70" s="22"/>
      <c r="VTX70" s="22"/>
      <c r="VTY70" s="22"/>
      <c r="VTZ70" s="22"/>
      <c r="VUA70" s="22"/>
      <c r="VUB70" s="22"/>
      <c r="VUC70" s="22"/>
      <c r="VUD70" s="22"/>
      <c r="VUE70" s="22"/>
      <c r="VUF70" s="22"/>
      <c r="VUG70" s="22"/>
      <c r="VUH70" s="22"/>
      <c r="VUI70" s="22"/>
      <c r="VUJ70" s="22"/>
      <c r="VUK70" s="22"/>
      <c r="VUL70" s="22"/>
      <c r="VUM70" s="22"/>
      <c r="VUN70" s="22"/>
      <c r="VUO70" s="22"/>
      <c r="VUP70" s="22"/>
      <c r="VUQ70" s="22"/>
      <c r="VUR70" s="22"/>
      <c r="VUS70" s="22"/>
      <c r="VUT70" s="22"/>
      <c r="VUU70" s="22"/>
      <c r="VUV70" s="22"/>
      <c r="VUW70" s="22"/>
      <c r="VUX70" s="22"/>
      <c r="VUY70" s="22"/>
      <c r="VUZ70" s="22"/>
      <c r="VVA70" s="22"/>
      <c r="VVB70" s="22"/>
      <c r="VVC70" s="22"/>
      <c r="VVD70" s="22"/>
      <c r="VVE70" s="22"/>
      <c r="VVF70" s="22"/>
      <c r="VVG70" s="22"/>
      <c r="VVH70" s="22"/>
      <c r="VVI70" s="22"/>
      <c r="VVJ70" s="22"/>
      <c r="VVK70" s="22"/>
      <c r="VVL70" s="22"/>
      <c r="VVM70" s="22"/>
      <c r="VVN70" s="22"/>
      <c r="VVO70" s="22"/>
      <c r="VVP70" s="22"/>
      <c r="VVQ70" s="22"/>
      <c r="VVR70" s="22"/>
      <c r="VVS70" s="22"/>
      <c r="VVT70" s="22"/>
      <c r="VVU70" s="22"/>
      <c r="VVV70" s="22"/>
      <c r="VVW70" s="22"/>
      <c r="VVX70" s="22"/>
      <c r="VVY70" s="22"/>
      <c r="VVZ70" s="22"/>
      <c r="VWA70" s="22"/>
      <c r="VWB70" s="22"/>
      <c r="VWC70" s="22"/>
      <c r="VWD70" s="22"/>
      <c r="VWE70" s="22"/>
      <c r="VWF70" s="22"/>
      <c r="VWG70" s="22"/>
      <c r="VWH70" s="22"/>
      <c r="VWI70" s="22"/>
      <c r="VWJ70" s="22"/>
      <c r="VWK70" s="22"/>
      <c r="VWL70" s="22"/>
      <c r="VWM70" s="22"/>
      <c r="VWN70" s="22"/>
      <c r="VWO70" s="22"/>
      <c r="VWP70" s="22"/>
      <c r="VWQ70" s="22"/>
      <c r="VWR70" s="22"/>
      <c r="VWS70" s="22"/>
      <c r="VWT70" s="22"/>
      <c r="VWU70" s="22"/>
      <c r="VWV70" s="22"/>
      <c r="VWW70" s="22"/>
      <c r="VWX70" s="22"/>
      <c r="VWY70" s="22"/>
      <c r="VWZ70" s="22"/>
      <c r="VXA70" s="22"/>
      <c r="VXB70" s="22"/>
      <c r="VXC70" s="22"/>
      <c r="VXD70" s="22"/>
      <c r="VXE70" s="22"/>
      <c r="VXF70" s="22"/>
      <c r="VXG70" s="22"/>
      <c r="VXH70" s="22"/>
      <c r="VXI70" s="22"/>
      <c r="VXJ70" s="22"/>
      <c r="VXK70" s="22"/>
      <c r="VXL70" s="22"/>
      <c r="VXM70" s="22"/>
      <c r="VXN70" s="22"/>
      <c r="VXO70" s="22"/>
      <c r="VXP70" s="22"/>
      <c r="VXQ70" s="22"/>
      <c r="VXR70" s="22"/>
      <c r="VXS70" s="22"/>
      <c r="VXT70" s="22"/>
      <c r="VXU70" s="22"/>
      <c r="VXV70" s="22"/>
      <c r="VXW70" s="22"/>
      <c r="VXX70" s="22"/>
      <c r="VXY70" s="22"/>
      <c r="VXZ70" s="22"/>
      <c r="VYA70" s="22"/>
      <c r="VYB70" s="22"/>
      <c r="VYC70" s="22"/>
      <c r="VYD70" s="22"/>
      <c r="VYE70" s="22"/>
      <c r="VYF70" s="22"/>
      <c r="VYG70" s="22"/>
      <c r="VYH70" s="22"/>
      <c r="VYI70" s="22"/>
      <c r="VYJ70" s="22"/>
      <c r="VYK70" s="22"/>
      <c r="VYL70" s="22"/>
      <c r="VYM70" s="22"/>
      <c r="VYN70" s="22"/>
      <c r="VYO70" s="22"/>
      <c r="VYP70" s="22"/>
      <c r="VYQ70" s="22"/>
      <c r="VYR70" s="22"/>
      <c r="VYS70" s="22"/>
      <c r="VYT70" s="22"/>
      <c r="VYU70" s="22"/>
      <c r="VYV70" s="22"/>
      <c r="VYW70" s="22"/>
      <c r="VYX70" s="22"/>
      <c r="VYY70" s="22"/>
      <c r="VYZ70" s="22"/>
      <c r="VZA70" s="22"/>
      <c r="VZB70" s="22"/>
      <c r="VZC70" s="22"/>
      <c r="VZD70" s="22"/>
      <c r="VZE70" s="22"/>
      <c r="VZF70" s="22"/>
      <c r="VZG70" s="22"/>
      <c r="VZH70" s="22"/>
      <c r="VZI70" s="22"/>
      <c r="VZJ70" s="22"/>
      <c r="VZK70" s="22"/>
      <c r="VZL70" s="22"/>
      <c r="VZM70" s="22"/>
      <c r="VZN70" s="22"/>
      <c r="VZO70" s="22"/>
      <c r="VZP70" s="22"/>
      <c r="VZQ70" s="22"/>
      <c r="VZR70" s="22"/>
      <c r="VZS70" s="22"/>
      <c r="VZT70" s="22"/>
      <c r="VZU70" s="22"/>
      <c r="VZV70" s="22"/>
      <c r="VZW70" s="22"/>
      <c r="VZX70" s="22"/>
      <c r="VZY70" s="22"/>
      <c r="VZZ70" s="22"/>
      <c r="WAA70" s="22"/>
      <c r="WAB70" s="22"/>
      <c r="WAC70" s="22"/>
      <c r="WAD70" s="22"/>
      <c r="WAE70" s="22"/>
      <c r="WAF70" s="22"/>
      <c r="WAG70" s="22"/>
      <c r="WAH70" s="22"/>
      <c r="WAI70" s="22"/>
      <c r="WAJ70" s="22"/>
      <c r="WAK70" s="22"/>
      <c r="WAL70" s="22"/>
      <c r="WAM70" s="22"/>
      <c r="WAN70" s="22"/>
      <c r="WAO70" s="22"/>
      <c r="WAP70" s="22"/>
      <c r="WAQ70" s="22"/>
      <c r="WAR70" s="22"/>
      <c r="WAS70" s="22"/>
      <c r="WAT70" s="22"/>
      <c r="WAU70" s="22"/>
      <c r="WAV70" s="22"/>
      <c r="WAW70" s="22"/>
      <c r="WAX70" s="22"/>
      <c r="WAY70" s="22"/>
      <c r="WAZ70" s="22"/>
      <c r="WBA70" s="22"/>
      <c r="WBB70" s="22"/>
      <c r="WBC70" s="22"/>
      <c r="WBD70" s="22"/>
      <c r="WBE70" s="22"/>
      <c r="WBF70" s="22"/>
      <c r="WBG70" s="22"/>
      <c r="WBH70" s="22"/>
      <c r="WBI70" s="22"/>
      <c r="WBJ70" s="22"/>
      <c r="WBK70" s="22"/>
      <c r="WBL70" s="22"/>
      <c r="WBM70" s="22"/>
      <c r="WBN70" s="22"/>
      <c r="WBO70" s="22"/>
      <c r="WBP70" s="22"/>
      <c r="WBQ70" s="22"/>
      <c r="WBR70" s="22"/>
      <c r="WBS70" s="22"/>
      <c r="WBT70" s="22"/>
      <c r="WBU70" s="22"/>
      <c r="WBV70" s="22"/>
      <c r="WBW70" s="22"/>
      <c r="WBX70" s="22"/>
      <c r="WBY70" s="22"/>
      <c r="WBZ70" s="22"/>
      <c r="WCA70" s="22"/>
      <c r="WCB70" s="22"/>
      <c r="WCC70" s="22"/>
      <c r="WCD70" s="22"/>
      <c r="WCE70" s="22"/>
      <c r="WCF70" s="22"/>
      <c r="WCG70" s="22"/>
      <c r="WCH70" s="22"/>
      <c r="WCI70" s="22"/>
      <c r="WCJ70" s="22"/>
      <c r="WCK70" s="22"/>
      <c r="WCL70" s="22"/>
      <c r="WCM70" s="22"/>
      <c r="WCN70" s="22"/>
      <c r="WCO70" s="22"/>
      <c r="WCP70" s="22"/>
      <c r="WCQ70" s="22"/>
      <c r="WCR70" s="22"/>
      <c r="WCS70" s="22"/>
      <c r="WCT70" s="22"/>
      <c r="WCU70" s="22"/>
      <c r="WCV70" s="22"/>
      <c r="WCW70" s="22"/>
      <c r="WCX70" s="22"/>
      <c r="WCY70" s="22"/>
      <c r="WCZ70" s="22"/>
      <c r="WDA70" s="22"/>
      <c r="WDB70" s="22"/>
      <c r="WDC70" s="22"/>
      <c r="WDD70" s="22"/>
      <c r="WDE70" s="22"/>
      <c r="WDF70" s="22"/>
      <c r="WDG70" s="22"/>
      <c r="WDH70" s="22"/>
      <c r="WDI70" s="22"/>
      <c r="WDJ70" s="22"/>
      <c r="WDK70" s="22"/>
      <c r="WDL70" s="22"/>
      <c r="WDM70" s="22"/>
      <c r="WDN70" s="22"/>
      <c r="WDO70" s="22"/>
      <c r="WDP70" s="22"/>
      <c r="WDQ70" s="22"/>
      <c r="WDR70" s="22"/>
      <c r="WDS70" s="22"/>
      <c r="WDT70" s="22"/>
      <c r="WDU70" s="22"/>
      <c r="WDV70" s="22"/>
      <c r="WDW70" s="22"/>
      <c r="WDX70" s="22"/>
      <c r="WDY70" s="22"/>
      <c r="WDZ70" s="22"/>
      <c r="WEA70" s="22"/>
      <c r="WEB70" s="22"/>
      <c r="WEC70" s="22"/>
      <c r="WED70" s="22"/>
      <c r="WEE70" s="22"/>
      <c r="WEF70" s="22"/>
      <c r="WEG70" s="22"/>
      <c r="WEH70" s="22"/>
      <c r="WEI70" s="22"/>
      <c r="WEJ70" s="22"/>
      <c r="WEK70" s="22"/>
      <c r="WEL70" s="22"/>
      <c r="WEM70" s="22"/>
      <c r="WEN70" s="22"/>
      <c r="WEO70" s="22"/>
      <c r="WEP70" s="22"/>
      <c r="WEQ70" s="22"/>
      <c r="WER70" s="22"/>
      <c r="WES70" s="22"/>
      <c r="WET70" s="22"/>
      <c r="WEU70" s="22"/>
      <c r="WEV70" s="22"/>
      <c r="WEW70" s="22"/>
      <c r="WEX70" s="22"/>
      <c r="WEY70" s="22"/>
      <c r="WEZ70" s="22"/>
      <c r="WFA70" s="22"/>
      <c r="WFB70" s="22"/>
      <c r="WFC70" s="22"/>
      <c r="WFD70" s="22"/>
      <c r="WFE70" s="22"/>
      <c r="WFF70" s="22"/>
      <c r="WFG70" s="22"/>
      <c r="WFH70" s="22"/>
      <c r="WFI70" s="22"/>
      <c r="WFJ70" s="22"/>
      <c r="WFK70" s="22"/>
      <c r="WFL70" s="22"/>
      <c r="WFM70" s="22"/>
      <c r="WFN70" s="22"/>
      <c r="WFO70" s="22"/>
      <c r="WFP70" s="22"/>
      <c r="WFQ70" s="22"/>
      <c r="WFR70" s="22"/>
      <c r="WFS70" s="22"/>
      <c r="WFT70" s="22"/>
      <c r="WFU70" s="22"/>
      <c r="WFV70" s="22"/>
      <c r="WFW70" s="22"/>
      <c r="WFX70" s="22"/>
      <c r="WFY70" s="22"/>
      <c r="WFZ70" s="22"/>
      <c r="WGA70" s="22"/>
      <c r="WGB70" s="22"/>
      <c r="WGC70" s="22"/>
      <c r="WGD70" s="22"/>
      <c r="WGE70" s="22"/>
      <c r="WGF70" s="22"/>
      <c r="WGG70" s="22"/>
      <c r="WGH70" s="22"/>
      <c r="WGI70" s="22"/>
      <c r="WGJ70" s="22"/>
      <c r="WGK70" s="22"/>
      <c r="WGL70" s="22"/>
      <c r="WGM70" s="22"/>
      <c r="WGN70" s="22"/>
      <c r="WGO70" s="22"/>
      <c r="WGP70" s="22"/>
      <c r="WGQ70" s="22"/>
      <c r="WGR70" s="22"/>
      <c r="WGS70" s="22"/>
      <c r="WGT70" s="22"/>
      <c r="WGU70" s="22"/>
      <c r="WGV70" s="22"/>
      <c r="WGW70" s="22"/>
      <c r="WGX70" s="22"/>
      <c r="WGY70" s="22"/>
      <c r="WGZ70" s="22"/>
      <c r="WHA70" s="22"/>
      <c r="WHB70" s="22"/>
      <c r="WHC70" s="22"/>
      <c r="WHD70" s="22"/>
      <c r="WHE70" s="22"/>
      <c r="WHF70" s="22"/>
      <c r="WHG70" s="22"/>
      <c r="WHH70" s="22"/>
      <c r="WHI70" s="22"/>
      <c r="WHJ70" s="22"/>
      <c r="WHK70" s="22"/>
      <c r="WHL70" s="22"/>
      <c r="WHM70" s="22"/>
      <c r="WHN70" s="22"/>
      <c r="WHO70" s="22"/>
      <c r="WHP70" s="22"/>
      <c r="WHQ70" s="22"/>
      <c r="WHR70" s="22"/>
      <c r="WHS70" s="22"/>
      <c r="WHT70" s="22"/>
      <c r="WHU70" s="22"/>
      <c r="WHV70" s="22"/>
      <c r="WHW70" s="22"/>
      <c r="WHX70" s="22"/>
      <c r="WHY70" s="22"/>
      <c r="WHZ70" s="22"/>
      <c r="WIA70" s="22"/>
      <c r="WIB70" s="22"/>
      <c r="WIC70" s="22"/>
      <c r="WID70" s="22"/>
      <c r="WIE70" s="22"/>
      <c r="WIF70" s="22"/>
      <c r="WIG70" s="22"/>
      <c r="WIH70" s="22"/>
      <c r="WII70" s="22"/>
      <c r="WIJ70" s="22"/>
      <c r="WIK70" s="22"/>
      <c r="WIL70" s="22"/>
      <c r="WIM70" s="22"/>
      <c r="WIN70" s="22"/>
      <c r="WIO70" s="22"/>
      <c r="WIP70" s="22"/>
      <c r="WIQ70" s="22"/>
      <c r="WIR70" s="22"/>
      <c r="WIS70" s="22"/>
      <c r="WIT70" s="22"/>
      <c r="WIU70" s="22"/>
      <c r="WIV70" s="22"/>
      <c r="WIW70" s="22"/>
      <c r="WIX70" s="22"/>
      <c r="WIY70" s="22"/>
      <c r="WIZ70" s="22"/>
      <c r="WJA70" s="22"/>
      <c r="WJB70" s="22"/>
      <c r="WJC70" s="22"/>
      <c r="WJD70" s="22"/>
      <c r="WJE70" s="22"/>
      <c r="WJF70" s="22"/>
      <c r="WJG70" s="22"/>
      <c r="WJH70" s="22"/>
      <c r="WJI70" s="22"/>
      <c r="WJJ70" s="22"/>
      <c r="WJK70" s="22"/>
      <c r="WJL70" s="22"/>
      <c r="WJM70" s="22"/>
      <c r="WJN70" s="22"/>
      <c r="WJO70" s="22"/>
      <c r="WJP70" s="22"/>
      <c r="WJQ70" s="22"/>
      <c r="WJR70" s="22"/>
      <c r="WJS70" s="22"/>
      <c r="WJT70" s="22"/>
      <c r="WJU70" s="22"/>
      <c r="WJV70" s="22"/>
      <c r="WJW70" s="22"/>
      <c r="WJX70" s="22"/>
      <c r="WJY70" s="22"/>
      <c r="WJZ70" s="22"/>
      <c r="WKA70" s="22"/>
      <c r="WKB70" s="22"/>
      <c r="WKC70" s="22"/>
      <c r="WKD70" s="22"/>
      <c r="WKE70" s="22"/>
      <c r="WKF70" s="22"/>
      <c r="WKG70" s="22"/>
      <c r="WKH70" s="22"/>
      <c r="WKI70" s="22"/>
      <c r="WKJ70" s="22"/>
      <c r="WKK70" s="22"/>
      <c r="WKL70" s="22"/>
      <c r="WKM70" s="22"/>
      <c r="WKN70" s="22"/>
      <c r="WKO70" s="22"/>
      <c r="WKP70" s="22"/>
      <c r="WKQ70" s="22"/>
      <c r="WKR70" s="22"/>
      <c r="WKS70" s="22"/>
      <c r="WKT70" s="22"/>
      <c r="WKU70" s="22"/>
      <c r="WKV70" s="22"/>
      <c r="WKW70" s="22"/>
      <c r="WKX70" s="22"/>
      <c r="WKY70" s="22"/>
      <c r="WKZ70" s="22"/>
      <c r="WLA70" s="22"/>
      <c r="WLB70" s="22"/>
      <c r="WLC70" s="22"/>
      <c r="WLD70" s="22"/>
      <c r="WLE70" s="22"/>
      <c r="WLF70" s="22"/>
      <c r="WLG70" s="22"/>
      <c r="WLH70" s="22"/>
      <c r="WLI70" s="22"/>
      <c r="WLJ70" s="22"/>
      <c r="WLK70" s="22"/>
      <c r="WLL70" s="22"/>
      <c r="WLM70" s="22"/>
      <c r="WLN70" s="22"/>
      <c r="WLO70" s="22"/>
      <c r="WLP70" s="22"/>
      <c r="WLQ70" s="22"/>
      <c r="WLR70" s="22"/>
      <c r="WLS70" s="22"/>
      <c r="WLT70" s="22"/>
      <c r="WLU70" s="22"/>
      <c r="WLV70" s="22"/>
      <c r="WLW70" s="22"/>
      <c r="WLX70" s="22"/>
      <c r="WLY70" s="22"/>
      <c r="WLZ70" s="22"/>
      <c r="WMA70" s="22"/>
      <c r="WMB70" s="22"/>
      <c r="WMC70" s="22"/>
      <c r="WMD70" s="22"/>
      <c r="WME70" s="22"/>
      <c r="WMF70" s="22"/>
      <c r="WMG70" s="22"/>
      <c r="WMH70" s="22"/>
      <c r="WMI70" s="22"/>
      <c r="WMJ70" s="22"/>
      <c r="WMK70" s="22"/>
      <c r="WML70" s="22"/>
      <c r="WMM70" s="22"/>
      <c r="WMN70" s="22"/>
      <c r="WMO70" s="22"/>
      <c r="WMP70" s="22"/>
      <c r="WMQ70" s="22"/>
      <c r="WMR70" s="22"/>
      <c r="WMS70" s="22"/>
      <c r="WMT70" s="22"/>
      <c r="WMU70" s="22"/>
      <c r="WMV70" s="22"/>
      <c r="WMW70" s="22"/>
      <c r="WMX70" s="22"/>
      <c r="WMY70" s="22"/>
      <c r="WMZ70" s="22"/>
      <c r="WNA70" s="22"/>
      <c r="WNB70" s="22"/>
      <c r="WNC70" s="22"/>
      <c r="WND70" s="22"/>
      <c r="WNE70" s="22"/>
      <c r="WNF70" s="22"/>
      <c r="WNG70" s="22"/>
      <c r="WNH70" s="22"/>
      <c r="WNI70" s="22"/>
      <c r="WNJ70" s="22"/>
      <c r="WNK70" s="22"/>
      <c r="WNL70" s="22"/>
      <c r="WNM70" s="22"/>
      <c r="WNN70" s="22"/>
      <c r="WNO70" s="22"/>
      <c r="WNP70" s="22"/>
      <c r="WNQ70" s="22"/>
      <c r="WNR70" s="22"/>
      <c r="WNS70" s="22"/>
      <c r="WNT70" s="22"/>
      <c r="WNU70" s="22"/>
      <c r="WNV70" s="22"/>
      <c r="WNW70" s="22"/>
      <c r="WNX70" s="22"/>
      <c r="WNY70" s="22"/>
      <c r="WNZ70" s="22"/>
      <c r="WOA70" s="22"/>
      <c r="WOB70" s="22"/>
      <c r="WOC70" s="22"/>
      <c r="WOD70" s="22"/>
      <c r="WOE70" s="22"/>
      <c r="WOF70" s="22"/>
      <c r="WOG70" s="22"/>
      <c r="WOH70" s="22"/>
      <c r="WOI70" s="22"/>
      <c r="WOJ70" s="22"/>
      <c r="WOK70" s="22"/>
      <c r="WOL70" s="22"/>
      <c r="WOM70" s="22"/>
      <c r="WON70" s="22"/>
      <c r="WOO70" s="22"/>
      <c r="WOP70" s="22"/>
      <c r="WOQ70" s="22"/>
      <c r="WOR70" s="22"/>
      <c r="WOS70" s="22"/>
      <c r="WOT70" s="22"/>
      <c r="WOU70" s="22"/>
      <c r="WOV70" s="22"/>
      <c r="WOW70" s="22"/>
      <c r="WOX70" s="22"/>
      <c r="WOY70" s="22"/>
      <c r="WOZ70" s="22"/>
      <c r="WPA70" s="22"/>
      <c r="WPB70" s="22"/>
      <c r="WPC70" s="22"/>
      <c r="WPD70" s="22"/>
      <c r="WPE70" s="22"/>
      <c r="WPF70" s="22"/>
      <c r="WPG70" s="22"/>
      <c r="WPH70" s="22"/>
      <c r="WPI70" s="22"/>
      <c r="WPJ70" s="22"/>
      <c r="WPK70" s="22"/>
      <c r="WPL70" s="22"/>
      <c r="WPM70" s="22"/>
      <c r="WPN70" s="22"/>
      <c r="WPO70" s="22"/>
      <c r="WPP70" s="22"/>
      <c r="WPQ70" s="22"/>
      <c r="WPR70" s="22"/>
      <c r="WPS70" s="22"/>
      <c r="WPT70" s="22"/>
      <c r="WPU70" s="22"/>
      <c r="WPV70" s="22"/>
      <c r="WPW70" s="22"/>
      <c r="WPX70" s="22"/>
      <c r="WPY70" s="22"/>
      <c r="WPZ70" s="22"/>
      <c r="WQA70" s="22"/>
      <c r="WQB70" s="22"/>
      <c r="WQC70" s="22"/>
      <c r="WQD70" s="22"/>
      <c r="WQE70" s="22"/>
      <c r="WQF70" s="22"/>
      <c r="WQG70" s="22"/>
      <c r="WQH70" s="22"/>
      <c r="WQI70" s="22"/>
      <c r="WQJ70" s="22"/>
      <c r="WQK70" s="22"/>
      <c r="WQL70" s="22"/>
      <c r="WQM70" s="22"/>
      <c r="WQN70" s="22"/>
      <c r="WQO70" s="22"/>
      <c r="WQP70" s="22"/>
      <c r="WQQ70" s="22"/>
      <c r="WQR70" s="22"/>
      <c r="WQS70" s="22"/>
      <c r="WQT70" s="22"/>
      <c r="WQU70" s="22"/>
      <c r="WQV70" s="22"/>
      <c r="WQW70" s="22"/>
      <c r="WQX70" s="22"/>
      <c r="WQY70" s="22"/>
      <c r="WQZ70" s="22"/>
      <c r="WRA70" s="22"/>
      <c r="WRB70" s="22"/>
      <c r="WRC70" s="22"/>
      <c r="WRD70" s="22"/>
      <c r="WRE70" s="22"/>
      <c r="WRF70" s="22"/>
      <c r="WRG70" s="22"/>
      <c r="WRH70" s="22"/>
      <c r="WRI70" s="22"/>
      <c r="WRJ70" s="22"/>
      <c r="WRK70" s="22"/>
      <c r="WRL70" s="22"/>
      <c r="WRM70" s="22"/>
      <c r="WRN70" s="22"/>
      <c r="WRO70" s="22"/>
      <c r="WRP70" s="22"/>
      <c r="WRQ70" s="22"/>
      <c r="WRR70" s="22"/>
      <c r="WRS70" s="22"/>
      <c r="WRT70" s="22"/>
      <c r="WRU70" s="22"/>
      <c r="WRV70" s="22"/>
      <c r="WRW70" s="22"/>
      <c r="WRX70" s="22"/>
      <c r="WRY70" s="22"/>
      <c r="WRZ70" s="22"/>
      <c r="WSA70" s="22"/>
      <c r="WSB70" s="22"/>
      <c r="WSC70" s="22"/>
      <c r="WSD70" s="22"/>
      <c r="WSE70" s="22"/>
      <c r="WSF70" s="22"/>
      <c r="WSG70" s="22"/>
      <c r="WSH70" s="22"/>
      <c r="WSI70" s="22"/>
      <c r="WSJ70" s="22"/>
      <c r="WSK70" s="22"/>
      <c r="WSL70" s="22"/>
      <c r="WSM70" s="22"/>
      <c r="WSN70" s="22"/>
      <c r="WSO70" s="22"/>
      <c r="WSP70" s="22"/>
      <c r="WSQ70" s="22"/>
      <c r="WSR70" s="22"/>
      <c r="WSS70" s="22"/>
      <c r="WST70" s="22"/>
      <c r="WSU70" s="22"/>
      <c r="WSV70" s="22"/>
      <c r="WSW70" s="22"/>
      <c r="WSX70" s="22"/>
      <c r="WSY70" s="22"/>
      <c r="WSZ70" s="22"/>
      <c r="WTA70" s="22"/>
      <c r="WTB70" s="22"/>
      <c r="WTC70" s="22"/>
      <c r="WTD70" s="22"/>
      <c r="WTE70" s="22"/>
      <c r="WTF70" s="22"/>
      <c r="WTG70" s="22"/>
      <c r="WTH70" s="22"/>
      <c r="WTI70" s="22"/>
      <c r="WTJ70" s="22"/>
      <c r="WTK70" s="22"/>
      <c r="WTL70" s="22"/>
      <c r="WTM70" s="22"/>
      <c r="WTN70" s="22"/>
      <c r="WTO70" s="22"/>
      <c r="WTP70" s="22"/>
      <c r="WTQ70" s="22"/>
      <c r="WTR70" s="22"/>
      <c r="WTS70" s="22"/>
      <c r="WTT70" s="22"/>
      <c r="WTU70" s="22"/>
      <c r="WTV70" s="22"/>
      <c r="WTW70" s="22"/>
      <c r="WTX70" s="22"/>
      <c r="WTY70" s="22"/>
      <c r="WTZ70" s="22"/>
      <c r="WUA70" s="22"/>
      <c r="WUB70" s="22"/>
      <c r="WUC70" s="22"/>
      <c r="WUD70" s="22"/>
      <c r="WUE70" s="22"/>
      <c r="WUF70" s="22"/>
      <c r="WUG70" s="22"/>
      <c r="WUH70" s="22"/>
      <c r="WUI70" s="22"/>
      <c r="WUJ70" s="22"/>
      <c r="WUK70" s="22"/>
      <c r="WUL70" s="22"/>
      <c r="WUM70" s="22"/>
      <c r="WUN70" s="22"/>
      <c r="WUO70" s="22"/>
      <c r="WUP70" s="22"/>
      <c r="WUQ70" s="22"/>
      <c r="WUR70" s="22"/>
      <c r="WUS70" s="22"/>
      <c r="WUT70" s="22"/>
      <c r="WUU70" s="22"/>
      <c r="WUV70" s="22"/>
      <c r="WUW70" s="22"/>
      <c r="WUX70" s="22"/>
      <c r="WUY70" s="22"/>
      <c r="WUZ70" s="22"/>
      <c r="WVA70" s="22"/>
      <c r="WVB70" s="22"/>
      <c r="WVC70" s="22"/>
      <c r="WVD70" s="22"/>
      <c r="WVE70" s="22"/>
      <c r="WVF70" s="22"/>
      <c r="WVG70" s="22"/>
      <c r="WVH70" s="22"/>
      <c r="WVI70" s="22"/>
      <c r="WVJ70" s="22"/>
      <c r="WVK70" s="22"/>
      <c r="WVL70" s="22"/>
      <c r="WVM70" s="22"/>
      <c r="WVN70" s="22"/>
      <c r="WVO70" s="22"/>
      <c r="WVP70" s="22"/>
      <c r="WVQ70" s="22"/>
      <c r="WVR70" s="22"/>
      <c r="WVS70" s="22"/>
      <c r="WVT70" s="22"/>
      <c r="WVU70" s="22"/>
      <c r="WVV70" s="22"/>
      <c r="WVW70" s="22"/>
      <c r="WVX70" s="22"/>
      <c r="WVY70" s="22"/>
      <c r="WVZ70" s="22"/>
      <c r="WWA70" s="22"/>
      <c r="WWB70" s="22"/>
      <c r="WWC70" s="22"/>
      <c r="WWD70" s="22"/>
      <c r="WWE70" s="22"/>
      <c r="WWF70" s="22"/>
      <c r="WWG70" s="22"/>
      <c r="WWH70" s="22"/>
      <c r="WWI70" s="22"/>
      <c r="WWJ70" s="22"/>
      <c r="WWK70" s="22"/>
      <c r="WWL70" s="22"/>
      <c r="WWM70" s="22"/>
      <c r="WWN70" s="22"/>
      <c r="WWO70" s="22"/>
      <c r="WWP70" s="22"/>
      <c r="WWQ70" s="22"/>
      <c r="WWR70" s="22"/>
      <c r="WWS70" s="22"/>
      <c r="WWT70" s="22"/>
      <c r="WWU70" s="22"/>
      <c r="WWV70" s="22"/>
      <c r="WWW70" s="22"/>
      <c r="WWX70" s="22"/>
      <c r="WWY70" s="22"/>
      <c r="WWZ70" s="22"/>
      <c r="WXA70" s="22"/>
      <c r="WXB70" s="22"/>
      <c r="WXC70" s="22"/>
      <c r="WXD70" s="22"/>
      <c r="WXE70" s="22"/>
      <c r="WXF70" s="22"/>
      <c r="WXG70" s="22"/>
      <c r="WXH70" s="22"/>
      <c r="WXI70" s="22"/>
      <c r="WXJ70" s="22"/>
      <c r="WXK70" s="22"/>
      <c r="WXL70" s="22"/>
      <c r="WXM70" s="22"/>
      <c r="WXN70" s="22"/>
      <c r="WXO70" s="22"/>
      <c r="WXP70" s="22"/>
      <c r="WXQ70" s="22"/>
      <c r="WXR70" s="22"/>
      <c r="WXS70" s="22"/>
      <c r="WXT70" s="22"/>
      <c r="WXU70" s="22"/>
      <c r="WXV70" s="22"/>
      <c r="WXW70" s="22"/>
      <c r="WXX70" s="22"/>
      <c r="WXY70" s="22"/>
      <c r="WXZ70" s="22"/>
      <c r="WYA70" s="22"/>
      <c r="WYB70" s="22"/>
      <c r="WYC70" s="22"/>
      <c r="WYD70" s="22"/>
      <c r="WYE70" s="22"/>
      <c r="WYF70" s="22"/>
      <c r="WYG70" s="22"/>
      <c r="WYH70" s="22"/>
      <c r="WYI70" s="22"/>
      <c r="WYJ70" s="22"/>
      <c r="WYK70" s="22"/>
      <c r="WYL70" s="22"/>
      <c r="WYM70" s="22"/>
      <c r="WYN70" s="22"/>
      <c r="WYO70" s="22"/>
      <c r="WYP70" s="22"/>
      <c r="WYQ70" s="22"/>
      <c r="WYR70" s="22"/>
      <c r="WYS70" s="22"/>
      <c r="WYT70" s="22"/>
      <c r="WYU70" s="22"/>
      <c r="WYV70" s="22"/>
      <c r="WYW70" s="22"/>
      <c r="WYX70" s="22"/>
      <c r="WYY70" s="22"/>
      <c r="WYZ70" s="22"/>
      <c r="WZA70" s="22"/>
      <c r="WZB70" s="22"/>
      <c r="WZC70" s="22"/>
      <c r="WZD70" s="22"/>
      <c r="WZE70" s="22"/>
      <c r="WZF70" s="22"/>
      <c r="WZG70" s="22"/>
      <c r="WZH70" s="22"/>
      <c r="WZI70" s="22"/>
      <c r="WZJ70" s="22"/>
      <c r="WZK70" s="22"/>
      <c r="WZL70" s="22"/>
      <c r="WZM70" s="22"/>
      <c r="WZN70" s="22"/>
      <c r="WZO70" s="22"/>
      <c r="WZP70" s="22"/>
      <c r="WZQ70" s="22"/>
      <c r="WZR70" s="22"/>
      <c r="WZS70" s="22"/>
      <c r="WZT70" s="22"/>
      <c r="WZU70" s="22"/>
      <c r="WZV70" s="22"/>
      <c r="WZW70" s="22"/>
      <c r="WZX70" s="22"/>
      <c r="WZY70" s="22"/>
      <c r="WZZ70" s="22"/>
      <c r="XAA70" s="22"/>
      <c r="XAB70" s="22"/>
      <c r="XAC70" s="22"/>
      <c r="XAD70" s="22"/>
      <c r="XAE70" s="22"/>
      <c r="XAF70" s="22"/>
      <c r="XAG70" s="22"/>
      <c r="XAH70" s="22"/>
      <c r="XAI70" s="22"/>
      <c r="XAJ70" s="22"/>
      <c r="XAK70" s="22"/>
      <c r="XAL70" s="22"/>
      <c r="XAM70" s="22"/>
      <c r="XAN70" s="22"/>
      <c r="XAO70" s="22"/>
      <c r="XAP70" s="22"/>
      <c r="XAQ70" s="22"/>
      <c r="XAR70" s="22"/>
      <c r="XAS70" s="22"/>
      <c r="XAT70" s="22"/>
      <c r="XAU70" s="22"/>
      <c r="XAV70" s="22"/>
      <c r="XAW70" s="22"/>
      <c r="XAX70" s="22"/>
      <c r="XAY70" s="22"/>
      <c r="XAZ70" s="22"/>
      <c r="XBA70" s="22"/>
      <c r="XBB70" s="22"/>
      <c r="XBC70" s="22"/>
      <c r="XBD70" s="22"/>
      <c r="XBE70" s="22"/>
      <c r="XBF70" s="22"/>
      <c r="XBG70" s="22"/>
      <c r="XBH70" s="22"/>
      <c r="XBI70" s="22"/>
      <c r="XBJ70" s="22"/>
      <c r="XBK70" s="22"/>
      <c r="XBL70" s="22"/>
      <c r="XBM70" s="22"/>
      <c r="XBN70" s="22"/>
      <c r="XBO70" s="22"/>
      <c r="XBP70" s="22"/>
      <c r="XBQ70" s="22"/>
      <c r="XBR70" s="22"/>
      <c r="XBS70" s="22"/>
      <c r="XBT70" s="22"/>
      <c r="XBU70" s="22"/>
      <c r="XBV70" s="22"/>
      <c r="XBW70" s="22"/>
      <c r="XBX70" s="22"/>
      <c r="XBY70" s="22"/>
      <c r="XBZ70" s="22"/>
      <c r="XCA70" s="22"/>
      <c r="XCB70" s="22"/>
      <c r="XCC70" s="22"/>
      <c r="XCD70" s="22"/>
      <c r="XCE70" s="22"/>
      <c r="XCF70" s="22"/>
      <c r="XCG70" s="22"/>
      <c r="XCH70" s="22"/>
      <c r="XCI70" s="22"/>
      <c r="XCJ70" s="22"/>
      <c r="XCK70" s="22"/>
      <c r="XCL70" s="22"/>
      <c r="XCM70" s="22"/>
      <c r="XCN70" s="22"/>
      <c r="XCO70" s="22"/>
      <c r="XCP70" s="22"/>
      <c r="XCQ70" s="22"/>
      <c r="XCR70" s="22"/>
      <c r="XCS70" s="22"/>
      <c r="XCT70" s="22"/>
      <c r="XCU70" s="22"/>
      <c r="XCV70" s="22"/>
      <c r="XCW70" s="22"/>
      <c r="XCX70" s="22"/>
      <c r="XCY70" s="22"/>
      <c r="XCZ70" s="22"/>
      <c r="XDA70" s="22"/>
      <c r="XDB70" s="22"/>
      <c r="XDC70" s="22"/>
      <c r="XDD70" s="22"/>
      <c r="XDE70" s="22"/>
      <c r="XDF70" s="22"/>
      <c r="XDG70" s="22"/>
      <c r="XDH70" s="22"/>
      <c r="XDI70" s="22"/>
      <c r="XDJ70" s="22"/>
      <c r="XDK70" s="22"/>
      <c r="XDL70" s="22"/>
      <c r="XDM70" s="22"/>
      <c r="XDN70" s="22"/>
      <c r="XDO70" s="22"/>
      <c r="XDP70" s="22"/>
      <c r="XDQ70" s="22"/>
      <c r="XDR70" s="22"/>
      <c r="XDS70" s="22"/>
      <c r="XDT70" s="22"/>
      <c r="XDU70" s="22"/>
      <c r="XDV70" s="22"/>
      <c r="XDW70" s="22"/>
      <c r="XDX70" s="22"/>
      <c r="XDY70" s="22"/>
      <c r="XDZ70" s="22"/>
      <c r="XEA70" s="22"/>
      <c r="XEB70" s="22"/>
      <c r="XEC70" s="22"/>
      <c r="XED70" s="22"/>
      <c r="XEE70" s="22"/>
      <c r="XEF70" s="22"/>
      <c r="XEG70" s="22"/>
      <c r="XEH70" s="22"/>
      <c r="XEI70" s="22"/>
      <c r="XEJ70" s="22"/>
      <c r="XEK70" s="22"/>
      <c r="XEL70" s="22"/>
      <c r="XEM70" s="22"/>
      <c r="XEN70" s="22"/>
      <c r="XEO70" s="22"/>
      <c r="XEP70" s="22"/>
      <c r="XEQ70" s="22"/>
      <c r="XER70" s="22"/>
      <c r="XES70" s="22"/>
      <c r="XET70" s="22"/>
      <c r="XEU70" s="22"/>
      <c r="XEV70" s="22"/>
    </row>
    <row r="71" spans="1:16376" outlineLevel="2" x14ac:dyDescent="0.15">
      <c r="B71" s="22" t="s">
        <v>82</v>
      </c>
      <c r="C71" s="54" t="s">
        <v>3</v>
      </c>
      <c r="D71" s="22"/>
      <c r="F71" s="14" t="s">
        <v>217</v>
      </c>
      <c r="L71" s="69">
        <v>0.03</v>
      </c>
      <c r="M71" s="72"/>
      <c r="N71" s="72"/>
      <c r="O71" s="72"/>
      <c r="P71" s="72"/>
      <c r="Q71" s="72"/>
      <c r="R71" s="72"/>
      <c r="S71" s="72"/>
      <c r="T71" s="72"/>
      <c r="U71" s="7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  <c r="IB71" s="22"/>
      <c r="IC71" s="22"/>
      <c r="ID71" s="22"/>
      <c r="IE71" s="22"/>
      <c r="IF71" s="22"/>
      <c r="IG71" s="22"/>
      <c r="IH71" s="22"/>
      <c r="II71" s="22"/>
      <c r="IJ71" s="22"/>
      <c r="IK71" s="22"/>
      <c r="IL71" s="22"/>
      <c r="IM71" s="22"/>
      <c r="IN71" s="22"/>
      <c r="IO71" s="22"/>
      <c r="IP71" s="22"/>
      <c r="IQ71" s="22"/>
      <c r="IR71" s="22"/>
      <c r="IS71" s="22"/>
      <c r="IT71" s="22"/>
      <c r="IU71" s="22"/>
      <c r="IV71" s="22"/>
      <c r="IW71" s="22"/>
      <c r="IX71" s="22"/>
      <c r="IY71" s="22"/>
      <c r="IZ71" s="22"/>
      <c r="JA71" s="22"/>
      <c r="JB71" s="22"/>
      <c r="JC71" s="22"/>
      <c r="JD71" s="22"/>
      <c r="JE71" s="22"/>
      <c r="JF71" s="22"/>
      <c r="JG71" s="22"/>
      <c r="JH71" s="22"/>
      <c r="JI71" s="22"/>
      <c r="JJ71" s="22"/>
      <c r="JK71" s="22"/>
      <c r="JL71" s="22"/>
      <c r="JM71" s="22"/>
      <c r="JN71" s="22"/>
      <c r="JO71" s="22"/>
      <c r="JP71" s="22"/>
      <c r="JQ71" s="22"/>
      <c r="JR71" s="22"/>
      <c r="JS71" s="22"/>
      <c r="JT71" s="22"/>
      <c r="JU71" s="22"/>
      <c r="JV71" s="22"/>
      <c r="JW71" s="22"/>
      <c r="JX71" s="22"/>
      <c r="JY71" s="22"/>
      <c r="JZ71" s="22"/>
      <c r="KA71" s="22"/>
      <c r="KB71" s="22"/>
      <c r="KC71" s="22"/>
      <c r="KD71" s="22"/>
      <c r="KE71" s="22"/>
      <c r="KF71" s="22"/>
      <c r="KG71" s="22"/>
      <c r="KH71" s="22"/>
      <c r="KI71" s="22"/>
      <c r="KJ71" s="22"/>
      <c r="KK71" s="22"/>
      <c r="KL71" s="22"/>
      <c r="KM71" s="22"/>
      <c r="KN71" s="22"/>
      <c r="KO71" s="22"/>
      <c r="KP71" s="22"/>
      <c r="KQ71" s="22"/>
      <c r="KR71" s="22"/>
      <c r="KS71" s="22"/>
      <c r="KT71" s="22"/>
      <c r="KU71" s="22"/>
      <c r="KV71" s="22"/>
      <c r="KW71" s="22"/>
      <c r="KX71" s="22"/>
      <c r="KY71" s="22"/>
      <c r="KZ71" s="22"/>
      <c r="LA71" s="22"/>
      <c r="LB71" s="22"/>
      <c r="LC71" s="22"/>
      <c r="LD71" s="22"/>
      <c r="LE71" s="22"/>
      <c r="LF71" s="22"/>
      <c r="LG71" s="22"/>
      <c r="LH71" s="22"/>
      <c r="LI71" s="22"/>
      <c r="LJ71" s="22"/>
      <c r="LK71" s="22"/>
      <c r="LL71" s="22"/>
      <c r="LM71" s="22"/>
      <c r="LN71" s="22"/>
      <c r="LO71" s="22"/>
      <c r="LP71" s="22"/>
      <c r="LQ71" s="22"/>
      <c r="LR71" s="22"/>
      <c r="LS71" s="22"/>
      <c r="LT71" s="22"/>
      <c r="LU71" s="22"/>
      <c r="LV71" s="22"/>
      <c r="LW71" s="22"/>
      <c r="LX71" s="22"/>
      <c r="LY71" s="22"/>
      <c r="LZ71" s="22"/>
      <c r="MA71" s="22"/>
      <c r="MB71" s="22"/>
      <c r="MC71" s="22"/>
      <c r="MD71" s="22"/>
      <c r="ME71" s="22"/>
      <c r="MF71" s="22"/>
      <c r="MG71" s="22"/>
      <c r="MH71" s="22"/>
      <c r="MI71" s="22"/>
      <c r="MJ71" s="22"/>
      <c r="MK71" s="22"/>
      <c r="ML71" s="22"/>
      <c r="MM71" s="22"/>
      <c r="MN71" s="22"/>
      <c r="MO71" s="22"/>
      <c r="MP71" s="22"/>
      <c r="MQ71" s="22"/>
      <c r="MR71" s="22"/>
      <c r="MS71" s="22"/>
      <c r="MT71" s="22"/>
      <c r="MU71" s="22"/>
      <c r="MV71" s="22"/>
      <c r="MW71" s="22"/>
      <c r="MX71" s="22"/>
      <c r="MY71" s="22"/>
      <c r="MZ71" s="22"/>
      <c r="NA71" s="22"/>
      <c r="NB71" s="22"/>
      <c r="NC71" s="22"/>
      <c r="ND71" s="22"/>
      <c r="NE71" s="22"/>
      <c r="NF71" s="22"/>
      <c r="NG71" s="22"/>
      <c r="NH71" s="22"/>
      <c r="NI71" s="22"/>
      <c r="NJ71" s="22"/>
      <c r="NK71" s="22"/>
      <c r="NL71" s="22"/>
      <c r="NM71" s="22"/>
      <c r="NN71" s="22"/>
      <c r="NO71" s="22"/>
      <c r="NP71" s="22"/>
      <c r="NQ71" s="22"/>
      <c r="NR71" s="22"/>
      <c r="NS71" s="22"/>
      <c r="NT71" s="22"/>
      <c r="NU71" s="22"/>
      <c r="NV71" s="22"/>
      <c r="NW71" s="22"/>
      <c r="NX71" s="22"/>
      <c r="NY71" s="22"/>
      <c r="NZ71" s="22"/>
      <c r="OA71" s="22"/>
      <c r="OB71" s="22"/>
      <c r="OC71" s="22"/>
      <c r="OD71" s="22"/>
      <c r="OE71" s="22"/>
      <c r="OF71" s="22"/>
      <c r="OG71" s="22"/>
      <c r="OH71" s="22"/>
      <c r="OI71" s="22"/>
      <c r="OJ71" s="22"/>
      <c r="OK71" s="22"/>
      <c r="OL71" s="22"/>
      <c r="OM71" s="22"/>
      <c r="ON71" s="22"/>
      <c r="OO71" s="22"/>
      <c r="OP71" s="22"/>
      <c r="OQ71" s="22"/>
      <c r="OR71" s="22"/>
      <c r="OS71" s="22"/>
      <c r="OT71" s="22"/>
      <c r="OU71" s="22"/>
      <c r="OV71" s="22"/>
      <c r="OW71" s="22"/>
      <c r="OX71" s="22"/>
      <c r="OY71" s="22"/>
      <c r="OZ71" s="22"/>
      <c r="PA71" s="22"/>
      <c r="PB71" s="22"/>
      <c r="PC71" s="22"/>
      <c r="PD71" s="22"/>
      <c r="PE71" s="22"/>
      <c r="PF71" s="22"/>
      <c r="PG71" s="22"/>
      <c r="PH71" s="22"/>
      <c r="PI71" s="22"/>
      <c r="PJ71" s="22"/>
      <c r="PK71" s="22"/>
      <c r="PL71" s="22"/>
      <c r="PM71" s="22"/>
      <c r="PN71" s="22"/>
      <c r="PO71" s="22"/>
      <c r="PP71" s="22"/>
      <c r="PQ71" s="22"/>
      <c r="PR71" s="22"/>
      <c r="PS71" s="22"/>
      <c r="PT71" s="22"/>
      <c r="PU71" s="22"/>
      <c r="PV71" s="22"/>
      <c r="PW71" s="22"/>
      <c r="PX71" s="22"/>
      <c r="PY71" s="22"/>
      <c r="PZ71" s="22"/>
      <c r="QA71" s="22"/>
      <c r="QB71" s="22"/>
      <c r="QC71" s="22"/>
      <c r="QD71" s="22"/>
      <c r="QE71" s="22"/>
      <c r="QF71" s="22"/>
      <c r="QG71" s="22"/>
      <c r="QH71" s="22"/>
      <c r="QI71" s="22"/>
      <c r="QJ71" s="22"/>
      <c r="QK71" s="22"/>
      <c r="QL71" s="22"/>
      <c r="QM71" s="22"/>
      <c r="QN71" s="22"/>
      <c r="QO71" s="22"/>
      <c r="QP71" s="22"/>
      <c r="QQ71" s="22"/>
      <c r="QR71" s="22"/>
      <c r="QS71" s="22"/>
      <c r="QT71" s="22"/>
      <c r="QU71" s="22"/>
      <c r="QV71" s="22"/>
      <c r="QW71" s="22"/>
      <c r="QX71" s="22"/>
      <c r="QY71" s="22"/>
      <c r="QZ71" s="22"/>
      <c r="RA71" s="22"/>
      <c r="RB71" s="22"/>
      <c r="RC71" s="22"/>
      <c r="RD71" s="22"/>
      <c r="RE71" s="22"/>
      <c r="RF71" s="22"/>
      <c r="RG71" s="22"/>
      <c r="RH71" s="22"/>
      <c r="RI71" s="22"/>
      <c r="RJ71" s="22"/>
      <c r="RK71" s="22"/>
      <c r="RL71" s="22"/>
      <c r="RM71" s="22"/>
      <c r="RN71" s="22"/>
      <c r="RO71" s="22"/>
      <c r="RP71" s="22"/>
      <c r="RQ71" s="22"/>
      <c r="RR71" s="22"/>
      <c r="RS71" s="22"/>
      <c r="RT71" s="22"/>
      <c r="RU71" s="22"/>
      <c r="RV71" s="22"/>
      <c r="RW71" s="22"/>
      <c r="RX71" s="22"/>
      <c r="RY71" s="22"/>
      <c r="RZ71" s="22"/>
      <c r="SA71" s="22"/>
      <c r="SB71" s="22"/>
      <c r="SC71" s="22"/>
      <c r="SD71" s="22"/>
      <c r="SE71" s="22"/>
      <c r="SF71" s="22"/>
      <c r="SG71" s="22"/>
      <c r="SH71" s="22"/>
      <c r="SI71" s="22"/>
      <c r="SJ71" s="22"/>
      <c r="SK71" s="22"/>
      <c r="SL71" s="22"/>
      <c r="SM71" s="22"/>
      <c r="SN71" s="22"/>
      <c r="SO71" s="22"/>
      <c r="SP71" s="22"/>
      <c r="SQ71" s="22"/>
      <c r="SR71" s="22"/>
      <c r="SS71" s="22"/>
      <c r="ST71" s="22"/>
      <c r="SU71" s="22"/>
      <c r="SV71" s="22"/>
      <c r="SW71" s="22"/>
      <c r="SX71" s="22"/>
      <c r="SY71" s="22"/>
      <c r="SZ71" s="22"/>
      <c r="TA71" s="22"/>
      <c r="TB71" s="22"/>
      <c r="TC71" s="22"/>
      <c r="TD71" s="22"/>
      <c r="TE71" s="22"/>
      <c r="TF71" s="22"/>
      <c r="TG71" s="22"/>
      <c r="TH71" s="22"/>
      <c r="TI71" s="22"/>
      <c r="TJ71" s="22"/>
      <c r="TK71" s="22"/>
      <c r="TL71" s="22"/>
      <c r="TM71" s="22"/>
      <c r="TN71" s="22"/>
      <c r="TO71" s="22"/>
      <c r="TP71" s="22"/>
      <c r="TQ71" s="22"/>
      <c r="TR71" s="22"/>
      <c r="TS71" s="22"/>
      <c r="TT71" s="22"/>
      <c r="TU71" s="22"/>
      <c r="TV71" s="22"/>
      <c r="TW71" s="22"/>
      <c r="TX71" s="22"/>
      <c r="TY71" s="22"/>
      <c r="TZ71" s="22"/>
      <c r="UA71" s="22"/>
      <c r="UB71" s="22"/>
      <c r="UC71" s="22"/>
      <c r="UD71" s="22"/>
      <c r="UE71" s="22"/>
      <c r="UF71" s="22"/>
      <c r="UG71" s="22"/>
      <c r="UH71" s="22"/>
      <c r="UI71" s="22"/>
      <c r="UJ71" s="22"/>
      <c r="UK71" s="22"/>
      <c r="UL71" s="22"/>
      <c r="UM71" s="22"/>
      <c r="UN71" s="22"/>
      <c r="UO71" s="22"/>
      <c r="UP71" s="22"/>
      <c r="UQ71" s="22"/>
      <c r="UR71" s="22"/>
      <c r="US71" s="22"/>
      <c r="UT71" s="22"/>
      <c r="UU71" s="22"/>
      <c r="UV71" s="22"/>
      <c r="UW71" s="22"/>
      <c r="UX71" s="22"/>
      <c r="UY71" s="22"/>
      <c r="UZ71" s="22"/>
      <c r="VA71" s="22"/>
      <c r="VB71" s="22"/>
      <c r="VC71" s="22"/>
      <c r="VD71" s="22"/>
      <c r="VE71" s="22"/>
      <c r="VF71" s="22"/>
      <c r="VG71" s="22"/>
      <c r="VH71" s="22"/>
      <c r="VI71" s="22"/>
      <c r="VJ71" s="22"/>
      <c r="VK71" s="22"/>
      <c r="VL71" s="22"/>
      <c r="VM71" s="22"/>
      <c r="VN71" s="22"/>
      <c r="VO71" s="22"/>
      <c r="VP71" s="22"/>
      <c r="VQ71" s="22"/>
      <c r="VR71" s="22"/>
      <c r="VS71" s="22"/>
      <c r="VT71" s="22"/>
      <c r="VU71" s="22"/>
      <c r="VV71" s="22"/>
      <c r="VW71" s="22"/>
      <c r="VX71" s="22"/>
      <c r="VY71" s="22"/>
      <c r="VZ71" s="22"/>
      <c r="WA71" s="22"/>
      <c r="WB71" s="22"/>
      <c r="WC71" s="22"/>
      <c r="WD71" s="22"/>
      <c r="WE71" s="22"/>
      <c r="WF71" s="22"/>
      <c r="WG71" s="22"/>
      <c r="WH71" s="22"/>
      <c r="WI71" s="22"/>
      <c r="WJ71" s="22"/>
      <c r="WK71" s="22"/>
      <c r="WL71" s="22"/>
      <c r="WM71" s="22"/>
      <c r="WN71" s="22"/>
      <c r="WO71" s="22"/>
      <c r="WP71" s="22"/>
      <c r="WQ71" s="22"/>
      <c r="WR71" s="22"/>
      <c r="WS71" s="22"/>
      <c r="WT71" s="22"/>
      <c r="WU71" s="22"/>
      <c r="WV71" s="22"/>
      <c r="WW71" s="22"/>
      <c r="WX71" s="22"/>
      <c r="WY71" s="22"/>
      <c r="WZ71" s="22"/>
      <c r="XA71" s="22"/>
      <c r="XB71" s="22"/>
      <c r="XC71" s="22"/>
      <c r="XD71" s="22"/>
      <c r="XE71" s="22"/>
      <c r="XF71" s="22"/>
      <c r="XG71" s="22"/>
      <c r="XH71" s="22"/>
      <c r="XI71" s="22"/>
      <c r="XJ71" s="22"/>
      <c r="XK71" s="22"/>
      <c r="XL71" s="22"/>
      <c r="XM71" s="22"/>
      <c r="XN71" s="22"/>
      <c r="XO71" s="22"/>
      <c r="XP71" s="22"/>
      <c r="XQ71" s="22"/>
      <c r="XR71" s="22"/>
      <c r="XS71" s="22"/>
      <c r="XT71" s="22"/>
      <c r="XU71" s="22"/>
      <c r="XV71" s="22"/>
      <c r="XW71" s="22"/>
      <c r="XX71" s="22"/>
      <c r="XY71" s="22"/>
      <c r="XZ71" s="22"/>
      <c r="YA71" s="22"/>
      <c r="YB71" s="22"/>
      <c r="YC71" s="22"/>
      <c r="YD71" s="22"/>
      <c r="YE71" s="22"/>
      <c r="YF71" s="22"/>
      <c r="YG71" s="22"/>
      <c r="YH71" s="22"/>
      <c r="YI71" s="22"/>
      <c r="YJ71" s="22"/>
      <c r="YK71" s="22"/>
      <c r="YL71" s="22"/>
      <c r="YM71" s="22"/>
      <c r="YN71" s="22"/>
      <c r="YO71" s="22"/>
      <c r="YP71" s="22"/>
      <c r="YQ71" s="22"/>
      <c r="YR71" s="22"/>
      <c r="YS71" s="22"/>
      <c r="YT71" s="22"/>
      <c r="YU71" s="22"/>
      <c r="YV71" s="22"/>
      <c r="YW71" s="22"/>
      <c r="YX71" s="22"/>
      <c r="YY71" s="22"/>
      <c r="YZ71" s="22"/>
      <c r="ZA71" s="22"/>
      <c r="ZB71" s="22"/>
      <c r="ZC71" s="22"/>
      <c r="ZD71" s="22"/>
      <c r="ZE71" s="22"/>
      <c r="ZF71" s="22"/>
      <c r="ZG71" s="22"/>
      <c r="ZH71" s="22"/>
      <c r="ZI71" s="22"/>
      <c r="ZJ71" s="22"/>
      <c r="ZK71" s="22"/>
      <c r="ZL71" s="22"/>
      <c r="ZM71" s="22"/>
      <c r="ZN71" s="22"/>
      <c r="ZO71" s="22"/>
      <c r="ZP71" s="22"/>
      <c r="ZQ71" s="22"/>
      <c r="ZR71" s="22"/>
      <c r="ZS71" s="22"/>
      <c r="ZT71" s="22"/>
      <c r="ZU71" s="22"/>
      <c r="ZV71" s="22"/>
      <c r="ZW71" s="22"/>
      <c r="ZX71" s="22"/>
      <c r="ZY71" s="22"/>
      <c r="ZZ71" s="22"/>
      <c r="AAA71" s="22"/>
      <c r="AAB71" s="22"/>
      <c r="AAC71" s="22"/>
      <c r="AAD71" s="22"/>
      <c r="AAE71" s="22"/>
      <c r="AAF71" s="22"/>
      <c r="AAG71" s="22"/>
      <c r="AAH71" s="22"/>
      <c r="AAI71" s="22"/>
      <c r="AAJ71" s="22"/>
      <c r="AAK71" s="22"/>
      <c r="AAL71" s="22"/>
      <c r="AAM71" s="22"/>
      <c r="AAN71" s="22"/>
      <c r="AAO71" s="22"/>
      <c r="AAP71" s="22"/>
      <c r="AAQ71" s="22"/>
      <c r="AAR71" s="22"/>
      <c r="AAS71" s="22"/>
      <c r="AAT71" s="22"/>
      <c r="AAU71" s="22"/>
      <c r="AAV71" s="22"/>
      <c r="AAW71" s="22"/>
      <c r="AAX71" s="22"/>
      <c r="AAY71" s="22"/>
      <c r="AAZ71" s="22"/>
      <c r="ABA71" s="22"/>
      <c r="ABB71" s="22"/>
      <c r="ABC71" s="22"/>
      <c r="ABD71" s="22"/>
      <c r="ABE71" s="22"/>
      <c r="ABF71" s="22"/>
      <c r="ABG71" s="22"/>
      <c r="ABH71" s="22"/>
      <c r="ABI71" s="22"/>
      <c r="ABJ71" s="22"/>
      <c r="ABK71" s="22"/>
      <c r="ABL71" s="22"/>
      <c r="ABM71" s="22"/>
      <c r="ABN71" s="22"/>
      <c r="ABO71" s="22"/>
      <c r="ABP71" s="22"/>
      <c r="ABQ71" s="22"/>
      <c r="ABR71" s="22"/>
      <c r="ABS71" s="22"/>
      <c r="ABT71" s="22"/>
      <c r="ABU71" s="22"/>
      <c r="ABV71" s="22"/>
      <c r="ABW71" s="22"/>
      <c r="ABX71" s="22"/>
      <c r="ABY71" s="22"/>
      <c r="ABZ71" s="22"/>
      <c r="ACA71" s="22"/>
      <c r="ACB71" s="22"/>
      <c r="ACC71" s="22"/>
      <c r="ACD71" s="22"/>
      <c r="ACE71" s="22"/>
      <c r="ACF71" s="22"/>
      <c r="ACG71" s="22"/>
      <c r="ACH71" s="22"/>
      <c r="ACI71" s="22"/>
      <c r="ACJ71" s="22"/>
      <c r="ACK71" s="22"/>
      <c r="ACL71" s="22"/>
      <c r="ACM71" s="22"/>
      <c r="ACN71" s="22"/>
      <c r="ACO71" s="22"/>
      <c r="ACP71" s="22"/>
      <c r="ACQ71" s="22"/>
      <c r="ACR71" s="22"/>
      <c r="ACS71" s="22"/>
      <c r="ACT71" s="22"/>
      <c r="ACU71" s="22"/>
      <c r="ACV71" s="22"/>
      <c r="ACW71" s="22"/>
      <c r="ACX71" s="22"/>
      <c r="ACY71" s="22"/>
      <c r="ACZ71" s="22"/>
      <c r="ADA71" s="22"/>
      <c r="ADB71" s="22"/>
      <c r="ADC71" s="22"/>
      <c r="ADD71" s="22"/>
      <c r="ADE71" s="22"/>
      <c r="ADF71" s="22"/>
      <c r="ADG71" s="22"/>
      <c r="ADH71" s="22"/>
      <c r="ADI71" s="22"/>
      <c r="ADJ71" s="22"/>
      <c r="ADK71" s="22"/>
      <c r="ADL71" s="22"/>
      <c r="ADM71" s="22"/>
      <c r="ADN71" s="22"/>
      <c r="ADO71" s="22"/>
      <c r="ADP71" s="22"/>
      <c r="ADQ71" s="22"/>
      <c r="ADR71" s="22"/>
      <c r="ADS71" s="22"/>
      <c r="ADT71" s="22"/>
      <c r="ADU71" s="22"/>
      <c r="ADV71" s="22"/>
      <c r="ADW71" s="22"/>
      <c r="ADX71" s="22"/>
      <c r="ADY71" s="22"/>
      <c r="ADZ71" s="22"/>
      <c r="AEA71" s="22"/>
      <c r="AEB71" s="22"/>
      <c r="AEC71" s="22"/>
      <c r="AED71" s="22"/>
      <c r="AEE71" s="22"/>
      <c r="AEF71" s="22"/>
      <c r="AEG71" s="22"/>
      <c r="AEH71" s="22"/>
      <c r="AEI71" s="22"/>
      <c r="AEJ71" s="22"/>
      <c r="AEK71" s="22"/>
      <c r="AEL71" s="22"/>
      <c r="AEM71" s="22"/>
      <c r="AEN71" s="22"/>
      <c r="AEO71" s="22"/>
      <c r="AEP71" s="22"/>
      <c r="AEQ71" s="22"/>
      <c r="AER71" s="22"/>
      <c r="AES71" s="22"/>
      <c r="AET71" s="22"/>
      <c r="AEU71" s="22"/>
      <c r="AEV71" s="22"/>
      <c r="AEW71" s="22"/>
      <c r="AEX71" s="22"/>
      <c r="AEY71" s="22"/>
      <c r="AEZ71" s="22"/>
      <c r="AFA71" s="22"/>
      <c r="AFB71" s="22"/>
      <c r="AFC71" s="22"/>
      <c r="AFD71" s="22"/>
      <c r="AFE71" s="22"/>
      <c r="AFF71" s="22"/>
      <c r="AFG71" s="22"/>
      <c r="AFH71" s="22"/>
      <c r="AFI71" s="22"/>
      <c r="AFJ71" s="22"/>
      <c r="AFK71" s="22"/>
      <c r="AFL71" s="22"/>
      <c r="AFM71" s="22"/>
      <c r="AFN71" s="22"/>
      <c r="AFO71" s="22"/>
      <c r="AFP71" s="22"/>
      <c r="AFQ71" s="22"/>
      <c r="AFR71" s="22"/>
      <c r="AFS71" s="22"/>
      <c r="AFT71" s="22"/>
      <c r="AFU71" s="22"/>
      <c r="AFV71" s="22"/>
      <c r="AFW71" s="22"/>
      <c r="AFX71" s="22"/>
      <c r="AFY71" s="22"/>
      <c r="AFZ71" s="22"/>
      <c r="AGA71" s="22"/>
      <c r="AGB71" s="22"/>
      <c r="AGC71" s="22"/>
      <c r="AGD71" s="22"/>
      <c r="AGE71" s="22"/>
      <c r="AGF71" s="22"/>
      <c r="AGG71" s="22"/>
      <c r="AGH71" s="22"/>
      <c r="AGI71" s="22"/>
      <c r="AGJ71" s="22"/>
      <c r="AGK71" s="22"/>
      <c r="AGL71" s="22"/>
      <c r="AGM71" s="22"/>
      <c r="AGN71" s="22"/>
      <c r="AGO71" s="22"/>
      <c r="AGP71" s="22"/>
      <c r="AGQ71" s="22"/>
      <c r="AGR71" s="22"/>
      <c r="AGS71" s="22"/>
      <c r="AGT71" s="22"/>
      <c r="AGU71" s="22"/>
      <c r="AGV71" s="22"/>
      <c r="AGW71" s="22"/>
      <c r="AGX71" s="22"/>
      <c r="AGY71" s="22"/>
      <c r="AGZ71" s="22"/>
      <c r="AHA71" s="22"/>
      <c r="AHB71" s="22"/>
      <c r="AHC71" s="22"/>
      <c r="AHD71" s="22"/>
      <c r="AHE71" s="22"/>
      <c r="AHF71" s="22"/>
      <c r="AHG71" s="22"/>
      <c r="AHH71" s="22"/>
      <c r="AHI71" s="22"/>
      <c r="AHJ71" s="22"/>
      <c r="AHK71" s="22"/>
      <c r="AHL71" s="22"/>
      <c r="AHM71" s="22"/>
      <c r="AHN71" s="22"/>
      <c r="AHO71" s="22"/>
      <c r="AHP71" s="22"/>
      <c r="AHQ71" s="22"/>
      <c r="AHR71" s="22"/>
      <c r="AHS71" s="22"/>
      <c r="AHT71" s="22"/>
      <c r="AHU71" s="22"/>
      <c r="AHV71" s="22"/>
      <c r="AHW71" s="22"/>
      <c r="AHX71" s="22"/>
      <c r="AHY71" s="22"/>
      <c r="AHZ71" s="22"/>
      <c r="AIA71" s="22"/>
      <c r="AIB71" s="22"/>
      <c r="AIC71" s="22"/>
      <c r="AID71" s="22"/>
      <c r="AIE71" s="22"/>
      <c r="AIF71" s="22"/>
      <c r="AIG71" s="22"/>
      <c r="AIH71" s="22"/>
      <c r="AII71" s="22"/>
      <c r="AIJ71" s="22"/>
      <c r="AIK71" s="22"/>
      <c r="AIL71" s="22"/>
      <c r="AIM71" s="22"/>
      <c r="AIN71" s="22"/>
      <c r="AIO71" s="22"/>
      <c r="AIP71" s="22"/>
      <c r="AIQ71" s="22"/>
      <c r="AIR71" s="22"/>
      <c r="AIS71" s="22"/>
      <c r="AIT71" s="22"/>
      <c r="AIU71" s="22"/>
      <c r="AIV71" s="22"/>
      <c r="AIW71" s="22"/>
      <c r="AIX71" s="22"/>
      <c r="AIY71" s="22"/>
      <c r="AIZ71" s="22"/>
      <c r="AJA71" s="22"/>
      <c r="AJB71" s="22"/>
      <c r="AJC71" s="22"/>
      <c r="AJD71" s="22"/>
      <c r="AJE71" s="22"/>
      <c r="AJF71" s="22"/>
      <c r="AJG71" s="22"/>
      <c r="AJH71" s="22"/>
      <c r="AJI71" s="22"/>
      <c r="AJJ71" s="22"/>
      <c r="AJK71" s="22"/>
      <c r="AJL71" s="22"/>
      <c r="AJM71" s="22"/>
      <c r="AJN71" s="22"/>
      <c r="AJO71" s="22"/>
      <c r="AJP71" s="22"/>
      <c r="AJQ71" s="22"/>
      <c r="AJR71" s="22"/>
      <c r="AJS71" s="22"/>
      <c r="AJT71" s="22"/>
      <c r="AJU71" s="22"/>
      <c r="AJV71" s="22"/>
      <c r="AJW71" s="22"/>
      <c r="AJX71" s="22"/>
      <c r="AJY71" s="22"/>
      <c r="AJZ71" s="22"/>
      <c r="AKA71" s="22"/>
      <c r="AKB71" s="22"/>
      <c r="AKC71" s="22"/>
      <c r="AKD71" s="22"/>
      <c r="AKE71" s="22"/>
      <c r="AKF71" s="22"/>
      <c r="AKG71" s="22"/>
      <c r="AKH71" s="22"/>
      <c r="AKI71" s="22"/>
      <c r="AKJ71" s="22"/>
      <c r="AKK71" s="22"/>
      <c r="AKL71" s="22"/>
      <c r="AKM71" s="22"/>
      <c r="AKN71" s="22"/>
      <c r="AKO71" s="22"/>
      <c r="AKP71" s="22"/>
      <c r="AKQ71" s="22"/>
      <c r="AKR71" s="22"/>
      <c r="AKS71" s="22"/>
      <c r="AKT71" s="22"/>
      <c r="AKU71" s="22"/>
      <c r="AKV71" s="22"/>
      <c r="AKW71" s="22"/>
      <c r="AKX71" s="22"/>
      <c r="AKY71" s="22"/>
      <c r="AKZ71" s="22"/>
      <c r="ALA71" s="22"/>
      <c r="ALB71" s="22"/>
      <c r="ALC71" s="22"/>
      <c r="ALD71" s="22"/>
      <c r="ALE71" s="22"/>
      <c r="ALF71" s="22"/>
      <c r="ALG71" s="22"/>
      <c r="ALH71" s="22"/>
      <c r="ALI71" s="22"/>
      <c r="ALJ71" s="22"/>
      <c r="ALK71" s="22"/>
      <c r="ALL71" s="22"/>
      <c r="ALM71" s="22"/>
      <c r="ALN71" s="22"/>
      <c r="ALO71" s="22"/>
      <c r="ALP71" s="22"/>
      <c r="ALQ71" s="22"/>
      <c r="ALR71" s="22"/>
      <c r="ALS71" s="22"/>
      <c r="ALT71" s="22"/>
      <c r="ALU71" s="22"/>
      <c r="ALV71" s="22"/>
      <c r="ALW71" s="22"/>
      <c r="ALX71" s="22"/>
      <c r="ALY71" s="22"/>
      <c r="ALZ71" s="22"/>
      <c r="AMA71" s="22"/>
      <c r="AMB71" s="22"/>
      <c r="AMC71" s="22"/>
      <c r="AMD71" s="22"/>
      <c r="AME71" s="22"/>
      <c r="AMF71" s="22"/>
      <c r="AMG71" s="22"/>
      <c r="AMH71" s="22"/>
      <c r="AMI71" s="22"/>
      <c r="AMJ71" s="22"/>
      <c r="AMK71" s="22"/>
      <c r="AML71" s="22"/>
      <c r="AMM71" s="22"/>
      <c r="AMN71" s="22"/>
      <c r="AMO71" s="22"/>
      <c r="AMP71" s="22"/>
      <c r="AMQ71" s="22"/>
      <c r="AMR71" s="22"/>
      <c r="AMS71" s="22"/>
      <c r="AMT71" s="22"/>
      <c r="AMU71" s="22"/>
      <c r="AMV71" s="22"/>
      <c r="AMW71" s="22"/>
      <c r="AMX71" s="22"/>
      <c r="AMY71" s="22"/>
      <c r="AMZ71" s="22"/>
      <c r="ANA71" s="22"/>
      <c r="ANB71" s="22"/>
      <c r="ANC71" s="22"/>
      <c r="AND71" s="22"/>
      <c r="ANE71" s="22"/>
      <c r="ANF71" s="22"/>
      <c r="ANG71" s="22"/>
      <c r="ANH71" s="22"/>
      <c r="ANI71" s="22"/>
      <c r="ANJ71" s="22"/>
      <c r="ANK71" s="22"/>
      <c r="ANL71" s="22"/>
      <c r="ANM71" s="22"/>
      <c r="ANN71" s="22"/>
      <c r="ANO71" s="22"/>
      <c r="ANP71" s="22"/>
      <c r="ANQ71" s="22"/>
      <c r="ANR71" s="22"/>
      <c r="ANS71" s="22"/>
      <c r="ANT71" s="22"/>
      <c r="ANU71" s="22"/>
      <c r="ANV71" s="22"/>
      <c r="ANW71" s="22"/>
      <c r="ANX71" s="22"/>
      <c r="ANY71" s="22"/>
      <c r="ANZ71" s="22"/>
      <c r="AOA71" s="22"/>
      <c r="AOB71" s="22"/>
      <c r="AOC71" s="22"/>
      <c r="AOD71" s="22"/>
      <c r="AOE71" s="22"/>
      <c r="AOF71" s="22"/>
      <c r="AOG71" s="22"/>
      <c r="AOH71" s="22"/>
      <c r="AOI71" s="22"/>
      <c r="AOJ71" s="22"/>
      <c r="AOK71" s="22"/>
      <c r="AOL71" s="22"/>
      <c r="AOM71" s="22"/>
      <c r="AON71" s="22"/>
      <c r="AOO71" s="22"/>
      <c r="AOP71" s="22"/>
      <c r="AOQ71" s="22"/>
      <c r="AOR71" s="22"/>
      <c r="AOS71" s="22"/>
      <c r="AOT71" s="22"/>
      <c r="AOU71" s="22"/>
      <c r="AOV71" s="22"/>
      <c r="AOW71" s="22"/>
      <c r="AOX71" s="22"/>
      <c r="AOY71" s="22"/>
      <c r="AOZ71" s="22"/>
      <c r="APA71" s="22"/>
      <c r="APB71" s="22"/>
      <c r="APC71" s="22"/>
      <c r="APD71" s="22"/>
      <c r="APE71" s="22"/>
      <c r="APF71" s="22"/>
      <c r="APG71" s="22"/>
      <c r="APH71" s="22"/>
      <c r="API71" s="22"/>
      <c r="APJ71" s="22"/>
      <c r="APK71" s="22"/>
      <c r="APL71" s="22"/>
      <c r="APM71" s="22"/>
      <c r="APN71" s="22"/>
      <c r="APO71" s="22"/>
      <c r="APP71" s="22"/>
      <c r="APQ71" s="22"/>
      <c r="APR71" s="22"/>
      <c r="APS71" s="22"/>
      <c r="APT71" s="22"/>
      <c r="APU71" s="22"/>
      <c r="APV71" s="22"/>
      <c r="APW71" s="22"/>
      <c r="APX71" s="22"/>
      <c r="APY71" s="22"/>
      <c r="APZ71" s="22"/>
      <c r="AQA71" s="22"/>
      <c r="AQB71" s="22"/>
      <c r="AQC71" s="22"/>
      <c r="AQD71" s="22"/>
      <c r="AQE71" s="22"/>
      <c r="AQF71" s="22"/>
      <c r="AQG71" s="22"/>
      <c r="AQH71" s="22"/>
      <c r="AQI71" s="22"/>
      <c r="AQJ71" s="22"/>
      <c r="AQK71" s="22"/>
      <c r="AQL71" s="22"/>
      <c r="AQM71" s="22"/>
      <c r="AQN71" s="22"/>
      <c r="AQO71" s="22"/>
      <c r="AQP71" s="22"/>
      <c r="AQQ71" s="22"/>
      <c r="AQR71" s="22"/>
      <c r="AQS71" s="22"/>
      <c r="AQT71" s="22"/>
      <c r="AQU71" s="22"/>
      <c r="AQV71" s="22"/>
      <c r="AQW71" s="22"/>
      <c r="AQX71" s="22"/>
      <c r="AQY71" s="22"/>
      <c r="AQZ71" s="22"/>
      <c r="ARA71" s="22"/>
      <c r="ARB71" s="22"/>
      <c r="ARC71" s="22"/>
      <c r="ARD71" s="22"/>
      <c r="ARE71" s="22"/>
      <c r="ARF71" s="22"/>
      <c r="ARG71" s="22"/>
      <c r="ARH71" s="22"/>
      <c r="ARI71" s="22"/>
      <c r="ARJ71" s="22"/>
      <c r="ARK71" s="22"/>
      <c r="ARL71" s="22"/>
      <c r="ARM71" s="22"/>
      <c r="ARN71" s="22"/>
      <c r="ARO71" s="22"/>
      <c r="ARP71" s="22"/>
      <c r="ARQ71" s="22"/>
      <c r="ARR71" s="22"/>
      <c r="ARS71" s="22"/>
      <c r="ART71" s="22"/>
      <c r="ARU71" s="22"/>
      <c r="ARV71" s="22"/>
      <c r="ARW71" s="22"/>
      <c r="ARX71" s="22"/>
      <c r="ARY71" s="22"/>
      <c r="ARZ71" s="22"/>
      <c r="ASA71" s="22"/>
      <c r="ASB71" s="22"/>
      <c r="ASC71" s="22"/>
      <c r="ASD71" s="22"/>
      <c r="ASE71" s="22"/>
      <c r="ASF71" s="22"/>
      <c r="ASG71" s="22"/>
      <c r="ASH71" s="22"/>
      <c r="ASI71" s="22"/>
      <c r="ASJ71" s="22"/>
      <c r="ASK71" s="22"/>
      <c r="ASL71" s="22"/>
      <c r="ASM71" s="22"/>
      <c r="ASN71" s="22"/>
      <c r="ASO71" s="22"/>
      <c r="ASP71" s="22"/>
      <c r="ASQ71" s="22"/>
      <c r="ASR71" s="22"/>
      <c r="ASS71" s="22"/>
      <c r="AST71" s="22"/>
      <c r="ASU71" s="22"/>
      <c r="ASV71" s="22"/>
      <c r="ASW71" s="22"/>
      <c r="ASX71" s="22"/>
      <c r="ASY71" s="22"/>
      <c r="ASZ71" s="22"/>
      <c r="ATA71" s="22"/>
      <c r="ATB71" s="22"/>
      <c r="ATC71" s="22"/>
      <c r="ATD71" s="22"/>
      <c r="ATE71" s="22"/>
      <c r="ATF71" s="22"/>
      <c r="ATG71" s="22"/>
      <c r="ATH71" s="22"/>
      <c r="ATI71" s="22"/>
      <c r="ATJ71" s="22"/>
      <c r="ATK71" s="22"/>
      <c r="ATL71" s="22"/>
      <c r="ATM71" s="22"/>
      <c r="ATN71" s="22"/>
      <c r="ATO71" s="22"/>
      <c r="ATP71" s="22"/>
      <c r="ATQ71" s="22"/>
      <c r="ATR71" s="22"/>
      <c r="ATS71" s="22"/>
      <c r="ATT71" s="22"/>
      <c r="ATU71" s="22"/>
      <c r="ATV71" s="22"/>
      <c r="ATW71" s="22"/>
      <c r="ATX71" s="22"/>
      <c r="ATY71" s="22"/>
      <c r="ATZ71" s="22"/>
      <c r="AUA71" s="22"/>
      <c r="AUB71" s="22"/>
      <c r="AUC71" s="22"/>
      <c r="AUD71" s="22"/>
      <c r="AUE71" s="22"/>
      <c r="AUF71" s="22"/>
      <c r="AUG71" s="22"/>
      <c r="AUH71" s="22"/>
      <c r="AUI71" s="22"/>
      <c r="AUJ71" s="22"/>
      <c r="AUK71" s="22"/>
      <c r="AUL71" s="22"/>
      <c r="AUM71" s="22"/>
      <c r="AUN71" s="22"/>
      <c r="AUO71" s="22"/>
      <c r="AUP71" s="22"/>
      <c r="AUQ71" s="22"/>
      <c r="AUR71" s="22"/>
      <c r="AUS71" s="22"/>
      <c r="AUT71" s="22"/>
      <c r="AUU71" s="22"/>
      <c r="AUV71" s="22"/>
      <c r="AUW71" s="22"/>
      <c r="AUX71" s="22"/>
      <c r="AUY71" s="22"/>
      <c r="AUZ71" s="22"/>
      <c r="AVA71" s="22"/>
      <c r="AVB71" s="22"/>
      <c r="AVC71" s="22"/>
      <c r="AVD71" s="22"/>
      <c r="AVE71" s="22"/>
      <c r="AVF71" s="22"/>
      <c r="AVG71" s="22"/>
      <c r="AVH71" s="22"/>
      <c r="AVI71" s="22"/>
      <c r="AVJ71" s="22"/>
      <c r="AVK71" s="22"/>
      <c r="AVL71" s="22"/>
      <c r="AVM71" s="22"/>
      <c r="AVN71" s="22"/>
      <c r="AVO71" s="22"/>
      <c r="AVP71" s="22"/>
      <c r="AVQ71" s="22"/>
      <c r="AVR71" s="22"/>
      <c r="AVS71" s="22"/>
      <c r="AVT71" s="22"/>
      <c r="AVU71" s="22"/>
      <c r="AVV71" s="22"/>
      <c r="AVW71" s="22"/>
      <c r="AVX71" s="22"/>
      <c r="AVY71" s="22"/>
      <c r="AVZ71" s="22"/>
      <c r="AWA71" s="22"/>
      <c r="AWB71" s="22"/>
      <c r="AWC71" s="22"/>
      <c r="AWD71" s="22"/>
      <c r="AWE71" s="22"/>
      <c r="AWF71" s="22"/>
      <c r="AWG71" s="22"/>
      <c r="AWH71" s="22"/>
      <c r="AWI71" s="22"/>
      <c r="AWJ71" s="22"/>
      <c r="AWK71" s="22"/>
      <c r="AWL71" s="22"/>
      <c r="AWM71" s="22"/>
      <c r="AWN71" s="22"/>
      <c r="AWO71" s="22"/>
      <c r="AWP71" s="22"/>
      <c r="AWQ71" s="22"/>
      <c r="AWR71" s="22"/>
      <c r="AWS71" s="22"/>
      <c r="AWT71" s="22"/>
      <c r="AWU71" s="22"/>
      <c r="AWV71" s="22"/>
      <c r="AWW71" s="22"/>
      <c r="AWX71" s="22"/>
      <c r="AWY71" s="22"/>
      <c r="AWZ71" s="22"/>
      <c r="AXA71" s="22"/>
      <c r="AXB71" s="22"/>
      <c r="AXC71" s="22"/>
      <c r="AXD71" s="22"/>
      <c r="AXE71" s="22"/>
      <c r="AXF71" s="22"/>
      <c r="AXG71" s="22"/>
      <c r="AXH71" s="22"/>
      <c r="AXI71" s="22"/>
      <c r="AXJ71" s="22"/>
      <c r="AXK71" s="22"/>
      <c r="AXL71" s="22"/>
      <c r="AXM71" s="22"/>
      <c r="AXN71" s="22"/>
      <c r="AXO71" s="22"/>
      <c r="AXP71" s="22"/>
      <c r="AXQ71" s="22"/>
      <c r="AXR71" s="22"/>
      <c r="AXS71" s="22"/>
      <c r="AXT71" s="22"/>
      <c r="AXU71" s="22"/>
      <c r="AXV71" s="22"/>
      <c r="AXW71" s="22"/>
      <c r="AXX71" s="22"/>
      <c r="AXY71" s="22"/>
      <c r="AXZ71" s="22"/>
      <c r="AYA71" s="22"/>
      <c r="AYB71" s="22"/>
      <c r="AYC71" s="22"/>
      <c r="AYD71" s="22"/>
      <c r="AYE71" s="22"/>
      <c r="AYF71" s="22"/>
      <c r="AYG71" s="22"/>
      <c r="AYH71" s="22"/>
      <c r="AYI71" s="22"/>
      <c r="AYJ71" s="22"/>
      <c r="AYK71" s="22"/>
      <c r="AYL71" s="22"/>
      <c r="AYM71" s="22"/>
      <c r="AYN71" s="22"/>
      <c r="AYO71" s="22"/>
      <c r="AYP71" s="22"/>
      <c r="AYQ71" s="22"/>
      <c r="AYR71" s="22"/>
      <c r="AYS71" s="22"/>
      <c r="AYT71" s="22"/>
      <c r="AYU71" s="22"/>
      <c r="AYV71" s="22"/>
      <c r="AYW71" s="22"/>
      <c r="AYX71" s="22"/>
      <c r="AYY71" s="22"/>
      <c r="AYZ71" s="22"/>
      <c r="AZA71" s="22"/>
      <c r="AZB71" s="22"/>
      <c r="AZC71" s="22"/>
      <c r="AZD71" s="22"/>
      <c r="AZE71" s="22"/>
      <c r="AZF71" s="22"/>
      <c r="AZG71" s="22"/>
      <c r="AZH71" s="22"/>
      <c r="AZI71" s="22"/>
      <c r="AZJ71" s="22"/>
      <c r="AZK71" s="22"/>
      <c r="AZL71" s="22"/>
      <c r="AZM71" s="22"/>
      <c r="AZN71" s="22"/>
      <c r="AZO71" s="22"/>
      <c r="AZP71" s="22"/>
      <c r="AZQ71" s="22"/>
      <c r="AZR71" s="22"/>
      <c r="AZS71" s="22"/>
      <c r="AZT71" s="22"/>
      <c r="AZU71" s="22"/>
      <c r="AZV71" s="22"/>
      <c r="AZW71" s="22"/>
      <c r="AZX71" s="22"/>
      <c r="AZY71" s="22"/>
      <c r="AZZ71" s="22"/>
      <c r="BAA71" s="22"/>
      <c r="BAB71" s="22"/>
      <c r="BAC71" s="22"/>
      <c r="BAD71" s="22"/>
      <c r="BAE71" s="22"/>
      <c r="BAF71" s="22"/>
      <c r="BAG71" s="22"/>
      <c r="BAH71" s="22"/>
      <c r="BAI71" s="22"/>
      <c r="BAJ71" s="22"/>
      <c r="BAK71" s="22"/>
      <c r="BAL71" s="22"/>
      <c r="BAM71" s="22"/>
      <c r="BAN71" s="22"/>
      <c r="BAO71" s="22"/>
      <c r="BAP71" s="22"/>
      <c r="BAQ71" s="22"/>
      <c r="BAR71" s="22"/>
      <c r="BAS71" s="22"/>
      <c r="BAT71" s="22"/>
      <c r="BAU71" s="22"/>
      <c r="BAV71" s="22"/>
      <c r="BAW71" s="22"/>
      <c r="BAX71" s="22"/>
      <c r="BAY71" s="22"/>
      <c r="BAZ71" s="22"/>
      <c r="BBA71" s="22"/>
      <c r="BBB71" s="22"/>
      <c r="BBC71" s="22"/>
      <c r="BBD71" s="22"/>
      <c r="BBE71" s="22"/>
      <c r="BBF71" s="22"/>
      <c r="BBG71" s="22"/>
      <c r="BBH71" s="22"/>
      <c r="BBI71" s="22"/>
      <c r="BBJ71" s="22"/>
      <c r="BBK71" s="22"/>
      <c r="BBL71" s="22"/>
      <c r="BBM71" s="22"/>
      <c r="BBN71" s="22"/>
      <c r="BBO71" s="22"/>
      <c r="BBP71" s="22"/>
      <c r="BBQ71" s="22"/>
      <c r="BBR71" s="22"/>
      <c r="BBS71" s="22"/>
      <c r="BBT71" s="22"/>
      <c r="BBU71" s="22"/>
      <c r="BBV71" s="22"/>
      <c r="BBW71" s="22"/>
      <c r="BBX71" s="22"/>
      <c r="BBY71" s="22"/>
      <c r="BBZ71" s="22"/>
      <c r="BCA71" s="22"/>
      <c r="BCB71" s="22"/>
      <c r="BCC71" s="22"/>
      <c r="BCD71" s="22"/>
      <c r="BCE71" s="22"/>
      <c r="BCF71" s="22"/>
      <c r="BCG71" s="22"/>
      <c r="BCH71" s="22"/>
      <c r="BCI71" s="22"/>
      <c r="BCJ71" s="22"/>
      <c r="BCK71" s="22"/>
      <c r="BCL71" s="22"/>
      <c r="BCM71" s="22"/>
      <c r="BCN71" s="22"/>
      <c r="BCO71" s="22"/>
      <c r="BCP71" s="22"/>
      <c r="BCQ71" s="22"/>
      <c r="BCR71" s="22"/>
      <c r="BCS71" s="22"/>
      <c r="BCT71" s="22"/>
      <c r="BCU71" s="22"/>
      <c r="BCV71" s="22"/>
      <c r="BCW71" s="22"/>
      <c r="BCX71" s="22"/>
      <c r="BCY71" s="22"/>
      <c r="BCZ71" s="22"/>
      <c r="BDA71" s="22"/>
      <c r="BDB71" s="22"/>
      <c r="BDC71" s="22"/>
      <c r="BDD71" s="22"/>
      <c r="BDE71" s="22"/>
      <c r="BDF71" s="22"/>
      <c r="BDG71" s="22"/>
      <c r="BDH71" s="22"/>
      <c r="BDI71" s="22"/>
      <c r="BDJ71" s="22"/>
      <c r="BDK71" s="22"/>
      <c r="BDL71" s="22"/>
      <c r="BDM71" s="22"/>
      <c r="BDN71" s="22"/>
      <c r="BDO71" s="22"/>
      <c r="BDP71" s="22"/>
      <c r="BDQ71" s="22"/>
      <c r="BDR71" s="22"/>
      <c r="BDS71" s="22"/>
      <c r="BDT71" s="22"/>
      <c r="BDU71" s="22"/>
      <c r="BDV71" s="22"/>
      <c r="BDW71" s="22"/>
      <c r="BDX71" s="22"/>
      <c r="BDY71" s="22"/>
      <c r="BDZ71" s="22"/>
      <c r="BEA71" s="22"/>
      <c r="BEB71" s="22"/>
      <c r="BEC71" s="22"/>
      <c r="BED71" s="22"/>
      <c r="BEE71" s="22"/>
      <c r="BEF71" s="22"/>
      <c r="BEG71" s="22"/>
      <c r="BEH71" s="22"/>
      <c r="BEI71" s="22"/>
      <c r="BEJ71" s="22"/>
      <c r="BEK71" s="22"/>
      <c r="BEL71" s="22"/>
      <c r="BEM71" s="22"/>
      <c r="BEN71" s="22"/>
      <c r="BEO71" s="22"/>
      <c r="BEP71" s="22"/>
      <c r="BEQ71" s="22"/>
      <c r="BER71" s="22"/>
      <c r="BES71" s="22"/>
      <c r="BET71" s="22"/>
      <c r="BEU71" s="22"/>
      <c r="BEV71" s="22"/>
      <c r="BEW71" s="22"/>
      <c r="BEX71" s="22"/>
      <c r="BEY71" s="22"/>
      <c r="BEZ71" s="22"/>
      <c r="BFA71" s="22"/>
      <c r="BFB71" s="22"/>
      <c r="BFC71" s="22"/>
      <c r="BFD71" s="22"/>
      <c r="BFE71" s="22"/>
      <c r="BFF71" s="22"/>
      <c r="BFG71" s="22"/>
      <c r="BFH71" s="22"/>
      <c r="BFI71" s="22"/>
      <c r="BFJ71" s="22"/>
      <c r="BFK71" s="22"/>
      <c r="BFL71" s="22"/>
      <c r="BFM71" s="22"/>
      <c r="BFN71" s="22"/>
      <c r="BFO71" s="22"/>
      <c r="BFP71" s="22"/>
      <c r="BFQ71" s="22"/>
      <c r="BFR71" s="22"/>
      <c r="BFS71" s="22"/>
      <c r="BFT71" s="22"/>
      <c r="BFU71" s="22"/>
      <c r="BFV71" s="22"/>
      <c r="BFW71" s="22"/>
      <c r="BFX71" s="22"/>
      <c r="BFY71" s="22"/>
      <c r="BFZ71" s="22"/>
      <c r="BGA71" s="22"/>
      <c r="BGB71" s="22"/>
      <c r="BGC71" s="22"/>
      <c r="BGD71" s="22"/>
      <c r="BGE71" s="22"/>
      <c r="BGF71" s="22"/>
      <c r="BGG71" s="22"/>
      <c r="BGH71" s="22"/>
      <c r="BGI71" s="22"/>
      <c r="BGJ71" s="22"/>
      <c r="BGK71" s="22"/>
      <c r="BGL71" s="22"/>
      <c r="BGM71" s="22"/>
      <c r="BGN71" s="22"/>
      <c r="BGO71" s="22"/>
      <c r="BGP71" s="22"/>
      <c r="BGQ71" s="22"/>
      <c r="BGR71" s="22"/>
      <c r="BGS71" s="22"/>
      <c r="BGT71" s="22"/>
      <c r="BGU71" s="22"/>
      <c r="BGV71" s="22"/>
      <c r="BGW71" s="22"/>
      <c r="BGX71" s="22"/>
      <c r="BGY71" s="22"/>
      <c r="BGZ71" s="22"/>
      <c r="BHA71" s="22"/>
      <c r="BHB71" s="22"/>
      <c r="BHC71" s="22"/>
      <c r="BHD71" s="22"/>
      <c r="BHE71" s="22"/>
      <c r="BHF71" s="22"/>
      <c r="BHG71" s="22"/>
      <c r="BHH71" s="22"/>
      <c r="BHI71" s="22"/>
      <c r="BHJ71" s="22"/>
      <c r="BHK71" s="22"/>
      <c r="BHL71" s="22"/>
      <c r="BHM71" s="22"/>
      <c r="BHN71" s="22"/>
      <c r="BHO71" s="22"/>
      <c r="BHP71" s="22"/>
      <c r="BHQ71" s="22"/>
      <c r="BHR71" s="22"/>
      <c r="BHS71" s="22"/>
      <c r="BHT71" s="22"/>
      <c r="BHU71" s="22"/>
      <c r="BHV71" s="22"/>
      <c r="BHW71" s="22"/>
      <c r="BHX71" s="22"/>
      <c r="BHY71" s="22"/>
      <c r="BHZ71" s="22"/>
      <c r="BIA71" s="22"/>
      <c r="BIB71" s="22"/>
      <c r="BIC71" s="22"/>
      <c r="BID71" s="22"/>
      <c r="BIE71" s="22"/>
      <c r="BIF71" s="22"/>
      <c r="BIG71" s="22"/>
      <c r="BIH71" s="22"/>
      <c r="BII71" s="22"/>
      <c r="BIJ71" s="22"/>
      <c r="BIK71" s="22"/>
      <c r="BIL71" s="22"/>
      <c r="BIM71" s="22"/>
      <c r="BIN71" s="22"/>
      <c r="BIO71" s="22"/>
      <c r="BIP71" s="22"/>
      <c r="BIQ71" s="22"/>
      <c r="BIR71" s="22"/>
      <c r="BIS71" s="22"/>
      <c r="BIT71" s="22"/>
      <c r="BIU71" s="22"/>
      <c r="BIV71" s="22"/>
      <c r="BIW71" s="22"/>
      <c r="BIX71" s="22"/>
      <c r="BIY71" s="22"/>
      <c r="BIZ71" s="22"/>
      <c r="BJA71" s="22"/>
      <c r="BJB71" s="22"/>
      <c r="BJC71" s="22"/>
      <c r="BJD71" s="22"/>
      <c r="BJE71" s="22"/>
      <c r="BJF71" s="22"/>
      <c r="BJG71" s="22"/>
      <c r="BJH71" s="22"/>
      <c r="BJI71" s="22"/>
      <c r="BJJ71" s="22"/>
      <c r="BJK71" s="22"/>
      <c r="BJL71" s="22"/>
      <c r="BJM71" s="22"/>
      <c r="BJN71" s="22"/>
      <c r="BJO71" s="22"/>
      <c r="BJP71" s="22"/>
      <c r="BJQ71" s="22"/>
      <c r="BJR71" s="22"/>
      <c r="BJS71" s="22"/>
      <c r="BJT71" s="22"/>
      <c r="BJU71" s="22"/>
      <c r="BJV71" s="22"/>
      <c r="BJW71" s="22"/>
      <c r="BJX71" s="22"/>
      <c r="BJY71" s="22"/>
      <c r="BJZ71" s="22"/>
      <c r="BKA71" s="22"/>
      <c r="BKB71" s="22"/>
      <c r="BKC71" s="22"/>
      <c r="BKD71" s="22"/>
      <c r="BKE71" s="22"/>
      <c r="BKF71" s="22"/>
      <c r="BKG71" s="22"/>
      <c r="BKH71" s="22"/>
      <c r="BKI71" s="22"/>
      <c r="BKJ71" s="22"/>
      <c r="BKK71" s="22"/>
      <c r="BKL71" s="22"/>
      <c r="BKM71" s="22"/>
      <c r="BKN71" s="22"/>
      <c r="BKO71" s="22"/>
      <c r="BKP71" s="22"/>
      <c r="BKQ71" s="22"/>
      <c r="BKR71" s="22"/>
      <c r="BKS71" s="22"/>
      <c r="BKT71" s="22"/>
      <c r="BKU71" s="22"/>
      <c r="BKV71" s="22"/>
      <c r="BKW71" s="22"/>
      <c r="BKX71" s="22"/>
      <c r="BKY71" s="22"/>
      <c r="BKZ71" s="22"/>
      <c r="BLA71" s="22"/>
      <c r="BLB71" s="22"/>
      <c r="BLC71" s="22"/>
      <c r="BLD71" s="22"/>
      <c r="BLE71" s="22"/>
      <c r="BLF71" s="22"/>
      <c r="BLG71" s="22"/>
      <c r="BLH71" s="22"/>
      <c r="BLI71" s="22"/>
      <c r="BLJ71" s="22"/>
      <c r="BLK71" s="22"/>
      <c r="BLL71" s="22"/>
      <c r="BLM71" s="22"/>
      <c r="BLN71" s="22"/>
      <c r="BLO71" s="22"/>
      <c r="BLP71" s="22"/>
      <c r="BLQ71" s="22"/>
      <c r="BLR71" s="22"/>
      <c r="BLS71" s="22"/>
      <c r="BLT71" s="22"/>
      <c r="BLU71" s="22"/>
      <c r="BLV71" s="22"/>
      <c r="BLW71" s="22"/>
      <c r="BLX71" s="22"/>
      <c r="BLY71" s="22"/>
      <c r="BLZ71" s="22"/>
      <c r="BMA71" s="22"/>
      <c r="BMB71" s="22"/>
      <c r="BMC71" s="22"/>
      <c r="BMD71" s="22"/>
      <c r="BME71" s="22"/>
      <c r="BMF71" s="22"/>
      <c r="BMG71" s="22"/>
      <c r="BMH71" s="22"/>
      <c r="BMI71" s="22"/>
      <c r="BMJ71" s="22"/>
      <c r="BMK71" s="22"/>
      <c r="BML71" s="22"/>
      <c r="BMM71" s="22"/>
      <c r="BMN71" s="22"/>
      <c r="BMO71" s="22"/>
      <c r="BMP71" s="22"/>
      <c r="BMQ71" s="22"/>
      <c r="BMR71" s="22"/>
      <c r="BMS71" s="22"/>
      <c r="BMT71" s="22"/>
      <c r="BMU71" s="22"/>
      <c r="BMV71" s="22"/>
      <c r="BMW71" s="22"/>
      <c r="BMX71" s="22"/>
      <c r="BMY71" s="22"/>
      <c r="BMZ71" s="22"/>
      <c r="BNA71" s="22"/>
      <c r="BNB71" s="22"/>
      <c r="BNC71" s="22"/>
      <c r="BND71" s="22"/>
      <c r="BNE71" s="22"/>
      <c r="BNF71" s="22"/>
      <c r="BNG71" s="22"/>
      <c r="BNH71" s="22"/>
      <c r="BNI71" s="22"/>
      <c r="BNJ71" s="22"/>
      <c r="BNK71" s="22"/>
      <c r="BNL71" s="22"/>
      <c r="BNM71" s="22"/>
      <c r="BNN71" s="22"/>
      <c r="BNO71" s="22"/>
      <c r="BNP71" s="22"/>
      <c r="BNQ71" s="22"/>
      <c r="BNR71" s="22"/>
      <c r="BNS71" s="22"/>
      <c r="BNT71" s="22"/>
      <c r="BNU71" s="22"/>
      <c r="BNV71" s="22"/>
      <c r="BNW71" s="22"/>
      <c r="BNX71" s="22"/>
      <c r="BNY71" s="22"/>
      <c r="BNZ71" s="22"/>
      <c r="BOA71" s="22"/>
      <c r="BOB71" s="22"/>
      <c r="BOC71" s="22"/>
      <c r="BOD71" s="22"/>
      <c r="BOE71" s="22"/>
      <c r="BOF71" s="22"/>
      <c r="BOG71" s="22"/>
      <c r="BOH71" s="22"/>
      <c r="BOI71" s="22"/>
      <c r="BOJ71" s="22"/>
      <c r="BOK71" s="22"/>
      <c r="BOL71" s="22"/>
      <c r="BOM71" s="22"/>
      <c r="BON71" s="22"/>
      <c r="BOO71" s="22"/>
      <c r="BOP71" s="22"/>
      <c r="BOQ71" s="22"/>
      <c r="BOR71" s="22"/>
      <c r="BOS71" s="22"/>
      <c r="BOT71" s="22"/>
      <c r="BOU71" s="22"/>
      <c r="BOV71" s="22"/>
      <c r="BOW71" s="22"/>
      <c r="BOX71" s="22"/>
      <c r="BOY71" s="22"/>
      <c r="BOZ71" s="22"/>
      <c r="BPA71" s="22"/>
      <c r="BPB71" s="22"/>
      <c r="BPC71" s="22"/>
      <c r="BPD71" s="22"/>
      <c r="BPE71" s="22"/>
      <c r="BPF71" s="22"/>
      <c r="BPG71" s="22"/>
      <c r="BPH71" s="22"/>
      <c r="BPI71" s="22"/>
      <c r="BPJ71" s="22"/>
      <c r="BPK71" s="22"/>
      <c r="BPL71" s="22"/>
      <c r="BPM71" s="22"/>
      <c r="BPN71" s="22"/>
      <c r="BPO71" s="22"/>
      <c r="BPP71" s="22"/>
      <c r="BPQ71" s="22"/>
      <c r="BPR71" s="22"/>
      <c r="BPS71" s="22"/>
      <c r="BPT71" s="22"/>
      <c r="BPU71" s="22"/>
      <c r="BPV71" s="22"/>
      <c r="BPW71" s="22"/>
      <c r="BPX71" s="22"/>
      <c r="BPY71" s="22"/>
      <c r="BPZ71" s="22"/>
      <c r="BQA71" s="22"/>
      <c r="BQB71" s="22"/>
      <c r="BQC71" s="22"/>
      <c r="BQD71" s="22"/>
      <c r="BQE71" s="22"/>
      <c r="BQF71" s="22"/>
      <c r="BQG71" s="22"/>
      <c r="BQH71" s="22"/>
      <c r="BQI71" s="22"/>
      <c r="BQJ71" s="22"/>
      <c r="BQK71" s="22"/>
      <c r="BQL71" s="22"/>
      <c r="BQM71" s="22"/>
      <c r="BQN71" s="22"/>
      <c r="BQO71" s="22"/>
      <c r="BQP71" s="22"/>
      <c r="BQQ71" s="22"/>
      <c r="BQR71" s="22"/>
      <c r="BQS71" s="22"/>
      <c r="BQT71" s="22"/>
      <c r="BQU71" s="22"/>
      <c r="BQV71" s="22"/>
      <c r="BQW71" s="22"/>
      <c r="BQX71" s="22"/>
      <c r="BQY71" s="22"/>
      <c r="BQZ71" s="22"/>
      <c r="BRA71" s="22"/>
      <c r="BRB71" s="22"/>
      <c r="BRC71" s="22"/>
      <c r="BRD71" s="22"/>
      <c r="BRE71" s="22"/>
      <c r="BRF71" s="22"/>
      <c r="BRG71" s="22"/>
      <c r="BRH71" s="22"/>
      <c r="BRI71" s="22"/>
      <c r="BRJ71" s="22"/>
      <c r="BRK71" s="22"/>
      <c r="BRL71" s="22"/>
      <c r="BRM71" s="22"/>
      <c r="BRN71" s="22"/>
      <c r="BRO71" s="22"/>
      <c r="BRP71" s="22"/>
      <c r="BRQ71" s="22"/>
      <c r="BRR71" s="22"/>
      <c r="BRS71" s="22"/>
      <c r="BRT71" s="22"/>
      <c r="BRU71" s="22"/>
      <c r="BRV71" s="22"/>
      <c r="BRW71" s="22"/>
      <c r="BRX71" s="22"/>
      <c r="BRY71" s="22"/>
      <c r="BRZ71" s="22"/>
      <c r="BSA71" s="22"/>
      <c r="BSB71" s="22"/>
      <c r="BSC71" s="22"/>
      <c r="BSD71" s="22"/>
      <c r="BSE71" s="22"/>
      <c r="BSF71" s="22"/>
      <c r="BSG71" s="22"/>
      <c r="BSH71" s="22"/>
      <c r="BSI71" s="22"/>
      <c r="BSJ71" s="22"/>
      <c r="BSK71" s="22"/>
      <c r="BSL71" s="22"/>
      <c r="BSM71" s="22"/>
      <c r="BSN71" s="22"/>
      <c r="BSO71" s="22"/>
      <c r="BSP71" s="22"/>
      <c r="BSQ71" s="22"/>
      <c r="BSR71" s="22"/>
      <c r="BSS71" s="22"/>
      <c r="BST71" s="22"/>
      <c r="BSU71" s="22"/>
      <c r="BSV71" s="22"/>
      <c r="BSW71" s="22"/>
      <c r="BSX71" s="22"/>
      <c r="BSY71" s="22"/>
      <c r="BSZ71" s="22"/>
      <c r="BTA71" s="22"/>
      <c r="BTB71" s="22"/>
      <c r="BTC71" s="22"/>
      <c r="BTD71" s="22"/>
      <c r="BTE71" s="22"/>
      <c r="BTF71" s="22"/>
      <c r="BTG71" s="22"/>
      <c r="BTH71" s="22"/>
      <c r="BTI71" s="22"/>
      <c r="BTJ71" s="22"/>
      <c r="BTK71" s="22"/>
      <c r="BTL71" s="22"/>
      <c r="BTM71" s="22"/>
      <c r="BTN71" s="22"/>
      <c r="BTO71" s="22"/>
      <c r="BTP71" s="22"/>
      <c r="BTQ71" s="22"/>
      <c r="BTR71" s="22"/>
      <c r="BTS71" s="22"/>
      <c r="BTT71" s="22"/>
      <c r="BTU71" s="22"/>
      <c r="BTV71" s="22"/>
      <c r="BTW71" s="22"/>
      <c r="BTX71" s="22"/>
      <c r="BTY71" s="22"/>
      <c r="BTZ71" s="22"/>
      <c r="BUA71" s="22"/>
      <c r="BUB71" s="22"/>
      <c r="BUC71" s="22"/>
      <c r="BUD71" s="22"/>
      <c r="BUE71" s="22"/>
      <c r="BUF71" s="22"/>
      <c r="BUG71" s="22"/>
      <c r="BUH71" s="22"/>
      <c r="BUI71" s="22"/>
      <c r="BUJ71" s="22"/>
      <c r="BUK71" s="22"/>
      <c r="BUL71" s="22"/>
      <c r="BUM71" s="22"/>
      <c r="BUN71" s="22"/>
      <c r="BUO71" s="22"/>
      <c r="BUP71" s="22"/>
      <c r="BUQ71" s="22"/>
      <c r="BUR71" s="22"/>
      <c r="BUS71" s="22"/>
      <c r="BUT71" s="22"/>
      <c r="BUU71" s="22"/>
      <c r="BUV71" s="22"/>
      <c r="BUW71" s="22"/>
      <c r="BUX71" s="22"/>
      <c r="BUY71" s="22"/>
      <c r="BUZ71" s="22"/>
      <c r="BVA71" s="22"/>
      <c r="BVB71" s="22"/>
      <c r="BVC71" s="22"/>
      <c r="BVD71" s="22"/>
      <c r="BVE71" s="22"/>
      <c r="BVF71" s="22"/>
      <c r="BVG71" s="22"/>
      <c r="BVH71" s="22"/>
      <c r="BVI71" s="22"/>
      <c r="BVJ71" s="22"/>
      <c r="BVK71" s="22"/>
      <c r="BVL71" s="22"/>
      <c r="BVM71" s="22"/>
      <c r="BVN71" s="22"/>
      <c r="BVO71" s="22"/>
      <c r="BVP71" s="22"/>
      <c r="BVQ71" s="22"/>
      <c r="BVR71" s="22"/>
      <c r="BVS71" s="22"/>
      <c r="BVT71" s="22"/>
      <c r="BVU71" s="22"/>
      <c r="BVV71" s="22"/>
      <c r="BVW71" s="22"/>
      <c r="BVX71" s="22"/>
      <c r="BVY71" s="22"/>
      <c r="BVZ71" s="22"/>
      <c r="BWA71" s="22"/>
      <c r="BWB71" s="22"/>
      <c r="BWC71" s="22"/>
      <c r="BWD71" s="22"/>
      <c r="BWE71" s="22"/>
      <c r="BWF71" s="22"/>
      <c r="BWG71" s="22"/>
      <c r="BWH71" s="22"/>
      <c r="BWI71" s="22"/>
      <c r="BWJ71" s="22"/>
      <c r="BWK71" s="22"/>
      <c r="BWL71" s="22"/>
      <c r="BWM71" s="22"/>
      <c r="BWN71" s="22"/>
      <c r="BWO71" s="22"/>
      <c r="BWP71" s="22"/>
      <c r="BWQ71" s="22"/>
      <c r="BWR71" s="22"/>
      <c r="BWS71" s="22"/>
      <c r="BWT71" s="22"/>
      <c r="BWU71" s="22"/>
      <c r="BWV71" s="22"/>
      <c r="BWW71" s="22"/>
      <c r="BWX71" s="22"/>
      <c r="BWY71" s="22"/>
      <c r="BWZ71" s="22"/>
      <c r="BXA71" s="22"/>
      <c r="BXB71" s="22"/>
      <c r="BXC71" s="22"/>
      <c r="BXD71" s="22"/>
      <c r="BXE71" s="22"/>
      <c r="BXF71" s="22"/>
      <c r="BXG71" s="22"/>
      <c r="BXH71" s="22"/>
      <c r="BXI71" s="22"/>
      <c r="BXJ71" s="22"/>
      <c r="BXK71" s="22"/>
      <c r="BXL71" s="22"/>
      <c r="BXM71" s="22"/>
      <c r="BXN71" s="22"/>
      <c r="BXO71" s="22"/>
      <c r="BXP71" s="22"/>
      <c r="BXQ71" s="22"/>
      <c r="BXR71" s="22"/>
      <c r="BXS71" s="22"/>
      <c r="BXT71" s="22"/>
      <c r="BXU71" s="22"/>
      <c r="BXV71" s="22"/>
      <c r="BXW71" s="22"/>
      <c r="BXX71" s="22"/>
      <c r="BXY71" s="22"/>
      <c r="BXZ71" s="22"/>
      <c r="BYA71" s="22"/>
      <c r="BYB71" s="22"/>
      <c r="BYC71" s="22"/>
      <c r="BYD71" s="22"/>
      <c r="BYE71" s="22"/>
      <c r="BYF71" s="22"/>
      <c r="BYG71" s="22"/>
      <c r="BYH71" s="22"/>
      <c r="BYI71" s="22"/>
      <c r="BYJ71" s="22"/>
      <c r="BYK71" s="22"/>
      <c r="BYL71" s="22"/>
      <c r="BYM71" s="22"/>
      <c r="BYN71" s="22"/>
      <c r="BYO71" s="22"/>
      <c r="BYP71" s="22"/>
      <c r="BYQ71" s="22"/>
      <c r="BYR71" s="22"/>
      <c r="BYS71" s="22"/>
      <c r="BYT71" s="22"/>
      <c r="BYU71" s="22"/>
      <c r="BYV71" s="22"/>
      <c r="BYW71" s="22"/>
      <c r="BYX71" s="22"/>
      <c r="BYY71" s="22"/>
      <c r="BYZ71" s="22"/>
      <c r="BZA71" s="22"/>
      <c r="BZB71" s="22"/>
      <c r="BZC71" s="22"/>
      <c r="BZD71" s="22"/>
      <c r="BZE71" s="22"/>
      <c r="BZF71" s="22"/>
      <c r="BZG71" s="22"/>
      <c r="BZH71" s="22"/>
      <c r="BZI71" s="22"/>
      <c r="BZJ71" s="22"/>
      <c r="BZK71" s="22"/>
      <c r="BZL71" s="22"/>
      <c r="BZM71" s="22"/>
      <c r="BZN71" s="22"/>
      <c r="BZO71" s="22"/>
      <c r="BZP71" s="22"/>
      <c r="BZQ71" s="22"/>
      <c r="BZR71" s="22"/>
      <c r="BZS71" s="22"/>
      <c r="BZT71" s="22"/>
      <c r="BZU71" s="22"/>
      <c r="BZV71" s="22"/>
      <c r="BZW71" s="22"/>
      <c r="BZX71" s="22"/>
      <c r="BZY71" s="22"/>
      <c r="BZZ71" s="22"/>
      <c r="CAA71" s="22"/>
      <c r="CAB71" s="22"/>
      <c r="CAC71" s="22"/>
      <c r="CAD71" s="22"/>
      <c r="CAE71" s="22"/>
      <c r="CAF71" s="22"/>
      <c r="CAG71" s="22"/>
      <c r="CAH71" s="22"/>
      <c r="CAI71" s="22"/>
      <c r="CAJ71" s="22"/>
      <c r="CAK71" s="22"/>
      <c r="CAL71" s="22"/>
      <c r="CAM71" s="22"/>
      <c r="CAN71" s="22"/>
      <c r="CAO71" s="22"/>
      <c r="CAP71" s="22"/>
      <c r="CAQ71" s="22"/>
      <c r="CAR71" s="22"/>
      <c r="CAS71" s="22"/>
      <c r="CAT71" s="22"/>
      <c r="CAU71" s="22"/>
      <c r="CAV71" s="22"/>
      <c r="CAW71" s="22"/>
      <c r="CAX71" s="22"/>
      <c r="CAY71" s="22"/>
      <c r="CAZ71" s="22"/>
      <c r="CBA71" s="22"/>
      <c r="CBB71" s="22"/>
      <c r="CBC71" s="22"/>
      <c r="CBD71" s="22"/>
      <c r="CBE71" s="22"/>
      <c r="CBF71" s="22"/>
      <c r="CBG71" s="22"/>
      <c r="CBH71" s="22"/>
      <c r="CBI71" s="22"/>
      <c r="CBJ71" s="22"/>
      <c r="CBK71" s="22"/>
      <c r="CBL71" s="22"/>
      <c r="CBM71" s="22"/>
      <c r="CBN71" s="22"/>
      <c r="CBO71" s="22"/>
      <c r="CBP71" s="22"/>
      <c r="CBQ71" s="22"/>
      <c r="CBR71" s="22"/>
      <c r="CBS71" s="22"/>
      <c r="CBT71" s="22"/>
      <c r="CBU71" s="22"/>
      <c r="CBV71" s="22"/>
      <c r="CBW71" s="22"/>
      <c r="CBX71" s="22"/>
      <c r="CBY71" s="22"/>
      <c r="CBZ71" s="22"/>
      <c r="CCA71" s="22"/>
      <c r="CCB71" s="22"/>
      <c r="CCC71" s="22"/>
      <c r="CCD71" s="22"/>
      <c r="CCE71" s="22"/>
      <c r="CCF71" s="22"/>
      <c r="CCG71" s="22"/>
      <c r="CCH71" s="22"/>
      <c r="CCI71" s="22"/>
      <c r="CCJ71" s="22"/>
      <c r="CCK71" s="22"/>
      <c r="CCL71" s="22"/>
      <c r="CCM71" s="22"/>
      <c r="CCN71" s="22"/>
      <c r="CCO71" s="22"/>
      <c r="CCP71" s="22"/>
      <c r="CCQ71" s="22"/>
      <c r="CCR71" s="22"/>
      <c r="CCS71" s="22"/>
      <c r="CCT71" s="22"/>
      <c r="CCU71" s="22"/>
      <c r="CCV71" s="22"/>
      <c r="CCW71" s="22"/>
      <c r="CCX71" s="22"/>
      <c r="CCY71" s="22"/>
      <c r="CCZ71" s="22"/>
      <c r="CDA71" s="22"/>
      <c r="CDB71" s="22"/>
      <c r="CDC71" s="22"/>
      <c r="CDD71" s="22"/>
      <c r="CDE71" s="22"/>
      <c r="CDF71" s="22"/>
      <c r="CDG71" s="22"/>
      <c r="CDH71" s="22"/>
      <c r="CDI71" s="22"/>
      <c r="CDJ71" s="22"/>
      <c r="CDK71" s="22"/>
      <c r="CDL71" s="22"/>
      <c r="CDM71" s="22"/>
      <c r="CDN71" s="22"/>
      <c r="CDO71" s="22"/>
      <c r="CDP71" s="22"/>
      <c r="CDQ71" s="22"/>
      <c r="CDR71" s="22"/>
      <c r="CDS71" s="22"/>
      <c r="CDT71" s="22"/>
      <c r="CDU71" s="22"/>
      <c r="CDV71" s="22"/>
      <c r="CDW71" s="22"/>
      <c r="CDX71" s="22"/>
      <c r="CDY71" s="22"/>
      <c r="CDZ71" s="22"/>
      <c r="CEA71" s="22"/>
      <c r="CEB71" s="22"/>
      <c r="CEC71" s="22"/>
      <c r="CED71" s="22"/>
      <c r="CEE71" s="22"/>
      <c r="CEF71" s="22"/>
      <c r="CEG71" s="22"/>
      <c r="CEH71" s="22"/>
      <c r="CEI71" s="22"/>
      <c r="CEJ71" s="22"/>
      <c r="CEK71" s="22"/>
      <c r="CEL71" s="22"/>
      <c r="CEM71" s="22"/>
      <c r="CEN71" s="22"/>
      <c r="CEO71" s="22"/>
      <c r="CEP71" s="22"/>
      <c r="CEQ71" s="22"/>
      <c r="CER71" s="22"/>
      <c r="CES71" s="22"/>
      <c r="CET71" s="22"/>
      <c r="CEU71" s="22"/>
      <c r="CEV71" s="22"/>
      <c r="CEW71" s="22"/>
      <c r="CEX71" s="22"/>
      <c r="CEY71" s="22"/>
      <c r="CEZ71" s="22"/>
      <c r="CFA71" s="22"/>
      <c r="CFB71" s="22"/>
      <c r="CFC71" s="22"/>
      <c r="CFD71" s="22"/>
      <c r="CFE71" s="22"/>
      <c r="CFF71" s="22"/>
      <c r="CFG71" s="22"/>
      <c r="CFH71" s="22"/>
      <c r="CFI71" s="22"/>
      <c r="CFJ71" s="22"/>
      <c r="CFK71" s="22"/>
      <c r="CFL71" s="22"/>
      <c r="CFM71" s="22"/>
      <c r="CFN71" s="22"/>
      <c r="CFO71" s="22"/>
      <c r="CFP71" s="22"/>
      <c r="CFQ71" s="22"/>
      <c r="CFR71" s="22"/>
      <c r="CFS71" s="22"/>
      <c r="CFT71" s="22"/>
      <c r="CFU71" s="22"/>
      <c r="CFV71" s="22"/>
      <c r="CFW71" s="22"/>
      <c r="CFX71" s="22"/>
      <c r="CFY71" s="22"/>
      <c r="CFZ71" s="22"/>
      <c r="CGA71" s="22"/>
      <c r="CGB71" s="22"/>
      <c r="CGC71" s="22"/>
      <c r="CGD71" s="22"/>
      <c r="CGE71" s="22"/>
      <c r="CGF71" s="22"/>
      <c r="CGG71" s="22"/>
      <c r="CGH71" s="22"/>
      <c r="CGI71" s="22"/>
      <c r="CGJ71" s="22"/>
      <c r="CGK71" s="22"/>
      <c r="CGL71" s="22"/>
      <c r="CGM71" s="22"/>
      <c r="CGN71" s="22"/>
      <c r="CGO71" s="22"/>
      <c r="CGP71" s="22"/>
      <c r="CGQ71" s="22"/>
      <c r="CGR71" s="22"/>
      <c r="CGS71" s="22"/>
      <c r="CGT71" s="22"/>
      <c r="CGU71" s="22"/>
      <c r="CGV71" s="22"/>
      <c r="CGW71" s="22"/>
      <c r="CGX71" s="22"/>
      <c r="CGY71" s="22"/>
      <c r="CGZ71" s="22"/>
      <c r="CHA71" s="22"/>
      <c r="CHB71" s="22"/>
      <c r="CHC71" s="22"/>
      <c r="CHD71" s="22"/>
      <c r="CHE71" s="22"/>
      <c r="CHF71" s="22"/>
      <c r="CHG71" s="22"/>
      <c r="CHH71" s="22"/>
      <c r="CHI71" s="22"/>
      <c r="CHJ71" s="22"/>
      <c r="CHK71" s="22"/>
      <c r="CHL71" s="22"/>
      <c r="CHM71" s="22"/>
      <c r="CHN71" s="22"/>
      <c r="CHO71" s="22"/>
      <c r="CHP71" s="22"/>
      <c r="CHQ71" s="22"/>
      <c r="CHR71" s="22"/>
      <c r="CHS71" s="22"/>
      <c r="CHT71" s="22"/>
      <c r="CHU71" s="22"/>
      <c r="CHV71" s="22"/>
      <c r="CHW71" s="22"/>
      <c r="CHX71" s="22"/>
      <c r="CHY71" s="22"/>
      <c r="CHZ71" s="22"/>
      <c r="CIA71" s="22"/>
      <c r="CIB71" s="22"/>
      <c r="CIC71" s="22"/>
      <c r="CID71" s="22"/>
      <c r="CIE71" s="22"/>
      <c r="CIF71" s="22"/>
      <c r="CIG71" s="22"/>
      <c r="CIH71" s="22"/>
      <c r="CII71" s="22"/>
      <c r="CIJ71" s="22"/>
      <c r="CIK71" s="22"/>
      <c r="CIL71" s="22"/>
      <c r="CIM71" s="22"/>
      <c r="CIN71" s="22"/>
      <c r="CIO71" s="22"/>
      <c r="CIP71" s="22"/>
      <c r="CIQ71" s="22"/>
      <c r="CIR71" s="22"/>
      <c r="CIS71" s="22"/>
      <c r="CIT71" s="22"/>
      <c r="CIU71" s="22"/>
      <c r="CIV71" s="22"/>
      <c r="CIW71" s="22"/>
      <c r="CIX71" s="22"/>
      <c r="CIY71" s="22"/>
      <c r="CIZ71" s="22"/>
      <c r="CJA71" s="22"/>
      <c r="CJB71" s="22"/>
      <c r="CJC71" s="22"/>
      <c r="CJD71" s="22"/>
      <c r="CJE71" s="22"/>
      <c r="CJF71" s="22"/>
      <c r="CJG71" s="22"/>
      <c r="CJH71" s="22"/>
      <c r="CJI71" s="22"/>
      <c r="CJJ71" s="22"/>
      <c r="CJK71" s="22"/>
      <c r="CJL71" s="22"/>
      <c r="CJM71" s="22"/>
      <c r="CJN71" s="22"/>
      <c r="CJO71" s="22"/>
      <c r="CJP71" s="22"/>
      <c r="CJQ71" s="22"/>
      <c r="CJR71" s="22"/>
      <c r="CJS71" s="22"/>
      <c r="CJT71" s="22"/>
      <c r="CJU71" s="22"/>
      <c r="CJV71" s="22"/>
      <c r="CJW71" s="22"/>
      <c r="CJX71" s="22"/>
      <c r="CJY71" s="22"/>
      <c r="CJZ71" s="22"/>
      <c r="CKA71" s="22"/>
      <c r="CKB71" s="22"/>
      <c r="CKC71" s="22"/>
      <c r="CKD71" s="22"/>
      <c r="CKE71" s="22"/>
      <c r="CKF71" s="22"/>
      <c r="CKG71" s="22"/>
      <c r="CKH71" s="22"/>
      <c r="CKI71" s="22"/>
      <c r="CKJ71" s="22"/>
      <c r="CKK71" s="22"/>
      <c r="CKL71" s="22"/>
      <c r="CKM71" s="22"/>
      <c r="CKN71" s="22"/>
      <c r="CKO71" s="22"/>
      <c r="CKP71" s="22"/>
      <c r="CKQ71" s="22"/>
      <c r="CKR71" s="22"/>
      <c r="CKS71" s="22"/>
      <c r="CKT71" s="22"/>
      <c r="CKU71" s="22"/>
      <c r="CKV71" s="22"/>
      <c r="CKW71" s="22"/>
      <c r="CKX71" s="22"/>
      <c r="CKY71" s="22"/>
      <c r="CKZ71" s="22"/>
      <c r="CLA71" s="22"/>
      <c r="CLB71" s="22"/>
      <c r="CLC71" s="22"/>
      <c r="CLD71" s="22"/>
      <c r="CLE71" s="22"/>
      <c r="CLF71" s="22"/>
      <c r="CLG71" s="22"/>
      <c r="CLH71" s="22"/>
      <c r="CLI71" s="22"/>
      <c r="CLJ71" s="22"/>
      <c r="CLK71" s="22"/>
      <c r="CLL71" s="22"/>
      <c r="CLM71" s="22"/>
      <c r="CLN71" s="22"/>
      <c r="CLO71" s="22"/>
      <c r="CLP71" s="22"/>
      <c r="CLQ71" s="22"/>
      <c r="CLR71" s="22"/>
      <c r="CLS71" s="22"/>
      <c r="CLT71" s="22"/>
      <c r="CLU71" s="22"/>
      <c r="CLV71" s="22"/>
      <c r="CLW71" s="22"/>
      <c r="CLX71" s="22"/>
      <c r="CLY71" s="22"/>
      <c r="CLZ71" s="22"/>
      <c r="CMA71" s="22"/>
      <c r="CMB71" s="22"/>
      <c r="CMC71" s="22"/>
      <c r="CMD71" s="22"/>
      <c r="CME71" s="22"/>
      <c r="CMF71" s="22"/>
      <c r="CMG71" s="22"/>
      <c r="CMH71" s="22"/>
      <c r="CMI71" s="22"/>
      <c r="CMJ71" s="22"/>
      <c r="CMK71" s="22"/>
      <c r="CML71" s="22"/>
      <c r="CMM71" s="22"/>
      <c r="CMN71" s="22"/>
      <c r="CMO71" s="22"/>
      <c r="CMP71" s="22"/>
      <c r="CMQ71" s="22"/>
      <c r="CMR71" s="22"/>
      <c r="CMS71" s="22"/>
      <c r="CMT71" s="22"/>
      <c r="CMU71" s="22"/>
      <c r="CMV71" s="22"/>
      <c r="CMW71" s="22"/>
      <c r="CMX71" s="22"/>
      <c r="CMY71" s="22"/>
      <c r="CMZ71" s="22"/>
      <c r="CNA71" s="22"/>
      <c r="CNB71" s="22"/>
      <c r="CNC71" s="22"/>
      <c r="CND71" s="22"/>
      <c r="CNE71" s="22"/>
      <c r="CNF71" s="22"/>
      <c r="CNG71" s="22"/>
      <c r="CNH71" s="22"/>
      <c r="CNI71" s="22"/>
      <c r="CNJ71" s="22"/>
      <c r="CNK71" s="22"/>
      <c r="CNL71" s="22"/>
      <c r="CNM71" s="22"/>
      <c r="CNN71" s="22"/>
      <c r="CNO71" s="22"/>
      <c r="CNP71" s="22"/>
      <c r="CNQ71" s="22"/>
      <c r="CNR71" s="22"/>
      <c r="CNS71" s="22"/>
      <c r="CNT71" s="22"/>
      <c r="CNU71" s="22"/>
      <c r="CNV71" s="22"/>
      <c r="CNW71" s="22"/>
      <c r="CNX71" s="22"/>
      <c r="CNY71" s="22"/>
      <c r="CNZ71" s="22"/>
      <c r="COA71" s="22"/>
      <c r="COB71" s="22"/>
      <c r="COC71" s="22"/>
      <c r="COD71" s="22"/>
      <c r="COE71" s="22"/>
      <c r="COF71" s="22"/>
      <c r="COG71" s="22"/>
      <c r="COH71" s="22"/>
      <c r="COI71" s="22"/>
      <c r="COJ71" s="22"/>
      <c r="COK71" s="22"/>
      <c r="COL71" s="22"/>
      <c r="COM71" s="22"/>
      <c r="CON71" s="22"/>
      <c r="COO71" s="22"/>
      <c r="COP71" s="22"/>
      <c r="COQ71" s="22"/>
      <c r="COR71" s="22"/>
      <c r="COS71" s="22"/>
      <c r="COT71" s="22"/>
      <c r="COU71" s="22"/>
      <c r="COV71" s="22"/>
      <c r="COW71" s="22"/>
      <c r="COX71" s="22"/>
      <c r="COY71" s="22"/>
      <c r="COZ71" s="22"/>
      <c r="CPA71" s="22"/>
      <c r="CPB71" s="22"/>
      <c r="CPC71" s="22"/>
      <c r="CPD71" s="22"/>
      <c r="CPE71" s="22"/>
      <c r="CPF71" s="22"/>
      <c r="CPG71" s="22"/>
      <c r="CPH71" s="22"/>
      <c r="CPI71" s="22"/>
      <c r="CPJ71" s="22"/>
      <c r="CPK71" s="22"/>
      <c r="CPL71" s="22"/>
      <c r="CPM71" s="22"/>
      <c r="CPN71" s="22"/>
      <c r="CPO71" s="22"/>
      <c r="CPP71" s="22"/>
      <c r="CPQ71" s="22"/>
      <c r="CPR71" s="22"/>
      <c r="CPS71" s="22"/>
      <c r="CPT71" s="22"/>
      <c r="CPU71" s="22"/>
      <c r="CPV71" s="22"/>
      <c r="CPW71" s="22"/>
      <c r="CPX71" s="22"/>
      <c r="CPY71" s="22"/>
      <c r="CPZ71" s="22"/>
      <c r="CQA71" s="22"/>
      <c r="CQB71" s="22"/>
      <c r="CQC71" s="22"/>
      <c r="CQD71" s="22"/>
      <c r="CQE71" s="22"/>
      <c r="CQF71" s="22"/>
      <c r="CQG71" s="22"/>
      <c r="CQH71" s="22"/>
      <c r="CQI71" s="22"/>
      <c r="CQJ71" s="22"/>
      <c r="CQK71" s="22"/>
      <c r="CQL71" s="22"/>
      <c r="CQM71" s="22"/>
      <c r="CQN71" s="22"/>
      <c r="CQO71" s="22"/>
      <c r="CQP71" s="22"/>
      <c r="CQQ71" s="22"/>
      <c r="CQR71" s="22"/>
      <c r="CQS71" s="22"/>
      <c r="CQT71" s="22"/>
      <c r="CQU71" s="22"/>
      <c r="CQV71" s="22"/>
      <c r="CQW71" s="22"/>
      <c r="CQX71" s="22"/>
      <c r="CQY71" s="22"/>
      <c r="CQZ71" s="22"/>
      <c r="CRA71" s="22"/>
      <c r="CRB71" s="22"/>
      <c r="CRC71" s="22"/>
      <c r="CRD71" s="22"/>
      <c r="CRE71" s="22"/>
      <c r="CRF71" s="22"/>
      <c r="CRG71" s="22"/>
      <c r="CRH71" s="22"/>
      <c r="CRI71" s="22"/>
      <c r="CRJ71" s="22"/>
      <c r="CRK71" s="22"/>
      <c r="CRL71" s="22"/>
      <c r="CRM71" s="22"/>
      <c r="CRN71" s="22"/>
      <c r="CRO71" s="22"/>
      <c r="CRP71" s="22"/>
      <c r="CRQ71" s="22"/>
      <c r="CRR71" s="22"/>
      <c r="CRS71" s="22"/>
      <c r="CRT71" s="22"/>
      <c r="CRU71" s="22"/>
      <c r="CRV71" s="22"/>
      <c r="CRW71" s="22"/>
      <c r="CRX71" s="22"/>
      <c r="CRY71" s="22"/>
      <c r="CRZ71" s="22"/>
      <c r="CSA71" s="22"/>
      <c r="CSB71" s="22"/>
      <c r="CSC71" s="22"/>
      <c r="CSD71" s="22"/>
      <c r="CSE71" s="22"/>
      <c r="CSF71" s="22"/>
      <c r="CSG71" s="22"/>
      <c r="CSH71" s="22"/>
      <c r="CSI71" s="22"/>
      <c r="CSJ71" s="22"/>
      <c r="CSK71" s="22"/>
      <c r="CSL71" s="22"/>
      <c r="CSM71" s="22"/>
      <c r="CSN71" s="22"/>
      <c r="CSO71" s="22"/>
      <c r="CSP71" s="22"/>
      <c r="CSQ71" s="22"/>
      <c r="CSR71" s="22"/>
      <c r="CSS71" s="22"/>
      <c r="CST71" s="22"/>
      <c r="CSU71" s="22"/>
      <c r="CSV71" s="22"/>
      <c r="CSW71" s="22"/>
      <c r="CSX71" s="22"/>
      <c r="CSY71" s="22"/>
      <c r="CSZ71" s="22"/>
      <c r="CTA71" s="22"/>
      <c r="CTB71" s="22"/>
      <c r="CTC71" s="22"/>
      <c r="CTD71" s="22"/>
      <c r="CTE71" s="22"/>
      <c r="CTF71" s="22"/>
      <c r="CTG71" s="22"/>
      <c r="CTH71" s="22"/>
      <c r="CTI71" s="22"/>
      <c r="CTJ71" s="22"/>
      <c r="CTK71" s="22"/>
      <c r="CTL71" s="22"/>
      <c r="CTM71" s="22"/>
      <c r="CTN71" s="22"/>
      <c r="CTO71" s="22"/>
      <c r="CTP71" s="22"/>
      <c r="CTQ71" s="22"/>
      <c r="CTR71" s="22"/>
      <c r="CTS71" s="22"/>
      <c r="CTT71" s="22"/>
      <c r="CTU71" s="22"/>
      <c r="CTV71" s="22"/>
      <c r="CTW71" s="22"/>
      <c r="CTX71" s="22"/>
      <c r="CTY71" s="22"/>
      <c r="CTZ71" s="22"/>
      <c r="CUA71" s="22"/>
      <c r="CUB71" s="22"/>
      <c r="CUC71" s="22"/>
      <c r="CUD71" s="22"/>
      <c r="CUE71" s="22"/>
      <c r="CUF71" s="22"/>
      <c r="CUG71" s="22"/>
      <c r="CUH71" s="22"/>
      <c r="CUI71" s="22"/>
      <c r="CUJ71" s="22"/>
      <c r="CUK71" s="22"/>
      <c r="CUL71" s="22"/>
      <c r="CUM71" s="22"/>
      <c r="CUN71" s="22"/>
      <c r="CUO71" s="22"/>
      <c r="CUP71" s="22"/>
      <c r="CUQ71" s="22"/>
      <c r="CUR71" s="22"/>
      <c r="CUS71" s="22"/>
      <c r="CUT71" s="22"/>
      <c r="CUU71" s="22"/>
      <c r="CUV71" s="22"/>
      <c r="CUW71" s="22"/>
      <c r="CUX71" s="22"/>
      <c r="CUY71" s="22"/>
      <c r="CUZ71" s="22"/>
      <c r="CVA71" s="22"/>
      <c r="CVB71" s="22"/>
      <c r="CVC71" s="22"/>
      <c r="CVD71" s="22"/>
      <c r="CVE71" s="22"/>
      <c r="CVF71" s="22"/>
      <c r="CVG71" s="22"/>
      <c r="CVH71" s="22"/>
      <c r="CVI71" s="22"/>
      <c r="CVJ71" s="22"/>
      <c r="CVK71" s="22"/>
      <c r="CVL71" s="22"/>
      <c r="CVM71" s="22"/>
      <c r="CVN71" s="22"/>
      <c r="CVO71" s="22"/>
      <c r="CVP71" s="22"/>
      <c r="CVQ71" s="22"/>
      <c r="CVR71" s="22"/>
      <c r="CVS71" s="22"/>
      <c r="CVT71" s="22"/>
      <c r="CVU71" s="22"/>
      <c r="CVV71" s="22"/>
      <c r="CVW71" s="22"/>
      <c r="CVX71" s="22"/>
      <c r="CVY71" s="22"/>
      <c r="CVZ71" s="22"/>
      <c r="CWA71" s="22"/>
      <c r="CWB71" s="22"/>
      <c r="CWC71" s="22"/>
      <c r="CWD71" s="22"/>
      <c r="CWE71" s="22"/>
      <c r="CWF71" s="22"/>
      <c r="CWG71" s="22"/>
      <c r="CWH71" s="22"/>
      <c r="CWI71" s="22"/>
      <c r="CWJ71" s="22"/>
      <c r="CWK71" s="22"/>
      <c r="CWL71" s="22"/>
      <c r="CWM71" s="22"/>
      <c r="CWN71" s="22"/>
      <c r="CWO71" s="22"/>
      <c r="CWP71" s="22"/>
      <c r="CWQ71" s="22"/>
      <c r="CWR71" s="22"/>
      <c r="CWS71" s="22"/>
      <c r="CWT71" s="22"/>
      <c r="CWU71" s="22"/>
      <c r="CWV71" s="22"/>
      <c r="CWW71" s="22"/>
      <c r="CWX71" s="22"/>
      <c r="CWY71" s="22"/>
      <c r="CWZ71" s="22"/>
      <c r="CXA71" s="22"/>
      <c r="CXB71" s="22"/>
      <c r="CXC71" s="22"/>
      <c r="CXD71" s="22"/>
      <c r="CXE71" s="22"/>
      <c r="CXF71" s="22"/>
      <c r="CXG71" s="22"/>
      <c r="CXH71" s="22"/>
      <c r="CXI71" s="22"/>
      <c r="CXJ71" s="22"/>
      <c r="CXK71" s="22"/>
      <c r="CXL71" s="22"/>
      <c r="CXM71" s="22"/>
      <c r="CXN71" s="22"/>
      <c r="CXO71" s="22"/>
      <c r="CXP71" s="22"/>
      <c r="CXQ71" s="22"/>
      <c r="CXR71" s="22"/>
      <c r="CXS71" s="22"/>
      <c r="CXT71" s="22"/>
      <c r="CXU71" s="22"/>
      <c r="CXV71" s="22"/>
      <c r="CXW71" s="22"/>
      <c r="CXX71" s="22"/>
      <c r="CXY71" s="22"/>
      <c r="CXZ71" s="22"/>
      <c r="CYA71" s="22"/>
      <c r="CYB71" s="22"/>
      <c r="CYC71" s="22"/>
      <c r="CYD71" s="22"/>
      <c r="CYE71" s="22"/>
      <c r="CYF71" s="22"/>
      <c r="CYG71" s="22"/>
      <c r="CYH71" s="22"/>
      <c r="CYI71" s="22"/>
      <c r="CYJ71" s="22"/>
      <c r="CYK71" s="22"/>
      <c r="CYL71" s="22"/>
      <c r="CYM71" s="22"/>
      <c r="CYN71" s="22"/>
      <c r="CYO71" s="22"/>
      <c r="CYP71" s="22"/>
      <c r="CYQ71" s="22"/>
      <c r="CYR71" s="22"/>
      <c r="CYS71" s="22"/>
      <c r="CYT71" s="22"/>
      <c r="CYU71" s="22"/>
      <c r="CYV71" s="22"/>
      <c r="CYW71" s="22"/>
      <c r="CYX71" s="22"/>
      <c r="CYY71" s="22"/>
      <c r="CYZ71" s="22"/>
      <c r="CZA71" s="22"/>
      <c r="CZB71" s="22"/>
      <c r="CZC71" s="22"/>
      <c r="CZD71" s="22"/>
      <c r="CZE71" s="22"/>
      <c r="CZF71" s="22"/>
      <c r="CZG71" s="22"/>
      <c r="CZH71" s="22"/>
      <c r="CZI71" s="22"/>
      <c r="CZJ71" s="22"/>
      <c r="CZK71" s="22"/>
      <c r="CZL71" s="22"/>
      <c r="CZM71" s="22"/>
      <c r="CZN71" s="22"/>
      <c r="CZO71" s="22"/>
      <c r="CZP71" s="22"/>
      <c r="CZQ71" s="22"/>
      <c r="CZR71" s="22"/>
      <c r="CZS71" s="22"/>
      <c r="CZT71" s="22"/>
      <c r="CZU71" s="22"/>
      <c r="CZV71" s="22"/>
      <c r="CZW71" s="22"/>
      <c r="CZX71" s="22"/>
      <c r="CZY71" s="22"/>
      <c r="CZZ71" s="22"/>
      <c r="DAA71" s="22"/>
      <c r="DAB71" s="22"/>
      <c r="DAC71" s="22"/>
      <c r="DAD71" s="22"/>
      <c r="DAE71" s="22"/>
      <c r="DAF71" s="22"/>
      <c r="DAG71" s="22"/>
      <c r="DAH71" s="22"/>
      <c r="DAI71" s="22"/>
      <c r="DAJ71" s="22"/>
      <c r="DAK71" s="22"/>
      <c r="DAL71" s="22"/>
      <c r="DAM71" s="22"/>
      <c r="DAN71" s="22"/>
      <c r="DAO71" s="22"/>
      <c r="DAP71" s="22"/>
      <c r="DAQ71" s="22"/>
      <c r="DAR71" s="22"/>
      <c r="DAS71" s="22"/>
      <c r="DAT71" s="22"/>
      <c r="DAU71" s="22"/>
      <c r="DAV71" s="22"/>
      <c r="DAW71" s="22"/>
      <c r="DAX71" s="22"/>
      <c r="DAY71" s="22"/>
      <c r="DAZ71" s="22"/>
      <c r="DBA71" s="22"/>
      <c r="DBB71" s="22"/>
      <c r="DBC71" s="22"/>
      <c r="DBD71" s="22"/>
      <c r="DBE71" s="22"/>
      <c r="DBF71" s="22"/>
      <c r="DBG71" s="22"/>
      <c r="DBH71" s="22"/>
      <c r="DBI71" s="22"/>
      <c r="DBJ71" s="22"/>
      <c r="DBK71" s="22"/>
      <c r="DBL71" s="22"/>
      <c r="DBM71" s="22"/>
      <c r="DBN71" s="22"/>
      <c r="DBO71" s="22"/>
      <c r="DBP71" s="22"/>
      <c r="DBQ71" s="22"/>
      <c r="DBR71" s="22"/>
      <c r="DBS71" s="22"/>
      <c r="DBT71" s="22"/>
      <c r="DBU71" s="22"/>
      <c r="DBV71" s="22"/>
      <c r="DBW71" s="22"/>
      <c r="DBX71" s="22"/>
      <c r="DBY71" s="22"/>
      <c r="DBZ71" s="22"/>
      <c r="DCA71" s="22"/>
      <c r="DCB71" s="22"/>
      <c r="DCC71" s="22"/>
      <c r="DCD71" s="22"/>
      <c r="DCE71" s="22"/>
      <c r="DCF71" s="22"/>
      <c r="DCG71" s="22"/>
      <c r="DCH71" s="22"/>
      <c r="DCI71" s="22"/>
      <c r="DCJ71" s="22"/>
      <c r="DCK71" s="22"/>
      <c r="DCL71" s="22"/>
      <c r="DCM71" s="22"/>
      <c r="DCN71" s="22"/>
      <c r="DCO71" s="22"/>
      <c r="DCP71" s="22"/>
      <c r="DCQ71" s="22"/>
      <c r="DCR71" s="22"/>
      <c r="DCS71" s="22"/>
      <c r="DCT71" s="22"/>
      <c r="DCU71" s="22"/>
      <c r="DCV71" s="22"/>
      <c r="DCW71" s="22"/>
      <c r="DCX71" s="22"/>
      <c r="DCY71" s="22"/>
      <c r="DCZ71" s="22"/>
      <c r="DDA71" s="22"/>
      <c r="DDB71" s="22"/>
      <c r="DDC71" s="22"/>
      <c r="DDD71" s="22"/>
      <c r="DDE71" s="22"/>
      <c r="DDF71" s="22"/>
      <c r="DDG71" s="22"/>
      <c r="DDH71" s="22"/>
      <c r="DDI71" s="22"/>
      <c r="DDJ71" s="22"/>
      <c r="DDK71" s="22"/>
      <c r="DDL71" s="22"/>
      <c r="DDM71" s="22"/>
      <c r="DDN71" s="22"/>
      <c r="DDO71" s="22"/>
      <c r="DDP71" s="22"/>
      <c r="DDQ71" s="22"/>
      <c r="DDR71" s="22"/>
      <c r="DDS71" s="22"/>
      <c r="DDT71" s="22"/>
      <c r="DDU71" s="22"/>
      <c r="DDV71" s="22"/>
      <c r="DDW71" s="22"/>
      <c r="DDX71" s="22"/>
      <c r="DDY71" s="22"/>
      <c r="DDZ71" s="22"/>
      <c r="DEA71" s="22"/>
      <c r="DEB71" s="22"/>
      <c r="DEC71" s="22"/>
      <c r="DED71" s="22"/>
      <c r="DEE71" s="22"/>
      <c r="DEF71" s="22"/>
      <c r="DEG71" s="22"/>
      <c r="DEH71" s="22"/>
      <c r="DEI71" s="22"/>
      <c r="DEJ71" s="22"/>
      <c r="DEK71" s="22"/>
      <c r="DEL71" s="22"/>
      <c r="DEM71" s="22"/>
      <c r="DEN71" s="22"/>
      <c r="DEO71" s="22"/>
      <c r="DEP71" s="22"/>
      <c r="DEQ71" s="22"/>
      <c r="DER71" s="22"/>
      <c r="DES71" s="22"/>
      <c r="DET71" s="22"/>
      <c r="DEU71" s="22"/>
      <c r="DEV71" s="22"/>
      <c r="DEW71" s="22"/>
      <c r="DEX71" s="22"/>
      <c r="DEY71" s="22"/>
      <c r="DEZ71" s="22"/>
      <c r="DFA71" s="22"/>
      <c r="DFB71" s="22"/>
      <c r="DFC71" s="22"/>
      <c r="DFD71" s="22"/>
      <c r="DFE71" s="22"/>
      <c r="DFF71" s="22"/>
      <c r="DFG71" s="22"/>
      <c r="DFH71" s="22"/>
      <c r="DFI71" s="22"/>
      <c r="DFJ71" s="22"/>
      <c r="DFK71" s="22"/>
      <c r="DFL71" s="22"/>
      <c r="DFM71" s="22"/>
      <c r="DFN71" s="22"/>
      <c r="DFO71" s="22"/>
      <c r="DFP71" s="22"/>
      <c r="DFQ71" s="22"/>
      <c r="DFR71" s="22"/>
      <c r="DFS71" s="22"/>
      <c r="DFT71" s="22"/>
      <c r="DFU71" s="22"/>
      <c r="DFV71" s="22"/>
      <c r="DFW71" s="22"/>
      <c r="DFX71" s="22"/>
      <c r="DFY71" s="22"/>
      <c r="DFZ71" s="22"/>
      <c r="DGA71" s="22"/>
      <c r="DGB71" s="22"/>
      <c r="DGC71" s="22"/>
      <c r="DGD71" s="22"/>
      <c r="DGE71" s="22"/>
      <c r="DGF71" s="22"/>
      <c r="DGG71" s="22"/>
      <c r="DGH71" s="22"/>
      <c r="DGI71" s="22"/>
      <c r="DGJ71" s="22"/>
      <c r="DGK71" s="22"/>
      <c r="DGL71" s="22"/>
      <c r="DGM71" s="22"/>
      <c r="DGN71" s="22"/>
      <c r="DGO71" s="22"/>
      <c r="DGP71" s="22"/>
      <c r="DGQ71" s="22"/>
      <c r="DGR71" s="22"/>
      <c r="DGS71" s="22"/>
      <c r="DGT71" s="22"/>
      <c r="DGU71" s="22"/>
      <c r="DGV71" s="22"/>
      <c r="DGW71" s="22"/>
      <c r="DGX71" s="22"/>
      <c r="DGY71" s="22"/>
      <c r="DGZ71" s="22"/>
      <c r="DHA71" s="22"/>
      <c r="DHB71" s="22"/>
      <c r="DHC71" s="22"/>
      <c r="DHD71" s="22"/>
      <c r="DHE71" s="22"/>
      <c r="DHF71" s="22"/>
      <c r="DHG71" s="22"/>
      <c r="DHH71" s="22"/>
      <c r="DHI71" s="22"/>
      <c r="DHJ71" s="22"/>
      <c r="DHK71" s="22"/>
      <c r="DHL71" s="22"/>
      <c r="DHM71" s="22"/>
      <c r="DHN71" s="22"/>
      <c r="DHO71" s="22"/>
      <c r="DHP71" s="22"/>
      <c r="DHQ71" s="22"/>
      <c r="DHR71" s="22"/>
      <c r="DHS71" s="22"/>
      <c r="DHT71" s="22"/>
      <c r="DHU71" s="22"/>
      <c r="DHV71" s="22"/>
      <c r="DHW71" s="22"/>
      <c r="DHX71" s="22"/>
      <c r="DHY71" s="22"/>
      <c r="DHZ71" s="22"/>
      <c r="DIA71" s="22"/>
      <c r="DIB71" s="22"/>
      <c r="DIC71" s="22"/>
      <c r="DID71" s="22"/>
      <c r="DIE71" s="22"/>
      <c r="DIF71" s="22"/>
      <c r="DIG71" s="22"/>
      <c r="DIH71" s="22"/>
      <c r="DII71" s="22"/>
      <c r="DIJ71" s="22"/>
      <c r="DIK71" s="22"/>
      <c r="DIL71" s="22"/>
      <c r="DIM71" s="22"/>
      <c r="DIN71" s="22"/>
      <c r="DIO71" s="22"/>
      <c r="DIP71" s="22"/>
      <c r="DIQ71" s="22"/>
      <c r="DIR71" s="22"/>
      <c r="DIS71" s="22"/>
      <c r="DIT71" s="22"/>
      <c r="DIU71" s="22"/>
      <c r="DIV71" s="22"/>
      <c r="DIW71" s="22"/>
      <c r="DIX71" s="22"/>
      <c r="DIY71" s="22"/>
      <c r="DIZ71" s="22"/>
      <c r="DJA71" s="22"/>
      <c r="DJB71" s="22"/>
      <c r="DJC71" s="22"/>
      <c r="DJD71" s="22"/>
      <c r="DJE71" s="22"/>
      <c r="DJF71" s="22"/>
      <c r="DJG71" s="22"/>
      <c r="DJH71" s="22"/>
      <c r="DJI71" s="22"/>
      <c r="DJJ71" s="22"/>
      <c r="DJK71" s="22"/>
      <c r="DJL71" s="22"/>
      <c r="DJM71" s="22"/>
      <c r="DJN71" s="22"/>
      <c r="DJO71" s="22"/>
      <c r="DJP71" s="22"/>
      <c r="DJQ71" s="22"/>
      <c r="DJR71" s="22"/>
      <c r="DJS71" s="22"/>
      <c r="DJT71" s="22"/>
      <c r="DJU71" s="22"/>
      <c r="DJV71" s="22"/>
      <c r="DJW71" s="22"/>
      <c r="DJX71" s="22"/>
      <c r="DJY71" s="22"/>
      <c r="DJZ71" s="22"/>
      <c r="DKA71" s="22"/>
      <c r="DKB71" s="22"/>
      <c r="DKC71" s="22"/>
      <c r="DKD71" s="22"/>
      <c r="DKE71" s="22"/>
      <c r="DKF71" s="22"/>
      <c r="DKG71" s="22"/>
      <c r="DKH71" s="22"/>
      <c r="DKI71" s="22"/>
      <c r="DKJ71" s="22"/>
      <c r="DKK71" s="22"/>
      <c r="DKL71" s="22"/>
      <c r="DKM71" s="22"/>
      <c r="DKN71" s="22"/>
      <c r="DKO71" s="22"/>
      <c r="DKP71" s="22"/>
      <c r="DKQ71" s="22"/>
      <c r="DKR71" s="22"/>
      <c r="DKS71" s="22"/>
      <c r="DKT71" s="22"/>
      <c r="DKU71" s="22"/>
      <c r="DKV71" s="22"/>
      <c r="DKW71" s="22"/>
      <c r="DKX71" s="22"/>
      <c r="DKY71" s="22"/>
      <c r="DKZ71" s="22"/>
      <c r="DLA71" s="22"/>
      <c r="DLB71" s="22"/>
      <c r="DLC71" s="22"/>
      <c r="DLD71" s="22"/>
      <c r="DLE71" s="22"/>
      <c r="DLF71" s="22"/>
      <c r="DLG71" s="22"/>
      <c r="DLH71" s="22"/>
      <c r="DLI71" s="22"/>
      <c r="DLJ71" s="22"/>
      <c r="DLK71" s="22"/>
      <c r="DLL71" s="22"/>
      <c r="DLM71" s="22"/>
      <c r="DLN71" s="22"/>
      <c r="DLO71" s="22"/>
      <c r="DLP71" s="22"/>
      <c r="DLQ71" s="22"/>
      <c r="DLR71" s="22"/>
      <c r="DLS71" s="22"/>
      <c r="DLT71" s="22"/>
      <c r="DLU71" s="22"/>
      <c r="DLV71" s="22"/>
      <c r="DLW71" s="22"/>
      <c r="DLX71" s="22"/>
      <c r="DLY71" s="22"/>
      <c r="DLZ71" s="22"/>
      <c r="DMA71" s="22"/>
      <c r="DMB71" s="22"/>
      <c r="DMC71" s="22"/>
      <c r="DMD71" s="22"/>
      <c r="DME71" s="22"/>
      <c r="DMF71" s="22"/>
      <c r="DMG71" s="22"/>
      <c r="DMH71" s="22"/>
      <c r="DMI71" s="22"/>
      <c r="DMJ71" s="22"/>
      <c r="DMK71" s="22"/>
      <c r="DML71" s="22"/>
      <c r="DMM71" s="22"/>
      <c r="DMN71" s="22"/>
      <c r="DMO71" s="22"/>
      <c r="DMP71" s="22"/>
      <c r="DMQ71" s="22"/>
      <c r="DMR71" s="22"/>
      <c r="DMS71" s="22"/>
      <c r="DMT71" s="22"/>
      <c r="DMU71" s="22"/>
      <c r="DMV71" s="22"/>
      <c r="DMW71" s="22"/>
      <c r="DMX71" s="22"/>
      <c r="DMY71" s="22"/>
      <c r="DMZ71" s="22"/>
      <c r="DNA71" s="22"/>
      <c r="DNB71" s="22"/>
      <c r="DNC71" s="22"/>
      <c r="DND71" s="22"/>
      <c r="DNE71" s="22"/>
      <c r="DNF71" s="22"/>
      <c r="DNG71" s="22"/>
      <c r="DNH71" s="22"/>
      <c r="DNI71" s="22"/>
      <c r="DNJ71" s="22"/>
      <c r="DNK71" s="22"/>
      <c r="DNL71" s="22"/>
      <c r="DNM71" s="22"/>
      <c r="DNN71" s="22"/>
      <c r="DNO71" s="22"/>
      <c r="DNP71" s="22"/>
      <c r="DNQ71" s="22"/>
      <c r="DNR71" s="22"/>
      <c r="DNS71" s="22"/>
      <c r="DNT71" s="22"/>
      <c r="DNU71" s="22"/>
      <c r="DNV71" s="22"/>
      <c r="DNW71" s="22"/>
      <c r="DNX71" s="22"/>
      <c r="DNY71" s="22"/>
      <c r="DNZ71" s="22"/>
      <c r="DOA71" s="22"/>
      <c r="DOB71" s="22"/>
      <c r="DOC71" s="22"/>
      <c r="DOD71" s="22"/>
      <c r="DOE71" s="22"/>
      <c r="DOF71" s="22"/>
      <c r="DOG71" s="22"/>
      <c r="DOH71" s="22"/>
      <c r="DOI71" s="22"/>
      <c r="DOJ71" s="22"/>
      <c r="DOK71" s="22"/>
      <c r="DOL71" s="22"/>
      <c r="DOM71" s="22"/>
      <c r="DON71" s="22"/>
      <c r="DOO71" s="22"/>
      <c r="DOP71" s="22"/>
      <c r="DOQ71" s="22"/>
      <c r="DOR71" s="22"/>
      <c r="DOS71" s="22"/>
      <c r="DOT71" s="22"/>
      <c r="DOU71" s="22"/>
      <c r="DOV71" s="22"/>
      <c r="DOW71" s="22"/>
      <c r="DOX71" s="22"/>
      <c r="DOY71" s="22"/>
      <c r="DOZ71" s="22"/>
      <c r="DPA71" s="22"/>
      <c r="DPB71" s="22"/>
      <c r="DPC71" s="22"/>
      <c r="DPD71" s="22"/>
      <c r="DPE71" s="22"/>
      <c r="DPF71" s="22"/>
      <c r="DPG71" s="22"/>
      <c r="DPH71" s="22"/>
      <c r="DPI71" s="22"/>
      <c r="DPJ71" s="22"/>
      <c r="DPK71" s="22"/>
      <c r="DPL71" s="22"/>
      <c r="DPM71" s="22"/>
      <c r="DPN71" s="22"/>
      <c r="DPO71" s="22"/>
      <c r="DPP71" s="22"/>
      <c r="DPQ71" s="22"/>
      <c r="DPR71" s="22"/>
      <c r="DPS71" s="22"/>
      <c r="DPT71" s="22"/>
      <c r="DPU71" s="22"/>
      <c r="DPV71" s="22"/>
      <c r="DPW71" s="22"/>
      <c r="DPX71" s="22"/>
      <c r="DPY71" s="22"/>
      <c r="DPZ71" s="22"/>
      <c r="DQA71" s="22"/>
      <c r="DQB71" s="22"/>
      <c r="DQC71" s="22"/>
      <c r="DQD71" s="22"/>
      <c r="DQE71" s="22"/>
      <c r="DQF71" s="22"/>
      <c r="DQG71" s="22"/>
      <c r="DQH71" s="22"/>
      <c r="DQI71" s="22"/>
      <c r="DQJ71" s="22"/>
      <c r="DQK71" s="22"/>
      <c r="DQL71" s="22"/>
      <c r="DQM71" s="22"/>
      <c r="DQN71" s="22"/>
      <c r="DQO71" s="22"/>
      <c r="DQP71" s="22"/>
      <c r="DQQ71" s="22"/>
      <c r="DQR71" s="22"/>
      <c r="DQS71" s="22"/>
      <c r="DQT71" s="22"/>
      <c r="DQU71" s="22"/>
      <c r="DQV71" s="22"/>
      <c r="DQW71" s="22"/>
      <c r="DQX71" s="22"/>
      <c r="DQY71" s="22"/>
      <c r="DQZ71" s="22"/>
      <c r="DRA71" s="22"/>
      <c r="DRB71" s="22"/>
      <c r="DRC71" s="22"/>
      <c r="DRD71" s="22"/>
      <c r="DRE71" s="22"/>
      <c r="DRF71" s="22"/>
      <c r="DRG71" s="22"/>
      <c r="DRH71" s="22"/>
      <c r="DRI71" s="22"/>
      <c r="DRJ71" s="22"/>
      <c r="DRK71" s="22"/>
      <c r="DRL71" s="22"/>
      <c r="DRM71" s="22"/>
      <c r="DRN71" s="22"/>
      <c r="DRO71" s="22"/>
      <c r="DRP71" s="22"/>
      <c r="DRQ71" s="22"/>
      <c r="DRR71" s="22"/>
      <c r="DRS71" s="22"/>
      <c r="DRT71" s="22"/>
      <c r="DRU71" s="22"/>
      <c r="DRV71" s="22"/>
      <c r="DRW71" s="22"/>
      <c r="DRX71" s="22"/>
      <c r="DRY71" s="22"/>
      <c r="DRZ71" s="22"/>
      <c r="DSA71" s="22"/>
      <c r="DSB71" s="22"/>
      <c r="DSC71" s="22"/>
      <c r="DSD71" s="22"/>
      <c r="DSE71" s="22"/>
      <c r="DSF71" s="22"/>
      <c r="DSG71" s="22"/>
      <c r="DSH71" s="22"/>
      <c r="DSI71" s="22"/>
      <c r="DSJ71" s="22"/>
      <c r="DSK71" s="22"/>
      <c r="DSL71" s="22"/>
      <c r="DSM71" s="22"/>
      <c r="DSN71" s="22"/>
      <c r="DSO71" s="22"/>
      <c r="DSP71" s="22"/>
      <c r="DSQ71" s="22"/>
      <c r="DSR71" s="22"/>
      <c r="DSS71" s="22"/>
      <c r="DST71" s="22"/>
      <c r="DSU71" s="22"/>
      <c r="DSV71" s="22"/>
      <c r="DSW71" s="22"/>
      <c r="DSX71" s="22"/>
      <c r="DSY71" s="22"/>
      <c r="DSZ71" s="22"/>
      <c r="DTA71" s="22"/>
      <c r="DTB71" s="22"/>
      <c r="DTC71" s="22"/>
      <c r="DTD71" s="22"/>
      <c r="DTE71" s="22"/>
      <c r="DTF71" s="22"/>
      <c r="DTG71" s="22"/>
      <c r="DTH71" s="22"/>
      <c r="DTI71" s="22"/>
      <c r="DTJ71" s="22"/>
      <c r="DTK71" s="22"/>
      <c r="DTL71" s="22"/>
      <c r="DTM71" s="22"/>
      <c r="DTN71" s="22"/>
      <c r="DTO71" s="22"/>
      <c r="DTP71" s="22"/>
      <c r="DTQ71" s="22"/>
      <c r="DTR71" s="22"/>
      <c r="DTS71" s="22"/>
      <c r="DTT71" s="22"/>
      <c r="DTU71" s="22"/>
      <c r="DTV71" s="22"/>
      <c r="DTW71" s="22"/>
      <c r="DTX71" s="22"/>
      <c r="DTY71" s="22"/>
      <c r="DTZ71" s="22"/>
      <c r="DUA71" s="22"/>
      <c r="DUB71" s="22"/>
      <c r="DUC71" s="22"/>
      <c r="DUD71" s="22"/>
      <c r="DUE71" s="22"/>
      <c r="DUF71" s="22"/>
      <c r="DUG71" s="22"/>
      <c r="DUH71" s="22"/>
      <c r="DUI71" s="22"/>
      <c r="DUJ71" s="22"/>
      <c r="DUK71" s="22"/>
      <c r="DUL71" s="22"/>
      <c r="DUM71" s="22"/>
      <c r="DUN71" s="22"/>
      <c r="DUO71" s="22"/>
      <c r="DUP71" s="22"/>
      <c r="DUQ71" s="22"/>
      <c r="DUR71" s="22"/>
      <c r="DUS71" s="22"/>
      <c r="DUT71" s="22"/>
      <c r="DUU71" s="22"/>
      <c r="DUV71" s="22"/>
      <c r="DUW71" s="22"/>
      <c r="DUX71" s="22"/>
      <c r="DUY71" s="22"/>
      <c r="DUZ71" s="22"/>
      <c r="DVA71" s="22"/>
      <c r="DVB71" s="22"/>
      <c r="DVC71" s="22"/>
      <c r="DVD71" s="22"/>
      <c r="DVE71" s="22"/>
      <c r="DVF71" s="22"/>
      <c r="DVG71" s="22"/>
      <c r="DVH71" s="22"/>
      <c r="DVI71" s="22"/>
      <c r="DVJ71" s="22"/>
      <c r="DVK71" s="22"/>
      <c r="DVL71" s="22"/>
      <c r="DVM71" s="22"/>
      <c r="DVN71" s="22"/>
      <c r="DVO71" s="22"/>
      <c r="DVP71" s="22"/>
      <c r="DVQ71" s="22"/>
      <c r="DVR71" s="22"/>
      <c r="DVS71" s="22"/>
      <c r="DVT71" s="22"/>
      <c r="DVU71" s="22"/>
      <c r="DVV71" s="22"/>
      <c r="DVW71" s="22"/>
      <c r="DVX71" s="22"/>
      <c r="DVY71" s="22"/>
      <c r="DVZ71" s="22"/>
      <c r="DWA71" s="22"/>
      <c r="DWB71" s="22"/>
      <c r="DWC71" s="22"/>
      <c r="DWD71" s="22"/>
      <c r="DWE71" s="22"/>
      <c r="DWF71" s="22"/>
      <c r="DWG71" s="22"/>
      <c r="DWH71" s="22"/>
      <c r="DWI71" s="22"/>
      <c r="DWJ71" s="22"/>
      <c r="DWK71" s="22"/>
      <c r="DWL71" s="22"/>
      <c r="DWM71" s="22"/>
      <c r="DWN71" s="22"/>
      <c r="DWO71" s="22"/>
      <c r="DWP71" s="22"/>
      <c r="DWQ71" s="22"/>
      <c r="DWR71" s="22"/>
      <c r="DWS71" s="22"/>
      <c r="DWT71" s="22"/>
      <c r="DWU71" s="22"/>
      <c r="DWV71" s="22"/>
      <c r="DWW71" s="22"/>
      <c r="DWX71" s="22"/>
      <c r="DWY71" s="22"/>
      <c r="DWZ71" s="22"/>
      <c r="DXA71" s="22"/>
      <c r="DXB71" s="22"/>
      <c r="DXC71" s="22"/>
      <c r="DXD71" s="22"/>
      <c r="DXE71" s="22"/>
      <c r="DXF71" s="22"/>
      <c r="DXG71" s="22"/>
      <c r="DXH71" s="22"/>
      <c r="DXI71" s="22"/>
      <c r="DXJ71" s="22"/>
      <c r="DXK71" s="22"/>
      <c r="DXL71" s="22"/>
      <c r="DXM71" s="22"/>
      <c r="DXN71" s="22"/>
      <c r="DXO71" s="22"/>
      <c r="DXP71" s="22"/>
      <c r="DXQ71" s="22"/>
      <c r="DXR71" s="22"/>
      <c r="DXS71" s="22"/>
      <c r="DXT71" s="22"/>
      <c r="DXU71" s="22"/>
      <c r="DXV71" s="22"/>
      <c r="DXW71" s="22"/>
      <c r="DXX71" s="22"/>
      <c r="DXY71" s="22"/>
      <c r="DXZ71" s="22"/>
      <c r="DYA71" s="22"/>
      <c r="DYB71" s="22"/>
      <c r="DYC71" s="22"/>
      <c r="DYD71" s="22"/>
      <c r="DYE71" s="22"/>
      <c r="DYF71" s="22"/>
      <c r="DYG71" s="22"/>
      <c r="DYH71" s="22"/>
      <c r="DYI71" s="22"/>
      <c r="DYJ71" s="22"/>
      <c r="DYK71" s="22"/>
      <c r="DYL71" s="22"/>
      <c r="DYM71" s="22"/>
      <c r="DYN71" s="22"/>
      <c r="DYO71" s="22"/>
      <c r="DYP71" s="22"/>
      <c r="DYQ71" s="22"/>
      <c r="DYR71" s="22"/>
      <c r="DYS71" s="22"/>
      <c r="DYT71" s="22"/>
      <c r="DYU71" s="22"/>
      <c r="DYV71" s="22"/>
      <c r="DYW71" s="22"/>
      <c r="DYX71" s="22"/>
      <c r="DYY71" s="22"/>
      <c r="DYZ71" s="22"/>
      <c r="DZA71" s="22"/>
      <c r="DZB71" s="22"/>
      <c r="DZC71" s="22"/>
      <c r="DZD71" s="22"/>
      <c r="DZE71" s="22"/>
      <c r="DZF71" s="22"/>
      <c r="DZG71" s="22"/>
      <c r="DZH71" s="22"/>
      <c r="DZI71" s="22"/>
      <c r="DZJ71" s="22"/>
      <c r="DZK71" s="22"/>
      <c r="DZL71" s="22"/>
      <c r="DZM71" s="22"/>
      <c r="DZN71" s="22"/>
      <c r="DZO71" s="22"/>
      <c r="DZP71" s="22"/>
      <c r="DZQ71" s="22"/>
      <c r="DZR71" s="22"/>
      <c r="DZS71" s="22"/>
      <c r="DZT71" s="22"/>
      <c r="DZU71" s="22"/>
      <c r="DZV71" s="22"/>
      <c r="DZW71" s="22"/>
      <c r="DZX71" s="22"/>
      <c r="DZY71" s="22"/>
      <c r="DZZ71" s="22"/>
      <c r="EAA71" s="22"/>
      <c r="EAB71" s="22"/>
      <c r="EAC71" s="22"/>
      <c r="EAD71" s="22"/>
      <c r="EAE71" s="22"/>
      <c r="EAF71" s="22"/>
      <c r="EAG71" s="22"/>
      <c r="EAH71" s="22"/>
      <c r="EAI71" s="22"/>
      <c r="EAJ71" s="22"/>
      <c r="EAK71" s="22"/>
      <c r="EAL71" s="22"/>
      <c r="EAM71" s="22"/>
      <c r="EAN71" s="22"/>
      <c r="EAO71" s="22"/>
      <c r="EAP71" s="22"/>
      <c r="EAQ71" s="22"/>
      <c r="EAR71" s="22"/>
      <c r="EAS71" s="22"/>
      <c r="EAT71" s="22"/>
      <c r="EAU71" s="22"/>
      <c r="EAV71" s="22"/>
      <c r="EAW71" s="22"/>
      <c r="EAX71" s="22"/>
      <c r="EAY71" s="22"/>
      <c r="EAZ71" s="22"/>
      <c r="EBA71" s="22"/>
      <c r="EBB71" s="22"/>
      <c r="EBC71" s="22"/>
      <c r="EBD71" s="22"/>
      <c r="EBE71" s="22"/>
      <c r="EBF71" s="22"/>
      <c r="EBG71" s="22"/>
      <c r="EBH71" s="22"/>
      <c r="EBI71" s="22"/>
      <c r="EBJ71" s="22"/>
      <c r="EBK71" s="22"/>
      <c r="EBL71" s="22"/>
      <c r="EBM71" s="22"/>
      <c r="EBN71" s="22"/>
      <c r="EBO71" s="22"/>
      <c r="EBP71" s="22"/>
      <c r="EBQ71" s="22"/>
      <c r="EBR71" s="22"/>
      <c r="EBS71" s="22"/>
      <c r="EBT71" s="22"/>
      <c r="EBU71" s="22"/>
      <c r="EBV71" s="22"/>
      <c r="EBW71" s="22"/>
      <c r="EBX71" s="22"/>
      <c r="EBY71" s="22"/>
      <c r="EBZ71" s="22"/>
      <c r="ECA71" s="22"/>
      <c r="ECB71" s="22"/>
      <c r="ECC71" s="22"/>
      <c r="ECD71" s="22"/>
      <c r="ECE71" s="22"/>
      <c r="ECF71" s="22"/>
      <c r="ECG71" s="22"/>
      <c r="ECH71" s="22"/>
      <c r="ECI71" s="22"/>
      <c r="ECJ71" s="22"/>
      <c r="ECK71" s="22"/>
      <c r="ECL71" s="22"/>
      <c r="ECM71" s="22"/>
      <c r="ECN71" s="22"/>
      <c r="ECO71" s="22"/>
      <c r="ECP71" s="22"/>
      <c r="ECQ71" s="22"/>
      <c r="ECR71" s="22"/>
      <c r="ECS71" s="22"/>
      <c r="ECT71" s="22"/>
      <c r="ECU71" s="22"/>
      <c r="ECV71" s="22"/>
      <c r="ECW71" s="22"/>
      <c r="ECX71" s="22"/>
      <c r="ECY71" s="22"/>
      <c r="ECZ71" s="22"/>
      <c r="EDA71" s="22"/>
      <c r="EDB71" s="22"/>
      <c r="EDC71" s="22"/>
      <c r="EDD71" s="22"/>
      <c r="EDE71" s="22"/>
      <c r="EDF71" s="22"/>
      <c r="EDG71" s="22"/>
      <c r="EDH71" s="22"/>
      <c r="EDI71" s="22"/>
      <c r="EDJ71" s="22"/>
      <c r="EDK71" s="22"/>
      <c r="EDL71" s="22"/>
      <c r="EDM71" s="22"/>
      <c r="EDN71" s="22"/>
      <c r="EDO71" s="22"/>
      <c r="EDP71" s="22"/>
      <c r="EDQ71" s="22"/>
      <c r="EDR71" s="22"/>
      <c r="EDS71" s="22"/>
      <c r="EDT71" s="22"/>
      <c r="EDU71" s="22"/>
      <c r="EDV71" s="22"/>
      <c r="EDW71" s="22"/>
      <c r="EDX71" s="22"/>
      <c r="EDY71" s="22"/>
      <c r="EDZ71" s="22"/>
      <c r="EEA71" s="22"/>
      <c r="EEB71" s="22"/>
      <c r="EEC71" s="22"/>
      <c r="EED71" s="22"/>
      <c r="EEE71" s="22"/>
      <c r="EEF71" s="22"/>
      <c r="EEG71" s="22"/>
      <c r="EEH71" s="22"/>
      <c r="EEI71" s="22"/>
      <c r="EEJ71" s="22"/>
      <c r="EEK71" s="22"/>
      <c r="EEL71" s="22"/>
      <c r="EEM71" s="22"/>
      <c r="EEN71" s="22"/>
      <c r="EEO71" s="22"/>
      <c r="EEP71" s="22"/>
      <c r="EEQ71" s="22"/>
      <c r="EER71" s="22"/>
      <c r="EES71" s="22"/>
      <c r="EET71" s="22"/>
      <c r="EEU71" s="22"/>
      <c r="EEV71" s="22"/>
      <c r="EEW71" s="22"/>
      <c r="EEX71" s="22"/>
      <c r="EEY71" s="22"/>
      <c r="EEZ71" s="22"/>
      <c r="EFA71" s="22"/>
      <c r="EFB71" s="22"/>
      <c r="EFC71" s="22"/>
      <c r="EFD71" s="22"/>
      <c r="EFE71" s="22"/>
      <c r="EFF71" s="22"/>
      <c r="EFG71" s="22"/>
      <c r="EFH71" s="22"/>
      <c r="EFI71" s="22"/>
      <c r="EFJ71" s="22"/>
      <c r="EFK71" s="22"/>
      <c r="EFL71" s="22"/>
      <c r="EFM71" s="22"/>
      <c r="EFN71" s="22"/>
      <c r="EFO71" s="22"/>
      <c r="EFP71" s="22"/>
      <c r="EFQ71" s="22"/>
      <c r="EFR71" s="22"/>
      <c r="EFS71" s="22"/>
      <c r="EFT71" s="22"/>
      <c r="EFU71" s="22"/>
      <c r="EFV71" s="22"/>
      <c r="EFW71" s="22"/>
      <c r="EFX71" s="22"/>
      <c r="EFY71" s="22"/>
      <c r="EFZ71" s="22"/>
      <c r="EGA71" s="22"/>
      <c r="EGB71" s="22"/>
      <c r="EGC71" s="22"/>
      <c r="EGD71" s="22"/>
      <c r="EGE71" s="22"/>
      <c r="EGF71" s="22"/>
      <c r="EGG71" s="22"/>
      <c r="EGH71" s="22"/>
      <c r="EGI71" s="22"/>
      <c r="EGJ71" s="22"/>
      <c r="EGK71" s="22"/>
      <c r="EGL71" s="22"/>
      <c r="EGM71" s="22"/>
      <c r="EGN71" s="22"/>
      <c r="EGO71" s="22"/>
      <c r="EGP71" s="22"/>
      <c r="EGQ71" s="22"/>
      <c r="EGR71" s="22"/>
      <c r="EGS71" s="22"/>
      <c r="EGT71" s="22"/>
      <c r="EGU71" s="22"/>
      <c r="EGV71" s="22"/>
      <c r="EGW71" s="22"/>
      <c r="EGX71" s="22"/>
      <c r="EGY71" s="22"/>
      <c r="EGZ71" s="22"/>
      <c r="EHA71" s="22"/>
      <c r="EHB71" s="22"/>
      <c r="EHC71" s="22"/>
      <c r="EHD71" s="22"/>
      <c r="EHE71" s="22"/>
      <c r="EHF71" s="22"/>
      <c r="EHG71" s="22"/>
      <c r="EHH71" s="22"/>
      <c r="EHI71" s="22"/>
      <c r="EHJ71" s="22"/>
      <c r="EHK71" s="22"/>
      <c r="EHL71" s="22"/>
      <c r="EHM71" s="22"/>
      <c r="EHN71" s="22"/>
      <c r="EHO71" s="22"/>
      <c r="EHP71" s="22"/>
      <c r="EHQ71" s="22"/>
      <c r="EHR71" s="22"/>
      <c r="EHS71" s="22"/>
      <c r="EHT71" s="22"/>
      <c r="EHU71" s="22"/>
      <c r="EHV71" s="22"/>
      <c r="EHW71" s="22"/>
      <c r="EHX71" s="22"/>
      <c r="EHY71" s="22"/>
      <c r="EHZ71" s="22"/>
      <c r="EIA71" s="22"/>
      <c r="EIB71" s="22"/>
      <c r="EIC71" s="22"/>
      <c r="EID71" s="22"/>
      <c r="EIE71" s="22"/>
      <c r="EIF71" s="22"/>
      <c r="EIG71" s="22"/>
      <c r="EIH71" s="22"/>
      <c r="EII71" s="22"/>
      <c r="EIJ71" s="22"/>
      <c r="EIK71" s="22"/>
      <c r="EIL71" s="22"/>
      <c r="EIM71" s="22"/>
      <c r="EIN71" s="22"/>
      <c r="EIO71" s="22"/>
      <c r="EIP71" s="22"/>
      <c r="EIQ71" s="22"/>
      <c r="EIR71" s="22"/>
      <c r="EIS71" s="22"/>
      <c r="EIT71" s="22"/>
      <c r="EIU71" s="22"/>
      <c r="EIV71" s="22"/>
      <c r="EIW71" s="22"/>
      <c r="EIX71" s="22"/>
      <c r="EIY71" s="22"/>
      <c r="EIZ71" s="22"/>
      <c r="EJA71" s="22"/>
      <c r="EJB71" s="22"/>
      <c r="EJC71" s="22"/>
      <c r="EJD71" s="22"/>
      <c r="EJE71" s="22"/>
      <c r="EJF71" s="22"/>
      <c r="EJG71" s="22"/>
      <c r="EJH71" s="22"/>
      <c r="EJI71" s="22"/>
      <c r="EJJ71" s="22"/>
      <c r="EJK71" s="22"/>
      <c r="EJL71" s="22"/>
      <c r="EJM71" s="22"/>
      <c r="EJN71" s="22"/>
      <c r="EJO71" s="22"/>
      <c r="EJP71" s="22"/>
      <c r="EJQ71" s="22"/>
      <c r="EJR71" s="22"/>
      <c r="EJS71" s="22"/>
      <c r="EJT71" s="22"/>
      <c r="EJU71" s="22"/>
      <c r="EJV71" s="22"/>
      <c r="EJW71" s="22"/>
      <c r="EJX71" s="22"/>
      <c r="EJY71" s="22"/>
      <c r="EJZ71" s="22"/>
      <c r="EKA71" s="22"/>
      <c r="EKB71" s="22"/>
      <c r="EKC71" s="22"/>
      <c r="EKD71" s="22"/>
      <c r="EKE71" s="22"/>
      <c r="EKF71" s="22"/>
      <c r="EKG71" s="22"/>
      <c r="EKH71" s="22"/>
      <c r="EKI71" s="22"/>
      <c r="EKJ71" s="22"/>
      <c r="EKK71" s="22"/>
      <c r="EKL71" s="22"/>
      <c r="EKM71" s="22"/>
      <c r="EKN71" s="22"/>
      <c r="EKO71" s="22"/>
      <c r="EKP71" s="22"/>
      <c r="EKQ71" s="22"/>
      <c r="EKR71" s="22"/>
      <c r="EKS71" s="22"/>
      <c r="EKT71" s="22"/>
      <c r="EKU71" s="22"/>
      <c r="EKV71" s="22"/>
      <c r="EKW71" s="22"/>
      <c r="EKX71" s="22"/>
      <c r="EKY71" s="22"/>
      <c r="EKZ71" s="22"/>
      <c r="ELA71" s="22"/>
      <c r="ELB71" s="22"/>
      <c r="ELC71" s="22"/>
      <c r="ELD71" s="22"/>
      <c r="ELE71" s="22"/>
      <c r="ELF71" s="22"/>
      <c r="ELG71" s="22"/>
      <c r="ELH71" s="22"/>
      <c r="ELI71" s="22"/>
      <c r="ELJ71" s="22"/>
      <c r="ELK71" s="22"/>
      <c r="ELL71" s="22"/>
      <c r="ELM71" s="22"/>
      <c r="ELN71" s="22"/>
      <c r="ELO71" s="22"/>
      <c r="ELP71" s="22"/>
      <c r="ELQ71" s="22"/>
      <c r="ELR71" s="22"/>
      <c r="ELS71" s="22"/>
      <c r="ELT71" s="22"/>
      <c r="ELU71" s="22"/>
      <c r="ELV71" s="22"/>
      <c r="ELW71" s="22"/>
      <c r="ELX71" s="22"/>
      <c r="ELY71" s="22"/>
      <c r="ELZ71" s="22"/>
      <c r="EMA71" s="22"/>
      <c r="EMB71" s="22"/>
      <c r="EMC71" s="22"/>
      <c r="EMD71" s="22"/>
      <c r="EME71" s="22"/>
      <c r="EMF71" s="22"/>
      <c r="EMG71" s="22"/>
      <c r="EMH71" s="22"/>
      <c r="EMI71" s="22"/>
      <c r="EMJ71" s="22"/>
      <c r="EMK71" s="22"/>
      <c r="EML71" s="22"/>
      <c r="EMM71" s="22"/>
      <c r="EMN71" s="22"/>
      <c r="EMO71" s="22"/>
      <c r="EMP71" s="22"/>
      <c r="EMQ71" s="22"/>
      <c r="EMR71" s="22"/>
      <c r="EMS71" s="22"/>
      <c r="EMT71" s="22"/>
      <c r="EMU71" s="22"/>
      <c r="EMV71" s="22"/>
      <c r="EMW71" s="22"/>
      <c r="EMX71" s="22"/>
      <c r="EMY71" s="22"/>
      <c r="EMZ71" s="22"/>
      <c r="ENA71" s="22"/>
      <c r="ENB71" s="22"/>
      <c r="ENC71" s="22"/>
      <c r="END71" s="22"/>
      <c r="ENE71" s="22"/>
      <c r="ENF71" s="22"/>
      <c r="ENG71" s="22"/>
      <c r="ENH71" s="22"/>
      <c r="ENI71" s="22"/>
      <c r="ENJ71" s="22"/>
      <c r="ENK71" s="22"/>
      <c r="ENL71" s="22"/>
      <c r="ENM71" s="22"/>
      <c r="ENN71" s="22"/>
      <c r="ENO71" s="22"/>
      <c r="ENP71" s="22"/>
      <c r="ENQ71" s="22"/>
      <c r="ENR71" s="22"/>
      <c r="ENS71" s="22"/>
      <c r="ENT71" s="22"/>
      <c r="ENU71" s="22"/>
      <c r="ENV71" s="22"/>
      <c r="ENW71" s="22"/>
      <c r="ENX71" s="22"/>
      <c r="ENY71" s="22"/>
      <c r="ENZ71" s="22"/>
      <c r="EOA71" s="22"/>
      <c r="EOB71" s="22"/>
      <c r="EOC71" s="22"/>
      <c r="EOD71" s="22"/>
      <c r="EOE71" s="22"/>
      <c r="EOF71" s="22"/>
      <c r="EOG71" s="22"/>
      <c r="EOH71" s="22"/>
      <c r="EOI71" s="22"/>
      <c r="EOJ71" s="22"/>
      <c r="EOK71" s="22"/>
      <c r="EOL71" s="22"/>
      <c r="EOM71" s="22"/>
      <c r="EON71" s="22"/>
      <c r="EOO71" s="22"/>
      <c r="EOP71" s="22"/>
      <c r="EOQ71" s="22"/>
      <c r="EOR71" s="22"/>
      <c r="EOS71" s="22"/>
      <c r="EOT71" s="22"/>
      <c r="EOU71" s="22"/>
      <c r="EOV71" s="22"/>
      <c r="EOW71" s="22"/>
      <c r="EOX71" s="22"/>
      <c r="EOY71" s="22"/>
      <c r="EOZ71" s="22"/>
      <c r="EPA71" s="22"/>
      <c r="EPB71" s="22"/>
      <c r="EPC71" s="22"/>
      <c r="EPD71" s="22"/>
      <c r="EPE71" s="22"/>
      <c r="EPF71" s="22"/>
      <c r="EPG71" s="22"/>
      <c r="EPH71" s="22"/>
      <c r="EPI71" s="22"/>
      <c r="EPJ71" s="22"/>
      <c r="EPK71" s="22"/>
      <c r="EPL71" s="22"/>
      <c r="EPM71" s="22"/>
      <c r="EPN71" s="22"/>
      <c r="EPO71" s="22"/>
      <c r="EPP71" s="22"/>
      <c r="EPQ71" s="22"/>
      <c r="EPR71" s="22"/>
      <c r="EPS71" s="22"/>
      <c r="EPT71" s="22"/>
      <c r="EPU71" s="22"/>
      <c r="EPV71" s="22"/>
      <c r="EPW71" s="22"/>
      <c r="EPX71" s="22"/>
      <c r="EPY71" s="22"/>
      <c r="EPZ71" s="22"/>
      <c r="EQA71" s="22"/>
      <c r="EQB71" s="22"/>
      <c r="EQC71" s="22"/>
      <c r="EQD71" s="22"/>
      <c r="EQE71" s="22"/>
      <c r="EQF71" s="22"/>
      <c r="EQG71" s="22"/>
      <c r="EQH71" s="22"/>
      <c r="EQI71" s="22"/>
      <c r="EQJ71" s="22"/>
      <c r="EQK71" s="22"/>
      <c r="EQL71" s="22"/>
      <c r="EQM71" s="22"/>
      <c r="EQN71" s="22"/>
      <c r="EQO71" s="22"/>
      <c r="EQP71" s="22"/>
      <c r="EQQ71" s="22"/>
      <c r="EQR71" s="22"/>
      <c r="EQS71" s="22"/>
      <c r="EQT71" s="22"/>
      <c r="EQU71" s="22"/>
      <c r="EQV71" s="22"/>
      <c r="EQW71" s="22"/>
      <c r="EQX71" s="22"/>
      <c r="EQY71" s="22"/>
      <c r="EQZ71" s="22"/>
      <c r="ERA71" s="22"/>
      <c r="ERB71" s="22"/>
      <c r="ERC71" s="22"/>
      <c r="ERD71" s="22"/>
      <c r="ERE71" s="22"/>
      <c r="ERF71" s="22"/>
      <c r="ERG71" s="22"/>
      <c r="ERH71" s="22"/>
      <c r="ERI71" s="22"/>
      <c r="ERJ71" s="22"/>
      <c r="ERK71" s="22"/>
      <c r="ERL71" s="22"/>
      <c r="ERM71" s="22"/>
      <c r="ERN71" s="22"/>
      <c r="ERO71" s="22"/>
      <c r="ERP71" s="22"/>
      <c r="ERQ71" s="22"/>
      <c r="ERR71" s="22"/>
      <c r="ERS71" s="22"/>
      <c r="ERT71" s="22"/>
      <c r="ERU71" s="22"/>
      <c r="ERV71" s="22"/>
      <c r="ERW71" s="22"/>
      <c r="ERX71" s="22"/>
      <c r="ERY71" s="22"/>
      <c r="ERZ71" s="22"/>
      <c r="ESA71" s="22"/>
      <c r="ESB71" s="22"/>
      <c r="ESC71" s="22"/>
      <c r="ESD71" s="22"/>
      <c r="ESE71" s="22"/>
      <c r="ESF71" s="22"/>
      <c r="ESG71" s="22"/>
      <c r="ESH71" s="22"/>
      <c r="ESI71" s="22"/>
      <c r="ESJ71" s="22"/>
      <c r="ESK71" s="22"/>
      <c r="ESL71" s="22"/>
      <c r="ESM71" s="22"/>
      <c r="ESN71" s="22"/>
      <c r="ESO71" s="22"/>
      <c r="ESP71" s="22"/>
      <c r="ESQ71" s="22"/>
      <c r="ESR71" s="22"/>
      <c r="ESS71" s="22"/>
      <c r="EST71" s="22"/>
      <c r="ESU71" s="22"/>
      <c r="ESV71" s="22"/>
      <c r="ESW71" s="22"/>
      <c r="ESX71" s="22"/>
      <c r="ESY71" s="22"/>
      <c r="ESZ71" s="22"/>
      <c r="ETA71" s="22"/>
      <c r="ETB71" s="22"/>
      <c r="ETC71" s="22"/>
      <c r="ETD71" s="22"/>
      <c r="ETE71" s="22"/>
      <c r="ETF71" s="22"/>
      <c r="ETG71" s="22"/>
      <c r="ETH71" s="22"/>
      <c r="ETI71" s="22"/>
      <c r="ETJ71" s="22"/>
      <c r="ETK71" s="22"/>
      <c r="ETL71" s="22"/>
      <c r="ETM71" s="22"/>
      <c r="ETN71" s="22"/>
      <c r="ETO71" s="22"/>
      <c r="ETP71" s="22"/>
      <c r="ETQ71" s="22"/>
      <c r="ETR71" s="22"/>
      <c r="ETS71" s="22"/>
      <c r="ETT71" s="22"/>
      <c r="ETU71" s="22"/>
      <c r="ETV71" s="22"/>
      <c r="ETW71" s="22"/>
      <c r="ETX71" s="22"/>
      <c r="ETY71" s="22"/>
      <c r="ETZ71" s="22"/>
      <c r="EUA71" s="22"/>
      <c r="EUB71" s="22"/>
      <c r="EUC71" s="22"/>
      <c r="EUD71" s="22"/>
      <c r="EUE71" s="22"/>
      <c r="EUF71" s="22"/>
      <c r="EUG71" s="22"/>
      <c r="EUH71" s="22"/>
      <c r="EUI71" s="22"/>
      <c r="EUJ71" s="22"/>
      <c r="EUK71" s="22"/>
      <c r="EUL71" s="22"/>
      <c r="EUM71" s="22"/>
      <c r="EUN71" s="22"/>
      <c r="EUO71" s="22"/>
      <c r="EUP71" s="22"/>
      <c r="EUQ71" s="22"/>
      <c r="EUR71" s="22"/>
      <c r="EUS71" s="22"/>
      <c r="EUT71" s="22"/>
      <c r="EUU71" s="22"/>
      <c r="EUV71" s="22"/>
      <c r="EUW71" s="22"/>
      <c r="EUX71" s="22"/>
      <c r="EUY71" s="22"/>
      <c r="EUZ71" s="22"/>
      <c r="EVA71" s="22"/>
      <c r="EVB71" s="22"/>
      <c r="EVC71" s="22"/>
      <c r="EVD71" s="22"/>
      <c r="EVE71" s="22"/>
      <c r="EVF71" s="22"/>
      <c r="EVG71" s="22"/>
      <c r="EVH71" s="22"/>
      <c r="EVI71" s="22"/>
      <c r="EVJ71" s="22"/>
      <c r="EVK71" s="22"/>
      <c r="EVL71" s="22"/>
      <c r="EVM71" s="22"/>
      <c r="EVN71" s="22"/>
      <c r="EVO71" s="22"/>
      <c r="EVP71" s="22"/>
      <c r="EVQ71" s="22"/>
      <c r="EVR71" s="22"/>
      <c r="EVS71" s="22"/>
      <c r="EVT71" s="22"/>
      <c r="EVU71" s="22"/>
      <c r="EVV71" s="22"/>
      <c r="EVW71" s="22"/>
      <c r="EVX71" s="22"/>
      <c r="EVY71" s="22"/>
      <c r="EVZ71" s="22"/>
      <c r="EWA71" s="22"/>
      <c r="EWB71" s="22"/>
      <c r="EWC71" s="22"/>
      <c r="EWD71" s="22"/>
      <c r="EWE71" s="22"/>
      <c r="EWF71" s="22"/>
      <c r="EWG71" s="22"/>
      <c r="EWH71" s="22"/>
      <c r="EWI71" s="22"/>
      <c r="EWJ71" s="22"/>
      <c r="EWK71" s="22"/>
      <c r="EWL71" s="22"/>
      <c r="EWM71" s="22"/>
      <c r="EWN71" s="22"/>
      <c r="EWO71" s="22"/>
      <c r="EWP71" s="22"/>
      <c r="EWQ71" s="22"/>
      <c r="EWR71" s="22"/>
      <c r="EWS71" s="22"/>
      <c r="EWT71" s="22"/>
      <c r="EWU71" s="22"/>
      <c r="EWV71" s="22"/>
      <c r="EWW71" s="22"/>
      <c r="EWX71" s="22"/>
      <c r="EWY71" s="22"/>
      <c r="EWZ71" s="22"/>
      <c r="EXA71" s="22"/>
      <c r="EXB71" s="22"/>
      <c r="EXC71" s="22"/>
      <c r="EXD71" s="22"/>
      <c r="EXE71" s="22"/>
      <c r="EXF71" s="22"/>
      <c r="EXG71" s="22"/>
      <c r="EXH71" s="22"/>
      <c r="EXI71" s="22"/>
      <c r="EXJ71" s="22"/>
      <c r="EXK71" s="22"/>
      <c r="EXL71" s="22"/>
      <c r="EXM71" s="22"/>
      <c r="EXN71" s="22"/>
      <c r="EXO71" s="22"/>
      <c r="EXP71" s="22"/>
      <c r="EXQ71" s="22"/>
      <c r="EXR71" s="22"/>
      <c r="EXS71" s="22"/>
      <c r="EXT71" s="22"/>
      <c r="EXU71" s="22"/>
      <c r="EXV71" s="22"/>
      <c r="EXW71" s="22"/>
      <c r="EXX71" s="22"/>
      <c r="EXY71" s="22"/>
      <c r="EXZ71" s="22"/>
      <c r="EYA71" s="22"/>
      <c r="EYB71" s="22"/>
      <c r="EYC71" s="22"/>
      <c r="EYD71" s="22"/>
      <c r="EYE71" s="22"/>
      <c r="EYF71" s="22"/>
      <c r="EYG71" s="22"/>
      <c r="EYH71" s="22"/>
      <c r="EYI71" s="22"/>
      <c r="EYJ71" s="22"/>
      <c r="EYK71" s="22"/>
      <c r="EYL71" s="22"/>
      <c r="EYM71" s="22"/>
      <c r="EYN71" s="22"/>
      <c r="EYO71" s="22"/>
      <c r="EYP71" s="22"/>
      <c r="EYQ71" s="22"/>
      <c r="EYR71" s="22"/>
      <c r="EYS71" s="22"/>
      <c r="EYT71" s="22"/>
      <c r="EYU71" s="22"/>
      <c r="EYV71" s="22"/>
      <c r="EYW71" s="22"/>
      <c r="EYX71" s="22"/>
      <c r="EYY71" s="22"/>
      <c r="EYZ71" s="22"/>
      <c r="EZA71" s="22"/>
      <c r="EZB71" s="22"/>
      <c r="EZC71" s="22"/>
      <c r="EZD71" s="22"/>
      <c r="EZE71" s="22"/>
      <c r="EZF71" s="22"/>
      <c r="EZG71" s="22"/>
      <c r="EZH71" s="22"/>
      <c r="EZI71" s="22"/>
      <c r="EZJ71" s="22"/>
      <c r="EZK71" s="22"/>
      <c r="EZL71" s="22"/>
      <c r="EZM71" s="22"/>
      <c r="EZN71" s="22"/>
      <c r="EZO71" s="22"/>
      <c r="EZP71" s="22"/>
      <c r="EZQ71" s="22"/>
      <c r="EZR71" s="22"/>
      <c r="EZS71" s="22"/>
      <c r="EZT71" s="22"/>
      <c r="EZU71" s="22"/>
      <c r="EZV71" s="22"/>
      <c r="EZW71" s="22"/>
      <c r="EZX71" s="22"/>
      <c r="EZY71" s="22"/>
      <c r="EZZ71" s="22"/>
      <c r="FAA71" s="22"/>
      <c r="FAB71" s="22"/>
      <c r="FAC71" s="22"/>
      <c r="FAD71" s="22"/>
      <c r="FAE71" s="22"/>
      <c r="FAF71" s="22"/>
      <c r="FAG71" s="22"/>
      <c r="FAH71" s="22"/>
      <c r="FAI71" s="22"/>
      <c r="FAJ71" s="22"/>
      <c r="FAK71" s="22"/>
      <c r="FAL71" s="22"/>
      <c r="FAM71" s="22"/>
      <c r="FAN71" s="22"/>
      <c r="FAO71" s="22"/>
      <c r="FAP71" s="22"/>
      <c r="FAQ71" s="22"/>
      <c r="FAR71" s="22"/>
      <c r="FAS71" s="22"/>
      <c r="FAT71" s="22"/>
      <c r="FAU71" s="22"/>
      <c r="FAV71" s="22"/>
      <c r="FAW71" s="22"/>
      <c r="FAX71" s="22"/>
      <c r="FAY71" s="22"/>
      <c r="FAZ71" s="22"/>
      <c r="FBA71" s="22"/>
      <c r="FBB71" s="22"/>
      <c r="FBC71" s="22"/>
      <c r="FBD71" s="22"/>
      <c r="FBE71" s="22"/>
      <c r="FBF71" s="22"/>
      <c r="FBG71" s="22"/>
      <c r="FBH71" s="22"/>
      <c r="FBI71" s="22"/>
      <c r="FBJ71" s="22"/>
      <c r="FBK71" s="22"/>
      <c r="FBL71" s="22"/>
      <c r="FBM71" s="22"/>
      <c r="FBN71" s="22"/>
      <c r="FBO71" s="22"/>
      <c r="FBP71" s="22"/>
      <c r="FBQ71" s="22"/>
      <c r="FBR71" s="22"/>
      <c r="FBS71" s="22"/>
      <c r="FBT71" s="22"/>
      <c r="FBU71" s="22"/>
      <c r="FBV71" s="22"/>
      <c r="FBW71" s="22"/>
      <c r="FBX71" s="22"/>
      <c r="FBY71" s="22"/>
      <c r="FBZ71" s="22"/>
      <c r="FCA71" s="22"/>
      <c r="FCB71" s="22"/>
      <c r="FCC71" s="22"/>
      <c r="FCD71" s="22"/>
      <c r="FCE71" s="22"/>
      <c r="FCF71" s="22"/>
      <c r="FCG71" s="22"/>
      <c r="FCH71" s="22"/>
      <c r="FCI71" s="22"/>
      <c r="FCJ71" s="22"/>
      <c r="FCK71" s="22"/>
      <c r="FCL71" s="22"/>
      <c r="FCM71" s="22"/>
      <c r="FCN71" s="22"/>
      <c r="FCO71" s="22"/>
      <c r="FCP71" s="22"/>
      <c r="FCQ71" s="22"/>
      <c r="FCR71" s="22"/>
      <c r="FCS71" s="22"/>
      <c r="FCT71" s="22"/>
      <c r="FCU71" s="22"/>
      <c r="FCV71" s="22"/>
      <c r="FCW71" s="22"/>
      <c r="FCX71" s="22"/>
      <c r="FCY71" s="22"/>
      <c r="FCZ71" s="22"/>
      <c r="FDA71" s="22"/>
      <c r="FDB71" s="22"/>
      <c r="FDC71" s="22"/>
      <c r="FDD71" s="22"/>
      <c r="FDE71" s="22"/>
      <c r="FDF71" s="22"/>
      <c r="FDG71" s="22"/>
      <c r="FDH71" s="22"/>
      <c r="FDI71" s="22"/>
      <c r="FDJ71" s="22"/>
      <c r="FDK71" s="22"/>
      <c r="FDL71" s="22"/>
      <c r="FDM71" s="22"/>
      <c r="FDN71" s="22"/>
      <c r="FDO71" s="22"/>
      <c r="FDP71" s="22"/>
      <c r="FDQ71" s="22"/>
      <c r="FDR71" s="22"/>
      <c r="FDS71" s="22"/>
      <c r="FDT71" s="22"/>
      <c r="FDU71" s="22"/>
      <c r="FDV71" s="22"/>
      <c r="FDW71" s="22"/>
      <c r="FDX71" s="22"/>
      <c r="FDY71" s="22"/>
      <c r="FDZ71" s="22"/>
      <c r="FEA71" s="22"/>
      <c r="FEB71" s="22"/>
      <c r="FEC71" s="22"/>
      <c r="FED71" s="22"/>
      <c r="FEE71" s="22"/>
      <c r="FEF71" s="22"/>
      <c r="FEG71" s="22"/>
      <c r="FEH71" s="22"/>
      <c r="FEI71" s="22"/>
      <c r="FEJ71" s="22"/>
      <c r="FEK71" s="22"/>
      <c r="FEL71" s="22"/>
      <c r="FEM71" s="22"/>
      <c r="FEN71" s="22"/>
      <c r="FEO71" s="22"/>
      <c r="FEP71" s="22"/>
      <c r="FEQ71" s="22"/>
      <c r="FER71" s="22"/>
      <c r="FES71" s="22"/>
      <c r="FET71" s="22"/>
      <c r="FEU71" s="22"/>
      <c r="FEV71" s="22"/>
      <c r="FEW71" s="22"/>
      <c r="FEX71" s="22"/>
      <c r="FEY71" s="22"/>
      <c r="FEZ71" s="22"/>
      <c r="FFA71" s="22"/>
      <c r="FFB71" s="22"/>
      <c r="FFC71" s="22"/>
      <c r="FFD71" s="22"/>
      <c r="FFE71" s="22"/>
      <c r="FFF71" s="22"/>
      <c r="FFG71" s="22"/>
      <c r="FFH71" s="22"/>
      <c r="FFI71" s="22"/>
      <c r="FFJ71" s="22"/>
      <c r="FFK71" s="22"/>
      <c r="FFL71" s="22"/>
      <c r="FFM71" s="22"/>
      <c r="FFN71" s="22"/>
      <c r="FFO71" s="22"/>
      <c r="FFP71" s="22"/>
      <c r="FFQ71" s="22"/>
      <c r="FFR71" s="22"/>
      <c r="FFS71" s="22"/>
      <c r="FFT71" s="22"/>
      <c r="FFU71" s="22"/>
      <c r="FFV71" s="22"/>
      <c r="FFW71" s="22"/>
      <c r="FFX71" s="22"/>
      <c r="FFY71" s="22"/>
      <c r="FFZ71" s="22"/>
      <c r="FGA71" s="22"/>
      <c r="FGB71" s="22"/>
      <c r="FGC71" s="22"/>
      <c r="FGD71" s="22"/>
      <c r="FGE71" s="22"/>
      <c r="FGF71" s="22"/>
      <c r="FGG71" s="22"/>
      <c r="FGH71" s="22"/>
      <c r="FGI71" s="22"/>
      <c r="FGJ71" s="22"/>
      <c r="FGK71" s="22"/>
      <c r="FGL71" s="22"/>
      <c r="FGM71" s="22"/>
      <c r="FGN71" s="22"/>
      <c r="FGO71" s="22"/>
      <c r="FGP71" s="22"/>
      <c r="FGQ71" s="22"/>
      <c r="FGR71" s="22"/>
      <c r="FGS71" s="22"/>
      <c r="FGT71" s="22"/>
      <c r="FGU71" s="22"/>
      <c r="FGV71" s="22"/>
      <c r="FGW71" s="22"/>
      <c r="FGX71" s="22"/>
      <c r="FGY71" s="22"/>
      <c r="FGZ71" s="22"/>
      <c r="FHA71" s="22"/>
      <c r="FHB71" s="22"/>
      <c r="FHC71" s="22"/>
      <c r="FHD71" s="22"/>
      <c r="FHE71" s="22"/>
      <c r="FHF71" s="22"/>
      <c r="FHG71" s="22"/>
      <c r="FHH71" s="22"/>
      <c r="FHI71" s="22"/>
      <c r="FHJ71" s="22"/>
      <c r="FHK71" s="22"/>
      <c r="FHL71" s="22"/>
      <c r="FHM71" s="22"/>
      <c r="FHN71" s="22"/>
      <c r="FHO71" s="22"/>
      <c r="FHP71" s="22"/>
      <c r="FHQ71" s="22"/>
      <c r="FHR71" s="22"/>
      <c r="FHS71" s="22"/>
      <c r="FHT71" s="22"/>
      <c r="FHU71" s="22"/>
      <c r="FHV71" s="22"/>
      <c r="FHW71" s="22"/>
      <c r="FHX71" s="22"/>
      <c r="FHY71" s="22"/>
      <c r="FHZ71" s="22"/>
      <c r="FIA71" s="22"/>
      <c r="FIB71" s="22"/>
      <c r="FIC71" s="22"/>
      <c r="FID71" s="22"/>
      <c r="FIE71" s="22"/>
      <c r="FIF71" s="22"/>
      <c r="FIG71" s="22"/>
      <c r="FIH71" s="22"/>
      <c r="FII71" s="22"/>
      <c r="FIJ71" s="22"/>
      <c r="FIK71" s="22"/>
      <c r="FIL71" s="22"/>
      <c r="FIM71" s="22"/>
      <c r="FIN71" s="22"/>
      <c r="FIO71" s="22"/>
      <c r="FIP71" s="22"/>
      <c r="FIQ71" s="22"/>
      <c r="FIR71" s="22"/>
      <c r="FIS71" s="22"/>
      <c r="FIT71" s="22"/>
      <c r="FIU71" s="22"/>
      <c r="FIV71" s="22"/>
      <c r="FIW71" s="22"/>
      <c r="FIX71" s="22"/>
      <c r="FIY71" s="22"/>
      <c r="FIZ71" s="22"/>
      <c r="FJA71" s="22"/>
      <c r="FJB71" s="22"/>
      <c r="FJC71" s="22"/>
      <c r="FJD71" s="22"/>
      <c r="FJE71" s="22"/>
      <c r="FJF71" s="22"/>
      <c r="FJG71" s="22"/>
      <c r="FJH71" s="22"/>
      <c r="FJI71" s="22"/>
      <c r="FJJ71" s="22"/>
      <c r="FJK71" s="22"/>
      <c r="FJL71" s="22"/>
      <c r="FJM71" s="22"/>
      <c r="FJN71" s="22"/>
      <c r="FJO71" s="22"/>
      <c r="FJP71" s="22"/>
      <c r="FJQ71" s="22"/>
      <c r="FJR71" s="22"/>
      <c r="FJS71" s="22"/>
      <c r="FJT71" s="22"/>
      <c r="FJU71" s="22"/>
      <c r="FJV71" s="22"/>
      <c r="FJW71" s="22"/>
      <c r="FJX71" s="22"/>
      <c r="FJY71" s="22"/>
      <c r="FJZ71" s="22"/>
      <c r="FKA71" s="22"/>
      <c r="FKB71" s="22"/>
      <c r="FKC71" s="22"/>
      <c r="FKD71" s="22"/>
      <c r="FKE71" s="22"/>
      <c r="FKF71" s="22"/>
      <c r="FKG71" s="22"/>
      <c r="FKH71" s="22"/>
      <c r="FKI71" s="22"/>
      <c r="FKJ71" s="22"/>
      <c r="FKK71" s="22"/>
      <c r="FKL71" s="22"/>
      <c r="FKM71" s="22"/>
      <c r="FKN71" s="22"/>
      <c r="FKO71" s="22"/>
      <c r="FKP71" s="22"/>
      <c r="FKQ71" s="22"/>
      <c r="FKR71" s="22"/>
      <c r="FKS71" s="22"/>
      <c r="FKT71" s="22"/>
      <c r="FKU71" s="22"/>
      <c r="FKV71" s="22"/>
      <c r="FKW71" s="22"/>
      <c r="FKX71" s="22"/>
      <c r="FKY71" s="22"/>
      <c r="FKZ71" s="22"/>
      <c r="FLA71" s="22"/>
      <c r="FLB71" s="22"/>
      <c r="FLC71" s="22"/>
      <c r="FLD71" s="22"/>
      <c r="FLE71" s="22"/>
      <c r="FLF71" s="22"/>
      <c r="FLG71" s="22"/>
      <c r="FLH71" s="22"/>
      <c r="FLI71" s="22"/>
      <c r="FLJ71" s="22"/>
      <c r="FLK71" s="22"/>
      <c r="FLL71" s="22"/>
      <c r="FLM71" s="22"/>
      <c r="FLN71" s="22"/>
      <c r="FLO71" s="22"/>
      <c r="FLP71" s="22"/>
      <c r="FLQ71" s="22"/>
      <c r="FLR71" s="22"/>
      <c r="FLS71" s="22"/>
      <c r="FLT71" s="22"/>
      <c r="FLU71" s="22"/>
      <c r="FLV71" s="22"/>
      <c r="FLW71" s="22"/>
      <c r="FLX71" s="22"/>
      <c r="FLY71" s="22"/>
      <c r="FLZ71" s="22"/>
      <c r="FMA71" s="22"/>
      <c r="FMB71" s="22"/>
      <c r="FMC71" s="22"/>
      <c r="FMD71" s="22"/>
      <c r="FME71" s="22"/>
      <c r="FMF71" s="22"/>
      <c r="FMG71" s="22"/>
      <c r="FMH71" s="22"/>
      <c r="FMI71" s="22"/>
      <c r="FMJ71" s="22"/>
      <c r="FMK71" s="22"/>
      <c r="FML71" s="22"/>
      <c r="FMM71" s="22"/>
      <c r="FMN71" s="22"/>
      <c r="FMO71" s="22"/>
      <c r="FMP71" s="22"/>
      <c r="FMQ71" s="22"/>
      <c r="FMR71" s="22"/>
      <c r="FMS71" s="22"/>
      <c r="FMT71" s="22"/>
      <c r="FMU71" s="22"/>
      <c r="FMV71" s="22"/>
      <c r="FMW71" s="22"/>
      <c r="FMX71" s="22"/>
      <c r="FMY71" s="22"/>
      <c r="FMZ71" s="22"/>
      <c r="FNA71" s="22"/>
      <c r="FNB71" s="22"/>
      <c r="FNC71" s="22"/>
      <c r="FND71" s="22"/>
      <c r="FNE71" s="22"/>
      <c r="FNF71" s="22"/>
      <c r="FNG71" s="22"/>
      <c r="FNH71" s="22"/>
      <c r="FNI71" s="22"/>
      <c r="FNJ71" s="22"/>
      <c r="FNK71" s="22"/>
      <c r="FNL71" s="22"/>
      <c r="FNM71" s="22"/>
      <c r="FNN71" s="22"/>
      <c r="FNO71" s="22"/>
      <c r="FNP71" s="22"/>
      <c r="FNQ71" s="22"/>
      <c r="FNR71" s="22"/>
      <c r="FNS71" s="22"/>
      <c r="FNT71" s="22"/>
      <c r="FNU71" s="22"/>
      <c r="FNV71" s="22"/>
      <c r="FNW71" s="22"/>
      <c r="FNX71" s="22"/>
      <c r="FNY71" s="22"/>
      <c r="FNZ71" s="22"/>
      <c r="FOA71" s="22"/>
      <c r="FOB71" s="22"/>
      <c r="FOC71" s="22"/>
      <c r="FOD71" s="22"/>
      <c r="FOE71" s="22"/>
      <c r="FOF71" s="22"/>
      <c r="FOG71" s="22"/>
      <c r="FOH71" s="22"/>
      <c r="FOI71" s="22"/>
      <c r="FOJ71" s="22"/>
      <c r="FOK71" s="22"/>
      <c r="FOL71" s="22"/>
      <c r="FOM71" s="22"/>
      <c r="FON71" s="22"/>
      <c r="FOO71" s="22"/>
      <c r="FOP71" s="22"/>
      <c r="FOQ71" s="22"/>
      <c r="FOR71" s="22"/>
      <c r="FOS71" s="22"/>
      <c r="FOT71" s="22"/>
      <c r="FOU71" s="22"/>
      <c r="FOV71" s="22"/>
      <c r="FOW71" s="22"/>
      <c r="FOX71" s="22"/>
      <c r="FOY71" s="22"/>
      <c r="FOZ71" s="22"/>
      <c r="FPA71" s="22"/>
      <c r="FPB71" s="22"/>
      <c r="FPC71" s="22"/>
      <c r="FPD71" s="22"/>
      <c r="FPE71" s="22"/>
      <c r="FPF71" s="22"/>
      <c r="FPG71" s="22"/>
      <c r="FPH71" s="22"/>
      <c r="FPI71" s="22"/>
      <c r="FPJ71" s="22"/>
      <c r="FPK71" s="22"/>
      <c r="FPL71" s="22"/>
      <c r="FPM71" s="22"/>
      <c r="FPN71" s="22"/>
      <c r="FPO71" s="22"/>
      <c r="FPP71" s="22"/>
      <c r="FPQ71" s="22"/>
      <c r="FPR71" s="22"/>
      <c r="FPS71" s="22"/>
      <c r="FPT71" s="22"/>
      <c r="FPU71" s="22"/>
      <c r="FPV71" s="22"/>
      <c r="FPW71" s="22"/>
      <c r="FPX71" s="22"/>
      <c r="FPY71" s="22"/>
      <c r="FPZ71" s="22"/>
      <c r="FQA71" s="22"/>
      <c r="FQB71" s="22"/>
      <c r="FQC71" s="22"/>
      <c r="FQD71" s="22"/>
      <c r="FQE71" s="22"/>
      <c r="FQF71" s="22"/>
      <c r="FQG71" s="22"/>
      <c r="FQH71" s="22"/>
      <c r="FQI71" s="22"/>
      <c r="FQJ71" s="22"/>
      <c r="FQK71" s="22"/>
      <c r="FQL71" s="22"/>
      <c r="FQM71" s="22"/>
      <c r="FQN71" s="22"/>
      <c r="FQO71" s="22"/>
      <c r="FQP71" s="22"/>
      <c r="FQQ71" s="22"/>
      <c r="FQR71" s="22"/>
      <c r="FQS71" s="22"/>
      <c r="FQT71" s="22"/>
      <c r="FQU71" s="22"/>
      <c r="FQV71" s="22"/>
      <c r="FQW71" s="22"/>
      <c r="FQX71" s="22"/>
      <c r="FQY71" s="22"/>
      <c r="FQZ71" s="22"/>
      <c r="FRA71" s="22"/>
      <c r="FRB71" s="22"/>
      <c r="FRC71" s="22"/>
      <c r="FRD71" s="22"/>
      <c r="FRE71" s="22"/>
      <c r="FRF71" s="22"/>
      <c r="FRG71" s="22"/>
      <c r="FRH71" s="22"/>
      <c r="FRI71" s="22"/>
      <c r="FRJ71" s="22"/>
      <c r="FRK71" s="22"/>
      <c r="FRL71" s="22"/>
      <c r="FRM71" s="22"/>
      <c r="FRN71" s="22"/>
      <c r="FRO71" s="22"/>
      <c r="FRP71" s="22"/>
      <c r="FRQ71" s="22"/>
      <c r="FRR71" s="22"/>
      <c r="FRS71" s="22"/>
      <c r="FRT71" s="22"/>
      <c r="FRU71" s="22"/>
      <c r="FRV71" s="22"/>
      <c r="FRW71" s="22"/>
      <c r="FRX71" s="22"/>
      <c r="FRY71" s="22"/>
      <c r="FRZ71" s="22"/>
      <c r="FSA71" s="22"/>
      <c r="FSB71" s="22"/>
      <c r="FSC71" s="22"/>
      <c r="FSD71" s="22"/>
      <c r="FSE71" s="22"/>
      <c r="FSF71" s="22"/>
      <c r="FSG71" s="22"/>
      <c r="FSH71" s="22"/>
      <c r="FSI71" s="22"/>
      <c r="FSJ71" s="22"/>
      <c r="FSK71" s="22"/>
      <c r="FSL71" s="22"/>
      <c r="FSM71" s="22"/>
      <c r="FSN71" s="22"/>
      <c r="FSO71" s="22"/>
      <c r="FSP71" s="22"/>
      <c r="FSQ71" s="22"/>
      <c r="FSR71" s="22"/>
      <c r="FSS71" s="22"/>
      <c r="FST71" s="22"/>
      <c r="FSU71" s="22"/>
      <c r="FSV71" s="22"/>
      <c r="FSW71" s="22"/>
      <c r="FSX71" s="22"/>
      <c r="FSY71" s="22"/>
      <c r="FSZ71" s="22"/>
      <c r="FTA71" s="22"/>
      <c r="FTB71" s="22"/>
      <c r="FTC71" s="22"/>
      <c r="FTD71" s="22"/>
      <c r="FTE71" s="22"/>
      <c r="FTF71" s="22"/>
      <c r="FTG71" s="22"/>
      <c r="FTH71" s="22"/>
      <c r="FTI71" s="22"/>
      <c r="FTJ71" s="22"/>
      <c r="FTK71" s="22"/>
      <c r="FTL71" s="22"/>
      <c r="FTM71" s="22"/>
      <c r="FTN71" s="22"/>
      <c r="FTO71" s="22"/>
      <c r="FTP71" s="22"/>
      <c r="FTQ71" s="22"/>
      <c r="FTR71" s="22"/>
      <c r="FTS71" s="22"/>
      <c r="FTT71" s="22"/>
      <c r="FTU71" s="22"/>
      <c r="FTV71" s="22"/>
      <c r="FTW71" s="22"/>
      <c r="FTX71" s="22"/>
      <c r="FTY71" s="22"/>
      <c r="FTZ71" s="22"/>
      <c r="FUA71" s="22"/>
      <c r="FUB71" s="22"/>
      <c r="FUC71" s="22"/>
      <c r="FUD71" s="22"/>
      <c r="FUE71" s="22"/>
      <c r="FUF71" s="22"/>
      <c r="FUG71" s="22"/>
      <c r="FUH71" s="22"/>
      <c r="FUI71" s="22"/>
      <c r="FUJ71" s="22"/>
      <c r="FUK71" s="22"/>
      <c r="FUL71" s="22"/>
      <c r="FUM71" s="22"/>
      <c r="FUN71" s="22"/>
      <c r="FUO71" s="22"/>
      <c r="FUP71" s="22"/>
      <c r="FUQ71" s="22"/>
      <c r="FUR71" s="22"/>
      <c r="FUS71" s="22"/>
      <c r="FUT71" s="22"/>
      <c r="FUU71" s="22"/>
      <c r="FUV71" s="22"/>
      <c r="FUW71" s="22"/>
      <c r="FUX71" s="22"/>
      <c r="FUY71" s="22"/>
      <c r="FUZ71" s="22"/>
      <c r="FVA71" s="22"/>
      <c r="FVB71" s="22"/>
      <c r="FVC71" s="22"/>
      <c r="FVD71" s="22"/>
      <c r="FVE71" s="22"/>
      <c r="FVF71" s="22"/>
      <c r="FVG71" s="22"/>
      <c r="FVH71" s="22"/>
      <c r="FVI71" s="22"/>
      <c r="FVJ71" s="22"/>
      <c r="FVK71" s="22"/>
      <c r="FVL71" s="22"/>
      <c r="FVM71" s="22"/>
      <c r="FVN71" s="22"/>
      <c r="FVO71" s="22"/>
      <c r="FVP71" s="22"/>
      <c r="FVQ71" s="22"/>
      <c r="FVR71" s="22"/>
      <c r="FVS71" s="22"/>
      <c r="FVT71" s="22"/>
      <c r="FVU71" s="22"/>
      <c r="FVV71" s="22"/>
      <c r="FVW71" s="22"/>
      <c r="FVX71" s="22"/>
      <c r="FVY71" s="22"/>
      <c r="FVZ71" s="22"/>
      <c r="FWA71" s="22"/>
      <c r="FWB71" s="22"/>
      <c r="FWC71" s="22"/>
      <c r="FWD71" s="22"/>
      <c r="FWE71" s="22"/>
      <c r="FWF71" s="22"/>
      <c r="FWG71" s="22"/>
      <c r="FWH71" s="22"/>
      <c r="FWI71" s="22"/>
      <c r="FWJ71" s="22"/>
      <c r="FWK71" s="22"/>
      <c r="FWL71" s="22"/>
      <c r="FWM71" s="22"/>
      <c r="FWN71" s="22"/>
      <c r="FWO71" s="22"/>
      <c r="FWP71" s="22"/>
      <c r="FWQ71" s="22"/>
      <c r="FWR71" s="22"/>
      <c r="FWS71" s="22"/>
      <c r="FWT71" s="22"/>
      <c r="FWU71" s="22"/>
      <c r="FWV71" s="22"/>
      <c r="FWW71" s="22"/>
      <c r="FWX71" s="22"/>
      <c r="FWY71" s="22"/>
      <c r="FWZ71" s="22"/>
      <c r="FXA71" s="22"/>
      <c r="FXB71" s="22"/>
      <c r="FXC71" s="22"/>
      <c r="FXD71" s="22"/>
      <c r="FXE71" s="22"/>
      <c r="FXF71" s="22"/>
      <c r="FXG71" s="22"/>
      <c r="FXH71" s="22"/>
      <c r="FXI71" s="22"/>
      <c r="FXJ71" s="22"/>
      <c r="FXK71" s="22"/>
      <c r="FXL71" s="22"/>
      <c r="FXM71" s="22"/>
      <c r="FXN71" s="22"/>
      <c r="FXO71" s="22"/>
      <c r="FXP71" s="22"/>
      <c r="FXQ71" s="22"/>
      <c r="FXR71" s="22"/>
      <c r="FXS71" s="22"/>
      <c r="FXT71" s="22"/>
      <c r="FXU71" s="22"/>
      <c r="FXV71" s="22"/>
      <c r="FXW71" s="22"/>
      <c r="FXX71" s="22"/>
      <c r="FXY71" s="22"/>
      <c r="FXZ71" s="22"/>
      <c r="FYA71" s="22"/>
      <c r="FYB71" s="22"/>
      <c r="FYC71" s="22"/>
      <c r="FYD71" s="22"/>
      <c r="FYE71" s="22"/>
      <c r="FYF71" s="22"/>
      <c r="FYG71" s="22"/>
      <c r="FYH71" s="22"/>
      <c r="FYI71" s="22"/>
      <c r="FYJ71" s="22"/>
      <c r="FYK71" s="22"/>
      <c r="FYL71" s="22"/>
      <c r="FYM71" s="22"/>
      <c r="FYN71" s="22"/>
      <c r="FYO71" s="22"/>
      <c r="FYP71" s="22"/>
      <c r="FYQ71" s="22"/>
      <c r="FYR71" s="22"/>
      <c r="FYS71" s="22"/>
      <c r="FYT71" s="22"/>
      <c r="FYU71" s="22"/>
      <c r="FYV71" s="22"/>
      <c r="FYW71" s="22"/>
      <c r="FYX71" s="22"/>
      <c r="FYY71" s="22"/>
      <c r="FYZ71" s="22"/>
      <c r="FZA71" s="22"/>
      <c r="FZB71" s="22"/>
      <c r="FZC71" s="22"/>
      <c r="FZD71" s="22"/>
      <c r="FZE71" s="22"/>
      <c r="FZF71" s="22"/>
      <c r="FZG71" s="22"/>
      <c r="FZH71" s="22"/>
      <c r="FZI71" s="22"/>
      <c r="FZJ71" s="22"/>
      <c r="FZK71" s="22"/>
      <c r="FZL71" s="22"/>
      <c r="FZM71" s="22"/>
      <c r="FZN71" s="22"/>
      <c r="FZO71" s="22"/>
      <c r="FZP71" s="22"/>
      <c r="FZQ71" s="22"/>
      <c r="FZR71" s="22"/>
      <c r="FZS71" s="22"/>
      <c r="FZT71" s="22"/>
      <c r="FZU71" s="22"/>
      <c r="FZV71" s="22"/>
      <c r="FZW71" s="22"/>
      <c r="FZX71" s="22"/>
      <c r="FZY71" s="22"/>
      <c r="FZZ71" s="22"/>
      <c r="GAA71" s="22"/>
      <c r="GAB71" s="22"/>
      <c r="GAC71" s="22"/>
      <c r="GAD71" s="22"/>
      <c r="GAE71" s="22"/>
      <c r="GAF71" s="22"/>
      <c r="GAG71" s="22"/>
      <c r="GAH71" s="22"/>
      <c r="GAI71" s="22"/>
      <c r="GAJ71" s="22"/>
      <c r="GAK71" s="22"/>
      <c r="GAL71" s="22"/>
      <c r="GAM71" s="22"/>
      <c r="GAN71" s="22"/>
      <c r="GAO71" s="22"/>
      <c r="GAP71" s="22"/>
      <c r="GAQ71" s="22"/>
      <c r="GAR71" s="22"/>
      <c r="GAS71" s="22"/>
      <c r="GAT71" s="22"/>
      <c r="GAU71" s="22"/>
      <c r="GAV71" s="22"/>
      <c r="GAW71" s="22"/>
      <c r="GAX71" s="22"/>
      <c r="GAY71" s="22"/>
      <c r="GAZ71" s="22"/>
      <c r="GBA71" s="22"/>
      <c r="GBB71" s="22"/>
      <c r="GBC71" s="22"/>
      <c r="GBD71" s="22"/>
      <c r="GBE71" s="22"/>
      <c r="GBF71" s="22"/>
      <c r="GBG71" s="22"/>
      <c r="GBH71" s="22"/>
      <c r="GBI71" s="22"/>
      <c r="GBJ71" s="22"/>
      <c r="GBK71" s="22"/>
      <c r="GBL71" s="22"/>
      <c r="GBM71" s="22"/>
      <c r="GBN71" s="22"/>
      <c r="GBO71" s="22"/>
      <c r="GBP71" s="22"/>
      <c r="GBQ71" s="22"/>
      <c r="GBR71" s="22"/>
      <c r="GBS71" s="22"/>
      <c r="GBT71" s="22"/>
      <c r="GBU71" s="22"/>
      <c r="GBV71" s="22"/>
      <c r="GBW71" s="22"/>
      <c r="GBX71" s="22"/>
      <c r="GBY71" s="22"/>
      <c r="GBZ71" s="22"/>
      <c r="GCA71" s="22"/>
      <c r="GCB71" s="22"/>
      <c r="GCC71" s="22"/>
      <c r="GCD71" s="22"/>
      <c r="GCE71" s="22"/>
      <c r="GCF71" s="22"/>
      <c r="GCG71" s="22"/>
      <c r="GCH71" s="22"/>
      <c r="GCI71" s="22"/>
      <c r="GCJ71" s="22"/>
      <c r="GCK71" s="22"/>
      <c r="GCL71" s="22"/>
      <c r="GCM71" s="22"/>
      <c r="GCN71" s="22"/>
      <c r="GCO71" s="22"/>
      <c r="GCP71" s="22"/>
      <c r="GCQ71" s="22"/>
      <c r="GCR71" s="22"/>
      <c r="GCS71" s="22"/>
      <c r="GCT71" s="22"/>
      <c r="GCU71" s="22"/>
      <c r="GCV71" s="22"/>
      <c r="GCW71" s="22"/>
      <c r="GCX71" s="22"/>
      <c r="GCY71" s="22"/>
      <c r="GCZ71" s="22"/>
      <c r="GDA71" s="22"/>
      <c r="GDB71" s="22"/>
      <c r="GDC71" s="22"/>
      <c r="GDD71" s="22"/>
      <c r="GDE71" s="22"/>
      <c r="GDF71" s="22"/>
      <c r="GDG71" s="22"/>
      <c r="GDH71" s="22"/>
      <c r="GDI71" s="22"/>
      <c r="GDJ71" s="22"/>
      <c r="GDK71" s="22"/>
      <c r="GDL71" s="22"/>
      <c r="GDM71" s="22"/>
      <c r="GDN71" s="22"/>
      <c r="GDO71" s="22"/>
      <c r="GDP71" s="22"/>
      <c r="GDQ71" s="22"/>
      <c r="GDR71" s="22"/>
      <c r="GDS71" s="22"/>
      <c r="GDT71" s="22"/>
      <c r="GDU71" s="22"/>
      <c r="GDV71" s="22"/>
      <c r="GDW71" s="22"/>
      <c r="GDX71" s="22"/>
      <c r="GDY71" s="22"/>
      <c r="GDZ71" s="22"/>
      <c r="GEA71" s="22"/>
      <c r="GEB71" s="22"/>
      <c r="GEC71" s="22"/>
      <c r="GED71" s="22"/>
      <c r="GEE71" s="22"/>
      <c r="GEF71" s="22"/>
      <c r="GEG71" s="22"/>
      <c r="GEH71" s="22"/>
      <c r="GEI71" s="22"/>
      <c r="GEJ71" s="22"/>
      <c r="GEK71" s="22"/>
      <c r="GEL71" s="22"/>
      <c r="GEM71" s="22"/>
      <c r="GEN71" s="22"/>
      <c r="GEO71" s="22"/>
      <c r="GEP71" s="22"/>
      <c r="GEQ71" s="22"/>
      <c r="GER71" s="22"/>
      <c r="GES71" s="22"/>
      <c r="GET71" s="22"/>
      <c r="GEU71" s="22"/>
      <c r="GEV71" s="22"/>
      <c r="GEW71" s="22"/>
      <c r="GEX71" s="22"/>
      <c r="GEY71" s="22"/>
      <c r="GEZ71" s="22"/>
      <c r="GFA71" s="22"/>
      <c r="GFB71" s="22"/>
      <c r="GFC71" s="22"/>
      <c r="GFD71" s="22"/>
      <c r="GFE71" s="22"/>
      <c r="GFF71" s="22"/>
      <c r="GFG71" s="22"/>
      <c r="GFH71" s="22"/>
      <c r="GFI71" s="22"/>
      <c r="GFJ71" s="22"/>
      <c r="GFK71" s="22"/>
      <c r="GFL71" s="22"/>
      <c r="GFM71" s="22"/>
      <c r="GFN71" s="22"/>
      <c r="GFO71" s="22"/>
      <c r="GFP71" s="22"/>
      <c r="GFQ71" s="22"/>
      <c r="GFR71" s="22"/>
      <c r="GFS71" s="22"/>
      <c r="GFT71" s="22"/>
      <c r="GFU71" s="22"/>
      <c r="GFV71" s="22"/>
      <c r="GFW71" s="22"/>
      <c r="GFX71" s="22"/>
      <c r="GFY71" s="22"/>
      <c r="GFZ71" s="22"/>
      <c r="GGA71" s="22"/>
      <c r="GGB71" s="22"/>
      <c r="GGC71" s="22"/>
      <c r="GGD71" s="22"/>
      <c r="GGE71" s="22"/>
      <c r="GGF71" s="22"/>
      <c r="GGG71" s="22"/>
      <c r="GGH71" s="22"/>
      <c r="GGI71" s="22"/>
      <c r="GGJ71" s="22"/>
      <c r="GGK71" s="22"/>
      <c r="GGL71" s="22"/>
      <c r="GGM71" s="22"/>
      <c r="GGN71" s="22"/>
      <c r="GGO71" s="22"/>
      <c r="GGP71" s="22"/>
      <c r="GGQ71" s="22"/>
      <c r="GGR71" s="22"/>
      <c r="GGS71" s="22"/>
      <c r="GGT71" s="22"/>
      <c r="GGU71" s="22"/>
      <c r="GGV71" s="22"/>
      <c r="GGW71" s="22"/>
      <c r="GGX71" s="22"/>
      <c r="GGY71" s="22"/>
      <c r="GGZ71" s="22"/>
      <c r="GHA71" s="22"/>
      <c r="GHB71" s="22"/>
      <c r="GHC71" s="22"/>
      <c r="GHD71" s="22"/>
      <c r="GHE71" s="22"/>
      <c r="GHF71" s="22"/>
      <c r="GHG71" s="22"/>
      <c r="GHH71" s="22"/>
      <c r="GHI71" s="22"/>
      <c r="GHJ71" s="22"/>
      <c r="GHK71" s="22"/>
      <c r="GHL71" s="22"/>
      <c r="GHM71" s="22"/>
      <c r="GHN71" s="22"/>
      <c r="GHO71" s="22"/>
      <c r="GHP71" s="22"/>
      <c r="GHQ71" s="22"/>
      <c r="GHR71" s="22"/>
      <c r="GHS71" s="22"/>
      <c r="GHT71" s="22"/>
      <c r="GHU71" s="22"/>
      <c r="GHV71" s="22"/>
      <c r="GHW71" s="22"/>
      <c r="GHX71" s="22"/>
      <c r="GHY71" s="22"/>
      <c r="GHZ71" s="22"/>
      <c r="GIA71" s="22"/>
      <c r="GIB71" s="22"/>
      <c r="GIC71" s="22"/>
      <c r="GID71" s="22"/>
      <c r="GIE71" s="22"/>
      <c r="GIF71" s="22"/>
      <c r="GIG71" s="22"/>
      <c r="GIH71" s="22"/>
      <c r="GII71" s="22"/>
      <c r="GIJ71" s="22"/>
      <c r="GIK71" s="22"/>
      <c r="GIL71" s="22"/>
      <c r="GIM71" s="22"/>
      <c r="GIN71" s="22"/>
      <c r="GIO71" s="22"/>
      <c r="GIP71" s="22"/>
      <c r="GIQ71" s="22"/>
      <c r="GIR71" s="22"/>
      <c r="GIS71" s="22"/>
      <c r="GIT71" s="22"/>
      <c r="GIU71" s="22"/>
      <c r="GIV71" s="22"/>
      <c r="GIW71" s="22"/>
      <c r="GIX71" s="22"/>
      <c r="GIY71" s="22"/>
      <c r="GIZ71" s="22"/>
      <c r="GJA71" s="22"/>
      <c r="GJB71" s="22"/>
      <c r="GJC71" s="22"/>
      <c r="GJD71" s="22"/>
      <c r="GJE71" s="22"/>
      <c r="GJF71" s="22"/>
      <c r="GJG71" s="22"/>
      <c r="GJH71" s="22"/>
      <c r="GJI71" s="22"/>
      <c r="GJJ71" s="22"/>
      <c r="GJK71" s="22"/>
      <c r="GJL71" s="22"/>
      <c r="GJM71" s="22"/>
      <c r="GJN71" s="22"/>
      <c r="GJO71" s="22"/>
      <c r="GJP71" s="22"/>
      <c r="GJQ71" s="22"/>
      <c r="GJR71" s="22"/>
      <c r="GJS71" s="22"/>
      <c r="GJT71" s="22"/>
      <c r="GJU71" s="22"/>
      <c r="GJV71" s="22"/>
      <c r="GJW71" s="22"/>
      <c r="GJX71" s="22"/>
      <c r="GJY71" s="22"/>
      <c r="GJZ71" s="22"/>
      <c r="GKA71" s="22"/>
      <c r="GKB71" s="22"/>
      <c r="GKC71" s="22"/>
      <c r="GKD71" s="22"/>
      <c r="GKE71" s="22"/>
      <c r="GKF71" s="22"/>
      <c r="GKG71" s="22"/>
      <c r="GKH71" s="22"/>
      <c r="GKI71" s="22"/>
      <c r="GKJ71" s="22"/>
      <c r="GKK71" s="22"/>
      <c r="GKL71" s="22"/>
      <c r="GKM71" s="22"/>
      <c r="GKN71" s="22"/>
      <c r="GKO71" s="22"/>
      <c r="GKP71" s="22"/>
      <c r="GKQ71" s="22"/>
      <c r="GKR71" s="22"/>
      <c r="GKS71" s="22"/>
      <c r="GKT71" s="22"/>
      <c r="GKU71" s="22"/>
      <c r="GKV71" s="22"/>
      <c r="GKW71" s="22"/>
      <c r="GKX71" s="22"/>
      <c r="GKY71" s="22"/>
      <c r="GKZ71" s="22"/>
      <c r="GLA71" s="22"/>
      <c r="GLB71" s="22"/>
      <c r="GLC71" s="22"/>
      <c r="GLD71" s="22"/>
      <c r="GLE71" s="22"/>
      <c r="GLF71" s="22"/>
      <c r="GLG71" s="22"/>
      <c r="GLH71" s="22"/>
      <c r="GLI71" s="22"/>
      <c r="GLJ71" s="22"/>
      <c r="GLK71" s="22"/>
      <c r="GLL71" s="22"/>
      <c r="GLM71" s="22"/>
      <c r="GLN71" s="22"/>
      <c r="GLO71" s="22"/>
      <c r="GLP71" s="22"/>
      <c r="GLQ71" s="22"/>
      <c r="GLR71" s="22"/>
      <c r="GLS71" s="22"/>
      <c r="GLT71" s="22"/>
      <c r="GLU71" s="22"/>
      <c r="GLV71" s="22"/>
      <c r="GLW71" s="22"/>
      <c r="GLX71" s="22"/>
      <c r="GLY71" s="22"/>
      <c r="GLZ71" s="22"/>
      <c r="GMA71" s="22"/>
      <c r="GMB71" s="22"/>
      <c r="GMC71" s="22"/>
      <c r="GMD71" s="22"/>
      <c r="GME71" s="22"/>
      <c r="GMF71" s="22"/>
      <c r="GMG71" s="22"/>
      <c r="GMH71" s="22"/>
      <c r="GMI71" s="22"/>
      <c r="GMJ71" s="22"/>
      <c r="GMK71" s="22"/>
      <c r="GML71" s="22"/>
      <c r="GMM71" s="22"/>
      <c r="GMN71" s="22"/>
      <c r="GMO71" s="22"/>
      <c r="GMP71" s="22"/>
      <c r="GMQ71" s="22"/>
      <c r="GMR71" s="22"/>
      <c r="GMS71" s="22"/>
      <c r="GMT71" s="22"/>
      <c r="GMU71" s="22"/>
      <c r="GMV71" s="22"/>
      <c r="GMW71" s="22"/>
      <c r="GMX71" s="22"/>
      <c r="GMY71" s="22"/>
      <c r="GMZ71" s="22"/>
      <c r="GNA71" s="22"/>
      <c r="GNB71" s="22"/>
      <c r="GNC71" s="22"/>
      <c r="GND71" s="22"/>
      <c r="GNE71" s="22"/>
      <c r="GNF71" s="22"/>
      <c r="GNG71" s="22"/>
      <c r="GNH71" s="22"/>
      <c r="GNI71" s="22"/>
      <c r="GNJ71" s="22"/>
      <c r="GNK71" s="22"/>
      <c r="GNL71" s="22"/>
      <c r="GNM71" s="22"/>
      <c r="GNN71" s="22"/>
      <c r="GNO71" s="22"/>
      <c r="GNP71" s="22"/>
      <c r="GNQ71" s="22"/>
      <c r="GNR71" s="22"/>
      <c r="GNS71" s="22"/>
      <c r="GNT71" s="22"/>
      <c r="GNU71" s="22"/>
      <c r="GNV71" s="22"/>
      <c r="GNW71" s="22"/>
      <c r="GNX71" s="22"/>
      <c r="GNY71" s="22"/>
      <c r="GNZ71" s="22"/>
      <c r="GOA71" s="22"/>
      <c r="GOB71" s="22"/>
      <c r="GOC71" s="22"/>
      <c r="GOD71" s="22"/>
      <c r="GOE71" s="22"/>
      <c r="GOF71" s="22"/>
      <c r="GOG71" s="22"/>
      <c r="GOH71" s="22"/>
      <c r="GOI71" s="22"/>
      <c r="GOJ71" s="22"/>
      <c r="GOK71" s="22"/>
      <c r="GOL71" s="22"/>
      <c r="GOM71" s="22"/>
      <c r="GON71" s="22"/>
      <c r="GOO71" s="22"/>
      <c r="GOP71" s="22"/>
      <c r="GOQ71" s="22"/>
      <c r="GOR71" s="22"/>
      <c r="GOS71" s="22"/>
      <c r="GOT71" s="22"/>
      <c r="GOU71" s="22"/>
      <c r="GOV71" s="22"/>
      <c r="GOW71" s="22"/>
      <c r="GOX71" s="22"/>
      <c r="GOY71" s="22"/>
      <c r="GOZ71" s="22"/>
      <c r="GPA71" s="22"/>
      <c r="GPB71" s="22"/>
      <c r="GPC71" s="22"/>
      <c r="GPD71" s="22"/>
      <c r="GPE71" s="22"/>
      <c r="GPF71" s="22"/>
      <c r="GPG71" s="22"/>
      <c r="GPH71" s="22"/>
      <c r="GPI71" s="22"/>
      <c r="GPJ71" s="22"/>
      <c r="GPK71" s="22"/>
      <c r="GPL71" s="22"/>
      <c r="GPM71" s="22"/>
      <c r="GPN71" s="22"/>
      <c r="GPO71" s="22"/>
      <c r="GPP71" s="22"/>
      <c r="GPQ71" s="22"/>
      <c r="GPR71" s="22"/>
      <c r="GPS71" s="22"/>
      <c r="GPT71" s="22"/>
      <c r="GPU71" s="22"/>
      <c r="GPV71" s="22"/>
      <c r="GPW71" s="22"/>
      <c r="GPX71" s="22"/>
      <c r="GPY71" s="22"/>
      <c r="GPZ71" s="22"/>
      <c r="GQA71" s="22"/>
      <c r="GQB71" s="22"/>
      <c r="GQC71" s="22"/>
      <c r="GQD71" s="22"/>
      <c r="GQE71" s="22"/>
      <c r="GQF71" s="22"/>
      <c r="GQG71" s="22"/>
      <c r="GQH71" s="22"/>
      <c r="GQI71" s="22"/>
      <c r="GQJ71" s="22"/>
      <c r="GQK71" s="22"/>
      <c r="GQL71" s="22"/>
      <c r="GQM71" s="22"/>
      <c r="GQN71" s="22"/>
      <c r="GQO71" s="22"/>
      <c r="GQP71" s="22"/>
      <c r="GQQ71" s="22"/>
      <c r="GQR71" s="22"/>
      <c r="GQS71" s="22"/>
      <c r="GQT71" s="22"/>
      <c r="GQU71" s="22"/>
      <c r="GQV71" s="22"/>
      <c r="GQW71" s="22"/>
      <c r="GQX71" s="22"/>
      <c r="GQY71" s="22"/>
      <c r="GQZ71" s="22"/>
      <c r="GRA71" s="22"/>
      <c r="GRB71" s="22"/>
      <c r="GRC71" s="22"/>
      <c r="GRD71" s="22"/>
      <c r="GRE71" s="22"/>
      <c r="GRF71" s="22"/>
      <c r="GRG71" s="22"/>
      <c r="GRH71" s="22"/>
      <c r="GRI71" s="22"/>
      <c r="GRJ71" s="22"/>
      <c r="GRK71" s="22"/>
      <c r="GRL71" s="22"/>
      <c r="GRM71" s="22"/>
      <c r="GRN71" s="22"/>
      <c r="GRO71" s="22"/>
      <c r="GRP71" s="22"/>
      <c r="GRQ71" s="22"/>
      <c r="GRR71" s="22"/>
      <c r="GRS71" s="22"/>
      <c r="GRT71" s="22"/>
      <c r="GRU71" s="22"/>
      <c r="GRV71" s="22"/>
      <c r="GRW71" s="22"/>
      <c r="GRX71" s="22"/>
      <c r="GRY71" s="22"/>
      <c r="GRZ71" s="22"/>
      <c r="GSA71" s="22"/>
      <c r="GSB71" s="22"/>
      <c r="GSC71" s="22"/>
      <c r="GSD71" s="22"/>
      <c r="GSE71" s="22"/>
      <c r="GSF71" s="22"/>
      <c r="GSG71" s="22"/>
      <c r="GSH71" s="22"/>
      <c r="GSI71" s="22"/>
      <c r="GSJ71" s="22"/>
      <c r="GSK71" s="22"/>
      <c r="GSL71" s="22"/>
      <c r="GSM71" s="22"/>
      <c r="GSN71" s="22"/>
      <c r="GSO71" s="22"/>
      <c r="GSP71" s="22"/>
      <c r="GSQ71" s="22"/>
      <c r="GSR71" s="22"/>
      <c r="GSS71" s="22"/>
      <c r="GST71" s="22"/>
      <c r="GSU71" s="22"/>
      <c r="GSV71" s="22"/>
      <c r="GSW71" s="22"/>
      <c r="GSX71" s="22"/>
      <c r="GSY71" s="22"/>
      <c r="GSZ71" s="22"/>
      <c r="GTA71" s="22"/>
      <c r="GTB71" s="22"/>
      <c r="GTC71" s="22"/>
      <c r="GTD71" s="22"/>
      <c r="GTE71" s="22"/>
      <c r="GTF71" s="22"/>
      <c r="GTG71" s="22"/>
      <c r="GTH71" s="22"/>
      <c r="GTI71" s="22"/>
      <c r="GTJ71" s="22"/>
      <c r="GTK71" s="22"/>
      <c r="GTL71" s="22"/>
      <c r="GTM71" s="22"/>
      <c r="GTN71" s="22"/>
      <c r="GTO71" s="22"/>
      <c r="GTP71" s="22"/>
      <c r="GTQ71" s="22"/>
      <c r="GTR71" s="22"/>
      <c r="GTS71" s="22"/>
      <c r="GTT71" s="22"/>
      <c r="GTU71" s="22"/>
      <c r="GTV71" s="22"/>
      <c r="GTW71" s="22"/>
      <c r="GTX71" s="22"/>
      <c r="GTY71" s="22"/>
      <c r="GTZ71" s="22"/>
      <c r="GUA71" s="22"/>
      <c r="GUB71" s="22"/>
      <c r="GUC71" s="22"/>
      <c r="GUD71" s="22"/>
      <c r="GUE71" s="22"/>
      <c r="GUF71" s="22"/>
      <c r="GUG71" s="22"/>
      <c r="GUH71" s="22"/>
      <c r="GUI71" s="22"/>
      <c r="GUJ71" s="22"/>
      <c r="GUK71" s="22"/>
      <c r="GUL71" s="22"/>
      <c r="GUM71" s="22"/>
      <c r="GUN71" s="22"/>
      <c r="GUO71" s="22"/>
      <c r="GUP71" s="22"/>
      <c r="GUQ71" s="22"/>
      <c r="GUR71" s="22"/>
      <c r="GUS71" s="22"/>
      <c r="GUT71" s="22"/>
      <c r="GUU71" s="22"/>
      <c r="GUV71" s="22"/>
      <c r="GUW71" s="22"/>
      <c r="GUX71" s="22"/>
      <c r="GUY71" s="22"/>
      <c r="GUZ71" s="22"/>
      <c r="GVA71" s="22"/>
      <c r="GVB71" s="22"/>
      <c r="GVC71" s="22"/>
      <c r="GVD71" s="22"/>
      <c r="GVE71" s="22"/>
      <c r="GVF71" s="22"/>
      <c r="GVG71" s="22"/>
      <c r="GVH71" s="22"/>
      <c r="GVI71" s="22"/>
      <c r="GVJ71" s="22"/>
      <c r="GVK71" s="22"/>
      <c r="GVL71" s="22"/>
      <c r="GVM71" s="22"/>
      <c r="GVN71" s="22"/>
      <c r="GVO71" s="22"/>
      <c r="GVP71" s="22"/>
      <c r="GVQ71" s="22"/>
      <c r="GVR71" s="22"/>
      <c r="GVS71" s="22"/>
      <c r="GVT71" s="22"/>
      <c r="GVU71" s="22"/>
      <c r="GVV71" s="22"/>
      <c r="GVW71" s="22"/>
      <c r="GVX71" s="22"/>
      <c r="GVY71" s="22"/>
      <c r="GVZ71" s="22"/>
      <c r="GWA71" s="22"/>
      <c r="GWB71" s="22"/>
      <c r="GWC71" s="22"/>
      <c r="GWD71" s="22"/>
      <c r="GWE71" s="22"/>
      <c r="GWF71" s="22"/>
      <c r="GWG71" s="22"/>
      <c r="GWH71" s="22"/>
      <c r="GWI71" s="22"/>
      <c r="GWJ71" s="22"/>
      <c r="GWK71" s="22"/>
      <c r="GWL71" s="22"/>
      <c r="GWM71" s="22"/>
      <c r="GWN71" s="22"/>
      <c r="GWO71" s="22"/>
      <c r="GWP71" s="22"/>
      <c r="GWQ71" s="22"/>
      <c r="GWR71" s="22"/>
      <c r="GWS71" s="22"/>
      <c r="GWT71" s="22"/>
      <c r="GWU71" s="22"/>
      <c r="GWV71" s="22"/>
      <c r="GWW71" s="22"/>
      <c r="GWX71" s="22"/>
      <c r="GWY71" s="22"/>
      <c r="GWZ71" s="22"/>
      <c r="GXA71" s="22"/>
      <c r="GXB71" s="22"/>
      <c r="GXC71" s="22"/>
      <c r="GXD71" s="22"/>
      <c r="GXE71" s="22"/>
      <c r="GXF71" s="22"/>
      <c r="GXG71" s="22"/>
      <c r="GXH71" s="22"/>
      <c r="GXI71" s="22"/>
      <c r="GXJ71" s="22"/>
      <c r="GXK71" s="22"/>
      <c r="GXL71" s="22"/>
      <c r="GXM71" s="22"/>
      <c r="GXN71" s="22"/>
      <c r="GXO71" s="22"/>
      <c r="GXP71" s="22"/>
      <c r="GXQ71" s="22"/>
      <c r="GXR71" s="22"/>
      <c r="GXS71" s="22"/>
      <c r="GXT71" s="22"/>
      <c r="GXU71" s="22"/>
      <c r="GXV71" s="22"/>
      <c r="GXW71" s="22"/>
      <c r="GXX71" s="22"/>
      <c r="GXY71" s="22"/>
      <c r="GXZ71" s="22"/>
      <c r="GYA71" s="22"/>
      <c r="GYB71" s="22"/>
      <c r="GYC71" s="22"/>
      <c r="GYD71" s="22"/>
      <c r="GYE71" s="22"/>
      <c r="GYF71" s="22"/>
      <c r="GYG71" s="22"/>
      <c r="GYH71" s="22"/>
      <c r="GYI71" s="22"/>
      <c r="GYJ71" s="22"/>
      <c r="GYK71" s="22"/>
      <c r="GYL71" s="22"/>
      <c r="GYM71" s="22"/>
      <c r="GYN71" s="22"/>
      <c r="GYO71" s="22"/>
      <c r="GYP71" s="22"/>
      <c r="GYQ71" s="22"/>
      <c r="GYR71" s="22"/>
      <c r="GYS71" s="22"/>
      <c r="GYT71" s="22"/>
      <c r="GYU71" s="22"/>
      <c r="GYV71" s="22"/>
      <c r="GYW71" s="22"/>
      <c r="GYX71" s="22"/>
      <c r="GYY71" s="22"/>
      <c r="GYZ71" s="22"/>
      <c r="GZA71" s="22"/>
      <c r="GZB71" s="22"/>
      <c r="GZC71" s="22"/>
      <c r="GZD71" s="22"/>
      <c r="GZE71" s="22"/>
      <c r="GZF71" s="22"/>
      <c r="GZG71" s="22"/>
      <c r="GZH71" s="22"/>
      <c r="GZI71" s="22"/>
      <c r="GZJ71" s="22"/>
      <c r="GZK71" s="22"/>
      <c r="GZL71" s="22"/>
      <c r="GZM71" s="22"/>
      <c r="GZN71" s="22"/>
      <c r="GZO71" s="22"/>
      <c r="GZP71" s="22"/>
      <c r="GZQ71" s="22"/>
      <c r="GZR71" s="22"/>
      <c r="GZS71" s="22"/>
      <c r="GZT71" s="22"/>
      <c r="GZU71" s="22"/>
      <c r="GZV71" s="22"/>
      <c r="GZW71" s="22"/>
      <c r="GZX71" s="22"/>
      <c r="GZY71" s="22"/>
      <c r="GZZ71" s="22"/>
      <c r="HAA71" s="22"/>
      <c r="HAB71" s="22"/>
      <c r="HAC71" s="22"/>
      <c r="HAD71" s="22"/>
      <c r="HAE71" s="22"/>
      <c r="HAF71" s="22"/>
      <c r="HAG71" s="22"/>
      <c r="HAH71" s="22"/>
      <c r="HAI71" s="22"/>
      <c r="HAJ71" s="22"/>
      <c r="HAK71" s="22"/>
      <c r="HAL71" s="22"/>
      <c r="HAM71" s="22"/>
      <c r="HAN71" s="22"/>
      <c r="HAO71" s="22"/>
      <c r="HAP71" s="22"/>
      <c r="HAQ71" s="22"/>
      <c r="HAR71" s="22"/>
      <c r="HAS71" s="22"/>
      <c r="HAT71" s="22"/>
      <c r="HAU71" s="22"/>
      <c r="HAV71" s="22"/>
      <c r="HAW71" s="22"/>
      <c r="HAX71" s="22"/>
      <c r="HAY71" s="22"/>
      <c r="HAZ71" s="22"/>
      <c r="HBA71" s="22"/>
      <c r="HBB71" s="22"/>
      <c r="HBC71" s="22"/>
      <c r="HBD71" s="22"/>
      <c r="HBE71" s="22"/>
      <c r="HBF71" s="22"/>
      <c r="HBG71" s="22"/>
      <c r="HBH71" s="22"/>
      <c r="HBI71" s="22"/>
      <c r="HBJ71" s="22"/>
      <c r="HBK71" s="22"/>
      <c r="HBL71" s="22"/>
      <c r="HBM71" s="22"/>
      <c r="HBN71" s="22"/>
      <c r="HBO71" s="22"/>
      <c r="HBP71" s="22"/>
      <c r="HBQ71" s="22"/>
      <c r="HBR71" s="22"/>
      <c r="HBS71" s="22"/>
      <c r="HBT71" s="22"/>
      <c r="HBU71" s="22"/>
      <c r="HBV71" s="22"/>
      <c r="HBW71" s="22"/>
      <c r="HBX71" s="22"/>
      <c r="HBY71" s="22"/>
      <c r="HBZ71" s="22"/>
      <c r="HCA71" s="22"/>
      <c r="HCB71" s="22"/>
      <c r="HCC71" s="22"/>
      <c r="HCD71" s="22"/>
      <c r="HCE71" s="22"/>
      <c r="HCF71" s="22"/>
      <c r="HCG71" s="22"/>
      <c r="HCH71" s="22"/>
      <c r="HCI71" s="22"/>
      <c r="HCJ71" s="22"/>
      <c r="HCK71" s="22"/>
      <c r="HCL71" s="22"/>
      <c r="HCM71" s="22"/>
      <c r="HCN71" s="22"/>
      <c r="HCO71" s="22"/>
      <c r="HCP71" s="22"/>
      <c r="HCQ71" s="22"/>
      <c r="HCR71" s="22"/>
      <c r="HCS71" s="22"/>
      <c r="HCT71" s="22"/>
      <c r="HCU71" s="22"/>
      <c r="HCV71" s="22"/>
      <c r="HCW71" s="22"/>
      <c r="HCX71" s="22"/>
      <c r="HCY71" s="22"/>
      <c r="HCZ71" s="22"/>
      <c r="HDA71" s="22"/>
      <c r="HDB71" s="22"/>
      <c r="HDC71" s="22"/>
      <c r="HDD71" s="22"/>
      <c r="HDE71" s="22"/>
      <c r="HDF71" s="22"/>
      <c r="HDG71" s="22"/>
      <c r="HDH71" s="22"/>
      <c r="HDI71" s="22"/>
      <c r="HDJ71" s="22"/>
      <c r="HDK71" s="22"/>
      <c r="HDL71" s="22"/>
      <c r="HDM71" s="22"/>
      <c r="HDN71" s="22"/>
      <c r="HDO71" s="22"/>
      <c r="HDP71" s="22"/>
      <c r="HDQ71" s="22"/>
      <c r="HDR71" s="22"/>
      <c r="HDS71" s="22"/>
      <c r="HDT71" s="22"/>
      <c r="HDU71" s="22"/>
      <c r="HDV71" s="22"/>
      <c r="HDW71" s="22"/>
      <c r="HDX71" s="22"/>
      <c r="HDY71" s="22"/>
      <c r="HDZ71" s="22"/>
      <c r="HEA71" s="22"/>
      <c r="HEB71" s="22"/>
      <c r="HEC71" s="22"/>
      <c r="HED71" s="22"/>
      <c r="HEE71" s="22"/>
      <c r="HEF71" s="22"/>
      <c r="HEG71" s="22"/>
      <c r="HEH71" s="22"/>
      <c r="HEI71" s="22"/>
      <c r="HEJ71" s="22"/>
      <c r="HEK71" s="22"/>
      <c r="HEL71" s="22"/>
      <c r="HEM71" s="22"/>
      <c r="HEN71" s="22"/>
      <c r="HEO71" s="22"/>
      <c r="HEP71" s="22"/>
      <c r="HEQ71" s="22"/>
      <c r="HER71" s="22"/>
      <c r="HES71" s="22"/>
      <c r="HET71" s="22"/>
      <c r="HEU71" s="22"/>
      <c r="HEV71" s="22"/>
      <c r="HEW71" s="22"/>
      <c r="HEX71" s="22"/>
      <c r="HEY71" s="22"/>
      <c r="HEZ71" s="22"/>
      <c r="HFA71" s="22"/>
      <c r="HFB71" s="22"/>
      <c r="HFC71" s="22"/>
      <c r="HFD71" s="22"/>
      <c r="HFE71" s="22"/>
      <c r="HFF71" s="22"/>
      <c r="HFG71" s="22"/>
      <c r="HFH71" s="22"/>
      <c r="HFI71" s="22"/>
      <c r="HFJ71" s="22"/>
      <c r="HFK71" s="22"/>
      <c r="HFL71" s="22"/>
      <c r="HFM71" s="22"/>
      <c r="HFN71" s="22"/>
      <c r="HFO71" s="22"/>
      <c r="HFP71" s="22"/>
      <c r="HFQ71" s="22"/>
      <c r="HFR71" s="22"/>
      <c r="HFS71" s="22"/>
      <c r="HFT71" s="22"/>
      <c r="HFU71" s="22"/>
      <c r="HFV71" s="22"/>
      <c r="HFW71" s="22"/>
      <c r="HFX71" s="22"/>
      <c r="HFY71" s="22"/>
      <c r="HFZ71" s="22"/>
      <c r="HGA71" s="22"/>
      <c r="HGB71" s="22"/>
      <c r="HGC71" s="22"/>
      <c r="HGD71" s="22"/>
      <c r="HGE71" s="22"/>
      <c r="HGF71" s="22"/>
      <c r="HGG71" s="22"/>
      <c r="HGH71" s="22"/>
      <c r="HGI71" s="22"/>
      <c r="HGJ71" s="22"/>
      <c r="HGK71" s="22"/>
      <c r="HGL71" s="22"/>
      <c r="HGM71" s="22"/>
      <c r="HGN71" s="22"/>
      <c r="HGO71" s="22"/>
      <c r="HGP71" s="22"/>
      <c r="HGQ71" s="22"/>
      <c r="HGR71" s="22"/>
      <c r="HGS71" s="22"/>
      <c r="HGT71" s="22"/>
      <c r="HGU71" s="22"/>
      <c r="HGV71" s="22"/>
      <c r="HGW71" s="22"/>
      <c r="HGX71" s="22"/>
      <c r="HGY71" s="22"/>
      <c r="HGZ71" s="22"/>
      <c r="HHA71" s="22"/>
      <c r="HHB71" s="22"/>
      <c r="HHC71" s="22"/>
      <c r="HHD71" s="22"/>
      <c r="HHE71" s="22"/>
      <c r="HHF71" s="22"/>
      <c r="HHG71" s="22"/>
      <c r="HHH71" s="22"/>
      <c r="HHI71" s="22"/>
      <c r="HHJ71" s="22"/>
      <c r="HHK71" s="22"/>
      <c r="HHL71" s="22"/>
      <c r="HHM71" s="22"/>
      <c r="HHN71" s="22"/>
      <c r="HHO71" s="22"/>
      <c r="HHP71" s="22"/>
      <c r="HHQ71" s="22"/>
      <c r="HHR71" s="22"/>
      <c r="HHS71" s="22"/>
      <c r="HHT71" s="22"/>
      <c r="HHU71" s="22"/>
      <c r="HHV71" s="22"/>
      <c r="HHW71" s="22"/>
      <c r="HHX71" s="22"/>
      <c r="HHY71" s="22"/>
      <c r="HHZ71" s="22"/>
      <c r="HIA71" s="22"/>
      <c r="HIB71" s="22"/>
      <c r="HIC71" s="22"/>
      <c r="HID71" s="22"/>
      <c r="HIE71" s="22"/>
      <c r="HIF71" s="22"/>
      <c r="HIG71" s="22"/>
      <c r="HIH71" s="22"/>
      <c r="HII71" s="22"/>
      <c r="HIJ71" s="22"/>
      <c r="HIK71" s="22"/>
      <c r="HIL71" s="22"/>
      <c r="HIM71" s="22"/>
      <c r="HIN71" s="22"/>
      <c r="HIO71" s="22"/>
      <c r="HIP71" s="22"/>
      <c r="HIQ71" s="22"/>
      <c r="HIR71" s="22"/>
      <c r="HIS71" s="22"/>
      <c r="HIT71" s="22"/>
      <c r="HIU71" s="22"/>
      <c r="HIV71" s="22"/>
      <c r="HIW71" s="22"/>
      <c r="HIX71" s="22"/>
      <c r="HIY71" s="22"/>
      <c r="HIZ71" s="22"/>
      <c r="HJA71" s="22"/>
      <c r="HJB71" s="22"/>
      <c r="HJC71" s="22"/>
      <c r="HJD71" s="22"/>
      <c r="HJE71" s="22"/>
      <c r="HJF71" s="22"/>
      <c r="HJG71" s="22"/>
      <c r="HJH71" s="22"/>
      <c r="HJI71" s="22"/>
      <c r="HJJ71" s="22"/>
      <c r="HJK71" s="22"/>
      <c r="HJL71" s="22"/>
      <c r="HJM71" s="22"/>
      <c r="HJN71" s="22"/>
      <c r="HJO71" s="22"/>
      <c r="HJP71" s="22"/>
      <c r="HJQ71" s="22"/>
      <c r="HJR71" s="22"/>
      <c r="HJS71" s="22"/>
      <c r="HJT71" s="22"/>
      <c r="HJU71" s="22"/>
      <c r="HJV71" s="22"/>
      <c r="HJW71" s="22"/>
      <c r="HJX71" s="22"/>
      <c r="HJY71" s="22"/>
      <c r="HJZ71" s="22"/>
      <c r="HKA71" s="22"/>
      <c r="HKB71" s="22"/>
      <c r="HKC71" s="22"/>
      <c r="HKD71" s="22"/>
      <c r="HKE71" s="22"/>
      <c r="HKF71" s="22"/>
      <c r="HKG71" s="22"/>
      <c r="HKH71" s="22"/>
      <c r="HKI71" s="22"/>
      <c r="HKJ71" s="22"/>
      <c r="HKK71" s="22"/>
      <c r="HKL71" s="22"/>
      <c r="HKM71" s="22"/>
      <c r="HKN71" s="22"/>
      <c r="HKO71" s="22"/>
      <c r="HKP71" s="22"/>
      <c r="HKQ71" s="22"/>
      <c r="HKR71" s="22"/>
      <c r="HKS71" s="22"/>
      <c r="HKT71" s="22"/>
      <c r="HKU71" s="22"/>
      <c r="HKV71" s="22"/>
      <c r="HKW71" s="22"/>
      <c r="HKX71" s="22"/>
      <c r="HKY71" s="22"/>
      <c r="HKZ71" s="22"/>
      <c r="HLA71" s="22"/>
      <c r="HLB71" s="22"/>
      <c r="HLC71" s="22"/>
      <c r="HLD71" s="22"/>
      <c r="HLE71" s="22"/>
      <c r="HLF71" s="22"/>
      <c r="HLG71" s="22"/>
      <c r="HLH71" s="22"/>
      <c r="HLI71" s="22"/>
      <c r="HLJ71" s="22"/>
      <c r="HLK71" s="22"/>
      <c r="HLL71" s="22"/>
      <c r="HLM71" s="22"/>
      <c r="HLN71" s="22"/>
      <c r="HLO71" s="22"/>
      <c r="HLP71" s="22"/>
      <c r="HLQ71" s="22"/>
      <c r="HLR71" s="22"/>
      <c r="HLS71" s="22"/>
      <c r="HLT71" s="22"/>
      <c r="HLU71" s="22"/>
      <c r="HLV71" s="22"/>
      <c r="HLW71" s="22"/>
      <c r="HLX71" s="22"/>
      <c r="HLY71" s="22"/>
      <c r="HLZ71" s="22"/>
      <c r="HMA71" s="22"/>
      <c r="HMB71" s="22"/>
      <c r="HMC71" s="22"/>
      <c r="HMD71" s="22"/>
      <c r="HME71" s="22"/>
      <c r="HMF71" s="22"/>
      <c r="HMG71" s="22"/>
      <c r="HMH71" s="22"/>
      <c r="HMI71" s="22"/>
      <c r="HMJ71" s="22"/>
      <c r="HMK71" s="22"/>
      <c r="HML71" s="22"/>
      <c r="HMM71" s="22"/>
      <c r="HMN71" s="22"/>
      <c r="HMO71" s="22"/>
      <c r="HMP71" s="22"/>
      <c r="HMQ71" s="22"/>
      <c r="HMR71" s="22"/>
      <c r="HMS71" s="22"/>
      <c r="HMT71" s="22"/>
      <c r="HMU71" s="22"/>
      <c r="HMV71" s="22"/>
      <c r="HMW71" s="22"/>
      <c r="HMX71" s="22"/>
      <c r="HMY71" s="22"/>
      <c r="HMZ71" s="22"/>
      <c r="HNA71" s="22"/>
      <c r="HNB71" s="22"/>
      <c r="HNC71" s="22"/>
      <c r="HND71" s="22"/>
      <c r="HNE71" s="22"/>
      <c r="HNF71" s="22"/>
      <c r="HNG71" s="22"/>
      <c r="HNH71" s="22"/>
      <c r="HNI71" s="22"/>
      <c r="HNJ71" s="22"/>
      <c r="HNK71" s="22"/>
      <c r="HNL71" s="22"/>
      <c r="HNM71" s="22"/>
      <c r="HNN71" s="22"/>
      <c r="HNO71" s="22"/>
      <c r="HNP71" s="22"/>
      <c r="HNQ71" s="22"/>
      <c r="HNR71" s="22"/>
      <c r="HNS71" s="22"/>
      <c r="HNT71" s="22"/>
      <c r="HNU71" s="22"/>
      <c r="HNV71" s="22"/>
      <c r="HNW71" s="22"/>
      <c r="HNX71" s="22"/>
      <c r="HNY71" s="22"/>
      <c r="HNZ71" s="22"/>
      <c r="HOA71" s="22"/>
      <c r="HOB71" s="22"/>
      <c r="HOC71" s="22"/>
      <c r="HOD71" s="22"/>
      <c r="HOE71" s="22"/>
      <c r="HOF71" s="22"/>
      <c r="HOG71" s="22"/>
      <c r="HOH71" s="22"/>
      <c r="HOI71" s="22"/>
      <c r="HOJ71" s="22"/>
      <c r="HOK71" s="22"/>
      <c r="HOL71" s="22"/>
      <c r="HOM71" s="22"/>
      <c r="HON71" s="22"/>
      <c r="HOO71" s="22"/>
      <c r="HOP71" s="22"/>
      <c r="HOQ71" s="22"/>
      <c r="HOR71" s="22"/>
      <c r="HOS71" s="22"/>
      <c r="HOT71" s="22"/>
      <c r="HOU71" s="22"/>
      <c r="HOV71" s="22"/>
      <c r="HOW71" s="22"/>
      <c r="HOX71" s="22"/>
      <c r="HOY71" s="22"/>
      <c r="HOZ71" s="22"/>
      <c r="HPA71" s="22"/>
      <c r="HPB71" s="22"/>
      <c r="HPC71" s="22"/>
      <c r="HPD71" s="22"/>
      <c r="HPE71" s="22"/>
      <c r="HPF71" s="22"/>
      <c r="HPG71" s="22"/>
      <c r="HPH71" s="22"/>
      <c r="HPI71" s="22"/>
      <c r="HPJ71" s="22"/>
      <c r="HPK71" s="22"/>
      <c r="HPL71" s="22"/>
      <c r="HPM71" s="22"/>
      <c r="HPN71" s="22"/>
      <c r="HPO71" s="22"/>
      <c r="HPP71" s="22"/>
      <c r="HPQ71" s="22"/>
      <c r="HPR71" s="22"/>
      <c r="HPS71" s="22"/>
      <c r="HPT71" s="22"/>
      <c r="HPU71" s="22"/>
      <c r="HPV71" s="22"/>
      <c r="HPW71" s="22"/>
      <c r="HPX71" s="22"/>
      <c r="HPY71" s="22"/>
      <c r="HPZ71" s="22"/>
      <c r="HQA71" s="22"/>
      <c r="HQB71" s="22"/>
      <c r="HQC71" s="22"/>
      <c r="HQD71" s="22"/>
      <c r="HQE71" s="22"/>
      <c r="HQF71" s="22"/>
      <c r="HQG71" s="22"/>
      <c r="HQH71" s="22"/>
      <c r="HQI71" s="22"/>
      <c r="HQJ71" s="22"/>
      <c r="HQK71" s="22"/>
      <c r="HQL71" s="22"/>
      <c r="HQM71" s="22"/>
      <c r="HQN71" s="22"/>
      <c r="HQO71" s="22"/>
      <c r="HQP71" s="22"/>
      <c r="HQQ71" s="22"/>
      <c r="HQR71" s="22"/>
      <c r="HQS71" s="22"/>
      <c r="HQT71" s="22"/>
      <c r="HQU71" s="22"/>
      <c r="HQV71" s="22"/>
      <c r="HQW71" s="22"/>
      <c r="HQX71" s="22"/>
      <c r="HQY71" s="22"/>
      <c r="HQZ71" s="22"/>
      <c r="HRA71" s="22"/>
      <c r="HRB71" s="22"/>
      <c r="HRC71" s="22"/>
      <c r="HRD71" s="22"/>
      <c r="HRE71" s="22"/>
      <c r="HRF71" s="22"/>
      <c r="HRG71" s="22"/>
      <c r="HRH71" s="22"/>
      <c r="HRI71" s="22"/>
      <c r="HRJ71" s="22"/>
      <c r="HRK71" s="22"/>
      <c r="HRL71" s="22"/>
      <c r="HRM71" s="22"/>
      <c r="HRN71" s="22"/>
      <c r="HRO71" s="22"/>
      <c r="HRP71" s="22"/>
      <c r="HRQ71" s="22"/>
      <c r="HRR71" s="22"/>
      <c r="HRS71" s="22"/>
      <c r="HRT71" s="22"/>
      <c r="HRU71" s="22"/>
      <c r="HRV71" s="22"/>
      <c r="HRW71" s="22"/>
      <c r="HRX71" s="22"/>
      <c r="HRY71" s="22"/>
      <c r="HRZ71" s="22"/>
      <c r="HSA71" s="22"/>
      <c r="HSB71" s="22"/>
      <c r="HSC71" s="22"/>
      <c r="HSD71" s="22"/>
      <c r="HSE71" s="22"/>
      <c r="HSF71" s="22"/>
      <c r="HSG71" s="22"/>
      <c r="HSH71" s="22"/>
      <c r="HSI71" s="22"/>
      <c r="HSJ71" s="22"/>
      <c r="HSK71" s="22"/>
      <c r="HSL71" s="22"/>
      <c r="HSM71" s="22"/>
      <c r="HSN71" s="22"/>
      <c r="HSO71" s="22"/>
      <c r="HSP71" s="22"/>
      <c r="HSQ71" s="22"/>
      <c r="HSR71" s="22"/>
      <c r="HSS71" s="22"/>
      <c r="HST71" s="22"/>
      <c r="HSU71" s="22"/>
      <c r="HSV71" s="22"/>
      <c r="HSW71" s="22"/>
      <c r="HSX71" s="22"/>
      <c r="HSY71" s="22"/>
      <c r="HSZ71" s="22"/>
      <c r="HTA71" s="22"/>
      <c r="HTB71" s="22"/>
      <c r="HTC71" s="22"/>
      <c r="HTD71" s="22"/>
      <c r="HTE71" s="22"/>
      <c r="HTF71" s="22"/>
      <c r="HTG71" s="22"/>
      <c r="HTH71" s="22"/>
      <c r="HTI71" s="22"/>
      <c r="HTJ71" s="22"/>
      <c r="HTK71" s="22"/>
      <c r="HTL71" s="22"/>
      <c r="HTM71" s="22"/>
      <c r="HTN71" s="22"/>
      <c r="HTO71" s="22"/>
      <c r="HTP71" s="22"/>
      <c r="HTQ71" s="22"/>
      <c r="HTR71" s="22"/>
      <c r="HTS71" s="22"/>
      <c r="HTT71" s="22"/>
      <c r="HTU71" s="22"/>
      <c r="HTV71" s="22"/>
      <c r="HTW71" s="22"/>
      <c r="HTX71" s="22"/>
      <c r="HTY71" s="22"/>
      <c r="HTZ71" s="22"/>
      <c r="HUA71" s="22"/>
      <c r="HUB71" s="22"/>
      <c r="HUC71" s="22"/>
      <c r="HUD71" s="22"/>
      <c r="HUE71" s="22"/>
      <c r="HUF71" s="22"/>
      <c r="HUG71" s="22"/>
      <c r="HUH71" s="22"/>
      <c r="HUI71" s="22"/>
      <c r="HUJ71" s="22"/>
      <c r="HUK71" s="22"/>
      <c r="HUL71" s="22"/>
      <c r="HUM71" s="22"/>
      <c r="HUN71" s="22"/>
      <c r="HUO71" s="22"/>
      <c r="HUP71" s="22"/>
      <c r="HUQ71" s="22"/>
      <c r="HUR71" s="22"/>
      <c r="HUS71" s="22"/>
      <c r="HUT71" s="22"/>
      <c r="HUU71" s="22"/>
      <c r="HUV71" s="22"/>
      <c r="HUW71" s="22"/>
      <c r="HUX71" s="22"/>
      <c r="HUY71" s="22"/>
      <c r="HUZ71" s="22"/>
      <c r="HVA71" s="22"/>
      <c r="HVB71" s="22"/>
      <c r="HVC71" s="22"/>
      <c r="HVD71" s="22"/>
      <c r="HVE71" s="22"/>
      <c r="HVF71" s="22"/>
      <c r="HVG71" s="22"/>
      <c r="HVH71" s="22"/>
      <c r="HVI71" s="22"/>
      <c r="HVJ71" s="22"/>
      <c r="HVK71" s="22"/>
      <c r="HVL71" s="22"/>
      <c r="HVM71" s="22"/>
      <c r="HVN71" s="22"/>
      <c r="HVO71" s="22"/>
      <c r="HVP71" s="22"/>
      <c r="HVQ71" s="22"/>
      <c r="HVR71" s="22"/>
      <c r="HVS71" s="22"/>
      <c r="HVT71" s="22"/>
      <c r="HVU71" s="22"/>
      <c r="HVV71" s="22"/>
      <c r="HVW71" s="22"/>
      <c r="HVX71" s="22"/>
      <c r="HVY71" s="22"/>
      <c r="HVZ71" s="22"/>
      <c r="HWA71" s="22"/>
      <c r="HWB71" s="22"/>
      <c r="HWC71" s="22"/>
      <c r="HWD71" s="22"/>
      <c r="HWE71" s="22"/>
      <c r="HWF71" s="22"/>
      <c r="HWG71" s="22"/>
      <c r="HWH71" s="22"/>
      <c r="HWI71" s="22"/>
      <c r="HWJ71" s="22"/>
      <c r="HWK71" s="22"/>
      <c r="HWL71" s="22"/>
      <c r="HWM71" s="22"/>
      <c r="HWN71" s="22"/>
      <c r="HWO71" s="22"/>
      <c r="HWP71" s="22"/>
      <c r="HWQ71" s="22"/>
      <c r="HWR71" s="22"/>
      <c r="HWS71" s="22"/>
      <c r="HWT71" s="22"/>
      <c r="HWU71" s="22"/>
      <c r="HWV71" s="22"/>
      <c r="HWW71" s="22"/>
      <c r="HWX71" s="22"/>
      <c r="HWY71" s="22"/>
      <c r="HWZ71" s="22"/>
      <c r="HXA71" s="22"/>
      <c r="HXB71" s="22"/>
      <c r="HXC71" s="22"/>
      <c r="HXD71" s="22"/>
      <c r="HXE71" s="22"/>
      <c r="HXF71" s="22"/>
      <c r="HXG71" s="22"/>
      <c r="HXH71" s="22"/>
      <c r="HXI71" s="22"/>
      <c r="HXJ71" s="22"/>
      <c r="HXK71" s="22"/>
      <c r="HXL71" s="22"/>
      <c r="HXM71" s="22"/>
      <c r="HXN71" s="22"/>
      <c r="HXO71" s="22"/>
      <c r="HXP71" s="22"/>
      <c r="HXQ71" s="22"/>
      <c r="HXR71" s="22"/>
      <c r="HXS71" s="22"/>
      <c r="HXT71" s="22"/>
      <c r="HXU71" s="22"/>
      <c r="HXV71" s="22"/>
      <c r="HXW71" s="22"/>
      <c r="HXX71" s="22"/>
      <c r="HXY71" s="22"/>
      <c r="HXZ71" s="22"/>
      <c r="HYA71" s="22"/>
      <c r="HYB71" s="22"/>
      <c r="HYC71" s="22"/>
      <c r="HYD71" s="22"/>
      <c r="HYE71" s="22"/>
      <c r="HYF71" s="22"/>
      <c r="HYG71" s="22"/>
      <c r="HYH71" s="22"/>
      <c r="HYI71" s="22"/>
      <c r="HYJ71" s="22"/>
      <c r="HYK71" s="22"/>
      <c r="HYL71" s="22"/>
      <c r="HYM71" s="22"/>
      <c r="HYN71" s="22"/>
      <c r="HYO71" s="22"/>
      <c r="HYP71" s="22"/>
      <c r="HYQ71" s="22"/>
      <c r="HYR71" s="22"/>
      <c r="HYS71" s="22"/>
      <c r="HYT71" s="22"/>
      <c r="HYU71" s="22"/>
      <c r="HYV71" s="22"/>
      <c r="HYW71" s="22"/>
      <c r="HYX71" s="22"/>
      <c r="HYY71" s="22"/>
      <c r="HYZ71" s="22"/>
      <c r="HZA71" s="22"/>
      <c r="HZB71" s="22"/>
      <c r="HZC71" s="22"/>
      <c r="HZD71" s="22"/>
      <c r="HZE71" s="22"/>
      <c r="HZF71" s="22"/>
      <c r="HZG71" s="22"/>
      <c r="HZH71" s="22"/>
      <c r="HZI71" s="22"/>
      <c r="HZJ71" s="22"/>
      <c r="HZK71" s="22"/>
      <c r="HZL71" s="22"/>
      <c r="HZM71" s="22"/>
      <c r="HZN71" s="22"/>
      <c r="HZO71" s="22"/>
      <c r="HZP71" s="22"/>
      <c r="HZQ71" s="22"/>
      <c r="HZR71" s="22"/>
      <c r="HZS71" s="22"/>
      <c r="HZT71" s="22"/>
      <c r="HZU71" s="22"/>
      <c r="HZV71" s="22"/>
      <c r="HZW71" s="22"/>
      <c r="HZX71" s="22"/>
      <c r="HZY71" s="22"/>
      <c r="HZZ71" s="22"/>
      <c r="IAA71" s="22"/>
      <c r="IAB71" s="22"/>
      <c r="IAC71" s="22"/>
      <c r="IAD71" s="22"/>
      <c r="IAE71" s="22"/>
      <c r="IAF71" s="22"/>
      <c r="IAG71" s="22"/>
      <c r="IAH71" s="22"/>
      <c r="IAI71" s="22"/>
      <c r="IAJ71" s="22"/>
      <c r="IAK71" s="22"/>
      <c r="IAL71" s="22"/>
      <c r="IAM71" s="22"/>
      <c r="IAN71" s="22"/>
      <c r="IAO71" s="22"/>
      <c r="IAP71" s="22"/>
      <c r="IAQ71" s="22"/>
      <c r="IAR71" s="22"/>
      <c r="IAS71" s="22"/>
      <c r="IAT71" s="22"/>
      <c r="IAU71" s="22"/>
      <c r="IAV71" s="22"/>
      <c r="IAW71" s="22"/>
      <c r="IAX71" s="22"/>
      <c r="IAY71" s="22"/>
      <c r="IAZ71" s="22"/>
      <c r="IBA71" s="22"/>
      <c r="IBB71" s="22"/>
      <c r="IBC71" s="22"/>
      <c r="IBD71" s="22"/>
      <c r="IBE71" s="22"/>
      <c r="IBF71" s="22"/>
      <c r="IBG71" s="22"/>
      <c r="IBH71" s="22"/>
      <c r="IBI71" s="22"/>
      <c r="IBJ71" s="22"/>
      <c r="IBK71" s="22"/>
      <c r="IBL71" s="22"/>
      <c r="IBM71" s="22"/>
      <c r="IBN71" s="22"/>
      <c r="IBO71" s="22"/>
      <c r="IBP71" s="22"/>
      <c r="IBQ71" s="22"/>
      <c r="IBR71" s="22"/>
      <c r="IBS71" s="22"/>
      <c r="IBT71" s="22"/>
      <c r="IBU71" s="22"/>
      <c r="IBV71" s="22"/>
      <c r="IBW71" s="22"/>
      <c r="IBX71" s="22"/>
      <c r="IBY71" s="22"/>
      <c r="IBZ71" s="22"/>
      <c r="ICA71" s="22"/>
      <c r="ICB71" s="22"/>
      <c r="ICC71" s="22"/>
      <c r="ICD71" s="22"/>
      <c r="ICE71" s="22"/>
      <c r="ICF71" s="22"/>
      <c r="ICG71" s="22"/>
      <c r="ICH71" s="22"/>
      <c r="ICI71" s="22"/>
      <c r="ICJ71" s="22"/>
      <c r="ICK71" s="22"/>
      <c r="ICL71" s="22"/>
      <c r="ICM71" s="22"/>
      <c r="ICN71" s="22"/>
      <c r="ICO71" s="22"/>
      <c r="ICP71" s="22"/>
      <c r="ICQ71" s="22"/>
      <c r="ICR71" s="22"/>
      <c r="ICS71" s="22"/>
      <c r="ICT71" s="22"/>
      <c r="ICU71" s="22"/>
      <c r="ICV71" s="22"/>
      <c r="ICW71" s="22"/>
      <c r="ICX71" s="22"/>
      <c r="ICY71" s="22"/>
      <c r="ICZ71" s="22"/>
      <c r="IDA71" s="22"/>
      <c r="IDB71" s="22"/>
      <c r="IDC71" s="22"/>
      <c r="IDD71" s="22"/>
      <c r="IDE71" s="22"/>
      <c r="IDF71" s="22"/>
      <c r="IDG71" s="22"/>
      <c r="IDH71" s="22"/>
      <c r="IDI71" s="22"/>
      <c r="IDJ71" s="22"/>
      <c r="IDK71" s="22"/>
      <c r="IDL71" s="22"/>
      <c r="IDM71" s="22"/>
      <c r="IDN71" s="22"/>
      <c r="IDO71" s="22"/>
      <c r="IDP71" s="22"/>
      <c r="IDQ71" s="22"/>
      <c r="IDR71" s="22"/>
      <c r="IDS71" s="22"/>
      <c r="IDT71" s="22"/>
      <c r="IDU71" s="22"/>
      <c r="IDV71" s="22"/>
      <c r="IDW71" s="22"/>
      <c r="IDX71" s="22"/>
      <c r="IDY71" s="22"/>
      <c r="IDZ71" s="22"/>
      <c r="IEA71" s="22"/>
      <c r="IEB71" s="22"/>
      <c r="IEC71" s="22"/>
      <c r="IED71" s="22"/>
      <c r="IEE71" s="22"/>
      <c r="IEF71" s="22"/>
      <c r="IEG71" s="22"/>
      <c r="IEH71" s="22"/>
      <c r="IEI71" s="22"/>
      <c r="IEJ71" s="22"/>
      <c r="IEK71" s="22"/>
      <c r="IEL71" s="22"/>
      <c r="IEM71" s="22"/>
      <c r="IEN71" s="22"/>
      <c r="IEO71" s="22"/>
      <c r="IEP71" s="22"/>
      <c r="IEQ71" s="22"/>
      <c r="IER71" s="22"/>
      <c r="IES71" s="22"/>
      <c r="IET71" s="22"/>
      <c r="IEU71" s="22"/>
      <c r="IEV71" s="22"/>
      <c r="IEW71" s="22"/>
      <c r="IEX71" s="22"/>
      <c r="IEY71" s="22"/>
      <c r="IEZ71" s="22"/>
      <c r="IFA71" s="22"/>
      <c r="IFB71" s="22"/>
      <c r="IFC71" s="22"/>
      <c r="IFD71" s="22"/>
      <c r="IFE71" s="22"/>
      <c r="IFF71" s="22"/>
      <c r="IFG71" s="22"/>
      <c r="IFH71" s="22"/>
      <c r="IFI71" s="22"/>
      <c r="IFJ71" s="22"/>
      <c r="IFK71" s="22"/>
      <c r="IFL71" s="22"/>
      <c r="IFM71" s="22"/>
      <c r="IFN71" s="22"/>
      <c r="IFO71" s="22"/>
      <c r="IFP71" s="22"/>
      <c r="IFQ71" s="22"/>
      <c r="IFR71" s="22"/>
      <c r="IFS71" s="22"/>
      <c r="IFT71" s="22"/>
      <c r="IFU71" s="22"/>
      <c r="IFV71" s="22"/>
      <c r="IFW71" s="22"/>
      <c r="IFX71" s="22"/>
      <c r="IFY71" s="22"/>
      <c r="IFZ71" s="22"/>
      <c r="IGA71" s="22"/>
      <c r="IGB71" s="22"/>
      <c r="IGC71" s="22"/>
      <c r="IGD71" s="22"/>
      <c r="IGE71" s="22"/>
      <c r="IGF71" s="22"/>
      <c r="IGG71" s="22"/>
      <c r="IGH71" s="22"/>
      <c r="IGI71" s="22"/>
      <c r="IGJ71" s="22"/>
      <c r="IGK71" s="22"/>
      <c r="IGL71" s="22"/>
      <c r="IGM71" s="22"/>
      <c r="IGN71" s="22"/>
      <c r="IGO71" s="22"/>
      <c r="IGP71" s="22"/>
      <c r="IGQ71" s="22"/>
      <c r="IGR71" s="22"/>
      <c r="IGS71" s="22"/>
      <c r="IGT71" s="22"/>
      <c r="IGU71" s="22"/>
      <c r="IGV71" s="22"/>
      <c r="IGW71" s="22"/>
      <c r="IGX71" s="22"/>
      <c r="IGY71" s="22"/>
      <c r="IGZ71" s="22"/>
      <c r="IHA71" s="22"/>
      <c r="IHB71" s="22"/>
      <c r="IHC71" s="22"/>
      <c r="IHD71" s="22"/>
      <c r="IHE71" s="22"/>
      <c r="IHF71" s="22"/>
      <c r="IHG71" s="22"/>
      <c r="IHH71" s="22"/>
      <c r="IHI71" s="22"/>
      <c r="IHJ71" s="22"/>
      <c r="IHK71" s="22"/>
      <c r="IHL71" s="22"/>
      <c r="IHM71" s="22"/>
      <c r="IHN71" s="22"/>
      <c r="IHO71" s="22"/>
      <c r="IHP71" s="22"/>
      <c r="IHQ71" s="22"/>
      <c r="IHR71" s="22"/>
      <c r="IHS71" s="22"/>
      <c r="IHT71" s="22"/>
      <c r="IHU71" s="22"/>
      <c r="IHV71" s="22"/>
      <c r="IHW71" s="22"/>
      <c r="IHX71" s="22"/>
      <c r="IHY71" s="22"/>
      <c r="IHZ71" s="22"/>
      <c r="IIA71" s="22"/>
      <c r="IIB71" s="22"/>
      <c r="IIC71" s="22"/>
      <c r="IID71" s="22"/>
      <c r="IIE71" s="22"/>
      <c r="IIF71" s="22"/>
      <c r="IIG71" s="22"/>
      <c r="IIH71" s="22"/>
      <c r="III71" s="22"/>
      <c r="IIJ71" s="22"/>
      <c r="IIK71" s="22"/>
      <c r="IIL71" s="22"/>
      <c r="IIM71" s="22"/>
      <c r="IIN71" s="22"/>
      <c r="IIO71" s="22"/>
      <c r="IIP71" s="22"/>
      <c r="IIQ71" s="22"/>
      <c r="IIR71" s="22"/>
      <c r="IIS71" s="22"/>
      <c r="IIT71" s="22"/>
      <c r="IIU71" s="22"/>
      <c r="IIV71" s="22"/>
      <c r="IIW71" s="22"/>
      <c r="IIX71" s="22"/>
      <c r="IIY71" s="22"/>
      <c r="IIZ71" s="22"/>
      <c r="IJA71" s="22"/>
      <c r="IJB71" s="22"/>
      <c r="IJC71" s="22"/>
      <c r="IJD71" s="22"/>
      <c r="IJE71" s="22"/>
      <c r="IJF71" s="22"/>
      <c r="IJG71" s="22"/>
      <c r="IJH71" s="22"/>
      <c r="IJI71" s="22"/>
      <c r="IJJ71" s="22"/>
      <c r="IJK71" s="22"/>
      <c r="IJL71" s="22"/>
      <c r="IJM71" s="22"/>
      <c r="IJN71" s="22"/>
      <c r="IJO71" s="22"/>
      <c r="IJP71" s="22"/>
      <c r="IJQ71" s="22"/>
      <c r="IJR71" s="22"/>
      <c r="IJS71" s="22"/>
      <c r="IJT71" s="22"/>
      <c r="IJU71" s="22"/>
      <c r="IJV71" s="22"/>
      <c r="IJW71" s="22"/>
      <c r="IJX71" s="22"/>
      <c r="IJY71" s="22"/>
      <c r="IJZ71" s="22"/>
      <c r="IKA71" s="22"/>
      <c r="IKB71" s="22"/>
      <c r="IKC71" s="22"/>
      <c r="IKD71" s="22"/>
      <c r="IKE71" s="22"/>
      <c r="IKF71" s="22"/>
      <c r="IKG71" s="22"/>
      <c r="IKH71" s="22"/>
      <c r="IKI71" s="22"/>
      <c r="IKJ71" s="22"/>
      <c r="IKK71" s="22"/>
      <c r="IKL71" s="22"/>
      <c r="IKM71" s="22"/>
      <c r="IKN71" s="22"/>
      <c r="IKO71" s="22"/>
      <c r="IKP71" s="22"/>
      <c r="IKQ71" s="22"/>
      <c r="IKR71" s="22"/>
      <c r="IKS71" s="22"/>
      <c r="IKT71" s="22"/>
      <c r="IKU71" s="22"/>
      <c r="IKV71" s="22"/>
      <c r="IKW71" s="22"/>
      <c r="IKX71" s="22"/>
      <c r="IKY71" s="22"/>
      <c r="IKZ71" s="22"/>
      <c r="ILA71" s="22"/>
      <c r="ILB71" s="22"/>
      <c r="ILC71" s="22"/>
      <c r="ILD71" s="22"/>
      <c r="ILE71" s="22"/>
      <c r="ILF71" s="22"/>
      <c r="ILG71" s="22"/>
      <c r="ILH71" s="22"/>
      <c r="ILI71" s="22"/>
      <c r="ILJ71" s="22"/>
      <c r="ILK71" s="22"/>
      <c r="ILL71" s="22"/>
      <c r="ILM71" s="22"/>
      <c r="ILN71" s="22"/>
      <c r="ILO71" s="22"/>
      <c r="ILP71" s="22"/>
      <c r="ILQ71" s="22"/>
      <c r="ILR71" s="22"/>
      <c r="ILS71" s="22"/>
      <c r="ILT71" s="22"/>
      <c r="ILU71" s="22"/>
      <c r="ILV71" s="22"/>
      <c r="ILW71" s="22"/>
      <c r="ILX71" s="22"/>
      <c r="ILY71" s="22"/>
      <c r="ILZ71" s="22"/>
      <c r="IMA71" s="22"/>
      <c r="IMB71" s="22"/>
      <c r="IMC71" s="22"/>
      <c r="IMD71" s="22"/>
      <c r="IME71" s="22"/>
      <c r="IMF71" s="22"/>
      <c r="IMG71" s="22"/>
      <c r="IMH71" s="22"/>
      <c r="IMI71" s="22"/>
      <c r="IMJ71" s="22"/>
      <c r="IMK71" s="22"/>
      <c r="IML71" s="22"/>
      <c r="IMM71" s="22"/>
      <c r="IMN71" s="22"/>
      <c r="IMO71" s="22"/>
      <c r="IMP71" s="22"/>
      <c r="IMQ71" s="22"/>
      <c r="IMR71" s="22"/>
      <c r="IMS71" s="22"/>
      <c r="IMT71" s="22"/>
      <c r="IMU71" s="22"/>
      <c r="IMV71" s="22"/>
      <c r="IMW71" s="22"/>
      <c r="IMX71" s="22"/>
      <c r="IMY71" s="22"/>
      <c r="IMZ71" s="22"/>
      <c r="INA71" s="22"/>
      <c r="INB71" s="22"/>
      <c r="INC71" s="22"/>
      <c r="IND71" s="22"/>
      <c r="INE71" s="22"/>
      <c r="INF71" s="22"/>
      <c r="ING71" s="22"/>
      <c r="INH71" s="22"/>
      <c r="INI71" s="22"/>
      <c r="INJ71" s="22"/>
      <c r="INK71" s="22"/>
      <c r="INL71" s="22"/>
      <c r="INM71" s="22"/>
      <c r="INN71" s="22"/>
      <c r="INO71" s="22"/>
      <c r="INP71" s="22"/>
      <c r="INQ71" s="22"/>
      <c r="INR71" s="22"/>
      <c r="INS71" s="22"/>
      <c r="INT71" s="22"/>
      <c r="INU71" s="22"/>
      <c r="INV71" s="22"/>
      <c r="INW71" s="22"/>
      <c r="INX71" s="22"/>
      <c r="INY71" s="22"/>
      <c r="INZ71" s="22"/>
      <c r="IOA71" s="22"/>
      <c r="IOB71" s="22"/>
      <c r="IOC71" s="22"/>
      <c r="IOD71" s="22"/>
      <c r="IOE71" s="22"/>
      <c r="IOF71" s="22"/>
      <c r="IOG71" s="22"/>
      <c r="IOH71" s="22"/>
      <c r="IOI71" s="22"/>
      <c r="IOJ71" s="22"/>
      <c r="IOK71" s="22"/>
      <c r="IOL71" s="22"/>
      <c r="IOM71" s="22"/>
      <c r="ION71" s="22"/>
      <c r="IOO71" s="22"/>
      <c r="IOP71" s="22"/>
      <c r="IOQ71" s="22"/>
      <c r="IOR71" s="22"/>
      <c r="IOS71" s="22"/>
      <c r="IOT71" s="22"/>
      <c r="IOU71" s="22"/>
      <c r="IOV71" s="22"/>
      <c r="IOW71" s="22"/>
      <c r="IOX71" s="22"/>
      <c r="IOY71" s="22"/>
      <c r="IOZ71" s="22"/>
      <c r="IPA71" s="22"/>
      <c r="IPB71" s="22"/>
      <c r="IPC71" s="22"/>
      <c r="IPD71" s="22"/>
      <c r="IPE71" s="22"/>
      <c r="IPF71" s="22"/>
      <c r="IPG71" s="22"/>
      <c r="IPH71" s="22"/>
      <c r="IPI71" s="22"/>
      <c r="IPJ71" s="22"/>
      <c r="IPK71" s="22"/>
      <c r="IPL71" s="22"/>
      <c r="IPM71" s="22"/>
      <c r="IPN71" s="22"/>
      <c r="IPO71" s="22"/>
      <c r="IPP71" s="22"/>
      <c r="IPQ71" s="22"/>
      <c r="IPR71" s="22"/>
      <c r="IPS71" s="22"/>
      <c r="IPT71" s="22"/>
      <c r="IPU71" s="22"/>
      <c r="IPV71" s="22"/>
      <c r="IPW71" s="22"/>
      <c r="IPX71" s="22"/>
      <c r="IPY71" s="22"/>
      <c r="IPZ71" s="22"/>
      <c r="IQA71" s="22"/>
      <c r="IQB71" s="22"/>
      <c r="IQC71" s="22"/>
      <c r="IQD71" s="22"/>
      <c r="IQE71" s="22"/>
      <c r="IQF71" s="22"/>
      <c r="IQG71" s="22"/>
      <c r="IQH71" s="22"/>
      <c r="IQI71" s="22"/>
      <c r="IQJ71" s="22"/>
      <c r="IQK71" s="22"/>
      <c r="IQL71" s="22"/>
      <c r="IQM71" s="22"/>
      <c r="IQN71" s="22"/>
      <c r="IQO71" s="22"/>
      <c r="IQP71" s="22"/>
      <c r="IQQ71" s="22"/>
      <c r="IQR71" s="22"/>
      <c r="IQS71" s="22"/>
      <c r="IQT71" s="22"/>
      <c r="IQU71" s="22"/>
      <c r="IQV71" s="22"/>
      <c r="IQW71" s="22"/>
      <c r="IQX71" s="22"/>
      <c r="IQY71" s="22"/>
      <c r="IQZ71" s="22"/>
      <c r="IRA71" s="22"/>
      <c r="IRB71" s="22"/>
      <c r="IRC71" s="22"/>
      <c r="IRD71" s="22"/>
      <c r="IRE71" s="22"/>
      <c r="IRF71" s="22"/>
      <c r="IRG71" s="22"/>
      <c r="IRH71" s="22"/>
      <c r="IRI71" s="22"/>
      <c r="IRJ71" s="22"/>
      <c r="IRK71" s="22"/>
      <c r="IRL71" s="22"/>
      <c r="IRM71" s="22"/>
      <c r="IRN71" s="22"/>
      <c r="IRO71" s="22"/>
      <c r="IRP71" s="22"/>
      <c r="IRQ71" s="22"/>
      <c r="IRR71" s="22"/>
      <c r="IRS71" s="22"/>
      <c r="IRT71" s="22"/>
      <c r="IRU71" s="22"/>
      <c r="IRV71" s="22"/>
      <c r="IRW71" s="22"/>
      <c r="IRX71" s="22"/>
      <c r="IRY71" s="22"/>
      <c r="IRZ71" s="22"/>
      <c r="ISA71" s="22"/>
      <c r="ISB71" s="22"/>
      <c r="ISC71" s="22"/>
      <c r="ISD71" s="22"/>
      <c r="ISE71" s="22"/>
      <c r="ISF71" s="22"/>
      <c r="ISG71" s="22"/>
      <c r="ISH71" s="22"/>
      <c r="ISI71" s="22"/>
      <c r="ISJ71" s="22"/>
      <c r="ISK71" s="22"/>
      <c r="ISL71" s="22"/>
      <c r="ISM71" s="22"/>
      <c r="ISN71" s="22"/>
      <c r="ISO71" s="22"/>
      <c r="ISP71" s="22"/>
      <c r="ISQ71" s="22"/>
      <c r="ISR71" s="22"/>
      <c r="ISS71" s="22"/>
      <c r="IST71" s="22"/>
      <c r="ISU71" s="22"/>
      <c r="ISV71" s="22"/>
      <c r="ISW71" s="22"/>
      <c r="ISX71" s="22"/>
      <c r="ISY71" s="22"/>
      <c r="ISZ71" s="22"/>
      <c r="ITA71" s="22"/>
      <c r="ITB71" s="22"/>
      <c r="ITC71" s="22"/>
      <c r="ITD71" s="22"/>
      <c r="ITE71" s="22"/>
      <c r="ITF71" s="22"/>
      <c r="ITG71" s="22"/>
      <c r="ITH71" s="22"/>
      <c r="ITI71" s="22"/>
      <c r="ITJ71" s="22"/>
      <c r="ITK71" s="22"/>
      <c r="ITL71" s="22"/>
      <c r="ITM71" s="22"/>
      <c r="ITN71" s="22"/>
      <c r="ITO71" s="22"/>
      <c r="ITP71" s="22"/>
      <c r="ITQ71" s="22"/>
      <c r="ITR71" s="22"/>
      <c r="ITS71" s="22"/>
      <c r="ITT71" s="22"/>
      <c r="ITU71" s="22"/>
      <c r="ITV71" s="22"/>
      <c r="ITW71" s="22"/>
      <c r="ITX71" s="22"/>
      <c r="ITY71" s="22"/>
      <c r="ITZ71" s="22"/>
      <c r="IUA71" s="22"/>
      <c r="IUB71" s="22"/>
      <c r="IUC71" s="22"/>
      <c r="IUD71" s="22"/>
      <c r="IUE71" s="22"/>
      <c r="IUF71" s="22"/>
      <c r="IUG71" s="22"/>
      <c r="IUH71" s="22"/>
      <c r="IUI71" s="22"/>
      <c r="IUJ71" s="22"/>
      <c r="IUK71" s="22"/>
      <c r="IUL71" s="22"/>
      <c r="IUM71" s="22"/>
      <c r="IUN71" s="22"/>
      <c r="IUO71" s="22"/>
      <c r="IUP71" s="22"/>
      <c r="IUQ71" s="22"/>
      <c r="IUR71" s="22"/>
      <c r="IUS71" s="22"/>
      <c r="IUT71" s="22"/>
      <c r="IUU71" s="22"/>
      <c r="IUV71" s="22"/>
      <c r="IUW71" s="22"/>
      <c r="IUX71" s="22"/>
      <c r="IUY71" s="22"/>
      <c r="IUZ71" s="22"/>
      <c r="IVA71" s="22"/>
      <c r="IVB71" s="22"/>
      <c r="IVC71" s="22"/>
      <c r="IVD71" s="22"/>
      <c r="IVE71" s="22"/>
      <c r="IVF71" s="22"/>
      <c r="IVG71" s="22"/>
      <c r="IVH71" s="22"/>
      <c r="IVI71" s="22"/>
      <c r="IVJ71" s="22"/>
      <c r="IVK71" s="22"/>
      <c r="IVL71" s="22"/>
      <c r="IVM71" s="22"/>
      <c r="IVN71" s="22"/>
      <c r="IVO71" s="22"/>
      <c r="IVP71" s="22"/>
      <c r="IVQ71" s="22"/>
      <c r="IVR71" s="22"/>
      <c r="IVS71" s="22"/>
      <c r="IVT71" s="22"/>
      <c r="IVU71" s="22"/>
      <c r="IVV71" s="22"/>
      <c r="IVW71" s="22"/>
      <c r="IVX71" s="22"/>
      <c r="IVY71" s="22"/>
      <c r="IVZ71" s="22"/>
      <c r="IWA71" s="22"/>
      <c r="IWB71" s="22"/>
      <c r="IWC71" s="22"/>
      <c r="IWD71" s="22"/>
      <c r="IWE71" s="22"/>
      <c r="IWF71" s="22"/>
      <c r="IWG71" s="22"/>
      <c r="IWH71" s="22"/>
      <c r="IWI71" s="22"/>
      <c r="IWJ71" s="22"/>
      <c r="IWK71" s="22"/>
      <c r="IWL71" s="22"/>
      <c r="IWM71" s="22"/>
      <c r="IWN71" s="22"/>
      <c r="IWO71" s="22"/>
      <c r="IWP71" s="22"/>
      <c r="IWQ71" s="22"/>
      <c r="IWR71" s="22"/>
      <c r="IWS71" s="22"/>
      <c r="IWT71" s="22"/>
      <c r="IWU71" s="22"/>
      <c r="IWV71" s="22"/>
      <c r="IWW71" s="22"/>
      <c r="IWX71" s="22"/>
      <c r="IWY71" s="22"/>
      <c r="IWZ71" s="22"/>
      <c r="IXA71" s="22"/>
      <c r="IXB71" s="22"/>
      <c r="IXC71" s="22"/>
      <c r="IXD71" s="22"/>
      <c r="IXE71" s="22"/>
      <c r="IXF71" s="22"/>
      <c r="IXG71" s="22"/>
      <c r="IXH71" s="22"/>
      <c r="IXI71" s="22"/>
      <c r="IXJ71" s="22"/>
      <c r="IXK71" s="22"/>
      <c r="IXL71" s="22"/>
      <c r="IXM71" s="22"/>
      <c r="IXN71" s="22"/>
      <c r="IXO71" s="22"/>
      <c r="IXP71" s="22"/>
      <c r="IXQ71" s="22"/>
      <c r="IXR71" s="22"/>
      <c r="IXS71" s="22"/>
      <c r="IXT71" s="22"/>
      <c r="IXU71" s="22"/>
      <c r="IXV71" s="22"/>
      <c r="IXW71" s="22"/>
      <c r="IXX71" s="22"/>
      <c r="IXY71" s="22"/>
      <c r="IXZ71" s="22"/>
      <c r="IYA71" s="22"/>
      <c r="IYB71" s="22"/>
      <c r="IYC71" s="22"/>
      <c r="IYD71" s="22"/>
      <c r="IYE71" s="22"/>
      <c r="IYF71" s="22"/>
      <c r="IYG71" s="22"/>
      <c r="IYH71" s="22"/>
      <c r="IYI71" s="22"/>
      <c r="IYJ71" s="22"/>
      <c r="IYK71" s="22"/>
      <c r="IYL71" s="22"/>
      <c r="IYM71" s="22"/>
      <c r="IYN71" s="22"/>
      <c r="IYO71" s="22"/>
      <c r="IYP71" s="22"/>
      <c r="IYQ71" s="22"/>
      <c r="IYR71" s="22"/>
      <c r="IYS71" s="22"/>
      <c r="IYT71" s="22"/>
      <c r="IYU71" s="22"/>
      <c r="IYV71" s="22"/>
      <c r="IYW71" s="22"/>
      <c r="IYX71" s="22"/>
      <c r="IYY71" s="22"/>
      <c r="IYZ71" s="22"/>
      <c r="IZA71" s="22"/>
      <c r="IZB71" s="22"/>
      <c r="IZC71" s="22"/>
      <c r="IZD71" s="22"/>
      <c r="IZE71" s="22"/>
      <c r="IZF71" s="22"/>
      <c r="IZG71" s="22"/>
      <c r="IZH71" s="22"/>
      <c r="IZI71" s="22"/>
      <c r="IZJ71" s="22"/>
      <c r="IZK71" s="22"/>
      <c r="IZL71" s="22"/>
      <c r="IZM71" s="22"/>
      <c r="IZN71" s="22"/>
      <c r="IZO71" s="22"/>
      <c r="IZP71" s="22"/>
      <c r="IZQ71" s="22"/>
      <c r="IZR71" s="22"/>
      <c r="IZS71" s="22"/>
      <c r="IZT71" s="22"/>
      <c r="IZU71" s="22"/>
      <c r="IZV71" s="22"/>
      <c r="IZW71" s="22"/>
      <c r="IZX71" s="22"/>
      <c r="IZY71" s="22"/>
      <c r="IZZ71" s="22"/>
      <c r="JAA71" s="22"/>
      <c r="JAB71" s="22"/>
      <c r="JAC71" s="22"/>
      <c r="JAD71" s="22"/>
      <c r="JAE71" s="22"/>
      <c r="JAF71" s="22"/>
      <c r="JAG71" s="22"/>
      <c r="JAH71" s="22"/>
      <c r="JAI71" s="22"/>
      <c r="JAJ71" s="22"/>
      <c r="JAK71" s="22"/>
      <c r="JAL71" s="22"/>
      <c r="JAM71" s="22"/>
      <c r="JAN71" s="22"/>
      <c r="JAO71" s="22"/>
      <c r="JAP71" s="22"/>
      <c r="JAQ71" s="22"/>
      <c r="JAR71" s="22"/>
      <c r="JAS71" s="22"/>
      <c r="JAT71" s="22"/>
      <c r="JAU71" s="22"/>
      <c r="JAV71" s="22"/>
      <c r="JAW71" s="22"/>
      <c r="JAX71" s="22"/>
      <c r="JAY71" s="22"/>
      <c r="JAZ71" s="22"/>
      <c r="JBA71" s="22"/>
      <c r="JBB71" s="22"/>
      <c r="JBC71" s="22"/>
      <c r="JBD71" s="22"/>
      <c r="JBE71" s="22"/>
      <c r="JBF71" s="22"/>
      <c r="JBG71" s="22"/>
      <c r="JBH71" s="22"/>
      <c r="JBI71" s="22"/>
      <c r="JBJ71" s="22"/>
      <c r="JBK71" s="22"/>
      <c r="JBL71" s="22"/>
      <c r="JBM71" s="22"/>
      <c r="JBN71" s="22"/>
      <c r="JBO71" s="22"/>
      <c r="JBP71" s="22"/>
      <c r="JBQ71" s="22"/>
      <c r="JBR71" s="22"/>
      <c r="JBS71" s="22"/>
      <c r="JBT71" s="22"/>
      <c r="JBU71" s="22"/>
      <c r="JBV71" s="22"/>
      <c r="JBW71" s="22"/>
      <c r="JBX71" s="22"/>
      <c r="JBY71" s="22"/>
      <c r="JBZ71" s="22"/>
      <c r="JCA71" s="22"/>
      <c r="JCB71" s="22"/>
      <c r="JCC71" s="22"/>
      <c r="JCD71" s="22"/>
      <c r="JCE71" s="22"/>
      <c r="JCF71" s="22"/>
      <c r="JCG71" s="22"/>
      <c r="JCH71" s="22"/>
      <c r="JCI71" s="22"/>
      <c r="JCJ71" s="22"/>
      <c r="JCK71" s="22"/>
      <c r="JCL71" s="22"/>
      <c r="JCM71" s="22"/>
      <c r="JCN71" s="22"/>
      <c r="JCO71" s="22"/>
      <c r="JCP71" s="22"/>
      <c r="JCQ71" s="22"/>
      <c r="JCR71" s="22"/>
      <c r="JCS71" s="22"/>
      <c r="JCT71" s="22"/>
      <c r="JCU71" s="22"/>
      <c r="JCV71" s="22"/>
      <c r="JCW71" s="22"/>
      <c r="JCX71" s="22"/>
      <c r="JCY71" s="22"/>
      <c r="JCZ71" s="22"/>
      <c r="JDA71" s="22"/>
      <c r="JDB71" s="22"/>
      <c r="JDC71" s="22"/>
      <c r="JDD71" s="22"/>
      <c r="JDE71" s="22"/>
      <c r="JDF71" s="22"/>
      <c r="JDG71" s="22"/>
      <c r="JDH71" s="22"/>
      <c r="JDI71" s="22"/>
      <c r="JDJ71" s="22"/>
      <c r="JDK71" s="22"/>
      <c r="JDL71" s="22"/>
      <c r="JDM71" s="22"/>
      <c r="JDN71" s="22"/>
      <c r="JDO71" s="22"/>
      <c r="JDP71" s="22"/>
      <c r="JDQ71" s="22"/>
      <c r="JDR71" s="22"/>
      <c r="JDS71" s="22"/>
      <c r="JDT71" s="22"/>
      <c r="JDU71" s="22"/>
      <c r="JDV71" s="22"/>
      <c r="JDW71" s="22"/>
      <c r="JDX71" s="22"/>
      <c r="JDY71" s="22"/>
      <c r="JDZ71" s="22"/>
      <c r="JEA71" s="22"/>
      <c r="JEB71" s="22"/>
      <c r="JEC71" s="22"/>
      <c r="JED71" s="22"/>
      <c r="JEE71" s="22"/>
      <c r="JEF71" s="22"/>
      <c r="JEG71" s="22"/>
      <c r="JEH71" s="22"/>
      <c r="JEI71" s="22"/>
      <c r="JEJ71" s="22"/>
      <c r="JEK71" s="22"/>
      <c r="JEL71" s="22"/>
      <c r="JEM71" s="22"/>
      <c r="JEN71" s="22"/>
      <c r="JEO71" s="22"/>
      <c r="JEP71" s="22"/>
      <c r="JEQ71" s="22"/>
      <c r="JER71" s="22"/>
      <c r="JES71" s="22"/>
      <c r="JET71" s="22"/>
      <c r="JEU71" s="22"/>
      <c r="JEV71" s="22"/>
      <c r="JEW71" s="22"/>
      <c r="JEX71" s="22"/>
      <c r="JEY71" s="22"/>
      <c r="JEZ71" s="22"/>
      <c r="JFA71" s="22"/>
      <c r="JFB71" s="22"/>
      <c r="JFC71" s="22"/>
      <c r="JFD71" s="22"/>
      <c r="JFE71" s="22"/>
      <c r="JFF71" s="22"/>
      <c r="JFG71" s="22"/>
      <c r="JFH71" s="22"/>
      <c r="JFI71" s="22"/>
      <c r="JFJ71" s="22"/>
      <c r="JFK71" s="22"/>
      <c r="JFL71" s="22"/>
      <c r="JFM71" s="22"/>
      <c r="JFN71" s="22"/>
      <c r="JFO71" s="22"/>
      <c r="JFP71" s="22"/>
      <c r="JFQ71" s="22"/>
      <c r="JFR71" s="22"/>
      <c r="JFS71" s="22"/>
      <c r="JFT71" s="22"/>
      <c r="JFU71" s="22"/>
      <c r="JFV71" s="22"/>
      <c r="JFW71" s="22"/>
      <c r="JFX71" s="22"/>
      <c r="JFY71" s="22"/>
      <c r="JFZ71" s="22"/>
      <c r="JGA71" s="22"/>
      <c r="JGB71" s="22"/>
      <c r="JGC71" s="22"/>
      <c r="JGD71" s="22"/>
      <c r="JGE71" s="22"/>
      <c r="JGF71" s="22"/>
      <c r="JGG71" s="22"/>
      <c r="JGH71" s="22"/>
      <c r="JGI71" s="22"/>
      <c r="JGJ71" s="22"/>
      <c r="JGK71" s="22"/>
      <c r="JGL71" s="22"/>
      <c r="JGM71" s="22"/>
      <c r="JGN71" s="22"/>
      <c r="JGO71" s="22"/>
      <c r="JGP71" s="22"/>
      <c r="JGQ71" s="22"/>
      <c r="JGR71" s="22"/>
      <c r="JGS71" s="22"/>
      <c r="JGT71" s="22"/>
      <c r="JGU71" s="22"/>
      <c r="JGV71" s="22"/>
      <c r="JGW71" s="22"/>
      <c r="JGX71" s="22"/>
      <c r="JGY71" s="22"/>
      <c r="JGZ71" s="22"/>
      <c r="JHA71" s="22"/>
      <c r="JHB71" s="22"/>
      <c r="JHC71" s="22"/>
      <c r="JHD71" s="22"/>
      <c r="JHE71" s="22"/>
      <c r="JHF71" s="22"/>
      <c r="JHG71" s="22"/>
      <c r="JHH71" s="22"/>
      <c r="JHI71" s="22"/>
      <c r="JHJ71" s="22"/>
      <c r="JHK71" s="22"/>
      <c r="JHL71" s="22"/>
      <c r="JHM71" s="22"/>
      <c r="JHN71" s="22"/>
      <c r="JHO71" s="22"/>
      <c r="JHP71" s="22"/>
      <c r="JHQ71" s="22"/>
      <c r="JHR71" s="22"/>
      <c r="JHS71" s="22"/>
      <c r="JHT71" s="22"/>
      <c r="JHU71" s="22"/>
      <c r="JHV71" s="22"/>
      <c r="JHW71" s="22"/>
      <c r="JHX71" s="22"/>
      <c r="JHY71" s="22"/>
      <c r="JHZ71" s="22"/>
      <c r="JIA71" s="22"/>
      <c r="JIB71" s="22"/>
      <c r="JIC71" s="22"/>
      <c r="JID71" s="22"/>
      <c r="JIE71" s="22"/>
      <c r="JIF71" s="22"/>
      <c r="JIG71" s="22"/>
      <c r="JIH71" s="22"/>
      <c r="JII71" s="22"/>
      <c r="JIJ71" s="22"/>
      <c r="JIK71" s="22"/>
      <c r="JIL71" s="22"/>
      <c r="JIM71" s="22"/>
      <c r="JIN71" s="22"/>
      <c r="JIO71" s="22"/>
      <c r="JIP71" s="22"/>
      <c r="JIQ71" s="22"/>
      <c r="JIR71" s="22"/>
      <c r="JIS71" s="22"/>
      <c r="JIT71" s="22"/>
      <c r="JIU71" s="22"/>
      <c r="JIV71" s="22"/>
      <c r="JIW71" s="22"/>
      <c r="JIX71" s="22"/>
      <c r="JIY71" s="22"/>
      <c r="JIZ71" s="22"/>
      <c r="JJA71" s="22"/>
      <c r="JJB71" s="22"/>
      <c r="JJC71" s="22"/>
      <c r="JJD71" s="22"/>
      <c r="JJE71" s="22"/>
      <c r="JJF71" s="22"/>
      <c r="JJG71" s="22"/>
      <c r="JJH71" s="22"/>
      <c r="JJI71" s="22"/>
      <c r="JJJ71" s="22"/>
      <c r="JJK71" s="22"/>
      <c r="JJL71" s="22"/>
      <c r="JJM71" s="22"/>
      <c r="JJN71" s="22"/>
      <c r="JJO71" s="22"/>
      <c r="JJP71" s="22"/>
      <c r="JJQ71" s="22"/>
      <c r="JJR71" s="22"/>
      <c r="JJS71" s="22"/>
      <c r="JJT71" s="22"/>
      <c r="JJU71" s="22"/>
      <c r="JJV71" s="22"/>
      <c r="JJW71" s="22"/>
      <c r="JJX71" s="22"/>
      <c r="JJY71" s="22"/>
      <c r="JJZ71" s="22"/>
      <c r="JKA71" s="22"/>
      <c r="JKB71" s="22"/>
      <c r="JKC71" s="22"/>
      <c r="JKD71" s="22"/>
      <c r="JKE71" s="22"/>
      <c r="JKF71" s="22"/>
      <c r="JKG71" s="22"/>
      <c r="JKH71" s="22"/>
      <c r="JKI71" s="22"/>
      <c r="JKJ71" s="22"/>
      <c r="JKK71" s="22"/>
      <c r="JKL71" s="22"/>
      <c r="JKM71" s="22"/>
      <c r="JKN71" s="22"/>
      <c r="JKO71" s="22"/>
      <c r="JKP71" s="22"/>
      <c r="JKQ71" s="22"/>
      <c r="JKR71" s="22"/>
      <c r="JKS71" s="22"/>
      <c r="JKT71" s="22"/>
      <c r="JKU71" s="22"/>
      <c r="JKV71" s="22"/>
      <c r="JKW71" s="22"/>
      <c r="JKX71" s="22"/>
      <c r="JKY71" s="22"/>
      <c r="JKZ71" s="22"/>
      <c r="JLA71" s="22"/>
      <c r="JLB71" s="22"/>
      <c r="JLC71" s="22"/>
      <c r="JLD71" s="22"/>
      <c r="JLE71" s="22"/>
      <c r="JLF71" s="22"/>
      <c r="JLG71" s="22"/>
      <c r="JLH71" s="22"/>
      <c r="JLI71" s="22"/>
      <c r="JLJ71" s="22"/>
      <c r="JLK71" s="22"/>
      <c r="JLL71" s="22"/>
      <c r="JLM71" s="22"/>
      <c r="JLN71" s="22"/>
      <c r="JLO71" s="22"/>
      <c r="JLP71" s="22"/>
      <c r="JLQ71" s="22"/>
      <c r="JLR71" s="22"/>
      <c r="JLS71" s="22"/>
      <c r="JLT71" s="22"/>
      <c r="JLU71" s="22"/>
      <c r="JLV71" s="22"/>
      <c r="JLW71" s="22"/>
      <c r="JLX71" s="22"/>
      <c r="JLY71" s="22"/>
      <c r="JLZ71" s="22"/>
      <c r="JMA71" s="22"/>
      <c r="JMB71" s="22"/>
      <c r="JMC71" s="22"/>
      <c r="JMD71" s="22"/>
      <c r="JME71" s="22"/>
      <c r="JMF71" s="22"/>
      <c r="JMG71" s="22"/>
      <c r="JMH71" s="22"/>
      <c r="JMI71" s="22"/>
      <c r="JMJ71" s="22"/>
      <c r="JMK71" s="22"/>
      <c r="JML71" s="22"/>
      <c r="JMM71" s="22"/>
      <c r="JMN71" s="22"/>
      <c r="JMO71" s="22"/>
      <c r="JMP71" s="22"/>
      <c r="JMQ71" s="22"/>
      <c r="JMR71" s="22"/>
      <c r="JMS71" s="22"/>
      <c r="JMT71" s="22"/>
      <c r="JMU71" s="22"/>
      <c r="JMV71" s="22"/>
      <c r="JMW71" s="22"/>
      <c r="JMX71" s="22"/>
      <c r="JMY71" s="22"/>
      <c r="JMZ71" s="22"/>
      <c r="JNA71" s="22"/>
      <c r="JNB71" s="22"/>
      <c r="JNC71" s="22"/>
      <c r="JND71" s="22"/>
      <c r="JNE71" s="22"/>
      <c r="JNF71" s="22"/>
      <c r="JNG71" s="22"/>
      <c r="JNH71" s="22"/>
      <c r="JNI71" s="22"/>
      <c r="JNJ71" s="22"/>
      <c r="JNK71" s="22"/>
      <c r="JNL71" s="22"/>
      <c r="JNM71" s="22"/>
      <c r="JNN71" s="22"/>
      <c r="JNO71" s="22"/>
      <c r="JNP71" s="22"/>
      <c r="JNQ71" s="22"/>
      <c r="JNR71" s="22"/>
      <c r="JNS71" s="22"/>
      <c r="JNT71" s="22"/>
      <c r="JNU71" s="22"/>
      <c r="JNV71" s="22"/>
      <c r="JNW71" s="22"/>
      <c r="JNX71" s="22"/>
      <c r="JNY71" s="22"/>
      <c r="JNZ71" s="22"/>
      <c r="JOA71" s="22"/>
      <c r="JOB71" s="22"/>
      <c r="JOC71" s="22"/>
      <c r="JOD71" s="22"/>
      <c r="JOE71" s="22"/>
      <c r="JOF71" s="22"/>
      <c r="JOG71" s="22"/>
      <c r="JOH71" s="22"/>
      <c r="JOI71" s="22"/>
      <c r="JOJ71" s="22"/>
      <c r="JOK71" s="22"/>
      <c r="JOL71" s="22"/>
      <c r="JOM71" s="22"/>
      <c r="JON71" s="22"/>
      <c r="JOO71" s="22"/>
      <c r="JOP71" s="22"/>
      <c r="JOQ71" s="22"/>
      <c r="JOR71" s="22"/>
      <c r="JOS71" s="22"/>
      <c r="JOT71" s="22"/>
      <c r="JOU71" s="22"/>
      <c r="JOV71" s="22"/>
      <c r="JOW71" s="22"/>
      <c r="JOX71" s="22"/>
      <c r="JOY71" s="22"/>
      <c r="JOZ71" s="22"/>
      <c r="JPA71" s="22"/>
      <c r="JPB71" s="22"/>
      <c r="JPC71" s="22"/>
      <c r="JPD71" s="22"/>
      <c r="JPE71" s="22"/>
      <c r="JPF71" s="22"/>
      <c r="JPG71" s="22"/>
      <c r="JPH71" s="22"/>
      <c r="JPI71" s="22"/>
      <c r="JPJ71" s="22"/>
      <c r="JPK71" s="22"/>
      <c r="JPL71" s="22"/>
      <c r="JPM71" s="22"/>
      <c r="JPN71" s="22"/>
      <c r="JPO71" s="22"/>
      <c r="JPP71" s="22"/>
      <c r="JPQ71" s="22"/>
      <c r="JPR71" s="22"/>
      <c r="JPS71" s="22"/>
      <c r="JPT71" s="22"/>
      <c r="JPU71" s="22"/>
      <c r="JPV71" s="22"/>
      <c r="JPW71" s="22"/>
      <c r="JPX71" s="22"/>
      <c r="JPY71" s="22"/>
      <c r="JPZ71" s="22"/>
      <c r="JQA71" s="22"/>
      <c r="JQB71" s="22"/>
      <c r="JQC71" s="22"/>
      <c r="JQD71" s="22"/>
      <c r="JQE71" s="22"/>
      <c r="JQF71" s="22"/>
      <c r="JQG71" s="22"/>
      <c r="JQH71" s="22"/>
      <c r="JQI71" s="22"/>
      <c r="JQJ71" s="22"/>
      <c r="JQK71" s="22"/>
      <c r="JQL71" s="22"/>
      <c r="JQM71" s="22"/>
      <c r="JQN71" s="22"/>
      <c r="JQO71" s="22"/>
      <c r="JQP71" s="22"/>
      <c r="JQQ71" s="22"/>
      <c r="JQR71" s="22"/>
      <c r="JQS71" s="22"/>
      <c r="JQT71" s="22"/>
      <c r="JQU71" s="22"/>
      <c r="JQV71" s="22"/>
      <c r="JQW71" s="22"/>
      <c r="JQX71" s="22"/>
      <c r="JQY71" s="22"/>
      <c r="JQZ71" s="22"/>
      <c r="JRA71" s="22"/>
      <c r="JRB71" s="22"/>
      <c r="JRC71" s="22"/>
      <c r="JRD71" s="22"/>
      <c r="JRE71" s="22"/>
      <c r="JRF71" s="22"/>
      <c r="JRG71" s="22"/>
      <c r="JRH71" s="22"/>
      <c r="JRI71" s="22"/>
      <c r="JRJ71" s="22"/>
      <c r="JRK71" s="22"/>
      <c r="JRL71" s="22"/>
      <c r="JRM71" s="22"/>
      <c r="JRN71" s="22"/>
      <c r="JRO71" s="22"/>
      <c r="JRP71" s="22"/>
      <c r="JRQ71" s="22"/>
      <c r="JRR71" s="22"/>
      <c r="JRS71" s="22"/>
      <c r="JRT71" s="22"/>
      <c r="JRU71" s="22"/>
      <c r="JRV71" s="22"/>
      <c r="JRW71" s="22"/>
      <c r="JRX71" s="22"/>
      <c r="JRY71" s="22"/>
      <c r="JRZ71" s="22"/>
      <c r="JSA71" s="22"/>
      <c r="JSB71" s="22"/>
      <c r="JSC71" s="22"/>
      <c r="JSD71" s="22"/>
      <c r="JSE71" s="22"/>
      <c r="JSF71" s="22"/>
      <c r="JSG71" s="22"/>
      <c r="JSH71" s="22"/>
      <c r="JSI71" s="22"/>
      <c r="JSJ71" s="22"/>
      <c r="JSK71" s="22"/>
      <c r="JSL71" s="22"/>
      <c r="JSM71" s="22"/>
      <c r="JSN71" s="22"/>
      <c r="JSO71" s="22"/>
      <c r="JSP71" s="22"/>
      <c r="JSQ71" s="22"/>
      <c r="JSR71" s="22"/>
      <c r="JSS71" s="22"/>
      <c r="JST71" s="22"/>
      <c r="JSU71" s="22"/>
      <c r="JSV71" s="22"/>
      <c r="JSW71" s="22"/>
      <c r="JSX71" s="22"/>
      <c r="JSY71" s="22"/>
      <c r="JSZ71" s="22"/>
      <c r="JTA71" s="22"/>
      <c r="JTB71" s="22"/>
      <c r="JTC71" s="22"/>
      <c r="JTD71" s="22"/>
      <c r="JTE71" s="22"/>
      <c r="JTF71" s="22"/>
      <c r="JTG71" s="22"/>
      <c r="JTH71" s="22"/>
      <c r="JTI71" s="22"/>
      <c r="JTJ71" s="22"/>
      <c r="JTK71" s="22"/>
      <c r="JTL71" s="22"/>
      <c r="JTM71" s="22"/>
      <c r="JTN71" s="22"/>
      <c r="JTO71" s="22"/>
      <c r="JTP71" s="22"/>
      <c r="JTQ71" s="22"/>
      <c r="JTR71" s="22"/>
      <c r="JTS71" s="22"/>
      <c r="JTT71" s="22"/>
      <c r="JTU71" s="22"/>
      <c r="JTV71" s="22"/>
      <c r="JTW71" s="22"/>
      <c r="JTX71" s="22"/>
      <c r="JTY71" s="22"/>
      <c r="JTZ71" s="22"/>
      <c r="JUA71" s="22"/>
      <c r="JUB71" s="22"/>
      <c r="JUC71" s="22"/>
      <c r="JUD71" s="22"/>
      <c r="JUE71" s="22"/>
      <c r="JUF71" s="22"/>
      <c r="JUG71" s="22"/>
      <c r="JUH71" s="22"/>
      <c r="JUI71" s="22"/>
      <c r="JUJ71" s="22"/>
      <c r="JUK71" s="22"/>
      <c r="JUL71" s="22"/>
      <c r="JUM71" s="22"/>
      <c r="JUN71" s="22"/>
      <c r="JUO71" s="22"/>
      <c r="JUP71" s="22"/>
      <c r="JUQ71" s="22"/>
      <c r="JUR71" s="22"/>
      <c r="JUS71" s="22"/>
      <c r="JUT71" s="22"/>
      <c r="JUU71" s="22"/>
      <c r="JUV71" s="22"/>
      <c r="JUW71" s="22"/>
      <c r="JUX71" s="22"/>
      <c r="JUY71" s="22"/>
      <c r="JUZ71" s="22"/>
      <c r="JVA71" s="22"/>
      <c r="JVB71" s="22"/>
      <c r="JVC71" s="22"/>
      <c r="JVD71" s="22"/>
      <c r="JVE71" s="22"/>
      <c r="JVF71" s="22"/>
      <c r="JVG71" s="22"/>
      <c r="JVH71" s="22"/>
      <c r="JVI71" s="22"/>
      <c r="JVJ71" s="22"/>
      <c r="JVK71" s="22"/>
      <c r="JVL71" s="22"/>
      <c r="JVM71" s="22"/>
      <c r="JVN71" s="22"/>
      <c r="JVO71" s="22"/>
      <c r="JVP71" s="22"/>
      <c r="JVQ71" s="22"/>
      <c r="JVR71" s="22"/>
      <c r="JVS71" s="22"/>
      <c r="JVT71" s="22"/>
      <c r="JVU71" s="22"/>
      <c r="JVV71" s="22"/>
      <c r="JVW71" s="22"/>
      <c r="JVX71" s="22"/>
      <c r="JVY71" s="22"/>
      <c r="JVZ71" s="22"/>
      <c r="JWA71" s="22"/>
      <c r="JWB71" s="22"/>
      <c r="JWC71" s="22"/>
      <c r="JWD71" s="22"/>
      <c r="JWE71" s="22"/>
      <c r="JWF71" s="22"/>
      <c r="JWG71" s="22"/>
      <c r="JWH71" s="22"/>
      <c r="JWI71" s="22"/>
      <c r="JWJ71" s="22"/>
      <c r="JWK71" s="22"/>
      <c r="JWL71" s="22"/>
      <c r="JWM71" s="22"/>
      <c r="JWN71" s="22"/>
      <c r="JWO71" s="22"/>
      <c r="JWP71" s="22"/>
      <c r="JWQ71" s="22"/>
      <c r="JWR71" s="22"/>
      <c r="JWS71" s="22"/>
      <c r="JWT71" s="22"/>
      <c r="JWU71" s="22"/>
      <c r="JWV71" s="22"/>
      <c r="JWW71" s="22"/>
      <c r="JWX71" s="22"/>
      <c r="JWY71" s="22"/>
      <c r="JWZ71" s="22"/>
      <c r="JXA71" s="22"/>
      <c r="JXB71" s="22"/>
      <c r="JXC71" s="22"/>
      <c r="JXD71" s="22"/>
      <c r="JXE71" s="22"/>
      <c r="JXF71" s="22"/>
      <c r="JXG71" s="22"/>
      <c r="JXH71" s="22"/>
      <c r="JXI71" s="22"/>
      <c r="JXJ71" s="22"/>
      <c r="JXK71" s="22"/>
      <c r="JXL71" s="22"/>
      <c r="JXM71" s="22"/>
      <c r="JXN71" s="22"/>
      <c r="JXO71" s="22"/>
      <c r="JXP71" s="22"/>
      <c r="JXQ71" s="22"/>
      <c r="JXR71" s="22"/>
      <c r="JXS71" s="22"/>
      <c r="JXT71" s="22"/>
      <c r="JXU71" s="22"/>
      <c r="JXV71" s="22"/>
      <c r="JXW71" s="22"/>
      <c r="JXX71" s="22"/>
      <c r="JXY71" s="22"/>
      <c r="JXZ71" s="22"/>
      <c r="JYA71" s="22"/>
      <c r="JYB71" s="22"/>
      <c r="JYC71" s="22"/>
      <c r="JYD71" s="22"/>
      <c r="JYE71" s="22"/>
      <c r="JYF71" s="22"/>
      <c r="JYG71" s="22"/>
      <c r="JYH71" s="22"/>
      <c r="JYI71" s="22"/>
      <c r="JYJ71" s="22"/>
      <c r="JYK71" s="22"/>
      <c r="JYL71" s="22"/>
      <c r="JYM71" s="22"/>
      <c r="JYN71" s="22"/>
      <c r="JYO71" s="22"/>
      <c r="JYP71" s="22"/>
      <c r="JYQ71" s="22"/>
      <c r="JYR71" s="22"/>
      <c r="JYS71" s="22"/>
      <c r="JYT71" s="22"/>
      <c r="JYU71" s="22"/>
      <c r="JYV71" s="22"/>
      <c r="JYW71" s="22"/>
      <c r="JYX71" s="22"/>
      <c r="JYY71" s="22"/>
      <c r="JYZ71" s="22"/>
      <c r="JZA71" s="22"/>
      <c r="JZB71" s="22"/>
      <c r="JZC71" s="22"/>
      <c r="JZD71" s="22"/>
      <c r="JZE71" s="22"/>
      <c r="JZF71" s="22"/>
      <c r="JZG71" s="22"/>
      <c r="JZH71" s="22"/>
      <c r="JZI71" s="22"/>
      <c r="JZJ71" s="22"/>
      <c r="JZK71" s="22"/>
      <c r="JZL71" s="22"/>
      <c r="JZM71" s="22"/>
      <c r="JZN71" s="22"/>
      <c r="JZO71" s="22"/>
      <c r="JZP71" s="22"/>
      <c r="JZQ71" s="22"/>
      <c r="JZR71" s="22"/>
      <c r="JZS71" s="22"/>
      <c r="JZT71" s="22"/>
      <c r="JZU71" s="22"/>
      <c r="JZV71" s="22"/>
      <c r="JZW71" s="22"/>
      <c r="JZX71" s="22"/>
      <c r="JZY71" s="22"/>
      <c r="JZZ71" s="22"/>
      <c r="KAA71" s="22"/>
      <c r="KAB71" s="22"/>
      <c r="KAC71" s="22"/>
      <c r="KAD71" s="22"/>
      <c r="KAE71" s="22"/>
      <c r="KAF71" s="22"/>
      <c r="KAG71" s="22"/>
      <c r="KAH71" s="22"/>
      <c r="KAI71" s="22"/>
      <c r="KAJ71" s="22"/>
      <c r="KAK71" s="22"/>
      <c r="KAL71" s="22"/>
      <c r="KAM71" s="22"/>
      <c r="KAN71" s="22"/>
      <c r="KAO71" s="22"/>
      <c r="KAP71" s="22"/>
      <c r="KAQ71" s="22"/>
      <c r="KAR71" s="22"/>
      <c r="KAS71" s="22"/>
      <c r="KAT71" s="22"/>
      <c r="KAU71" s="22"/>
      <c r="KAV71" s="22"/>
      <c r="KAW71" s="22"/>
      <c r="KAX71" s="22"/>
      <c r="KAY71" s="22"/>
      <c r="KAZ71" s="22"/>
      <c r="KBA71" s="22"/>
      <c r="KBB71" s="22"/>
      <c r="KBC71" s="22"/>
      <c r="KBD71" s="22"/>
      <c r="KBE71" s="22"/>
      <c r="KBF71" s="22"/>
      <c r="KBG71" s="22"/>
      <c r="KBH71" s="22"/>
      <c r="KBI71" s="22"/>
      <c r="KBJ71" s="22"/>
      <c r="KBK71" s="22"/>
      <c r="KBL71" s="22"/>
      <c r="KBM71" s="22"/>
      <c r="KBN71" s="22"/>
      <c r="KBO71" s="22"/>
      <c r="KBP71" s="22"/>
      <c r="KBQ71" s="22"/>
      <c r="KBR71" s="22"/>
      <c r="KBS71" s="22"/>
      <c r="KBT71" s="22"/>
      <c r="KBU71" s="22"/>
      <c r="KBV71" s="22"/>
      <c r="KBW71" s="22"/>
      <c r="KBX71" s="22"/>
      <c r="KBY71" s="22"/>
      <c r="KBZ71" s="22"/>
      <c r="KCA71" s="22"/>
      <c r="KCB71" s="22"/>
      <c r="KCC71" s="22"/>
      <c r="KCD71" s="22"/>
      <c r="KCE71" s="22"/>
      <c r="KCF71" s="22"/>
      <c r="KCG71" s="22"/>
      <c r="KCH71" s="22"/>
      <c r="KCI71" s="22"/>
      <c r="KCJ71" s="22"/>
      <c r="KCK71" s="22"/>
      <c r="KCL71" s="22"/>
      <c r="KCM71" s="22"/>
      <c r="KCN71" s="22"/>
      <c r="KCO71" s="22"/>
      <c r="KCP71" s="22"/>
      <c r="KCQ71" s="22"/>
      <c r="KCR71" s="22"/>
      <c r="KCS71" s="22"/>
      <c r="KCT71" s="22"/>
      <c r="KCU71" s="22"/>
      <c r="KCV71" s="22"/>
      <c r="KCW71" s="22"/>
      <c r="KCX71" s="22"/>
      <c r="KCY71" s="22"/>
      <c r="KCZ71" s="22"/>
      <c r="KDA71" s="22"/>
      <c r="KDB71" s="22"/>
      <c r="KDC71" s="22"/>
      <c r="KDD71" s="22"/>
      <c r="KDE71" s="22"/>
      <c r="KDF71" s="22"/>
      <c r="KDG71" s="22"/>
      <c r="KDH71" s="22"/>
      <c r="KDI71" s="22"/>
      <c r="KDJ71" s="22"/>
      <c r="KDK71" s="22"/>
      <c r="KDL71" s="22"/>
      <c r="KDM71" s="22"/>
      <c r="KDN71" s="22"/>
      <c r="KDO71" s="22"/>
      <c r="KDP71" s="22"/>
      <c r="KDQ71" s="22"/>
      <c r="KDR71" s="22"/>
      <c r="KDS71" s="22"/>
      <c r="KDT71" s="22"/>
      <c r="KDU71" s="22"/>
      <c r="KDV71" s="22"/>
      <c r="KDW71" s="22"/>
      <c r="KDX71" s="22"/>
      <c r="KDY71" s="22"/>
      <c r="KDZ71" s="22"/>
      <c r="KEA71" s="22"/>
      <c r="KEB71" s="22"/>
      <c r="KEC71" s="22"/>
      <c r="KED71" s="22"/>
      <c r="KEE71" s="22"/>
      <c r="KEF71" s="22"/>
      <c r="KEG71" s="22"/>
      <c r="KEH71" s="22"/>
      <c r="KEI71" s="22"/>
      <c r="KEJ71" s="22"/>
      <c r="KEK71" s="22"/>
      <c r="KEL71" s="22"/>
      <c r="KEM71" s="22"/>
      <c r="KEN71" s="22"/>
      <c r="KEO71" s="22"/>
      <c r="KEP71" s="22"/>
      <c r="KEQ71" s="22"/>
      <c r="KER71" s="22"/>
      <c r="KES71" s="22"/>
      <c r="KET71" s="22"/>
      <c r="KEU71" s="22"/>
      <c r="KEV71" s="22"/>
      <c r="KEW71" s="22"/>
      <c r="KEX71" s="22"/>
      <c r="KEY71" s="22"/>
      <c r="KEZ71" s="22"/>
      <c r="KFA71" s="22"/>
      <c r="KFB71" s="22"/>
      <c r="KFC71" s="22"/>
      <c r="KFD71" s="22"/>
      <c r="KFE71" s="22"/>
      <c r="KFF71" s="22"/>
      <c r="KFG71" s="22"/>
      <c r="KFH71" s="22"/>
      <c r="KFI71" s="22"/>
      <c r="KFJ71" s="22"/>
      <c r="KFK71" s="22"/>
      <c r="KFL71" s="22"/>
      <c r="KFM71" s="22"/>
      <c r="KFN71" s="22"/>
      <c r="KFO71" s="22"/>
      <c r="KFP71" s="22"/>
      <c r="KFQ71" s="22"/>
      <c r="KFR71" s="22"/>
      <c r="KFS71" s="22"/>
      <c r="KFT71" s="22"/>
      <c r="KFU71" s="22"/>
      <c r="KFV71" s="22"/>
      <c r="KFW71" s="22"/>
      <c r="KFX71" s="22"/>
      <c r="KFY71" s="22"/>
      <c r="KFZ71" s="22"/>
      <c r="KGA71" s="22"/>
      <c r="KGB71" s="22"/>
      <c r="KGC71" s="22"/>
      <c r="KGD71" s="22"/>
      <c r="KGE71" s="22"/>
      <c r="KGF71" s="22"/>
      <c r="KGG71" s="22"/>
      <c r="KGH71" s="22"/>
      <c r="KGI71" s="22"/>
      <c r="KGJ71" s="22"/>
      <c r="KGK71" s="22"/>
      <c r="KGL71" s="22"/>
      <c r="KGM71" s="22"/>
      <c r="KGN71" s="22"/>
      <c r="KGO71" s="22"/>
      <c r="KGP71" s="22"/>
      <c r="KGQ71" s="22"/>
      <c r="KGR71" s="22"/>
      <c r="KGS71" s="22"/>
      <c r="KGT71" s="22"/>
      <c r="KGU71" s="22"/>
      <c r="KGV71" s="22"/>
      <c r="KGW71" s="22"/>
      <c r="KGX71" s="22"/>
      <c r="KGY71" s="22"/>
      <c r="KGZ71" s="22"/>
      <c r="KHA71" s="22"/>
      <c r="KHB71" s="22"/>
      <c r="KHC71" s="22"/>
      <c r="KHD71" s="22"/>
      <c r="KHE71" s="22"/>
      <c r="KHF71" s="22"/>
      <c r="KHG71" s="22"/>
      <c r="KHH71" s="22"/>
      <c r="KHI71" s="22"/>
      <c r="KHJ71" s="22"/>
      <c r="KHK71" s="22"/>
      <c r="KHL71" s="22"/>
      <c r="KHM71" s="22"/>
      <c r="KHN71" s="22"/>
      <c r="KHO71" s="22"/>
      <c r="KHP71" s="22"/>
      <c r="KHQ71" s="22"/>
      <c r="KHR71" s="22"/>
      <c r="KHS71" s="22"/>
      <c r="KHT71" s="22"/>
      <c r="KHU71" s="22"/>
      <c r="KHV71" s="22"/>
      <c r="KHW71" s="22"/>
      <c r="KHX71" s="22"/>
      <c r="KHY71" s="22"/>
      <c r="KHZ71" s="22"/>
      <c r="KIA71" s="22"/>
      <c r="KIB71" s="22"/>
      <c r="KIC71" s="22"/>
      <c r="KID71" s="22"/>
      <c r="KIE71" s="22"/>
      <c r="KIF71" s="22"/>
      <c r="KIG71" s="22"/>
      <c r="KIH71" s="22"/>
      <c r="KII71" s="22"/>
      <c r="KIJ71" s="22"/>
      <c r="KIK71" s="22"/>
      <c r="KIL71" s="22"/>
      <c r="KIM71" s="22"/>
      <c r="KIN71" s="22"/>
      <c r="KIO71" s="22"/>
      <c r="KIP71" s="22"/>
      <c r="KIQ71" s="22"/>
      <c r="KIR71" s="22"/>
      <c r="KIS71" s="22"/>
      <c r="KIT71" s="22"/>
      <c r="KIU71" s="22"/>
      <c r="KIV71" s="22"/>
      <c r="KIW71" s="22"/>
      <c r="KIX71" s="22"/>
      <c r="KIY71" s="22"/>
      <c r="KIZ71" s="22"/>
      <c r="KJA71" s="22"/>
      <c r="KJB71" s="22"/>
      <c r="KJC71" s="22"/>
      <c r="KJD71" s="22"/>
      <c r="KJE71" s="22"/>
      <c r="KJF71" s="22"/>
      <c r="KJG71" s="22"/>
      <c r="KJH71" s="22"/>
      <c r="KJI71" s="22"/>
      <c r="KJJ71" s="22"/>
      <c r="KJK71" s="22"/>
      <c r="KJL71" s="22"/>
      <c r="KJM71" s="22"/>
      <c r="KJN71" s="22"/>
      <c r="KJO71" s="22"/>
      <c r="KJP71" s="22"/>
      <c r="KJQ71" s="22"/>
      <c r="KJR71" s="22"/>
      <c r="KJS71" s="22"/>
      <c r="KJT71" s="22"/>
      <c r="KJU71" s="22"/>
      <c r="KJV71" s="22"/>
      <c r="KJW71" s="22"/>
      <c r="KJX71" s="22"/>
      <c r="KJY71" s="22"/>
      <c r="KJZ71" s="22"/>
      <c r="KKA71" s="22"/>
      <c r="KKB71" s="22"/>
      <c r="KKC71" s="22"/>
      <c r="KKD71" s="22"/>
      <c r="KKE71" s="22"/>
      <c r="KKF71" s="22"/>
      <c r="KKG71" s="22"/>
      <c r="KKH71" s="22"/>
      <c r="KKI71" s="22"/>
      <c r="KKJ71" s="22"/>
      <c r="KKK71" s="22"/>
      <c r="KKL71" s="22"/>
      <c r="KKM71" s="22"/>
      <c r="KKN71" s="22"/>
      <c r="KKO71" s="22"/>
      <c r="KKP71" s="22"/>
      <c r="KKQ71" s="22"/>
      <c r="KKR71" s="22"/>
      <c r="KKS71" s="22"/>
      <c r="KKT71" s="22"/>
      <c r="KKU71" s="22"/>
      <c r="KKV71" s="22"/>
      <c r="KKW71" s="22"/>
      <c r="KKX71" s="22"/>
      <c r="KKY71" s="22"/>
      <c r="KKZ71" s="22"/>
      <c r="KLA71" s="22"/>
      <c r="KLB71" s="22"/>
      <c r="KLC71" s="22"/>
      <c r="KLD71" s="22"/>
      <c r="KLE71" s="22"/>
      <c r="KLF71" s="22"/>
      <c r="KLG71" s="22"/>
      <c r="KLH71" s="22"/>
      <c r="KLI71" s="22"/>
      <c r="KLJ71" s="22"/>
      <c r="KLK71" s="22"/>
      <c r="KLL71" s="22"/>
      <c r="KLM71" s="22"/>
      <c r="KLN71" s="22"/>
      <c r="KLO71" s="22"/>
      <c r="KLP71" s="22"/>
      <c r="KLQ71" s="22"/>
      <c r="KLR71" s="22"/>
      <c r="KLS71" s="22"/>
      <c r="KLT71" s="22"/>
      <c r="KLU71" s="22"/>
      <c r="KLV71" s="22"/>
      <c r="KLW71" s="22"/>
      <c r="KLX71" s="22"/>
      <c r="KLY71" s="22"/>
      <c r="KLZ71" s="22"/>
      <c r="KMA71" s="22"/>
      <c r="KMB71" s="22"/>
      <c r="KMC71" s="22"/>
      <c r="KMD71" s="22"/>
      <c r="KME71" s="22"/>
      <c r="KMF71" s="22"/>
      <c r="KMG71" s="22"/>
      <c r="KMH71" s="22"/>
      <c r="KMI71" s="22"/>
      <c r="KMJ71" s="22"/>
      <c r="KMK71" s="22"/>
      <c r="KML71" s="22"/>
      <c r="KMM71" s="22"/>
      <c r="KMN71" s="22"/>
      <c r="KMO71" s="22"/>
      <c r="KMP71" s="22"/>
      <c r="KMQ71" s="22"/>
      <c r="KMR71" s="22"/>
      <c r="KMS71" s="22"/>
      <c r="KMT71" s="22"/>
      <c r="KMU71" s="22"/>
      <c r="KMV71" s="22"/>
      <c r="KMW71" s="22"/>
      <c r="KMX71" s="22"/>
      <c r="KMY71" s="22"/>
      <c r="KMZ71" s="22"/>
      <c r="KNA71" s="22"/>
      <c r="KNB71" s="22"/>
      <c r="KNC71" s="22"/>
      <c r="KND71" s="22"/>
      <c r="KNE71" s="22"/>
      <c r="KNF71" s="22"/>
      <c r="KNG71" s="22"/>
      <c r="KNH71" s="22"/>
      <c r="KNI71" s="22"/>
      <c r="KNJ71" s="22"/>
      <c r="KNK71" s="22"/>
      <c r="KNL71" s="22"/>
      <c r="KNM71" s="22"/>
      <c r="KNN71" s="22"/>
      <c r="KNO71" s="22"/>
      <c r="KNP71" s="22"/>
      <c r="KNQ71" s="22"/>
      <c r="KNR71" s="22"/>
      <c r="KNS71" s="22"/>
      <c r="KNT71" s="22"/>
      <c r="KNU71" s="22"/>
      <c r="KNV71" s="22"/>
      <c r="KNW71" s="22"/>
      <c r="KNX71" s="22"/>
      <c r="KNY71" s="22"/>
      <c r="KNZ71" s="22"/>
      <c r="KOA71" s="22"/>
      <c r="KOB71" s="22"/>
      <c r="KOC71" s="22"/>
      <c r="KOD71" s="22"/>
      <c r="KOE71" s="22"/>
      <c r="KOF71" s="22"/>
      <c r="KOG71" s="22"/>
      <c r="KOH71" s="22"/>
      <c r="KOI71" s="22"/>
      <c r="KOJ71" s="22"/>
      <c r="KOK71" s="22"/>
      <c r="KOL71" s="22"/>
      <c r="KOM71" s="22"/>
      <c r="KON71" s="22"/>
      <c r="KOO71" s="22"/>
      <c r="KOP71" s="22"/>
      <c r="KOQ71" s="22"/>
      <c r="KOR71" s="22"/>
      <c r="KOS71" s="22"/>
      <c r="KOT71" s="22"/>
      <c r="KOU71" s="22"/>
      <c r="KOV71" s="22"/>
      <c r="KOW71" s="22"/>
      <c r="KOX71" s="22"/>
      <c r="KOY71" s="22"/>
      <c r="KOZ71" s="22"/>
      <c r="KPA71" s="22"/>
      <c r="KPB71" s="22"/>
      <c r="KPC71" s="22"/>
      <c r="KPD71" s="22"/>
      <c r="KPE71" s="22"/>
      <c r="KPF71" s="22"/>
      <c r="KPG71" s="22"/>
      <c r="KPH71" s="22"/>
      <c r="KPI71" s="22"/>
      <c r="KPJ71" s="22"/>
      <c r="KPK71" s="22"/>
      <c r="KPL71" s="22"/>
      <c r="KPM71" s="22"/>
      <c r="KPN71" s="22"/>
      <c r="KPO71" s="22"/>
      <c r="KPP71" s="22"/>
      <c r="KPQ71" s="22"/>
      <c r="KPR71" s="22"/>
      <c r="KPS71" s="22"/>
      <c r="KPT71" s="22"/>
      <c r="KPU71" s="22"/>
      <c r="KPV71" s="22"/>
      <c r="KPW71" s="22"/>
      <c r="KPX71" s="22"/>
      <c r="KPY71" s="22"/>
      <c r="KPZ71" s="22"/>
      <c r="KQA71" s="22"/>
      <c r="KQB71" s="22"/>
      <c r="KQC71" s="22"/>
      <c r="KQD71" s="22"/>
      <c r="KQE71" s="22"/>
      <c r="KQF71" s="22"/>
      <c r="KQG71" s="22"/>
      <c r="KQH71" s="22"/>
      <c r="KQI71" s="22"/>
      <c r="KQJ71" s="22"/>
      <c r="KQK71" s="22"/>
      <c r="KQL71" s="22"/>
      <c r="KQM71" s="22"/>
      <c r="KQN71" s="22"/>
      <c r="KQO71" s="22"/>
      <c r="KQP71" s="22"/>
      <c r="KQQ71" s="22"/>
      <c r="KQR71" s="22"/>
      <c r="KQS71" s="22"/>
      <c r="KQT71" s="22"/>
      <c r="KQU71" s="22"/>
      <c r="KQV71" s="22"/>
      <c r="KQW71" s="22"/>
      <c r="KQX71" s="22"/>
      <c r="KQY71" s="22"/>
      <c r="KQZ71" s="22"/>
      <c r="KRA71" s="22"/>
      <c r="KRB71" s="22"/>
      <c r="KRC71" s="22"/>
      <c r="KRD71" s="22"/>
      <c r="KRE71" s="22"/>
      <c r="KRF71" s="22"/>
      <c r="KRG71" s="22"/>
      <c r="KRH71" s="22"/>
      <c r="KRI71" s="22"/>
      <c r="KRJ71" s="22"/>
      <c r="KRK71" s="22"/>
      <c r="KRL71" s="22"/>
      <c r="KRM71" s="22"/>
      <c r="KRN71" s="22"/>
      <c r="KRO71" s="22"/>
      <c r="KRP71" s="22"/>
      <c r="KRQ71" s="22"/>
      <c r="KRR71" s="22"/>
      <c r="KRS71" s="22"/>
      <c r="KRT71" s="22"/>
      <c r="KRU71" s="22"/>
      <c r="KRV71" s="22"/>
      <c r="KRW71" s="22"/>
      <c r="KRX71" s="22"/>
      <c r="KRY71" s="22"/>
      <c r="KRZ71" s="22"/>
      <c r="KSA71" s="22"/>
      <c r="KSB71" s="22"/>
      <c r="KSC71" s="22"/>
      <c r="KSD71" s="22"/>
      <c r="KSE71" s="22"/>
      <c r="KSF71" s="22"/>
      <c r="KSG71" s="22"/>
      <c r="KSH71" s="22"/>
      <c r="KSI71" s="22"/>
      <c r="KSJ71" s="22"/>
      <c r="KSK71" s="22"/>
      <c r="KSL71" s="22"/>
      <c r="KSM71" s="22"/>
      <c r="KSN71" s="22"/>
      <c r="KSO71" s="22"/>
      <c r="KSP71" s="22"/>
      <c r="KSQ71" s="22"/>
      <c r="KSR71" s="22"/>
      <c r="KSS71" s="22"/>
      <c r="KST71" s="22"/>
      <c r="KSU71" s="22"/>
      <c r="KSV71" s="22"/>
      <c r="KSW71" s="22"/>
      <c r="KSX71" s="22"/>
      <c r="KSY71" s="22"/>
      <c r="KSZ71" s="22"/>
      <c r="KTA71" s="22"/>
      <c r="KTB71" s="22"/>
      <c r="KTC71" s="22"/>
      <c r="KTD71" s="22"/>
      <c r="KTE71" s="22"/>
      <c r="KTF71" s="22"/>
      <c r="KTG71" s="22"/>
      <c r="KTH71" s="22"/>
      <c r="KTI71" s="22"/>
      <c r="KTJ71" s="22"/>
      <c r="KTK71" s="22"/>
      <c r="KTL71" s="22"/>
      <c r="KTM71" s="22"/>
      <c r="KTN71" s="22"/>
      <c r="KTO71" s="22"/>
      <c r="KTP71" s="22"/>
      <c r="KTQ71" s="22"/>
      <c r="KTR71" s="22"/>
      <c r="KTS71" s="22"/>
      <c r="KTT71" s="22"/>
      <c r="KTU71" s="22"/>
      <c r="KTV71" s="22"/>
      <c r="KTW71" s="22"/>
      <c r="KTX71" s="22"/>
      <c r="KTY71" s="22"/>
      <c r="KTZ71" s="22"/>
      <c r="KUA71" s="22"/>
      <c r="KUB71" s="22"/>
      <c r="KUC71" s="22"/>
      <c r="KUD71" s="22"/>
      <c r="KUE71" s="22"/>
      <c r="KUF71" s="22"/>
      <c r="KUG71" s="22"/>
      <c r="KUH71" s="22"/>
      <c r="KUI71" s="22"/>
      <c r="KUJ71" s="22"/>
      <c r="KUK71" s="22"/>
      <c r="KUL71" s="22"/>
      <c r="KUM71" s="22"/>
      <c r="KUN71" s="22"/>
      <c r="KUO71" s="22"/>
      <c r="KUP71" s="22"/>
      <c r="KUQ71" s="22"/>
      <c r="KUR71" s="22"/>
      <c r="KUS71" s="22"/>
      <c r="KUT71" s="22"/>
      <c r="KUU71" s="22"/>
      <c r="KUV71" s="22"/>
      <c r="KUW71" s="22"/>
      <c r="KUX71" s="22"/>
      <c r="KUY71" s="22"/>
      <c r="KUZ71" s="22"/>
      <c r="KVA71" s="22"/>
      <c r="KVB71" s="22"/>
      <c r="KVC71" s="22"/>
      <c r="KVD71" s="22"/>
      <c r="KVE71" s="22"/>
      <c r="KVF71" s="22"/>
      <c r="KVG71" s="22"/>
      <c r="KVH71" s="22"/>
      <c r="KVI71" s="22"/>
      <c r="KVJ71" s="22"/>
      <c r="KVK71" s="22"/>
      <c r="KVL71" s="22"/>
      <c r="KVM71" s="22"/>
      <c r="KVN71" s="22"/>
      <c r="KVO71" s="22"/>
      <c r="KVP71" s="22"/>
      <c r="KVQ71" s="22"/>
      <c r="KVR71" s="22"/>
      <c r="KVS71" s="22"/>
      <c r="KVT71" s="22"/>
      <c r="KVU71" s="22"/>
      <c r="KVV71" s="22"/>
      <c r="KVW71" s="22"/>
      <c r="KVX71" s="22"/>
      <c r="KVY71" s="22"/>
      <c r="KVZ71" s="22"/>
      <c r="KWA71" s="22"/>
      <c r="KWB71" s="22"/>
      <c r="KWC71" s="22"/>
      <c r="KWD71" s="22"/>
      <c r="KWE71" s="22"/>
      <c r="KWF71" s="22"/>
      <c r="KWG71" s="22"/>
      <c r="KWH71" s="22"/>
      <c r="KWI71" s="22"/>
      <c r="KWJ71" s="22"/>
      <c r="KWK71" s="22"/>
      <c r="KWL71" s="22"/>
      <c r="KWM71" s="22"/>
      <c r="KWN71" s="22"/>
      <c r="KWO71" s="22"/>
      <c r="KWP71" s="22"/>
      <c r="KWQ71" s="22"/>
      <c r="KWR71" s="22"/>
      <c r="KWS71" s="22"/>
      <c r="KWT71" s="22"/>
      <c r="KWU71" s="22"/>
      <c r="KWV71" s="22"/>
      <c r="KWW71" s="22"/>
      <c r="KWX71" s="22"/>
      <c r="KWY71" s="22"/>
      <c r="KWZ71" s="22"/>
      <c r="KXA71" s="22"/>
      <c r="KXB71" s="22"/>
      <c r="KXC71" s="22"/>
      <c r="KXD71" s="22"/>
      <c r="KXE71" s="22"/>
      <c r="KXF71" s="22"/>
      <c r="KXG71" s="22"/>
      <c r="KXH71" s="22"/>
      <c r="KXI71" s="22"/>
      <c r="KXJ71" s="22"/>
      <c r="KXK71" s="22"/>
      <c r="KXL71" s="22"/>
      <c r="KXM71" s="22"/>
      <c r="KXN71" s="22"/>
      <c r="KXO71" s="22"/>
      <c r="KXP71" s="22"/>
      <c r="KXQ71" s="22"/>
      <c r="KXR71" s="22"/>
      <c r="KXS71" s="22"/>
      <c r="KXT71" s="22"/>
      <c r="KXU71" s="22"/>
      <c r="KXV71" s="22"/>
      <c r="KXW71" s="22"/>
      <c r="KXX71" s="22"/>
      <c r="KXY71" s="22"/>
      <c r="KXZ71" s="22"/>
      <c r="KYA71" s="22"/>
      <c r="KYB71" s="22"/>
      <c r="KYC71" s="22"/>
      <c r="KYD71" s="22"/>
      <c r="KYE71" s="22"/>
      <c r="KYF71" s="22"/>
      <c r="KYG71" s="22"/>
      <c r="KYH71" s="22"/>
      <c r="KYI71" s="22"/>
      <c r="KYJ71" s="22"/>
      <c r="KYK71" s="22"/>
      <c r="KYL71" s="22"/>
      <c r="KYM71" s="22"/>
      <c r="KYN71" s="22"/>
      <c r="KYO71" s="22"/>
      <c r="KYP71" s="22"/>
      <c r="KYQ71" s="22"/>
      <c r="KYR71" s="22"/>
      <c r="KYS71" s="22"/>
      <c r="KYT71" s="22"/>
      <c r="KYU71" s="22"/>
      <c r="KYV71" s="22"/>
      <c r="KYW71" s="22"/>
      <c r="KYX71" s="22"/>
      <c r="KYY71" s="22"/>
      <c r="KYZ71" s="22"/>
      <c r="KZA71" s="22"/>
      <c r="KZB71" s="22"/>
      <c r="KZC71" s="22"/>
      <c r="KZD71" s="22"/>
      <c r="KZE71" s="22"/>
      <c r="KZF71" s="22"/>
      <c r="KZG71" s="22"/>
      <c r="KZH71" s="22"/>
      <c r="KZI71" s="22"/>
      <c r="KZJ71" s="22"/>
      <c r="KZK71" s="22"/>
      <c r="KZL71" s="22"/>
      <c r="KZM71" s="22"/>
      <c r="KZN71" s="22"/>
      <c r="KZO71" s="22"/>
      <c r="KZP71" s="22"/>
      <c r="KZQ71" s="22"/>
      <c r="KZR71" s="22"/>
      <c r="KZS71" s="22"/>
      <c r="KZT71" s="22"/>
      <c r="KZU71" s="22"/>
      <c r="KZV71" s="22"/>
      <c r="KZW71" s="22"/>
      <c r="KZX71" s="22"/>
      <c r="KZY71" s="22"/>
      <c r="KZZ71" s="22"/>
      <c r="LAA71" s="22"/>
      <c r="LAB71" s="22"/>
      <c r="LAC71" s="22"/>
      <c r="LAD71" s="22"/>
      <c r="LAE71" s="22"/>
      <c r="LAF71" s="22"/>
      <c r="LAG71" s="22"/>
      <c r="LAH71" s="22"/>
      <c r="LAI71" s="22"/>
      <c r="LAJ71" s="22"/>
      <c r="LAK71" s="22"/>
      <c r="LAL71" s="22"/>
      <c r="LAM71" s="22"/>
      <c r="LAN71" s="22"/>
      <c r="LAO71" s="22"/>
      <c r="LAP71" s="22"/>
      <c r="LAQ71" s="22"/>
      <c r="LAR71" s="22"/>
      <c r="LAS71" s="22"/>
      <c r="LAT71" s="22"/>
      <c r="LAU71" s="22"/>
      <c r="LAV71" s="22"/>
      <c r="LAW71" s="22"/>
      <c r="LAX71" s="22"/>
      <c r="LAY71" s="22"/>
      <c r="LAZ71" s="22"/>
      <c r="LBA71" s="22"/>
      <c r="LBB71" s="22"/>
      <c r="LBC71" s="22"/>
      <c r="LBD71" s="22"/>
      <c r="LBE71" s="22"/>
      <c r="LBF71" s="22"/>
      <c r="LBG71" s="22"/>
      <c r="LBH71" s="22"/>
      <c r="LBI71" s="22"/>
      <c r="LBJ71" s="22"/>
      <c r="LBK71" s="22"/>
      <c r="LBL71" s="22"/>
      <c r="LBM71" s="22"/>
      <c r="LBN71" s="22"/>
      <c r="LBO71" s="22"/>
      <c r="LBP71" s="22"/>
      <c r="LBQ71" s="22"/>
      <c r="LBR71" s="22"/>
      <c r="LBS71" s="22"/>
      <c r="LBT71" s="22"/>
      <c r="LBU71" s="22"/>
      <c r="LBV71" s="22"/>
      <c r="LBW71" s="22"/>
      <c r="LBX71" s="22"/>
      <c r="LBY71" s="22"/>
      <c r="LBZ71" s="22"/>
      <c r="LCA71" s="22"/>
      <c r="LCB71" s="22"/>
      <c r="LCC71" s="22"/>
      <c r="LCD71" s="22"/>
      <c r="LCE71" s="22"/>
      <c r="LCF71" s="22"/>
      <c r="LCG71" s="22"/>
      <c r="LCH71" s="22"/>
      <c r="LCI71" s="22"/>
      <c r="LCJ71" s="22"/>
      <c r="LCK71" s="22"/>
      <c r="LCL71" s="22"/>
      <c r="LCM71" s="22"/>
      <c r="LCN71" s="22"/>
      <c r="LCO71" s="22"/>
      <c r="LCP71" s="22"/>
      <c r="LCQ71" s="22"/>
      <c r="LCR71" s="22"/>
      <c r="LCS71" s="22"/>
      <c r="LCT71" s="22"/>
      <c r="LCU71" s="22"/>
      <c r="LCV71" s="22"/>
      <c r="LCW71" s="22"/>
      <c r="LCX71" s="22"/>
      <c r="LCY71" s="22"/>
      <c r="LCZ71" s="22"/>
      <c r="LDA71" s="22"/>
      <c r="LDB71" s="22"/>
      <c r="LDC71" s="22"/>
      <c r="LDD71" s="22"/>
      <c r="LDE71" s="22"/>
      <c r="LDF71" s="22"/>
      <c r="LDG71" s="22"/>
      <c r="LDH71" s="22"/>
      <c r="LDI71" s="22"/>
      <c r="LDJ71" s="22"/>
      <c r="LDK71" s="22"/>
      <c r="LDL71" s="22"/>
      <c r="LDM71" s="22"/>
      <c r="LDN71" s="22"/>
      <c r="LDO71" s="22"/>
      <c r="LDP71" s="22"/>
      <c r="LDQ71" s="22"/>
      <c r="LDR71" s="22"/>
      <c r="LDS71" s="22"/>
      <c r="LDT71" s="22"/>
      <c r="LDU71" s="22"/>
      <c r="LDV71" s="22"/>
      <c r="LDW71" s="22"/>
      <c r="LDX71" s="22"/>
      <c r="LDY71" s="22"/>
      <c r="LDZ71" s="22"/>
      <c r="LEA71" s="22"/>
      <c r="LEB71" s="22"/>
      <c r="LEC71" s="22"/>
      <c r="LED71" s="22"/>
      <c r="LEE71" s="22"/>
      <c r="LEF71" s="22"/>
      <c r="LEG71" s="22"/>
      <c r="LEH71" s="22"/>
      <c r="LEI71" s="22"/>
      <c r="LEJ71" s="22"/>
      <c r="LEK71" s="22"/>
      <c r="LEL71" s="22"/>
      <c r="LEM71" s="22"/>
      <c r="LEN71" s="22"/>
      <c r="LEO71" s="22"/>
      <c r="LEP71" s="22"/>
      <c r="LEQ71" s="22"/>
      <c r="LER71" s="22"/>
      <c r="LES71" s="22"/>
      <c r="LET71" s="22"/>
      <c r="LEU71" s="22"/>
      <c r="LEV71" s="22"/>
      <c r="LEW71" s="22"/>
      <c r="LEX71" s="22"/>
      <c r="LEY71" s="22"/>
      <c r="LEZ71" s="22"/>
      <c r="LFA71" s="22"/>
      <c r="LFB71" s="22"/>
      <c r="LFC71" s="22"/>
      <c r="LFD71" s="22"/>
      <c r="LFE71" s="22"/>
      <c r="LFF71" s="22"/>
      <c r="LFG71" s="22"/>
      <c r="LFH71" s="22"/>
      <c r="LFI71" s="22"/>
      <c r="LFJ71" s="22"/>
      <c r="LFK71" s="22"/>
      <c r="LFL71" s="22"/>
      <c r="LFM71" s="22"/>
      <c r="LFN71" s="22"/>
      <c r="LFO71" s="22"/>
      <c r="LFP71" s="22"/>
      <c r="LFQ71" s="22"/>
      <c r="LFR71" s="22"/>
      <c r="LFS71" s="22"/>
      <c r="LFT71" s="22"/>
      <c r="LFU71" s="22"/>
      <c r="LFV71" s="22"/>
      <c r="LFW71" s="22"/>
      <c r="LFX71" s="22"/>
      <c r="LFY71" s="22"/>
      <c r="LFZ71" s="22"/>
      <c r="LGA71" s="22"/>
      <c r="LGB71" s="22"/>
      <c r="LGC71" s="22"/>
      <c r="LGD71" s="22"/>
      <c r="LGE71" s="22"/>
      <c r="LGF71" s="22"/>
      <c r="LGG71" s="22"/>
      <c r="LGH71" s="22"/>
      <c r="LGI71" s="22"/>
      <c r="LGJ71" s="22"/>
      <c r="LGK71" s="22"/>
      <c r="LGL71" s="22"/>
      <c r="LGM71" s="22"/>
      <c r="LGN71" s="22"/>
      <c r="LGO71" s="22"/>
      <c r="LGP71" s="22"/>
      <c r="LGQ71" s="22"/>
      <c r="LGR71" s="22"/>
      <c r="LGS71" s="22"/>
      <c r="LGT71" s="22"/>
      <c r="LGU71" s="22"/>
      <c r="LGV71" s="22"/>
      <c r="LGW71" s="22"/>
      <c r="LGX71" s="22"/>
      <c r="LGY71" s="22"/>
      <c r="LGZ71" s="22"/>
      <c r="LHA71" s="22"/>
      <c r="LHB71" s="22"/>
      <c r="LHC71" s="22"/>
      <c r="LHD71" s="22"/>
      <c r="LHE71" s="22"/>
      <c r="LHF71" s="22"/>
      <c r="LHG71" s="22"/>
      <c r="LHH71" s="22"/>
      <c r="LHI71" s="22"/>
      <c r="LHJ71" s="22"/>
      <c r="LHK71" s="22"/>
      <c r="LHL71" s="22"/>
      <c r="LHM71" s="22"/>
      <c r="LHN71" s="22"/>
      <c r="LHO71" s="22"/>
      <c r="LHP71" s="22"/>
      <c r="LHQ71" s="22"/>
      <c r="LHR71" s="22"/>
      <c r="LHS71" s="22"/>
      <c r="LHT71" s="22"/>
      <c r="LHU71" s="22"/>
      <c r="LHV71" s="22"/>
      <c r="LHW71" s="22"/>
      <c r="LHX71" s="22"/>
      <c r="LHY71" s="22"/>
      <c r="LHZ71" s="22"/>
      <c r="LIA71" s="22"/>
      <c r="LIB71" s="22"/>
      <c r="LIC71" s="22"/>
      <c r="LID71" s="22"/>
      <c r="LIE71" s="22"/>
      <c r="LIF71" s="22"/>
      <c r="LIG71" s="22"/>
      <c r="LIH71" s="22"/>
      <c r="LII71" s="22"/>
      <c r="LIJ71" s="22"/>
      <c r="LIK71" s="22"/>
      <c r="LIL71" s="22"/>
      <c r="LIM71" s="22"/>
      <c r="LIN71" s="22"/>
      <c r="LIO71" s="22"/>
      <c r="LIP71" s="22"/>
      <c r="LIQ71" s="22"/>
      <c r="LIR71" s="22"/>
      <c r="LIS71" s="22"/>
      <c r="LIT71" s="22"/>
      <c r="LIU71" s="22"/>
      <c r="LIV71" s="22"/>
      <c r="LIW71" s="22"/>
      <c r="LIX71" s="22"/>
      <c r="LIY71" s="22"/>
      <c r="LIZ71" s="22"/>
      <c r="LJA71" s="22"/>
      <c r="LJB71" s="22"/>
      <c r="LJC71" s="22"/>
      <c r="LJD71" s="22"/>
      <c r="LJE71" s="22"/>
      <c r="LJF71" s="22"/>
      <c r="LJG71" s="22"/>
      <c r="LJH71" s="22"/>
      <c r="LJI71" s="22"/>
      <c r="LJJ71" s="22"/>
      <c r="LJK71" s="22"/>
      <c r="LJL71" s="22"/>
      <c r="LJM71" s="22"/>
      <c r="LJN71" s="22"/>
      <c r="LJO71" s="22"/>
      <c r="LJP71" s="22"/>
      <c r="LJQ71" s="22"/>
      <c r="LJR71" s="22"/>
      <c r="LJS71" s="22"/>
      <c r="LJT71" s="22"/>
      <c r="LJU71" s="22"/>
      <c r="LJV71" s="22"/>
      <c r="LJW71" s="22"/>
      <c r="LJX71" s="22"/>
      <c r="LJY71" s="22"/>
      <c r="LJZ71" s="22"/>
      <c r="LKA71" s="22"/>
      <c r="LKB71" s="22"/>
      <c r="LKC71" s="22"/>
      <c r="LKD71" s="22"/>
      <c r="LKE71" s="22"/>
      <c r="LKF71" s="22"/>
      <c r="LKG71" s="22"/>
      <c r="LKH71" s="22"/>
      <c r="LKI71" s="22"/>
      <c r="LKJ71" s="22"/>
      <c r="LKK71" s="22"/>
      <c r="LKL71" s="22"/>
      <c r="LKM71" s="22"/>
      <c r="LKN71" s="22"/>
      <c r="LKO71" s="22"/>
      <c r="LKP71" s="22"/>
      <c r="LKQ71" s="22"/>
      <c r="LKR71" s="22"/>
      <c r="LKS71" s="22"/>
      <c r="LKT71" s="22"/>
      <c r="LKU71" s="22"/>
      <c r="LKV71" s="22"/>
      <c r="LKW71" s="22"/>
      <c r="LKX71" s="22"/>
      <c r="LKY71" s="22"/>
      <c r="LKZ71" s="22"/>
      <c r="LLA71" s="22"/>
      <c r="LLB71" s="22"/>
      <c r="LLC71" s="22"/>
      <c r="LLD71" s="22"/>
      <c r="LLE71" s="22"/>
      <c r="LLF71" s="22"/>
      <c r="LLG71" s="22"/>
      <c r="LLH71" s="22"/>
      <c r="LLI71" s="22"/>
      <c r="LLJ71" s="22"/>
      <c r="LLK71" s="22"/>
      <c r="LLL71" s="22"/>
      <c r="LLM71" s="22"/>
      <c r="LLN71" s="22"/>
      <c r="LLO71" s="22"/>
      <c r="LLP71" s="22"/>
      <c r="LLQ71" s="22"/>
      <c r="LLR71" s="22"/>
      <c r="LLS71" s="22"/>
      <c r="LLT71" s="22"/>
      <c r="LLU71" s="22"/>
      <c r="LLV71" s="22"/>
      <c r="LLW71" s="22"/>
      <c r="LLX71" s="22"/>
      <c r="LLY71" s="22"/>
      <c r="LLZ71" s="22"/>
      <c r="LMA71" s="22"/>
      <c r="LMB71" s="22"/>
      <c r="LMC71" s="22"/>
      <c r="LMD71" s="22"/>
      <c r="LME71" s="22"/>
      <c r="LMF71" s="22"/>
      <c r="LMG71" s="22"/>
      <c r="LMH71" s="22"/>
      <c r="LMI71" s="22"/>
      <c r="LMJ71" s="22"/>
      <c r="LMK71" s="22"/>
      <c r="LML71" s="22"/>
      <c r="LMM71" s="22"/>
      <c r="LMN71" s="22"/>
      <c r="LMO71" s="22"/>
      <c r="LMP71" s="22"/>
      <c r="LMQ71" s="22"/>
      <c r="LMR71" s="22"/>
      <c r="LMS71" s="22"/>
      <c r="LMT71" s="22"/>
      <c r="LMU71" s="22"/>
      <c r="LMV71" s="22"/>
      <c r="LMW71" s="22"/>
      <c r="LMX71" s="22"/>
      <c r="LMY71" s="22"/>
      <c r="LMZ71" s="22"/>
      <c r="LNA71" s="22"/>
      <c r="LNB71" s="22"/>
      <c r="LNC71" s="22"/>
      <c r="LND71" s="22"/>
      <c r="LNE71" s="22"/>
      <c r="LNF71" s="22"/>
      <c r="LNG71" s="22"/>
      <c r="LNH71" s="22"/>
      <c r="LNI71" s="22"/>
      <c r="LNJ71" s="22"/>
      <c r="LNK71" s="22"/>
      <c r="LNL71" s="22"/>
      <c r="LNM71" s="22"/>
      <c r="LNN71" s="22"/>
      <c r="LNO71" s="22"/>
      <c r="LNP71" s="22"/>
      <c r="LNQ71" s="22"/>
      <c r="LNR71" s="22"/>
      <c r="LNS71" s="22"/>
      <c r="LNT71" s="22"/>
      <c r="LNU71" s="22"/>
      <c r="LNV71" s="22"/>
      <c r="LNW71" s="22"/>
      <c r="LNX71" s="22"/>
      <c r="LNY71" s="22"/>
      <c r="LNZ71" s="22"/>
      <c r="LOA71" s="22"/>
      <c r="LOB71" s="22"/>
      <c r="LOC71" s="22"/>
      <c r="LOD71" s="22"/>
      <c r="LOE71" s="22"/>
      <c r="LOF71" s="22"/>
      <c r="LOG71" s="22"/>
      <c r="LOH71" s="22"/>
      <c r="LOI71" s="22"/>
      <c r="LOJ71" s="22"/>
      <c r="LOK71" s="22"/>
      <c r="LOL71" s="22"/>
      <c r="LOM71" s="22"/>
      <c r="LON71" s="22"/>
      <c r="LOO71" s="22"/>
      <c r="LOP71" s="22"/>
      <c r="LOQ71" s="22"/>
      <c r="LOR71" s="22"/>
      <c r="LOS71" s="22"/>
      <c r="LOT71" s="22"/>
      <c r="LOU71" s="22"/>
      <c r="LOV71" s="22"/>
      <c r="LOW71" s="22"/>
      <c r="LOX71" s="22"/>
      <c r="LOY71" s="22"/>
      <c r="LOZ71" s="22"/>
      <c r="LPA71" s="22"/>
      <c r="LPB71" s="22"/>
      <c r="LPC71" s="22"/>
      <c r="LPD71" s="22"/>
      <c r="LPE71" s="22"/>
      <c r="LPF71" s="22"/>
      <c r="LPG71" s="22"/>
      <c r="LPH71" s="22"/>
      <c r="LPI71" s="22"/>
      <c r="LPJ71" s="22"/>
      <c r="LPK71" s="22"/>
      <c r="LPL71" s="22"/>
      <c r="LPM71" s="22"/>
      <c r="LPN71" s="22"/>
      <c r="LPO71" s="22"/>
      <c r="LPP71" s="22"/>
      <c r="LPQ71" s="22"/>
      <c r="LPR71" s="22"/>
      <c r="LPS71" s="22"/>
      <c r="LPT71" s="22"/>
      <c r="LPU71" s="22"/>
      <c r="LPV71" s="22"/>
      <c r="LPW71" s="22"/>
      <c r="LPX71" s="22"/>
      <c r="LPY71" s="22"/>
      <c r="LPZ71" s="22"/>
      <c r="LQA71" s="22"/>
      <c r="LQB71" s="22"/>
      <c r="LQC71" s="22"/>
      <c r="LQD71" s="22"/>
      <c r="LQE71" s="22"/>
      <c r="LQF71" s="22"/>
      <c r="LQG71" s="22"/>
      <c r="LQH71" s="22"/>
      <c r="LQI71" s="22"/>
      <c r="LQJ71" s="22"/>
      <c r="LQK71" s="22"/>
      <c r="LQL71" s="22"/>
      <c r="LQM71" s="22"/>
      <c r="LQN71" s="22"/>
      <c r="LQO71" s="22"/>
      <c r="LQP71" s="22"/>
      <c r="LQQ71" s="22"/>
      <c r="LQR71" s="22"/>
      <c r="LQS71" s="22"/>
      <c r="LQT71" s="22"/>
      <c r="LQU71" s="22"/>
      <c r="LQV71" s="22"/>
      <c r="LQW71" s="22"/>
      <c r="LQX71" s="22"/>
      <c r="LQY71" s="22"/>
      <c r="LQZ71" s="22"/>
      <c r="LRA71" s="22"/>
      <c r="LRB71" s="22"/>
      <c r="LRC71" s="22"/>
      <c r="LRD71" s="22"/>
      <c r="LRE71" s="22"/>
      <c r="LRF71" s="22"/>
      <c r="LRG71" s="22"/>
      <c r="LRH71" s="22"/>
      <c r="LRI71" s="22"/>
      <c r="LRJ71" s="22"/>
      <c r="LRK71" s="22"/>
      <c r="LRL71" s="22"/>
      <c r="LRM71" s="22"/>
      <c r="LRN71" s="22"/>
      <c r="LRO71" s="22"/>
      <c r="LRP71" s="22"/>
      <c r="LRQ71" s="22"/>
      <c r="LRR71" s="22"/>
      <c r="LRS71" s="22"/>
      <c r="LRT71" s="22"/>
      <c r="LRU71" s="22"/>
      <c r="LRV71" s="22"/>
      <c r="LRW71" s="22"/>
      <c r="LRX71" s="22"/>
      <c r="LRY71" s="22"/>
      <c r="LRZ71" s="22"/>
      <c r="LSA71" s="22"/>
      <c r="LSB71" s="22"/>
      <c r="LSC71" s="22"/>
      <c r="LSD71" s="22"/>
      <c r="LSE71" s="22"/>
      <c r="LSF71" s="22"/>
      <c r="LSG71" s="22"/>
      <c r="LSH71" s="22"/>
      <c r="LSI71" s="22"/>
      <c r="LSJ71" s="22"/>
      <c r="LSK71" s="22"/>
      <c r="LSL71" s="22"/>
      <c r="LSM71" s="22"/>
      <c r="LSN71" s="22"/>
      <c r="LSO71" s="22"/>
      <c r="LSP71" s="22"/>
      <c r="LSQ71" s="22"/>
      <c r="LSR71" s="22"/>
      <c r="LSS71" s="22"/>
      <c r="LST71" s="22"/>
      <c r="LSU71" s="22"/>
      <c r="LSV71" s="22"/>
      <c r="LSW71" s="22"/>
      <c r="LSX71" s="22"/>
      <c r="LSY71" s="22"/>
      <c r="LSZ71" s="22"/>
      <c r="LTA71" s="22"/>
      <c r="LTB71" s="22"/>
      <c r="LTC71" s="22"/>
      <c r="LTD71" s="22"/>
      <c r="LTE71" s="22"/>
      <c r="LTF71" s="22"/>
      <c r="LTG71" s="22"/>
      <c r="LTH71" s="22"/>
      <c r="LTI71" s="22"/>
      <c r="LTJ71" s="22"/>
      <c r="LTK71" s="22"/>
      <c r="LTL71" s="22"/>
      <c r="LTM71" s="22"/>
      <c r="LTN71" s="22"/>
      <c r="LTO71" s="22"/>
      <c r="LTP71" s="22"/>
      <c r="LTQ71" s="22"/>
      <c r="LTR71" s="22"/>
      <c r="LTS71" s="22"/>
      <c r="LTT71" s="22"/>
      <c r="LTU71" s="22"/>
      <c r="LTV71" s="22"/>
      <c r="LTW71" s="22"/>
      <c r="LTX71" s="22"/>
      <c r="LTY71" s="22"/>
      <c r="LTZ71" s="22"/>
      <c r="LUA71" s="22"/>
      <c r="LUB71" s="22"/>
      <c r="LUC71" s="22"/>
      <c r="LUD71" s="22"/>
      <c r="LUE71" s="22"/>
      <c r="LUF71" s="22"/>
      <c r="LUG71" s="22"/>
      <c r="LUH71" s="22"/>
      <c r="LUI71" s="22"/>
      <c r="LUJ71" s="22"/>
      <c r="LUK71" s="22"/>
      <c r="LUL71" s="22"/>
      <c r="LUM71" s="22"/>
      <c r="LUN71" s="22"/>
      <c r="LUO71" s="22"/>
      <c r="LUP71" s="22"/>
      <c r="LUQ71" s="22"/>
      <c r="LUR71" s="22"/>
      <c r="LUS71" s="22"/>
      <c r="LUT71" s="22"/>
      <c r="LUU71" s="22"/>
      <c r="LUV71" s="22"/>
      <c r="LUW71" s="22"/>
      <c r="LUX71" s="22"/>
      <c r="LUY71" s="22"/>
      <c r="LUZ71" s="22"/>
      <c r="LVA71" s="22"/>
      <c r="LVB71" s="22"/>
      <c r="LVC71" s="22"/>
      <c r="LVD71" s="22"/>
      <c r="LVE71" s="22"/>
      <c r="LVF71" s="22"/>
      <c r="LVG71" s="22"/>
      <c r="LVH71" s="22"/>
      <c r="LVI71" s="22"/>
      <c r="LVJ71" s="22"/>
      <c r="LVK71" s="22"/>
      <c r="LVL71" s="22"/>
      <c r="LVM71" s="22"/>
      <c r="LVN71" s="22"/>
      <c r="LVO71" s="22"/>
      <c r="LVP71" s="22"/>
      <c r="LVQ71" s="22"/>
      <c r="LVR71" s="22"/>
      <c r="LVS71" s="22"/>
      <c r="LVT71" s="22"/>
      <c r="LVU71" s="22"/>
      <c r="LVV71" s="22"/>
      <c r="LVW71" s="22"/>
      <c r="LVX71" s="22"/>
      <c r="LVY71" s="22"/>
      <c r="LVZ71" s="22"/>
      <c r="LWA71" s="22"/>
      <c r="LWB71" s="22"/>
      <c r="LWC71" s="22"/>
      <c r="LWD71" s="22"/>
      <c r="LWE71" s="22"/>
      <c r="LWF71" s="22"/>
      <c r="LWG71" s="22"/>
      <c r="LWH71" s="22"/>
      <c r="LWI71" s="22"/>
      <c r="LWJ71" s="22"/>
      <c r="LWK71" s="22"/>
      <c r="LWL71" s="22"/>
      <c r="LWM71" s="22"/>
      <c r="LWN71" s="22"/>
      <c r="LWO71" s="22"/>
      <c r="LWP71" s="22"/>
      <c r="LWQ71" s="22"/>
      <c r="LWR71" s="22"/>
      <c r="LWS71" s="22"/>
      <c r="LWT71" s="22"/>
      <c r="LWU71" s="22"/>
      <c r="LWV71" s="22"/>
      <c r="LWW71" s="22"/>
      <c r="LWX71" s="22"/>
      <c r="LWY71" s="22"/>
      <c r="LWZ71" s="22"/>
      <c r="LXA71" s="22"/>
      <c r="LXB71" s="22"/>
      <c r="LXC71" s="22"/>
      <c r="LXD71" s="22"/>
      <c r="LXE71" s="22"/>
      <c r="LXF71" s="22"/>
      <c r="LXG71" s="22"/>
      <c r="LXH71" s="22"/>
      <c r="LXI71" s="22"/>
      <c r="LXJ71" s="22"/>
      <c r="LXK71" s="22"/>
      <c r="LXL71" s="22"/>
      <c r="LXM71" s="22"/>
      <c r="LXN71" s="22"/>
      <c r="LXO71" s="22"/>
      <c r="LXP71" s="22"/>
      <c r="LXQ71" s="22"/>
      <c r="LXR71" s="22"/>
      <c r="LXS71" s="22"/>
      <c r="LXT71" s="22"/>
      <c r="LXU71" s="22"/>
      <c r="LXV71" s="22"/>
      <c r="LXW71" s="22"/>
      <c r="LXX71" s="22"/>
      <c r="LXY71" s="22"/>
      <c r="LXZ71" s="22"/>
      <c r="LYA71" s="22"/>
      <c r="LYB71" s="22"/>
      <c r="LYC71" s="22"/>
      <c r="LYD71" s="22"/>
      <c r="LYE71" s="22"/>
      <c r="LYF71" s="22"/>
      <c r="LYG71" s="22"/>
      <c r="LYH71" s="22"/>
      <c r="LYI71" s="22"/>
      <c r="LYJ71" s="22"/>
      <c r="LYK71" s="22"/>
      <c r="LYL71" s="22"/>
      <c r="LYM71" s="22"/>
      <c r="LYN71" s="22"/>
      <c r="LYO71" s="22"/>
      <c r="LYP71" s="22"/>
      <c r="LYQ71" s="22"/>
      <c r="LYR71" s="22"/>
      <c r="LYS71" s="22"/>
      <c r="LYT71" s="22"/>
      <c r="LYU71" s="22"/>
      <c r="LYV71" s="22"/>
      <c r="LYW71" s="22"/>
      <c r="LYX71" s="22"/>
      <c r="LYY71" s="22"/>
      <c r="LYZ71" s="22"/>
      <c r="LZA71" s="22"/>
      <c r="LZB71" s="22"/>
      <c r="LZC71" s="22"/>
      <c r="LZD71" s="22"/>
      <c r="LZE71" s="22"/>
      <c r="LZF71" s="22"/>
      <c r="LZG71" s="22"/>
      <c r="LZH71" s="22"/>
      <c r="LZI71" s="22"/>
      <c r="LZJ71" s="22"/>
      <c r="LZK71" s="22"/>
      <c r="LZL71" s="22"/>
      <c r="LZM71" s="22"/>
      <c r="LZN71" s="22"/>
      <c r="LZO71" s="22"/>
      <c r="LZP71" s="22"/>
      <c r="LZQ71" s="22"/>
      <c r="LZR71" s="22"/>
      <c r="LZS71" s="22"/>
      <c r="LZT71" s="22"/>
      <c r="LZU71" s="22"/>
      <c r="LZV71" s="22"/>
      <c r="LZW71" s="22"/>
      <c r="LZX71" s="22"/>
      <c r="LZY71" s="22"/>
      <c r="LZZ71" s="22"/>
      <c r="MAA71" s="22"/>
      <c r="MAB71" s="22"/>
      <c r="MAC71" s="22"/>
      <c r="MAD71" s="22"/>
      <c r="MAE71" s="22"/>
      <c r="MAF71" s="22"/>
      <c r="MAG71" s="22"/>
      <c r="MAH71" s="22"/>
      <c r="MAI71" s="22"/>
      <c r="MAJ71" s="22"/>
      <c r="MAK71" s="22"/>
      <c r="MAL71" s="22"/>
      <c r="MAM71" s="22"/>
      <c r="MAN71" s="22"/>
      <c r="MAO71" s="22"/>
      <c r="MAP71" s="22"/>
      <c r="MAQ71" s="22"/>
      <c r="MAR71" s="22"/>
      <c r="MAS71" s="22"/>
      <c r="MAT71" s="22"/>
      <c r="MAU71" s="22"/>
      <c r="MAV71" s="22"/>
      <c r="MAW71" s="22"/>
      <c r="MAX71" s="22"/>
      <c r="MAY71" s="22"/>
      <c r="MAZ71" s="22"/>
      <c r="MBA71" s="22"/>
      <c r="MBB71" s="22"/>
      <c r="MBC71" s="22"/>
      <c r="MBD71" s="22"/>
      <c r="MBE71" s="22"/>
      <c r="MBF71" s="22"/>
      <c r="MBG71" s="22"/>
      <c r="MBH71" s="22"/>
      <c r="MBI71" s="22"/>
      <c r="MBJ71" s="22"/>
      <c r="MBK71" s="22"/>
      <c r="MBL71" s="22"/>
      <c r="MBM71" s="22"/>
      <c r="MBN71" s="22"/>
      <c r="MBO71" s="22"/>
      <c r="MBP71" s="22"/>
      <c r="MBQ71" s="22"/>
      <c r="MBR71" s="22"/>
      <c r="MBS71" s="22"/>
      <c r="MBT71" s="22"/>
      <c r="MBU71" s="22"/>
      <c r="MBV71" s="22"/>
      <c r="MBW71" s="22"/>
      <c r="MBX71" s="22"/>
      <c r="MBY71" s="22"/>
      <c r="MBZ71" s="22"/>
      <c r="MCA71" s="22"/>
      <c r="MCB71" s="22"/>
      <c r="MCC71" s="22"/>
      <c r="MCD71" s="22"/>
      <c r="MCE71" s="22"/>
      <c r="MCF71" s="22"/>
      <c r="MCG71" s="22"/>
      <c r="MCH71" s="22"/>
      <c r="MCI71" s="22"/>
      <c r="MCJ71" s="22"/>
      <c r="MCK71" s="22"/>
      <c r="MCL71" s="22"/>
      <c r="MCM71" s="22"/>
      <c r="MCN71" s="22"/>
      <c r="MCO71" s="22"/>
      <c r="MCP71" s="22"/>
      <c r="MCQ71" s="22"/>
      <c r="MCR71" s="22"/>
      <c r="MCS71" s="22"/>
      <c r="MCT71" s="22"/>
      <c r="MCU71" s="22"/>
      <c r="MCV71" s="22"/>
      <c r="MCW71" s="22"/>
      <c r="MCX71" s="22"/>
      <c r="MCY71" s="22"/>
      <c r="MCZ71" s="22"/>
      <c r="MDA71" s="22"/>
      <c r="MDB71" s="22"/>
      <c r="MDC71" s="22"/>
      <c r="MDD71" s="22"/>
      <c r="MDE71" s="22"/>
      <c r="MDF71" s="22"/>
      <c r="MDG71" s="22"/>
      <c r="MDH71" s="22"/>
      <c r="MDI71" s="22"/>
      <c r="MDJ71" s="22"/>
      <c r="MDK71" s="22"/>
      <c r="MDL71" s="22"/>
      <c r="MDM71" s="22"/>
      <c r="MDN71" s="22"/>
      <c r="MDO71" s="22"/>
      <c r="MDP71" s="22"/>
      <c r="MDQ71" s="22"/>
      <c r="MDR71" s="22"/>
      <c r="MDS71" s="22"/>
      <c r="MDT71" s="22"/>
      <c r="MDU71" s="22"/>
      <c r="MDV71" s="22"/>
      <c r="MDW71" s="22"/>
      <c r="MDX71" s="22"/>
      <c r="MDY71" s="22"/>
      <c r="MDZ71" s="22"/>
      <c r="MEA71" s="22"/>
      <c r="MEB71" s="22"/>
      <c r="MEC71" s="22"/>
      <c r="MED71" s="22"/>
      <c r="MEE71" s="22"/>
      <c r="MEF71" s="22"/>
      <c r="MEG71" s="22"/>
      <c r="MEH71" s="22"/>
      <c r="MEI71" s="22"/>
      <c r="MEJ71" s="22"/>
      <c r="MEK71" s="22"/>
      <c r="MEL71" s="22"/>
      <c r="MEM71" s="22"/>
      <c r="MEN71" s="22"/>
      <c r="MEO71" s="22"/>
      <c r="MEP71" s="22"/>
      <c r="MEQ71" s="22"/>
      <c r="MER71" s="22"/>
      <c r="MES71" s="22"/>
      <c r="MET71" s="22"/>
      <c r="MEU71" s="22"/>
      <c r="MEV71" s="22"/>
      <c r="MEW71" s="22"/>
      <c r="MEX71" s="22"/>
      <c r="MEY71" s="22"/>
      <c r="MEZ71" s="22"/>
      <c r="MFA71" s="22"/>
      <c r="MFB71" s="22"/>
      <c r="MFC71" s="22"/>
      <c r="MFD71" s="22"/>
      <c r="MFE71" s="22"/>
      <c r="MFF71" s="22"/>
      <c r="MFG71" s="22"/>
      <c r="MFH71" s="22"/>
      <c r="MFI71" s="22"/>
      <c r="MFJ71" s="22"/>
      <c r="MFK71" s="22"/>
      <c r="MFL71" s="22"/>
      <c r="MFM71" s="22"/>
      <c r="MFN71" s="22"/>
      <c r="MFO71" s="22"/>
      <c r="MFP71" s="22"/>
      <c r="MFQ71" s="22"/>
      <c r="MFR71" s="22"/>
      <c r="MFS71" s="22"/>
      <c r="MFT71" s="22"/>
      <c r="MFU71" s="22"/>
      <c r="MFV71" s="22"/>
      <c r="MFW71" s="22"/>
      <c r="MFX71" s="22"/>
      <c r="MFY71" s="22"/>
      <c r="MFZ71" s="22"/>
      <c r="MGA71" s="22"/>
      <c r="MGB71" s="22"/>
      <c r="MGC71" s="22"/>
      <c r="MGD71" s="22"/>
      <c r="MGE71" s="22"/>
      <c r="MGF71" s="22"/>
      <c r="MGG71" s="22"/>
      <c r="MGH71" s="22"/>
      <c r="MGI71" s="22"/>
      <c r="MGJ71" s="22"/>
      <c r="MGK71" s="22"/>
      <c r="MGL71" s="22"/>
      <c r="MGM71" s="22"/>
      <c r="MGN71" s="22"/>
      <c r="MGO71" s="22"/>
      <c r="MGP71" s="22"/>
      <c r="MGQ71" s="22"/>
      <c r="MGR71" s="22"/>
      <c r="MGS71" s="22"/>
      <c r="MGT71" s="22"/>
      <c r="MGU71" s="22"/>
      <c r="MGV71" s="22"/>
      <c r="MGW71" s="22"/>
      <c r="MGX71" s="22"/>
      <c r="MGY71" s="22"/>
      <c r="MGZ71" s="22"/>
      <c r="MHA71" s="22"/>
      <c r="MHB71" s="22"/>
      <c r="MHC71" s="22"/>
      <c r="MHD71" s="22"/>
      <c r="MHE71" s="22"/>
      <c r="MHF71" s="22"/>
      <c r="MHG71" s="22"/>
      <c r="MHH71" s="22"/>
      <c r="MHI71" s="22"/>
      <c r="MHJ71" s="22"/>
      <c r="MHK71" s="22"/>
      <c r="MHL71" s="22"/>
      <c r="MHM71" s="22"/>
      <c r="MHN71" s="22"/>
      <c r="MHO71" s="22"/>
      <c r="MHP71" s="22"/>
      <c r="MHQ71" s="22"/>
      <c r="MHR71" s="22"/>
      <c r="MHS71" s="22"/>
      <c r="MHT71" s="22"/>
      <c r="MHU71" s="22"/>
      <c r="MHV71" s="22"/>
      <c r="MHW71" s="22"/>
      <c r="MHX71" s="22"/>
      <c r="MHY71" s="22"/>
      <c r="MHZ71" s="22"/>
      <c r="MIA71" s="22"/>
      <c r="MIB71" s="22"/>
      <c r="MIC71" s="22"/>
      <c r="MID71" s="22"/>
      <c r="MIE71" s="22"/>
      <c r="MIF71" s="22"/>
      <c r="MIG71" s="22"/>
      <c r="MIH71" s="22"/>
      <c r="MII71" s="22"/>
      <c r="MIJ71" s="22"/>
      <c r="MIK71" s="22"/>
      <c r="MIL71" s="22"/>
      <c r="MIM71" s="22"/>
      <c r="MIN71" s="22"/>
      <c r="MIO71" s="22"/>
      <c r="MIP71" s="22"/>
      <c r="MIQ71" s="22"/>
      <c r="MIR71" s="22"/>
      <c r="MIS71" s="22"/>
      <c r="MIT71" s="22"/>
      <c r="MIU71" s="22"/>
      <c r="MIV71" s="22"/>
      <c r="MIW71" s="22"/>
      <c r="MIX71" s="22"/>
      <c r="MIY71" s="22"/>
      <c r="MIZ71" s="22"/>
      <c r="MJA71" s="22"/>
      <c r="MJB71" s="22"/>
      <c r="MJC71" s="22"/>
      <c r="MJD71" s="22"/>
      <c r="MJE71" s="22"/>
      <c r="MJF71" s="22"/>
      <c r="MJG71" s="22"/>
      <c r="MJH71" s="22"/>
      <c r="MJI71" s="22"/>
      <c r="MJJ71" s="22"/>
      <c r="MJK71" s="22"/>
      <c r="MJL71" s="22"/>
      <c r="MJM71" s="22"/>
      <c r="MJN71" s="22"/>
      <c r="MJO71" s="22"/>
      <c r="MJP71" s="22"/>
      <c r="MJQ71" s="22"/>
      <c r="MJR71" s="22"/>
      <c r="MJS71" s="22"/>
      <c r="MJT71" s="22"/>
      <c r="MJU71" s="22"/>
      <c r="MJV71" s="22"/>
      <c r="MJW71" s="22"/>
      <c r="MJX71" s="22"/>
      <c r="MJY71" s="22"/>
      <c r="MJZ71" s="22"/>
      <c r="MKA71" s="22"/>
      <c r="MKB71" s="22"/>
      <c r="MKC71" s="22"/>
      <c r="MKD71" s="22"/>
      <c r="MKE71" s="22"/>
      <c r="MKF71" s="22"/>
      <c r="MKG71" s="22"/>
      <c r="MKH71" s="22"/>
      <c r="MKI71" s="22"/>
      <c r="MKJ71" s="22"/>
      <c r="MKK71" s="22"/>
      <c r="MKL71" s="22"/>
      <c r="MKM71" s="22"/>
      <c r="MKN71" s="22"/>
      <c r="MKO71" s="22"/>
      <c r="MKP71" s="22"/>
      <c r="MKQ71" s="22"/>
      <c r="MKR71" s="22"/>
      <c r="MKS71" s="22"/>
      <c r="MKT71" s="22"/>
      <c r="MKU71" s="22"/>
      <c r="MKV71" s="22"/>
      <c r="MKW71" s="22"/>
      <c r="MKX71" s="22"/>
      <c r="MKY71" s="22"/>
      <c r="MKZ71" s="22"/>
      <c r="MLA71" s="22"/>
      <c r="MLB71" s="22"/>
      <c r="MLC71" s="22"/>
      <c r="MLD71" s="22"/>
      <c r="MLE71" s="22"/>
      <c r="MLF71" s="22"/>
      <c r="MLG71" s="22"/>
      <c r="MLH71" s="22"/>
      <c r="MLI71" s="22"/>
      <c r="MLJ71" s="22"/>
      <c r="MLK71" s="22"/>
      <c r="MLL71" s="22"/>
      <c r="MLM71" s="22"/>
      <c r="MLN71" s="22"/>
      <c r="MLO71" s="22"/>
      <c r="MLP71" s="22"/>
      <c r="MLQ71" s="22"/>
      <c r="MLR71" s="22"/>
      <c r="MLS71" s="22"/>
      <c r="MLT71" s="22"/>
      <c r="MLU71" s="22"/>
      <c r="MLV71" s="22"/>
      <c r="MLW71" s="22"/>
      <c r="MLX71" s="22"/>
      <c r="MLY71" s="22"/>
      <c r="MLZ71" s="22"/>
      <c r="MMA71" s="22"/>
      <c r="MMB71" s="22"/>
      <c r="MMC71" s="22"/>
      <c r="MMD71" s="22"/>
      <c r="MME71" s="22"/>
      <c r="MMF71" s="22"/>
      <c r="MMG71" s="22"/>
      <c r="MMH71" s="22"/>
      <c r="MMI71" s="22"/>
      <c r="MMJ71" s="22"/>
      <c r="MMK71" s="22"/>
      <c r="MML71" s="22"/>
      <c r="MMM71" s="22"/>
      <c r="MMN71" s="22"/>
      <c r="MMO71" s="22"/>
      <c r="MMP71" s="22"/>
      <c r="MMQ71" s="22"/>
      <c r="MMR71" s="22"/>
      <c r="MMS71" s="22"/>
      <c r="MMT71" s="22"/>
      <c r="MMU71" s="22"/>
      <c r="MMV71" s="22"/>
      <c r="MMW71" s="22"/>
      <c r="MMX71" s="22"/>
      <c r="MMY71" s="22"/>
      <c r="MMZ71" s="22"/>
      <c r="MNA71" s="22"/>
      <c r="MNB71" s="22"/>
      <c r="MNC71" s="22"/>
      <c r="MND71" s="22"/>
      <c r="MNE71" s="22"/>
      <c r="MNF71" s="22"/>
      <c r="MNG71" s="22"/>
      <c r="MNH71" s="22"/>
      <c r="MNI71" s="22"/>
      <c r="MNJ71" s="22"/>
      <c r="MNK71" s="22"/>
      <c r="MNL71" s="22"/>
      <c r="MNM71" s="22"/>
      <c r="MNN71" s="22"/>
      <c r="MNO71" s="22"/>
      <c r="MNP71" s="22"/>
      <c r="MNQ71" s="22"/>
      <c r="MNR71" s="22"/>
      <c r="MNS71" s="22"/>
      <c r="MNT71" s="22"/>
      <c r="MNU71" s="22"/>
      <c r="MNV71" s="22"/>
      <c r="MNW71" s="22"/>
      <c r="MNX71" s="22"/>
      <c r="MNY71" s="22"/>
      <c r="MNZ71" s="22"/>
      <c r="MOA71" s="22"/>
      <c r="MOB71" s="22"/>
      <c r="MOC71" s="22"/>
      <c r="MOD71" s="22"/>
      <c r="MOE71" s="22"/>
      <c r="MOF71" s="22"/>
      <c r="MOG71" s="22"/>
      <c r="MOH71" s="22"/>
      <c r="MOI71" s="22"/>
      <c r="MOJ71" s="22"/>
      <c r="MOK71" s="22"/>
      <c r="MOL71" s="22"/>
      <c r="MOM71" s="22"/>
      <c r="MON71" s="22"/>
      <c r="MOO71" s="22"/>
      <c r="MOP71" s="22"/>
      <c r="MOQ71" s="22"/>
      <c r="MOR71" s="22"/>
      <c r="MOS71" s="22"/>
      <c r="MOT71" s="22"/>
      <c r="MOU71" s="22"/>
      <c r="MOV71" s="22"/>
      <c r="MOW71" s="22"/>
      <c r="MOX71" s="22"/>
      <c r="MOY71" s="22"/>
      <c r="MOZ71" s="22"/>
      <c r="MPA71" s="22"/>
      <c r="MPB71" s="22"/>
      <c r="MPC71" s="22"/>
      <c r="MPD71" s="22"/>
      <c r="MPE71" s="22"/>
      <c r="MPF71" s="22"/>
      <c r="MPG71" s="22"/>
      <c r="MPH71" s="22"/>
      <c r="MPI71" s="22"/>
      <c r="MPJ71" s="22"/>
      <c r="MPK71" s="22"/>
      <c r="MPL71" s="22"/>
      <c r="MPM71" s="22"/>
      <c r="MPN71" s="22"/>
      <c r="MPO71" s="22"/>
      <c r="MPP71" s="22"/>
      <c r="MPQ71" s="22"/>
      <c r="MPR71" s="22"/>
      <c r="MPS71" s="22"/>
      <c r="MPT71" s="22"/>
      <c r="MPU71" s="22"/>
      <c r="MPV71" s="22"/>
      <c r="MPW71" s="22"/>
      <c r="MPX71" s="22"/>
      <c r="MPY71" s="22"/>
      <c r="MPZ71" s="22"/>
      <c r="MQA71" s="22"/>
      <c r="MQB71" s="22"/>
      <c r="MQC71" s="22"/>
      <c r="MQD71" s="22"/>
      <c r="MQE71" s="22"/>
      <c r="MQF71" s="22"/>
      <c r="MQG71" s="22"/>
      <c r="MQH71" s="22"/>
      <c r="MQI71" s="22"/>
      <c r="MQJ71" s="22"/>
      <c r="MQK71" s="22"/>
      <c r="MQL71" s="22"/>
      <c r="MQM71" s="22"/>
      <c r="MQN71" s="22"/>
      <c r="MQO71" s="22"/>
      <c r="MQP71" s="22"/>
      <c r="MQQ71" s="22"/>
      <c r="MQR71" s="22"/>
      <c r="MQS71" s="22"/>
      <c r="MQT71" s="22"/>
      <c r="MQU71" s="22"/>
      <c r="MQV71" s="22"/>
      <c r="MQW71" s="22"/>
      <c r="MQX71" s="22"/>
      <c r="MQY71" s="22"/>
      <c r="MQZ71" s="22"/>
      <c r="MRA71" s="22"/>
      <c r="MRB71" s="22"/>
      <c r="MRC71" s="22"/>
      <c r="MRD71" s="22"/>
      <c r="MRE71" s="22"/>
      <c r="MRF71" s="22"/>
      <c r="MRG71" s="22"/>
      <c r="MRH71" s="22"/>
      <c r="MRI71" s="22"/>
      <c r="MRJ71" s="22"/>
      <c r="MRK71" s="22"/>
      <c r="MRL71" s="22"/>
      <c r="MRM71" s="22"/>
      <c r="MRN71" s="22"/>
      <c r="MRO71" s="22"/>
      <c r="MRP71" s="22"/>
      <c r="MRQ71" s="22"/>
      <c r="MRR71" s="22"/>
      <c r="MRS71" s="22"/>
      <c r="MRT71" s="22"/>
      <c r="MRU71" s="22"/>
      <c r="MRV71" s="22"/>
      <c r="MRW71" s="22"/>
      <c r="MRX71" s="22"/>
      <c r="MRY71" s="22"/>
      <c r="MRZ71" s="22"/>
      <c r="MSA71" s="22"/>
      <c r="MSB71" s="22"/>
      <c r="MSC71" s="22"/>
      <c r="MSD71" s="22"/>
      <c r="MSE71" s="22"/>
      <c r="MSF71" s="22"/>
      <c r="MSG71" s="22"/>
      <c r="MSH71" s="22"/>
      <c r="MSI71" s="22"/>
      <c r="MSJ71" s="22"/>
      <c r="MSK71" s="22"/>
      <c r="MSL71" s="22"/>
      <c r="MSM71" s="22"/>
      <c r="MSN71" s="22"/>
      <c r="MSO71" s="22"/>
      <c r="MSP71" s="22"/>
      <c r="MSQ71" s="22"/>
      <c r="MSR71" s="22"/>
      <c r="MSS71" s="22"/>
      <c r="MST71" s="22"/>
      <c r="MSU71" s="22"/>
      <c r="MSV71" s="22"/>
      <c r="MSW71" s="22"/>
      <c r="MSX71" s="22"/>
      <c r="MSY71" s="22"/>
      <c r="MSZ71" s="22"/>
      <c r="MTA71" s="22"/>
      <c r="MTB71" s="22"/>
      <c r="MTC71" s="22"/>
      <c r="MTD71" s="22"/>
      <c r="MTE71" s="22"/>
      <c r="MTF71" s="22"/>
      <c r="MTG71" s="22"/>
      <c r="MTH71" s="22"/>
      <c r="MTI71" s="22"/>
      <c r="MTJ71" s="22"/>
      <c r="MTK71" s="22"/>
      <c r="MTL71" s="22"/>
      <c r="MTM71" s="22"/>
      <c r="MTN71" s="22"/>
      <c r="MTO71" s="22"/>
      <c r="MTP71" s="22"/>
      <c r="MTQ71" s="22"/>
      <c r="MTR71" s="22"/>
      <c r="MTS71" s="22"/>
      <c r="MTT71" s="22"/>
      <c r="MTU71" s="22"/>
      <c r="MTV71" s="22"/>
      <c r="MTW71" s="22"/>
      <c r="MTX71" s="22"/>
      <c r="MTY71" s="22"/>
      <c r="MTZ71" s="22"/>
      <c r="MUA71" s="22"/>
      <c r="MUB71" s="22"/>
      <c r="MUC71" s="22"/>
      <c r="MUD71" s="22"/>
      <c r="MUE71" s="22"/>
      <c r="MUF71" s="22"/>
      <c r="MUG71" s="22"/>
      <c r="MUH71" s="22"/>
      <c r="MUI71" s="22"/>
      <c r="MUJ71" s="22"/>
      <c r="MUK71" s="22"/>
      <c r="MUL71" s="22"/>
      <c r="MUM71" s="22"/>
      <c r="MUN71" s="22"/>
      <c r="MUO71" s="22"/>
      <c r="MUP71" s="22"/>
      <c r="MUQ71" s="22"/>
      <c r="MUR71" s="22"/>
      <c r="MUS71" s="22"/>
      <c r="MUT71" s="22"/>
      <c r="MUU71" s="22"/>
      <c r="MUV71" s="22"/>
      <c r="MUW71" s="22"/>
      <c r="MUX71" s="22"/>
      <c r="MUY71" s="22"/>
      <c r="MUZ71" s="22"/>
      <c r="MVA71" s="22"/>
      <c r="MVB71" s="22"/>
      <c r="MVC71" s="22"/>
      <c r="MVD71" s="22"/>
      <c r="MVE71" s="22"/>
      <c r="MVF71" s="22"/>
      <c r="MVG71" s="22"/>
      <c r="MVH71" s="22"/>
      <c r="MVI71" s="22"/>
      <c r="MVJ71" s="22"/>
      <c r="MVK71" s="22"/>
      <c r="MVL71" s="22"/>
      <c r="MVM71" s="22"/>
      <c r="MVN71" s="22"/>
      <c r="MVO71" s="22"/>
      <c r="MVP71" s="22"/>
      <c r="MVQ71" s="22"/>
      <c r="MVR71" s="22"/>
      <c r="MVS71" s="22"/>
      <c r="MVT71" s="22"/>
      <c r="MVU71" s="22"/>
      <c r="MVV71" s="22"/>
      <c r="MVW71" s="22"/>
      <c r="MVX71" s="22"/>
      <c r="MVY71" s="22"/>
      <c r="MVZ71" s="22"/>
      <c r="MWA71" s="22"/>
      <c r="MWB71" s="22"/>
      <c r="MWC71" s="22"/>
      <c r="MWD71" s="22"/>
      <c r="MWE71" s="22"/>
      <c r="MWF71" s="22"/>
      <c r="MWG71" s="22"/>
      <c r="MWH71" s="22"/>
      <c r="MWI71" s="22"/>
      <c r="MWJ71" s="22"/>
      <c r="MWK71" s="22"/>
      <c r="MWL71" s="22"/>
      <c r="MWM71" s="22"/>
      <c r="MWN71" s="22"/>
      <c r="MWO71" s="22"/>
      <c r="MWP71" s="22"/>
      <c r="MWQ71" s="22"/>
      <c r="MWR71" s="22"/>
      <c r="MWS71" s="22"/>
      <c r="MWT71" s="22"/>
      <c r="MWU71" s="22"/>
      <c r="MWV71" s="22"/>
      <c r="MWW71" s="22"/>
      <c r="MWX71" s="22"/>
      <c r="MWY71" s="22"/>
      <c r="MWZ71" s="22"/>
      <c r="MXA71" s="22"/>
      <c r="MXB71" s="22"/>
      <c r="MXC71" s="22"/>
      <c r="MXD71" s="22"/>
      <c r="MXE71" s="22"/>
      <c r="MXF71" s="22"/>
      <c r="MXG71" s="22"/>
      <c r="MXH71" s="22"/>
      <c r="MXI71" s="22"/>
      <c r="MXJ71" s="22"/>
      <c r="MXK71" s="22"/>
      <c r="MXL71" s="22"/>
      <c r="MXM71" s="22"/>
      <c r="MXN71" s="22"/>
      <c r="MXO71" s="22"/>
      <c r="MXP71" s="22"/>
      <c r="MXQ71" s="22"/>
      <c r="MXR71" s="22"/>
      <c r="MXS71" s="22"/>
      <c r="MXT71" s="22"/>
      <c r="MXU71" s="22"/>
      <c r="MXV71" s="22"/>
      <c r="MXW71" s="22"/>
      <c r="MXX71" s="22"/>
      <c r="MXY71" s="22"/>
      <c r="MXZ71" s="22"/>
      <c r="MYA71" s="22"/>
      <c r="MYB71" s="22"/>
      <c r="MYC71" s="22"/>
      <c r="MYD71" s="22"/>
      <c r="MYE71" s="22"/>
      <c r="MYF71" s="22"/>
      <c r="MYG71" s="22"/>
      <c r="MYH71" s="22"/>
      <c r="MYI71" s="22"/>
      <c r="MYJ71" s="22"/>
      <c r="MYK71" s="22"/>
      <c r="MYL71" s="22"/>
      <c r="MYM71" s="22"/>
      <c r="MYN71" s="22"/>
      <c r="MYO71" s="22"/>
      <c r="MYP71" s="22"/>
      <c r="MYQ71" s="22"/>
      <c r="MYR71" s="22"/>
      <c r="MYS71" s="22"/>
      <c r="MYT71" s="22"/>
      <c r="MYU71" s="22"/>
      <c r="MYV71" s="22"/>
      <c r="MYW71" s="22"/>
      <c r="MYX71" s="22"/>
      <c r="MYY71" s="22"/>
      <c r="MYZ71" s="22"/>
      <c r="MZA71" s="22"/>
      <c r="MZB71" s="22"/>
      <c r="MZC71" s="22"/>
      <c r="MZD71" s="22"/>
      <c r="MZE71" s="22"/>
      <c r="MZF71" s="22"/>
      <c r="MZG71" s="22"/>
      <c r="MZH71" s="22"/>
      <c r="MZI71" s="22"/>
      <c r="MZJ71" s="22"/>
      <c r="MZK71" s="22"/>
      <c r="MZL71" s="22"/>
      <c r="MZM71" s="22"/>
      <c r="MZN71" s="22"/>
      <c r="MZO71" s="22"/>
      <c r="MZP71" s="22"/>
      <c r="MZQ71" s="22"/>
      <c r="MZR71" s="22"/>
      <c r="MZS71" s="22"/>
      <c r="MZT71" s="22"/>
      <c r="MZU71" s="22"/>
      <c r="MZV71" s="22"/>
      <c r="MZW71" s="22"/>
      <c r="MZX71" s="22"/>
      <c r="MZY71" s="22"/>
      <c r="MZZ71" s="22"/>
      <c r="NAA71" s="22"/>
      <c r="NAB71" s="22"/>
      <c r="NAC71" s="22"/>
      <c r="NAD71" s="22"/>
      <c r="NAE71" s="22"/>
      <c r="NAF71" s="22"/>
      <c r="NAG71" s="22"/>
      <c r="NAH71" s="22"/>
      <c r="NAI71" s="22"/>
      <c r="NAJ71" s="22"/>
      <c r="NAK71" s="22"/>
      <c r="NAL71" s="22"/>
      <c r="NAM71" s="22"/>
      <c r="NAN71" s="22"/>
      <c r="NAO71" s="22"/>
      <c r="NAP71" s="22"/>
      <c r="NAQ71" s="22"/>
      <c r="NAR71" s="22"/>
      <c r="NAS71" s="22"/>
      <c r="NAT71" s="22"/>
      <c r="NAU71" s="22"/>
      <c r="NAV71" s="22"/>
      <c r="NAW71" s="22"/>
      <c r="NAX71" s="22"/>
      <c r="NAY71" s="22"/>
      <c r="NAZ71" s="22"/>
      <c r="NBA71" s="22"/>
      <c r="NBB71" s="22"/>
      <c r="NBC71" s="22"/>
      <c r="NBD71" s="22"/>
      <c r="NBE71" s="22"/>
      <c r="NBF71" s="22"/>
      <c r="NBG71" s="22"/>
      <c r="NBH71" s="22"/>
      <c r="NBI71" s="22"/>
      <c r="NBJ71" s="22"/>
      <c r="NBK71" s="22"/>
      <c r="NBL71" s="22"/>
      <c r="NBM71" s="22"/>
      <c r="NBN71" s="22"/>
      <c r="NBO71" s="22"/>
      <c r="NBP71" s="22"/>
      <c r="NBQ71" s="22"/>
      <c r="NBR71" s="22"/>
      <c r="NBS71" s="22"/>
      <c r="NBT71" s="22"/>
      <c r="NBU71" s="22"/>
      <c r="NBV71" s="22"/>
      <c r="NBW71" s="22"/>
      <c r="NBX71" s="22"/>
      <c r="NBY71" s="22"/>
      <c r="NBZ71" s="22"/>
      <c r="NCA71" s="22"/>
      <c r="NCB71" s="22"/>
      <c r="NCC71" s="22"/>
      <c r="NCD71" s="22"/>
      <c r="NCE71" s="22"/>
      <c r="NCF71" s="22"/>
      <c r="NCG71" s="22"/>
      <c r="NCH71" s="22"/>
      <c r="NCI71" s="22"/>
      <c r="NCJ71" s="22"/>
      <c r="NCK71" s="22"/>
      <c r="NCL71" s="22"/>
      <c r="NCM71" s="22"/>
      <c r="NCN71" s="22"/>
      <c r="NCO71" s="22"/>
      <c r="NCP71" s="22"/>
      <c r="NCQ71" s="22"/>
      <c r="NCR71" s="22"/>
      <c r="NCS71" s="22"/>
      <c r="NCT71" s="22"/>
      <c r="NCU71" s="22"/>
      <c r="NCV71" s="22"/>
      <c r="NCW71" s="22"/>
      <c r="NCX71" s="22"/>
      <c r="NCY71" s="22"/>
      <c r="NCZ71" s="22"/>
      <c r="NDA71" s="22"/>
      <c r="NDB71" s="22"/>
      <c r="NDC71" s="22"/>
      <c r="NDD71" s="22"/>
      <c r="NDE71" s="22"/>
      <c r="NDF71" s="22"/>
      <c r="NDG71" s="22"/>
      <c r="NDH71" s="22"/>
      <c r="NDI71" s="22"/>
      <c r="NDJ71" s="22"/>
      <c r="NDK71" s="22"/>
      <c r="NDL71" s="22"/>
      <c r="NDM71" s="22"/>
      <c r="NDN71" s="22"/>
      <c r="NDO71" s="22"/>
      <c r="NDP71" s="22"/>
      <c r="NDQ71" s="22"/>
      <c r="NDR71" s="22"/>
      <c r="NDS71" s="22"/>
      <c r="NDT71" s="22"/>
      <c r="NDU71" s="22"/>
      <c r="NDV71" s="22"/>
      <c r="NDW71" s="22"/>
      <c r="NDX71" s="22"/>
      <c r="NDY71" s="22"/>
      <c r="NDZ71" s="22"/>
      <c r="NEA71" s="22"/>
      <c r="NEB71" s="22"/>
      <c r="NEC71" s="22"/>
      <c r="NED71" s="22"/>
      <c r="NEE71" s="22"/>
      <c r="NEF71" s="22"/>
      <c r="NEG71" s="22"/>
      <c r="NEH71" s="22"/>
      <c r="NEI71" s="22"/>
      <c r="NEJ71" s="22"/>
      <c r="NEK71" s="22"/>
      <c r="NEL71" s="22"/>
      <c r="NEM71" s="22"/>
      <c r="NEN71" s="22"/>
      <c r="NEO71" s="22"/>
      <c r="NEP71" s="22"/>
      <c r="NEQ71" s="22"/>
      <c r="NER71" s="22"/>
      <c r="NES71" s="22"/>
      <c r="NET71" s="22"/>
      <c r="NEU71" s="22"/>
      <c r="NEV71" s="22"/>
      <c r="NEW71" s="22"/>
      <c r="NEX71" s="22"/>
      <c r="NEY71" s="22"/>
      <c r="NEZ71" s="22"/>
      <c r="NFA71" s="22"/>
      <c r="NFB71" s="22"/>
      <c r="NFC71" s="22"/>
      <c r="NFD71" s="22"/>
      <c r="NFE71" s="22"/>
      <c r="NFF71" s="22"/>
      <c r="NFG71" s="22"/>
      <c r="NFH71" s="22"/>
      <c r="NFI71" s="22"/>
      <c r="NFJ71" s="22"/>
      <c r="NFK71" s="22"/>
      <c r="NFL71" s="22"/>
      <c r="NFM71" s="22"/>
      <c r="NFN71" s="22"/>
      <c r="NFO71" s="22"/>
      <c r="NFP71" s="22"/>
      <c r="NFQ71" s="22"/>
      <c r="NFR71" s="22"/>
      <c r="NFS71" s="22"/>
      <c r="NFT71" s="22"/>
      <c r="NFU71" s="22"/>
      <c r="NFV71" s="22"/>
      <c r="NFW71" s="22"/>
      <c r="NFX71" s="22"/>
      <c r="NFY71" s="22"/>
      <c r="NFZ71" s="22"/>
      <c r="NGA71" s="22"/>
      <c r="NGB71" s="22"/>
      <c r="NGC71" s="22"/>
      <c r="NGD71" s="22"/>
      <c r="NGE71" s="22"/>
      <c r="NGF71" s="22"/>
      <c r="NGG71" s="22"/>
      <c r="NGH71" s="22"/>
      <c r="NGI71" s="22"/>
      <c r="NGJ71" s="22"/>
      <c r="NGK71" s="22"/>
      <c r="NGL71" s="22"/>
      <c r="NGM71" s="22"/>
      <c r="NGN71" s="22"/>
      <c r="NGO71" s="22"/>
      <c r="NGP71" s="22"/>
      <c r="NGQ71" s="22"/>
      <c r="NGR71" s="22"/>
      <c r="NGS71" s="22"/>
      <c r="NGT71" s="22"/>
      <c r="NGU71" s="22"/>
      <c r="NGV71" s="22"/>
      <c r="NGW71" s="22"/>
      <c r="NGX71" s="22"/>
      <c r="NGY71" s="22"/>
      <c r="NGZ71" s="22"/>
      <c r="NHA71" s="22"/>
      <c r="NHB71" s="22"/>
      <c r="NHC71" s="22"/>
      <c r="NHD71" s="22"/>
      <c r="NHE71" s="22"/>
      <c r="NHF71" s="22"/>
      <c r="NHG71" s="22"/>
      <c r="NHH71" s="22"/>
      <c r="NHI71" s="22"/>
      <c r="NHJ71" s="22"/>
      <c r="NHK71" s="22"/>
      <c r="NHL71" s="22"/>
      <c r="NHM71" s="22"/>
      <c r="NHN71" s="22"/>
      <c r="NHO71" s="22"/>
      <c r="NHP71" s="22"/>
      <c r="NHQ71" s="22"/>
      <c r="NHR71" s="22"/>
      <c r="NHS71" s="22"/>
      <c r="NHT71" s="22"/>
      <c r="NHU71" s="22"/>
      <c r="NHV71" s="22"/>
      <c r="NHW71" s="22"/>
      <c r="NHX71" s="22"/>
      <c r="NHY71" s="22"/>
      <c r="NHZ71" s="22"/>
      <c r="NIA71" s="22"/>
      <c r="NIB71" s="22"/>
      <c r="NIC71" s="22"/>
      <c r="NID71" s="22"/>
      <c r="NIE71" s="22"/>
      <c r="NIF71" s="22"/>
      <c r="NIG71" s="22"/>
      <c r="NIH71" s="22"/>
      <c r="NII71" s="22"/>
      <c r="NIJ71" s="22"/>
      <c r="NIK71" s="22"/>
      <c r="NIL71" s="22"/>
      <c r="NIM71" s="22"/>
      <c r="NIN71" s="22"/>
      <c r="NIO71" s="22"/>
      <c r="NIP71" s="22"/>
      <c r="NIQ71" s="22"/>
      <c r="NIR71" s="22"/>
      <c r="NIS71" s="22"/>
      <c r="NIT71" s="22"/>
      <c r="NIU71" s="22"/>
      <c r="NIV71" s="22"/>
      <c r="NIW71" s="22"/>
      <c r="NIX71" s="22"/>
      <c r="NIY71" s="22"/>
      <c r="NIZ71" s="22"/>
      <c r="NJA71" s="22"/>
      <c r="NJB71" s="22"/>
      <c r="NJC71" s="22"/>
      <c r="NJD71" s="22"/>
      <c r="NJE71" s="22"/>
      <c r="NJF71" s="22"/>
      <c r="NJG71" s="22"/>
      <c r="NJH71" s="22"/>
      <c r="NJI71" s="22"/>
      <c r="NJJ71" s="22"/>
      <c r="NJK71" s="22"/>
      <c r="NJL71" s="22"/>
      <c r="NJM71" s="22"/>
      <c r="NJN71" s="22"/>
      <c r="NJO71" s="22"/>
      <c r="NJP71" s="22"/>
      <c r="NJQ71" s="22"/>
      <c r="NJR71" s="22"/>
      <c r="NJS71" s="22"/>
      <c r="NJT71" s="22"/>
      <c r="NJU71" s="22"/>
      <c r="NJV71" s="22"/>
      <c r="NJW71" s="22"/>
      <c r="NJX71" s="22"/>
      <c r="NJY71" s="22"/>
      <c r="NJZ71" s="22"/>
      <c r="NKA71" s="22"/>
      <c r="NKB71" s="22"/>
      <c r="NKC71" s="22"/>
      <c r="NKD71" s="22"/>
      <c r="NKE71" s="22"/>
      <c r="NKF71" s="22"/>
      <c r="NKG71" s="22"/>
      <c r="NKH71" s="22"/>
      <c r="NKI71" s="22"/>
      <c r="NKJ71" s="22"/>
      <c r="NKK71" s="22"/>
      <c r="NKL71" s="22"/>
      <c r="NKM71" s="22"/>
      <c r="NKN71" s="22"/>
      <c r="NKO71" s="22"/>
      <c r="NKP71" s="22"/>
      <c r="NKQ71" s="22"/>
      <c r="NKR71" s="22"/>
      <c r="NKS71" s="22"/>
      <c r="NKT71" s="22"/>
      <c r="NKU71" s="22"/>
      <c r="NKV71" s="22"/>
      <c r="NKW71" s="22"/>
      <c r="NKX71" s="22"/>
      <c r="NKY71" s="22"/>
      <c r="NKZ71" s="22"/>
      <c r="NLA71" s="22"/>
      <c r="NLB71" s="22"/>
      <c r="NLC71" s="22"/>
      <c r="NLD71" s="22"/>
      <c r="NLE71" s="22"/>
      <c r="NLF71" s="22"/>
      <c r="NLG71" s="22"/>
      <c r="NLH71" s="22"/>
      <c r="NLI71" s="22"/>
      <c r="NLJ71" s="22"/>
      <c r="NLK71" s="22"/>
      <c r="NLL71" s="22"/>
      <c r="NLM71" s="22"/>
      <c r="NLN71" s="22"/>
      <c r="NLO71" s="22"/>
      <c r="NLP71" s="22"/>
      <c r="NLQ71" s="22"/>
      <c r="NLR71" s="22"/>
      <c r="NLS71" s="22"/>
      <c r="NLT71" s="22"/>
      <c r="NLU71" s="22"/>
      <c r="NLV71" s="22"/>
      <c r="NLW71" s="22"/>
      <c r="NLX71" s="22"/>
      <c r="NLY71" s="22"/>
      <c r="NLZ71" s="22"/>
      <c r="NMA71" s="22"/>
      <c r="NMB71" s="22"/>
      <c r="NMC71" s="22"/>
      <c r="NMD71" s="22"/>
      <c r="NME71" s="22"/>
      <c r="NMF71" s="22"/>
      <c r="NMG71" s="22"/>
      <c r="NMH71" s="22"/>
      <c r="NMI71" s="22"/>
      <c r="NMJ71" s="22"/>
      <c r="NMK71" s="22"/>
      <c r="NML71" s="22"/>
      <c r="NMM71" s="22"/>
      <c r="NMN71" s="22"/>
      <c r="NMO71" s="22"/>
      <c r="NMP71" s="22"/>
      <c r="NMQ71" s="22"/>
      <c r="NMR71" s="22"/>
      <c r="NMS71" s="22"/>
      <c r="NMT71" s="22"/>
      <c r="NMU71" s="22"/>
      <c r="NMV71" s="22"/>
      <c r="NMW71" s="22"/>
      <c r="NMX71" s="22"/>
      <c r="NMY71" s="22"/>
      <c r="NMZ71" s="22"/>
      <c r="NNA71" s="22"/>
      <c r="NNB71" s="22"/>
      <c r="NNC71" s="22"/>
      <c r="NND71" s="22"/>
      <c r="NNE71" s="22"/>
      <c r="NNF71" s="22"/>
      <c r="NNG71" s="22"/>
      <c r="NNH71" s="22"/>
      <c r="NNI71" s="22"/>
      <c r="NNJ71" s="22"/>
      <c r="NNK71" s="22"/>
      <c r="NNL71" s="22"/>
      <c r="NNM71" s="22"/>
      <c r="NNN71" s="22"/>
      <c r="NNO71" s="22"/>
      <c r="NNP71" s="22"/>
      <c r="NNQ71" s="22"/>
      <c r="NNR71" s="22"/>
      <c r="NNS71" s="22"/>
      <c r="NNT71" s="22"/>
      <c r="NNU71" s="22"/>
      <c r="NNV71" s="22"/>
      <c r="NNW71" s="22"/>
      <c r="NNX71" s="22"/>
      <c r="NNY71" s="22"/>
      <c r="NNZ71" s="22"/>
      <c r="NOA71" s="22"/>
      <c r="NOB71" s="22"/>
      <c r="NOC71" s="22"/>
      <c r="NOD71" s="22"/>
      <c r="NOE71" s="22"/>
      <c r="NOF71" s="22"/>
      <c r="NOG71" s="22"/>
      <c r="NOH71" s="22"/>
      <c r="NOI71" s="22"/>
      <c r="NOJ71" s="22"/>
      <c r="NOK71" s="22"/>
      <c r="NOL71" s="22"/>
      <c r="NOM71" s="22"/>
      <c r="NON71" s="22"/>
      <c r="NOO71" s="22"/>
      <c r="NOP71" s="22"/>
      <c r="NOQ71" s="22"/>
      <c r="NOR71" s="22"/>
      <c r="NOS71" s="22"/>
      <c r="NOT71" s="22"/>
      <c r="NOU71" s="22"/>
      <c r="NOV71" s="22"/>
      <c r="NOW71" s="22"/>
      <c r="NOX71" s="22"/>
      <c r="NOY71" s="22"/>
      <c r="NOZ71" s="22"/>
      <c r="NPA71" s="22"/>
      <c r="NPB71" s="22"/>
      <c r="NPC71" s="22"/>
      <c r="NPD71" s="22"/>
      <c r="NPE71" s="22"/>
      <c r="NPF71" s="22"/>
      <c r="NPG71" s="22"/>
      <c r="NPH71" s="22"/>
      <c r="NPI71" s="22"/>
      <c r="NPJ71" s="22"/>
      <c r="NPK71" s="22"/>
      <c r="NPL71" s="22"/>
      <c r="NPM71" s="22"/>
      <c r="NPN71" s="22"/>
      <c r="NPO71" s="22"/>
      <c r="NPP71" s="22"/>
      <c r="NPQ71" s="22"/>
      <c r="NPR71" s="22"/>
      <c r="NPS71" s="22"/>
      <c r="NPT71" s="22"/>
      <c r="NPU71" s="22"/>
      <c r="NPV71" s="22"/>
      <c r="NPW71" s="22"/>
      <c r="NPX71" s="22"/>
      <c r="NPY71" s="22"/>
      <c r="NPZ71" s="22"/>
      <c r="NQA71" s="22"/>
      <c r="NQB71" s="22"/>
      <c r="NQC71" s="22"/>
      <c r="NQD71" s="22"/>
      <c r="NQE71" s="22"/>
      <c r="NQF71" s="22"/>
      <c r="NQG71" s="22"/>
      <c r="NQH71" s="22"/>
      <c r="NQI71" s="22"/>
      <c r="NQJ71" s="22"/>
      <c r="NQK71" s="22"/>
      <c r="NQL71" s="22"/>
      <c r="NQM71" s="22"/>
      <c r="NQN71" s="22"/>
      <c r="NQO71" s="22"/>
      <c r="NQP71" s="22"/>
      <c r="NQQ71" s="22"/>
      <c r="NQR71" s="22"/>
      <c r="NQS71" s="22"/>
      <c r="NQT71" s="22"/>
      <c r="NQU71" s="22"/>
      <c r="NQV71" s="22"/>
      <c r="NQW71" s="22"/>
      <c r="NQX71" s="22"/>
      <c r="NQY71" s="22"/>
      <c r="NQZ71" s="22"/>
      <c r="NRA71" s="22"/>
      <c r="NRB71" s="22"/>
      <c r="NRC71" s="22"/>
      <c r="NRD71" s="22"/>
      <c r="NRE71" s="22"/>
      <c r="NRF71" s="22"/>
      <c r="NRG71" s="22"/>
      <c r="NRH71" s="22"/>
      <c r="NRI71" s="22"/>
      <c r="NRJ71" s="22"/>
      <c r="NRK71" s="22"/>
      <c r="NRL71" s="22"/>
      <c r="NRM71" s="22"/>
      <c r="NRN71" s="22"/>
      <c r="NRO71" s="22"/>
      <c r="NRP71" s="22"/>
      <c r="NRQ71" s="22"/>
      <c r="NRR71" s="22"/>
      <c r="NRS71" s="22"/>
      <c r="NRT71" s="22"/>
      <c r="NRU71" s="22"/>
      <c r="NRV71" s="22"/>
      <c r="NRW71" s="22"/>
      <c r="NRX71" s="22"/>
      <c r="NRY71" s="22"/>
      <c r="NRZ71" s="22"/>
      <c r="NSA71" s="22"/>
      <c r="NSB71" s="22"/>
      <c r="NSC71" s="22"/>
      <c r="NSD71" s="22"/>
      <c r="NSE71" s="22"/>
      <c r="NSF71" s="22"/>
      <c r="NSG71" s="22"/>
      <c r="NSH71" s="22"/>
      <c r="NSI71" s="22"/>
      <c r="NSJ71" s="22"/>
      <c r="NSK71" s="22"/>
      <c r="NSL71" s="22"/>
      <c r="NSM71" s="22"/>
      <c r="NSN71" s="22"/>
      <c r="NSO71" s="22"/>
      <c r="NSP71" s="22"/>
      <c r="NSQ71" s="22"/>
      <c r="NSR71" s="22"/>
      <c r="NSS71" s="22"/>
      <c r="NST71" s="22"/>
      <c r="NSU71" s="22"/>
      <c r="NSV71" s="22"/>
      <c r="NSW71" s="22"/>
      <c r="NSX71" s="22"/>
      <c r="NSY71" s="22"/>
      <c r="NSZ71" s="22"/>
      <c r="NTA71" s="22"/>
      <c r="NTB71" s="22"/>
      <c r="NTC71" s="22"/>
      <c r="NTD71" s="22"/>
      <c r="NTE71" s="22"/>
      <c r="NTF71" s="22"/>
      <c r="NTG71" s="22"/>
      <c r="NTH71" s="22"/>
      <c r="NTI71" s="22"/>
      <c r="NTJ71" s="22"/>
      <c r="NTK71" s="22"/>
      <c r="NTL71" s="22"/>
      <c r="NTM71" s="22"/>
      <c r="NTN71" s="22"/>
      <c r="NTO71" s="22"/>
      <c r="NTP71" s="22"/>
      <c r="NTQ71" s="22"/>
      <c r="NTR71" s="22"/>
      <c r="NTS71" s="22"/>
      <c r="NTT71" s="22"/>
      <c r="NTU71" s="22"/>
      <c r="NTV71" s="22"/>
      <c r="NTW71" s="22"/>
      <c r="NTX71" s="22"/>
      <c r="NTY71" s="22"/>
      <c r="NTZ71" s="22"/>
      <c r="NUA71" s="22"/>
      <c r="NUB71" s="22"/>
      <c r="NUC71" s="22"/>
      <c r="NUD71" s="22"/>
      <c r="NUE71" s="22"/>
      <c r="NUF71" s="22"/>
      <c r="NUG71" s="22"/>
      <c r="NUH71" s="22"/>
      <c r="NUI71" s="22"/>
      <c r="NUJ71" s="22"/>
      <c r="NUK71" s="22"/>
      <c r="NUL71" s="22"/>
      <c r="NUM71" s="22"/>
      <c r="NUN71" s="22"/>
      <c r="NUO71" s="22"/>
      <c r="NUP71" s="22"/>
      <c r="NUQ71" s="22"/>
      <c r="NUR71" s="22"/>
      <c r="NUS71" s="22"/>
      <c r="NUT71" s="22"/>
      <c r="NUU71" s="22"/>
      <c r="NUV71" s="22"/>
      <c r="NUW71" s="22"/>
      <c r="NUX71" s="22"/>
      <c r="NUY71" s="22"/>
      <c r="NUZ71" s="22"/>
      <c r="NVA71" s="22"/>
      <c r="NVB71" s="22"/>
      <c r="NVC71" s="22"/>
      <c r="NVD71" s="22"/>
      <c r="NVE71" s="22"/>
      <c r="NVF71" s="22"/>
      <c r="NVG71" s="22"/>
      <c r="NVH71" s="22"/>
      <c r="NVI71" s="22"/>
      <c r="NVJ71" s="22"/>
      <c r="NVK71" s="22"/>
      <c r="NVL71" s="22"/>
      <c r="NVM71" s="22"/>
      <c r="NVN71" s="22"/>
      <c r="NVO71" s="22"/>
      <c r="NVP71" s="22"/>
      <c r="NVQ71" s="22"/>
      <c r="NVR71" s="22"/>
      <c r="NVS71" s="22"/>
      <c r="NVT71" s="22"/>
      <c r="NVU71" s="22"/>
      <c r="NVV71" s="22"/>
      <c r="NVW71" s="22"/>
      <c r="NVX71" s="22"/>
      <c r="NVY71" s="22"/>
      <c r="NVZ71" s="22"/>
      <c r="NWA71" s="22"/>
      <c r="NWB71" s="22"/>
      <c r="NWC71" s="22"/>
      <c r="NWD71" s="22"/>
      <c r="NWE71" s="22"/>
      <c r="NWF71" s="22"/>
      <c r="NWG71" s="22"/>
      <c r="NWH71" s="22"/>
      <c r="NWI71" s="22"/>
      <c r="NWJ71" s="22"/>
      <c r="NWK71" s="22"/>
      <c r="NWL71" s="22"/>
      <c r="NWM71" s="22"/>
      <c r="NWN71" s="22"/>
      <c r="NWO71" s="22"/>
      <c r="NWP71" s="22"/>
      <c r="NWQ71" s="22"/>
      <c r="NWR71" s="22"/>
      <c r="NWS71" s="22"/>
      <c r="NWT71" s="22"/>
      <c r="NWU71" s="22"/>
      <c r="NWV71" s="22"/>
      <c r="NWW71" s="22"/>
      <c r="NWX71" s="22"/>
      <c r="NWY71" s="22"/>
      <c r="NWZ71" s="22"/>
      <c r="NXA71" s="22"/>
      <c r="NXB71" s="22"/>
      <c r="NXC71" s="22"/>
      <c r="NXD71" s="22"/>
      <c r="NXE71" s="22"/>
      <c r="NXF71" s="22"/>
      <c r="NXG71" s="22"/>
      <c r="NXH71" s="22"/>
      <c r="NXI71" s="22"/>
      <c r="NXJ71" s="22"/>
      <c r="NXK71" s="22"/>
      <c r="NXL71" s="22"/>
      <c r="NXM71" s="22"/>
      <c r="NXN71" s="22"/>
      <c r="NXO71" s="22"/>
      <c r="NXP71" s="22"/>
      <c r="NXQ71" s="22"/>
      <c r="NXR71" s="22"/>
      <c r="NXS71" s="22"/>
      <c r="NXT71" s="22"/>
      <c r="NXU71" s="22"/>
      <c r="NXV71" s="22"/>
      <c r="NXW71" s="22"/>
      <c r="NXX71" s="22"/>
      <c r="NXY71" s="22"/>
      <c r="NXZ71" s="22"/>
      <c r="NYA71" s="22"/>
      <c r="NYB71" s="22"/>
      <c r="NYC71" s="22"/>
      <c r="NYD71" s="22"/>
      <c r="NYE71" s="22"/>
      <c r="NYF71" s="22"/>
      <c r="NYG71" s="22"/>
      <c r="NYH71" s="22"/>
      <c r="NYI71" s="22"/>
      <c r="NYJ71" s="22"/>
      <c r="NYK71" s="22"/>
      <c r="NYL71" s="22"/>
      <c r="NYM71" s="22"/>
      <c r="NYN71" s="22"/>
      <c r="NYO71" s="22"/>
      <c r="NYP71" s="22"/>
      <c r="NYQ71" s="22"/>
      <c r="NYR71" s="22"/>
      <c r="NYS71" s="22"/>
      <c r="NYT71" s="22"/>
      <c r="NYU71" s="22"/>
      <c r="NYV71" s="22"/>
      <c r="NYW71" s="22"/>
      <c r="NYX71" s="22"/>
      <c r="NYY71" s="22"/>
      <c r="NYZ71" s="22"/>
      <c r="NZA71" s="22"/>
      <c r="NZB71" s="22"/>
      <c r="NZC71" s="22"/>
      <c r="NZD71" s="22"/>
      <c r="NZE71" s="22"/>
      <c r="NZF71" s="22"/>
      <c r="NZG71" s="22"/>
      <c r="NZH71" s="22"/>
      <c r="NZI71" s="22"/>
      <c r="NZJ71" s="22"/>
      <c r="NZK71" s="22"/>
      <c r="NZL71" s="22"/>
      <c r="NZM71" s="22"/>
      <c r="NZN71" s="22"/>
      <c r="NZO71" s="22"/>
      <c r="NZP71" s="22"/>
      <c r="NZQ71" s="22"/>
      <c r="NZR71" s="22"/>
      <c r="NZS71" s="22"/>
      <c r="NZT71" s="22"/>
      <c r="NZU71" s="22"/>
      <c r="NZV71" s="22"/>
      <c r="NZW71" s="22"/>
      <c r="NZX71" s="22"/>
      <c r="NZY71" s="22"/>
      <c r="NZZ71" s="22"/>
      <c r="OAA71" s="22"/>
      <c r="OAB71" s="22"/>
      <c r="OAC71" s="22"/>
      <c r="OAD71" s="22"/>
      <c r="OAE71" s="22"/>
      <c r="OAF71" s="22"/>
      <c r="OAG71" s="22"/>
      <c r="OAH71" s="22"/>
      <c r="OAI71" s="22"/>
      <c r="OAJ71" s="22"/>
      <c r="OAK71" s="22"/>
      <c r="OAL71" s="22"/>
      <c r="OAM71" s="22"/>
      <c r="OAN71" s="22"/>
      <c r="OAO71" s="22"/>
      <c r="OAP71" s="22"/>
      <c r="OAQ71" s="22"/>
      <c r="OAR71" s="22"/>
      <c r="OAS71" s="22"/>
      <c r="OAT71" s="22"/>
      <c r="OAU71" s="22"/>
      <c r="OAV71" s="22"/>
      <c r="OAW71" s="22"/>
      <c r="OAX71" s="22"/>
      <c r="OAY71" s="22"/>
      <c r="OAZ71" s="22"/>
      <c r="OBA71" s="22"/>
      <c r="OBB71" s="22"/>
      <c r="OBC71" s="22"/>
      <c r="OBD71" s="22"/>
      <c r="OBE71" s="22"/>
      <c r="OBF71" s="22"/>
      <c r="OBG71" s="22"/>
      <c r="OBH71" s="22"/>
      <c r="OBI71" s="22"/>
      <c r="OBJ71" s="22"/>
      <c r="OBK71" s="22"/>
      <c r="OBL71" s="22"/>
      <c r="OBM71" s="22"/>
      <c r="OBN71" s="22"/>
      <c r="OBO71" s="22"/>
      <c r="OBP71" s="22"/>
      <c r="OBQ71" s="22"/>
      <c r="OBR71" s="22"/>
      <c r="OBS71" s="22"/>
      <c r="OBT71" s="22"/>
      <c r="OBU71" s="22"/>
      <c r="OBV71" s="22"/>
      <c r="OBW71" s="22"/>
      <c r="OBX71" s="22"/>
      <c r="OBY71" s="22"/>
      <c r="OBZ71" s="22"/>
      <c r="OCA71" s="22"/>
      <c r="OCB71" s="22"/>
      <c r="OCC71" s="22"/>
      <c r="OCD71" s="22"/>
      <c r="OCE71" s="22"/>
      <c r="OCF71" s="22"/>
      <c r="OCG71" s="22"/>
      <c r="OCH71" s="22"/>
      <c r="OCI71" s="22"/>
      <c r="OCJ71" s="22"/>
      <c r="OCK71" s="22"/>
      <c r="OCL71" s="22"/>
      <c r="OCM71" s="22"/>
      <c r="OCN71" s="22"/>
      <c r="OCO71" s="22"/>
      <c r="OCP71" s="22"/>
      <c r="OCQ71" s="22"/>
      <c r="OCR71" s="22"/>
      <c r="OCS71" s="22"/>
      <c r="OCT71" s="22"/>
      <c r="OCU71" s="22"/>
      <c r="OCV71" s="22"/>
      <c r="OCW71" s="22"/>
      <c r="OCX71" s="22"/>
      <c r="OCY71" s="22"/>
      <c r="OCZ71" s="22"/>
      <c r="ODA71" s="22"/>
      <c r="ODB71" s="22"/>
      <c r="ODC71" s="22"/>
      <c r="ODD71" s="22"/>
      <c r="ODE71" s="22"/>
      <c r="ODF71" s="22"/>
      <c r="ODG71" s="22"/>
      <c r="ODH71" s="22"/>
      <c r="ODI71" s="22"/>
      <c r="ODJ71" s="22"/>
      <c r="ODK71" s="22"/>
      <c r="ODL71" s="22"/>
      <c r="ODM71" s="22"/>
      <c r="ODN71" s="22"/>
      <c r="ODO71" s="22"/>
      <c r="ODP71" s="22"/>
      <c r="ODQ71" s="22"/>
      <c r="ODR71" s="22"/>
      <c r="ODS71" s="22"/>
      <c r="ODT71" s="22"/>
      <c r="ODU71" s="22"/>
      <c r="ODV71" s="22"/>
      <c r="ODW71" s="22"/>
      <c r="ODX71" s="22"/>
      <c r="ODY71" s="22"/>
      <c r="ODZ71" s="22"/>
      <c r="OEA71" s="22"/>
      <c r="OEB71" s="22"/>
      <c r="OEC71" s="22"/>
      <c r="OED71" s="22"/>
      <c r="OEE71" s="22"/>
      <c r="OEF71" s="22"/>
      <c r="OEG71" s="22"/>
      <c r="OEH71" s="22"/>
      <c r="OEI71" s="22"/>
      <c r="OEJ71" s="22"/>
      <c r="OEK71" s="22"/>
      <c r="OEL71" s="22"/>
      <c r="OEM71" s="22"/>
      <c r="OEN71" s="22"/>
      <c r="OEO71" s="22"/>
      <c r="OEP71" s="22"/>
      <c r="OEQ71" s="22"/>
      <c r="OER71" s="22"/>
      <c r="OES71" s="22"/>
      <c r="OET71" s="22"/>
      <c r="OEU71" s="22"/>
      <c r="OEV71" s="22"/>
      <c r="OEW71" s="22"/>
      <c r="OEX71" s="22"/>
      <c r="OEY71" s="22"/>
      <c r="OEZ71" s="22"/>
      <c r="OFA71" s="22"/>
      <c r="OFB71" s="22"/>
      <c r="OFC71" s="22"/>
      <c r="OFD71" s="22"/>
      <c r="OFE71" s="22"/>
      <c r="OFF71" s="22"/>
      <c r="OFG71" s="22"/>
      <c r="OFH71" s="22"/>
      <c r="OFI71" s="22"/>
      <c r="OFJ71" s="22"/>
      <c r="OFK71" s="22"/>
      <c r="OFL71" s="22"/>
      <c r="OFM71" s="22"/>
      <c r="OFN71" s="22"/>
      <c r="OFO71" s="22"/>
      <c r="OFP71" s="22"/>
      <c r="OFQ71" s="22"/>
      <c r="OFR71" s="22"/>
      <c r="OFS71" s="22"/>
      <c r="OFT71" s="22"/>
      <c r="OFU71" s="22"/>
      <c r="OFV71" s="22"/>
      <c r="OFW71" s="22"/>
      <c r="OFX71" s="22"/>
      <c r="OFY71" s="22"/>
      <c r="OFZ71" s="22"/>
      <c r="OGA71" s="22"/>
      <c r="OGB71" s="22"/>
      <c r="OGC71" s="22"/>
      <c r="OGD71" s="22"/>
      <c r="OGE71" s="22"/>
      <c r="OGF71" s="22"/>
      <c r="OGG71" s="22"/>
      <c r="OGH71" s="22"/>
      <c r="OGI71" s="22"/>
      <c r="OGJ71" s="22"/>
      <c r="OGK71" s="22"/>
      <c r="OGL71" s="22"/>
      <c r="OGM71" s="22"/>
      <c r="OGN71" s="22"/>
      <c r="OGO71" s="22"/>
      <c r="OGP71" s="22"/>
      <c r="OGQ71" s="22"/>
      <c r="OGR71" s="22"/>
      <c r="OGS71" s="22"/>
      <c r="OGT71" s="22"/>
      <c r="OGU71" s="22"/>
      <c r="OGV71" s="22"/>
      <c r="OGW71" s="22"/>
      <c r="OGX71" s="22"/>
      <c r="OGY71" s="22"/>
      <c r="OGZ71" s="22"/>
      <c r="OHA71" s="22"/>
      <c r="OHB71" s="22"/>
      <c r="OHC71" s="22"/>
      <c r="OHD71" s="22"/>
      <c r="OHE71" s="22"/>
      <c r="OHF71" s="22"/>
      <c r="OHG71" s="22"/>
      <c r="OHH71" s="22"/>
      <c r="OHI71" s="22"/>
      <c r="OHJ71" s="22"/>
      <c r="OHK71" s="22"/>
      <c r="OHL71" s="22"/>
      <c r="OHM71" s="22"/>
      <c r="OHN71" s="22"/>
      <c r="OHO71" s="22"/>
      <c r="OHP71" s="22"/>
      <c r="OHQ71" s="22"/>
      <c r="OHR71" s="22"/>
      <c r="OHS71" s="22"/>
      <c r="OHT71" s="22"/>
      <c r="OHU71" s="22"/>
      <c r="OHV71" s="22"/>
      <c r="OHW71" s="22"/>
      <c r="OHX71" s="22"/>
      <c r="OHY71" s="22"/>
      <c r="OHZ71" s="22"/>
      <c r="OIA71" s="22"/>
      <c r="OIB71" s="22"/>
      <c r="OIC71" s="22"/>
      <c r="OID71" s="22"/>
      <c r="OIE71" s="22"/>
      <c r="OIF71" s="22"/>
      <c r="OIG71" s="22"/>
      <c r="OIH71" s="22"/>
      <c r="OII71" s="22"/>
      <c r="OIJ71" s="22"/>
      <c r="OIK71" s="22"/>
      <c r="OIL71" s="22"/>
      <c r="OIM71" s="22"/>
      <c r="OIN71" s="22"/>
      <c r="OIO71" s="22"/>
      <c r="OIP71" s="22"/>
      <c r="OIQ71" s="22"/>
      <c r="OIR71" s="22"/>
      <c r="OIS71" s="22"/>
      <c r="OIT71" s="22"/>
      <c r="OIU71" s="22"/>
      <c r="OIV71" s="22"/>
      <c r="OIW71" s="22"/>
      <c r="OIX71" s="22"/>
      <c r="OIY71" s="22"/>
      <c r="OIZ71" s="22"/>
      <c r="OJA71" s="22"/>
      <c r="OJB71" s="22"/>
      <c r="OJC71" s="22"/>
      <c r="OJD71" s="22"/>
      <c r="OJE71" s="22"/>
      <c r="OJF71" s="22"/>
      <c r="OJG71" s="22"/>
      <c r="OJH71" s="22"/>
      <c r="OJI71" s="22"/>
      <c r="OJJ71" s="22"/>
      <c r="OJK71" s="22"/>
      <c r="OJL71" s="22"/>
      <c r="OJM71" s="22"/>
      <c r="OJN71" s="22"/>
      <c r="OJO71" s="22"/>
      <c r="OJP71" s="22"/>
      <c r="OJQ71" s="22"/>
      <c r="OJR71" s="22"/>
      <c r="OJS71" s="22"/>
      <c r="OJT71" s="22"/>
      <c r="OJU71" s="22"/>
      <c r="OJV71" s="22"/>
      <c r="OJW71" s="22"/>
      <c r="OJX71" s="22"/>
      <c r="OJY71" s="22"/>
      <c r="OJZ71" s="22"/>
      <c r="OKA71" s="22"/>
      <c r="OKB71" s="22"/>
      <c r="OKC71" s="22"/>
      <c r="OKD71" s="22"/>
      <c r="OKE71" s="22"/>
      <c r="OKF71" s="22"/>
      <c r="OKG71" s="22"/>
      <c r="OKH71" s="22"/>
      <c r="OKI71" s="22"/>
      <c r="OKJ71" s="22"/>
      <c r="OKK71" s="22"/>
      <c r="OKL71" s="22"/>
      <c r="OKM71" s="22"/>
      <c r="OKN71" s="22"/>
      <c r="OKO71" s="22"/>
      <c r="OKP71" s="22"/>
      <c r="OKQ71" s="22"/>
      <c r="OKR71" s="22"/>
      <c r="OKS71" s="22"/>
      <c r="OKT71" s="22"/>
      <c r="OKU71" s="22"/>
      <c r="OKV71" s="22"/>
      <c r="OKW71" s="22"/>
      <c r="OKX71" s="22"/>
      <c r="OKY71" s="22"/>
      <c r="OKZ71" s="22"/>
      <c r="OLA71" s="22"/>
      <c r="OLB71" s="22"/>
      <c r="OLC71" s="22"/>
      <c r="OLD71" s="22"/>
      <c r="OLE71" s="22"/>
      <c r="OLF71" s="22"/>
      <c r="OLG71" s="22"/>
      <c r="OLH71" s="22"/>
      <c r="OLI71" s="22"/>
      <c r="OLJ71" s="22"/>
      <c r="OLK71" s="22"/>
      <c r="OLL71" s="22"/>
      <c r="OLM71" s="22"/>
      <c r="OLN71" s="22"/>
      <c r="OLO71" s="22"/>
      <c r="OLP71" s="22"/>
      <c r="OLQ71" s="22"/>
      <c r="OLR71" s="22"/>
      <c r="OLS71" s="22"/>
      <c r="OLT71" s="22"/>
      <c r="OLU71" s="22"/>
      <c r="OLV71" s="22"/>
      <c r="OLW71" s="22"/>
      <c r="OLX71" s="22"/>
      <c r="OLY71" s="22"/>
      <c r="OLZ71" s="22"/>
      <c r="OMA71" s="22"/>
      <c r="OMB71" s="22"/>
      <c r="OMC71" s="22"/>
      <c r="OMD71" s="22"/>
      <c r="OME71" s="22"/>
      <c r="OMF71" s="22"/>
      <c r="OMG71" s="22"/>
      <c r="OMH71" s="22"/>
      <c r="OMI71" s="22"/>
      <c r="OMJ71" s="22"/>
      <c r="OMK71" s="22"/>
      <c r="OML71" s="22"/>
      <c r="OMM71" s="22"/>
      <c r="OMN71" s="22"/>
      <c r="OMO71" s="22"/>
      <c r="OMP71" s="22"/>
      <c r="OMQ71" s="22"/>
      <c r="OMR71" s="22"/>
      <c r="OMS71" s="22"/>
      <c r="OMT71" s="22"/>
      <c r="OMU71" s="22"/>
      <c r="OMV71" s="22"/>
      <c r="OMW71" s="22"/>
      <c r="OMX71" s="22"/>
      <c r="OMY71" s="22"/>
      <c r="OMZ71" s="22"/>
      <c r="ONA71" s="22"/>
      <c r="ONB71" s="22"/>
      <c r="ONC71" s="22"/>
      <c r="OND71" s="22"/>
      <c r="ONE71" s="22"/>
      <c r="ONF71" s="22"/>
      <c r="ONG71" s="22"/>
      <c r="ONH71" s="22"/>
      <c r="ONI71" s="22"/>
      <c r="ONJ71" s="22"/>
      <c r="ONK71" s="22"/>
      <c r="ONL71" s="22"/>
      <c r="ONM71" s="22"/>
      <c r="ONN71" s="22"/>
      <c r="ONO71" s="22"/>
      <c r="ONP71" s="22"/>
      <c r="ONQ71" s="22"/>
      <c r="ONR71" s="22"/>
      <c r="ONS71" s="22"/>
      <c r="ONT71" s="22"/>
      <c r="ONU71" s="22"/>
      <c r="ONV71" s="22"/>
      <c r="ONW71" s="22"/>
      <c r="ONX71" s="22"/>
      <c r="ONY71" s="22"/>
      <c r="ONZ71" s="22"/>
      <c r="OOA71" s="22"/>
      <c r="OOB71" s="22"/>
      <c r="OOC71" s="22"/>
      <c r="OOD71" s="22"/>
      <c r="OOE71" s="22"/>
      <c r="OOF71" s="22"/>
      <c r="OOG71" s="22"/>
      <c r="OOH71" s="22"/>
      <c r="OOI71" s="22"/>
      <c r="OOJ71" s="22"/>
      <c r="OOK71" s="22"/>
      <c r="OOL71" s="22"/>
      <c r="OOM71" s="22"/>
      <c r="OON71" s="22"/>
      <c r="OOO71" s="22"/>
      <c r="OOP71" s="22"/>
      <c r="OOQ71" s="22"/>
      <c r="OOR71" s="22"/>
      <c r="OOS71" s="22"/>
      <c r="OOT71" s="22"/>
      <c r="OOU71" s="22"/>
      <c r="OOV71" s="22"/>
      <c r="OOW71" s="22"/>
      <c r="OOX71" s="22"/>
      <c r="OOY71" s="22"/>
      <c r="OOZ71" s="22"/>
      <c r="OPA71" s="22"/>
      <c r="OPB71" s="22"/>
      <c r="OPC71" s="22"/>
      <c r="OPD71" s="22"/>
      <c r="OPE71" s="22"/>
      <c r="OPF71" s="22"/>
      <c r="OPG71" s="22"/>
      <c r="OPH71" s="22"/>
      <c r="OPI71" s="22"/>
      <c r="OPJ71" s="22"/>
      <c r="OPK71" s="22"/>
      <c r="OPL71" s="22"/>
      <c r="OPM71" s="22"/>
      <c r="OPN71" s="22"/>
      <c r="OPO71" s="22"/>
      <c r="OPP71" s="22"/>
      <c r="OPQ71" s="22"/>
      <c r="OPR71" s="22"/>
      <c r="OPS71" s="22"/>
      <c r="OPT71" s="22"/>
      <c r="OPU71" s="22"/>
      <c r="OPV71" s="22"/>
      <c r="OPW71" s="22"/>
      <c r="OPX71" s="22"/>
      <c r="OPY71" s="22"/>
      <c r="OPZ71" s="22"/>
      <c r="OQA71" s="22"/>
      <c r="OQB71" s="22"/>
      <c r="OQC71" s="22"/>
      <c r="OQD71" s="22"/>
      <c r="OQE71" s="22"/>
      <c r="OQF71" s="22"/>
      <c r="OQG71" s="22"/>
      <c r="OQH71" s="22"/>
      <c r="OQI71" s="22"/>
      <c r="OQJ71" s="22"/>
      <c r="OQK71" s="22"/>
      <c r="OQL71" s="22"/>
      <c r="OQM71" s="22"/>
      <c r="OQN71" s="22"/>
      <c r="OQO71" s="22"/>
      <c r="OQP71" s="22"/>
      <c r="OQQ71" s="22"/>
      <c r="OQR71" s="22"/>
      <c r="OQS71" s="22"/>
      <c r="OQT71" s="22"/>
      <c r="OQU71" s="22"/>
      <c r="OQV71" s="22"/>
      <c r="OQW71" s="22"/>
      <c r="OQX71" s="22"/>
      <c r="OQY71" s="22"/>
      <c r="OQZ71" s="22"/>
      <c r="ORA71" s="22"/>
      <c r="ORB71" s="22"/>
      <c r="ORC71" s="22"/>
      <c r="ORD71" s="22"/>
      <c r="ORE71" s="22"/>
      <c r="ORF71" s="22"/>
      <c r="ORG71" s="22"/>
      <c r="ORH71" s="22"/>
      <c r="ORI71" s="22"/>
      <c r="ORJ71" s="22"/>
      <c r="ORK71" s="22"/>
      <c r="ORL71" s="22"/>
      <c r="ORM71" s="22"/>
      <c r="ORN71" s="22"/>
      <c r="ORO71" s="22"/>
      <c r="ORP71" s="22"/>
      <c r="ORQ71" s="22"/>
      <c r="ORR71" s="22"/>
      <c r="ORS71" s="22"/>
      <c r="ORT71" s="22"/>
      <c r="ORU71" s="22"/>
      <c r="ORV71" s="22"/>
      <c r="ORW71" s="22"/>
      <c r="ORX71" s="22"/>
      <c r="ORY71" s="22"/>
      <c r="ORZ71" s="22"/>
      <c r="OSA71" s="22"/>
      <c r="OSB71" s="22"/>
      <c r="OSC71" s="22"/>
      <c r="OSD71" s="22"/>
      <c r="OSE71" s="22"/>
      <c r="OSF71" s="22"/>
      <c r="OSG71" s="22"/>
      <c r="OSH71" s="22"/>
      <c r="OSI71" s="22"/>
      <c r="OSJ71" s="22"/>
      <c r="OSK71" s="22"/>
      <c r="OSL71" s="22"/>
      <c r="OSM71" s="22"/>
      <c r="OSN71" s="22"/>
      <c r="OSO71" s="22"/>
      <c r="OSP71" s="22"/>
      <c r="OSQ71" s="22"/>
      <c r="OSR71" s="22"/>
      <c r="OSS71" s="22"/>
      <c r="OST71" s="22"/>
      <c r="OSU71" s="22"/>
      <c r="OSV71" s="22"/>
      <c r="OSW71" s="22"/>
      <c r="OSX71" s="22"/>
      <c r="OSY71" s="22"/>
      <c r="OSZ71" s="22"/>
      <c r="OTA71" s="22"/>
      <c r="OTB71" s="22"/>
      <c r="OTC71" s="22"/>
      <c r="OTD71" s="22"/>
      <c r="OTE71" s="22"/>
      <c r="OTF71" s="22"/>
      <c r="OTG71" s="22"/>
      <c r="OTH71" s="22"/>
      <c r="OTI71" s="22"/>
      <c r="OTJ71" s="22"/>
      <c r="OTK71" s="22"/>
      <c r="OTL71" s="22"/>
      <c r="OTM71" s="22"/>
      <c r="OTN71" s="22"/>
      <c r="OTO71" s="22"/>
      <c r="OTP71" s="22"/>
      <c r="OTQ71" s="22"/>
      <c r="OTR71" s="22"/>
      <c r="OTS71" s="22"/>
      <c r="OTT71" s="22"/>
      <c r="OTU71" s="22"/>
      <c r="OTV71" s="22"/>
      <c r="OTW71" s="22"/>
      <c r="OTX71" s="22"/>
      <c r="OTY71" s="22"/>
      <c r="OTZ71" s="22"/>
      <c r="OUA71" s="22"/>
      <c r="OUB71" s="22"/>
      <c r="OUC71" s="22"/>
      <c r="OUD71" s="22"/>
      <c r="OUE71" s="22"/>
      <c r="OUF71" s="22"/>
      <c r="OUG71" s="22"/>
      <c r="OUH71" s="22"/>
      <c r="OUI71" s="22"/>
      <c r="OUJ71" s="22"/>
      <c r="OUK71" s="22"/>
      <c r="OUL71" s="22"/>
      <c r="OUM71" s="22"/>
      <c r="OUN71" s="22"/>
      <c r="OUO71" s="22"/>
      <c r="OUP71" s="22"/>
      <c r="OUQ71" s="22"/>
      <c r="OUR71" s="22"/>
      <c r="OUS71" s="22"/>
      <c r="OUT71" s="22"/>
      <c r="OUU71" s="22"/>
      <c r="OUV71" s="22"/>
      <c r="OUW71" s="22"/>
      <c r="OUX71" s="22"/>
      <c r="OUY71" s="22"/>
      <c r="OUZ71" s="22"/>
      <c r="OVA71" s="22"/>
      <c r="OVB71" s="22"/>
      <c r="OVC71" s="22"/>
      <c r="OVD71" s="22"/>
      <c r="OVE71" s="22"/>
      <c r="OVF71" s="22"/>
      <c r="OVG71" s="22"/>
      <c r="OVH71" s="22"/>
      <c r="OVI71" s="22"/>
      <c r="OVJ71" s="22"/>
      <c r="OVK71" s="22"/>
      <c r="OVL71" s="22"/>
      <c r="OVM71" s="22"/>
      <c r="OVN71" s="22"/>
      <c r="OVO71" s="22"/>
      <c r="OVP71" s="22"/>
      <c r="OVQ71" s="22"/>
      <c r="OVR71" s="22"/>
      <c r="OVS71" s="22"/>
      <c r="OVT71" s="22"/>
      <c r="OVU71" s="22"/>
      <c r="OVV71" s="22"/>
      <c r="OVW71" s="22"/>
      <c r="OVX71" s="22"/>
      <c r="OVY71" s="22"/>
      <c r="OVZ71" s="22"/>
      <c r="OWA71" s="22"/>
      <c r="OWB71" s="22"/>
      <c r="OWC71" s="22"/>
      <c r="OWD71" s="22"/>
      <c r="OWE71" s="22"/>
      <c r="OWF71" s="22"/>
      <c r="OWG71" s="22"/>
      <c r="OWH71" s="22"/>
      <c r="OWI71" s="22"/>
      <c r="OWJ71" s="22"/>
      <c r="OWK71" s="22"/>
      <c r="OWL71" s="22"/>
      <c r="OWM71" s="22"/>
      <c r="OWN71" s="22"/>
      <c r="OWO71" s="22"/>
      <c r="OWP71" s="22"/>
      <c r="OWQ71" s="22"/>
      <c r="OWR71" s="22"/>
      <c r="OWS71" s="22"/>
      <c r="OWT71" s="22"/>
      <c r="OWU71" s="22"/>
      <c r="OWV71" s="22"/>
      <c r="OWW71" s="22"/>
      <c r="OWX71" s="22"/>
      <c r="OWY71" s="22"/>
      <c r="OWZ71" s="22"/>
      <c r="OXA71" s="22"/>
      <c r="OXB71" s="22"/>
      <c r="OXC71" s="22"/>
      <c r="OXD71" s="22"/>
      <c r="OXE71" s="22"/>
      <c r="OXF71" s="22"/>
      <c r="OXG71" s="22"/>
      <c r="OXH71" s="22"/>
      <c r="OXI71" s="22"/>
      <c r="OXJ71" s="22"/>
      <c r="OXK71" s="22"/>
      <c r="OXL71" s="22"/>
      <c r="OXM71" s="22"/>
      <c r="OXN71" s="22"/>
      <c r="OXO71" s="22"/>
      <c r="OXP71" s="22"/>
      <c r="OXQ71" s="22"/>
      <c r="OXR71" s="22"/>
      <c r="OXS71" s="22"/>
      <c r="OXT71" s="22"/>
      <c r="OXU71" s="22"/>
      <c r="OXV71" s="22"/>
      <c r="OXW71" s="22"/>
      <c r="OXX71" s="22"/>
      <c r="OXY71" s="22"/>
      <c r="OXZ71" s="22"/>
      <c r="OYA71" s="22"/>
      <c r="OYB71" s="22"/>
      <c r="OYC71" s="22"/>
      <c r="OYD71" s="22"/>
      <c r="OYE71" s="22"/>
      <c r="OYF71" s="22"/>
      <c r="OYG71" s="22"/>
      <c r="OYH71" s="22"/>
      <c r="OYI71" s="22"/>
      <c r="OYJ71" s="22"/>
      <c r="OYK71" s="22"/>
      <c r="OYL71" s="22"/>
      <c r="OYM71" s="22"/>
      <c r="OYN71" s="22"/>
      <c r="OYO71" s="22"/>
      <c r="OYP71" s="22"/>
      <c r="OYQ71" s="22"/>
      <c r="OYR71" s="22"/>
      <c r="OYS71" s="22"/>
      <c r="OYT71" s="22"/>
      <c r="OYU71" s="22"/>
      <c r="OYV71" s="22"/>
      <c r="OYW71" s="22"/>
      <c r="OYX71" s="22"/>
      <c r="OYY71" s="22"/>
      <c r="OYZ71" s="22"/>
      <c r="OZA71" s="22"/>
      <c r="OZB71" s="22"/>
      <c r="OZC71" s="22"/>
      <c r="OZD71" s="22"/>
      <c r="OZE71" s="22"/>
      <c r="OZF71" s="22"/>
      <c r="OZG71" s="22"/>
      <c r="OZH71" s="22"/>
      <c r="OZI71" s="22"/>
      <c r="OZJ71" s="22"/>
      <c r="OZK71" s="22"/>
      <c r="OZL71" s="22"/>
      <c r="OZM71" s="22"/>
      <c r="OZN71" s="22"/>
      <c r="OZO71" s="22"/>
      <c r="OZP71" s="22"/>
      <c r="OZQ71" s="22"/>
      <c r="OZR71" s="22"/>
      <c r="OZS71" s="22"/>
      <c r="OZT71" s="22"/>
      <c r="OZU71" s="22"/>
      <c r="OZV71" s="22"/>
      <c r="OZW71" s="22"/>
      <c r="OZX71" s="22"/>
      <c r="OZY71" s="22"/>
      <c r="OZZ71" s="22"/>
      <c r="PAA71" s="22"/>
      <c r="PAB71" s="22"/>
      <c r="PAC71" s="22"/>
      <c r="PAD71" s="22"/>
      <c r="PAE71" s="22"/>
      <c r="PAF71" s="22"/>
      <c r="PAG71" s="22"/>
      <c r="PAH71" s="22"/>
      <c r="PAI71" s="22"/>
      <c r="PAJ71" s="22"/>
      <c r="PAK71" s="22"/>
      <c r="PAL71" s="22"/>
      <c r="PAM71" s="22"/>
      <c r="PAN71" s="22"/>
      <c r="PAO71" s="22"/>
      <c r="PAP71" s="22"/>
      <c r="PAQ71" s="22"/>
      <c r="PAR71" s="22"/>
      <c r="PAS71" s="22"/>
      <c r="PAT71" s="22"/>
      <c r="PAU71" s="22"/>
      <c r="PAV71" s="22"/>
      <c r="PAW71" s="22"/>
      <c r="PAX71" s="22"/>
      <c r="PAY71" s="22"/>
      <c r="PAZ71" s="22"/>
      <c r="PBA71" s="22"/>
      <c r="PBB71" s="22"/>
      <c r="PBC71" s="22"/>
      <c r="PBD71" s="22"/>
      <c r="PBE71" s="22"/>
      <c r="PBF71" s="22"/>
      <c r="PBG71" s="22"/>
      <c r="PBH71" s="22"/>
      <c r="PBI71" s="22"/>
      <c r="PBJ71" s="22"/>
      <c r="PBK71" s="22"/>
      <c r="PBL71" s="22"/>
      <c r="PBM71" s="22"/>
      <c r="PBN71" s="22"/>
      <c r="PBO71" s="22"/>
      <c r="PBP71" s="22"/>
      <c r="PBQ71" s="22"/>
      <c r="PBR71" s="22"/>
      <c r="PBS71" s="22"/>
      <c r="PBT71" s="22"/>
      <c r="PBU71" s="22"/>
      <c r="PBV71" s="22"/>
      <c r="PBW71" s="22"/>
      <c r="PBX71" s="22"/>
      <c r="PBY71" s="22"/>
      <c r="PBZ71" s="22"/>
      <c r="PCA71" s="22"/>
      <c r="PCB71" s="22"/>
      <c r="PCC71" s="22"/>
      <c r="PCD71" s="22"/>
      <c r="PCE71" s="22"/>
      <c r="PCF71" s="22"/>
      <c r="PCG71" s="22"/>
      <c r="PCH71" s="22"/>
      <c r="PCI71" s="22"/>
      <c r="PCJ71" s="22"/>
      <c r="PCK71" s="22"/>
      <c r="PCL71" s="22"/>
      <c r="PCM71" s="22"/>
      <c r="PCN71" s="22"/>
      <c r="PCO71" s="22"/>
      <c r="PCP71" s="22"/>
      <c r="PCQ71" s="22"/>
      <c r="PCR71" s="22"/>
      <c r="PCS71" s="22"/>
      <c r="PCT71" s="22"/>
      <c r="PCU71" s="22"/>
      <c r="PCV71" s="22"/>
      <c r="PCW71" s="22"/>
      <c r="PCX71" s="22"/>
      <c r="PCY71" s="22"/>
      <c r="PCZ71" s="22"/>
      <c r="PDA71" s="22"/>
      <c r="PDB71" s="22"/>
      <c r="PDC71" s="22"/>
      <c r="PDD71" s="22"/>
      <c r="PDE71" s="22"/>
      <c r="PDF71" s="22"/>
      <c r="PDG71" s="22"/>
      <c r="PDH71" s="22"/>
      <c r="PDI71" s="22"/>
      <c r="PDJ71" s="22"/>
      <c r="PDK71" s="22"/>
      <c r="PDL71" s="22"/>
      <c r="PDM71" s="22"/>
      <c r="PDN71" s="22"/>
      <c r="PDO71" s="22"/>
      <c r="PDP71" s="22"/>
      <c r="PDQ71" s="22"/>
      <c r="PDR71" s="22"/>
      <c r="PDS71" s="22"/>
      <c r="PDT71" s="22"/>
      <c r="PDU71" s="22"/>
      <c r="PDV71" s="22"/>
      <c r="PDW71" s="22"/>
      <c r="PDX71" s="22"/>
      <c r="PDY71" s="22"/>
      <c r="PDZ71" s="22"/>
      <c r="PEA71" s="22"/>
      <c r="PEB71" s="22"/>
      <c r="PEC71" s="22"/>
      <c r="PED71" s="22"/>
      <c r="PEE71" s="22"/>
      <c r="PEF71" s="22"/>
      <c r="PEG71" s="22"/>
      <c r="PEH71" s="22"/>
      <c r="PEI71" s="22"/>
      <c r="PEJ71" s="22"/>
      <c r="PEK71" s="22"/>
      <c r="PEL71" s="22"/>
      <c r="PEM71" s="22"/>
      <c r="PEN71" s="22"/>
      <c r="PEO71" s="22"/>
      <c r="PEP71" s="22"/>
      <c r="PEQ71" s="22"/>
      <c r="PER71" s="22"/>
      <c r="PES71" s="22"/>
      <c r="PET71" s="22"/>
      <c r="PEU71" s="22"/>
      <c r="PEV71" s="22"/>
      <c r="PEW71" s="22"/>
      <c r="PEX71" s="22"/>
      <c r="PEY71" s="22"/>
      <c r="PEZ71" s="22"/>
      <c r="PFA71" s="22"/>
      <c r="PFB71" s="22"/>
      <c r="PFC71" s="22"/>
      <c r="PFD71" s="22"/>
      <c r="PFE71" s="22"/>
      <c r="PFF71" s="22"/>
      <c r="PFG71" s="22"/>
      <c r="PFH71" s="22"/>
      <c r="PFI71" s="22"/>
      <c r="PFJ71" s="22"/>
      <c r="PFK71" s="22"/>
      <c r="PFL71" s="22"/>
      <c r="PFM71" s="22"/>
      <c r="PFN71" s="22"/>
      <c r="PFO71" s="22"/>
      <c r="PFP71" s="22"/>
      <c r="PFQ71" s="22"/>
      <c r="PFR71" s="22"/>
      <c r="PFS71" s="22"/>
      <c r="PFT71" s="22"/>
      <c r="PFU71" s="22"/>
      <c r="PFV71" s="22"/>
      <c r="PFW71" s="22"/>
      <c r="PFX71" s="22"/>
      <c r="PFY71" s="22"/>
      <c r="PFZ71" s="22"/>
      <c r="PGA71" s="22"/>
      <c r="PGB71" s="22"/>
      <c r="PGC71" s="22"/>
      <c r="PGD71" s="22"/>
      <c r="PGE71" s="22"/>
      <c r="PGF71" s="22"/>
      <c r="PGG71" s="22"/>
      <c r="PGH71" s="22"/>
      <c r="PGI71" s="22"/>
      <c r="PGJ71" s="22"/>
      <c r="PGK71" s="22"/>
      <c r="PGL71" s="22"/>
      <c r="PGM71" s="22"/>
      <c r="PGN71" s="22"/>
      <c r="PGO71" s="22"/>
      <c r="PGP71" s="22"/>
      <c r="PGQ71" s="22"/>
      <c r="PGR71" s="22"/>
      <c r="PGS71" s="22"/>
      <c r="PGT71" s="22"/>
      <c r="PGU71" s="22"/>
      <c r="PGV71" s="22"/>
      <c r="PGW71" s="22"/>
      <c r="PGX71" s="22"/>
      <c r="PGY71" s="22"/>
      <c r="PGZ71" s="22"/>
      <c r="PHA71" s="22"/>
      <c r="PHB71" s="22"/>
      <c r="PHC71" s="22"/>
      <c r="PHD71" s="22"/>
      <c r="PHE71" s="22"/>
      <c r="PHF71" s="22"/>
      <c r="PHG71" s="22"/>
      <c r="PHH71" s="22"/>
      <c r="PHI71" s="22"/>
      <c r="PHJ71" s="22"/>
      <c r="PHK71" s="22"/>
      <c r="PHL71" s="22"/>
      <c r="PHM71" s="22"/>
      <c r="PHN71" s="22"/>
      <c r="PHO71" s="22"/>
      <c r="PHP71" s="22"/>
      <c r="PHQ71" s="22"/>
      <c r="PHR71" s="22"/>
      <c r="PHS71" s="22"/>
      <c r="PHT71" s="22"/>
      <c r="PHU71" s="22"/>
      <c r="PHV71" s="22"/>
      <c r="PHW71" s="22"/>
      <c r="PHX71" s="22"/>
      <c r="PHY71" s="22"/>
      <c r="PHZ71" s="22"/>
      <c r="PIA71" s="22"/>
      <c r="PIB71" s="22"/>
      <c r="PIC71" s="22"/>
      <c r="PID71" s="22"/>
      <c r="PIE71" s="22"/>
      <c r="PIF71" s="22"/>
      <c r="PIG71" s="22"/>
      <c r="PIH71" s="22"/>
      <c r="PII71" s="22"/>
      <c r="PIJ71" s="22"/>
      <c r="PIK71" s="22"/>
      <c r="PIL71" s="22"/>
      <c r="PIM71" s="22"/>
      <c r="PIN71" s="22"/>
      <c r="PIO71" s="22"/>
      <c r="PIP71" s="22"/>
      <c r="PIQ71" s="22"/>
      <c r="PIR71" s="22"/>
      <c r="PIS71" s="22"/>
      <c r="PIT71" s="22"/>
      <c r="PIU71" s="22"/>
      <c r="PIV71" s="22"/>
      <c r="PIW71" s="22"/>
      <c r="PIX71" s="22"/>
      <c r="PIY71" s="22"/>
      <c r="PIZ71" s="22"/>
      <c r="PJA71" s="22"/>
      <c r="PJB71" s="22"/>
      <c r="PJC71" s="22"/>
      <c r="PJD71" s="22"/>
      <c r="PJE71" s="22"/>
      <c r="PJF71" s="22"/>
      <c r="PJG71" s="22"/>
      <c r="PJH71" s="22"/>
      <c r="PJI71" s="22"/>
      <c r="PJJ71" s="22"/>
      <c r="PJK71" s="22"/>
      <c r="PJL71" s="22"/>
      <c r="PJM71" s="22"/>
      <c r="PJN71" s="22"/>
      <c r="PJO71" s="22"/>
      <c r="PJP71" s="22"/>
      <c r="PJQ71" s="22"/>
      <c r="PJR71" s="22"/>
      <c r="PJS71" s="22"/>
      <c r="PJT71" s="22"/>
      <c r="PJU71" s="22"/>
      <c r="PJV71" s="22"/>
      <c r="PJW71" s="22"/>
      <c r="PJX71" s="22"/>
      <c r="PJY71" s="22"/>
      <c r="PJZ71" s="22"/>
      <c r="PKA71" s="22"/>
      <c r="PKB71" s="22"/>
      <c r="PKC71" s="22"/>
      <c r="PKD71" s="22"/>
      <c r="PKE71" s="22"/>
      <c r="PKF71" s="22"/>
      <c r="PKG71" s="22"/>
      <c r="PKH71" s="22"/>
      <c r="PKI71" s="22"/>
      <c r="PKJ71" s="22"/>
      <c r="PKK71" s="22"/>
      <c r="PKL71" s="22"/>
      <c r="PKM71" s="22"/>
      <c r="PKN71" s="22"/>
      <c r="PKO71" s="22"/>
      <c r="PKP71" s="22"/>
      <c r="PKQ71" s="22"/>
      <c r="PKR71" s="22"/>
      <c r="PKS71" s="22"/>
      <c r="PKT71" s="22"/>
      <c r="PKU71" s="22"/>
      <c r="PKV71" s="22"/>
      <c r="PKW71" s="22"/>
      <c r="PKX71" s="22"/>
      <c r="PKY71" s="22"/>
      <c r="PKZ71" s="22"/>
      <c r="PLA71" s="22"/>
      <c r="PLB71" s="22"/>
      <c r="PLC71" s="22"/>
      <c r="PLD71" s="22"/>
      <c r="PLE71" s="22"/>
      <c r="PLF71" s="22"/>
      <c r="PLG71" s="22"/>
      <c r="PLH71" s="22"/>
      <c r="PLI71" s="22"/>
      <c r="PLJ71" s="22"/>
      <c r="PLK71" s="22"/>
      <c r="PLL71" s="22"/>
      <c r="PLM71" s="22"/>
      <c r="PLN71" s="22"/>
      <c r="PLO71" s="22"/>
      <c r="PLP71" s="22"/>
      <c r="PLQ71" s="22"/>
      <c r="PLR71" s="22"/>
      <c r="PLS71" s="22"/>
      <c r="PLT71" s="22"/>
      <c r="PLU71" s="22"/>
      <c r="PLV71" s="22"/>
      <c r="PLW71" s="22"/>
      <c r="PLX71" s="22"/>
      <c r="PLY71" s="22"/>
      <c r="PLZ71" s="22"/>
      <c r="PMA71" s="22"/>
      <c r="PMB71" s="22"/>
      <c r="PMC71" s="22"/>
      <c r="PMD71" s="22"/>
      <c r="PME71" s="22"/>
      <c r="PMF71" s="22"/>
      <c r="PMG71" s="22"/>
      <c r="PMH71" s="22"/>
      <c r="PMI71" s="22"/>
      <c r="PMJ71" s="22"/>
      <c r="PMK71" s="22"/>
      <c r="PML71" s="22"/>
      <c r="PMM71" s="22"/>
      <c r="PMN71" s="22"/>
      <c r="PMO71" s="22"/>
      <c r="PMP71" s="22"/>
      <c r="PMQ71" s="22"/>
      <c r="PMR71" s="22"/>
      <c r="PMS71" s="22"/>
      <c r="PMT71" s="22"/>
      <c r="PMU71" s="22"/>
      <c r="PMV71" s="22"/>
      <c r="PMW71" s="22"/>
      <c r="PMX71" s="22"/>
      <c r="PMY71" s="22"/>
      <c r="PMZ71" s="22"/>
      <c r="PNA71" s="22"/>
      <c r="PNB71" s="22"/>
      <c r="PNC71" s="22"/>
      <c r="PND71" s="22"/>
      <c r="PNE71" s="22"/>
      <c r="PNF71" s="22"/>
      <c r="PNG71" s="22"/>
      <c r="PNH71" s="22"/>
      <c r="PNI71" s="22"/>
      <c r="PNJ71" s="22"/>
      <c r="PNK71" s="22"/>
      <c r="PNL71" s="22"/>
      <c r="PNM71" s="22"/>
      <c r="PNN71" s="22"/>
      <c r="PNO71" s="22"/>
      <c r="PNP71" s="22"/>
      <c r="PNQ71" s="22"/>
      <c r="PNR71" s="22"/>
      <c r="PNS71" s="22"/>
      <c r="PNT71" s="22"/>
      <c r="PNU71" s="22"/>
      <c r="PNV71" s="22"/>
      <c r="PNW71" s="22"/>
      <c r="PNX71" s="22"/>
      <c r="PNY71" s="22"/>
      <c r="PNZ71" s="22"/>
      <c r="POA71" s="22"/>
      <c r="POB71" s="22"/>
      <c r="POC71" s="22"/>
      <c r="POD71" s="22"/>
      <c r="POE71" s="22"/>
      <c r="POF71" s="22"/>
      <c r="POG71" s="22"/>
      <c r="POH71" s="22"/>
      <c r="POI71" s="22"/>
      <c r="POJ71" s="22"/>
      <c r="POK71" s="22"/>
      <c r="POL71" s="22"/>
      <c r="POM71" s="22"/>
      <c r="PON71" s="22"/>
      <c r="POO71" s="22"/>
      <c r="POP71" s="22"/>
      <c r="POQ71" s="22"/>
      <c r="POR71" s="22"/>
      <c r="POS71" s="22"/>
      <c r="POT71" s="22"/>
      <c r="POU71" s="22"/>
      <c r="POV71" s="22"/>
      <c r="POW71" s="22"/>
      <c r="POX71" s="22"/>
      <c r="POY71" s="22"/>
      <c r="POZ71" s="22"/>
      <c r="PPA71" s="22"/>
      <c r="PPB71" s="22"/>
      <c r="PPC71" s="22"/>
      <c r="PPD71" s="22"/>
      <c r="PPE71" s="22"/>
      <c r="PPF71" s="22"/>
      <c r="PPG71" s="22"/>
      <c r="PPH71" s="22"/>
      <c r="PPI71" s="22"/>
      <c r="PPJ71" s="22"/>
      <c r="PPK71" s="22"/>
      <c r="PPL71" s="22"/>
      <c r="PPM71" s="22"/>
      <c r="PPN71" s="22"/>
      <c r="PPO71" s="22"/>
      <c r="PPP71" s="22"/>
      <c r="PPQ71" s="22"/>
      <c r="PPR71" s="22"/>
      <c r="PPS71" s="22"/>
      <c r="PPT71" s="22"/>
      <c r="PPU71" s="22"/>
      <c r="PPV71" s="22"/>
      <c r="PPW71" s="22"/>
      <c r="PPX71" s="22"/>
      <c r="PPY71" s="22"/>
      <c r="PPZ71" s="22"/>
      <c r="PQA71" s="22"/>
      <c r="PQB71" s="22"/>
      <c r="PQC71" s="22"/>
      <c r="PQD71" s="22"/>
      <c r="PQE71" s="22"/>
      <c r="PQF71" s="22"/>
      <c r="PQG71" s="22"/>
      <c r="PQH71" s="22"/>
      <c r="PQI71" s="22"/>
      <c r="PQJ71" s="22"/>
      <c r="PQK71" s="22"/>
      <c r="PQL71" s="22"/>
      <c r="PQM71" s="22"/>
      <c r="PQN71" s="22"/>
      <c r="PQO71" s="22"/>
      <c r="PQP71" s="22"/>
      <c r="PQQ71" s="22"/>
      <c r="PQR71" s="22"/>
      <c r="PQS71" s="22"/>
      <c r="PQT71" s="22"/>
      <c r="PQU71" s="22"/>
      <c r="PQV71" s="22"/>
      <c r="PQW71" s="22"/>
      <c r="PQX71" s="22"/>
      <c r="PQY71" s="22"/>
      <c r="PQZ71" s="22"/>
      <c r="PRA71" s="22"/>
      <c r="PRB71" s="22"/>
      <c r="PRC71" s="22"/>
      <c r="PRD71" s="22"/>
      <c r="PRE71" s="22"/>
      <c r="PRF71" s="22"/>
      <c r="PRG71" s="22"/>
      <c r="PRH71" s="22"/>
      <c r="PRI71" s="22"/>
      <c r="PRJ71" s="22"/>
      <c r="PRK71" s="22"/>
      <c r="PRL71" s="22"/>
      <c r="PRM71" s="22"/>
      <c r="PRN71" s="22"/>
      <c r="PRO71" s="22"/>
      <c r="PRP71" s="22"/>
      <c r="PRQ71" s="22"/>
      <c r="PRR71" s="22"/>
      <c r="PRS71" s="22"/>
      <c r="PRT71" s="22"/>
      <c r="PRU71" s="22"/>
      <c r="PRV71" s="22"/>
      <c r="PRW71" s="22"/>
      <c r="PRX71" s="22"/>
      <c r="PRY71" s="22"/>
      <c r="PRZ71" s="22"/>
      <c r="PSA71" s="22"/>
      <c r="PSB71" s="22"/>
      <c r="PSC71" s="22"/>
      <c r="PSD71" s="22"/>
      <c r="PSE71" s="22"/>
      <c r="PSF71" s="22"/>
      <c r="PSG71" s="22"/>
      <c r="PSH71" s="22"/>
      <c r="PSI71" s="22"/>
      <c r="PSJ71" s="22"/>
      <c r="PSK71" s="22"/>
      <c r="PSL71" s="22"/>
      <c r="PSM71" s="22"/>
      <c r="PSN71" s="22"/>
      <c r="PSO71" s="22"/>
      <c r="PSP71" s="22"/>
      <c r="PSQ71" s="22"/>
      <c r="PSR71" s="22"/>
      <c r="PSS71" s="22"/>
      <c r="PST71" s="22"/>
      <c r="PSU71" s="22"/>
      <c r="PSV71" s="22"/>
      <c r="PSW71" s="22"/>
      <c r="PSX71" s="22"/>
      <c r="PSY71" s="22"/>
      <c r="PSZ71" s="22"/>
      <c r="PTA71" s="22"/>
      <c r="PTB71" s="22"/>
      <c r="PTC71" s="22"/>
      <c r="PTD71" s="22"/>
      <c r="PTE71" s="22"/>
      <c r="PTF71" s="22"/>
      <c r="PTG71" s="22"/>
      <c r="PTH71" s="22"/>
      <c r="PTI71" s="22"/>
      <c r="PTJ71" s="22"/>
      <c r="PTK71" s="22"/>
      <c r="PTL71" s="22"/>
      <c r="PTM71" s="22"/>
      <c r="PTN71" s="22"/>
      <c r="PTO71" s="22"/>
      <c r="PTP71" s="22"/>
      <c r="PTQ71" s="22"/>
      <c r="PTR71" s="22"/>
      <c r="PTS71" s="22"/>
      <c r="PTT71" s="22"/>
      <c r="PTU71" s="22"/>
      <c r="PTV71" s="22"/>
      <c r="PTW71" s="22"/>
      <c r="PTX71" s="22"/>
      <c r="PTY71" s="22"/>
      <c r="PTZ71" s="22"/>
      <c r="PUA71" s="22"/>
      <c r="PUB71" s="22"/>
      <c r="PUC71" s="22"/>
      <c r="PUD71" s="22"/>
      <c r="PUE71" s="22"/>
      <c r="PUF71" s="22"/>
      <c r="PUG71" s="22"/>
      <c r="PUH71" s="22"/>
      <c r="PUI71" s="22"/>
      <c r="PUJ71" s="22"/>
      <c r="PUK71" s="22"/>
      <c r="PUL71" s="22"/>
      <c r="PUM71" s="22"/>
      <c r="PUN71" s="22"/>
      <c r="PUO71" s="22"/>
      <c r="PUP71" s="22"/>
      <c r="PUQ71" s="22"/>
      <c r="PUR71" s="22"/>
      <c r="PUS71" s="22"/>
      <c r="PUT71" s="22"/>
      <c r="PUU71" s="22"/>
      <c r="PUV71" s="22"/>
      <c r="PUW71" s="22"/>
      <c r="PUX71" s="22"/>
      <c r="PUY71" s="22"/>
      <c r="PUZ71" s="22"/>
      <c r="PVA71" s="22"/>
      <c r="PVB71" s="22"/>
      <c r="PVC71" s="22"/>
      <c r="PVD71" s="22"/>
      <c r="PVE71" s="22"/>
      <c r="PVF71" s="22"/>
      <c r="PVG71" s="22"/>
      <c r="PVH71" s="22"/>
      <c r="PVI71" s="22"/>
      <c r="PVJ71" s="22"/>
      <c r="PVK71" s="22"/>
      <c r="PVL71" s="22"/>
      <c r="PVM71" s="22"/>
      <c r="PVN71" s="22"/>
      <c r="PVO71" s="22"/>
      <c r="PVP71" s="22"/>
      <c r="PVQ71" s="22"/>
      <c r="PVR71" s="22"/>
      <c r="PVS71" s="22"/>
      <c r="PVT71" s="22"/>
      <c r="PVU71" s="22"/>
      <c r="PVV71" s="22"/>
      <c r="PVW71" s="22"/>
      <c r="PVX71" s="22"/>
      <c r="PVY71" s="22"/>
      <c r="PVZ71" s="22"/>
      <c r="PWA71" s="22"/>
      <c r="PWB71" s="22"/>
      <c r="PWC71" s="22"/>
      <c r="PWD71" s="22"/>
      <c r="PWE71" s="22"/>
      <c r="PWF71" s="22"/>
      <c r="PWG71" s="22"/>
      <c r="PWH71" s="22"/>
      <c r="PWI71" s="22"/>
      <c r="PWJ71" s="22"/>
      <c r="PWK71" s="22"/>
      <c r="PWL71" s="22"/>
      <c r="PWM71" s="22"/>
      <c r="PWN71" s="22"/>
      <c r="PWO71" s="22"/>
      <c r="PWP71" s="22"/>
      <c r="PWQ71" s="22"/>
      <c r="PWR71" s="22"/>
      <c r="PWS71" s="22"/>
      <c r="PWT71" s="22"/>
      <c r="PWU71" s="22"/>
      <c r="PWV71" s="22"/>
      <c r="PWW71" s="22"/>
      <c r="PWX71" s="22"/>
      <c r="PWY71" s="22"/>
      <c r="PWZ71" s="22"/>
      <c r="PXA71" s="22"/>
      <c r="PXB71" s="22"/>
      <c r="PXC71" s="22"/>
      <c r="PXD71" s="22"/>
      <c r="PXE71" s="22"/>
      <c r="PXF71" s="22"/>
      <c r="PXG71" s="22"/>
      <c r="PXH71" s="22"/>
      <c r="PXI71" s="22"/>
      <c r="PXJ71" s="22"/>
      <c r="PXK71" s="22"/>
      <c r="PXL71" s="22"/>
      <c r="PXM71" s="22"/>
      <c r="PXN71" s="22"/>
      <c r="PXO71" s="22"/>
      <c r="PXP71" s="22"/>
      <c r="PXQ71" s="22"/>
      <c r="PXR71" s="22"/>
      <c r="PXS71" s="22"/>
      <c r="PXT71" s="22"/>
      <c r="PXU71" s="22"/>
      <c r="PXV71" s="22"/>
      <c r="PXW71" s="22"/>
      <c r="PXX71" s="22"/>
      <c r="PXY71" s="22"/>
      <c r="PXZ71" s="22"/>
      <c r="PYA71" s="22"/>
      <c r="PYB71" s="22"/>
      <c r="PYC71" s="22"/>
      <c r="PYD71" s="22"/>
      <c r="PYE71" s="22"/>
      <c r="PYF71" s="22"/>
      <c r="PYG71" s="22"/>
      <c r="PYH71" s="22"/>
      <c r="PYI71" s="22"/>
      <c r="PYJ71" s="22"/>
      <c r="PYK71" s="22"/>
      <c r="PYL71" s="22"/>
      <c r="PYM71" s="22"/>
      <c r="PYN71" s="22"/>
      <c r="PYO71" s="22"/>
      <c r="PYP71" s="22"/>
      <c r="PYQ71" s="22"/>
      <c r="PYR71" s="22"/>
      <c r="PYS71" s="22"/>
      <c r="PYT71" s="22"/>
      <c r="PYU71" s="22"/>
      <c r="PYV71" s="22"/>
      <c r="PYW71" s="22"/>
      <c r="PYX71" s="22"/>
      <c r="PYY71" s="22"/>
      <c r="PYZ71" s="22"/>
      <c r="PZA71" s="22"/>
      <c r="PZB71" s="22"/>
      <c r="PZC71" s="22"/>
      <c r="PZD71" s="22"/>
      <c r="PZE71" s="22"/>
      <c r="PZF71" s="22"/>
      <c r="PZG71" s="22"/>
      <c r="PZH71" s="22"/>
      <c r="PZI71" s="22"/>
      <c r="PZJ71" s="22"/>
      <c r="PZK71" s="22"/>
      <c r="PZL71" s="22"/>
      <c r="PZM71" s="22"/>
      <c r="PZN71" s="22"/>
      <c r="PZO71" s="22"/>
      <c r="PZP71" s="22"/>
      <c r="PZQ71" s="22"/>
      <c r="PZR71" s="22"/>
      <c r="PZS71" s="22"/>
      <c r="PZT71" s="22"/>
      <c r="PZU71" s="22"/>
      <c r="PZV71" s="22"/>
      <c r="PZW71" s="22"/>
      <c r="PZX71" s="22"/>
      <c r="PZY71" s="22"/>
      <c r="PZZ71" s="22"/>
      <c r="QAA71" s="22"/>
      <c r="QAB71" s="22"/>
      <c r="QAC71" s="22"/>
      <c r="QAD71" s="22"/>
      <c r="QAE71" s="22"/>
      <c r="QAF71" s="22"/>
      <c r="QAG71" s="22"/>
      <c r="QAH71" s="22"/>
      <c r="QAI71" s="22"/>
      <c r="QAJ71" s="22"/>
      <c r="QAK71" s="22"/>
      <c r="QAL71" s="22"/>
      <c r="QAM71" s="22"/>
      <c r="QAN71" s="22"/>
      <c r="QAO71" s="22"/>
      <c r="QAP71" s="22"/>
      <c r="QAQ71" s="22"/>
      <c r="QAR71" s="22"/>
      <c r="QAS71" s="22"/>
      <c r="QAT71" s="22"/>
      <c r="QAU71" s="22"/>
      <c r="QAV71" s="22"/>
      <c r="QAW71" s="22"/>
      <c r="QAX71" s="22"/>
      <c r="QAY71" s="22"/>
      <c r="QAZ71" s="22"/>
      <c r="QBA71" s="22"/>
      <c r="QBB71" s="22"/>
      <c r="QBC71" s="22"/>
      <c r="QBD71" s="22"/>
      <c r="QBE71" s="22"/>
      <c r="QBF71" s="22"/>
      <c r="QBG71" s="22"/>
      <c r="QBH71" s="22"/>
      <c r="QBI71" s="22"/>
      <c r="QBJ71" s="22"/>
      <c r="QBK71" s="22"/>
      <c r="QBL71" s="22"/>
      <c r="QBM71" s="22"/>
      <c r="QBN71" s="22"/>
      <c r="QBO71" s="22"/>
      <c r="QBP71" s="22"/>
      <c r="QBQ71" s="22"/>
      <c r="QBR71" s="22"/>
      <c r="QBS71" s="22"/>
      <c r="QBT71" s="22"/>
      <c r="QBU71" s="22"/>
      <c r="QBV71" s="22"/>
      <c r="QBW71" s="22"/>
      <c r="QBX71" s="22"/>
      <c r="QBY71" s="22"/>
      <c r="QBZ71" s="22"/>
      <c r="QCA71" s="22"/>
      <c r="QCB71" s="22"/>
      <c r="QCC71" s="22"/>
      <c r="QCD71" s="22"/>
      <c r="QCE71" s="22"/>
      <c r="QCF71" s="22"/>
      <c r="QCG71" s="22"/>
      <c r="QCH71" s="22"/>
      <c r="QCI71" s="22"/>
      <c r="QCJ71" s="22"/>
      <c r="QCK71" s="22"/>
      <c r="QCL71" s="22"/>
      <c r="QCM71" s="22"/>
      <c r="QCN71" s="22"/>
      <c r="QCO71" s="22"/>
      <c r="QCP71" s="22"/>
      <c r="QCQ71" s="22"/>
      <c r="QCR71" s="22"/>
      <c r="QCS71" s="22"/>
      <c r="QCT71" s="22"/>
      <c r="QCU71" s="22"/>
      <c r="QCV71" s="22"/>
      <c r="QCW71" s="22"/>
      <c r="QCX71" s="22"/>
      <c r="QCY71" s="22"/>
      <c r="QCZ71" s="22"/>
      <c r="QDA71" s="22"/>
      <c r="QDB71" s="22"/>
      <c r="QDC71" s="22"/>
      <c r="QDD71" s="22"/>
      <c r="QDE71" s="22"/>
      <c r="QDF71" s="22"/>
      <c r="QDG71" s="22"/>
      <c r="QDH71" s="22"/>
      <c r="QDI71" s="22"/>
      <c r="QDJ71" s="22"/>
      <c r="QDK71" s="22"/>
      <c r="QDL71" s="22"/>
      <c r="QDM71" s="22"/>
      <c r="QDN71" s="22"/>
      <c r="QDO71" s="22"/>
      <c r="QDP71" s="22"/>
      <c r="QDQ71" s="22"/>
      <c r="QDR71" s="22"/>
      <c r="QDS71" s="22"/>
      <c r="QDT71" s="22"/>
      <c r="QDU71" s="22"/>
      <c r="QDV71" s="22"/>
      <c r="QDW71" s="22"/>
      <c r="QDX71" s="22"/>
      <c r="QDY71" s="22"/>
      <c r="QDZ71" s="22"/>
      <c r="QEA71" s="22"/>
      <c r="QEB71" s="22"/>
      <c r="QEC71" s="22"/>
      <c r="QED71" s="22"/>
      <c r="QEE71" s="22"/>
      <c r="QEF71" s="22"/>
      <c r="QEG71" s="22"/>
      <c r="QEH71" s="22"/>
      <c r="QEI71" s="22"/>
      <c r="QEJ71" s="22"/>
      <c r="QEK71" s="22"/>
      <c r="QEL71" s="22"/>
      <c r="QEM71" s="22"/>
      <c r="QEN71" s="22"/>
      <c r="QEO71" s="22"/>
      <c r="QEP71" s="22"/>
      <c r="QEQ71" s="22"/>
      <c r="QER71" s="22"/>
      <c r="QES71" s="22"/>
      <c r="QET71" s="22"/>
      <c r="QEU71" s="22"/>
      <c r="QEV71" s="22"/>
      <c r="QEW71" s="22"/>
      <c r="QEX71" s="22"/>
      <c r="QEY71" s="22"/>
      <c r="QEZ71" s="22"/>
      <c r="QFA71" s="22"/>
      <c r="QFB71" s="22"/>
      <c r="QFC71" s="22"/>
      <c r="QFD71" s="22"/>
      <c r="QFE71" s="22"/>
      <c r="QFF71" s="22"/>
      <c r="QFG71" s="22"/>
      <c r="QFH71" s="22"/>
      <c r="QFI71" s="22"/>
      <c r="QFJ71" s="22"/>
      <c r="QFK71" s="22"/>
      <c r="QFL71" s="22"/>
      <c r="QFM71" s="22"/>
      <c r="QFN71" s="22"/>
      <c r="QFO71" s="22"/>
      <c r="QFP71" s="22"/>
      <c r="QFQ71" s="22"/>
      <c r="QFR71" s="22"/>
      <c r="QFS71" s="22"/>
      <c r="QFT71" s="22"/>
      <c r="QFU71" s="22"/>
      <c r="QFV71" s="22"/>
      <c r="QFW71" s="22"/>
      <c r="QFX71" s="22"/>
      <c r="QFY71" s="22"/>
      <c r="QFZ71" s="22"/>
      <c r="QGA71" s="22"/>
      <c r="QGB71" s="22"/>
      <c r="QGC71" s="22"/>
      <c r="QGD71" s="22"/>
      <c r="QGE71" s="22"/>
      <c r="QGF71" s="22"/>
      <c r="QGG71" s="22"/>
      <c r="QGH71" s="22"/>
      <c r="QGI71" s="22"/>
      <c r="QGJ71" s="22"/>
      <c r="QGK71" s="22"/>
      <c r="QGL71" s="22"/>
      <c r="QGM71" s="22"/>
      <c r="QGN71" s="22"/>
      <c r="QGO71" s="22"/>
      <c r="QGP71" s="22"/>
      <c r="QGQ71" s="22"/>
      <c r="QGR71" s="22"/>
      <c r="QGS71" s="22"/>
      <c r="QGT71" s="22"/>
      <c r="QGU71" s="22"/>
      <c r="QGV71" s="22"/>
      <c r="QGW71" s="22"/>
      <c r="QGX71" s="22"/>
      <c r="QGY71" s="22"/>
      <c r="QGZ71" s="22"/>
      <c r="QHA71" s="22"/>
      <c r="QHB71" s="22"/>
      <c r="QHC71" s="22"/>
      <c r="QHD71" s="22"/>
      <c r="QHE71" s="22"/>
      <c r="QHF71" s="22"/>
      <c r="QHG71" s="22"/>
      <c r="QHH71" s="22"/>
      <c r="QHI71" s="22"/>
      <c r="QHJ71" s="22"/>
      <c r="QHK71" s="22"/>
      <c r="QHL71" s="22"/>
      <c r="QHM71" s="22"/>
      <c r="QHN71" s="22"/>
      <c r="QHO71" s="22"/>
      <c r="QHP71" s="22"/>
      <c r="QHQ71" s="22"/>
      <c r="QHR71" s="22"/>
      <c r="QHS71" s="22"/>
      <c r="QHT71" s="22"/>
      <c r="QHU71" s="22"/>
      <c r="QHV71" s="22"/>
      <c r="QHW71" s="22"/>
      <c r="QHX71" s="22"/>
      <c r="QHY71" s="22"/>
      <c r="QHZ71" s="22"/>
      <c r="QIA71" s="22"/>
      <c r="QIB71" s="22"/>
      <c r="QIC71" s="22"/>
      <c r="QID71" s="22"/>
      <c r="QIE71" s="22"/>
      <c r="QIF71" s="22"/>
      <c r="QIG71" s="22"/>
      <c r="QIH71" s="22"/>
      <c r="QII71" s="22"/>
      <c r="QIJ71" s="22"/>
      <c r="QIK71" s="22"/>
      <c r="QIL71" s="22"/>
      <c r="QIM71" s="22"/>
      <c r="QIN71" s="22"/>
      <c r="QIO71" s="22"/>
      <c r="QIP71" s="22"/>
      <c r="QIQ71" s="22"/>
      <c r="QIR71" s="22"/>
      <c r="QIS71" s="22"/>
      <c r="QIT71" s="22"/>
      <c r="QIU71" s="22"/>
      <c r="QIV71" s="22"/>
      <c r="QIW71" s="22"/>
      <c r="QIX71" s="22"/>
      <c r="QIY71" s="22"/>
      <c r="QIZ71" s="22"/>
      <c r="QJA71" s="22"/>
      <c r="QJB71" s="22"/>
      <c r="QJC71" s="22"/>
      <c r="QJD71" s="22"/>
      <c r="QJE71" s="22"/>
      <c r="QJF71" s="22"/>
      <c r="QJG71" s="22"/>
      <c r="QJH71" s="22"/>
      <c r="QJI71" s="22"/>
      <c r="QJJ71" s="22"/>
      <c r="QJK71" s="22"/>
      <c r="QJL71" s="22"/>
      <c r="QJM71" s="22"/>
      <c r="QJN71" s="22"/>
      <c r="QJO71" s="22"/>
      <c r="QJP71" s="22"/>
      <c r="QJQ71" s="22"/>
      <c r="QJR71" s="22"/>
      <c r="QJS71" s="22"/>
      <c r="QJT71" s="22"/>
      <c r="QJU71" s="22"/>
      <c r="QJV71" s="22"/>
      <c r="QJW71" s="22"/>
      <c r="QJX71" s="22"/>
      <c r="QJY71" s="22"/>
      <c r="QJZ71" s="22"/>
      <c r="QKA71" s="22"/>
      <c r="QKB71" s="22"/>
      <c r="QKC71" s="22"/>
      <c r="QKD71" s="22"/>
      <c r="QKE71" s="22"/>
      <c r="QKF71" s="22"/>
      <c r="QKG71" s="22"/>
      <c r="QKH71" s="22"/>
      <c r="QKI71" s="22"/>
      <c r="QKJ71" s="22"/>
      <c r="QKK71" s="22"/>
      <c r="QKL71" s="22"/>
      <c r="QKM71" s="22"/>
      <c r="QKN71" s="22"/>
      <c r="QKO71" s="22"/>
      <c r="QKP71" s="22"/>
      <c r="QKQ71" s="22"/>
      <c r="QKR71" s="22"/>
      <c r="QKS71" s="22"/>
      <c r="QKT71" s="22"/>
      <c r="QKU71" s="22"/>
      <c r="QKV71" s="22"/>
      <c r="QKW71" s="22"/>
      <c r="QKX71" s="22"/>
      <c r="QKY71" s="22"/>
      <c r="QKZ71" s="22"/>
      <c r="QLA71" s="22"/>
      <c r="QLB71" s="22"/>
      <c r="QLC71" s="22"/>
      <c r="QLD71" s="22"/>
      <c r="QLE71" s="22"/>
      <c r="QLF71" s="22"/>
      <c r="QLG71" s="22"/>
      <c r="QLH71" s="22"/>
      <c r="QLI71" s="22"/>
      <c r="QLJ71" s="22"/>
      <c r="QLK71" s="22"/>
      <c r="QLL71" s="22"/>
      <c r="QLM71" s="22"/>
      <c r="QLN71" s="22"/>
      <c r="QLO71" s="22"/>
      <c r="QLP71" s="22"/>
      <c r="QLQ71" s="22"/>
      <c r="QLR71" s="22"/>
      <c r="QLS71" s="22"/>
      <c r="QLT71" s="22"/>
      <c r="QLU71" s="22"/>
      <c r="QLV71" s="22"/>
      <c r="QLW71" s="22"/>
      <c r="QLX71" s="22"/>
      <c r="QLY71" s="22"/>
      <c r="QLZ71" s="22"/>
      <c r="QMA71" s="22"/>
      <c r="QMB71" s="22"/>
      <c r="QMC71" s="22"/>
      <c r="QMD71" s="22"/>
      <c r="QME71" s="22"/>
      <c r="QMF71" s="22"/>
      <c r="QMG71" s="22"/>
      <c r="QMH71" s="22"/>
      <c r="QMI71" s="22"/>
      <c r="QMJ71" s="22"/>
      <c r="QMK71" s="22"/>
      <c r="QML71" s="22"/>
      <c r="QMM71" s="22"/>
      <c r="QMN71" s="22"/>
      <c r="QMO71" s="22"/>
      <c r="QMP71" s="22"/>
      <c r="QMQ71" s="22"/>
      <c r="QMR71" s="22"/>
      <c r="QMS71" s="22"/>
      <c r="QMT71" s="22"/>
      <c r="QMU71" s="22"/>
      <c r="QMV71" s="22"/>
      <c r="QMW71" s="22"/>
      <c r="QMX71" s="22"/>
      <c r="QMY71" s="22"/>
      <c r="QMZ71" s="22"/>
      <c r="QNA71" s="22"/>
      <c r="QNB71" s="22"/>
      <c r="QNC71" s="22"/>
      <c r="QND71" s="22"/>
      <c r="QNE71" s="22"/>
      <c r="QNF71" s="22"/>
      <c r="QNG71" s="22"/>
      <c r="QNH71" s="22"/>
      <c r="QNI71" s="22"/>
      <c r="QNJ71" s="22"/>
      <c r="QNK71" s="22"/>
      <c r="QNL71" s="22"/>
      <c r="QNM71" s="22"/>
      <c r="QNN71" s="22"/>
      <c r="QNO71" s="22"/>
      <c r="QNP71" s="22"/>
      <c r="QNQ71" s="22"/>
      <c r="QNR71" s="22"/>
      <c r="QNS71" s="22"/>
      <c r="QNT71" s="22"/>
      <c r="QNU71" s="22"/>
      <c r="QNV71" s="22"/>
      <c r="QNW71" s="22"/>
      <c r="QNX71" s="22"/>
      <c r="QNY71" s="22"/>
      <c r="QNZ71" s="22"/>
      <c r="QOA71" s="22"/>
      <c r="QOB71" s="22"/>
      <c r="QOC71" s="22"/>
      <c r="QOD71" s="22"/>
      <c r="QOE71" s="22"/>
      <c r="QOF71" s="22"/>
      <c r="QOG71" s="22"/>
      <c r="QOH71" s="22"/>
      <c r="QOI71" s="22"/>
      <c r="QOJ71" s="22"/>
      <c r="QOK71" s="22"/>
      <c r="QOL71" s="22"/>
      <c r="QOM71" s="22"/>
      <c r="QON71" s="22"/>
      <c r="QOO71" s="22"/>
      <c r="QOP71" s="22"/>
      <c r="QOQ71" s="22"/>
      <c r="QOR71" s="22"/>
      <c r="QOS71" s="22"/>
      <c r="QOT71" s="22"/>
      <c r="QOU71" s="22"/>
      <c r="QOV71" s="22"/>
      <c r="QOW71" s="22"/>
      <c r="QOX71" s="22"/>
      <c r="QOY71" s="22"/>
      <c r="QOZ71" s="22"/>
      <c r="QPA71" s="22"/>
      <c r="QPB71" s="22"/>
      <c r="QPC71" s="22"/>
      <c r="QPD71" s="22"/>
      <c r="QPE71" s="22"/>
      <c r="QPF71" s="22"/>
      <c r="QPG71" s="22"/>
      <c r="QPH71" s="22"/>
      <c r="QPI71" s="22"/>
      <c r="QPJ71" s="22"/>
      <c r="QPK71" s="22"/>
      <c r="QPL71" s="22"/>
      <c r="QPM71" s="22"/>
      <c r="QPN71" s="22"/>
      <c r="QPO71" s="22"/>
      <c r="QPP71" s="22"/>
      <c r="QPQ71" s="22"/>
      <c r="QPR71" s="22"/>
      <c r="QPS71" s="22"/>
      <c r="QPT71" s="22"/>
      <c r="QPU71" s="22"/>
      <c r="QPV71" s="22"/>
      <c r="QPW71" s="22"/>
      <c r="QPX71" s="22"/>
      <c r="QPY71" s="22"/>
      <c r="QPZ71" s="22"/>
      <c r="QQA71" s="22"/>
      <c r="QQB71" s="22"/>
      <c r="QQC71" s="22"/>
      <c r="QQD71" s="22"/>
      <c r="QQE71" s="22"/>
      <c r="QQF71" s="22"/>
      <c r="QQG71" s="22"/>
      <c r="QQH71" s="22"/>
      <c r="QQI71" s="22"/>
      <c r="QQJ71" s="22"/>
      <c r="QQK71" s="22"/>
      <c r="QQL71" s="22"/>
      <c r="QQM71" s="22"/>
      <c r="QQN71" s="22"/>
      <c r="QQO71" s="22"/>
      <c r="QQP71" s="22"/>
      <c r="QQQ71" s="22"/>
      <c r="QQR71" s="22"/>
      <c r="QQS71" s="22"/>
      <c r="QQT71" s="22"/>
      <c r="QQU71" s="22"/>
      <c r="QQV71" s="22"/>
      <c r="QQW71" s="22"/>
      <c r="QQX71" s="22"/>
      <c r="QQY71" s="22"/>
      <c r="QQZ71" s="22"/>
      <c r="QRA71" s="22"/>
      <c r="QRB71" s="22"/>
      <c r="QRC71" s="22"/>
      <c r="QRD71" s="22"/>
      <c r="QRE71" s="22"/>
      <c r="QRF71" s="22"/>
      <c r="QRG71" s="22"/>
      <c r="QRH71" s="22"/>
      <c r="QRI71" s="22"/>
      <c r="QRJ71" s="22"/>
      <c r="QRK71" s="22"/>
      <c r="QRL71" s="22"/>
      <c r="QRM71" s="22"/>
      <c r="QRN71" s="22"/>
      <c r="QRO71" s="22"/>
      <c r="QRP71" s="22"/>
      <c r="QRQ71" s="22"/>
      <c r="QRR71" s="22"/>
      <c r="QRS71" s="22"/>
      <c r="QRT71" s="22"/>
      <c r="QRU71" s="22"/>
      <c r="QRV71" s="22"/>
      <c r="QRW71" s="22"/>
      <c r="QRX71" s="22"/>
      <c r="QRY71" s="22"/>
      <c r="QRZ71" s="22"/>
      <c r="QSA71" s="22"/>
      <c r="QSB71" s="22"/>
      <c r="QSC71" s="22"/>
      <c r="QSD71" s="22"/>
      <c r="QSE71" s="22"/>
      <c r="QSF71" s="22"/>
      <c r="QSG71" s="22"/>
      <c r="QSH71" s="22"/>
      <c r="QSI71" s="22"/>
      <c r="QSJ71" s="22"/>
      <c r="QSK71" s="22"/>
      <c r="QSL71" s="22"/>
      <c r="QSM71" s="22"/>
      <c r="QSN71" s="22"/>
      <c r="QSO71" s="22"/>
      <c r="QSP71" s="22"/>
      <c r="QSQ71" s="22"/>
      <c r="QSR71" s="22"/>
      <c r="QSS71" s="22"/>
      <c r="QST71" s="22"/>
      <c r="QSU71" s="22"/>
      <c r="QSV71" s="22"/>
      <c r="QSW71" s="22"/>
      <c r="QSX71" s="22"/>
      <c r="QSY71" s="22"/>
      <c r="QSZ71" s="22"/>
      <c r="QTA71" s="22"/>
      <c r="QTB71" s="22"/>
      <c r="QTC71" s="22"/>
      <c r="QTD71" s="22"/>
      <c r="QTE71" s="22"/>
      <c r="QTF71" s="22"/>
      <c r="QTG71" s="22"/>
      <c r="QTH71" s="22"/>
      <c r="QTI71" s="22"/>
      <c r="QTJ71" s="22"/>
      <c r="QTK71" s="22"/>
      <c r="QTL71" s="22"/>
      <c r="QTM71" s="22"/>
      <c r="QTN71" s="22"/>
      <c r="QTO71" s="22"/>
      <c r="QTP71" s="22"/>
      <c r="QTQ71" s="22"/>
      <c r="QTR71" s="22"/>
      <c r="QTS71" s="22"/>
      <c r="QTT71" s="22"/>
      <c r="QTU71" s="22"/>
      <c r="QTV71" s="22"/>
      <c r="QTW71" s="22"/>
      <c r="QTX71" s="22"/>
      <c r="QTY71" s="22"/>
      <c r="QTZ71" s="22"/>
      <c r="QUA71" s="22"/>
      <c r="QUB71" s="22"/>
      <c r="QUC71" s="22"/>
      <c r="QUD71" s="22"/>
      <c r="QUE71" s="22"/>
      <c r="QUF71" s="22"/>
      <c r="QUG71" s="22"/>
      <c r="QUH71" s="22"/>
      <c r="QUI71" s="22"/>
      <c r="QUJ71" s="22"/>
      <c r="QUK71" s="22"/>
      <c r="QUL71" s="22"/>
      <c r="QUM71" s="22"/>
      <c r="QUN71" s="22"/>
      <c r="QUO71" s="22"/>
      <c r="QUP71" s="22"/>
      <c r="QUQ71" s="22"/>
      <c r="QUR71" s="22"/>
      <c r="QUS71" s="22"/>
      <c r="QUT71" s="22"/>
      <c r="QUU71" s="22"/>
      <c r="QUV71" s="22"/>
      <c r="QUW71" s="22"/>
      <c r="QUX71" s="22"/>
      <c r="QUY71" s="22"/>
      <c r="QUZ71" s="22"/>
      <c r="QVA71" s="22"/>
      <c r="QVB71" s="22"/>
      <c r="QVC71" s="22"/>
      <c r="QVD71" s="22"/>
      <c r="QVE71" s="22"/>
      <c r="QVF71" s="22"/>
      <c r="QVG71" s="22"/>
      <c r="QVH71" s="22"/>
      <c r="QVI71" s="22"/>
      <c r="QVJ71" s="22"/>
      <c r="QVK71" s="22"/>
      <c r="QVL71" s="22"/>
      <c r="QVM71" s="22"/>
      <c r="QVN71" s="22"/>
      <c r="QVO71" s="22"/>
      <c r="QVP71" s="22"/>
      <c r="QVQ71" s="22"/>
      <c r="QVR71" s="22"/>
      <c r="QVS71" s="22"/>
      <c r="QVT71" s="22"/>
      <c r="QVU71" s="22"/>
      <c r="QVV71" s="22"/>
      <c r="QVW71" s="22"/>
      <c r="QVX71" s="22"/>
      <c r="QVY71" s="22"/>
      <c r="QVZ71" s="22"/>
      <c r="QWA71" s="22"/>
      <c r="QWB71" s="22"/>
      <c r="QWC71" s="22"/>
      <c r="QWD71" s="22"/>
      <c r="QWE71" s="22"/>
      <c r="QWF71" s="22"/>
      <c r="QWG71" s="22"/>
      <c r="QWH71" s="22"/>
      <c r="QWI71" s="22"/>
      <c r="QWJ71" s="22"/>
      <c r="QWK71" s="22"/>
      <c r="QWL71" s="22"/>
      <c r="QWM71" s="22"/>
      <c r="QWN71" s="22"/>
      <c r="QWO71" s="22"/>
      <c r="QWP71" s="22"/>
      <c r="QWQ71" s="22"/>
      <c r="QWR71" s="22"/>
      <c r="QWS71" s="22"/>
      <c r="QWT71" s="22"/>
      <c r="QWU71" s="22"/>
      <c r="QWV71" s="22"/>
      <c r="QWW71" s="22"/>
      <c r="QWX71" s="22"/>
      <c r="QWY71" s="22"/>
      <c r="QWZ71" s="22"/>
      <c r="QXA71" s="22"/>
      <c r="QXB71" s="22"/>
      <c r="QXC71" s="22"/>
      <c r="QXD71" s="22"/>
      <c r="QXE71" s="22"/>
      <c r="QXF71" s="22"/>
      <c r="QXG71" s="22"/>
      <c r="QXH71" s="22"/>
      <c r="QXI71" s="22"/>
      <c r="QXJ71" s="22"/>
      <c r="QXK71" s="22"/>
      <c r="QXL71" s="22"/>
      <c r="QXM71" s="22"/>
      <c r="QXN71" s="22"/>
      <c r="QXO71" s="22"/>
      <c r="QXP71" s="22"/>
      <c r="QXQ71" s="22"/>
      <c r="QXR71" s="22"/>
      <c r="QXS71" s="22"/>
      <c r="QXT71" s="22"/>
      <c r="QXU71" s="22"/>
      <c r="QXV71" s="22"/>
      <c r="QXW71" s="22"/>
      <c r="QXX71" s="22"/>
      <c r="QXY71" s="22"/>
      <c r="QXZ71" s="22"/>
      <c r="QYA71" s="22"/>
      <c r="QYB71" s="22"/>
      <c r="QYC71" s="22"/>
      <c r="QYD71" s="22"/>
      <c r="QYE71" s="22"/>
      <c r="QYF71" s="22"/>
      <c r="QYG71" s="22"/>
      <c r="QYH71" s="22"/>
      <c r="QYI71" s="22"/>
      <c r="QYJ71" s="22"/>
      <c r="QYK71" s="22"/>
      <c r="QYL71" s="22"/>
      <c r="QYM71" s="22"/>
      <c r="QYN71" s="22"/>
      <c r="QYO71" s="22"/>
      <c r="QYP71" s="22"/>
      <c r="QYQ71" s="22"/>
      <c r="QYR71" s="22"/>
      <c r="QYS71" s="22"/>
      <c r="QYT71" s="22"/>
      <c r="QYU71" s="22"/>
      <c r="QYV71" s="22"/>
      <c r="QYW71" s="22"/>
      <c r="QYX71" s="22"/>
      <c r="QYY71" s="22"/>
      <c r="QYZ71" s="22"/>
      <c r="QZA71" s="22"/>
      <c r="QZB71" s="22"/>
      <c r="QZC71" s="22"/>
      <c r="QZD71" s="22"/>
      <c r="QZE71" s="22"/>
      <c r="QZF71" s="22"/>
      <c r="QZG71" s="22"/>
      <c r="QZH71" s="22"/>
      <c r="QZI71" s="22"/>
      <c r="QZJ71" s="22"/>
      <c r="QZK71" s="22"/>
      <c r="QZL71" s="22"/>
      <c r="QZM71" s="22"/>
      <c r="QZN71" s="22"/>
      <c r="QZO71" s="22"/>
      <c r="QZP71" s="22"/>
      <c r="QZQ71" s="22"/>
      <c r="QZR71" s="22"/>
      <c r="QZS71" s="22"/>
      <c r="QZT71" s="22"/>
      <c r="QZU71" s="22"/>
      <c r="QZV71" s="22"/>
      <c r="QZW71" s="22"/>
      <c r="QZX71" s="22"/>
      <c r="QZY71" s="22"/>
      <c r="QZZ71" s="22"/>
      <c r="RAA71" s="22"/>
      <c r="RAB71" s="22"/>
      <c r="RAC71" s="22"/>
      <c r="RAD71" s="22"/>
      <c r="RAE71" s="22"/>
      <c r="RAF71" s="22"/>
      <c r="RAG71" s="22"/>
      <c r="RAH71" s="22"/>
      <c r="RAI71" s="22"/>
      <c r="RAJ71" s="22"/>
      <c r="RAK71" s="22"/>
      <c r="RAL71" s="22"/>
      <c r="RAM71" s="22"/>
      <c r="RAN71" s="22"/>
      <c r="RAO71" s="22"/>
      <c r="RAP71" s="22"/>
      <c r="RAQ71" s="22"/>
      <c r="RAR71" s="22"/>
      <c r="RAS71" s="22"/>
      <c r="RAT71" s="22"/>
      <c r="RAU71" s="22"/>
      <c r="RAV71" s="22"/>
      <c r="RAW71" s="22"/>
      <c r="RAX71" s="22"/>
      <c r="RAY71" s="22"/>
      <c r="RAZ71" s="22"/>
      <c r="RBA71" s="22"/>
      <c r="RBB71" s="22"/>
      <c r="RBC71" s="22"/>
      <c r="RBD71" s="22"/>
      <c r="RBE71" s="22"/>
      <c r="RBF71" s="22"/>
      <c r="RBG71" s="22"/>
      <c r="RBH71" s="22"/>
      <c r="RBI71" s="22"/>
      <c r="RBJ71" s="22"/>
      <c r="RBK71" s="22"/>
      <c r="RBL71" s="22"/>
      <c r="RBM71" s="22"/>
      <c r="RBN71" s="22"/>
      <c r="RBO71" s="22"/>
      <c r="RBP71" s="22"/>
      <c r="RBQ71" s="22"/>
      <c r="RBR71" s="22"/>
      <c r="RBS71" s="22"/>
      <c r="RBT71" s="22"/>
      <c r="RBU71" s="22"/>
      <c r="RBV71" s="22"/>
      <c r="RBW71" s="22"/>
      <c r="RBX71" s="22"/>
      <c r="RBY71" s="22"/>
      <c r="RBZ71" s="22"/>
      <c r="RCA71" s="22"/>
      <c r="RCB71" s="22"/>
      <c r="RCC71" s="22"/>
      <c r="RCD71" s="22"/>
      <c r="RCE71" s="22"/>
      <c r="RCF71" s="22"/>
      <c r="RCG71" s="22"/>
      <c r="RCH71" s="22"/>
      <c r="RCI71" s="22"/>
      <c r="RCJ71" s="22"/>
      <c r="RCK71" s="22"/>
      <c r="RCL71" s="22"/>
      <c r="RCM71" s="22"/>
      <c r="RCN71" s="22"/>
      <c r="RCO71" s="22"/>
      <c r="RCP71" s="22"/>
      <c r="RCQ71" s="22"/>
      <c r="RCR71" s="22"/>
      <c r="RCS71" s="22"/>
      <c r="RCT71" s="22"/>
      <c r="RCU71" s="22"/>
      <c r="RCV71" s="22"/>
      <c r="RCW71" s="22"/>
      <c r="RCX71" s="22"/>
      <c r="RCY71" s="22"/>
      <c r="RCZ71" s="22"/>
      <c r="RDA71" s="22"/>
      <c r="RDB71" s="22"/>
      <c r="RDC71" s="22"/>
      <c r="RDD71" s="22"/>
      <c r="RDE71" s="22"/>
      <c r="RDF71" s="22"/>
      <c r="RDG71" s="22"/>
      <c r="RDH71" s="22"/>
      <c r="RDI71" s="22"/>
      <c r="RDJ71" s="22"/>
      <c r="RDK71" s="22"/>
      <c r="RDL71" s="22"/>
      <c r="RDM71" s="22"/>
      <c r="RDN71" s="22"/>
      <c r="RDO71" s="22"/>
      <c r="RDP71" s="22"/>
      <c r="RDQ71" s="22"/>
      <c r="RDR71" s="22"/>
      <c r="RDS71" s="22"/>
      <c r="RDT71" s="22"/>
      <c r="RDU71" s="22"/>
      <c r="RDV71" s="22"/>
      <c r="RDW71" s="22"/>
      <c r="RDX71" s="22"/>
      <c r="RDY71" s="22"/>
      <c r="RDZ71" s="22"/>
      <c r="REA71" s="22"/>
      <c r="REB71" s="22"/>
      <c r="REC71" s="22"/>
      <c r="RED71" s="22"/>
      <c r="REE71" s="22"/>
      <c r="REF71" s="22"/>
      <c r="REG71" s="22"/>
      <c r="REH71" s="22"/>
      <c r="REI71" s="22"/>
      <c r="REJ71" s="22"/>
      <c r="REK71" s="22"/>
      <c r="REL71" s="22"/>
      <c r="REM71" s="22"/>
      <c r="REN71" s="22"/>
      <c r="REO71" s="22"/>
      <c r="REP71" s="22"/>
      <c r="REQ71" s="22"/>
      <c r="RER71" s="22"/>
      <c r="RES71" s="22"/>
      <c r="RET71" s="22"/>
      <c r="REU71" s="22"/>
      <c r="REV71" s="22"/>
      <c r="REW71" s="22"/>
      <c r="REX71" s="22"/>
      <c r="REY71" s="22"/>
      <c r="REZ71" s="22"/>
      <c r="RFA71" s="22"/>
      <c r="RFB71" s="22"/>
      <c r="RFC71" s="22"/>
      <c r="RFD71" s="22"/>
      <c r="RFE71" s="22"/>
      <c r="RFF71" s="22"/>
      <c r="RFG71" s="22"/>
      <c r="RFH71" s="22"/>
      <c r="RFI71" s="22"/>
      <c r="RFJ71" s="22"/>
      <c r="RFK71" s="22"/>
      <c r="RFL71" s="22"/>
      <c r="RFM71" s="22"/>
      <c r="RFN71" s="22"/>
      <c r="RFO71" s="22"/>
      <c r="RFP71" s="22"/>
      <c r="RFQ71" s="22"/>
      <c r="RFR71" s="22"/>
      <c r="RFS71" s="22"/>
      <c r="RFT71" s="22"/>
      <c r="RFU71" s="22"/>
      <c r="RFV71" s="22"/>
      <c r="RFW71" s="22"/>
      <c r="RFX71" s="22"/>
      <c r="RFY71" s="22"/>
      <c r="RFZ71" s="22"/>
      <c r="RGA71" s="22"/>
      <c r="RGB71" s="22"/>
      <c r="RGC71" s="22"/>
      <c r="RGD71" s="22"/>
      <c r="RGE71" s="22"/>
      <c r="RGF71" s="22"/>
      <c r="RGG71" s="22"/>
      <c r="RGH71" s="22"/>
      <c r="RGI71" s="22"/>
      <c r="RGJ71" s="22"/>
      <c r="RGK71" s="22"/>
      <c r="RGL71" s="22"/>
      <c r="RGM71" s="22"/>
      <c r="RGN71" s="22"/>
      <c r="RGO71" s="22"/>
      <c r="RGP71" s="22"/>
      <c r="RGQ71" s="22"/>
      <c r="RGR71" s="22"/>
      <c r="RGS71" s="22"/>
      <c r="RGT71" s="22"/>
      <c r="RGU71" s="22"/>
      <c r="RGV71" s="22"/>
      <c r="RGW71" s="22"/>
      <c r="RGX71" s="22"/>
      <c r="RGY71" s="22"/>
      <c r="RGZ71" s="22"/>
      <c r="RHA71" s="22"/>
      <c r="RHB71" s="22"/>
      <c r="RHC71" s="22"/>
      <c r="RHD71" s="22"/>
      <c r="RHE71" s="22"/>
      <c r="RHF71" s="22"/>
      <c r="RHG71" s="22"/>
      <c r="RHH71" s="22"/>
      <c r="RHI71" s="22"/>
      <c r="RHJ71" s="22"/>
      <c r="RHK71" s="22"/>
      <c r="RHL71" s="22"/>
      <c r="RHM71" s="22"/>
      <c r="RHN71" s="22"/>
      <c r="RHO71" s="22"/>
      <c r="RHP71" s="22"/>
      <c r="RHQ71" s="22"/>
      <c r="RHR71" s="22"/>
      <c r="RHS71" s="22"/>
      <c r="RHT71" s="22"/>
      <c r="RHU71" s="22"/>
      <c r="RHV71" s="22"/>
      <c r="RHW71" s="22"/>
      <c r="RHX71" s="22"/>
      <c r="RHY71" s="22"/>
      <c r="RHZ71" s="22"/>
      <c r="RIA71" s="22"/>
      <c r="RIB71" s="22"/>
      <c r="RIC71" s="22"/>
      <c r="RID71" s="22"/>
      <c r="RIE71" s="22"/>
      <c r="RIF71" s="22"/>
      <c r="RIG71" s="22"/>
      <c r="RIH71" s="22"/>
      <c r="RII71" s="22"/>
      <c r="RIJ71" s="22"/>
      <c r="RIK71" s="22"/>
      <c r="RIL71" s="22"/>
      <c r="RIM71" s="22"/>
      <c r="RIN71" s="22"/>
      <c r="RIO71" s="22"/>
      <c r="RIP71" s="22"/>
      <c r="RIQ71" s="22"/>
      <c r="RIR71" s="22"/>
      <c r="RIS71" s="22"/>
      <c r="RIT71" s="22"/>
      <c r="RIU71" s="22"/>
      <c r="RIV71" s="22"/>
      <c r="RIW71" s="22"/>
      <c r="RIX71" s="22"/>
      <c r="RIY71" s="22"/>
      <c r="RIZ71" s="22"/>
      <c r="RJA71" s="22"/>
      <c r="RJB71" s="22"/>
      <c r="RJC71" s="22"/>
      <c r="RJD71" s="22"/>
      <c r="RJE71" s="22"/>
      <c r="RJF71" s="22"/>
      <c r="RJG71" s="22"/>
      <c r="RJH71" s="22"/>
      <c r="RJI71" s="22"/>
      <c r="RJJ71" s="22"/>
      <c r="RJK71" s="22"/>
      <c r="RJL71" s="22"/>
      <c r="RJM71" s="22"/>
      <c r="RJN71" s="22"/>
      <c r="RJO71" s="22"/>
      <c r="RJP71" s="22"/>
      <c r="RJQ71" s="22"/>
      <c r="RJR71" s="22"/>
      <c r="RJS71" s="22"/>
      <c r="RJT71" s="22"/>
      <c r="RJU71" s="22"/>
      <c r="RJV71" s="22"/>
      <c r="RJW71" s="22"/>
      <c r="RJX71" s="22"/>
      <c r="RJY71" s="22"/>
      <c r="RJZ71" s="22"/>
      <c r="RKA71" s="22"/>
      <c r="RKB71" s="22"/>
      <c r="RKC71" s="22"/>
      <c r="RKD71" s="22"/>
      <c r="RKE71" s="22"/>
      <c r="RKF71" s="22"/>
      <c r="RKG71" s="22"/>
      <c r="RKH71" s="22"/>
      <c r="RKI71" s="22"/>
      <c r="RKJ71" s="22"/>
      <c r="RKK71" s="22"/>
      <c r="RKL71" s="22"/>
      <c r="RKM71" s="22"/>
      <c r="RKN71" s="22"/>
      <c r="RKO71" s="22"/>
      <c r="RKP71" s="22"/>
      <c r="RKQ71" s="22"/>
      <c r="RKR71" s="22"/>
      <c r="RKS71" s="22"/>
      <c r="RKT71" s="22"/>
      <c r="RKU71" s="22"/>
      <c r="RKV71" s="22"/>
      <c r="RKW71" s="22"/>
      <c r="RKX71" s="22"/>
      <c r="RKY71" s="22"/>
      <c r="RKZ71" s="22"/>
      <c r="RLA71" s="22"/>
      <c r="RLB71" s="22"/>
      <c r="RLC71" s="22"/>
      <c r="RLD71" s="22"/>
      <c r="RLE71" s="22"/>
      <c r="RLF71" s="22"/>
      <c r="RLG71" s="22"/>
      <c r="RLH71" s="22"/>
      <c r="RLI71" s="22"/>
      <c r="RLJ71" s="22"/>
      <c r="RLK71" s="22"/>
      <c r="RLL71" s="22"/>
      <c r="RLM71" s="22"/>
      <c r="RLN71" s="22"/>
      <c r="RLO71" s="22"/>
      <c r="RLP71" s="22"/>
      <c r="RLQ71" s="22"/>
      <c r="RLR71" s="22"/>
      <c r="RLS71" s="22"/>
      <c r="RLT71" s="22"/>
      <c r="RLU71" s="22"/>
      <c r="RLV71" s="22"/>
      <c r="RLW71" s="22"/>
      <c r="RLX71" s="22"/>
      <c r="RLY71" s="22"/>
      <c r="RLZ71" s="22"/>
      <c r="RMA71" s="22"/>
      <c r="RMB71" s="22"/>
      <c r="RMC71" s="22"/>
      <c r="RMD71" s="22"/>
      <c r="RME71" s="22"/>
      <c r="RMF71" s="22"/>
      <c r="RMG71" s="22"/>
      <c r="RMH71" s="22"/>
      <c r="RMI71" s="22"/>
      <c r="RMJ71" s="22"/>
      <c r="RMK71" s="22"/>
      <c r="RML71" s="22"/>
      <c r="RMM71" s="22"/>
      <c r="RMN71" s="22"/>
      <c r="RMO71" s="22"/>
      <c r="RMP71" s="22"/>
      <c r="RMQ71" s="22"/>
      <c r="RMR71" s="22"/>
      <c r="RMS71" s="22"/>
      <c r="RMT71" s="22"/>
      <c r="RMU71" s="22"/>
      <c r="RMV71" s="22"/>
      <c r="RMW71" s="22"/>
      <c r="RMX71" s="22"/>
      <c r="RMY71" s="22"/>
      <c r="RMZ71" s="22"/>
      <c r="RNA71" s="22"/>
      <c r="RNB71" s="22"/>
      <c r="RNC71" s="22"/>
      <c r="RND71" s="22"/>
      <c r="RNE71" s="22"/>
      <c r="RNF71" s="22"/>
      <c r="RNG71" s="22"/>
      <c r="RNH71" s="22"/>
      <c r="RNI71" s="22"/>
      <c r="RNJ71" s="22"/>
      <c r="RNK71" s="22"/>
      <c r="RNL71" s="22"/>
      <c r="RNM71" s="22"/>
      <c r="RNN71" s="22"/>
      <c r="RNO71" s="22"/>
      <c r="RNP71" s="22"/>
      <c r="RNQ71" s="22"/>
      <c r="RNR71" s="22"/>
      <c r="RNS71" s="22"/>
      <c r="RNT71" s="22"/>
      <c r="RNU71" s="22"/>
      <c r="RNV71" s="22"/>
      <c r="RNW71" s="22"/>
      <c r="RNX71" s="22"/>
      <c r="RNY71" s="22"/>
      <c r="RNZ71" s="22"/>
      <c r="ROA71" s="22"/>
      <c r="ROB71" s="22"/>
      <c r="ROC71" s="22"/>
      <c r="ROD71" s="22"/>
      <c r="ROE71" s="22"/>
      <c r="ROF71" s="22"/>
      <c r="ROG71" s="22"/>
      <c r="ROH71" s="22"/>
      <c r="ROI71" s="22"/>
      <c r="ROJ71" s="22"/>
      <c r="ROK71" s="22"/>
      <c r="ROL71" s="22"/>
      <c r="ROM71" s="22"/>
      <c r="RON71" s="22"/>
      <c r="ROO71" s="22"/>
      <c r="ROP71" s="22"/>
      <c r="ROQ71" s="22"/>
      <c r="ROR71" s="22"/>
      <c r="ROS71" s="22"/>
      <c r="ROT71" s="22"/>
      <c r="ROU71" s="22"/>
      <c r="ROV71" s="22"/>
      <c r="ROW71" s="22"/>
      <c r="ROX71" s="22"/>
      <c r="ROY71" s="22"/>
      <c r="ROZ71" s="22"/>
      <c r="RPA71" s="22"/>
      <c r="RPB71" s="22"/>
      <c r="RPC71" s="22"/>
      <c r="RPD71" s="22"/>
      <c r="RPE71" s="22"/>
      <c r="RPF71" s="22"/>
      <c r="RPG71" s="22"/>
      <c r="RPH71" s="22"/>
      <c r="RPI71" s="22"/>
      <c r="RPJ71" s="22"/>
      <c r="RPK71" s="22"/>
      <c r="RPL71" s="22"/>
      <c r="RPM71" s="22"/>
      <c r="RPN71" s="22"/>
      <c r="RPO71" s="22"/>
      <c r="RPP71" s="22"/>
      <c r="RPQ71" s="22"/>
      <c r="RPR71" s="22"/>
      <c r="RPS71" s="22"/>
      <c r="RPT71" s="22"/>
      <c r="RPU71" s="22"/>
      <c r="RPV71" s="22"/>
      <c r="RPW71" s="22"/>
      <c r="RPX71" s="22"/>
      <c r="RPY71" s="22"/>
      <c r="RPZ71" s="22"/>
      <c r="RQA71" s="22"/>
      <c r="RQB71" s="22"/>
      <c r="RQC71" s="22"/>
      <c r="RQD71" s="22"/>
      <c r="RQE71" s="22"/>
      <c r="RQF71" s="22"/>
      <c r="RQG71" s="22"/>
      <c r="RQH71" s="22"/>
      <c r="RQI71" s="22"/>
      <c r="RQJ71" s="22"/>
      <c r="RQK71" s="22"/>
      <c r="RQL71" s="22"/>
      <c r="RQM71" s="22"/>
      <c r="RQN71" s="22"/>
      <c r="RQO71" s="22"/>
      <c r="RQP71" s="22"/>
      <c r="RQQ71" s="22"/>
      <c r="RQR71" s="22"/>
      <c r="RQS71" s="22"/>
      <c r="RQT71" s="22"/>
      <c r="RQU71" s="22"/>
      <c r="RQV71" s="22"/>
      <c r="RQW71" s="22"/>
      <c r="RQX71" s="22"/>
      <c r="RQY71" s="22"/>
      <c r="RQZ71" s="22"/>
      <c r="RRA71" s="22"/>
      <c r="RRB71" s="22"/>
      <c r="RRC71" s="22"/>
      <c r="RRD71" s="22"/>
      <c r="RRE71" s="22"/>
      <c r="RRF71" s="22"/>
      <c r="RRG71" s="22"/>
      <c r="RRH71" s="22"/>
      <c r="RRI71" s="22"/>
      <c r="RRJ71" s="22"/>
      <c r="RRK71" s="22"/>
      <c r="RRL71" s="22"/>
      <c r="RRM71" s="22"/>
      <c r="RRN71" s="22"/>
      <c r="RRO71" s="22"/>
      <c r="RRP71" s="22"/>
      <c r="RRQ71" s="22"/>
      <c r="RRR71" s="22"/>
      <c r="RRS71" s="22"/>
      <c r="RRT71" s="22"/>
      <c r="RRU71" s="22"/>
      <c r="RRV71" s="22"/>
      <c r="RRW71" s="22"/>
      <c r="RRX71" s="22"/>
      <c r="RRY71" s="22"/>
      <c r="RRZ71" s="22"/>
      <c r="RSA71" s="22"/>
      <c r="RSB71" s="22"/>
      <c r="RSC71" s="22"/>
      <c r="RSD71" s="22"/>
      <c r="RSE71" s="22"/>
      <c r="RSF71" s="22"/>
      <c r="RSG71" s="22"/>
      <c r="RSH71" s="22"/>
      <c r="RSI71" s="22"/>
      <c r="RSJ71" s="22"/>
      <c r="RSK71" s="22"/>
      <c r="RSL71" s="22"/>
      <c r="RSM71" s="22"/>
      <c r="RSN71" s="22"/>
      <c r="RSO71" s="22"/>
      <c r="RSP71" s="22"/>
      <c r="RSQ71" s="22"/>
      <c r="RSR71" s="22"/>
      <c r="RSS71" s="22"/>
      <c r="RST71" s="22"/>
      <c r="RSU71" s="22"/>
      <c r="RSV71" s="22"/>
      <c r="RSW71" s="22"/>
      <c r="RSX71" s="22"/>
      <c r="RSY71" s="22"/>
      <c r="RSZ71" s="22"/>
      <c r="RTA71" s="22"/>
      <c r="RTB71" s="22"/>
      <c r="RTC71" s="22"/>
      <c r="RTD71" s="22"/>
      <c r="RTE71" s="22"/>
      <c r="RTF71" s="22"/>
      <c r="RTG71" s="22"/>
      <c r="RTH71" s="22"/>
      <c r="RTI71" s="22"/>
      <c r="RTJ71" s="22"/>
      <c r="RTK71" s="22"/>
      <c r="RTL71" s="22"/>
      <c r="RTM71" s="22"/>
      <c r="RTN71" s="22"/>
      <c r="RTO71" s="22"/>
      <c r="RTP71" s="22"/>
      <c r="RTQ71" s="22"/>
      <c r="RTR71" s="22"/>
      <c r="RTS71" s="22"/>
      <c r="RTT71" s="22"/>
      <c r="RTU71" s="22"/>
      <c r="RTV71" s="22"/>
      <c r="RTW71" s="22"/>
      <c r="RTX71" s="22"/>
      <c r="RTY71" s="22"/>
      <c r="RTZ71" s="22"/>
      <c r="RUA71" s="22"/>
      <c r="RUB71" s="22"/>
      <c r="RUC71" s="22"/>
      <c r="RUD71" s="22"/>
      <c r="RUE71" s="22"/>
      <c r="RUF71" s="22"/>
      <c r="RUG71" s="22"/>
      <c r="RUH71" s="22"/>
      <c r="RUI71" s="22"/>
      <c r="RUJ71" s="22"/>
      <c r="RUK71" s="22"/>
      <c r="RUL71" s="22"/>
      <c r="RUM71" s="22"/>
      <c r="RUN71" s="22"/>
      <c r="RUO71" s="22"/>
      <c r="RUP71" s="22"/>
      <c r="RUQ71" s="22"/>
      <c r="RUR71" s="22"/>
      <c r="RUS71" s="22"/>
      <c r="RUT71" s="22"/>
      <c r="RUU71" s="22"/>
      <c r="RUV71" s="22"/>
      <c r="RUW71" s="22"/>
      <c r="RUX71" s="22"/>
      <c r="RUY71" s="22"/>
      <c r="RUZ71" s="22"/>
      <c r="RVA71" s="22"/>
      <c r="RVB71" s="22"/>
      <c r="RVC71" s="22"/>
      <c r="RVD71" s="22"/>
      <c r="RVE71" s="22"/>
      <c r="RVF71" s="22"/>
      <c r="RVG71" s="22"/>
      <c r="RVH71" s="22"/>
      <c r="RVI71" s="22"/>
      <c r="RVJ71" s="22"/>
      <c r="RVK71" s="22"/>
      <c r="RVL71" s="22"/>
      <c r="RVM71" s="22"/>
      <c r="RVN71" s="22"/>
      <c r="RVO71" s="22"/>
      <c r="RVP71" s="22"/>
      <c r="RVQ71" s="22"/>
      <c r="RVR71" s="22"/>
      <c r="RVS71" s="22"/>
      <c r="RVT71" s="22"/>
      <c r="RVU71" s="22"/>
      <c r="RVV71" s="22"/>
      <c r="RVW71" s="22"/>
      <c r="RVX71" s="22"/>
      <c r="RVY71" s="22"/>
      <c r="RVZ71" s="22"/>
      <c r="RWA71" s="22"/>
      <c r="RWB71" s="22"/>
      <c r="RWC71" s="22"/>
      <c r="RWD71" s="22"/>
      <c r="RWE71" s="22"/>
      <c r="RWF71" s="22"/>
      <c r="RWG71" s="22"/>
      <c r="RWH71" s="22"/>
      <c r="RWI71" s="22"/>
      <c r="RWJ71" s="22"/>
      <c r="RWK71" s="22"/>
      <c r="RWL71" s="22"/>
      <c r="RWM71" s="22"/>
      <c r="RWN71" s="22"/>
      <c r="RWO71" s="22"/>
      <c r="RWP71" s="22"/>
      <c r="RWQ71" s="22"/>
      <c r="RWR71" s="22"/>
      <c r="RWS71" s="22"/>
      <c r="RWT71" s="22"/>
      <c r="RWU71" s="22"/>
      <c r="RWV71" s="22"/>
      <c r="RWW71" s="22"/>
      <c r="RWX71" s="22"/>
      <c r="RWY71" s="22"/>
      <c r="RWZ71" s="22"/>
      <c r="RXA71" s="22"/>
      <c r="RXB71" s="22"/>
      <c r="RXC71" s="22"/>
      <c r="RXD71" s="22"/>
      <c r="RXE71" s="22"/>
      <c r="RXF71" s="22"/>
      <c r="RXG71" s="22"/>
      <c r="RXH71" s="22"/>
      <c r="RXI71" s="22"/>
      <c r="RXJ71" s="22"/>
      <c r="RXK71" s="22"/>
      <c r="RXL71" s="22"/>
      <c r="RXM71" s="22"/>
      <c r="RXN71" s="22"/>
      <c r="RXO71" s="22"/>
      <c r="RXP71" s="22"/>
      <c r="RXQ71" s="22"/>
      <c r="RXR71" s="22"/>
      <c r="RXS71" s="22"/>
      <c r="RXT71" s="22"/>
      <c r="RXU71" s="22"/>
      <c r="RXV71" s="22"/>
      <c r="RXW71" s="22"/>
      <c r="RXX71" s="22"/>
      <c r="RXY71" s="22"/>
      <c r="RXZ71" s="22"/>
      <c r="RYA71" s="22"/>
      <c r="RYB71" s="22"/>
      <c r="RYC71" s="22"/>
      <c r="RYD71" s="22"/>
      <c r="RYE71" s="22"/>
      <c r="RYF71" s="22"/>
      <c r="RYG71" s="22"/>
      <c r="RYH71" s="22"/>
      <c r="RYI71" s="22"/>
      <c r="RYJ71" s="22"/>
      <c r="RYK71" s="22"/>
      <c r="RYL71" s="22"/>
      <c r="RYM71" s="22"/>
      <c r="RYN71" s="22"/>
      <c r="RYO71" s="22"/>
      <c r="RYP71" s="22"/>
      <c r="RYQ71" s="22"/>
      <c r="RYR71" s="22"/>
      <c r="RYS71" s="22"/>
      <c r="RYT71" s="22"/>
      <c r="RYU71" s="22"/>
      <c r="RYV71" s="22"/>
      <c r="RYW71" s="22"/>
      <c r="RYX71" s="22"/>
      <c r="RYY71" s="22"/>
      <c r="RYZ71" s="22"/>
      <c r="RZA71" s="22"/>
      <c r="RZB71" s="22"/>
      <c r="RZC71" s="22"/>
      <c r="RZD71" s="22"/>
      <c r="RZE71" s="22"/>
      <c r="RZF71" s="22"/>
      <c r="RZG71" s="22"/>
      <c r="RZH71" s="22"/>
      <c r="RZI71" s="22"/>
      <c r="RZJ71" s="22"/>
      <c r="RZK71" s="22"/>
      <c r="RZL71" s="22"/>
      <c r="RZM71" s="22"/>
      <c r="RZN71" s="22"/>
      <c r="RZO71" s="22"/>
      <c r="RZP71" s="22"/>
      <c r="RZQ71" s="22"/>
      <c r="RZR71" s="22"/>
      <c r="RZS71" s="22"/>
      <c r="RZT71" s="22"/>
      <c r="RZU71" s="22"/>
      <c r="RZV71" s="22"/>
      <c r="RZW71" s="22"/>
      <c r="RZX71" s="22"/>
      <c r="RZY71" s="22"/>
      <c r="RZZ71" s="22"/>
      <c r="SAA71" s="22"/>
      <c r="SAB71" s="22"/>
      <c r="SAC71" s="22"/>
      <c r="SAD71" s="22"/>
      <c r="SAE71" s="22"/>
      <c r="SAF71" s="22"/>
      <c r="SAG71" s="22"/>
      <c r="SAH71" s="22"/>
      <c r="SAI71" s="22"/>
      <c r="SAJ71" s="22"/>
      <c r="SAK71" s="22"/>
      <c r="SAL71" s="22"/>
      <c r="SAM71" s="22"/>
      <c r="SAN71" s="22"/>
      <c r="SAO71" s="22"/>
      <c r="SAP71" s="22"/>
      <c r="SAQ71" s="22"/>
      <c r="SAR71" s="22"/>
      <c r="SAS71" s="22"/>
      <c r="SAT71" s="22"/>
      <c r="SAU71" s="22"/>
      <c r="SAV71" s="22"/>
      <c r="SAW71" s="22"/>
      <c r="SAX71" s="22"/>
      <c r="SAY71" s="22"/>
      <c r="SAZ71" s="22"/>
      <c r="SBA71" s="22"/>
      <c r="SBB71" s="22"/>
      <c r="SBC71" s="22"/>
      <c r="SBD71" s="22"/>
      <c r="SBE71" s="22"/>
      <c r="SBF71" s="22"/>
      <c r="SBG71" s="22"/>
      <c r="SBH71" s="22"/>
      <c r="SBI71" s="22"/>
      <c r="SBJ71" s="22"/>
      <c r="SBK71" s="22"/>
      <c r="SBL71" s="22"/>
      <c r="SBM71" s="22"/>
      <c r="SBN71" s="22"/>
      <c r="SBO71" s="22"/>
      <c r="SBP71" s="22"/>
      <c r="SBQ71" s="22"/>
      <c r="SBR71" s="22"/>
      <c r="SBS71" s="22"/>
      <c r="SBT71" s="22"/>
      <c r="SBU71" s="22"/>
      <c r="SBV71" s="22"/>
      <c r="SBW71" s="22"/>
      <c r="SBX71" s="22"/>
      <c r="SBY71" s="22"/>
      <c r="SBZ71" s="22"/>
      <c r="SCA71" s="22"/>
      <c r="SCB71" s="22"/>
      <c r="SCC71" s="22"/>
      <c r="SCD71" s="22"/>
      <c r="SCE71" s="22"/>
      <c r="SCF71" s="22"/>
      <c r="SCG71" s="22"/>
      <c r="SCH71" s="22"/>
      <c r="SCI71" s="22"/>
      <c r="SCJ71" s="22"/>
      <c r="SCK71" s="22"/>
      <c r="SCL71" s="22"/>
      <c r="SCM71" s="22"/>
      <c r="SCN71" s="22"/>
      <c r="SCO71" s="22"/>
      <c r="SCP71" s="22"/>
      <c r="SCQ71" s="22"/>
      <c r="SCR71" s="22"/>
      <c r="SCS71" s="22"/>
      <c r="SCT71" s="22"/>
      <c r="SCU71" s="22"/>
      <c r="SCV71" s="22"/>
      <c r="SCW71" s="22"/>
      <c r="SCX71" s="22"/>
      <c r="SCY71" s="22"/>
      <c r="SCZ71" s="22"/>
      <c r="SDA71" s="22"/>
      <c r="SDB71" s="22"/>
      <c r="SDC71" s="22"/>
      <c r="SDD71" s="22"/>
      <c r="SDE71" s="22"/>
      <c r="SDF71" s="22"/>
      <c r="SDG71" s="22"/>
      <c r="SDH71" s="22"/>
      <c r="SDI71" s="22"/>
      <c r="SDJ71" s="22"/>
      <c r="SDK71" s="22"/>
      <c r="SDL71" s="22"/>
      <c r="SDM71" s="22"/>
      <c r="SDN71" s="22"/>
      <c r="SDO71" s="22"/>
      <c r="SDP71" s="22"/>
      <c r="SDQ71" s="22"/>
      <c r="SDR71" s="22"/>
      <c r="SDS71" s="22"/>
      <c r="SDT71" s="22"/>
      <c r="SDU71" s="22"/>
      <c r="SDV71" s="22"/>
      <c r="SDW71" s="22"/>
      <c r="SDX71" s="22"/>
      <c r="SDY71" s="22"/>
      <c r="SDZ71" s="22"/>
      <c r="SEA71" s="22"/>
      <c r="SEB71" s="22"/>
      <c r="SEC71" s="22"/>
      <c r="SED71" s="22"/>
      <c r="SEE71" s="22"/>
      <c r="SEF71" s="22"/>
      <c r="SEG71" s="22"/>
      <c r="SEH71" s="22"/>
      <c r="SEI71" s="22"/>
      <c r="SEJ71" s="22"/>
      <c r="SEK71" s="22"/>
      <c r="SEL71" s="22"/>
      <c r="SEM71" s="22"/>
      <c r="SEN71" s="22"/>
      <c r="SEO71" s="22"/>
      <c r="SEP71" s="22"/>
      <c r="SEQ71" s="22"/>
      <c r="SER71" s="22"/>
      <c r="SES71" s="22"/>
      <c r="SET71" s="22"/>
      <c r="SEU71" s="22"/>
      <c r="SEV71" s="22"/>
      <c r="SEW71" s="22"/>
      <c r="SEX71" s="22"/>
      <c r="SEY71" s="22"/>
      <c r="SEZ71" s="22"/>
      <c r="SFA71" s="22"/>
      <c r="SFB71" s="22"/>
      <c r="SFC71" s="22"/>
      <c r="SFD71" s="22"/>
      <c r="SFE71" s="22"/>
      <c r="SFF71" s="22"/>
      <c r="SFG71" s="22"/>
      <c r="SFH71" s="22"/>
      <c r="SFI71" s="22"/>
      <c r="SFJ71" s="22"/>
      <c r="SFK71" s="22"/>
      <c r="SFL71" s="22"/>
      <c r="SFM71" s="22"/>
      <c r="SFN71" s="22"/>
      <c r="SFO71" s="22"/>
      <c r="SFP71" s="22"/>
      <c r="SFQ71" s="22"/>
      <c r="SFR71" s="22"/>
      <c r="SFS71" s="22"/>
      <c r="SFT71" s="22"/>
      <c r="SFU71" s="22"/>
      <c r="SFV71" s="22"/>
      <c r="SFW71" s="22"/>
      <c r="SFX71" s="22"/>
      <c r="SFY71" s="22"/>
      <c r="SFZ71" s="22"/>
      <c r="SGA71" s="22"/>
      <c r="SGB71" s="22"/>
      <c r="SGC71" s="22"/>
      <c r="SGD71" s="22"/>
      <c r="SGE71" s="22"/>
      <c r="SGF71" s="22"/>
      <c r="SGG71" s="22"/>
      <c r="SGH71" s="22"/>
      <c r="SGI71" s="22"/>
      <c r="SGJ71" s="22"/>
      <c r="SGK71" s="22"/>
      <c r="SGL71" s="22"/>
      <c r="SGM71" s="22"/>
      <c r="SGN71" s="22"/>
      <c r="SGO71" s="22"/>
      <c r="SGP71" s="22"/>
      <c r="SGQ71" s="22"/>
      <c r="SGR71" s="22"/>
      <c r="SGS71" s="22"/>
      <c r="SGT71" s="22"/>
      <c r="SGU71" s="22"/>
      <c r="SGV71" s="22"/>
      <c r="SGW71" s="22"/>
      <c r="SGX71" s="22"/>
      <c r="SGY71" s="22"/>
      <c r="SGZ71" s="22"/>
      <c r="SHA71" s="22"/>
      <c r="SHB71" s="22"/>
      <c r="SHC71" s="22"/>
      <c r="SHD71" s="22"/>
      <c r="SHE71" s="22"/>
      <c r="SHF71" s="22"/>
      <c r="SHG71" s="22"/>
      <c r="SHH71" s="22"/>
      <c r="SHI71" s="22"/>
      <c r="SHJ71" s="22"/>
      <c r="SHK71" s="22"/>
      <c r="SHL71" s="22"/>
      <c r="SHM71" s="22"/>
      <c r="SHN71" s="22"/>
      <c r="SHO71" s="22"/>
      <c r="SHP71" s="22"/>
      <c r="SHQ71" s="22"/>
      <c r="SHR71" s="22"/>
      <c r="SHS71" s="22"/>
      <c r="SHT71" s="22"/>
      <c r="SHU71" s="22"/>
      <c r="SHV71" s="22"/>
      <c r="SHW71" s="22"/>
      <c r="SHX71" s="22"/>
      <c r="SHY71" s="22"/>
      <c r="SHZ71" s="22"/>
      <c r="SIA71" s="22"/>
      <c r="SIB71" s="22"/>
      <c r="SIC71" s="22"/>
      <c r="SID71" s="22"/>
      <c r="SIE71" s="22"/>
      <c r="SIF71" s="22"/>
      <c r="SIG71" s="22"/>
      <c r="SIH71" s="22"/>
      <c r="SII71" s="22"/>
      <c r="SIJ71" s="22"/>
      <c r="SIK71" s="22"/>
      <c r="SIL71" s="22"/>
      <c r="SIM71" s="22"/>
      <c r="SIN71" s="22"/>
      <c r="SIO71" s="22"/>
      <c r="SIP71" s="22"/>
      <c r="SIQ71" s="22"/>
      <c r="SIR71" s="22"/>
      <c r="SIS71" s="22"/>
      <c r="SIT71" s="22"/>
      <c r="SIU71" s="22"/>
      <c r="SIV71" s="22"/>
      <c r="SIW71" s="22"/>
      <c r="SIX71" s="22"/>
      <c r="SIY71" s="22"/>
      <c r="SIZ71" s="22"/>
      <c r="SJA71" s="22"/>
      <c r="SJB71" s="22"/>
      <c r="SJC71" s="22"/>
      <c r="SJD71" s="22"/>
      <c r="SJE71" s="22"/>
      <c r="SJF71" s="22"/>
      <c r="SJG71" s="22"/>
      <c r="SJH71" s="22"/>
      <c r="SJI71" s="22"/>
      <c r="SJJ71" s="22"/>
      <c r="SJK71" s="22"/>
      <c r="SJL71" s="22"/>
      <c r="SJM71" s="22"/>
      <c r="SJN71" s="22"/>
      <c r="SJO71" s="22"/>
      <c r="SJP71" s="22"/>
      <c r="SJQ71" s="22"/>
      <c r="SJR71" s="22"/>
      <c r="SJS71" s="22"/>
      <c r="SJT71" s="22"/>
      <c r="SJU71" s="22"/>
      <c r="SJV71" s="22"/>
      <c r="SJW71" s="22"/>
      <c r="SJX71" s="22"/>
      <c r="SJY71" s="22"/>
      <c r="SJZ71" s="22"/>
      <c r="SKA71" s="22"/>
      <c r="SKB71" s="22"/>
      <c r="SKC71" s="22"/>
      <c r="SKD71" s="22"/>
      <c r="SKE71" s="22"/>
      <c r="SKF71" s="22"/>
      <c r="SKG71" s="22"/>
      <c r="SKH71" s="22"/>
      <c r="SKI71" s="22"/>
      <c r="SKJ71" s="22"/>
      <c r="SKK71" s="22"/>
      <c r="SKL71" s="22"/>
      <c r="SKM71" s="22"/>
      <c r="SKN71" s="22"/>
      <c r="SKO71" s="22"/>
      <c r="SKP71" s="22"/>
      <c r="SKQ71" s="22"/>
      <c r="SKR71" s="22"/>
      <c r="SKS71" s="22"/>
      <c r="SKT71" s="22"/>
      <c r="SKU71" s="22"/>
      <c r="SKV71" s="22"/>
      <c r="SKW71" s="22"/>
      <c r="SKX71" s="22"/>
      <c r="SKY71" s="22"/>
      <c r="SKZ71" s="22"/>
      <c r="SLA71" s="22"/>
      <c r="SLB71" s="22"/>
      <c r="SLC71" s="22"/>
      <c r="SLD71" s="22"/>
      <c r="SLE71" s="22"/>
      <c r="SLF71" s="22"/>
      <c r="SLG71" s="22"/>
      <c r="SLH71" s="22"/>
      <c r="SLI71" s="22"/>
      <c r="SLJ71" s="22"/>
      <c r="SLK71" s="22"/>
      <c r="SLL71" s="22"/>
      <c r="SLM71" s="22"/>
      <c r="SLN71" s="22"/>
      <c r="SLO71" s="22"/>
      <c r="SLP71" s="22"/>
      <c r="SLQ71" s="22"/>
      <c r="SLR71" s="22"/>
      <c r="SLS71" s="22"/>
      <c r="SLT71" s="22"/>
      <c r="SLU71" s="22"/>
      <c r="SLV71" s="22"/>
      <c r="SLW71" s="22"/>
      <c r="SLX71" s="22"/>
      <c r="SLY71" s="22"/>
      <c r="SLZ71" s="22"/>
      <c r="SMA71" s="22"/>
      <c r="SMB71" s="22"/>
      <c r="SMC71" s="22"/>
      <c r="SMD71" s="22"/>
      <c r="SME71" s="22"/>
      <c r="SMF71" s="22"/>
      <c r="SMG71" s="22"/>
      <c r="SMH71" s="22"/>
      <c r="SMI71" s="22"/>
      <c r="SMJ71" s="22"/>
      <c r="SMK71" s="22"/>
      <c r="SML71" s="22"/>
      <c r="SMM71" s="22"/>
      <c r="SMN71" s="22"/>
      <c r="SMO71" s="22"/>
      <c r="SMP71" s="22"/>
      <c r="SMQ71" s="22"/>
      <c r="SMR71" s="22"/>
      <c r="SMS71" s="22"/>
      <c r="SMT71" s="22"/>
      <c r="SMU71" s="22"/>
      <c r="SMV71" s="22"/>
      <c r="SMW71" s="22"/>
      <c r="SMX71" s="22"/>
      <c r="SMY71" s="22"/>
      <c r="SMZ71" s="22"/>
      <c r="SNA71" s="22"/>
      <c r="SNB71" s="22"/>
      <c r="SNC71" s="22"/>
      <c r="SND71" s="22"/>
      <c r="SNE71" s="22"/>
      <c r="SNF71" s="22"/>
      <c r="SNG71" s="22"/>
      <c r="SNH71" s="22"/>
      <c r="SNI71" s="22"/>
      <c r="SNJ71" s="22"/>
      <c r="SNK71" s="22"/>
      <c r="SNL71" s="22"/>
      <c r="SNM71" s="22"/>
      <c r="SNN71" s="22"/>
      <c r="SNO71" s="22"/>
      <c r="SNP71" s="22"/>
      <c r="SNQ71" s="22"/>
      <c r="SNR71" s="22"/>
      <c r="SNS71" s="22"/>
      <c r="SNT71" s="22"/>
      <c r="SNU71" s="22"/>
      <c r="SNV71" s="22"/>
      <c r="SNW71" s="22"/>
      <c r="SNX71" s="22"/>
      <c r="SNY71" s="22"/>
      <c r="SNZ71" s="22"/>
      <c r="SOA71" s="22"/>
      <c r="SOB71" s="22"/>
      <c r="SOC71" s="22"/>
      <c r="SOD71" s="22"/>
      <c r="SOE71" s="22"/>
      <c r="SOF71" s="22"/>
      <c r="SOG71" s="22"/>
      <c r="SOH71" s="22"/>
      <c r="SOI71" s="22"/>
      <c r="SOJ71" s="22"/>
      <c r="SOK71" s="22"/>
      <c r="SOL71" s="22"/>
      <c r="SOM71" s="22"/>
      <c r="SON71" s="22"/>
      <c r="SOO71" s="22"/>
      <c r="SOP71" s="22"/>
      <c r="SOQ71" s="22"/>
      <c r="SOR71" s="22"/>
      <c r="SOS71" s="22"/>
      <c r="SOT71" s="22"/>
      <c r="SOU71" s="22"/>
      <c r="SOV71" s="22"/>
      <c r="SOW71" s="22"/>
      <c r="SOX71" s="22"/>
      <c r="SOY71" s="22"/>
      <c r="SOZ71" s="22"/>
      <c r="SPA71" s="22"/>
      <c r="SPB71" s="22"/>
      <c r="SPC71" s="22"/>
      <c r="SPD71" s="22"/>
      <c r="SPE71" s="22"/>
      <c r="SPF71" s="22"/>
      <c r="SPG71" s="22"/>
      <c r="SPH71" s="22"/>
      <c r="SPI71" s="22"/>
      <c r="SPJ71" s="22"/>
      <c r="SPK71" s="22"/>
      <c r="SPL71" s="22"/>
      <c r="SPM71" s="22"/>
      <c r="SPN71" s="22"/>
      <c r="SPO71" s="22"/>
      <c r="SPP71" s="22"/>
      <c r="SPQ71" s="22"/>
      <c r="SPR71" s="22"/>
      <c r="SPS71" s="22"/>
      <c r="SPT71" s="22"/>
      <c r="SPU71" s="22"/>
      <c r="SPV71" s="22"/>
      <c r="SPW71" s="22"/>
      <c r="SPX71" s="22"/>
      <c r="SPY71" s="22"/>
      <c r="SPZ71" s="22"/>
      <c r="SQA71" s="22"/>
      <c r="SQB71" s="22"/>
      <c r="SQC71" s="22"/>
      <c r="SQD71" s="22"/>
      <c r="SQE71" s="22"/>
      <c r="SQF71" s="22"/>
      <c r="SQG71" s="22"/>
      <c r="SQH71" s="22"/>
      <c r="SQI71" s="22"/>
      <c r="SQJ71" s="22"/>
      <c r="SQK71" s="22"/>
      <c r="SQL71" s="22"/>
      <c r="SQM71" s="22"/>
      <c r="SQN71" s="22"/>
      <c r="SQO71" s="22"/>
      <c r="SQP71" s="22"/>
      <c r="SQQ71" s="22"/>
      <c r="SQR71" s="22"/>
      <c r="SQS71" s="22"/>
      <c r="SQT71" s="22"/>
      <c r="SQU71" s="22"/>
      <c r="SQV71" s="22"/>
      <c r="SQW71" s="22"/>
      <c r="SQX71" s="22"/>
      <c r="SQY71" s="22"/>
      <c r="SQZ71" s="22"/>
      <c r="SRA71" s="22"/>
      <c r="SRB71" s="22"/>
      <c r="SRC71" s="22"/>
      <c r="SRD71" s="22"/>
      <c r="SRE71" s="22"/>
      <c r="SRF71" s="22"/>
      <c r="SRG71" s="22"/>
      <c r="SRH71" s="22"/>
      <c r="SRI71" s="22"/>
      <c r="SRJ71" s="22"/>
      <c r="SRK71" s="22"/>
      <c r="SRL71" s="22"/>
      <c r="SRM71" s="22"/>
      <c r="SRN71" s="22"/>
      <c r="SRO71" s="22"/>
      <c r="SRP71" s="22"/>
      <c r="SRQ71" s="22"/>
      <c r="SRR71" s="22"/>
      <c r="SRS71" s="22"/>
      <c r="SRT71" s="22"/>
      <c r="SRU71" s="22"/>
      <c r="SRV71" s="22"/>
      <c r="SRW71" s="22"/>
      <c r="SRX71" s="22"/>
      <c r="SRY71" s="22"/>
      <c r="SRZ71" s="22"/>
      <c r="SSA71" s="22"/>
      <c r="SSB71" s="22"/>
      <c r="SSC71" s="22"/>
      <c r="SSD71" s="22"/>
      <c r="SSE71" s="22"/>
      <c r="SSF71" s="22"/>
      <c r="SSG71" s="22"/>
      <c r="SSH71" s="22"/>
      <c r="SSI71" s="22"/>
      <c r="SSJ71" s="22"/>
      <c r="SSK71" s="22"/>
      <c r="SSL71" s="22"/>
      <c r="SSM71" s="22"/>
      <c r="SSN71" s="22"/>
      <c r="SSO71" s="22"/>
      <c r="SSP71" s="22"/>
      <c r="SSQ71" s="22"/>
      <c r="SSR71" s="22"/>
      <c r="SSS71" s="22"/>
      <c r="SST71" s="22"/>
      <c r="SSU71" s="22"/>
      <c r="SSV71" s="22"/>
      <c r="SSW71" s="22"/>
      <c r="SSX71" s="22"/>
      <c r="SSY71" s="22"/>
      <c r="SSZ71" s="22"/>
      <c r="STA71" s="22"/>
      <c r="STB71" s="22"/>
      <c r="STC71" s="22"/>
      <c r="STD71" s="22"/>
      <c r="STE71" s="22"/>
      <c r="STF71" s="22"/>
      <c r="STG71" s="22"/>
      <c r="STH71" s="22"/>
      <c r="STI71" s="22"/>
      <c r="STJ71" s="22"/>
      <c r="STK71" s="22"/>
      <c r="STL71" s="22"/>
      <c r="STM71" s="22"/>
      <c r="STN71" s="22"/>
      <c r="STO71" s="22"/>
      <c r="STP71" s="22"/>
      <c r="STQ71" s="22"/>
      <c r="STR71" s="22"/>
      <c r="STS71" s="22"/>
      <c r="STT71" s="22"/>
      <c r="STU71" s="22"/>
      <c r="STV71" s="22"/>
      <c r="STW71" s="22"/>
      <c r="STX71" s="22"/>
      <c r="STY71" s="22"/>
      <c r="STZ71" s="22"/>
      <c r="SUA71" s="22"/>
      <c r="SUB71" s="22"/>
      <c r="SUC71" s="22"/>
      <c r="SUD71" s="22"/>
      <c r="SUE71" s="22"/>
      <c r="SUF71" s="22"/>
      <c r="SUG71" s="22"/>
      <c r="SUH71" s="22"/>
      <c r="SUI71" s="22"/>
      <c r="SUJ71" s="22"/>
      <c r="SUK71" s="22"/>
      <c r="SUL71" s="22"/>
      <c r="SUM71" s="22"/>
      <c r="SUN71" s="22"/>
      <c r="SUO71" s="22"/>
      <c r="SUP71" s="22"/>
      <c r="SUQ71" s="22"/>
      <c r="SUR71" s="22"/>
      <c r="SUS71" s="22"/>
      <c r="SUT71" s="22"/>
      <c r="SUU71" s="22"/>
      <c r="SUV71" s="22"/>
      <c r="SUW71" s="22"/>
      <c r="SUX71" s="22"/>
      <c r="SUY71" s="22"/>
      <c r="SUZ71" s="22"/>
      <c r="SVA71" s="22"/>
      <c r="SVB71" s="22"/>
      <c r="SVC71" s="22"/>
      <c r="SVD71" s="22"/>
      <c r="SVE71" s="22"/>
      <c r="SVF71" s="22"/>
      <c r="SVG71" s="22"/>
      <c r="SVH71" s="22"/>
      <c r="SVI71" s="22"/>
      <c r="SVJ71" s="22"/>
      <c r="SVK71" s="22"/>
      <c r="SVL71" s="22"/>
      <c r="SVM71" s="22"/>
      <c r="SVN71" s="22"/>
      <c r="SVO71" s="22"/>
      <c r="SVP71" s="22"/>
      <c r="SVQ71" s="22"/>
      <c r="SVR71" s="22"/>
      <c r="SVS71" s="22"/>
      <c r="SVT71" s="22"/>
      <c r="SVU71" s="22"/>
      <c r="SVV71" s="22"/>
      <c r="SVW71" s="22"/>
      <c r="SVX71" s="22"/>
      <c r="SVY71" s="22"/>
      <c r="SVZ71" s="22"/>
      <c r="SWA71" s="22"/>
      <c r="SWB71" s="22"/>
      <c r="SWC71" s="22"/>
      <c r="SWD71" s="22"/>
      <c r="SWE71" s="22"/>
      <c r="SWF71" s="22"/>
      <c r="SWG71" s="22"/>
      <c r="SWH71" s="22"/>
      <c r="SWI71" s="22"/>
      <c r="SWJ71" s="22"/>
      <c r="SWK71" s="22"/>
      <c r="SWL71" s="22"/>
      <c r="SWM71" s="22"/>
      <c r="SWN71" s="22"/>
      <c r="SWO71" s="22"/>
      <c r="SWP71" s="22"/>
      <c r="SWQ71" s="22"/>
      <c r="SWR71" s="22"/>
      <c r="SWS71" s="22"/>
      <c r="SWT71" s="22"/>
      <c r="SWU71" s="22"/>
      <c r="SWV71" s="22"/>
      <c r="SWW71" s="22"/>
      <c r="SWX71" s="22"/>
      <c r="SWY71" s="22"/>
      <c r="SWZ71" s="22"/>
      <c r="SXA71" s="22"/>
      <c r="SXB71" s="22"/>
      <c r="SXC71" s="22"/>
      <c r="SXD71" s="22"/>
      <c r="SXE71" s="22"/>
      <c r="SXF71" s="22"/>
      <c r="SXG71" s="22"/>
      <c r="SXH71" s="22"/>
      <c r="SXI71" s="22"/>
      <c r="SXJ71" s="22"/>
      <c r="SXK71" s="22"/>
      <c r="SXL71" s="22"/>
      <c r="SXM71" s="22"/>
      <c r="SXN71" s="22"/>
      <c r="SXO71" s="22"/>
      <c r="SXP71" s="22"/>
      <c r="SXQ71" s="22"/>
      <c r="SXR71" s="22"/>
      <c r="SXS71" s="22"/>
      <c r="SXT71" s="22"/>
      <c r="SXU71" s="22"/>
      <c r="SXV71" s="22"/>
      <c r="SXW71" s="22"/>
      <c r="SXX71" s="22"/>
      <c r="SXY71" s="22"/>
      <c r="SXZ71" s="22"/>
      <c r="SYA71" s="22"/>
      <c r="SYB71" s="22"/>
      <c r="SYC71" s="22"/>
      <c r="SYD71" s="22"/>
      <c r="SYE71" s="22"/>
      <c r="SYF71" s="22"/>
      <c r="SYG71" s="22"/>
      <c r="SYH71" s="22"/>
      <c r="SYI71" s="22"/>
      <c r="SYJ71" s="22"/>
      <c r="SYK71" s="22"/>
      <c r="SYL71" s="22"/>
      <c r="SYM71" s="22"/>
      <c r="SYN71" s="22"/>
      <c r="SYO71" s="22"/>
      <c r="SYP71" s="22"/>
      <c r="SYQ71" s="22"/>
      <c r="SYR71" s="22"/>
      <c r="SYS71" s="22"/>
      <c r="SYT71" s="22"/>
      <c r="SYU71" s="22"/>
      <c r="SYV71" s="22"/>
      <c r="SYW71" s="22"/>
      <c r="SYX71" s="22"/>
      <c r="SYY71" s="22"/>
      <c r="SYZ71" s="22"/>
      <c r="SZA71" s="22"/>
      <c r="SZB71" s="22"/>
      <c r="SZC71" s="22"/>
      <c r="SZD71" s="22"/>
      <c r="SZE71" s="22"/>
      <c r="SZF71" s="22"/>
      <c r="SZG71" s="22"/>
      <c r="SZH71" s="22"/>
      <c r="SZI71" s="22"/>
      <c r="SZJ71" s="22"/>
      <c r="SZK71" s="22"/>
      <c r="SZL71" s="22"/>
      <c r="SZM71" s="22"/>
      <c r="SZN71" s="22"/>
      <c r="SZO71" s="22"/>
      <c r="SZP71" s="22"/>
      <c r="SZQ71" s="22"/>
      <c r="SZR71" s="22"/>
      <c r="SZS71" s="22"/>
      <c r="SZT71" s="22"/>
      <c r="SZU71" s="22"/>
      <c r="SZV71" s="22"/>
      <c r="SZW71" s="22"/>
      <c r="SZX71" s="22"/>
      <c r="SZY71" s="22"/>
      <c r="SZZ71" s="22"/>
      <c r="TAA71" s="22"/>
      <c r="TAB71" s="22"/>
      <c r="TAC71" s="22"/>
      <c r="TAD71" s="22"/>
      <c r="TAE71" s="22"/>
      <c r="TAF71" s="22"/>
      <c r="TAG71" s="22"/>
      <c r="TAH71" s="22"/>
      <c r="TAI71" s="22"/>
      <c r="TAJ71" s="22"/>
      <c r="TAK71" s="22"/>
      <c r="TAL71" s="22"/>
      <c r="TAM71" s="22"/>
      <c r="TAN71" s="22"/>
      <c r="TAO71" s="22"/>
      <c r="TAP71" s="22"/>
      <c r="TAQ71" s="22"/>
      <c r="TAR71" s="22"/>
      <c r="TAS71" s="22"/>
      <c r="TAT71" s="22"/>
      <c r="TAU71" s="22"/>
      <c r="TAV71" s="22"/>
      <c r="TAW71" s="22"/>
      <c r="TAX71" s="22"/>
      <c r="TAY71" s="22"/>
      <c r="TAZ71" s="22"/>
      <c r="TBA71" s="22"/>
      <c r="TBB71" s="22"/>
      <c r="TBC71" s="22"/>
      <c r="TBD71" s="22"/>
      <c r="TBE71" s="22"/>
      <c r="TBF71" s="22"/>
      <c r="TBG71" s="22"/>
      <c r="TBH71" s="22"/>
      <c r="TBI71" s="22"/>
      <c r="TBJ71" s="22"/>
      <c r="TBK71" s="22"/>
      <c r="TBL71" s="22"/>
      <c r="TBM71" s="22"/>
      <c r="TBN71" s="22"/>
      <c r="TBO71" s="22"/>
      <c r="TBP71" s="22"/>
      <c r="TBQ71" s="22"/>
      <c r="TBR71" s="22"/>
      <c r="TBS71" s="22"/>
      <c r="TBT71" s="22"/>
      <c r="TBU71" s="22"/>
      <c r="TBV71" s="22"/>
      <c r="TBW71" s="22"/>
      <c r="TBX71" s="22"/>
      <c r="TBY71" s="22"/>
      <c r="TBZ71" s="22"/>
      <c r="TCA71" s="22"/>
      <c r="TCB71" s="22"/>
      <c r="TCC71" s="22"/>
      <c r="TCD71" s="22"/>
      <c r="TCE71" s="22"/>
      <c r="TCF71" s="22"/>
      <c r="TCG71" s="22"/>
      <c r="TCH71" s="22"/>
      <c r="TCI71" s="22"/>
      <c r="TCJ71" s="22"/>
      <c r="TCK71" s="22"/>
      <c r="TCL71" s="22"/>
      <c r="TCM71" s="22"/>
      <c r="TCN71" s="22"/>
      <c r="TCO71" s="22"/>
      <c r="TCP71" s="22"/>
      <c r="TCQ71" s="22"/>
      <c r="TCR71" s="22"/>
      <c r="TCS71" s="22"/>
      <c r="TCT71" s="22"/>
      <c r="TCU71" s="22"/>
      <c r="TCV71" s="22"/>
      <c r="TCW71" s="22"/>
      <c r="TCX71" s="22"/>
      <c r="TCY71" s="22"/>
      <c r="TCZ71" s="22"/>
      <c r="TDA71" s="22"/>
      <c r="TDB71" s="22"/>
      <c r="TDC71" s="22"/>
      <c r="TDD71" s="22"/>
      <c r="TDE71" s="22"/>
      <c r="TDF71" s="22"/>
      <c r="TDG71" s="22"/>
      <c r="TDH71" s="22"/>
      <c r="TDI71" s="22"/>
      <c r="TDJ71" s="22"/>
      <c r="TDK71" s="22"/>
      <c r="TDL71" s="22"/>
      <c r="TDM71" s="22"/>
      <c r="TDN71" s="22"/>
      <c r="TDO71" s="22"/>
      <c r="TDP71" s="22"/>
      <c r="TDQ71" s="22"/>
      <c r="TDR71" s="22"/>
      <c r="TDS71" s="22"/>
      <c r="TDT71" s="22"/>
      <c r="TDU71" s="22"/>
      <c r="TDV71" s="22"/>
      <c r="TDW71" s="22"/>
      <c r="TDX71" s="22"/>
      <c r="TDY71" s="22"/>
      <c r="TDZ71" s="22"/>
      <c r="TEA71" s="22"/>
      <c r="TEB71" s="22"/>
      <c r="TEC71" s="22"/>
      <c r="TED71" s="22"/>
      <c r="TEE71" s="22"/>
      <c r="TEF71" s="22"/>
      <c r="TEG71" s="22"/>
      <c r="TEH71" s="22"/>
      <c r="TEI71" s="22"/>
      <c r="TEJ71" s="22"/>
      <c r="TEK71" s="22"/>
      <c r="TEL71" s="22"/>
      <c r="TEM71" s="22"/>
      <c r="TEN71" s="22"/>
      <c r="TEO71" s="22"/>
      <c r="TEP71" s="22"/>
      <c r="TEQ71" s="22"/>
      <c r="TER71" s="22"/>
      <c r="TES71" s="22"/>
      <c r="TET71" s="22"/>
      <c r="TEU71" s="22"/>
      <c r="TEV71" s="22"/>
      <c r="TEW71" s="22"/>
      <c r="TEX71" s="22"/>
      <c r="TEY71" s="22"/>
      <c r="TEZ71" s="22"/>
      <c r="TFA71" s="22"/>
      <c r="TFB71" s="22"/>
      <c r="TFC71" s="22"/>
      <c r="TFD71" s="22"/>
      <c r="TFE71" s="22"/>
      <c r="TFF71" s="22"/>
      <c r="TFG71" s="22"/>
      <c r="TFH71" s="22"/>
      <c r="TFI71" s="22"/>
      <c r="TFJ71" s="22"/>
      <c r="TFK71" s="22"/>
      <c r="TFL71" s="22"/>
      <c r="TFM71" s="22"/>
      <c r="TFN71" s="22"/>
      <c r="TFO71" s="22"/>
      <c r="TFP71" s="22"/>
      <c r="TFQ71" s="22"/>
      <c r="TFR71" s="22"/>
      <c r="TFS71" s="22"/>
      <c r="TFT71" s="22"/>
      <c r="TFU71" s="22"/>
      <c r="TFV71" s="22"/>
      <c r="TFW71" s="22"/>
      <c r="TFX71" s="22"/>
      <c r="TFY71" s="22"/>
      <c r="TFZ71" s="22"/>
      <c r="TGA71" s="22"/>
      <c r="TGB71" s="22"/>
      <c r="TGC71" s="22"/>
      <c r="TGD71" s="22"/>
      <c r="TGE71" s="22"/>
      <c r="TGF71" s="22"/>
      <c r="TGG71" s="22"/>
      <c r="TGH71" s="22"/>
      <c r="TGI71" s="22"/>
      <c r="TGJ71" s="22"/>
      <c r="TGK71" s="22"/>
      <c r="TGL71" s="22"/>
      <c r="TGM71" s="22"/>
      <c r="TGN71" s="22"/>
      <c r="TGO71" s="22"/>
      <c r="TGP71" s="22"/>
      <c r="TGQ71" s="22"/>
      <c r="TGR71" s="22"/>
      <c r="TGS71" s="22"/>
      <c r="TGT71" s="22"/>
      <c r="TGU71" s="22"/>
      <c r="TGV71" s="22"/>
      <c r="TGW71" s="22"/>
      <c r="TGX71" s="22"/>
      <c r="TGY71" s="22"/>
      <c r="TGZ71" s="22"/>
      <c r="THA71" s="22"/>
      <c r="THB71" s="22"/>
      <c r="THC71" s="22"/>
      <c r="THD71" s="22"/>
      <c r="THE71" s="22"/>
      <c r="THF71" s="22"/>
      <c r="THG71" s="22"/>
      <c r="THH71" s="22"/>
      <c r="THI71" s="22"/>
      <c r="THJ71" s="22"/>
      <c r="THK71" s="22"/>
      <c r="THL71" s="22"/>
      <c r="THM71" s="22"/>
      <c r="THN71" s="22"/>
      <c r="THO71" s="22"/>
      <c r="THP71" s="22"/>
      <c r="THQ71" s="22"/>
      <c r="THR71" s="22"/>
      <c r="THS71" s="22"/>
      <c r="THT71" s="22"/>
      <c r="THU71" s="22"/>
      <c r="THV71" s="22"/>
      <c r="THW71" s="22"/>
      <c r="THX71" s="22"/>
      <c r="THY71" s="22"/>
      <c r="THZ71" s="22"/>
      <c r="TIA71" s="22"/>
      <c r="TIB71" s="22"/>
      <c r="TIC71" s="22"/>
      <c r="TID71" s="22"/>
      <c r="TIE71" s="22"/>
      <c r="TIF71" s="22"/>
      <c r="TIG71" s="22"/>
      <c r="TIH71" s="22"/>
      <c r="TII71" s="22"/>
      <c r="TIJ71" s="22"/>
      <c r="TIK71" s="22"/>
      <c r="TIL71" s="22"/>
      <c r="TIM71" s="22"/>
      <c r="TIN71" s="22"/>
      <c r="TIO71" s="22"/>
      <c r="TIP71" s="22"/>
      <c r="TIQ71" s="22"/>
      <c r="TIR71" s="22"/>
      <c r="TIS71" s="22"/>
      <c r="TIT71" s="22"/>
      <c r="TIU71" s="22"/>
      <c r="TIV71" s="22"/>
      <c r="TIW71" s="22"/>
      <c r="TIX71" s="22"/>
      <c r="TIY71" s="22"/>
      <c r="TIZ71" s="22"/>
      <c r="TJA71" s="22"/>
      <c r="TJB71" s="22"/>
      <c r="TJC71" s="22"/>
      <c r="TJD71" s="22"/>
      <c r="TJE71" s="22"/>
      <c r="TJF71" s="22"/>
      <c r="TJG71" s="22"/>
      <c r="TJH71" s="22"/>
      <c r="TJI71" s="22"/>
      <c r="TJJ71" s="22"/>
      <c r="TJK71" s="22"/>
      <c r="TJL71" s="22"/>
      <c r="TJM71" s="22"/>
      <c r="TJN71" s="22"/>
      <c r="TJO71" s="22"/>
      <c r="TJP71" s="22"/>
      <c r="TJQ71" s="22"/>
      <c r="TJR71" s="22"/>
      <c r="TJS71" s="22"/>
      <c r="TJT71" s="22"/>
      <c r="TJU71" s="22"/>
      <c r="TJV71" s="22"/>
      <c r="TJW71" s="22"/>
      <c r="TJX71" s="22"/>
      <c r="TJY71" s="22"/>
      <c r="TJZ71" s="22"/>
      <c r="TKA71" s="22"/>
      <c r="TKB71" s="22"/>
      <c r="TKC71" s="22"/>
      <c r="TKD71" s="22"/>
      <c r="TKE71" s="22"/>
      <c r="TKF71" s="22"/>
      <c r="TKG71" s="22"/>
      <c r="TKH71" s="22"/>
      <c r="TKI71" s="22"/>
      <c r="TKJ71" s="22"/>
      <c r="TKK71" s="22"/>
      <c r="TKL71" s="22"/>
      <c r="TKM71" s="22"/>
      <c r="TKN71" s="22"/>
      <c r="TKO71" s="22"/>
      <c r="TKP71" s="22"/>
      <c r="TKQ71" s="22"/>
      <c r="TKR71" s="22"/>
      <c r="TKS71" s="22"/>
      <c r="TKT71" s="22"/>
      <c r="TKU71" s="22"/>
      <c r="TKV71" s="22"/>
      <c r="TKW71" s="22"/>
      <c r="TKX71" s="22"/>
      <c r="TKY71" s="22"/>
      <c r="TKZ71" s="22"/>
      <c r="TLA71" s="22"/>
      <c r="TLB71" s="22"/>
      <c r="TLC71" s="22"/>
      <c r="TLD71" s="22"/>
      <c r="TLE71" s="22"/>
      <c r="TLF71" s="22"/>
      <c r="TLG71" s="22"/>
      <c r="TLH71" s="22"/>
      <c r="TLI71" s="22"/>
      <c r="TLJ71" s="22"/>
      <c r="TLK71" s="22"/>
      <c r="TLL71" s="22"/>
      <c r="TLM71" s="22"/>
      <c r="TLN71" s="22"/>
      <c r="TLO71" s="22"/>
      <c r="TLP71" s="22"/>
      <c r="TLQ71" s="22"/>
      <c r="TLR71" s="22"/>
      <c r="TLS71" s="22"/>
      <c r="TLT71" s="22"/>
      <c r="TLU71" s="22"/>
      <c r="TLV71" s="22"/>
      <c r="TLW71" s="22"/>
      <c r="TLX71" s="22"/>
      <c r="TLY71" s="22"/>
      <c r="TLZ71" s="22"/>
      <c r="TMA71" s="22"/>
      <c r="TMB71" s="22"/>
      <c r="TMC71" s="22"/>
      <c r="TMD71" s="22"/>
      <c r="TME71" s="22"/>
      <c r="TMF71" s="22"/>
      <c r="TMG71" s="22"/>
      <c r="TMH71" s="22"/>
      <c r="TMI71" s="22"/>
      <c r="TMJ71" s="22"/>
      <c r="TMK71" s="22"/>
      <c r="TML71" s="22"/>
      <c r="TMM71" s="22"/>
      <c r="TMN71" s="22"/>
      <c r="TMO71" s="22"/>
      <c r="TMP71" s="22"/>
      <c r="TMQ71" s="22"/>
      <c r="TMR71" s="22"/>
      <c r="TMS71" s="22"/>
      <c r="TMT71" s="22"/>
      <c r="TMU71" s="22"/>
      <c r="TMV71" s="22"/>
      <c r="TMW71" s="22"/>
      <c r="TMX71" s="22"/>
      <c r="TMY71" s="22"/>
      <c r="TMZ71" s="22"/>
      <c r="TNA71" s="22"/>
      <c r="TNB71" s="22"/>
      <c r="TNC71" s="22"/>
      <c r="TND71" s="22"/>
      <c r="TNE71" s="22"/>
      <c r="TNF71" s="22"/>
      <c r="TNG71" s="22"/>
      <c r="TNH71" s="22"/>
      <c r="TNI71" s="22"/>
      <c r="TNJ71" s="22"/>
      <c r="TNK71" s="22"/>
      <c r="TNL71" s="22"/>
      <c r="TNM71" s="22"/>
      <c r="TNN71" s="22"/>
      <c r="TNO71" s="22"/>
      <c r="TNP71" s="22"/>
      <c r="TNQ71" s="22"/>
      <c r="TNR71" s="22"/>
      <c r="TNS71" s="22"/>
      <c r="TNT71" s="22"/>
      <c r="TNU71" s="22"/>
      <c r="TNV71" s="22"/>
      <c r="TNW71" s="22"/>
      <c r="TNX71" s="22"/>
      <c r="TNY71" s="22"/>
      <c r="TNZ71" s="22"/>
      <c r="TOA71" s="22"/>
      <c r="TOB71" s="22"/>
      <c r="TOC71" s="22"/>
      <c r="TOD71" s="22"/>
      <c r="TOE71" s="22"/>
      <c r="TOF71" s="22"/>
      <c r="TOG71" s="22"/>
      <c r="TOH71" s="22"/>
      <c r="TOI71" s="22"/>
      <c r="TOJ71" s="22"/>
      <c r="TOK71" s="22"/>
      <c r="TOL71" s="22"/>
      <c r="TOM71" s="22"/>
      <c r="TON71" s="22"/>
      <c r="TOO71" s="22"/>
      <c r="TOP71" s="22"/>
      <c r="TOQ71" s="22"/>
      <c r="TOR71" s="22"/>
      <c r="TOS71" s="22"/>
      <c r="TOT71" s="22"/>
      <c r="TOU71" s="22"/>
      <c r="TOV71" s="22"/>
      <c r="TOW71" s="22"/>
      <c r="TOX71" s="22"/>
      <c r="TOY71" s="22"/>
      <c r="TOZ71" s="22"/>
      <c r="TPA71" s="22"/>
      <c r="TPB71" s="22"/>
      <c r="TPC71" s="22"/>
      <c r="TPD71" s="22"/>
      <c r="TPE71" s="22"/>
      <c r="TPF71" s="22"/>
      <c r="TPG71" s="22"/>
      <c r="TPH71" s="22"/>
      <c r="TPI71" s="22"/>
      <c r="TPJ71" s="22"/>
      <c r="TPK71" s="22"/>
      <c r="TPL71" s="22"/>
      <c r="TPM71" s="22"/>
      <c r="TPN71" s="22"/>
      <c r="TPO71" s="22"/>
      <c r="TPP71" s="22"/>
      <c r="TPQ71" s="22"/>
      <c r="TPR71" s="22"/>
      <c r="TPS71" s="22"/>
      <c r="TPT71" s="22"/>
      <c r="TPU71" s="22"/>
      <c r="TPV71" s="22"/>
      <c r="TPW71" s="22"/>
      <c r="TPX71" s="22"/>
      <c r="TPY71" s="22"/>
      <c r="TPZ71" s="22"/>
      <c r="TQA71" s="22"/>
      <c r="TQB71" s="22"/>
      <c r="TQC71" s="22"/>
      <c r="TQD71" s="22"/>
      <c r="TQE71" s="22"/>
      <c r="TQF71" s="22"/>
      <c r="TQG71" s="22"/>
      <c r="TQH71" s="22"/>
      <c r="TQI71" s="22"/>
      <c r="TQJ71" s="22"/>
      <c r="TQK71" s="22"/>
      <c r="TQL71" s="22"/>
      <c r="TQM71" s="22"/>
      <c r="TQN71" s="22"/>
      <c r="TQO71" s="22"/>
      <c r="TQP71" s="22"/>
      <c r="TQQ71" s="22"/>
      <c r="TQR71" s="22"/>
      <c r="TQS71" s="22"/>
      <c r="TQT71" s="22"/>
      <c r="TQU71" s="22"/>
      <c r="TQV71" s="22"/>
      <c r="TQW71" s="22"/>
      <c r="TQX71" s="22"/>
      <c r="TQY71" s="22"/>
      <c r="TQZ71" s="22"/>
      <c r="TRA71" s="22"/>
      <c r="TRB71" s="22"/>
      <c r="TRC71" s="22"/>
      <c r="TRD71" s="22"/>
      <c r="TRE71" s="22"/>
      <c r="TRF71" s="22"/>
      <c r="TRG71" s="22"/>
      <c r="TRH71" s="22"/>
      <c r="TRI71" s="22"/>
      <c r="TRJ71" s="22"/>
      <c r="TRK71" s="22"/>
      <c r="TRL71" s="22"/>
      <c r="TRM71" s="22"/>
      <c r="TRN71" s="22"/>
      <c r="TRO71" s="22"/>
      <c r="TRP71" s="22"/>
      <c r="TRQ71" s="22"/>
      <c r="TRR71" s="22"/>
      <c r="TRS71" s="22"/>
      <c r="TRT71" s="22"/>
      <c r="TRU71" s="22"/>
      <c r="TRV71" s="22"/>
      <c r="TRW71" s="22"/>
      <c r="TRX71" s="22"/>
      <c r="TRY71" s="22"/>
      <c r="TRZ71" s="22"/>
      <c r="TSA71" s="22"/>
      <c r="TSB71" s="22"/>
      <c r="TSC71" s="22"/>
      <c r="TSD71" s="22"/>
      <c r="TSE71" s="22"/>
      <c r="TSF71" s="22"/>
      <c r="TSG71" s="22"/>
      <c r="TSH71" s="22"/>
      <c r="TSI71" s="22"/>
      <c r="TSJ71" s="22"/>
      <c r="TSK71" s="22"/>
      <c r="TSL71" s="22"/>
      <c r="TSM71" s="22"/>
      <c r="TSN71" s="22"/>
      <c r="TSO71" s="22"/>
      <c r="TSP71" s="22"/>
      <c r="TSQ71" s="22"/>
      <c r="TSR71" s="22"/>
      <c r="TSS71" s="22"/>
      <c r="TST71" s="22"/>
      <c r="TSU71" s="22"/>
      <c r="TSV71" s="22"/>
      <c r="TSW71" s="22"/>
      <c r="TSX71" s="22"/>
      <c r="TSY71" s="22"/>
      <c r="TSZ71" s="22"/>
      <c r="TTA71" s="22"/>
      <c r="TTB71" s="22"/>
      <c r="TTC71" s="22"/>
      <c r="TTD71" s="22"/>
      <c r="TTE71" s="22"/>
      <c r="TTF71" s="22"/>
      <c r="TTG71" s="22"/>
      <c r="TTH71" s="22"/>
      <c r="TTI71" s="22"/>
      <c r="TTJ71" s="22"/>
      <c r="TTK71" s="22"/>
      <c r="TTL71" s="22"/>
      <c r="TTM71" s="22"/>
      <c r="TTN71" s="22"/>
      <c r="TTO71" s="22"/>
      <c r="TTP71" s="22"/>
      <c r="TTQ71" s="22"/>
      <c r="TTR71" s="22"/>
      <c r="TTS71" s="22"/>
      <c r="TTT71" s="22"/>
      <c r="TTU71" s="22"/>
      <c r="TTV71" s="22"/>
      <c r="TTW71" s="22"/>
      <c r="TTX71" s="22"/>
      <c r="TTY71" s="22"/>
      <c r="TTZ71" s="22"/>
      <c r="TUA71" s="22"/>
      <c r="TUB71" s="22"/>
      <c r="TUC71" s="22"/>
      <c r="TUD71" s="22"/>
      <c r="TUE71" s="22"/>
      <c r="TUF71" s="22"/>
      <c r="TUG71" s="22"/>
      <c r="TUH71" s="22"/>
      <c r="TUI71" s="22"/>
      <c r="TUJ71" s="22"/>
      <c r="TUK71" s="22"/>
      <c r="TUL71" s="22"/>
      <c r="TUM71" s="22"/>
      <c r="TUN71" s="22"/>
      <c r="TUO71" s="22"/>
      <c r="TUP71" s="22"/>
      <c r="TUQ71" s="22"/>
      <c r="TUR71" s="22"/>
      <c r="TUS71" s="22"/>
      <c r="TUT71" s="22"/>
      <c r="TUU71" s="22"/>
      <c r="TUV71" s="22"/>
      <c r="TUW71" s="22"/>
      <c r="TUX71" s="22"/>
      <c r="TUY71" s="22"/>
      <c r="TUZ71" s="22"/>
      <c r="TVA71" s="22"/>
      <c r="TVB71" s="22"/>
      <c r="TVC71" s="22"/>
      <c r="TVD71" s="22"/>
      <c r="TVE71" s="22"/>
      <c r="TVF71" s="22"/>
      <c r="TVG71" s="22"/>
      <c r="TVH71" s="22"/>
      <c r="TVI71" s="22"/>
      <c r="TVJ71" s="22"/>
      <c r="TVK71" s="22"/>
      <c r="TVL71" s="22"/>
      <c r="TVM71" s="22"/>
      <c r="TVN71" s="22"/>
      <c r="TVO71" s="22"/>
      <c r="TVP71" s="22"/>
      <c r="TVQ71" s="22"/>
      <c r="TVR71" s="22"/>
      <c r="TVS71" s="22"/>
      <c r="TVT71" s="22"/>
      <c r="TVU71" s="22"/>
      <c r="TVV71" s="22"/>
      <c r="TVW71" s="22"/>
      <c r="TVX71" s="22"/>
      <c r="TVY71" s="22"/>
      <c r="TVZ71" s="22"/>
      <c r="TWA71" s="22"/>
      <c r="TWB71" s="22"/>
      <c r="TWC71" s="22"/>
      <c r="TWD71" s="22"/>
      <c r="TWE71" s="22"/>
      <c r="TWF71" s="22"/>
      <c r="TWG71" s="22"/>
      <c r="TWH71" s="22"/>
      <c r="TWI71" s="22"/>
      <c r="TWJ71" s="22"/>
      <c r="TWK71" s="22"/>
      <c r="TWL71" s="22"/>
      <c r="TWM71" s="22"/>
      <c r="TWN71" s="22"/>
      <c r="TWO71" s="22"/>
      <c r="TWP71" s="22"/>
      <c r="TWQ71" s="22"/>
      <c r="TWR71" s="22"/>
      <c r="TWS71" s="22"/>
      <c r="TWT71" s="22"/>
      <c r="TWU71" s="22"/>
      <c r="TWV71" s="22"/>
      <c r="TWW71" s="22"/>
      <c r="TWX71" s="22"/>
      <c r="TWY71" s="22"/>
      <c r="TWZ71" s="22"/>
      <c r="TXA71" s="22"/>
      <c r="TXB71" s="22"/>
      <c r="TXC71" s="22"/>
      <c r="TXD71" s="22"/>
      <c r="TXE71" s="22"/>
      <c r="TXF71" s="22"/>
      <c r="TXG71" s="22"/>
      <c r="TXH71" s="22"/>
      <c r="TXI71" s="22"/>
      <c r="TXJ71" s="22"/>
      <c r="TXK71" s="22"/>
      <c r="TXL71" s="22"/>
      <c r="TXM71" s="22"/>
      <c r="TXN71" s="22"/>
      <c r="TXO71" s="22"/>
      <c r="TXP71" s="22"/>
      <c r="TXQ71" s="22"/>
      <c r="TXR71" s="22"/>
      <c r="TXS71" s="22"/>
      <c r="TXT71" s="22"/>
      <c r="TXU71" s="22"/>
      <c r="TXV71" s="22"/>
      <c r="TXW71" s="22"/>
      <c r="TXX71" s="22"/>
      <c r="TXY71" s="22"/>
      <c r="TXZ71" s="22"/>
      <c r="TYA71" s="22"/>
      <c r="TYB71" s="22"/>
      <c r="TYC71" s="22"/>
      <c r="TYD71" s="22"/>
      <c r="TYE71" s="22"/>
      <c r="TYF71" s="22"/>
      <c r="TYG71" s="22"/>
      <c r="TYH71" s="22"/>
      <c r="TYI71" s="22"/>
      <c r="TYJ71" s="22"/>
      <c r="TYK71" s="22"/>
      <c r="TYL71" s="22"/>
      <c r="TYM71" s="22"/>
      <c r="TYN71" s="22"/>
      <c r="TYO71" s="22"/>
      <c r="TYP71" s="22"/>
      <c r="TYQ71" s="22"/>
      <c r="TYR71" s="22"/>
      <c r="TYS71" s="22"/>
      <c r="TYT71" s="22"/>
      <c r="TYU71" s="22"/>
      <c r="TYV71" s="22"/>
      <c r="TYW71" s="22"/>
      <c r="TYX71" s="22"/>
      <c r="TYY71" s="22"/>
      <c r="TYZ71" s="22"/>
      <c r="TZA71" s="22"/>
      <c r="TZB71" s="22"/>
      <c r="TZC71" s="22"/>
      <c r="TZD71" s="22"/>
      <c r="TZE71" s="22"/>
      <c r="TZF71" s="22"/>
      <c r="TZG71" s="22"/>
      <c r="TZH71" s="22"/>
      <c r="TZI71" s="22"/>
      <c r="TZJ71" s="22"/>
      <c r="TZK71" s="22"/>
      <c r="TZL71" s="22"/>
      <c r="TZM71" s="22"/>
      <c r="TZN71" s="22"/>
      <c r="TZO71" s="22"/>
      <c r="TZP71" s="22"/>
      <c r="TZQ71" s="22"/>
      <c r="TZR71" s="22"/>
      <c r="TZS71" s="22"/>
      <c r="TZT71" s="22"/>
      <c r="TZU71" s="22"/>
      <c r="TZV71" s="22"/>
      <c r="TZW71" s="22"/>
      <c r="TZX71" s="22"/>
      <c r="TZY71" s="22"/>
      <c r="TZZ71" s="22"/>
      <c r="UAA71" s="22"/>
      <c r="UAB71" s="22"/>
      <c r="UAC71" s="22"/>
      <c r="UAD71" s="22"/>
      <c r="UAE71" s="22"/>
      <c r="UAF71" s="22"/>
      <c r="UAG71" s="22"/>
      <c r="UAH71" s="22"/>
      <c r="UAI71" s="22"/>
      <c r="UAJ71" s="22"/>
      <c r="UAK71" s="22"/>
      <c r="UAL71" s="22"/>
      <c r="UAM71" s="22"/>
      <c r="UAN71" s="22"/>
      <c r="UAO71" s="22"/>
      <c r="UAP71" s="22"/>
      <c r="UAQ71" s="22"/>
      <c r="UAR71" s="22"/>
      <c r="UAS71" s="22"/>
      <c r="UAT71" s="22"/>
      <c r="UAU71" s="22"/>
      <c r="UAV71" s="22"/>
      <c r="UAW71" s="22"/>
      <c r="UAX71" s="22"/>
      <c r="UAY71" s="22"/>
      <c r="UAZ71" s="22"/>
      <c r="UBA71" s="22"/>
      <c r="UBB71" s="22"/>
      <c r="UBC71" s="22"/>
      <c r="UBD71" s="22"/>
      <c r="UBE71" s="22"/>
      <c r="UBF71" s="22"/>
      <c r="UBG71" s="22"/>
      <c r="UBH71" s="22"/>
      <c r="UBI71" s="22"/>
      <c r="UBJ71" s="22"/>
      <c r="UBK71" s="22"/>
      <c r="UBL71" s="22"/>
      <c r="UBM71" s="22"/>
      <c r="UBN71" s="22"/>
      <c r="UBO71" s="22"/>
      <c r="UBP71" s="22"/>
      <c r="UBQ71" s="22"/>
      <c r="UBR71" s="22"/>
      <c r="UBS71" s="22"/>
      <c r="UBT71" s="22"/>
      <c r="UBU71" s="22"/>
      <c r="UBV71" s="22"/>
      <c r="UBW71" s="22"/>
      <c r="UBX71" s="22"/>
      <c r="UBY71" s="22"/>
      <c r="UBZ71" s="22"/>
      <c r="UCA71" s="22"/>
      <c r="UCB71" s="22"/>
      <c r="UCC71" s="22"/>
      <c r="UCD71" s="22"/>
      <c r="UCE71" s="22"/>
      <c r="UCF71" s="22"/>
      <c r="UCG71" s="22"/>
      <c r="UCH71" s="22"/>
      <c r="UCI71" s="22"/>
      <c r="UCJ71" s="22"/>
      <c r="UCK71" s="22"/>
      <c r="UCL71" s="22"/>
      <c r="UCM71" s="22"/>
      <c r="UCN71" s="22"/>
      <c r="UCO71" s="22"/>
      <c r="UCP71" s="22"/>
      <c r="UCQ71" s="22"/>
      <c r="UCR71" s="22"/>
      <c r="UCS71" s="22"/>
      <c r="UCT71" s="22"/>
      <c r="UCU71" s="22"/>
      <c r="UCV71" s="22"/>
      <c r="UCW71" s="22"/>
      <c r="UCX71" s="22"/>
      <c r="UCY71" s="22"/>
      <c r="UCZ71" s="22"/>
      <c r="UDA71" s="22"/>
      <c r="UDB71" s="22"/>
      <c r="UDC71" s="22"/>
      <c r="UDD71" s="22"/>
      <c r="UDE71" s="22"/>
      <c r="UDF71" s="22"/>
      <c r="UDG71" s="22"/>
      <c r="UDH71" s="22"/>
      <c r="UDI71" s="22"/>
      <c r="UDJ71" s="22"/>
      <c r="UDK71" s="22"/>
      <c r="UDL71" s="22"/>
      <c r="UDM71" s="22"/>
      <c r="UDN71" s="22"/>
      <c r="UDO71" s="22"/>
      <c r="UDP71" s="22"/>
      <c r="UDQ71" s="22"/>
      <c r="UDR71" s="22"/>
      <c r="UDS71" s="22"/>
      <c r="UDT71" s="22"/>
      <c r="UDU71" s="22"/>
      <c r="UDV71" s="22"/>
      <c r="UDW71" s="22"/>
      <c r="UDX71" s="22"/>
      <c r="UDY71" s="22"/>
      <c r="UDZ71" s="22"/>
      <c r="UEA71" s="22"/>
      <c r="UEB71" s="22"/>
      <c r="UEC71" s="22"/>
      <c r="UED71" s="22"/>
      <c r="UEE71" s="22"/>
      <c r="UEF71" s="22"/>
      <c r="UEG71" s="22"/>
      <c r="UEH71" s="22"/>
      <c r="UEI71" s="22"/>
      <c r="UEJ71" s="22"/>
      <c r="UEK71" s="22"/>
      <c r="UEL71" s="22"/>
      <c r="UEM71" s="22"/>
      <c r="UEN71" s="22"/>
      <c r="UEO71" s="22"/>
      <c r="UEP71" s="22"/>
      <c r="UEQ71" s="22"/>
      <c r="UER71" s="22"/>
      <c r="UES71" s="22"/>
      <c r="UET71" s="22"/>
      <c r="UEU71" s="22"/>
      <c r="UEV71" s="22"/>
      <c r="UEW71" s="22"/>
      <c r="UEX71" s="22"/>
      <c r="UEY71" s="22"/>
      <c r="UEZ71" s="22"/>
      <c r="UFA71" s="22"/>
      <c r="UFB71" s="22"/>
      <c r="UFC71" s="22"/>
      <c r="UFD71" s="22"/>
      <c r="UFE71" s="22"/>
      <c r="UFF71" s="22"/>
      <c r="UFG71" s="22"/>
      <c r="UFH71" s="22"/>
      <c r="UFI71" s="22"/>
      <c r="UFJ71" s="22"/>
      <c r="UFK71" s="22"/>
      <c r="UFL71" s="22"/>
      <c r="UFM71" s="22"/>
      <c r="UFN71" s="22"/>
      <c r="UFO71" s="22"/>
      <c r="UFP71" s="22"/>
      <c r="UFQ71" s="22"/>
      <c r="UFR71" s="22"/>
      <c r="UFS71" s="22"/>
      <c r="UFT71" s="22"/>
      <c r="UFU71" s="22"/>
      <c r="UFV71" s="22"/>
      <c r="UFW71" s="22"/>
      <c r="UFX71" s="22"/>
      <c r="UFY71" s="22"/>
      <c r="UFZ71" s="22"/>
      <c r="UGA71" s="22"/>
      <c r="UGB71" s="22"/>
      <c r="UGC71" s="22"/>
      <c r="UGD71" s="22"/>
      <c r="UGE71" s="22"/>
      <c r="UGF71" s="22"/>
      <c r="UGG71" s="22"/>
      <c r="UGH71" s="22"/>
      <c r="UGI71" s="22"/>
      <c r="UGJ71" s="22"/>
      <c r="UGK71" s="22"/>
      <c r="UGL71" s="22"/>
      <c r="UGM71" s="22"/>
      <c r="UGN71" s="22"/>
      <c r="UGO71" s="22"/>
      <c r="UGP71" s="22"/>
      <c r="UGQ71" s="22"/>
      <c r="UGR71" s="22"/>
      <c r="UGS71" s="22"/>
      <c r="UGT71" s="22"/>
      <c r="UGU71" s="22"/>
      <c r="UGV71" s="22"/>
      <c r="UGW71" s="22"/>
      <c r="UGX71" s="22"/>
      <c r="UGY71" s="22"/>
      <c r="UGZ71" s="22"/>
      <c r="UHA71" s="22"/>
      <c r="UHB71" s="22"/>
      <c r="UHC71" s="22"/>
      <c r="UHD71" s="22"/>
      <c r="UHE71" s="22"/>
      <c r="UHF71" s="22"/>
      <c r="UHG71" s="22"/>
      <c r="UHH71" s="22"/>
      <c r="UHI71" s="22"/>
      <c r="UHJ71" s="22"/>
      <c r="UHK71" s="22"/>
      <c r="UHL71" s="22"/>
      <c r="UHM71" s="22"/>
      <c r="UHN71" s="22"/>
      <c r="UHO71" s="22"/>
      <c r="UHP71" s="22"/>
      <c r="UHQ71" s="22"/>
      <c r="UHR71" s="22"/>
      <c r="UHS71" s="22"/>
      <c r="UHT71" s="22"/>
      <c r="UHU71" s="22"/>
      <c r="UHV71" s="22"/>
      <c r="UHW71" s="22"/>
      <c r="UHX71" s="22"/>
      <c r="UHY71" s="22"/>
      <c r="UHZ71" s="22"/>
      <c r="UIA71" s="22"/>
      <c r="UIB71" s="22"/>
      <c r="UIC71" s="22"/>
      <c r="UID71" s="22"/>
      <c r="UIE71" s="22"/>
      <c r="UIF71" s="22"/>
      <c r="UIG71" s="22"/>
      <c r="UIH71" s="22"/>
      <c r="UII71" s="22"/>
      <c r="UIJ71" s="22"/>
      <c r="UIK71" s="22"/>
      <c r="UIL71" s="22"/>
      <c r="UIM71" s="22"/>
      <c r="UIN71" s="22"/>
      <c r="UIO71" s="22"/>
      <c r="UIP71" s="22"/>
      <c r="UIQ71" s="22"/>
      <c r="UIR71" s="22"/>
      <c r="UIS71" s="22"/>
      <c r="UIT71" s="22"/>
      <c r="UIU71" s="22"/>
      <c r="UIV71" s="22"/>
      <c r="UIW71" s="22"/>
      <c r="UIX71" s="22"/>
      <c r="UIY71" s="22"/>
      <c r="UIZ71" s="22"/>
      <c r="UJA71" s="22"/>
      <c r="UJB71" s="22"/>
      <c r="UJC71" s="22"/>
      <c r="UJD71" s="22"/>
      <c r="UJE71" s="22"/>
      <c r="UJF71" s="22"/>
      <c r="UJG71" s="22"/>
      <c r="UJH71" s="22"/>
      <c r="UJI71" s="22"/>
      <c r="UJJ71" s="22"/>
      <c r="UJK71" s="22"/>
      <c r="UJL71" s="22"/>
      <c r="UJM71" s="22"/>
      <c r="UJN71" s="22"/>
      <c r="UJO71" s="22"/>
      <c r="UJP71" s="22"/>
      <c r="UJQ71" s="22"/>
      <c r="UJR71" s="22"/>
      <c r="UJS71" s="22"/>
      <c r="UJT71" s="22"/>
      <c r="UJU71" s="22"/>
      <c r="UJV71" s="22"/>
      <c r="UJW71" s="22"/>
      <c r="UJX71" s="22"/>
      <c r="UJY71" s="22"/>
      <c r="UJZ71" s="22"/>
      <c r="UKA71" s="22"/>
      <c r="UKB71" s="22"/>
      <c r="UKC71" s="22"/>
      <c r="UKD71" s="22"/>
      <c r="UKE71" s="22"/>
      <c r="UKF71" s="22"/>
      <c r="UKG71" s="22"/>
      <c r="UKH71" s="22"/>
      <c r="UKI71" s="22"/>
      <c r="UKJ71" s="22"/>
      <c r="UKK71" s="22"/>
      <c r="UKL71" s="22"/>
      <c r="UKM71" s="22"/>
      <c r="UKN71" s="22"/>
      <c r="UKO71" s="22"/>
      <c r="UKP71" s="22"/>
      <c r="UKQ71" s="22"/>
      <c r="UKR71" s="22"/>
      <c r="UKS71" s="22"/>
      <c r="UKT71" s="22"/>
      <c r="UKU71" s="22"/>
      <c r="UKV71" s="22"/>
      <c r="UKW71" s="22"/>
      <c r="UKX71" s="22"/>
      <c r="UKY71" s="22"/>
      <c r="UKZ71" s="22"/>
      <c r="ULA71" s="22"/>
      <c r="ULB71" s="22"/>
      <c r="ULC71" s="22"/>
      <c r="ULD71" s="22"/>
      <c r="ULE71" s="22"/>
      <c r="ULF71" s="22"/>
      <c r="ULG71" s="22"/>
      <c r="ULH71" s="22"/>
      <c r="ULI71" s="22"/>
      <c r="ULJ71" s="22"/>
      <c r="ULK71" s="22"/>
      <c r="ULL71" s="22"/>
      <c r="ULM71" s="22"/>
      <c r="ULN71" s="22"/>
      <c r="ULO71" s="22"/>
      <c r="ULP71" s="22"/>
      <c r="ULQ71" s="22"/>
      <c r="ULR71" s="22"/>
      <c r="ULS71" s="22"/>
      <c r="ULT71" s="22"/>
      <c r="ULU71" s="22"/>
      <c r="ULV71" s="22"/>
      <c r="ULW71" s="22"/>
      <c r="ULX71" s="22"/>
      <c r="ULY71" s="22"/>
      <c r="ULZ71" s="22"/>
      <c r="UMA71" s="22"/>
      <c r="UMB71" s="22"/>
      <c r="UMC71" s="22"/>
      <c r="UMD71" s="22"/>
      <c r="UME71" s="22"/>
      <c r="UMF71" s="22"/>
      <c r="UMG71" s="22"/>
      <c r="UMH71" s="22"/>
      <c r="UMI71" s="22"/>
      <c r="UMJ71" s="22"/>
      <c r="UMK71" s="22"/>
      <c r="UML71" s="22"/>
      <c r="UMM71" s="22"/>
      <c r="UMN71" s="22"/>
      <c r="UMO71" s="22"/>
      <c r="UMP71" s="22"/>
      <c r="UMQ71" s="22"/>
      <c r="UMR71" s="22"/>
      <c r="UMS71" s="22"/>
      <c r="UMT71" s="22"/>
      <c r="UMU71" s="22"/>
      <c r="UMV71" s="22"/>
      <c r="UMW71" s="22"/>
      <c r="UMX71" s="22"/>
      <c r="UMY71" s="22"/>
      <c r="UMZ71" s="22"/>
      <c r="UNA71" s="22"/>
      <c r="UNB71" s="22"/>
      <c r="UNC71" s="22"/>
      <c r="UND71" s="22"/>
      <c r="UNE71" s="22"/>
      <c r="UNF71" s="22"/>
      <c r="UNG71" s="22"/>
      <c r="UNH71" s="22"/>
      <c r="UNI71" s="22"/>
      <c r="UNJ71" s="22"/>
      <c r="UNK71" s="22"/>
      <c r="UNL71" s="22"/>
      <c r="UNM71" s="22"/>
      <c r="UNN71" s="22"/>
      <c r="UNO71" s="22"/>
      <c r="UNP71" s="22"/>
      <c r="UNQ71" s="22"/>
      <c r="UNR71" s="22"/>
      <c r="UNS71" s="22"/>
      <c r="UNT71" s="22"/>
      <c r="UNU71" s="22"/>
      <c r="UNV71" s="22"/>
      <c r="UNW71" s="22"/>
      <c r="UNX71" s="22"/>
      <c r="UNY71" s="22"/>
      <c r="UNZ71" s="22"/>
      <c r="UOA71" s="22"/>
      <c r="UOB71" s="22"/>
      <c r="UOC71" s="22"/>
      <c r="UOD71" s="22"/>
      <c r="UOE71" s="22"/>
      <c r="UOF71" s="22"/>
      <c r="UOG71" s="22"/>
      <c r="UOH71" s="22"/>
      <c r="UOI71" s="22"/>
      <c r="UOJ71" s="22"/>
      <c r="UOK71" s="22"/>
      <c r="UOL71" s="22"/>
      <c r="UOM71" s="22"/>
      <c r="UON71" s="22"/>
      <c r="UOO71" s="22"/>
      <c r="UOP71" s="22"/>
      <c r="UOQ71" s="22"/>
      <c r="UOR71" s="22"/>
      <c r="UOS71" s="22"/>
      <c r="UOT71" s="22"/>
      <c r="UOU71" s="22"/>
      <c r="UOV71" s="22"/>
      <c r="UOW71" s="22"/>
      <c r="UOX71" s="22"/>
      <c r="UOY71" s="22"/>
      <c r="UOZ71" s="22"/>
      <c r="UPA71" s="22"/>
      <c r="UPB71" s="22"/>
      <c r="UPC71" s="22"/>
      <c r="UPD71" s="22"/>
      <c r="UPE71" s="22"/>
      <c r="UPF71" s="22"/>
      <c r="UPG71" s="22"/>
      <c r="UPH71" s="22"/>
      <c r="UPI71" s="22"/>
      <c r="UPJ71" s="22"/>
      <c r="UPK71" s="22"/>
      <c r="UPL71" s="22"/>
      <c r="UPM71" s="22"/>
      <c r="UPN71" s="22"/>
      <c r="UPO71" s="22"/>
      <c r="UPP71" s="22"/>
      <c r="UPQ71" s="22"/>
      <c r="UPR71" s="22"/>
      <c r="UPS71" s="22"/>
      <c r="UPT71" s="22"/>
      <c r="UPU71" s="22"/>
      <c r="UPV71" s="22"/>
      <c r="UPW71" s="22"/>
      <c r="UPX71" s="22"/>
      <c r="UPY71" s="22"/>
      <c r="UPZ71" s="22"/>
      <c r="UQA71" s="22"/>
      <c r="UQB71" s="22"/>
      <c r="UQC71" s="22"/>
      <c r="UQD71" s="22"/>
      <c r="UQE71" s="22"/>
      <c r="UQF71" s="22"/>
      <c r="UQG71" s="22"/>
      <c r="UQH71" s="22"/>
      <c r="UQI71" s="22"/>
      <c r="UQJ71" s="22"/>
      <c r="UQK71" s="22"/>
      <c r="UQL71" s="22"/>
      <c r="UQM71" s="22"/>
      <c r="UQN71" s="22"/>
      <c r="UQO71" s="22"/>
      <c r="UQP71" s="22"/>
      <c r="UQQ71" s="22"/>
      <c r="UQR71" s="22"/>
      <c r="UQS71" s="22"/>
      <c r="UQT71" s="22"/>
      <c r="UQU71" s="22"/>
      <c r="UQV71" s="22"/>
      <c r="UQW71" s="22"/>
      <c r="UQX71" s="22"/>
      <c r="UQY71" s="22"/>
      <c r="UQZ71" s="22"/>
      <c r="URA71" s="22"/>
      <c r="URB71" s="22"/>
      <c r="URC71" s="22"/>
      <c r="URD71" s="22"/>
      <c r="URE71" s="22"/>
      <c r="URF71" s="22"/>
      <c r="URG71" s="22"/>
      <c r="URH71" s="22"/>
      <c r="URI71" s="22"/>
      <c r="URJ71" s="22"/>
      <c r="URK71" s="22"/>
      <c r="URL71" s="22"/>
      <c r="URM71" s="22"/>
      <c r="URN71" s="22"/>
      <c r="URO71" s="22"/>
      <c r="URP71" s="22"/>
      <c r="URQ71" s="22"/>
      <c r="URR71" s="22"/>
      <c r="URS71" s="22"/>
      <c r="URT71" s="22"/>
      <c r="URU71" s="22"/>
      <c r="URV71" s="22"/>
      <c r="URW71" s="22"/>
      <c r="URX71" s="22"/>
      <c r="URY71" s="22"/>
      <c r="URZ71" s="22"/>
      <c r="USA71" s="22"/>
      <c r="USB71" s="22"/>
      <c r="USC71" s="22"/>
      <c r="USD71" s="22"/>
      <c r="USE71" s="22"/>
      <c r="USF71" s="22"/>
      <c r="USG71" s="22"/>
      <c r="USH71" s="22"/>
      <c r="USI71" s="22"/>
      <c r="USJ71" s="22"/>
      <c r="USK71" s="22"/>
      <c r="USL71" s="22"/>
      <c r="USM71" s="22"/>
      <c r="USN71" s="22"/>
      <c r="USO71" s="22"/>
      <c r="USP71" s="22"/>
      <c r="USQ71" s="22"/>
      <c r="USR71" s="22"/>
      <c r="USS71" s="22"/>
      <c r="UST71" s="22"/>
      <c r="USU71" s="22"/>
      <c r="USV71" s="22"/>
      <c r="USW71" s="22"/>
      <c r="USX71" s="22"/>
      <c r="USY71" s="22"/>
      <c r="USZ71" s="22"/>
      <c r="UTA71" s="22"/>
      <c r="UTB71" s="22"/>
      <c r="UTC71" s="22"/>
      <c r="UTD71" s="22"/>
      <c r="UTE71" s="22"/>
      <c r="UTF71" s="22"/>
      <c r="UTG71" s="22"/>
      <c r="UTH71" s="22"/>
      <c r="UTI71" s="22"/>
      <c r="UTJ71" s="22"/>
      <c r="UTK71" s="22"/>
      <c r="UTL71" s="22"/>
      <c r="UTM71" s="22"/>
      <c r="UTN71" s="22"/>
      <c r="UTO71" s="22"/>
      <c r="UTP71" s="22"/>
      <c r="UTQ71" s="22"/>
      <c r="UTR71" s="22"/>
      <c r="UTS71" s="22"/>
      <c r="UTT71" s="22"/>
      <c r="UTU71" s="22"/>
      <c r="UTV71" s="22"/>
      <c r="UTW71" s="22"/>
      <c r="UTX71" s="22"/>
      <c r="UTY71" s="22"/>
      <c r="UTZ71" s="22"/>
      <c r="UUA71" s="22"/>
      <c r="UUB71" s="22"/>
      <c r="UUC71" s="22"/>
      <c r="UUD71" s="22"/>
      <c r="UUE71" s="22"/>
      <c r="UUF71" s="22"/>
      <c r="UUG71" s="22"/>
      <c r="UUH71" s="22"/>
      <c r="UUI71" s="22"/>
      <c r="UUJ71" s="22"/>
      <c r="UUK71" s="22"/>
      <c r="UUL71" s="22"/>
      <c r="UUM71" s="22"/>
      <c r="UUN71" s="22"/>
      <c r="UUO71" s="22"/>
      <c r="UUP71" s="22"/>
      <c r="UUQ71" s="22"/>
      <c r="UUR71" s="22"/>
      <c r="UUS71" s="22"/>
      <c r="UUT71" s="22"/>
      <c r="UUU71" s="22"/>
      <c r="UUV71" s="22"/>
      <c r="UUW71" s="22"/>
      <c r="UUX71" s="22"/>
      <c r="UUY71" s="22"/>
      <c r="UUZ71" s="22"/>
      <c r="UVA71" s="22"/>
      <c r="UVB71" s="22"/>
      <c r="UVC71" s="22"/>
      <c r="UVD71" s="22"/>
      <c r="UVE71" s="22"/>
      <c r="UVF71" s="22"/>
      <c r="UVG71" s="22"/>
      <c r="UVH71" s="22"/>
      <c r="UVI71" s="22"/>
      <c r="UVJ71" s="22"/>
      <c r="UVK71" s="22"/>
      <c r="UVL71" s="22"/>
      <c r="UVM71" s="22"/>
      <c r="UVN71" s="22"/>
      <c r="UVO71" s="22"/>
      <c r="UVP71" s="22"/>
      <c r="UVQ71" s="22"/>
      <c r="UVR71" s="22"/>
      <c r="UVS71" s="22"/>
      <c r="UVT71" s="22"/>
      <c r="UVU71" s="22"/>
      <c r="UVV71" s="22"/>
      <c r="UVW71" s="22"/>
      <c r="UVX71" s="22"/>
      <c r="UVY71" s="22"/>
      <c r="UVZ71" s="22"/>
      <c r="UWA71" s="22"/>
      <c r="UWB71" s="22"/>
      <c r="UWC71" s="22"/>
      <c r="UWD71" s="22"/>
      <c r="UWE71" s="22"/>
      <c r="UWF71" s="22"/>
      <c r="UWG71" s="22"/>
      <c r="UWH71" s="22"/>
      <c r="UWI71" s="22"/>
      <c r="UWJ71" s="22"/>
      <c r="UWK71" s="22"/>
      <c r="UWL71" s="22"/>
      <c r="UWM71" s="22"/>
      <c r="UWN71" s="22"/>
      <c r="UWO71" s="22"/>
      <c r="UWP71" s="22"/>
      <c r="UWQ71" s="22"/>
      <c r="UWR71" s="22"/>
      <c r="UWS71" s="22"/>
      <c r="UWT71" s="22"/>
      <c r="UWU71" s="22"/>
      <c r="UWV71" s="22"/>
      <c r="UWW71" s="22"/>
      <c r="UWX71" s="22"/>
      <c r="UWY71" s="22"/>
      <c r="UWZ71" s="22"/>
      <c r="UXA71" s="22"/>
      <c r="UXB71" s="22"/>
      <c r="UXC71" s="22"/>
      <c r="UXD71" s="22"/>
      <c r="UXE71" s="22"/>
      <c r="UXF71" s="22"/>
      <c r="UXG71" s="22"/>
      <c r="UXH71" s="22"/>
      <c r="UXI71" s="22"/>
      <c r="UXJ71" s="22"/>
      <c r="UXK71" s="22"/>
      <c r="UXL71" s="22"/>
      <c r="UXM71" s="22"/>
      <c r="UXN71" s="22"/>
      <c r="UXO71" s="22"/>
      <c r="UXP71" s="22"/>
      <c r="UXQ71" s="22"/>
      <c r="UXR71" s="22"/>
      <c r="UXS71" s="22"/>
      <c r="UXT71" s="22"/>
      <c r="UXU71" s="22"/>
      <c r="UXV71" s="22"/>
      <c r="UXW71" s="22"/>
      <c r="UXX71" s="22"/>
      <c r="UXY71" s="22"/>
      <c r="UXZ71" s="22"/>
      <c r="UYA71" s="22"/>
      <c r="UYB71" s="22"/>
      <c r="UYC71" s="22"/>
      <c r="UYD71" s="22"/>
      <c r="UYE71" s="22"/>
      <c r="UYF71" s="22"/>
      <c r="UYG71" s="22"/>
      <c r="UYH71" s="22"/>
      <c r="UYI71" s="22"/>
      <c r="UYJ71" s="22"/>
      <c r="UYK71" s="22"/>
      <c r="UYL71" s="22"/>
      <c r="UYM71" s="22"/>
      <c r="UYN71" s="22"/>
      <c r="UYO71" s="22"/>
      <c r="UYP71" s="22"/>
      <c r="UYQ71" s="22"/>
      <c r="UYR71" s="22"/>
      <c r="UYS71" s="22"/>
      <c r="UYT71" s="22"/>
      <c r="UYU71" s="22"/>
      <c r="UYV71" s="22"/>
      <c r="UYW71" s="22"/>
      <c r="UYX71" s="22"/>
      <c r="UYY71" s="22"/>
      <c r="UYZ71" s="22"/>
      <c r="UZA71" s="22"/>
      <c r="UZB71" s="22"/>
      <c r="UZC71" s="22"/>
      <c r="UZD71" s="22"/>
      <c r="UZE71" s="22"/>
      <c r="UZF71" s="22"/>
      <c r="UZG71" s="22"/>
      <c r="UZH71" s="22"/>
      <c r="UZI71" s="22"/>
      <c r="UZJ71" s="22"/>
      <c r="UZK71" s="22"/>
      <c r="UZL71" s="22"/>
      <c r="UZM71" s="22"/>
      <c r="UZN71" s="22"/>
      <c r="UZO71" s="22"/>
      <c r="UZP71" s="22"/>
      <c r="UZQ71" s="22"/>
      <c r="UZR71" s="22"/>
      <c r="UZS71" s="22"/>
      <c r="UZT71" s="22"/>
      <c r="UZU71" s="22"/>
      <c r="UZV71" s="22"/>
      <c r="UZW71" s="22"/>
      <c r="UZX71" s="22"/>
      <c r="UZY71" s="22"/>
      <c r="UZZ71" s="22"/>
      <c r="VAA71" s="22"/>
      <c r="VAB71" s="22"/>
      <c r="VAC71" s="22"/>
      <c r="VAD71" s="22"/>
      <c r="VAE71" s="22"/>
      <c r="VAF71" s="22"/>
      <c r="VAG71" s="22"/>
      <c r="VAH71" s="22"/>
      <c r="VAI71" s="22"/>
      <c r="VAJ71" s="22"/>
      <c r="VAK71" s="22"/>
      <c r="VAL71" s="22"/>
      <c r="VAM71" s="22"/>
      <c r="VAN71" s="22"/>
      <c r="VAO71" s="22"/>
      <c r="VAP71" s="22"/>
      <c r="VAQ71" s="22"/>
      <c r="VAR71" s="22"/>
      <c r="VAS71" s="22"/>
      <c r="VAT71" s="22"/>
      <c r="VAU71" s="22"/>
      <c r="VAV71" s="22"/>
      <c r="VAW71" s="22"/>
      <c r="VAX71" s="22"/>
      <c r="VAY71" s="22"/>
      <c r="VAZ71" s="22"/>
      <c r="VBA71" s="22"/>
      <c r="VBB71" s="22"/>
      <c r="VBC71" s="22"/>
      <c r="VBD71" s="22"/>
      <c r="VBE71" s="22"/>
      <c r="VBF71" s="22"/>
      <c r="VBG71" s="22"/>
      <c r="VBH71" s="22"/>
      <c r="VBI71" s="22"/>
      <c r="VBJ71" s="22"/>
      <c r="VBK71" s="22"/>
      <c r="VBL71" s="22"/>
      <c r="VBM71" s="22"/>
      <c r="VBN71" s="22"/>
      <c r="VBO71" s="22"/>
      <c r="VBP71" s="22"/>
      <c r="VBQ71" s="22"/>
      <c r="VBR71" s="22"/>
      <c r="VBS71" s="22"/>
      <c r="VBT71" s="22"/>
      <c r="VBU71" s="22"/>
      <c r="VBV71" s="22"/>
      <c r="VBW71" s="22"/>
      <c r="VBX71" s="22"/>
      <c r="VBY71" s="22"/>
      <c r="VBZ71" s="22"/>
      <c r="VCA71" s="22"/>
      <c r="VCB71" s="22"/>
      <c r="VCC71" s="22"/>
      <c r="VCD71" s="22"/>
      <c r="VCE71" s="22"/>
      <c r="VCF71" s="22"/>
      <c r="VCG71" s="22"/>
      <c r="VCH71" s="22"/>
      <c r="VCI71" s="22"/>
      <c r="VCJ71" s="22"/>
      <c r="VCK71" s="22"/>
      <c r="VCL71" s="22"/>
      <c r="VCM71" s="22"/>
      <c r="VCN71" s="22"/>
      <c r="VCO71" s="22"/>
      <c r="VCP71" s="22"/>
      <c r="VCQ71" s="22"/>
      <c r="VCR71" s="22"/>
      <c r="VCS71" s="22"/>
      <c r="VCT71" s="22"/>
      <c r="VCU71" s="22"/>
      <c r="VCV71" s="22"/>
      <c r="VCW71" s="22"/>
      <c r="VCX71" s="22"/>
      <c r="VCY71" s="22"/>
      <c r="VCZ71" s="22"/>
      <c r="VDA71" s="22"/>
      <c r="VDB71" s="22"/>
      <c r="VDC71" s="22"/>
      <c r="VDD71" s="22"/>
      <c r="VDE71" s="22"/>
      <c r="VDF71" s="22"/>
      <c r="VDG71" s="22"/>
      <c r="VDH71" s="22"/>
      <c r="VDI71" s="22"/>
      <c r="VDJ71" s="22"/>
      <c r="VDK71" s="22"/>
      <c r="VDL71" s="22"/>
      <c r="VDM71" s="22"/>
      <c r="VDN71" s="22"/>
      <c r="VDO71" s="22"/>
      <c r="VDP71" s="22"/>
      <c r="VDQ71" s="22"/>
      <c r="VDR71" s="22"/>
      <c r="VDS71" s="22"/>
      <c r="VDT71" s="22"/>
      <c r="VDU71" s="22"/>
      <c r="VDV71" s="22"/>
      <c r="VDW71" s="22"/>
      <c r="VDX71" s="22"/>
      <c r="VDY71" s="22"/>
      <c r="VDZ71" s="22"/>
      <c r="VEA71" s="22"/>
      <c r="VEB71" s="22"/>
      <c r="VEC71" s="22"/>
      <c r="VED71" s="22"/>
      <c r="VEE71" s="22"/>
      <c r="VEF71" s="22"/>
      <c r="VEG71" s="22"/>
      <c r="VEH71" s="22"/>
      <c r="VEI71" s="22"/>
      <c r="VEJ71" s="22"/>
      <c r="VEK71" s="22"/>
      <c r="VEL71" s="22"/>
      <c r="VEM71" s="22"/>
      <c r="VEN71" s="22"/>
      <c r="VEO71" s="22"/>
      <c r="VEP71" s="22"/>
      <c r="VEQ71" s="22"/>
      <c r="VER71" s="22"/>
      <c r="VES71" s="22"/>
      <c r="VET71" s="22"/>
      <c r="VEU71" s="22"/>
      <c r="VEV71" s="22"/>
      <c r="VEW71" s="22"/>
      <c r="VEX71" s="22"/>
      <c r="VEY71" s="22"/>
      <c r="VEZ71" s="22"/>
      <c r="VFA71" s="22"/>
      <c r="VFB71" s="22"/>
      <c r="VFC71" s="22"/>
      <c r="VFD71" s="22"/>
      <c r="VFE71" s="22"/>
      <c r="VFF71" s="22"/>
      <c r="VFG71" s="22"/>
      <c r="VFH71" s="22"/>
      <c r="VFI71" s="22"/>
      <c r="VFJ71" s="22"/>
      <c r="VFK71" s="22"/>
      <c r="VFL71" s="22"/>
      <c r="VFM71" s="22"/>
      <c r="VFN71" s="22"/>
      <c r="VFO71" s="22"/>
      <c r="VFP71" s="22"/>
      <c r="VFQ71" s="22"/>
      <c r="VFR71" s="22"/>
      <c r="VFS71" s="22"/>
      <c r="VFT71" s="22"/>
      <c r="VFU71" s="22"/>
      <c r="VFV71" s="22"/>
      <c r="VFW71" s="22"/>
      <c r="VFX71" s="22"/>
      <c r="VFY71" s="22"/>
      <c r="VFZ71" s="22"/>
      <c r="VGA71" s="22"/>
      <c r="VGB71" s="22"/>
      <c r="VGC71" s="22"/>
      <c r="VGD71" s="22"/>
      <c r="VGE71" s="22"/>
      <c r="VGF71" s="22"/>
      <c r="VGG71" s="22"/>
      <c r="VGH71" s="22"/>
      <c r="VGI71" s="22"/>
      <c r="VGJ71" s="22"/>
      <c r="VGK71" s="22"/>
      <c r="VGL71" s="22"/>
      <c r="VGM71" s="22"/>
      <c r="VGN71" s="22"/>
      <c r="VGO71" s="22"/>
      <c r="VGP71" s="22"/>
      <c r="VGQ71" s="22"/>
      <c r="VGR71" s="22"/>
      <c r="VGS71" s="22"/>
      <c r="VGT71" s="22"/>
      <c r="VGU71" s="22"/>
      <c r="VGV71" s="22"/>
      <c r="VGW71" s="22"/>
      <c r="VGX71" s="22"/>
      <c r="VGY71" s="22"/>
      <c r="VGZ71" s="22"/>
      <c r="VHA71" s="22"/>
      <c r="VHB71" s="22"/>
      <c r="VHC71" s="22"/>
      <c r="VHD71" s="22"/>
      <c r="VHE71" s="22"/>
      <c r="VHF71" s="22"/>
      <c r="VHG71" s="22"/>
      <c r="VHH71" s="22"/>
      <c r="VHI71" s="22"/>
      <c r="VHJ71" s="22"/>
      <c r="VHK71" s="22"/>
      <c r="VHL71" s="22"/>
      <c r="VHM71" s="22"/>
      <c r="VHN71" s="22"/>
      <c r="VHO71" s="22"/>
      <c r="VHP71" s="22"/>
      <c r="VHQ71" s="22"/>
      <c r="VHR71" s="22"/>
      <c r="VHS71" s="22"/>
      <c r="VHT71" s="22"/>
      <c r="VHU71" s="22"/>
      <c r="VHV71" s="22"/>
      <c r="VHW71" s="22"/>
      <c r="VHX71" s="22"/>
      <c r="VHY71" s="22"/>
      <c r="VHZ71" s="22"/>
      <c r="VIA71" s="22"/>
      <c r="VIB71" s="22"/>
      <c r="VIC71" s="22"/>
      <c r="VID71" s="22"/>
      <c r="VIE71" s="22"/>
      <c r="VIF71" s="22"/>
      <c r="VIG71" s="22"/>
      <c r="VIH71" s="22"/>
      <c r="VII71" s="22"/>
      <c r="VIJ71" s="22"/>
      <c r="VIK71" s="22"/>
      <c r="VIL71" s="22"/>
      <c r="VIM71" s="22"/>
      <c r="VIN71" s="22"/>
      <c r="VIO71" s="22"/>
      <c r="VIP71" s="22"/>
      <c r="VIQ71" s="22"/>
      <c r="VIR71" s="22"/>
      <c r="VIS71" s="22"/>
      <c r="VIT71" s="22"/>
      <c r="VIU71" s="22"/>
      <c r="VIV71" s="22"/>
      <c r="VIW71" s="22"/>
      <c r="VIX71" s="22"/>
      <c r="VIY71" s="22"/>
      <c r="VIZ71" s="22"/>
      <c r="VJA71" s="22"/>
      <c r="VJB71" s="22"/>
      <c r="VJC71" s="22"/>
      <c r="VJD71" s="22"/>
      <c r="VJE71" s="22"/>
      <c r="VJF71" s="22"/>
      <c r="VJG71" s="22"/>
      <c r="VJH71" s="22"/>
      <c r="VJI71" s="22"/>
      <c r="VJJ71" s="22"/>
      <c r="VJK71" s="22"/>
      <c r="VJL71" s="22"/>
      <c r="VJM71" s="22"/>
      <c r="VJN71" s="22"/>
      <c r="VJO71" s="22"/>
      <c r="VJP71" s="22"/>
      <c r="VJQ71" s="22"/>
      <c r="VJR71" s="22"/>
      <c r="VJS71" s="22"/>
      <c r="VJT71" s="22"/>
      <c r="VJU71" s="22"/>
      <c r="VJV71" s="22"/>
      <c r="VJW71" s="22"/>
      <c r="VJX71" s="22"/>
      <c r="VJY71" s="22"/>
      <c r="VJZ71" s="22"/>
      <c r="VKA71" s="22"/>
      <c r="VKB71" s="22"/>
      <c r="VKC71" s="22"/>
      <c r="VKD71" s="22"/>
      <c r="VKE71" s="22"/>
      <c r="VKF71" s="22"/>
      <c r="VKG71" s="22"/>
      <c r="VKH71" s="22"/>
      <c r="VKI71" s="22"/>
      <c r="VKJ71" s="22"/>
      <c r="VKK71" s="22"/>
      <c r="VKL71" s="22"/>
      <c r="VKM71" s="22"/>
      <c r="VKN71" s="22"/>
      <c r="VKO71" s="22"/>
      <c r="VKP71" s="22"/>
      <c r="VKQ71" s="22"/>
      <c r="VKR71" s="22"/>
      <c r="VKS71" s="22"/>
      <c r="VKT71" s="22"/>
      <c r="VKU71" s="22"/>
      <c r="VKV71" s="22"/>
      <c r="VKW71" s="22"/>
      <c r="VKX71" s="22"/>
      <c r="VKY71" s="22"/>
      <c r="VKZ71" s="22"/>
      <c r="VLA71" s="22"/>
      <c r="VLB71" s="22"/>
      <c r="VLC71" s="22"/>
      <c r="VLD71" s="22"/>
      <c r="VLE71" s="22"/>
      <c r="VLF71" s="22"/>
      <c r="VLG71" s="22"/>
      <c r="VLH71" s="22"/>
      <c r="VLI71" s="22"/>
      <c r="VLJ71" s="22"/>
      <c r="VLK71" s="22"/>
      <c r="VLL71" s="22"/>
      <c r="VLM71" s="22"/>
      <c r="VLN71" s="22"/>
      <c r="VLO71" s="22"/>
      <c r="VLP71" s="22"/>
      <c r="VLQ71" s="22"/>
      <c r="VLR71" s="22"/>
      <c r="VLS71" s="22"/>
      <c r="VLT71" s="22"/>
      <c r="VLU71" s="22"/>
      <c r="VLV71" s="22"/>
      <c r="VLW71" s="22"/>
      <c r="VLX71" s="22"/>
      <c r="VLY71" s="22"/>
      <c r="VLZ71" s="22"/>
      <c r="VMA71" s="22"/>
      <c r="VMB71" s="22"/>
      <c r="VMC71" s="22"/>
      <c r="VMD71" s="22"/>
      <c r="VME71" s="22"/>
      <c r="VMF71" s="22"/>
      <c r="VMG71" s="22"/>
      <c r="VMH71" s="22"/>
      <c r="VMI71" s="22"/>
      <c r="VMJ71" s="22"/>
      <c r="VMK71" s="22"/>
      <c r="VML71" s="22"/>
      <c r="VMM71" s="22"/>
      <c r="VMN71" s="22"/>
      <c r="VMO71" s="22"/>
      <c r="VMP71" s="22"/>
      <c r="VMQ71" s="22"/>
      <c r="VMR71" s="22"/>
      <c r="VMS71" s="22"/>
      <c r="VMT71" s="22"/>
      <c r="VMU71" s="22"/>
      <c r="VMV71" s="22"/>
      <c r="VMW71" s="22"/>
      <c r="VMX71" s="22"/>
      <c r="VMY71" s="22"/>
      <c r="VMZ71" s="22"/>
      <c r="VNA71" s="22"/>
      <c r="VNB71" s="22"/>
      <c r="VNC71" s="22"/>
      <c r="VND71" s="22"/>
      <c r="VNE71" s="22"/>
      <c r="VNF71" s="22"/>
      <c r="VNG71" s="22"/>
      <c r="VNH71" s="22"/>
      <c r="VNI71" s="22"/>
      <c r="VNJ71" s="22"/>
      <c r="VNK71" s="22"/>
      <c r="VNL71" s="22"/>
      <c r="VNM71" s="22"/>
      <c r="VNN71" s="22"/>
      <c r="VNO71" s="22"/>
      <c r="VNP71" s="22"/>
      <c r="VNQ71" s="22"/>
      <c r="VNR71" s="22"/>
      <c r="VNS71" s="22"/>
      <c r="VNT71" s="22"/>
      <c r="VNU71" s="22"/>
      <c r="VNV71" s="22"/>
      <c r="VNW71" s="22"/>
      <c r="VNX71" s="22"/>
      <c r="VNY71" s="22"/>
      <c r="VNZ71" s="22"/>
      <c r="VOA71" s="22"/>
      <c r="VOB71" s="22"/>
      <c r="VOC71" s="22"/>
      <c r="VOD71" s="22"/>
      <c r="VOE71" s="22"/>
      <c r="VOF71" s="22"/>
      <c r="VOG71" s="22"/>
      <c r="VOH71" s="22"/>
      <c r="VOI71" s="22"/>
      <c r="VOJ71" s="22"/>
      <c r="VOK71" s="22"/>
      <c r="VOL71" s="22"/>
      <c r="VOM71" s="22"/>
      <c r="VON71" s="22"/>
      <c r="VOO71" s="22"/>
      <c r="VOP71" s="22"/>
      <c r="VOQ71" s="22"/>
      <c r="VOR71" s="22"/>
      <c r="VOS71" s="22"/>
      <c r="VOT71" s="22"/>
      <c r="VOU71" s="22"/>
      <c r="VOV71" s="22"/>
      <c r="VOW71" s="22"/>
      <c r="VOX71" s="22"/>
      <c r="VOY71" s="22"/>
      <c r="VOZ71" s="22"/>
      <c r="VPA71" s="22"/>
      <c r="VPB71" s="22"/>
      <c r="VPC71" s="22"/>
      <c r="VPD71" s="22"/>
      <c r="VPE71" s="22"/>
      <c r="VPF71" s="22"/>
      <c r="VPG71" s="22"/>
      <c r="VPH71" s="22"/>
      <c r="VPI71" s="22"/>
      <c r="VPJ71" s="22"/>
      <c r="VPK71" s="22"/>
      <c r="VPL71" s="22"/>
      <c r="VPM71" s="22"/>
      <c r="VPN71" s="22"/>
      <c r="VPO71" s="22"/>
      <c r="VPP71" s="22"/>
      <c r="VPQ71" s="22"/>
      <c r="VPR71" s="22"/>
      <c r="VPS71" s="22"/>
      <c r="VPT71" s="22"/>
      <c r="VPU71" s="22"/>
      <c r="VPV71" s="22"/>
      <c r="VPW71" s="22"/>
      <c r="VPX71" s="22"/>
      <c r="VPY71" s="22"/>
      <c r="VPZ71" s="22"/>
      <c r="VQA71" s="22"/>
      <c r="VQB71" s="22"/>
      <c r="VQC71" s="22"/>
      <c r="VQD71" s="22"/>
      <c r="VQE71" s="22"/>
      <c r="VQF71" s="22"/>
      <c r="VQG71" s="22"/>
      <c r="VQH71" s="22"/>
      <c r="VQI71" s="22"/>
      <c r="VQJ71" s="22"/>
      <c r="VQK71" s="22"/>
      <c r="VQL71" s="22"/>
      <c r="VQM71" s="22"/>
      <c r="VQN71" s="22"/>
      <c r="VQO71" s="22"/>
      <c r="VQP71" s="22"/>
      <c r="VQQ71" s="22"/>
      <c r="VQR71" s="22"/>
      <c r="VQS71" s="22"/>
      <c r="VQT71" s="22"/>
      <c r="VQU71" s="22"/>
      <c r="VQV71" s="22"/>
      <c r="VQW71" s="22"/>
      <c r="VQX71" s="22"/>
      <c r="VQY71" s="22"/>
      <c r="VQZ71" s="22"/>
      <c r="VRA71" s="22"/>
      <c r="VRB71" s="22"/>
      <c r="VRC71" s="22"/>
      <c r="VRD71" s="22"/>
      <c r="VRE71" s="22"/>
      <c r="VRF71" s="22"/>
      <c r="VRG71" s="22"/>
      <c r="VRH71" s="22"/>
      <c r="VRI71" s="22"/>
      <c r="VRJ71" s="22"/>
      <c r="VRK71" s="22"/>
      <c r="VRL71" s="22"/>
      <c r="VRM71" s="22"/>
      <c r="VRN71" s="22"/>
      <c r="VRO71" s="22"/>
      <c r="VRP71" s="22"/>
      <c r="VRQ71" s="22"/>
      <c r="VRR71" s="22"/>
      <c r="VRS71" s="22"/>
      <c r="VRT71" s="22"/>
      <c r="VRU71" s="22"/>
      <c r="VRV71" s="22"/>
      <c r="VRW71" s="22"/>
      <c r="VRX71" s="22"/>
      <c r="VRY71" s="22"/>
      <c r="VRZ71" s="22"/>
      <c r="VSA71" s="22"/>
      <c r="VSB71" s="22"/>
      <c r="VSC71" s="22"/>
      <c r="VSD71" s="22"/>
      <c r="VSE71" s="22"/>
      <c r="VSF71" s="22"/>
      <c r="VSG71" s="22"/>
      <c r="VSH71" s="22"/>
      <c r="VSI71" s="22"/>
      <c r="VSJ71" s="22"/>
      <c r="VSK71" s="22"/>
      <c r="VSL71" s="22"/>
      <c r="VSM71" s="22"/>
      <c r="VSN71" s="22"/>
      <c r="VSO71" s="22"/>
      <c r="VSP71" s="22"/>
      <c r="VSQ71" s="22"/>
      <c r="VSR71" s="22"/>
      <c r="VSS71" s="22"/>
      <c r="VST71" s="22"/>
      <c r="VSU71" s="22"/>
      <c r="VSV71" s="22"/>
      <c r="VSW71" s="22"/>
      <c r="VSX71" s="22"/>
      <c r="VSY71" s="22"/>
      <c r="VSZ71" s="22"/>
      <c r="VTA71" s="22"/>
      <c r="VTB71" s="22"/>
      <c r="VTC71" s="22"/>
      <c r="VTD71" s="22"/>
      <c r="VTE71" s="22"/>
      <c r="VTF71" s="22"/>
      <c r="VTG71" s="22"/>
      <c r="VTH71" s="22"/>
      <c r="VTI71" s="22"/>
      <c r="VTJ71" s="22"/>
      <c r="VTK71" s="22"/>
      <c r="VTL71" s="22"/>
      <c r="VTM71" s="22"/>
      <c r="VTN71" s="22"/>
      <c r="VTO71" s="22"/>
      <c r="VTP71" s="22"/>
      <c r="VTQ71" s="22"/>
      <c r="VTR71" s="22"/>
      <c r="VTS71" s="22"/>
      <c r="VTT71" s="22"/>
      <c r="VTU71" s="22"/>
      <c r="VTV71" s="22"/>
      <c r="VTW71" s="22"/>
      <c r="VTX71" s="22"/>
      <c r="VTY71" s="22"/>
      <c r="VTZ71" s="22"/>
      <c r="VUA71" s="22"/>
      <c r="VUB71" s="22"/>
      <c r="VUC71" s="22"/>
      <c r="VUD71" s="22"/>
      <c r="VUE71" s="22"/>
      <c r="VUF71" s="22"/>
      <c r="VUG71" s="22"/>
      <c r="VUH71" s="22"/>
      <c r="VUI71" s="22"/>
      <c r="VUJ71" s="22"/>
      <c r="VUK71" s="22"/>
      <c r="VUL71" s="22"/>
      <c r="VUM71" s="22"/>
      <c r="VUN71" s="22"/>
      <c r="VUO71" s="22"/>
      <c r="VUP71" s="22"/>
      <c r="VUQ71" s="22"/>
      <c r="VUR71" s="22"/>
      <c r="VUS71" s="22"/>
      <c r="VUT71" s="22"/>
      <c r="VUU71" s="22"/>
      <c r="VUV71" s="22"/>
      <c r="VUW71" s="22"/>
      <c r="VUX71" s="22"/>
      <c r="VUY71" s="22"/>
      <c r="VUZ71" s="22"/>
      <c r="VVA71" s="22"/>
      <c r="VVB71" s="22"/>
      <c r="VVC71" s="22"/>
      <c r="VVD71" s="22"/>
      <c r="VVE71" s="22"/>
      <c r="VVF71" s="22"/>
      <c r="VVG71" s="22"/>
      <c r="VVH71" s="22"/>
      <c r="VVI71" s="22"/>
      <c r="VVJ71" s="22"/>
      <c r="VVK71" s="22"/>
      <c r="VVL71" s="22"/>
      <c r="VVM71" s="22"/>
      <c r="VVN71" s="22"/>
      <c r="VVO71" s="22"/>
      <c r="VVP71" s="22"/>
      <c r="VVQ71" s="22"/>
      <c r="VVR71" s="22"/>
      <c r="VVS71" s="22"/>
      <c r="VVT71" s="22"/>
      <c r="VVU71" s="22"/>
      <c r="VVV71" s="22"/>
      <c r="VVW71" s="22"/>
      <c r="VVX71" s="22"/>
      <c r="VVY71" s="22"/>
      <c r="VVZ71" s="22"/>
      <c r="VWA71" s="22"/>
      <c r="VWB71" s="22"/>
      <c r="VWC71" s="22"/>
      <c r="VWD71" s="22"/>
      <c r="VWE71" s="22"/>
      <c r="VWF71" s="22"/>
      <c r="VWG71" s="22"/>
      <c r="VWH71" s="22"/>
      <c r="VWI71" s="22"/>
      <c r="VWJ71" s="22"/>
      <c r="VWK71" s="22"/>
      <c r="VWL71" s="22"/>
      <c r="VWM71" s="22"/>
      <c r="VWN71" s="22"/>
      <c r="VWO71" s="22"/>
      <c r="VWP71" s="22"/>
      <c r="VWQ71" s="22"/>
      <c r="VWR71" s="22"/>
      <c r="VWS71" s="22"/>
      <c r="VWT71" s="22"/>
      <c r="VWU71" s="22"/>
      <c r="VWV71" s="22"/>
      <c r="VWW71" s="22"/>
      <c r="VWX71" s="22"/>
      <c r="VWY71" s="22"/>
      <c r="VWZ71" s="22"/>
      <c r="VXA71" s="22"/>
      <c r="VXB71" s="22"/>
      <c r="VXC71" s="22"/>
      <c r="VXD71" s="22"/>
      <c r="VXE71" s="22"/>
      <c r="VXF71" s="22"/>
      <c r="VXG71" s="22"/>
      <c r="VXH71" s="22"/>
      <c r="VXI71" s="22"/>
      <c r="VXJ71" s="22"/>
      <c r="VXK71" s="22"/>
      <c r="VXL71" s="22"/>
      <c r="VXM71" s="22"/>
      <c r="VXN71" s="22"/>
      <c r="VXO71" s="22"/>
      <c r="VXP71" s="22"/>
      <c r="VXQ71" s="22"/>
      <c r="VXR71" s="22"/>
      <c r="VXS71" s="22"/>
      <c r="VXT71" s="22"/>
      <c r="VXU71" s="22"/>
      <c r="VXV71" s="22"/>
      <c r="VXW71" s="22"/>
      <c r="VXX71" s="22"/>
      <c r="VXY71" s="22"/>
      <c r="VXZ71" s="22"/>
      <c r="VYA71" s="22"/>
      <c r="VYB71" s="22"/>
      <c r="VYC71" s="22"/>
      <c r="VYD71" s="22"/>
      <c r="VYE71" s="22"/>
      <c r="VYF71" s="22"/>
      <c r="VYG71" s="22"/>
      <c r="VYH71" s="22"/>
      <c r="VYI71" s="22"/>
      <c r="VYJ71" s="22"/>
      <c r="VYK71" s="22"/>
      <c r="VYL71" s="22"/>
      <c r="VYM71" s="22"/>
      <c r="VYN71" s="22"/>
      <c r="VYO71" s="22"/>
      <c r="VYP71" s="22"/>
      <c r="VYQ71" s="22"/>
      <c r="VYR71" s="22"/>
      <c r="VYS71" s="22"/>
      <c r="VYT71" s="22"/>
      <c r="VYU71" s="22"/>
      <c r="VYV71" s="22"/>
      <c r="VYW71" s="22"/>
      <c r="VYX71" s="22"/>
      <c r="VYY71" s="22"/>
      <c r="VYZ71" s="22"/>
      <c r="VZA71" s="22"/>
      <c r="VZB71" s="22"/>
      <c r="VZC71" s="22"/>
      <c r="VZD71" s="22"/>
      <c r="VZE71" s="22"/>
      <c r="VZF71" s="22"/>
      <c r="VZG71" s="22"/>
      <c r="VZH71" s="22"/>
      <c r="VZI71" s="22"/>
      <c r="VZJ71" s="22"/>
      <c r="VZK71" s="22"/>
      <c r="VZL71" s="22"/>
      <c r="VZM71" s="22"/>
      <c r="VZN71" s="22"/>
      <c r="VZO71" s="22"/>
      <c r="VZP71" s="22"/>
      <c r="VZQ71" s="22"/>
      <c r="VZR71" s="22"/>
      <c r="VZS71" s="22"/>
      <c r="VZT71" s="22"/>
      <c r="VZU71" s="22"/>
      <c r="VZV71" s="22"/>
      <c r="VZW71" s="22"/>
      <c r="VZX71" s="22"/>
      <c r="VZY71" s="22"/>
      <c r="VZZ71" s="22"/>
      <c r="WAA71" s="22"/>
      <c r="WAB71" s="22"/>
      <c r="WAC71" s="22"/>
      <c r="WAD71" s="22"/>
      <c r="WAE71" s="22"/>
      <c r="WAF71" s="22"/>
      <c r="WAG71" s="22"/>
      <c r="WAH71" s="22"/>
      <c r="WAI71" s="22"/>
      <c r="WAJ71" s="22"/>
      <c r="WAK71" s="22"/>
      <c r="WAL71" s="22"/>
      <c r="WAM71" s="22"/>
      <c r="WAN71" s="22"/>
      <c r="WAO71" s="22"/>
      <c r="WAP71" s="22"/>
      <c r="WAQ71" s="22"/>
      <c r="WAR71" s="22"/>
      <c r="WAS71" s="22"/>
      <c r="WAT71" s="22"/>
      <c r="WAU71" s="22"/>
      <c r="WAV71" s="22"/>
      <c r="WAW71" s="22"/>
      <c r="WAX71" s="22"/>
      <c r="WAY71" s="22"/>
      <c r="WAZ71" s="22"/>
      <c r="WBA71" s="22"/>
      <c r="WBB71" s="22"/>
      <c r="WBC71" s="22"/>
      <c r="WBD71" s="22"/>
      <c r="WBE71" s="22"/>
      <c r="WBF71" s="22"/>
      <c r="WBG71" s="22"/>
      <c r="WBH71" s="22"/>
      <c r="WBI71" s="22"/>
      <c r="WBJ71" s="22"/>
      <c r="WBK71" s="22"/>
      <c r="WBL71" s="22"/>
      <c r="WBM71" s="22"/>
      <c r="WBN71" s="22"/>
      <c r="WBO71" s="22"/>
      <c r="WBP71" s="22"/>
      <c r="WBQ71" s="22"/>
      <c r="WBR71" s="22"/>
      <c r="WBS71" s="22"/>
      <c r="WBT71" s="22"/>
      <c r="WBU71" s="22"/>
      <c r="WBV71" s="22"/>
      <c r="WBW71" s="22"/>
      <c r="WBX71" s="22"/>
      <c r="WBY71" s="22"/>
      <c r="WBZ71" s="22"/>
      <c r="WCA71" s="22"/>
      <c r="WCB71" s="22"/>
      <c r="WCC71" s="22"/>
      <c r="WCD71" s="22"/>
      <c r="WCE71" s="22"/>
      <c r="WCF71" s="22"/>
      <c r="WCG71" s="22"/>
      <c r="WCH71" s="22"/>
      <c r="WCI71" s="22"/>
      <c r="WCJ71" s="22"/>
      <c r="WCK71" s="22"/>
      <c r="WCL71" s="22"/>
      <c r="WCM71" s="22"/>
      <c r="WCN71" s="22"/>
      <c r="WCO71" s="22"/>
      <c r="WCP71" s="22"/>
      <c r="WCQ71" s="22"/>
      <c r="WCR71" s="22"/>
      <c r="WCS71" s="22"/>
      <c r="WCT71" s="22"/>
      <c r="WCU71" s="22"/>
      <c r="WCV71" s="22"/>
      <c r="WCW71" s="22"/>
      <c r="WCX71" s="22"/>
      <c r="WCY71" s="22"/>
      <c r="WCZ71" s="22"/>
      <c r="WDA71" s="22"/>
      <c r="WDB71" s="22"/>
      <c r="WDC71" s="22"/>
      <c r="WDD71" s="22"/>
      <c r="WDE71" s="22"/>
      <c r="WDF71" s="22"/>
      <c r="WDG71" s="22"/>
      <c r="WDH71" s="22"/>
      <c r="WDI71" s="22"/>
      <c r="WDJ71" s="22"/>
      <c r="WDK71" s="22"/>
      <c r="WDL71" s="22"/>
      <c r="WDM71" s="22"/>
      <c r="WDN71" s="22"/>
      <c r="WDO71" s="22"/>
      <c r="WDP71" s="22"/>
      <c r="WDQ71" s="22"/>
      <c r="WDR71" s="22"/>
      <c r="WDS71" s="22"/>
      <c r="WDT71" s="22"/>
      <c r="WDU71" s="22"/>
      <c r="WDV71" s="22"/>
      <c r="WDW71" s="22"/>
      <c r="WDX71" s="22"/>
      <c r="WDY71" s="22"/>
      <c r="WDZ71" s="22"/>
      <c r="WEA71" s="22"/>
      <c r="WEB71" s="22"/>
      <c r="WEC71" s="22"/>
      <c r="WED71" s="22"/>
      <c r="WEE71" s="22"/>
      <c r="WEF71" s="22"/>
      <c r="WEG71" s="22"/>
      <c r="WEH71" s="22"/>
      <c r="WEI71" s="22"/>
      <c r="WEJ71" s="22"/>
      <c r="WEK71" s="22"/>
      <c r="WEL71" s="22"/>
      <c r="WEM71" s="22"/>
      <c r="WEN71" s="22"/>
      <c r="WEO71" s="22"/>
      <c r="WEP71" s="22"/>
      <c r="WEQ71" s="22"/>
      <c r="WER71" s="22"/>
      <c r="WES71" s="22"/>
      <c r="WET71" s="22"/>
      <c r="WEU71" s="22"/>
      <c r="WEV71" s="22"/>
      <c r="WEW71" s="22"/>
      <c r="WEX71" s="22"/>
      <c r="WEY71" s="22"/>
      <c r="WEZ71" s="22"/>
      <c r="WFA71" s="22"/>
      <c r="WFB71" s="22"/>
      <c r="WFC71" s="22"/>
      <c r="WFD71" s="22"/>
      <c r="WFE71" s="22"/>
      <c r="WFF71" s="22"/>
      <c r="WFG71" s="22"/>
      <c r="WFH71" s="22"/>
      <c r="WFI71" s="22"/>
      <c r="WFJ71" s="22"/>
      <c r="WFK71" s="22"/>
      <c r="WFL71" s="22"/>
      <c r="WFM71" s="22"/>
      <c r="WFN71" s="22"/>
      <c r="WFO71" s="22"/>
      <c r="WFP71" s="22"/>
      <c r="WFQ71" s="22"/>
      <c r="WFR71" s="22"/>
      <c r="WFS71" s="22"/>
      <c r="WFT71" s="22"/>
      <c r="WFU71" s="22"/>
      <c r="WFV71" s="22"/>
      <c r="WFW71" s="22"/>
      <c r="WFX71" s="22"/>
      <c r="WFY71" s="22"/>
      <c r="WFZ71" s="22"/>
      <c r="WGA71" s="22"/>
      <c r="WGB71" s="22"/>
      <c r="WGC71" s="22"/>
      <c r="WGD71" s="22"/>
      <c r="WGE71" s="22"/>
      <c r="WGF71" s="22"/>
      <c r="WGG71" s="22"/>
      <c r="WGH71" s="22"/>
      <c r="WGI71" s="22"/>
      <c r="WGJ71" s="22"/>
      <c r="WGK71" s="22"/>
      <c r="WGL71" s="22"/>
      <c r="WGM71" s="22"/>
      <c r="WGN71" s="22"/>
      <c r="WGO71" s="22"/>
      <c r="WGP71" s="22"/>
      <c r="WGQ71" s="22"/>
      <c r="WGR71" s="22"/>
      <c r="WGS71" s="22"/>
      <c r="WGT71" s="22"/>
      <c r="WGU71" s="22"/>
      <c r="WGV71" s="22"/>
      <c r="WGW71" s="22"/>
      <c r="WGX71" s="22"/>
      <c r="WGY71" s="22"/>
      <c r="WGZ71" s="22"/>
      <c r="WHA71" s="22"/>
      <c r="WHB71" s="22"/>
      <c r="WHC71" s="22"/>
      <c r="WHD71" s="22"/>
      <c r="WHE71" s="22"/>
      <c r="WHF71" s="22"/>
      <c r="WHG71" s="22"/>
      <c r="WHH71" s="22"/>
      <c r="WHI71" s="22"/>
      <c r="WHJ71" s="22"/>
      <c r="WHK71" s="22"/>
      <c r="WHL71" s="22"/>
      <c r="WHM71" s="22"/>
      <c r="WHN71" s="22"/>
      <c r="WHO71" s="22"/>
      <c r="WHP71" s="22"/>
      <c r="WHQ71" s="22"/>
      <c r="WHR71" s="22"/>
      <c r="WHS71" s="22"/>
      <c r="WHT71" s="22"/>
      <c r="WHU71" s="22"/>
      <c r="WHV71" s="22"/>
      <c r="WHW71" s="22"/>
      <c r="WHX71" s="22"/>
      <c r="WHY71" s="22"/>
      <c r="WHZ71" s="22"/>
      <c r="WIA71" s="22"/>
      <c r="WIB71" s="22"/>
      <c r="WIC71" s="22"/>
      <c r="WID71" s="22"/>
      <c r="WIE71" s="22"/>
      <c r="WIF71" s="22"/>
      <c r="WIG71" s="22"/>
      <c r="WIH71" s="22"/>
      <c r="WII71" s="22"/>
      <c r="WIJ71" s="22"/>
      <c r="WIK71" s="22"/>
      <c r="WIL71" s="22"/>
      <c r="WIM71" s="22"/>
      <c r="WIN71" s="22"/>
      <c r="WIO71" s="22"/>
      <c r="WIP71" s="22"/>
      <c r="WIQ71" s="22"/>
      <c r="WIR71" s="22"/>
      <c r="WIS71" s="22"/>
      <c r="WIT71" s="22"/>
      <c r="WIU71" s="22"/>
      <c r="WIV71" s="22"/>
      <c r="WIW71" s="22"/>
      <c r="WIX71" s="22"/>
      <c r="WIY71" s="22"/>
      <c r="WIZ71" s="22"/>
      <c r="WJA71" s="22"/>
      <c r="WJB71" s="22"/>
      <c r="WJC71" s="22"/>
      <c r="WJD71" s="22"/>
      <c r="WJE71" s="22"/>
      <c r="WJF71" s="22"/>
      <c r="WJG71" s="22"/>
      <c r="WJH71" s="22"/>
      <c r="WJI71" s="22"/>
      <c r="WJJ71" s="22"/>
      <c r="WJK71" s="22"/>
      <c r="WJL71" s="22"/>
      <c r="WJM71" s="22"/>
      <c r="WJN71" s="22"/>
      <c r="WJO71" s="22"/>
      <c r="WJP71" s="22"/>
      <c r="WJQ71" s="22"/>
      <c r="WJR71" s="22"/>
      <c r="WJS71" s="22"/>
      <c r="WJT71" s="22"/>
      <c r="WJU71" s="22"/>
      <c r="WJV71" s="22"/>
      <c r="WJW71" s="22"/>
      <c r="WJX71" s="22"/>
      <c r="WJY71" s="22"/>
      <c r="WJZ71" s="22"/>
      <c r="WKA71" s="22"/>
      <c r="WKB71" s="22"/>
      <c r="WKC71" s="22"/>
      <c r="WKD71" s="22"/>
      <c r="WKE71" s="22"/>
      <c r="WKF71" s="22"/>
      <c r="WKG71" s="22"/>
      <c r="WKH71" s="22"/>
      <c r="WKI71" s="22"/>
      <c r="WKJ71" s="22"/>
      <c r="WKK71" s="22"/>
      <c r="WKL71" s="22"/>
      <c r="WKM71" s="22"/>
      <c r="WKN71" s="22"/>
      <c r="WKO71" s="22"/>
      <c r="WKP71" s="22"/>
      <c r="WKQ71" s="22"/>
      <c r="WKR71" s="22"/>
      <c r="WKS71" s="22"/>
      <c r="WKT71" s="22"/>
      <c r="WKU71" s="22"/>
      <c r="WKV71" s="22"/>
      <c r="WKW71" s="22"/>
      <c r="WKX71" s="22"/>
      <c r="WKY71" s="22"/>
      <c r="WKZ71" s="22"/>
      <c r="WLA71" s="22"/>
      <c r="WLB71" s="22"/>
      <c r="WLC71" s="22"/>
      <c r="WLD71" s="22"/>
      <c r="WLE71" s="22"/>
      <c r="WLF71" s="22"/>
      <c r="WLG71" s="22"/>
      <c r="WLH71" s="22"/>
      <c r="WLI71" s="22"/>
      <c r="WLJ71" s="22"/>
      <c r="WLK71" s="22"/>
      <c r="WLL71" s="22"/>
      <c r="WLM71" s="22"/>
      <c r="WLN71" s="22"/>
      <c r="WLO71" s="22"/>
      <c r="WLP71" s="22"/>
      <c r="WLQ71" s="22"/>
      <c r="WLR71" s="22"/>
      <c r="WLS71" s="22"/>
      <c r="WLT71" s="22"/>
      <c r="WLU71" s="22"/>
      <c r="WLV71" s="22"/>
      <c r="WLW71" s="22"/>
      <c r="WLX71" s="22"/>
      <c r="WLY71" s="22"/>
      <c r="WLZ71" s="22"/>
      <c r="WMA71" s="22"/>
      <c r="WMB71" s="22"/>
      <c r="WMC71" s="22"/>
      <c r="WMD71" s="22"/>
      <c r="WME71" s="22"/>
      <c r="WMF71" s="22"/>
      <c r="WMG71" s="22"/>
      <c r="WMH71" s="22"/>
      <c r="WMI71" s="22"/>
      <c r="WMJ71" s="22"/>
      <c r="WMK71" s="22"/>
      <c r="WML71" s="22"/>
      <c r="WMM71" s="22"/>
      <c r="WMN71" s="22"/>
      <c r="WMO71" s="22"/>
      <c r="WMP71" s="22"/>
      <c r="WMQ71" s="22"/>
      <c r="WMR71" s="22"/>
      <c r="WMS71" s="22"/>
      <c r="WMT71" s="22"/>
      <c r="WMU71" s="22"/>
      <c r="WMV71" s="22"/>
      <c r="WMW71" s="22"/>
      <c r="WMX71" s="22"/>
      <c r="WMY71" s="22"/>
      <c r="WMZ71" s="22"/>
      <c r="WNA71" s="22"/>
      <c r="WNB71" s="22"/>
      <c r="WNC71" s="22"/>
      <c r="WND71" s="22"/>
      <c r="WNE71" s="22"/>
      <c r="WNF71" s="22"/>
      <c r="WNG71" s="22"/>
      <c r="WNH71" s="22"/>
      <c r="WNI71" s="22"/>
      <c r="WNJ71" s="22"/>
      <c r="WNK71" s="22"/>
      <c r="WNL71" s="22"/>
      <c r="WNM71" s="22"/>
      <c r="WNN71" s="22"/>
      <c r="WNO71" s="22"/>
      <c r="WNP71" s="22"/>
      <c r="WNQ71" s="22"/>
      <c r="WNR71" s="22"/>
      <c r="WNS71" s="22"/>
      <c r="WNT71" s="22"/>
      <c r="WNU71" s="22"/>
      <c r="WNV71" s="22"/>
      <c r="WNW71" s="22"/>
      <c r="WNX71" s="22"/>
      <c r="WNY71" s="22"/>
      <c r="WNZ71" s="22"/>
      <c r="WOA71" s="22"/>
      <c r="WOB71" s="22"/>
      <c r="WOC71" s="22"/>
      <c r="WOD71" s="22"/>
      <c r="WOE71" s="22"/>
      <c r="WOF71" s="22"/>
      <c r="WOG71" s="22"/>
      <c r="WOH71" s="22"/>
      <c r="WOI71" s="22"/>
      <c r="WOJ71" s="22"/>
      <c r="WOK71" s="22"/>
      <c r="WOL71" s="22"/>
      <c r="WOM71" s="22"/>
      <c r="WON71" s="22"/>
      <c r="WOO71" s="22"/>
      <c r="WOP71" s="22"/>
      <c r="WOQ71" s="22"/>
      <c r="WOR71" s="22"/>
      <c r="WOS71" s="22"/>
      <c r="WOT71" s="22"/>
      <c r="WOU71" s="22"/>
      <c r="WOV71" s="22"/>
      <c r="WOW71" s="22"/>
      <c r="WOX71" s="22"/>
      <c r="WOY71" s="22"/>
      <c r="WOZ71" s="22"/>
      <c r="WPA71" s="22"/>
      <c r="WPB71" s="22"/>
      <c r="WPC71" s="22"/>
      <c r="WPD71" s="22"/>
      <c r="WPE71" s="22"/>
      <c r="WPF71" s="22"/>
      <c r="WPG71" s="22"/>
      <c r="WPH71" s="22"/>
      <c r="WPI71" s="22"/>
      <c r="WPJ71" s="22"/>
      <c r="WPK71" s="22"/>
      <c r="WPL71" s="22"/>
      <c r="WPM71" s="22"/>
      <c r="WPN71" s="22"/>
      <c r="WPO71" s="22"/>
      <c r="WPP71" s="22"/>
      <c r="WPQ71" s="22"/>
      <c r="WPR71" s="22"/>
      <c r="WPS71" s="22"/>
      <c r="WPT71" s="22"/>
      <c r="WPU71" s="22"/>
      <c r="WPV71" s="22"/>
      <c r="WPW71" s="22"/>
      <c r="WPX71" s="22"/>
      <c r="WPY71" s="22"/>
      <c r="WPZ71" s="22"/>
      <c r="WQA71" s="22"/>
      <c r="WQB71" s="22"/>
      <c r="WQC71" s="22"/>
      <c r="WQD71" s="22"/>
      <c r="WQE71" s="22"/>
      <c r="WQF71" s="22"/>
      <c r="WQG71" s="22"/>
      <c r="WQH71" s="22"/>
      <c r="WQI71" s="22"/>
      <c r="WQJ71" s="22"/>
      <c r="WQK71" s="22"/>
      <c r="WQL71" s="22"/>
      <c r="WQM71" s="22"/>
      <c r="WQN71" s="22"/>
      <c r="WQO71" s="22"/>
      <c r="WQP71" s="22"/>
      <c r="WQQ71" s="22"/>
      <c r="WQR71" s="22"/>
      <c r="WQS71" s="22"/>
      <c r="WQT71" s="22"/>
      <c r="WQU71" s="22"/>
      <c r="WQV71" s="22"/>
      <c r="WQW71" s="22"/>
      <c r="WQX71" s="22"/>
      <c r="WQY71" s="22"/>
      <c r="WQZ71" s="22"/>
      <c r="WRA71" s="22"/>
      <c r="WRB71" s="22"/>
      <c r="WRC71" s="22"/>
      <c r="WRD71" s="22"/>
      <c r="WRE71" s="22"/>
      <c r="WRF71" s="22"/>
      <c r="WRG71" s="22"/>
      <c r="WRH71" s="22"/>
      <c r="WRI71" s="22"/>
      <c r="WRJ71" s="22"/>
      <c r="WRK71" s="22"/>
      <c r="WRL71" s="22"/>
      <c r="WRM71" s="22"/>
      <c r="WRN71" s="22"/>
      <c r="WRO71" s="22"/>
      <c r="WRP71" s="22"/>
      <c r="WRQ71" s="22"/>
      <c r="WRR71" s="22"/>
      <c r="WRS71" s="22"/>
      <c r="WRT71" s="22"/>
      <c r="WRU71" s="22"/>
      <c r="WRV71" s="22"/>
      <c r="WRW71" s="22"/>
      <c r="WRX71" s="22"/>
      <c r="WRY71" s="22"/>
      <c r="WRZ71" s="22"/>
      <c r="WSA71" s="22"/>
      <c r="WSB71" s="22"/>
      <c r="WSC71" s="22"/>
      <c r="WSD71" s="22"/>
      <c r="WSE71" s="22"/>
      <c r="WSF71" s="22"/>
      <c r="WSG71" s="22"/>
      <c r="WSH71" s="22"/>
      <c r="WSI71" s="22"/>
      <c r="WSJ71" s="22"/>
      <c r="WSK71" s="22"/>
      <c r="WSL71" s="22"/>
      <c r="WSM71" s="22"/>
      <c r="WSN71" s="22"/>
      <c r="WSO71" s="22"/>
      <c r="WSP71" s="22"/>
      <c r="WSQ71" s="22"/>
      <c r="WSR71" s="22"/>
      <c r="WSS71" s="22"/>
      <c r="WST71" s="22"/>
      <c r="WSU71" s="22"/>
      <c r="WSV71" s="22"/>
      <c r="WSW71" s="22"/>
      <c r="WSX71" s="22"/>
      <c r="WSY71" s="22"/>
      <c r="WSZ71" s="22"/>
      <c r="WTA71" s="22"/>
      <c r="WTB71" s="22"/>
      <c r="WTC71" s="22"/>
      <c r="WTD71" s="22"/>
      <c r="WTE71" s="22"/>
      <c r="WTF71" s="22"/>
      <c r="WTG71" s="22"/>
      <c r="WTH71" s="22"/>
      <c r="WTI71" s="22"/>
      <c r="WTJ71" s="22"/>
      <c r="WTK71" s="22"/>
      <c r="WTL71" s="22"/>
      <c r="WTM71" s="22"/>
      <c r="WTN71" s="22"/>
      <c r="WTO71" s="22"/>
      <c r="WTP71" s="22"/>
      <c r="WTQ71" s="22"/>
      <c r="WTR71" s="22"/>
      <c r="WTS71" s="22"/>
      <c r="WTT71" s="22"/>
      <c r="WTU71" s="22"/>
      <c r="WTV71" s="22"/>
      <c r="WTW71" s="22"/>
      <c r="WTX71" s="22"/>
      <c r="WTY71" s="22"/>
      <c r="WTZ71" s="22"/>
      <c r="WUA71" s="22"/>
      <c r="WUB71" s="22"/>
      <c r="WUC71" s="22"/>
      <c r="WUD71" s="22"/>
      <c r="WUE71" s="22"/>
      <c r="WUF71" s="22"/>
      <c r="WUG71" s="22"/>
      <c r="WUH71" s="22"/>
      <c r="WUI71" s="22"/>
      <c r="WUJ71" s="22"/>
      <c r="WUK71" s="22"/>
      <c r="WUL71" s="22"/>
      <c r="WUM71" s="22"/>
      <c r="WUN71" s="22"/>
      <c r="WUO71" s="22"/>
      <c r="WUP71" s="22"/>
      <c r="WUQ71" s="22"/>
      <c r="WUR71" s="22"/>
      <c r="WUS71" s="22"/>
      <c r="WUT71" s="22"/>
      <c r="WUU71" s="22"/>
      <c r="WUV71" s="22"/>
      <c r="WUW71" s="22"/>
      <c r="WUX71" s="22"/>
      <c r="WUY71" s="22"/>
      <c r="WUZ71" s="22"/>
      <c r="WVA71" s="22"/>
      <c r="WVB71" s="22"/>
      <c r="WVC71" s="22"/>
      <c r="WVD71" s="22"/>
      <c r="WVE71" s="22"/>
      <c r="WVF71" s="22"/>
      <c r="WVG71" s="22"/>
      <c r="WVH71" s="22"/>
      <c r="WVI71" s="22"/>
      <c r="WVJ71" s="22"/>
      <c r="WVK71" s="22"/>
      <c r="WVL71" s="22"/>
      <c r="WVM71" s="22"/>
      <c r="WVN71" s="22"/>
      <c r="WVO71" s="22"/>
      <c r="WVP71" s="22"/>
      <c r="WVQ71" s="22"/>
      <c r="WVR71" s="22"/>
      <c r="WVS71" s="22"/>
      <c r="WVT71" s="22"/>
      <c r="WVU71" s="22"/>
      <c r="WVV71" s="22"/>
      <c r="WVW71" s="22"/>
      <c r="WVX71" s="22"/>
      <c r="WVY71" s="22"/>
      <c r="WVZ71" s="22"/>
      <c r="WWA71" s="22"/>
      <c r="WWB71" s="22"/>
      <c r="WWC71" s="22"/>
      <c r="WWD71" s="22"/>
      <c r="WWE71" s="22"/>
      <c r="WWF71" s="22"/>
      <c r="WWG71" s="22"/>
      <c r="WWH71" s="22"/>
      <c r="WWI71" s="22"/>
      <c r="WWJ71" s="22"/>
      <c r="WWK71" s="22"/>
      <c r="WWL71" s="22"/>
      <c r="WWM71" s="22"/>
      <c r="WWN71" s="22"/>
      <c r="WWO71" s="22"/>
      <c r="WWP71" s="22"/>
      <c r="WWQ71" s="22"/>
      <c r="WWR71" s="22"/>
      <c r="WWS71" s="22"/>
      <c r="WWT71" s="22"/>
      <c r="WWU71" s="22"/>
      <c r="WWV71" s="22"/>
      <c r="WWW71" s="22"/>
      <c r="WWX71" s="22"/>
      <c r="WWY71" s="22"/>
      <c r="WWZ71" s="22"/>
      <c r="WXA71" s="22"/>
      <c r="WXB71" s="22"/>
      <c r="WXC71" s="22"/>
      <c r="WXD71" s="22"/>
      <c r="WXE71" s="22"/>
      <c r="WXF71" s="22"/>
      <c r="WXG71" s="22"/>
      <c r="WXH71" s="22"/>
      <c r="WXI71" s="22"/>
      <c r="WXJ71" s="22"/>
      <c r="WXK71" s="22"/>
      <c r="WXL71" s="22"/>
      <c r="WXM71" s="22"/>
      <c r="WXN71" s="22"/>
      <c r="WXO71" s="22"/>
      <c r="WXP71" s="22"/>
      <c r="WXQ71" s="22"/>
      <c r="WXR71" s="22"/>
      <c r="WXS71" s="22"/>
      <c r="WXT71" s="22"/>
      <c r="WXU71" s="22"/>
      <c r="WXV71" s="22"/>
      <c r="WXW71" s="22"/>
      <c r="WXX71" s="22"/>
      <c r="WXY71" s="22"/>
      <c r="WXZ71" s="22"/>
      <c r="WYA71" s="22"/>
      <c r="WYB71" s="22"/>
      <c r="WYC71" s="22"/>
      <c r="WYD71" s="22"/>
      <c r="WYE71" s="22"/>
      <c r="WYF71" s="22"/>
      <c r="WYG71" s="22"/>
      <c r="WYH71" s="22"/>
      <c r="WYI71" s="22"/>
      <c r="WYJ71" s="22"/>
      <c r="WYK71" s="22"/>
      <c r="WYL71" s="22"/>
      <c r="WYM71" s="22"/>
      <c r="WYN71" s="22"/>
      <c r="WYO71" s="22"/>
      <c r="WYP71" s="22"/>
      <c r="WYQ71" s="22"/>
      <c r="WYR71" s="22"/>
      <c r="WYS71" s="22"/>
      <c r="WYT71" s="22"/>
      <c r="WYU71" s="22"/>
      <c r="WYV71" s="22"/>
      <c r="WYW71" s="22"/>
      <c r="WYX71" s="22"/>
      <c r="WYY71" s="22"/>
      <c r="WYZ71" s="22"/>
      <c r="WZA71" s="22"/>
      <c r="WZB71" s="22"/>
      <c r="WZC71" s="22"/>
      <c r="WZD71" s="22"/>
      <c r="WZE71" s="22"/>
      <c r="WZF71" s="22"/>
      <c r="WZG71" s="22"/>
      <c r="WZH71" s="22"/>
      <c r="WZI71" s="22"/>
      <c r="WZJ71" s="22"/>
      <c r="WZK71" s="22"/>
      <c r="WZL71" s="22"/>
      <c r="WZM71" s="22"/>
      <c r="WZN71" s="22"/>
      <c r="WZO71" s="22"/>
      <c r="WZP71" s="22"/>
      <c r="WZQ71" s="22"/>
      <c r="WZR71" s="22"/>
      <c r="WZS71" s="22"/>
      <c r="WZT71" s="22"/>
      <c r="WZU71" s="22"/>
      <c r="WZV71" s="22"/>
      <c r="WZW71" s="22"/>
      <c r="WZX71" s="22"/>
      <c r="WZY71" s="22"/>
      <c r="WZZ71" s="22"/>
      <c r="XAA71" s="22"/>
      <c r="XAB71" s="22"/>
      <c r="XAC71" s="22"/>
      <c r="XAD71" s="22"/>
      <c r="XAE71" s="22"/>
      <c r="XAF71" s="22"/>
      <c r="XAG71" s="22"/>
      <c r="XAH71" s="22"/>
      <c r="XAI71" s="22"/>
      <c r="XAJ71" s="22"/>
      <c r="XAK71" s="22"/>
      <c r="XAL71" s="22"/>
      <c r="XAM71" s="22"/>
      <c r="XAN71" s="22"/>
      <c r="XAO71" s="22"/>
      <c r="XAP71" s="22"/>
      <c r="XAQ71" s="22"/>
      <c r="XAR71" s="22"/>
      <c r="XAS71" s="22"/>
      <c r="XAT71" s="22"/>
      <c r="XAU71" s="22"/>
      <c r="XAV71" s="22"/>
      <c r="XAW71" s="22"/>
      <c r="XAX71" s="22"/>
      <c r="XAY71" s="22"/>
      <c r="XAZ71" s="22"/>
      <c r="XBA71" s="22"/>
      <c r="XBB71" s="22"/>
      <c r="XBC71" s="22"/>
      <c r="XBD71" s="22"/>
      <c r="XBE71" s="22"/>
      <c r="XBF71" s="22"/>
      <c r="XBG71" s="22"/>
      <c r="XBH71" s="22"/>
      <c r="XBI71" s="22"/>
      <c r="XBJ71" s="22"/>
      <c r="XBK71" s="22"/>
      <c r="XBL71" s="22"/>
      <c r="XBM71" s="22"/>
      <c r="XBN71" s="22"/>
      <c r="XBO71" s="22"/>
      <c r="XBP71" s="22"/>
      <c r="XBQ71" s="22"/>
      <c r="XBR71" s="22"/>
      <c r="XBS71" s="22"/>
      <c r="XBT71" s="22"/>
      <c r="XBU71" s="22"/>
      <c r="XBV71" s="22"/>
      <c r="XBW71" s="22"/>
      <c r="XBX71" s="22"/>
      <c r="XBY71" s="22"/>
      <c r="XBZ71" s="22"/>
      <c r="XCA71" s="22"/>
      <c r="XCB71" s="22"/>
      <c r="XCC71" s="22"/>
      <c r="XCD71" s="22"/>
      <c r="XCE71" s="22"/>
      <c r="XCF71" s="22"/>
      <c r="XCG71" s="22"/>
      <c r="XCH71" s="22"/>
      <c r="XCI71" s="22"/>
      <c r="XCJ71" s="22"/>
      <c r="XCK71" s="22"/>
      <c r="XCL71" s="22"/>
      <c r="XCM71" s="22"/>
      <c r="XCN71" s="22"/>
      <c r="XCO71" s="22"/>
      <c r="XCP71" s="22"/>
      <c r="XCQ71" s="22"/>
      <c r="XCR71" s="22"/>
      <c r="XCS71" s="22"/>
      <c r="XCT71" s="22"/>
      <c r="XCU71" s="22"/>
      <c r="XCV71" s="22"/>
      <c r="XCW71" s="22"/>
      <c r="XCX71" s="22"/>
      <c r="XCY71" s="22"/>
      <c r="XCZ71" s="22"/>
      <c r="XDA71" s="22"/>
      <c r="XDB71" s="22"/>
      <c r="XDC71" s="22"/>
      <c r="XDD71" s="22"/>
      <c r="XDE71" s="22"/>
      <c r="XDF71" s="22"/>
      <c r="XDG71" s="22"/>
      <c r="XDH71" s="22"/>
      <c r="XDI71" s="22"/>
      <c r="XDJ71" s="22"/>
      <c r="XDK71" s="22"/>
      <c r="XDL71" s="22"/>
      <c r="XDM71" s="22"/>
      <c r="XDN71" s="22"/>
      <c r="XDO71" s="22"/>
      <c r="XDP71" s="22"/>
      <c r="XDQ71" s="22"/>
      <c r="XDR71" s="22"/>
      <c r="XDS71" s="22"/>
      <c r="XDT71" s="22"/>
      <c r="XDU71" s="22"/>
      <c r="XDV71" s="22"/>
      <c r="XDW71" s="22"/>
      <c r="XDX71" s="22"/>
      <c r="XDY71" s="22"/>
      <c r="XDZ71" s="22"/>
      <c r="XEA71" s="22"/>
      <c r="XEB71" s="22"/>
      <c r="XEC71" s="22"/>
      <c r="XED71" s="22"/>
      <c r="XEE71" s="22"/>
      <c r="XEF71" s="22"/>
      <c r="XEG71" s="22"/>
      <c r="XEH71" s="22"/>
      <c r="XEI71" s="22"/>
      <c r="XEJ71" s="22"/>
      <c r="XEK71" s="22"/>
      <c r="XEL71" s="22"/>
      <c r="XEM71" s="22"/>
      <c r="XEN71" s="22"/>
      <c r="XEO71" s="22"/>
      <c r="XEP71" s="22"/>
      <c r="XEQ71" s="22"/>
      <c r="XER71" s="22"/>
      <c r="XES71" s="22"/>
      <c r="XET71" s="22"/>
      <c r="XEU71" s="22"/>
      <c r="XEV71" s="22"/>
    </row>
    <row r="72" spans="1:16376" outlineLevel="2" x14ac:dyDescent="0.15">
      <c r="B72" s="22" t="s">
        <v>218</v>
      </c>
      <c r="C72" s="54" t="s">
        <v>3</v>
      </c>
      <c r="D72" s="22"/>
      <c r="F72" s="14" t="s">
        <v>219</v>
      </c>
      <c r="L72" s="69">
        <v>2.1999999999999999E-2</v>
      </c>
      <c r="M72" s="72"/>
      <c r="N72" s="72"/>
      <c r="O72" s="72"/>
      <c r="P72" s="72"/>
      <c r="Q72" s="72"/>
      <c r="R72" s="72"/>
      <c r="S72" s="72"/>
      <c r="T72" s="72"/>
      <c r="U72" s="7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  <c r="IB72" s="22"/>
      <c r="IC72" s="22"/>
      <c r="ID72" s="22"/>
      <c r="IE72" s="22"/>
      <c r="IF72" s="22"/>
      <c r="IG72" s="22"/>
      <c r="IH72" s="22"/>
      <c r="II72" s="22"/>
      <c r="IJ72" s="22"/>
      <c r="IK72" s="22"/>
      <c r="IL72" s="22"/>
      <c r="IM72" s="22"/>
      <c r="IN72" s="22"/>
      <c r="IO72" s="22"/>
      <c r="IP72" s="22"/>
      <c r="IQ72" s="22"/>
      <c r="IR72" s="22"/>
      <c r="IS72" s="22"/>
      <c r="IT72" s="22"/>
      <c r="IU72" s="22"/>
      <c r="IV72" s="22"/>
      <c r="IW72" s="22"/>
      <c r="IX72" s="22"/>
      <c r="IY72" s="22"/>
      <c r="IZ72" s="22"/>
      <c r="JA72" s="22"/>
      <c r="JB72" s="22"/>
      <c r="JC72" s="22"/>
      <c r="JD72" s="22"/>
      <c r="JE72" s="22"/>
      <c r="JF72" s="22"/>
      <c r="JG72" s="22"/>
      <c r="JH72" s="22"/>
      <c r="JI72" s="22"/>
      <c r="JJ72" s="22"/>
      <c r="JK72" s="22"/>
      <c r="JL72" s="22"/>
      <c r="JM72" s="22"/>
      <c r="JN72" s="22"/>
      <c r="JO72" s="22"/>
      <c r="JP72" s="22"/>
      <c r="JQ72" s="22"/>
      <c r="JR72" s="22"/>
      <c r="JS72" s="22"/>
      <c r="JT72" s="22"/>
      <c r="JU72" s="22"/>
      <c r="JV72" s="22"/>
      <c r="JW72" s="22"/>
      <c r="JX72" s="22"/>
      <c r="JY72" s="22"/>
      <c r="JZ72" s="22"/>
      <c r="KA72" s="22"/>
      <c r="KB72" s="22"/>
      <c r="KC72" s="22"/>
      <c r="KD72" s="22"/>
      <c r="KE72" s="22"/>
      <c r="KF72" s="22"/>
      <c r="KG72" s="22"/>
      <c r="KH72" s="22"/>
      <c r="KI72" s="22"/>
      <c r="KJ72" s="22"/>
      <c r="KK72" s="22"/>
      <c r="KL72" s="22"/>
      <c r="KM72" s="22"/>
      <c r="KN72" s="22"/>
      <c r="KO72" s="22"/>
      <c r="KP72" s="22"/>
      <c r="KQ72" s="22"/>
      <c r="KR72" s="22"/>
      <c r="KS72" s="22"/>
      <c r="KT72" s="22"/>
      <c r="KU72" s="22"/>
      <c r="KV72" s="22"/>
      <c r="KW72" s="22"/>
      <c r="KX72" s="22"/>
      <c r="KY72" s="22"/>
      <c r="KZ72" s="22"/>
      <c r="LA72" s="22"/>
      <c r="LB72" s="22"/>
      <c r="LC72" s="22"/>
      <c r="LD72" s="22"/>
      <c r="LE72" s="22"/>
      <c r="LF72" s="22"/>
      <c r="LG72" s="22"/>
      <c r="LH72" s="22"/>
      <c r="LI72" s="22"/>
      <c r="LJ72" s="22"/>
      <c r="LK72" s="22"/>
      <c r="LL72" s="22"/>
      <c r="LM72" s="22"/>
      <c r="LN72" s="22"/>
      <c r="LO72" s="22"/>
      <c r="LP72" s="22"/>
      <c r="LQ72" s="22"/>
      <c r="LR72" s="22"/>
      <c r="LS72" s="22"/>
      <c r="LT72" s="22"/>
      <c r="LU72" s="22"/>
      <c r="LV72" s="22"/>
      <c r="LW72" s="22"/>
      <c r="LX72" s="22"/>
      <c r="LY72" s="22"/>
      <c r="LZ72" s="22"/>
      <c r="MA72" s="22"/>
      <c r="MB72" s="22"/>
      <c r="MC72" s="22"/>
      <c r="MD72" s="22"/>
      <c r="ME72" s="22"/>
      <c r="MF72" s="22"/>
      <c r="MG72" s="22"/>
      <c r="MH72" s="22"/>
      <c r="MI72" s="22"/>
      <c r="MJ72" s="22"/>
      <c r="MK72" s="22"/>
      <c r="ML72" s="22"/>
      <c r="MM72" s="22"/>
      <c r="MN72" s="22"/>
      <c r="MO72" s="22"/>
      <c r="MP72" s="22"/>
      <c r="MQ72" s="22"/>
      <c r="MR72" s="22"/>
      <c r="MS72" s="22"/>
      <c r="MT72" s="22"/>
      <c r="MU72" s="22"/>
      <c r="MV72" s="22"/>
      <c r="MW72" s="22"/>
      <c r="MX72" s="22"/>
      <c r="MY72" s="22"/>
      <c r="MZ72" s="22"/>
      <c r="NA72" s="22"/>
      <c r="NB72" s="22"/>
      <c r="NC72" s="22"/>
      <c r="ND72" s="22"/>
      <c r="NE72" s="22"/>
      <c r="NF72" s="22"/>
      <c r="NG72" s="22"/>
      <c r="NH72" s="22"/>
      <c r="NI72" s="22"/>
      <c r="NJ72" s="22"/>
      <c r="NK72" s="22"/>
      <c r="NL72" s="22"/>
      <c r="NM72" s="22"/>
      <c r="NN72" s="22"/>
      <c r="NO72" s="22"/>
      <c r="NP72" s="22"/>
      <c r="NQ72" s="22"/>
      <c r="NR72" s="22"/>
      <c r="NS72" s="22"/>
      <c r="NT72" s="22"/>
      <c r="NU72" s="22"/>
      <c r="NV72" s="22"/>
      <c r="NW72" s="22"/>
      <c r="NX72" s="22"/>
      <c r="NY72" s="22"/>
      <c r="NZ72" s="22"/>
      <c r="OA72" s="22"/>
      <c r="OB72" s="22"/>
      <c r="OC72" s="22"/>
      <c r="OD72" s="22"/>
      <c r="OE72" s="22"/>
      <c r="OF72" s="22"/>
      <c r="OG72" s="22"/>
      <c r="OH72" s="22"/>
      <c r="OI72" s="22"/>
      <c r="OJ72" s="22"/>
      <c r="OK72" s="22"/>
      <c r="OL72" s="22"/>
      <c r="OM72" s="22"/>
      <c r="ON72" s="22"/>
      <c r="OO72" s="22"/>
      <c r="OP72" s="22"/>
      <c r="OQ72" s="22"/>
      <c r="OR72" s="22"/>
      <c r="OS72" s="22"/>
      <c r="OT72" s="22"/>
      <c r="OU72" s="22"/>
      <c r="OV72" s="22"/>
      <c r="OW72" s="22"/>
      <c r="OX72" s="22"/>
      <c r="OY72" s="22"/>
      <c r="OZ72" s="22"/>
      <c r="PA72" s="22"/>
      <c r="PB72" s="22"/>
      <c r="PC72" s="22"/>
      <c r="PD72" s="22"/>
      <c r="PE72" s="22"/>
      <c r="PF72" s="22"/>
      <c r="PG72" s="22"/>
      <c r="PH72" s="22"/>
      <c r="PI72" s="22"/>
      <c r="PJ72" s="22"/>
      <c r="PK72" s="22"/>
      <c r="PL72" s="22"/>
      <c r="PM72" s="22"/>
      <c r="PN72" s="22"/>
      <c r="PO72" s="22"/>
      <c r="PP72" s="22"/>
      <c r="PQ72" s="22"/>
      <c r="PR72" s="22"/>
      <c r="PS72" s="22"/>
      <c r="PT72" s="22"/>
      <c r="PU72" s="22"/>
      <c r="PV72" s="22"/>
      <c r="PW72" s="22"/>
      <c r="PX72" s="22"/>
      <c r="PY72" s="22"/>
      <c r="PZ72" s="22"/>
      <c r="QA72" s="22"/>
      <c r="QB72" s="22"/>
      <c r="QC72" s="22"/>
      <c r="QD72" s="22"/>
      <c r="QE72" s="22"/>
      <c r="QF72" s="22"/>
      <c r="QG72" s="22"/>
      <c r="QH72" s="22"/>
      <c r="QI72" s="22"/>
      <c r="QJ72" s="22"/>
      <c r="QK72" s="22"/>
      <c r="QL72" s="22"/>
      <c r="QM72" s="22"/>
      <c r="QN72" s="22"/>
      <c r="QO72" s="22"/>
      <c r="QP72" s="22"/>
      <c r="QQ72" s="22"/>
      <c r="QR72" s="22"/>
      <c r="QS72" s="22"/>
      <c r="QT72" s="22"/>
      <c r="QU72" s="22"/>
      <c r="QV72" s="22"/>
      <c r="QW72" s="22"/>
      <c r="QX72" s="22"/>
      <c r="QY72" s="22"/>
      <c r="QZ72" s="22"/>
      <c r="RA72" s="22"/>
      <c r="RB72" s="22"/>
      <c r="RC72" s="22"/>
      <c r="RD72" s="22"/>
      <c r="RE72" s="22"/>
      <c r="RF72" s="22"/>
      <c r="RG72" s="22"/>
      <c r="RH72" s="22"/>
      <c r="RI72" s="22"/>
      <c r="RJ72" s="22"/>
      <c r="RK72" s="22"/>
      <c r="RL72" s="22"/>
      <c r="RM72" s="22"/>
      <c r="RN72" s="22"/>
      <c r="RO72" s="22"/>
      <c r="RP72" s="22"/>
      <c r="RQ72" s="22"/>
      <c r="RR72" s="22"/>
      <c r="RS72" s="22"/>
      <c r="RT72" s="22"/>
      <c r="RU72" s="22"/>
      <c r="RV72" s="22"/>
      <c r="RW72" s="22"/>
      <c r="RX72" s="22"/>
      <c r="RY72" s="22"/>
      <c r="RZ72" s="22"/>
      <c r="SA72" s="22"/>
      <c r="SB72" s="22"/>
      <c r="SC72" s="22"/>
      <c r="SD72" s="22"/>
      <c r="SE72" s="22"/>
      <c r="SF72" s="22"/>
      <c r="SG72" s="22"/>
      <c r="SH72" s="22"/>
      <c r="SI72" s="22"/>
      <c r="SJ72" s="22"/>
      <c r="SK72" s="22"/>
      <c r="SL72" s="22"/>
      <c r="SM72" s="22"/>
      <c r="SN72" s="22"/>
      <c r="SO72" s="22"/>
      <c r="SP72" s="22"/>
      <c r="SQ72" s="22"/>
      <c r="SR72" s="22"/>
      <c r="SS72" s="22"/>
      <c r="ST72" s="22"/>
      <c r="SU72" s="22"/>
      <c r="SV72" s="22"/>
      <c r="SW72" s="22"/>
      <c r="SX72" s="22"/>
      <c r="SY72" s="22"/>
      <c r="SZ72" s="22"/>
      <c r="TA72" s="22"/>
      <c r="TB72" s="22"/>
      <c r="TC72" s="22"/>
      <c r="TD72" s="22"/>
      <c r="TE72" s="22"/>
      <c r="TF72" s="22"/>
      <c r="TG72" s="22"/>
      <c r="TH72" s="22"/>
      <c r="TI72" s="22"/>
      <c r="TJ72" s="22"/>
      <c r="TK72" s="22"/>
      <c r="TL72" s="22"/>
      <c r="TM72" s="22"/>
      <c r="TN72" s="22"/>
      <c r="TO72" s="22"/>
      <c r="TP72" s="22"/>
      <c r="TQ72" s="22"/>
      <c r="TR72" s="22"/>
      <c r="TS72" s="22"/>
      <c r="TT72" s="22"/>
      <c r="TU72" s="22"/>
      <c r="TV72" s="22"/>
      <c r="TW72" s="22"/>
      <c r="TX72" s="22"/>
      <c r="TY72" s="22"/>
      <c r="TZ72" s="22"/>
      <c r="UA72" s="22"/>
      <c r="UB72" s="22"/>
      <c r="UC72" s="22"/>
      <c r="UD72" s="22"/>
      <c r="UE72" s="22"/>
      <c r="UF72" s="22"/>
      <c r="UG72" s="22"/>
      <c r="UH72" s="22"/>
      <c r="UI72" s="22"/>
      <c r="UJ72" s="22"/>
      <c r="UK72" s="22"/>
      <c r="UL72" s="22"/>
      <c r="UM72" s="22"/>
      <c r="UN72" s="22"/>
      <c r="UO72" s="22"/>
      <c r="UP72" s="22"/>
      <c r="UQ72" s="22"/>
      <c r="UR72" s="22"/>
      <c r="US72" s="22"/>
      <c r="UT72" s="22"/>
      <c r="UU72" s="22"/>
      <c r="UV72" s="22"/>
      <c r="UW72" s="22"/>
      <c r="UX72" s="22"/>
      <c r="UY72" s="22"/>
      <c r="UZ72" s="22"/>
      <c r="VA72" s="22"/>
      <c r="VB72" s="22"/>
      <c r="VC72" s="22"/>
      <c r="VD72" s="22"/>
      <c r="VE72" s="22"/>
      <c r="VF72" s="22"/>
      <c r="VG72" s="22"/>
      <c r="VH72" s="22"/>
      <c r="VI72" s="22"/>
      <c r="VJ72" s="22"/>
      <c r="VK72" s="22"/>
      <c r="VL72" s="22"/>
      <c r="VM72" s="22"/>
      <c r="VN72" s="22"/>
      <c r="VO72" s="22"/>
      <c r="VP72" s="22"/>
      <c r="VQ72" s="22"/>
      <c r="VR72" s="22"/>
      <c r="VS72" s="22"/>
      <c r="VT72" s="22"/>
      <c r="VU72" s="22"/>
      <c r="VV72" s="22"/>
      <c r="VW72" s="22"/>
      <c r="VX72" s="22"/>
      <c r="VY72" s="22"/>
      <c r="VZ72" s="22"/>
      <c r="WA72" s="22"/>
      <c r="WB72" s="22"/>
      <c r="WC72" s="22"/>
      <c r="WD72" s="22"/>
      <c r="WE72" s="22"/>
      <c r="WF72" s="22"/>
      <c r="WG72" s="22"/>
      <c r="WH72" s="22"/>
      <c r="WI72" s="22"/>
      <c r="WJ72" s="22"/>
      <c r="WK72" s="22"/>
      <c r="WL72" s="22"/>
      <c r="WM72" s="22"/>
      <c r="WN72" s="22"/>
      <c r="WO72" s="22"/>
      <c r="WP72" s="22"/>
      <c r="WQ72" s="22"/>
      <c r="WR72" s="22"/>
      <c r="WS72" s="22"/>
      <c r="WT72" s="22"/>
      <c r="WU72" s="22"/>
      <c r="WV72" s="22"/>
      <c r="WW72" s="22"/>
      <c r="WX72" s="22"/>
      <c r="WY72" s="22"/>
      <c r="WZ72" s="22"/>
      <c r="XA72" s="22"/>
      <c r="XB72" s="22"/>
      <c r="XC72" s="22"/>
      <c r="XD72" s="22"/>
      <c r="XE72" s="22"/>
      <c r="XF72" s="22"/>
      <c r="XG72" s="22"/>
      <c r="XH72" s="22"/>
      <c r="XI72" s="22"/>
      <c r="XJ72" s="22"/>
      <c r="XK72" s="22"/>
      <c r="XL72" s="22"/>
      <c r="XM72" s="22"/>
      <c r="XN72" s="22"/>
      <c r="XO72" s="22"/>
      <c r="XP72" s="22"/>
      <c r="XQ72" s="22"/>
      <c r="XR72" s="22"/>
      <c r="XS72" s="22"/>
      <c r="XT72" s="22"/>
      <c r="XU72" s="22"/>
      <c r="XV72" s="22"/>
      <c r="XW72" s="22"/>
      <c r="XX72" s="22"/>
      <c r="XY72" s="22"/>
      <c r="XZ72" s="22"/>
      <c r="YA72" s="22"/>
      <c r="YB72" s="22"/>
      <c r="YC72" s="22"/>
      <c r="YD72" s="22"/>
      <c r="YE72" s="22"/>
      <c r="YF72" s="22"/>
      <c r="YG72" s="22"/>
      <c r="YH72" s="22"/>
      <c r="YI72" s="22"/>
      <c r="YJ72" s="22"/>
      <c r="YK72" s="22"/>
      <c r="YL72" s="22"/>
      <c r="YM72" s="22"/>
      <c r="YN72" s="22"/>
      <c r="YO72" s="22"/>
      <c r="YP72" s="22"/>
      <c r="YQ72" s="22"/>
      <c r="YR72" s="22"/>
      <c r="YS72" s="22"/>
      <c r="YT72" s="22"/>
      <c r="YU72" s="22"/>
      <c r="YV72" s="22"/>
      <c r="YW72" s="22"/>
      <c r="YX72" s="22"/>
      <c r="YY72" s="22"/>
      <c r="YZ72" s="22"/>
      <c r="ZA72" s="22"/>
      <c r="ZB72" s="22"/>
      <c r="ZC72" s="22"/>
      <c r="ZD72" s="22"/>
      <c r="ZE72" s="22"/>
      <c r="ZF72" s="22"/>
      <c r="ZG72" s="22"/>
      <c r="ZH72" s="22"/>
      <c r="ZI72" s="22"/>
      <c r="ZJ72" s="22"/>
      <c r="ZK72" s="22"/>
      <c r="ZL72" s="22"/>
      <c r="ZM72" s="22"/>
      <c r="ZN72" s="22"/>
      <c r="ZO72" s="22"/>
      <c r="ZP72" s="22"/>
      <c r="ZQ72" s="22"/>
      <c r="ZR72" s="22"/>
      <c r="ZS72" s="22"/>
      <c r="ZT72" s="22"/>
      <c r="ZU72" s="22"/>
      <c r="ZV72" s="22"/>
      <c r="ZW72" s="22"/>
      <c r="ZX72" s="22"/>
      <c r="ZY72" s="22"/>
      <c r="ZZ72" s="22"/>
      <c r="AAA72" s="22"/>
      <c r="AAB72" s="22"/>
      <c r="AAC72" s="22"/>
      <c r="AAD72" s="22"/>
      <c r="AAE72" s="22"/>
      <c r="AAF72" s="22"/>
      <c r="AAG72" s="22"/>
      <c r="AAH72" s="22"/>
      <c r="AAI72" s="22"/>
      <c r="AAJ72" s="22"/>
      <c r="AAK72" s="22"/>
      <c r="AAL72" s="22"/>
      <c r="AAM72" s="22"/>
      <c r="AAN72" s="22"/>
      <c r="AAO72" s="22"/>
      <c r="AAP72" s="22"/>
      <c r="AAQ72" s="22"/>
      <c r="AAR72" s="22"/>
      <c r="AAS72" s="22"/>
      <c r="AAT72" s="22"/>
      <c r="AAU72" s="22"/>
      <c r="AAV72" s="22"/>
      <c r="AAW72" s="22"/>
      <c r="AAX72" s="22"/>
      <c r="AAY72" s="22"/>
      <c r="AAZ72" s="22"/>
      <c r="ABA72" s="22"/>
      <c r="ABB72" s="22"/>
      <c r="ABC72" s="22"/>
      <c r="ABD72" s="22"/>
      <c r="ABE72" s="22"/>
      <c r="ABF72" s="22"/>
      <c r="ABG72" s="22"/>
      <c r="ABH72" s="22"/>
      <c r="ABI72" s="22"/>
      <c r="ABJ72" s="22"/>
      <c r="ABK72" s="22"/>
      <c r="ABL72" s="22"/>
      <c r="ABM72" s="22"/>
      <c r="ABN72" s="22"/>
      <c r="ABO72" s="22"/>
      <c r="ABP72" s="22"/>
      <c r="ABQ72" s="22"/>
      <c r="ABR72" s="22"/>
      <c r="ABS72" s="22"/>
      <c r="ABT72" s="22"/>
      <c r="ABU72" s="22"/>
      <c r="ABV72" s="22"/>
      <c r="ABW72" s="22"/>
      <c r="ABX72" s="22"/>
      <c r="ABY72" s="22"/>
      <c r="ABZ72" s="22"/>
      <c r="ACA72" s="22"/>
      <c r="ACB72" s="22"/>
      <c r="ACC72" s="22"/>
      <c r="ACD72" s="22"/>
      <c r="ACE72" s="22"/>
      <c r="ACF72" s="22"/>
      <c r="ACG72" s="22"/>
      <c r="ACH72" s="22"/>
      <c r="ACI72" s="22"/>
      <c r="ACJ72" s="22"/>
      <c r="ACK72" s="22"/>
      <c r="ACL72" s="22"/>
      <c r="ACM72" s="22"/>
      <c r="ACN72" s="22"/>
      <c r="ACO72" s="22"/>
      <c r="ACP72" s="22"/>
      <c r="ACQ72" s="22"/>
      <c r="ACR72" s="22"/>
      <c r="ACS72" s="22"/>
      <c r="ACT72" s="22"/>
      <c r="ACU72" s="22"/>
      <c r="ACV72" s="22"/>
      <c r="ACW72" s="22"/>
      <c r="ACX72" s="22"/>
      <c r="ACY72" s="22"/>
      <c r="ACZ72" s="22"/>
      <c r="ADA72" s="22"/>
      <c r="ADB72" s="22"/>
      <c r="ADC72" s="22"/>
      <c r="ADD72" s="22"/>
      <c r="ADE72" s="22"/>
      <c r="ADF72" s="22"/>
      <c r="ADG72" s="22"/>
      <c r="ADH72" s="22"/>
      <c r="ADI72" s="22"/>
      <c r="ADJ72" s="22"/>
      <c r="ADK72" s="22"/>
      <c r="ADL72" s="22"/>
      <c r="ADM72" s="22"/>
      <c r="ADN72" s="22"/>
      <c r="ADO72" s="22"/>
      <c r="ADP72" s="22"/>
      <c r="ADQ72" s="22"/>
      <c r="ADR72" s="22"/>
      <c r="ADS72" s="22"/>
      <c r="ADT72" s="22"/>
      <c r="ADU72" s="22"/>
      <c r="ADV72" s="22"/>
      <c r="ADW72" s="22"/>
      <c r="ADX72" s="22"/>
      <c r="ADY72" s="22"/>
      <c r="ADZ72" s="22"/>
      <c r="AEA72" s="22"/>
      <c r="AEB72" s="22"/>
      <c r="AEC72" s="22"/>
      <c r="AED72" s="22"/>
      <c r="AEE72" s="22"/>
      <c r="AEF72" s="22"/>
      <c r="AEG72" s="22"/>
      <c r="AEH72" s="22"/>
      <c r="AEI72" s="22"/>
      <c r="AEJ72" s="22"/>
      <c r="AEK72" s="22"/>
      <c r="AEL72" s="22"/>
      <c r="AEM72" s="22"/>
      <c r="AEN72" s="22"/>
      <c r="AEO72" s="22"/>
      <c r="AEP72" s="22"/>
      <c r="AEQ72" s="22"/>
      <c r="AER72" s="22"/>
      <c r="AES72" s="22"/>
      <c r="AET72" s="22"/>
      <c r="AEU72" s="22"/>
      <c r="AEV72" s="22"/>
      <c r="AEW72" s="22"/>
      <c r="AEX72" s="22"/>
      <c r="AEY72" s="22"/>
      <c r="AEZ72" s="22"/>
      <c r="AFA72" s="22"/>
      <c r="AFB72" s="22"/>
      <c r="AFC72" s="22"/>
      <c r="AFD72" s="22"/>
      <c r="AFE72" s="22"/>
      <c r="AFF72" s="22"/>
      <c r="AFG72" s="22"/>
      <c r="AFH72" s="22"/>
      <c r="AFI72" s="22"/>
      <c r="AFJ72" s="22"/>
      <c r="AFK72" s="22"/>
      <c r="AFL72" s="22"/>
      <c r="AFM72" s="22"/>
      <c r="AFN72" s="22"/>
      <c r="AFO72" s="22"/>
      <c r="AFP72" s="22"/>
      <c r="AFQ72" s="22"/>
      <c r="AFR72" s="22"/>
      <c r="AFS72" s="22"/>
      <c r="AFT72" s="22"/>
      <c r="AFU72" s="22"/>
      <c r="AFV72" s="22"/>
      <c r="AFW72" s="22"/>
      <c r="AFX72" s="22"/>
      <c r="AFY72" s="22"/>
      <c r="AFZ72" s="22"/>
      <c r="AGA72" s="22"/>
      <c r="AGB72" s="22"/>
      <c r="AGC72" s="22"/>
      <c r="AGD72" s="22"/>
      <c r="AGE72" s="22"/>
      <c r="AGF72" s="22"/>
      <c r="AGG72" s="22"/>
      <c r="AGH72" s="22"/>
      <c r="AGI72" s="22"/>
      <c r="AGJ72" s="22"/>
      <c r="AGK72" s="22"/>
      <c r="AGL72" s="22"/>
      <c r="AGM72" s="22"/>
      <c r="AGN72" s="22"/>
      <c r="AGO72" s="22"/>
      <c r="AGP72" s="22"/>
      <c r="AGQ72" s="22"/>
      <c r="AGR72" s="22"/>
      <c r="AGS72" s="22"/>
      <c r="AGT72" s="22"/>
      <c r="AGU72" s="22"/>
      <c r="AGV72" s="22"/>
      <c r="AGW72" s="22"/>
      <c r="AGX72" s="22"/>
      <c r="AGY72" s="22"/>
      <c r="AGZ72" s="22"/>
      <c r="AHA72" s="22"/>
      <c r="AHB72" s="22"/>
      <c r="AHC72" s="22"/>
      <c r="AHD72" s="22"/>
      <c r="AHE72" s="22"/>
      <c r="AHF72" s="22"/>
      <c r="AHG72" s="22"/>
      <c r="AHH72" s="22"/>
      <c r="AHI72" s="22"/>
      <c r="AHJ72" s="22"/>
      <c r="AHK72" s="22"/>
      <c r="AHL72" s="22"/>
      <c r="AHM72" s="22"/>
      <c r="AHN72" s="22"/>
      <c r="AHO72" s="22"/>
      <c r="AHP72" s="22"/>
      <c r="AHQ72" s="22"/>
      <c r="AHR72" s="22"/>
      <c r="AHS72" s="22"/>
      <c r="AHT72" s="22"/>
      <c r="AHU72" s="22"/>
      <c r="AHV72" s="22"/>
      <c r="AHW72" s="22"/>
      <c r="AHX72" s="22"/>
      <c r="AHY72" s="22"/>
      <c r="AHZ72" s="22"/>
      <c r="AIA72" s="22"/>
      <c r="AIB72" s="22"/>
      <c r="AIC72" s="22"/>
      <c r="AID72" s="22"/>
      <c r="AIE72" s="22"/>
      <c r="AIF72" s="22"/>
      <c r="AIG72" s="22"/>
      <c r="AIH72" s="22"/>
      <c r="AII72" s="22"/>
      <c r="AIJ72" s="22"/>
      <c r="AIK72" s="22"/>
      <c r="AIL72" s="22"/>
      <c r="AIM72" s="22"/>
      <c r="AIN72" s="22"/>
      <c r="AIO72" s="22"/>
      <c r="AIP72" s="22"/>
      <c r="AIQ72" s="22"/>
      <c r="AIR72" s="22"/>
      <c r="AIS72" s="22"/>
      <c r="AIT72" s="22"/>
      <c r="AIU72" s="22"/>
      <c r="AIV72" s="22"/>
      <c r="AIW72" s="22"/>
      <c r="AIX72" s="22"/>
      <c r="AIY72" s="22"/>
      <c r="AIZ72" s="22"/>
      <c r="AJA72" s="22"/>
      <c r="AJB72" s="22"/>
      <c r="AJC72" s="22"/>
      <c r="AJD72" s="22"/>
      <c r="AJE72" s="22"/>
      <c r="AJF72" s="22"/>
      <c r="AJG72" s="22"/>
      <c r="AJH72" s="22"/>
      <c r="AJI72" s="22"/>
      <c r="AJJ72" s="22"/>
      <c r="AJK72" s="22"/>
      <c r="AJL72" s="22"/>
      <c r="AJM72" s="22"/>
      <c r="AJN72" s="22"/>
      <c r="AJO72" s="22"/>
      <c r="AJP72" s="22"/>
      <c r="AJQ72" s="22"/>
      <c r="AJR72" s="22"/>
      <c r="AJS72" s="22"/>
      <c r="AJT72" s="22"/>
      <c r="AJU72" s="22"/>
      <c r="AJV72" s="22"/>
      <c r="AJW72" s="22"/>
      <c r="AJX72" s="22"/>
      <c r="AJY72" s="22"/>
      <c r="AJZ72" s="22"/>
      <c r="AKA72" s="22"/>
      <c r="AKB72" s="22"/>
      <c r="AKC72" s="22"/>
      <c r="AKD72" s="22"/>
      <c r="AKE72" s="22"/>
      <c r="AKF72" s="22"/>
      <c r="AKG72" s="22"/>
      <c r="AKH72" s="22"/>
      <c r="AKI72" s="22"/>
      <c r="AKJ72" s="22"/>
      <c r="AKK72" s="22"/>
      <c r="AKL72" s="22"/>
      <c r="AKM72" s="22"/>
      <c r="AKN72" s="22"/>
      <c r="AKO72" s="22"/>
      <c r="AKP72" s="22"/>
      <c r="AKQ72" s="22"/>
      <c r="AKR72" s="22"/>
      <c r="AKS72" s="22"/>
      <c r="AKT72" s="22"/>
      <c r="AKU72" s="22"/>
      <c r="AKV72" s="22"/>
      <c r="AKW72" s="22"/>
      <c r="AKX72" s="22"/>
      <c r="AKY72" s="22"/>
      <c r="AKZ72" s="22"/>
      <c r="ALA72" s="22"/>
      <c r="ALB72" s="22"/>
      <c r="ALC72" s="22"/>
      <c r="ALD72" s="22"/>
      <c r="ALE72" s="22"/>
      <c r="ALF72" s="22"/>
      <c r="ALG72" s="22"/>
      <c r="ALH72" s="22"/>
      <c r="ALI72" s="22"/>
      <c r="ALJ72" s="22"/>
      <c r="ALK72" s="22"/>
      <c r="ALL72" s="22"/>
      <c r="ALM72" s="22"/>
      <c r="ALN72" s="22"/>
      <c r="ALO72" s="22"/>
      <c r="ALP72" s="22"/>
      <c r="ALQ72" s="22"/>
      <c r="ALR72" s="22"/>
      <c r="ALS72" s="22"/>
      <c r="ALT72" s="22"/>
      <c r="ALU72" s="22"/>
      <c r="ALV72" s="22"/>
      <c r="ALW72" s="22"/>
      <c r="ALX72" s="22"/>
      <c r="ALY72" s="22"/>
      <c r="ALZ72" s="22"/>
      <c r="AMA72" s="22"/>
      <c r="AMB72" s="22"/>
      <c r="AMC72" s="22"/>
      <c r="AMD72" s="22"/>
      <c r="AME72" s="22"/>
      <c r="AMF72" s="22"/>
      <c r="AMG72" s="22"/>
      <c r="AMH72" s="22"/>
      <c r="AMI72" s="22"/>
      <c r="AMJ72" s="22"/>
      <c r="AMK72" s="22"/>
      <c r="AML72" s="22"/>
      <c r="AMM72" s="22"/>
      <c r="AMN72" s="22"/>
      <c r="AMO72" s="22"/>
      <c r="AMP72" s="22"/>
      <c r="AMQ72" s="22"/>
      <c r="AMR72" s="22"/>
      <c r="AMS72" s="22"/>
      <c r="AMT72" s="22"/>
      <c r="AMU72" s="22"/>
      <c r="AMV72" s="22"/>
      <c r="AMW72" s="22"/>
      <c r="AMX72" s="22"/>
      <c r="AMY72" s="22"/>
      <c r="AMZ72" s="22"/>
      <c r="ANA72" s="22"/>
      <c r="ANB72" s="22"/>
      <c r="ANC72" s="22"/>
      <c r="AND72" s="22"/>
      <c r="ANE72" s="22"/>
      <c r="ANF72" s="22"/>
      <c r="ANG72" s="22"/>
      <c r="ANH72" s="22"/>
      <c r="ANI72" s="22"/>
      <c r="ANJ72" s="22"/>
      <c r="ANK72" s="22"/>
      <c r="ANL72" s="22"/>
      <c r="ANM72" s="22"/>
      <c r="ANN72" s="22"/>
      <c r="ANO72" s="22"/>
      <c r="ANP72" s="22"/>
      <c r="ANQ72" s="22"/>
      <c r="ANR72" s="22"/>
      <c r="ANS72" s="22"/>
      <c r="ANT72" s="22"/>
      <c r="ANU72" s="22"/>
      <c r="ANV72" s="22"/>
      <c r="ANW72" s="22"/>
      <c r="ANX72" s="22"/>
      <c r="ANY72" s="22"/>
      <c r="ANZ72" s="22"/>
      <c r="AOA72" s="22"/>
      <c r="AOB72" s="22"/>
      <c r="AOC72" s="22"/>
      <c r="AOD72" s="22"/>
      <c r="AOE72" s="22"/>
      <c r="AOF72" s="22"/>
      <c r="AOG72" s="22"/>
      <c r="AOH72" s="22"/>
      <c r="AOI72" s="22"/>
      <c r="AOJ72" s="22"/>
      <c r="AOK72" s="22"/>
      <c r="AOL72" s="22"/>
      <c r="AOM72" s="22"/>
      <c r="AON72" s="22"/>
      <c r="AOO72" s="22"/>
      <c r="AOP72" s="22"/>
      <c r="AOQ72" s="22"/>
      <c r="AOR72" s="22"/>
      <c r="AOS72" s="22"/>
      <c r="AOT72" s="22"/>
      <c r="AOU72" s="22"/>
      <c r="AOV72" s="22"/>
      <c r="AOW72" s="22"/>
      <c r="AOX72" s="22"/>
      <c r="AOY72" s="22"/>
      <c r="AOZ72" s="22"/>
      <c r="APA72" s="22"/>
      <c r="APB72" s="22"/>
      <c r="APC72" s="22"/>
      <c r="APD72" s="22"/>
      <c r="APE72" s="22"/>
      <c r="APF72" s="22"/>
      <c r="APG72" s="22"/>
      <c r="APH72" s="22"/>
      <c r="API72" s="22"/>
      <c r="APJ72" s="22"/>
      <c r="APK72" s="22"/>
      <c r="APL72" s="22"/>
      <c r="APM72" s="22"/>
      <c r="APN72" s="22"/>
      <c r="APO72" s="22"/>
      <c r="APP72" s="22"/>
      <c r="APQ72" s="22"/>
      <c r="APR72" s="22"/>
      <c r="APS72" s="22"/>
      <c r="APT72" s="22"/>
      <c r="APU72" s="22"/>
      <c r="APV72" s="22"/>
      <c r="APW72" s="22"/>
      <c r="APX72" s="22"/>
      <c r="APY72" s="22"/>
      <c r="APZ72" s="22"/>
      <c r="AQA72" s="22"/>
      <c r="AQB72" s="22"/>
      <c r="AQC72" s="22"/>
      <c r="AQD72" s="22"/>
      <c r="AQE72" s="22"/>
      <c r="AQF72" s="22"/>
      <c r="AQG72" s="22"/>
      <c r="AQH72" s="22"/>
      <c r="AQI72" s="22"/>
      <c r="AQJ72" s="22"/>
      <c r="AQK72" s="22"/>
      <c r="AQL72" s="22"/>
      <c r="AQM72" s="22"/>
      <c r="AQN72" s="22"/>
      <c r="AQO72" s="22"/>
      <c r="AQP72" s="22"/>
      <c r="AQQ72" s="22"/>
      <c r="AQR72" s="22"/>
      <c r="AQS72" s="22"/>
      <c r="AQT72" s="22"/>
      <c r="AQU72" s="22"/>
      <c r="AQV72" s="22"/>
      <c r="AQW72" s="22"/>
      <c r="AQX72" s="22"/>
      <c r="AQY72" s="22"/>
      <c r="AQZ72" s="22"/>
      <c r="ARA72" s="22"/>
      <c r="ARB72" s="22"/>
      <c r="ARC72" s="22"/>
      <c r="ARD72" s="22"/>
      <c r="ARE72" s="22"/>
      <c r="ARF72" s="22"/>
      <c r="ARG72" s="22"/>
      <c r="ARH72" s="22"/>
      <c r="ARI72" s="22"/>
      <c r="ARJ72" s="22"/>
      <c r="ARK72" s="22"/>
      <c r="ARL72" s="22"/>
      <c r="ARM72" s="22"/>
      <c r="ARN72" s="22"/>
      <c r="ARO72" s="22"/>
      <c r="ARP72" s="22"/>
      <c r="ARQ72" s="22"/>
      <c r="ARR72" s="22"/>
      <c r="ARS72" s="22"/>
      <c r="ART72" s="22"/>
      <c r="ARU72" s="22"/>
      <c r="ARV72" s="22"/>
      <c r="ARW72" s="22"/>
      <c r="ARX72" s="22"/>
      <c r="ARY72" s="22"/>
      <c r="ARZ72" s="22"/>
      <c r="ASA72" s="22"/>
      <c r="ASB72" s="22"/>
      <c r="ASC72" s="22"/>
      <c r="ASD72" s="22"/>
      <c r="ASE72" s="22"/>
      <c r="ASF72" s="22"/>
      <c r="ASG72" s="22"/>
      <c r="ASH72" s="22"/>
      <c r="ASI72" s="22"/>
      <c r="ASJ72" s="22"/>
      <c r="ASK72" s="22"/>
      <c r="ASL72" s="22"/>
      <c r="ASM72" s="22"/>
      <c r="ASN72" s="22"/>
      <c r="ASO72" s="22"/>
      <c r="ASP72" s="22"/>
      <c r="ASQ72" s="22"/>
      <c r="ASR72" s="22"/>
      <c r="ASS72" s="22"/>
      <c r="AST72" s="22"/>
      <c r="ASU72" s="22"/>
      <c r="ASV72" s="22"/>
      <c r="ASW72" s="22"/>
      <c r="ASX72" s="22"/>
      <c r="ASY72" s="22"/>
      <c r="ASZ72" s="22"/>
      <c r="ATA72" s="22"/>
      <c r="ATB72" s="22"/>
      <c r="ATC72" s="22"/>
      <c r="ATD72" s="22"/>
      <c r="ATE72" s="22"/>
      <c r="ATF72" s="22"/>
      <c r="ATG72" s="22"/>
      <c r="ATH72" s="22"/>
      <c r="ATI72" s="22"/>
      <c r="ATJ72" s="22"/>
      <c r="ATK72" s="22"/>
      <c r="ATL72" s="22"/>
      <c r="ATM72" s="22"/>
      <c r="ATN72" s="22"/>
      <c r="ATO72" s="22"/>
      <c r="ATP72" s="22"/>
      <c r="ATQ72" s="22"/>
      <c r="ATR72" s="22"/>
      <c r="ATS72" s="22"/>
      <c r="ATT72" s="22"/>
      <c r="ATU72" s="22"/>
      <c r="ATV72" s="22"/>
      <c r="ATW72" s="22"/>
      <c r="ATX72" s="22"/>
      <c r="ATY72" s="22"/>
      <c r="ATZ72" s="22"/>
      <c r="AUA72" s="22"/>
      <c r="AUB72" s="22"/>
      <c r="AUC72" s="22"/>
      <c r="AUD72" s="22"/>
      <c r="AUE72" s="22"/>
      <c r="AUF72" s="22"/>
      <c r="AUG72" s="22"/>
      <c r="AUH72" s="22"/>
      <c r="AUI72" s="22"/>
      <c r="AUJ72" s="22"/>
      <c r="AUK72" s="22"/>
      <c r="AUL72" s="22"/>
      <c r="AUM72" s="22"/>
      <c r="AUN72" s="22"/>
      <c r="AUO72" s="22"/>
      <c r="AUP72" s="22"/>
      <c r="AUQ72" s="22"/>
      <c r="AUR72" s="22"/>
      <c r="AUS72" s="22"/>
      <c r="AUT72" s="22"/>
      <c r="AUU72" s="22"/>
      <c r="AUV72" s="22"/>
      <c r="AUW72" s="22"/>
      <c r="AUX72" s="22"/>
      <c r="AUY72" s="22"/>
      <c r="AUZ72" s="22"/>
      <c r="AVA72" s="22"/>
      <c r="AVB72" s="22"/>
      <c r="AVC72" s="22"/>
      <c r="AVD72" s="22"/>
      <c r="AVE72" s="22"/>
      <c r="AVF72" s="22"/>
      <c r="AVG72" s="22"/>
      <c r="AVH72" s="22"/>
      <c r="AVI72" s="22"/>
      <c r="AVJ72" s="22"/>
      <c r="AVK72" s="22"/>
      <c r="AVL72" s="22"/>
      <c r="AVM72" s="22"/>
      <c r="AVN72" s="22"/>
      <c r="AVO72" s="22"/>
      <c r="AVP72" s="22"/>
      <c r="AVQ72" s="22"/>
      <c r="AVR72" s="22"/>
      <c r="AVS72" s="22"/>
      <c r="AVT72" s="22"/>
      <c r="AVU72" s="22"/>
      <c r="AVV72" s="22"/>
      <c r="AVW72" s="22"/>
      <c r="AVX72" s="22"/>
      <c r="AVY72" s="22"/>
      <c r="AVZ72" s="22"/>
      <c r="AWA72" s="22"/>
      <c r="AWB72" s="22"/>
      <c r="AWC72" s="22"/>
      <c r="AWD72" s="22"/>
      <c r="AWE72" s="22"/>
      <c r="AWF72" s="22"/>
      <c r="AWG72" s="22"/>
      <c r="AWH72" s="22"/>
      <c r="AWI72" s="22"/>
      <c r="AWJ72" s="22"/>
      <c r="AWK72" s="22"/>
      <c r="AWL72" s="22"/>
      <c r="AWM72" s="22"/>
      <c r="AWN72" s="22"/>
      <c r="AWO72" s="22"/>
      <c r="AWP72" s="22"/>
      <c r="AWQ72" s="22"/>
      <c r="AWR72" s="22"/>
      <c r="AWS72" s="22"/>
      <c r="AWT72" s="22"/>
      <c r="AWU72" s="22"/>
      <c r="AWV72" s="22"/>
      <c r="AWW72" s="22"/>
      <c r="AWX72" s="22"/>
      <c r="AWY72" s="22"/>
      <c r="AWZ72" s="22"/>
      <c r="AXA72" s="22"/>
      <c r="AXB72" s="22"/>
      <c r="AXC72" s="22"/>
      <c r="AXD72" s="22"/>
      <c r="AXE72" s="22"/>
      <c r="AXF72" s="22"/>
      <c r="AXG72" s="22"/>
      <c r="AXH72" s="22"/>
      <c r="AXI72" s="22"/>
      <c r="AXJ72" s="22"/>
      <c r="AXK72" s="22"/>
      <c r="AXL72" s="22"/>
      <c r="AXM72" s="22"/>
      <c r="AXN72" s="22"/>
      <c r="AXO72" s="22"/>
      <c r="AXP72" s="22"/>
      <c r="AXQ72" s="22"/>
      <c r="AXR72" s="22"/>
      <c r="AXS72" s="22"/>
      <c r="AXT72" s="22"/>
      <c r="AXU72" s="22"/>
      <c r="AXV72" s="22"/>
      <c r="AXW72" s="22"/>
      <c r="AXX72" s="22"/>
      <c r="AXY72" s="22"/>
      <c r="AXZ72" s="22"/>
      <c r="AYA72" s="22"/>
      <c r="AYB72" s="22"/>
      <c r="AYC72" s="22"/>
      <c r="AYD72" s="22"/>
      <c r="AYE72" s="22"/>
      <c r="AYF72" s="22"/>
      <c r="AYG72" s="22"/>
      <c r="AYH72" s="22"/>
      <c r="AYI72" s="22"/>
      <c r="AYJ72" s="22"/>
      <c r="AYK72" s="22"/>
      <c r="AYL72" s="22"/>
      <c r="AYM72" s="22"/>
      <c r="AYN72" s="22"/>
      <c r="AYO72" s="22"/>
      <c r="AYP72" s="22"/>
      <c r="AYQ72" s="22"/>
      <c r="AYR72" s="22"/>
      <c r="AYS72" s="22"/>
      <c r="AYT72" s="22"/>
      <c r="AYU72" s="22"/>
      <c r="AYV72" s="22"/>
      <c r="AYW72" s="22"/>
      <c r="AYX72" s="22"/>
      <c r="AYY72" s="22"/>
      <c r="AYZ72" s="22"/>
      <c r="AZA72" s="22"/>
      <c r="AZB72" s="22"/>
      <c r="AZC72" s="22"/>
      <c r="AZD72" s="22"/>
      <c r="AZE72" s="22"/>
      <c r="AZF72" s="22"/>
      <c r="AZG72" s="22"/>
      <c r="AZH72" s="22"/>
      <c r="AZI72" s="22"/>
      <c r="AZJ72" s="22"/>
      <c r="AZK72" s="22"/>
      <c r="AZL72" s="22"/>
      <c r="AZM72" s="22"/>
      <c r="AZN72" s="22"/>
      <c r="AZO72" s="22"/>
      <c r="AZP72" s="22"/>
      <c r="AZQ72" s="22"/>
      <c r="AZR72" s="22"/>
      <c r="AZS72" s="22"/>
      <c r="AZT72" s="22"/>
      <c r="AZU72" s="22"/>
      <c r="AZV72" s="22"/>
      <c r="AZW72" s="22"/>
      <c r="AZX72" s="22"/>
      <c r="AZY72" s="22"/>
      <c r="AZZ72" s="22"/>
      <c r="BAA72" s="22"/>
      <c r="BAB72" s="22"/>
      <c r="BAC72" s="22"/>
      <c r="BAD72" s="22"/>
      <c r="BAE72" s="22"/>
      <c r="BAF72" s="22"/>
      <c r="BAG72" s="22"/>
      <c r="BAH72" s="22"/>
      <c r="BAI72" s="22"/>
      <c r="BAJ72" s="22"/>
      <c r="BAK72" s="22"/>
      <c r="BAL72" s="22"/>
      <c r="BAM72" s="22"/>
      <c r="BAN72" s="22"/>
      <c r="BAO72" s="22"/>
      <c r="BAP72" s="22"/>
      <c r="BAQ72" s="22"/>
      <c r="BAR72" s="22"/>
      <c r="BAS72" s="22"/>
      <c r="BAT72" s="22"/>
      <c r="BAU72" s="22"/>
      <c r="BAV72" s="22"/>
      <c r="BAW72" s="22"/>
      <c r="BAX72" s="22"/>
      <c r="BAY72" s="22"/>
      <c r="BAZ72" s="22"/>
      <c r="BBA72" s="22"/>
      <c r="BBB72" s="22"/>
      <c r="BBC72" s="22"/>
      <c r="BBD72" s="22"/>
      <c r="BBE72" s="22"/>
      <c r="BBF72" s="22"/>
      <c r="BBG72" s="22"/>
      <c r="BBH72" s="22"/>
      <c r="BBI72" s="22"/>
      <c r="BBJ72" s="22"/>
      <c r="BBK72" s="22"/>
      <c r="BBL72" s="22"/>
      <c r="BBM72" s="22"/>
      <c r="BBN72" s="22"/>
      <c r="BBO72" s="22"/>
      <c r="BBP72" s="22"/>
      <c r="BBQ72" s="22"/>
      <c r="BBR72" s="22"/>
      <c r="BBS72" s="22"/>
      <c r="BBT72" s="22"/>
      <c r="BBU72" s="22"/>
      <c r="BBV72" s="22"/>
      <c r="BBW72" s="22"/>
      <c r="BBX72" s="22"/>
      <c r="BBY72" s="22"/>
      <c r="BBZ72" s="22"/>
      <c r="BCA72" s="22"/>
      <c r="BCB72" s="22"/>
      <c r="BCC72" s="22"/>
      <c r="BCD72" s="22"/>
      <c r="BCE72" s="22"/>
      <c r="BCF72" s="22"/>
      <c r="BCG72" s="22"/>
      <c r="BCH72" s="22"/>
      <c r="BCI72" s="22"/>
      <c r="BCJ72" s="22"/>
      <c r="BCK72" s="22"/>
      <c r="BCL72" s="22"/>
      <c r="BCM72" s="22"/>
      <c r="BCN72" s="22"/>
      <c r="BCO72" s="22"/>
      <c r="BCP72" s="22"/>
      <c r="BCQ72" s="22"/>
      <c r="BCR72" s="22"/>
      <c r="BCS72" s="22"/>
      <c r="BCT72" s="22"/>
      <c r="BCU72" s="22"/>
      <c r="BCV72" s="22"/>
      <c r="BCW72" s="22"/>
      <c r="BCX72" s="22"/>
      <c r="BCY72" s="22"/>
      <c r="BCZ72" s="22"/>
      <c r="BDA72" s="22"/>
      <c r="BDB72" s="22"/>
      <c r="BDC72" s="22"/>
      <c r="BDD72" s="22"/>
      <c r="BDE72" s="22"/>
      <c r="BDF72" s="22"/>
      <c r="BDG72" s="22"/>
      <c r="BDH72" s="22"/>
      <c r="BDI72" s="22"/>
      <c r="BDJ72" s="22"/>
      <c r="BDK72" s="22"/>
      <c r="BDL72" s="22"/>
      <c r="BDM72" s="22"/>
      <c r="BDN72" s="22"/>
      <c r="BDO72" s="22"/>
      <c r="BDP72" s="22"/>
      <c r="BDQ72" s="22"/>
      <c r="BDR72" s="22"/>
      <c r="BDS72" s="22"/>
      <c r="BDT72" s="22"/>
      <c r="BDU72" s="22"/>
      <c r="BDV72" s="22"/>
      <c r="BDW72" s="22"/>
      <c r="BDX72" s="22"/>
      <c r="BDY72" s="22"/>
      <c r="BDZ72" s="22"/>
      <c r="BEA72" s="22"/>
      <c r="BEB72" s="22"/>
      <c r="BEC72" s="22"/>
      <c r="BED72" s="22"/>
      <c r="BEE72" s="22"/>
      <c r="BEF72" s="22"/>
      <c r="BEG72" s="22"/>
      <c r="BEH72" s="22"/>
      <c r="BEI72" s="22"/>
      <c r="BEJ72" s="22"/>
      <c r="BEK72" s="22"/>
      <c r="BEL72" s="22"/>
      <c r="BEM72" s="22"/>
      <c r="BEN72" s="22"/>
      <c r="BEO72" s="22"/>
      <c r="BEP72" s="22"/>
      <c r="BEQ72" s="22"/>
      <c r="BER72" s="22"/>
      <c r="BES72" s="22"/>
      <c r="BET72" s="22"/>
      <c r="BEU72" s="22"/>
      <c r="BEV72" s="22"/>
      <c r="BEW72" s="22"/>
      <c r="BEX72" s="22"/>
      <c r="BEY72" s="22"/>
      <c r="BEZ72" s="22"/>
      <c r="BFA72" s="22"/>
      <c r="BFB72" s="22"/>
      <c r="BFC72" s="22"/>
      <c r="BFD72" s="22"/>
      <c r="BFE72" s="22"/>
      <c r="BFF72" s="22"/>
      <c r="BFG72" s="22"/>
      <c r="BFH72" s="22"/>
      <c r="BFI72" s="22"/>
      <c r="BFJ72" s="22"/>
      <c r="BFK72" s="22"/>
      <c r="BFL72" s="22"/>
      <c r="BFM72" s="22"/>
      <c r="BFN72" s="22"/>
      <c r="BFO72" s="22"/>
      <c r="BFP72" s="22"/>
      <c r="BFQ72" s="22"/>
      <c r="BFR72" s="22"/>
      <c r="BFS72" s="22"/>
      <c r="BFT72" s="22"/>
      <c r="BFU72" s="22"/>
      <c r="BFV72" s="22"/>
      <c r="BFW72" s="22"/>
      <c r="BFX72" s="22"/>
      <c r="BFY72" s="22"/>
      <c r="BFZ72" s="22"/>
      <c r="BGA72" s="22"/>
      <c r="BGB72" s="22"/>
      <c r="BGC72" s="22"/>
      <c r="BGD72" s="22"/>
      <c r="BGE72" s="22"/>
      <c r="BGF72" s="22"/>
      <c r="BGG72" s="22"/>
      <c r="BGH72" s="22"/>
      <c r="BGI72" s="22"/>
      <c r="BGJ72" s="22"/>
      <c r="BGK72" s="22"/>
      <c r="BGL72" s="22"/>
      <c r="BGM72" s="22"/>
      <c r="BGN72" s="22"/>
      <c r="BGO72" s="22"/>
      <c r="BGP72" s="22"/>
      <c r="BGQ72" s="22"/>
      <c r="BGR72" s="22"/>
      <c r="BGS72" s="22"/>
      <c r="BGT72" s="22"/>
      <c r="BGU72" s="22"/>
      <c r="BGV72" s="22"/>
      <c r="BGW72" s="22"/>
      <c r="BGX72" s="22"/>
      <c r="BGY72" s="22"/>
      <c r="BGZ72" s="22"/>
      <c r="BHA72" s="22"/>
      <c r="BHB72" s="22"/>
      <c r="BHC72" s="22"/>
      <c r="BHD72" s="22"/>
      <c r="BHE72" s="22"/>
      <c r="BHF72" s="22"/>
      <c r="BHG72" s="22"/>
      <c r="BHH72" s="22"/>
      <c r="BHI72" s="22"/>
      <c r="BHJ72" s="22"/>
      <c r="BHK72" s="22"/>
      <c r="BHL72" s="22"/>
      <c r="BHM72" s="22"/>
      <c r="BHN72" s="22"/>
      <c r="BHO72" s="22"/>
      <c r="BHP72" s="22"/>
      <c r="BHQ72" s="22"/>
      <c r="BHR72" s="22"/>
      <c r="BHS72" s="22"/>
      <c r="BHT72" s="22"/>
      <c r="BHU72" s="22"/>
      <c r="BHV72" s="22"/>
      <c r="BHW72" s="22"/>
      <c r="BHX72" s="22"/>
      <c r="BHY72" s="22"/>
      <c r="BHZ72" s="22"/>
      <c r="BIA72" s="22"/>
      <c r="BIB72" s="22"/>
      <c r="BIC72" s="22"/>
      <c r="BID72" s="22"/>
      <c r="BIE72" s="22"/>
      <c r="BIF72" s="22"/>
      <c r="BIG72" s="22"/>
      <c r="BIH72" s="22"/>
      <c r="BII72" s="22"/>
      <c r="BIJ72" s="22"/>
      <c r="BIK72" s="22"/>
      <c r="BIL72" s="22"/>
      <c r="BIM72" s="22"/>
      <c r="BIN72" s="22"/>
      <c r="BIO72" s="22"/>
      <c r="BIP72" s="22"/>
      <c r="BIQ72" s="22"/>
      <c r="BIR72" s="22"/>
      <c r="BIS72" s="22"/>
      <c r="BIT72" s="22"/>
      <c r="BIU72" s="22"/>
      <c r="BIV72" s="22"/>
      <c r="BIW72" s="22"/>
      <c r="BIX72" s="22"/>
      <c r="BIY72" s="22"/>
      <c r="BIZ72" s="22"/>
      <c r="BJA72" s="22"/>
      <c r="BJB72" s="22"/>
      <c r="BJC72" s="22"/>
      <c r="BJD72" s="22"/>
      <c r="BJE72" s="22"/>
      <c r="BJF72" s="22"/>
      <c r="BJG72" s="22"/>
      <c r="BJH72" s="22"/>
      <c r="BJI72" s="22"/>
      <c r="BJJ72" s="22"/>
      <c r="BJK72" s="22"/>
      <c r="BJL72" s="22"/>
      <c r="BJM72" s="22"/>
      <c r="BJN72" s="22"/>
      <c r="BJO72" s="22"/>
      <c r="BJP72" s="22"/>
      <c r="BJQ72" s="22"/>
      <c r="BJR72" s="22"/>
      <c r="BJS72" s="22"/>
      <c r="BJT72" s="22"/>
      <c r="BJU72" s="22"/>
      <c r="BJV72" s="22"/>
      <c r="BJW72" s="22"/>
      <c r="BJX72" s="22"/>
      <c r="BJY72" s="22"/>
      <c r="BJZ72" s="22"/>
      <c r="BKA72" s="22"/>
      <c r="BKB72" s="22"/>
      <c r="BKC72" s="22"/>
      <c r="BKD72" s="22"/>
      <c r="BKE72" s="22"/>
      <c r="BKF72" s="22"/>
      <c r="BKG72" s="22"/>
      <c r="BKH72" s="22"/>
      <c r="BKI72" s="22"/>
      <c r="BKJ72" s="22"/>
      <c r="BKK72" s="22"/>
      <c r="BKL72" s="22"/>
      <c r="BKM72" s="22"/>
      <c r="BKN72" s="22"/>
      <c r="BKO72" s="22"/>
      <c r="BKP72" s="22"/>
      <c r="BKQ72" s="22"/>
      <c r="BKR72" s="22"/>
      <c r="BKS72" s="22"/>
      <c r="BKT72" s="22"/>
      <c r="BKU72" s="22"/>
      <c r="BKV72" s="22"/>
      <c r="BKW72" s="22"/>
      <c r="BKX72" s="22"/>
      <c r="BKY72" s="22"/>
      <c r="BKZ72" s="22"/>
      <c r="BLA72" s="22"/>
      <c r="BLB72" s="22"/>
      <c r="BLC72" s="22"/>
      <c r="BLD72" s="22"/>
      <c r="BLE72" s="22"/>
      <c r="BLF72" s="22"/>
      <c r="BLG72" s="22"/>
      <c r="BLH72" s="22"/>
      <c r="BLI72" s="22"/>
      <c r="BLJ72" s="22"/>
      <c r="BLK72" s="22"/>
      <c r="BLL72" s="22"/>
      <c r="BLM72" s="22"/>
      <c r="BLN72" s="22"/>
      <c r="BLO72" s="22"/>
      <c r="BLP72" s="22"/>
      <c r="BLQ72" s="22"/>
      <c r="BLR72" s="22"/>
      <c r="BLS72" s="22"/>
      <c r="BLT72" s="22"/>
      <c r="BLU72" s="22"/>
      <c r="BLV72" s="22"/>
      <c r="BLW72" s="22"/>
      <c r="BLX72" s="22"/>
      <c r="BLY72" s="22"/>
      <c r="BLZ72" s="22"/>
      <c r="BMA72" s="22"/>
      <c r="BMB72" s="22"/>
      <c r="BMC72" s="22"/>
      <c r="BMD72" s="22"/>
      <c r="BME72" s="22"/>
      <c r="BMF72" s="22"/>
      <c r="BMG72" s="22"/>
      <c r="BMH72" s="22"/>
      <c r="BMI72" s="22"/>
      <c r="BMJ72" s="22"/>
      <c r="BMK72" s="22"/>
      <c r="BML72" s="22"/>
      <c r="BMM72" s="22"/>
      <c r="BMN72" s="22"/>
      <c r="BMO72" s="22"/>
      <c r="BMP72" s="22"/>
      <c r="BMQ72" s="22"/>
      <c r="BMR72" s="22"/>
      <c r="BMS72" s="22"/>
      <c r="BMT72" s="22"/>
      <c r="BMU72" s="22"/>
      <c r="BMV72" s="22"/>
      <c r="BMW72" s="22"/>
      <c r="BMX72" s="22"/>
      <c r="BMY72" s="22"/>
      <c r="BMZ72" s="22"/>
      <c r="BNA72" s="22"/>
      <c r="BNB72" s="22"/>
      <c r="BNC72" s="22"/>
      <c r="BND72" s="22"/>
      <c r="BNE72" s="22"/>
      <c r="BNF72" s="22"/>
      <c r="BNG72" s="22"/>
      <c r="BNH72" s="22"/>
      <c r="BNI72" s="22"/>
      <c r="BNJ72" s="22"/>
      <c r="BNK72" s="22"/>
      <c r="BNL72" s="22"/>
      <c r="BNM72" s="22"/>
      <c r="BNN72" s="22"/>
      <c r="BNO72" s="22"/>
      <c r="BNP72" s="22"/>
      <c r="BNQ72" s="22"/>
      <c r="BNR72" s="22"/>
      <c r="BNS72" s="22"/>
      <c r="BNT72" s="22"/>
      <c r="BNU72" s="22"/>
      <c r="BNV72" s="22"/>
      <c r="BNW72" s="22"/>
      <c r="BNX72" s="22"/>
      <c r="BNY72" s="22"/>
      <c r="BNZ72" s="22"/>
      <c r="BOA72" s="22"/>
      <c r="BOB72" s="22"/>
      <c r="BOC72" s="22"/>
      <c r="BOD72" s="22"/>
      <c r="BOE72" s="22"/>
      <c r="BOF72" s="22"/>
      <c r="BOG72" s="22"/>
      <c r="BOH72" s="22"/>
      <c r="BOI72" s="22"/>
      <c r="BOJ72" s="22"/>
      <c r="BOK72" s="22"/>
      <c r="BOL72" s="22"/>
      <c r="BOM72" s="22"/>
      <c r="BON72" s="22"/>
      <c r="BOO72" s="22"/>
      <c r="BOP72" s="22"/>
      <c r="BOQ72" s="22"/>
      <c r="BOR72" s="22"/>
      <c r="BOS72" s="22"/>
      <c r="BOT72" s="22"/>
      <c r="BOU72" s="22"/>
      <c r="BOV72" s="22"/>
      <c r="BOW72" s="22"/>
      <c r="BOX72" s="22"/>
      <c r="BOY72" s="22"/>
      <c r="BOZ72" s="22"/>
      <c r="BPA72" s="22"/>
      <c r="BPB72" s="22"/>
      <c r="BPC72" s="22"/>
      <c r="BPD72" s="22"/>
      <c r="BPE72" s="22"/>
      <c r="BPF72" s="22"/>
      <c r="BPG72" s="22"/>
      <c r="BPH72" s="22"/>
      <c r="BPI72" s="22"/>
      <c r="BPJ72" s="22"/>
      <c r="BPK72" s="22"/>
      <c r="BPL72" s="22"/>
      <c r="BPM72" s="22"/>
      <c r="BPN72" s="22"/>
      <c r="BPO72" s="22"/>
      <c r="BPP72" s="22"/>
      <c r="BPQ72" s="22"/>
      <c r="BPR72" s="22"/>
      <c r="BPS72" s="22"/>
      <c r="BPT72" s="22"/>
      <c r="BPU72" s="22"/>
      <c r="BPV72" s="22"/>
      <c r="BPW72" s="22"/>
      <c r="BPX72" s="22"/>
      <c r="BPY72" s="22"/>
      <c r="BPZ72" s="22"/>
      <c r="BQA72" s="22"/>
      <c r="BQB72" s="22"/>
      <c r="BQC72" s="22"/>
      <c r="BQD72" s="22"/>
      <c r="BQE72" s="22"/>
      <c r="BQF72" s="22"/>
      <c r="BQG72" s="22"/>
      <c r="BQH72" s="22"/>
      <c r="BQI72" s="22"/>
      <c r="BQJ72" s="22"/>
      <c r="BQK72" s="22"/>
      <c r="BQL72" s="22"/>
      <c r="BQM72" s="22"/>
      <c r="BQN72" s="22"/>
      <c r="BQO72" s="22"/>
      <c r="BQP72" s="22"/>
      <c r="BQQ72" s="22"/>
      <c r="BQR72" s="22"/>
      <c r="BQS72" s="22"/>
      <c r="BQT72" s="22"/>
      <c r="BQU72" s="22"/>
      <c r="BQV72" s="22"/>
      <c r="BQW72" s="22"/>
      <c r="BQX72" s="22"/>
      <c r="BQY72" s="22"/>
      <c r="BQZ72" s="22"/>
      <c r="BRA72" s="22"/>
      <c r="BRB72" s="22"/>
      <c r="BRC72" s="22"/>
      <c r="BRD72" s="22"/>
      <c r="BRE72" s="22"/>
      <c r="BRF72" s="22"/>
      <c r="BRG72" s="22"/>
      <c r="BRH72" s="22"/>
      <c r="BRI72" s="22"/>
      <c r="BRJ72" s="22"/>
      <c r="BRK72" s="22"/>
      <c r="BRL72" s="22"/>
      <c r="BRM72" s="22"/>
      <c r="BRN72" s="22"/>
      <c r="BRO72" s="22"/>
      <c r="BRP72" s="22"/>
      <c r="BRQ72" s="22"/>
      <c r="BRR72" s="22"/>
      <c r="BRS72" s="22"/>
      <c r="BRT72" s="22"/>
      <c r="BRU72" s="22"/>
      <c r="BRV72" s="22"/>
      <c r="BRW72" s="22"/>
      <c r="BRX72" s="22"/>
      <c r="BRY72" s="22"/>
      <c r="BRZ72" s="22"/>
      <c r="BSA72" s="22"/>
      <c r="BSB72" s="22"/>
      <c r="BSC72" s="22"/>
      <c r="BSD72" s="22"/>
      <c r="BSE72" s="22"/>
      <c r="BSF72" s="22"/>
      <c r="BSG72" s="22"/>
      <c r="BSH72" s="22"/>
      <c r="BSI72" s="22"/>
      <c r="BSJ72" s="22"/>
      <c r="BSK72" s="22"/>
      <c r="BSL72" s="22"/>
      <c r="BSM72" s="22"/>
      <c r="BSN72" s="22"/>
      <c r="BSO72" s="22"/>
      <c r="BSP72" s="22"/>
      <c r="BSQ72" s="22"/>
      <c r="BSR72" s="22"/>
      <c r="BSS72" s="22"/>
      <c r="BST72" s="22"/>
      <c r="BSU72" s="22"/>
      <c r="BSV72" s="22"/>
      <c r="BSW72" s="22"/>
      <c r="BSX72" s="22"/>
      <c r="BSY72" s="22"/>
      <c r="BSZ72" s="22"/>
      <c r="BTA72" s="22"/>
      <c r="BTB72" s="22"/>
      <c r="BTC72" s="22"/>
      <c r="BTD72" s="22"/>
      <c r="BTE72" s="22"/>
      <c r="BTF72" s="22"/>
      <c r="BTG72" s="22"/>
      <c r="BTH72" s="22"/>
      <c r="BTI72" s="22"/>
      <c r="BTJ72" s="22"/>
      <c r="BTK72" s="22"/>
      <c r="BTL72" s="22"/>
      <c r="BTM72" s="22"/>
      <c r="BTN72" s="22"/>
      <c r="BTO72" s="22"/>
      <c r="BTP72" s="22"/>
      <c r="BTQ72" s="22"/>
      <c r="BTR72" s="22"/>
      <c r="BTS72" s="22"/>
      <c r="BTT72" s="22"/>
      <c r="BTU72" s="22"/>
      <c r="BTV72" s="22"/>
      <c r="BTW72" s="22"/>
      <c r="BTX72" s="22"/>
      <c r="BTY72" s="22"/>
      <c r="BTZ72" s="22"/>
      <c r="BUA72" s="22"/>
      <c r="BUB72" s="22"/>
      <c r="BUC72" s="22"/>
      <c r="BUD72" s="22"/>
      <c r="BUE72" s="22"/>
      <c r="BUF72" s="22"/>
      <c r="BUG72" s="22"/>
      <c r="BUH72" s="22"/>
      <c r="BUI72" s="22"/>
      <c r="BUJ72" s="22"/>
      <c r="BUK72" s="22"/>
      <c r="BUL72" s="22"/>
      <c r="BUM72" s="22"/>
      <c r="BUN72" s="22"/>
      <c r="BUO72" s="22"/>
      <c r="BUP72" s="22"/>
      <c r="BUQ72" s="22"/>
      <c r="BUR72" s="22"/>
      <c r="BUS72" s="22"/>
      <c r="BUT72" s="22"/>
      <c r="BUU72" s="22"/>
      <c r="BUV72" s="22"/>
      <c r="BUW72" s="22"/>
      <c r="BUX72" s="22"/>
      <c r="BUY72" s="22"/>
      <c r="BUZ72" s="22"/>
      <c r="BVA72" s="22"/>
      <c r="BVB72" s="22"/>
      <c r="BVC72" s="22"/>
      <c r="BVD72" s="22"/>
      <c r="BVE72" s="22"/>
      <c r="BVF72" s="22"/>
      <c r="BVG72" s="22"/>
      <c r="BVH72" s="22"/>
      <c r="BVI72" s="22"/>
      <c r="BVJ72" s="22"/>
      <c r="BVK72" s="22"/>
      <c r="BVL72" s="22"/>
      <c r="BVM72" s="22"/>
      <c r="BVN72" s="22"/>
      <c r="BVO72" s="22"/>
      <c r="BVP72" s="22"/>
      <c r="BVQ72" s="22"/>
      <c r="BVR72" s="22"/>
      <c r="BVS72" s="22"/>
      <c r="BVT72" s="22"/>
      <c r="BVU72" s="22"/>
      <c r="BVV72" s="22"/>
      <c r="BVW72" s="22"/>
      <c r="BVX72" s="22"/>
      <c r="BVY72" s="22"/>
      <c r="BVZ72" s="22"/>
      <c r="BWA72" s="22"/>
      <c r="BWB72" s="22"/>
      <c r="BWC72" s="22"/>
      <c r="BWD72" s="22"/>
      <c r="BWE72" s="22"/>
      <c r="BWF72" s="22"/>
      <c r="BWG72" s="22"/>
      <c r="BWH72" s="22"/>
      <c r="BWI72" s="22"/>
      <c r="BWJ72" s="22"/>
      <c r="BWK72" s="22"/>
      <c r="BWL72" s="22"/>
      <c r="BWM72" s="22"/>
      <c r="BWN72" s="22"/>
      <c r="BWO72" s="22"/>
      <c r="BWP72" s="22"/>
      <c r="BWQ72" s="22"/>
      <c r="BWR72" s="22"/>
      <c r="BWS72" s="22"/>
      <c r="BWT72" s="22"/>
      <c r="BWU72" s="22"/>
      <c r="BWV72" s="22"/>
      <c r="BWW72" s="22"/>
      <c r="BWX72" s="22"/>
      <c r="BWY72" s="22"/>
      <c r="BWZ72" s="22"/>
      <c r="BXA72" s="22"/>
      <c r="BXB72" s="22"/>
      <c r="BXC72" s="22"/>
      <c r="BXD72" s="22"/>
      <c r="BXE72" s="22"/>
      <c r="BXF72" s="22"/>
      <c r="BXG72" s="22"/>
      <c r="BXH72" s="22"/>
      <c r="BXI72" s="22"/>
      <c r="BXJ72" s="22"/>
      <c r="BXK72" s="22"/>
      <c r="BXL72" s="22"/>
      <c r="BXM72" s="22"/>
      <c r="BXN72" s="22"/>
      <c r="BXO72" s="22"/>
      <c r="BXP72" s="22"/>
      <c r="BXQ72" s="22"/>
      <c r="BXR72" s="22"/>
      <c r="BXS72" s="22"/>
      <c r="BXT72" s="22"/>
      <c r="BXU72" s="22"/>
      <c r="BXV72" s="22"/>
      <c r="BXW72" s="22"/>
      <c r="BXX72" s="22"/>
      <c r="BXY72" s="22"/>
      <c r="BXZ72" s="22"/>
      <c r="BYA72" s="22"/>
      <c r="BYB72" s="22"/>
      <c r="BYC72" s="22"/>
      <c r="BYD72" s="22"/>
      <c r="BYE72" s="22"/>
      <c r="BYF72" s="22"/>
      <c r="BYG72" s="22"/>
      <c r="BYH72" s="22"/>
      <c r="BYI72" s="22"/>
      <c r="BYJ72" s="22"/>
      <c r="BYK72" s="22"/>
      <c r="BYL72" s="22"/>
      <c r="BYM72" s="22"/>
      <c r="BYN72" s="22"/>
      <c r="BYO72" s="22"/>
      <c r="BYP72" s="22"/>
      <c r="BYQ72" s="22"/>
      <c r="BYR72" s="22"/>
      <c r="BYS72" s="22"/>
      <c r="BYT72" s="22"/>
      <c r="BYU72" s="22"/>
      <c r="BYV72" s="22"/>
      <c r="BYW72" s="22"/>
      <c r="BYX72" s="22"/>
      <c r="BYY72" s="22"/>
      <c r="BYZ72" s="22"/>
      <c r="BZA72" s="22"/>
      <c r="BZB72" s="22"/>
      <c r="BZC72" s="22"/>
      <c r="BZD72" s="22"/>
      <c r="BZE72" s="22"/>
      <c r="BZF72" s="22"/>
      <c r="BZG72" s="22"/>
      <c r="BZH72" s="22"/>
      <c r="BZI72" s="22"/>
      <c r="BZJ72" s="22"/>
      <c r="BZK72" s="22"/>
      <c r="BZL72" s="22"/>
      <c r="BZM72" s="22"/>
      <c r="BZN72" s="22"/>
      <c r="BZO72" s="22"/>
      <c r="BZP72" s="22"/>
      <c r="BZQ72" s="22"/>
      <c r="BZR72" s="22"/>
      <c r="BZS72" s="22"/>
      <c r="BZT72" s="22"/>
      <c r="BZU72" s="22"/>
      <c r="BZV72" s="22"/>
      <c r="BZW72" s="22"/>
      <c r="BZX72" s="22"/>
      <c r="BZY72" s="22"/>
      <c r="BZZ72" s="22"/>
      <c r="CAA72" s="22"/>
      <c r="CAB72" s="22"/>
      <c r="CAC72" s="22"/>
      <c r="CAD72" s="22"/>
      <c r="CAE72" s="22"/>
      <c r="CAF72" s="22"/>
      <c r="CAG72" s="22"/>
      <c r="CAH72" s="22"/>
      <c r="CAI72" s="22"/>
      <c r="CAJ72" s="22"/>
      <c r="CAK72" s="22"/>
      <c r="CAL72" s="22"/>
      <c r="CAM72" s="22"/>
      <c r="CAN72" s="22"/>
      <c r="CAO72" s="22"/>
      <c r="CAP72" s="22"/>
      <c r="CAQ72" s="22"/>
      <c r="CAR72" s="22"/>
      <c r="CAS72" s="22"/>
      <c r="CAT72" s="22"/>
      <c r="CAU72" s="22"/>
      <c r="CAV72" s="22"/>
      <c r="CAW72" s="22"/>
      <c r="CAX72" s="22"/>
      <c r="CAY72" s="22"/>
      <c r="CAZ72" s="22"/>
      <c r="CBA72" s="22"/>
      <c r="CBB72" s="22"/>
      <c r="CBC72" s="22"/>
      <c r="CBD72" s="22"/>
      <c r="CBE72" s="22"/>
      <c r="CBF72" s="22"/>
      <c r="CBG72" s="22"/>
      <c r="CBH72" s="22"/>
      <c r="CBI72" s="22"/>
      <c r="CBJ72" s="22"/>
      <c r="CBK72" s="22"/>
      <c r="CBL72" s="22"/>
      <c r="CBM72" s="22"/>
      <c r="CBN72" s="22"/>
      <c r="CBO72" s="22"/>
      <c r="CBP72" s="22"/>
      <c r="CBQ72" s="22"/>
      <c r="CBR72" s="22"/>
      <c r="CBS72" s="22"/>
      <c r="CBT72" s="22"/>
      <c r="CBU72" s="22"/>
      <c r="CBV72" s="22"/>
      <c r="CBW72" s="22"/>
      <c r="CBX72" s="22"/>
      <c r="CBY72" s="22"/>
      <c r="CBZ72" s="22"/>
      <c r="CCA72" s="22"/>
      <c r="CCB72" s="22"/>
      <c r="CCC72" s="22"/>
      <c r="CCD72" s="22"/>
      <c r="CCE72" s="22"/>
      <c r="CCF72" s="22"/>
      <c r="CCG72" s="22"/>
      <c r="CCH72" s="22"/>
      <c r="CCI72" s="22"/>
      <c r="CCJ72" s="22"/>
      <c r="CCK72" s="22"/>
      <c r="CCL72" s="22"/>
      <c r="CCM72" s="22"/>
      <c r="CCN72" s="22"/>
      <c r="CCO72" s="22"/>
      <c r="CCP72" s="22"/>
      <c r="CCQ72" s="22"/>
      <c r="CCR72" s="22"/>
      <c r="CCS72" s="22"/>
      <c r="CCT72" s="22"/>
      <c r="CCU72" s="22"/>
      <c r="CCV72" s="22"/>
      <c r="CCW72" s="22"/>
      <c r="CCX72" s="22"/>
      <c r="CCY72" s="22"/>
      <c r="CCZ72" s="22"/>
      <c r="CDA72" s="22"/>
      <c r="CDB72" s="22"/>
      <c r="CDC72" s="22"/>
      <c r="CDD72" s="22"/>
      <c r="CDE72" s="22"/>
      <c r="CDF72" s="22"/>
      <c r="CDG72" s="22"/>
      <c r="CDH72" s="22"/>
      <c r="CDI72" s="22"/>
      <c r="CDJ72" s="22"/>
      <c r="CDK72" s="22"/>
      <c r="CDL72" s="22"/>
      <c r="CDM72" s="22"/>
      <c r="CDN72" s="22"/>
      <c r="CDO72" s="22"/>
      <c r="CDP72" s="22"/>
      <c r="CDQ72" s="22"/>
      <c r="CDR72" s="22"/>
      <c r="CDS72" s="22"/>
      <c r="CDT72" s="22"/>
      <c r="CDU72" s="22"/>
      <c r="CDV72" s="22"/>
      <c r="CDW72" s="22"/>
      <c r="CDX72" s="22"/>
      <c r="CDY72" s="22"/>
      <c r="CDZ72" s="22"/>
      <c r="CEA72" s="22"/>
      <c r="CEB72" s="22"/>
      <c r="CEC72" s="22"/>
      <c r="CED72" s="22"/>
      <c r="CEE72" s="22"/>
      <c r="CEF72" s="22"/>
      <c r="CEG72" s="22"/>
      <c r="CEH72" s="22"/>
      <c r="CEI72" s="22"/>
      <c r="CEJ72" s="22"/>
      <c r="CEK72" s="22"/>
      <c r="CEL72" s="22"/>
      <c r="CEM72" s="22"/>
      <c r="CEN72" s="22"/>
      <c r="CEO72" s="22"/>
      <c r="CEP72" s="22"/>
      <c r="CEQ72" s="22"/>
      <c r="CER72" s="22"/>
      <c r="CES72" s="22"/>
      <c r="CET72" s="22"/>
      <c r="CEU72" s="22"/>
      <c r="CEV72" s="22"/>
      <c r="CEW72" s="22"/>
      <c r="CEX72" s="22"/>
      <c r="CEY72" s="22"/>
      <c r="CEZ72" s="22"/>
      <c r="CFA72" s="22"/>
      <c r="CFB72" s="22"/>
      <c r="CFC72" s="22"/>
      <c r="CFD72" s="22"/>
      <c r="CFE72" s="22"/>
      <c r="CFF72" s="22"/>
      <c r="CFG72" s="22"/>
      <c r="CFH72" s="22"/>
      <c r="CFI72" s="22"/>
      <c r="CFJ72" s="22"/>
      <c r="CFK72" s="22"/>
      <c r="CFL72" s="22"/>
      <c r="CFM72" s="22"/>
      <c r="CFN72" s="22"/>
      <c r="CFO72" s="22"/>
      <c r="CFP72" s="22"/>
      <c r="CFQ72" s="22"/>
      <c r="CFR72" s="22"/>
      <c r="CFS72" s="22"/>
      <c r="CFT72" s="22"/>
      <c r="CFU72" s="22"/>
      <c r="CFV72" s="22"/>
      <c r="CFW72" s="22"/>
      <c r="CFX72" s="22"/>
      <c r="CFY72" s="22"/>
      <c r="CFZ72" s="22"/>
      <c r="CGA72" s="22"/>
      <c r="CGB72" s="22"/>
      <c r="CGC72" s="22"/>
      <c r="CGD72" s="22"/>
      <c r="CGE72" s="22"/>
      <c r="CGF72" s="22"/>
      <c r="CGG72" s="22"/>
      <c r="CGH72" s="22"/>
      <c r="CGI72" s="22"/>
      <c r="CGJ72" s="22"/>
      <c r="CGK72" s="22"/>
      <c r="CGL72" s="22"/>
      <c r="CGM72" s="22"/>
      <c r="CGN72" s="22"/>
      <c r="CGO72" s="22"/>
      <c r="CGP72" s="22"/>
      <c r="CGQ72" s="22"/>
      <c r="CGR72" s="22"/>
      <c r="CGS72" s="22"/>
      <c r="CGT72" s="22"/>
      <c r="CGU72" s="22"/>
      <c r="CGV72" s="22"/>
      <c r="CGW72" s="22"/>
      <c r="CGX72" s="22"/>
      <c r="CGY72" s="22"/>
      <c r="CGZ72" s="22"/>
      <c r="CHA72" s="22"/>
      <c r="CHB72" s="22"/>
      <c r="CHC72" s="22"/>
      <c r="CHD72" s="22"/>
      <c r="CHE72" s="22"/>
      <c r="CHF72" s="22"/>
      <c r="CHG72" s="22"/>
      <c r="CHH72" s="22"/>
      <c r="CHI72" s="22"/>
      <c r="CHJ72" s="22"/>
      <c r="CHK72" s="22"/>
      <c r="CHL72" s="22"/>
      <c r="CHM72" s="22"/>
      <c r="CHN72" s="22"/>
      <c r="CHO72" s="22"/>
      <c r="CHP72" s="22"/>
      <c r="CHQ72" s="22"/>
      <c r="CHR72" s="22"/>
      <c r="CHS72" s="22"/>
      <c r="CHT72" s="22"/>
      <c r="CHU72" s="22"/>
      <c r="CHV72" s="22"/>
      <c r="CHW72" s="22"/>
      <c r="CHX72" s="22"/>
      <c r="CHY72" s="22"/>
      <c r="CHZ72" s="22"/>
      <c r="CIA72" s="22"/>
      <c r="CIB72" s="22"/>
      <c r="CIC72" s="22"/>
      <c r="CID72" s="22"/>
      <c r="CIE72" s="22"/>
      <c r="CIF72" s="22"/>
      <c r="CIG72" s="22"/>
      <c r="CIH72" s="22"/>
      <c r="CII72" s="22"/>
      <c r="CIJ72" s="22"/>
      <c r="CIK72" s="22"/>
      <c r="CIL72" s="22"/>
      <c r="CIM72" s="22"/>
      <c r="CIN72" s="22"/>
      <c r="CIO72" s="22"/>
      <c r="CIP72" s="22"/>
      <c r="CIQ72" s="22"/>
      <c r="CIR72" s="22"/>
      <c r="CIS72" s="22"/>
      <c r="CIT72" s="22"/>
      <c r="CIU72" s="22"/>
      <c r="CIV72" s="22"/>
      <c r="CIW72" s="22"/>
      <c r="CIX72" s="22"/>
      <c r="CIY72" s="22"/>
      <c r="CIZ72" s="22"/>
      <c r="CJA72" s="22"/>
      <c r="CJB72" s="22"/>
      <c r="CJC72" s="22"/>
      <c r="CJD72" s="22"/>
      <c r="CJE72" s="22"/>
      <c r="CJF72" s="22"/>
      <c r="CJG72" s="22"/>
      <c r="CJH72" s="22"/>
      <c r="CJI72" s="22"/>
      <c r="CJJ72" s="22"/>
      <c r="CJK72" s="22"/>
      <c r="CJL72" s="22"/>
      <c r="CJM72" s="22"/>
      <c r="CJN72" s="22"/>
      <c r="CJO72" s="22"/>
      <c r="CJP72" s="22"/>
      <c r="CJQ72" s="22"/>
      <c r="CJR72" s="22"/>
      <c r="CJS72" s="22"/>
      <c r="CJT72" s="22"/>
      <c r="CJU72" s="22"/>
      <c r="CJV72" s="22"/>
      <c r="CJW72" s="22"/>
      <c r="CJX72" s="22"/>
      <c r="CJY72" s="22"/>
      <c r="CJZ72" s="22"/>
      <c r="CKA72" s="22"/>
      <c r="CKB72" s="22"/>
      <c r="CKC72" s="22"/>
      <c r="CKD72" s="22"/>
      <c r="CKE72" s="22"/>
      <c r="CKF72" s="22"/>
      <c r="CKG72" s="22"/>
      <c r="CKH72" s="22"/>
      <c r="CKI72" s="22"/>
      <c r="CKJ72" s="22"/>
      <c r="CKK72" s="22"/>
      <c r="CKL72" s="22"/>
      <c r="CKM72" s="22"/>
      <c r="CKN72" s="22"/>
      <c r="CKO72" s="22"/>
      <c r="CKP72" s="22"/>
      <c r="CKQ72" s="22"/>
      <c r="CKR72" s="22"/>
      <c r="CKS72" s="22"/>
      <c r="CKT72" s="22"/>
      <c r="CKU72" s="22"/>
      <c r="CKV72" s="22"/>
      <c r="CKW72" s="22"/>
      <c r="CKX72" s="22"/>
      <c r="CKY72" s="22"/>
      <c r="CKZ72" s="22"/>
      <c r="CLA72" s="22"/>
      <c r="CLB72" s="22"/>
      <c r="CLC72" s="22"/>
      <c r="CLD72" s="22"/>
      <c r="CLE72" s="22"/>
      <c r="CLF72" s="22"/>
      <c r="CLG72" s="22"/>
      <c r="CLH72" s="22"/>
      <c r="CLI72" s="22"/>
      <c r="CLJ72" s="22"/>
      <c r="CLK72" s="22"/>
      <c r="CLL72" s="22"/>
      <c r="CLM72" s="22"/>
      <c r="CLN72" s="22"/>
      <c r="CLO72" s="22"/>
      <c r="CLP72" s="22"/>
      <c r="CLQ72" s="22"/>
      <c r="CLR72" s="22"/>
      <c r="CLS72" s="22"/>
      <c r="CLT72" s="22"/>
      <c r="CLU72" s="22"/>
      <c r="CLV72" s="22"/>
      <c r="CLW72" s="22"/>
      <c r="CLX72" s="22"/>
      <c r="CLY72" s="22"/>
      <c r="CLZ72" s="22"/>
      <c r="CMA72" s="22"/>
      <c r="CMB72" s="22"/>
      <c r="CMC72" s="22"/>
      <c r="CMD72" s="22"/>
      <c r="CME72" s="22"/>
      <c r="CMF72" s="22"/>
      <c r="CMG72" s="22"/>
      <c r="CMH72" s="22"/>
      <c r="CMI72" s="22"/>
      <c r="CMJ72" s="22"/>
      <c r="CMK72" s="22"/>
      <c r="CML72" s="22"/>
      <c r="CMM72" s="22"/>
      <c r="CMN72" s="22"/>
      <c r="CMO72" s="22"/>
      <c r="CMP72" s="22"/>
      <c r="CMQ72" s="22"/>
      <c r="CMR72" s="22"/>
      <c r="CMS72" s="22"/>
      <c r="CMT72" s="22"/>
      <c r="CMU72" s="22"/>
      <c r="CMV72" s="22"/>
      <c r="CMW72" s="22"/>
      <c r="CMX72" s="22"/>
      <c r="CMY72" s="22"/>
      <c r="CMZ72" s="22"/>
      <c r="CNA72" s="22"/>
      <c r="CNB72" s="22"/>
      <c r="CNC72" s="22"/>
      <c r="CND72" s="22"/>
      <c r="CNE72" s="22"/>
      <c r="CNF72" s="22"/>
      <c r="CNG72" s="22"/>
      <c r="CNH72" s="22"/>
      <c r="CNI72" s="22"/>
      <c r="CNJ72" s="22"/>
      <c r="CNK72" s="22"/>
      <c r="CNL72" s="22"/>
      <c r="CNM72" s="22"/>
      <c r="CNN72" s="22"/>
      <c r="CNO72" s="22"/>
      <c r="CNP72" s="22"/>
      <c r="CNQ72" s="22"/>
      <c r="CNR72" s="22"/>
      <c r="CNS72" s="22"/>
      <c r="CNT72" s="22"/>
      <c r="CNU72" s="22"/>
      <c r="CNV72" s="22"/>
      <c r="CNW72" s="22"/>
      <c r="CNX72" s="22"/>
      <c r="CNY72" s="22"/>
      <c r="CNZ72" s="22"/>
      <c r="COA72" s="22"/>
      <c r="COB72" s="22"/>
      <c r="COC72" s="22"/>
      <c r="COD72" s="22"/>
      <c r="COE72" s="22"/>
      <c r="COF72" s="22"/>
      <c r="COG72" s="22"/>
      <c r="COH72" s="22"/>
      <c r="COI72" s="22"/>
      <c r="COJ72" s="22"/>
      <c r="COK72" s="22"/>
      <c r="COL72" s="22"/>
      <c r="COM72" s="22"/>
      <c r="CON72" s="22"/>
      <c r="COO72" s="22"/>
      <c r="COP72" s="22"/>
      <c r="COQ72" s="22"/>
      <c r="COR72" s="22"/>
      <c r="COS72" s="22"/>
      <c r="COT72" s="22"/>
      <c r="COU72" s="22"/>
      <c r="COV72" s="22"/>
      <c r="COW72" s="22"/>
      <c r="COX72" s="22"/>
      <c r="COY72" s="22"/>
      <c r="COZ72" s="22"/>
      <c r="CPA72" s="22"/>
      <c r="CPB72" s="22"/>
      <c r="CPC72" s="22"/>
      <c r="CPD72" s="22"/>
      <c r="CPE72" s="22"/>
      <c r="CPF72" s="22"/>
      <c r="CPG72" s="22"/>
      <c r="CPH72" s="22"/>
      <c r="CPI72" s="22"/>
      <c r="CPJ72" s="22"/>
      <c r="CPK72" s="22"/>
      <c r="CPL72" s="22"/>
      <c r="CPM72" s="22"/>
      <c r="CPN72" s="22"/>
      <c r="CPO72" s="22"/>
      <c r="CPP72" s="22"/>
      <c r="CPQ72" s="22"/>
      <c r="CPR72" s="22"/>
      <c r="CPS72" s="22"/>
      <c r="CPT72" s="22"/>
      <c r="CPU72" s="22"/>
      <c r="CPV72" s="22"/>
      <c r="CPW72" s="22"/>
      <c r="CPX72" s="22"/>
      <c r="CPY72" s="22"/>
      <c r="CPZ72" s="22"/>
      <c r="CQA72" s="22"/>
      <c r="CQB72" s="22"/>
      <c r="CQC72" s="22"/>
      <c r="CQD72" s="22"/>
      <c r="CQE72" s="22"/>
      <c r="CQF72" s="22"/>
      <c r="CQG72" s="22"/>
      <c r="CQH72" s="22"/>
      <c r="CQI72" s="22"/>
      <c r="CQJ72" s="22"/>
      <c r="CQK72" s="22"/>
      <c r="CQL72" s="22"/>
      <c r="CQM72" s="22"/>
      <c r="CQN72" s="22"/>
      <c r="CQO72" s="22"/>
      <c r="CQP72" s="22"/>
      <c r="CQQ72" s="22"/>
      <c r="CQR72" s="22"/>
      <c r="CQS72" s="22"/>
      <c r="CQT72" s="22"/>
      <c r="CQU72" s="22"/>
      <c r="CQV72" s="22"/>
      <c r="CQW72" s="22"/>
      <c r="CQX72" s="22"/>
      <c r="CQY72" s="22"/>
      <c r="CQZ72" s="22"/>
      <c r="CRA72" s="22"/>
      <c r="CRB72" s="22"/>
      <c r="CRC72" s="22"/>
      <c r="CRD72" s="22"/>
      <c r="CRE72" s="22"/>
      <c r="CRF72" s="22"/>
      <c r="CRG72" s="22"/>
      <c r="CRH72" s="22"/>
      <c r="CRI72" s="22"/>
      <c r="CRJ72" s="22"/>
      <c r="CRK72" s="22"/>
      <c r="CRL72" s="22"/>
      <c r="CRM72" s="22"/>
      <c r="CRN72" s="22"/>
      <c r="CRO72" s="22"/>
      <c r="CRP72" s="22"/>
      <c r="CRQ72" s="22"/>
      <c r="CRR72" s="22"/>
      <c r="CRS72" s="22"/>
      <c r="CRT72" s="22"/>
      <c r="CRU72" s="22"/>
      <c r="CRV72" s="22"/>
      <c r="CRW72" s="22"/>
      <c r="CRX72" s="22"/>
      <c r="CRY72" s="22"/>
      <c r="CRZ72" s="22"/>
      <c r="CSA72" s="22"/>
      <c r="CSB72" s="22"/>
      <c r="CSC72" s="22"/>
      <c r="CSD72" s="22"/>
      <c r="CSE72" s="22"/>
      <c r="CSF72" s="22"/>
      <c r="CSG72" s="22"/>
      <c r="CSH72" s="22"/>
      <c r="CSI72" s="22"/>
      <c r="CSJ72" s="22"/>
      <c r="CSK72" s="22"/>
      <c r="CSL72" s="22"/>
      <c r="CSM72" s="22"/>
      <c r="CSN72" s="22"/>
      <c r="CSO72" s="22"/>
      <c r="CSP72" s="22"/>
      <c r="CSQ72" s="22"/>
      <c r="CSR72" s="22"/>
      <c r="CSS72" s="22"/>
      <c r="CST72" s="22"/>
      <c r="CSU72" s="22"/>
      <c r="CSV72" s="22"/>
      <c r="CSW72" s="22"/>
      <c r="CSX72" s="22"/>
      <c r="CSY72" s="22"/>
      <c r="CSZ72" s="22"/>
      <c r="CTA72" s="22"/>
      <c r="CTB72" s="22"/>
      <c r="CTC72" s="22"/>
      <c r="CTD72" s="22"/>
      <c r="CTE72" s="22"/>
      <c r="CTF72" s="22"/>
      <c r="CTG72" s="22"/>
      <c r="CTH72" s="22"/>
      <c r="CTI72" s="22"/>
      <c r="CTJ72" s="22"/>
      <c r="CTK72" s="22"/>
      <c r="CTL72" s="22"/>
      <c r="CTM72" s="22"/>
      <c r="CTN72" s="22"/>
      <c r="CTO72" s="22"/>
      <c r="CTP72" s="22"/>
      <c r="CTQ72" s="22"/>
      <c r="CTR72" s="22"/>
      <c r="CTS72" s="22"/>
      <c r="CTT72" s="22"/>
      <c r="CTU72" s="22"/>
      <c r="CTV72" s="22"/>
      <c r="CTW72" s="22"/>
      <c r="CTX72" s="22"/>
      <c r="CTY72" s="22"/>
      <c r="CTZ72" s="22"/>
      <c r="CUA72" s="22"/>
      <c r="CUB72" s="22"/>
      <c r="CUC72" s="22"/>
      <c r="CUD72" s="22"/>
      <c r="CUE72" s="22"/>
      <c r="CUF72" s="22"/>
      <c r="CUG72" s="22"/>
      <c r="CUH72" s="22"/>
      <c r="CUI72" s="22"/>
      <c r="CUJ72" s="22"/>
      <c r="CUK72" s="22"/>
      <c r="CUL72" s="22"/>
      <c r="CUM72" s="22"/>
      <c r="CUN72" s="22"/>
      <c r="CUO72" s="22"/>
      <c r="CUP72" s="22"/>
      <c r="CUQ72" s="22"/>
      <c r="CUR72" s="22"/>
      <c r="CUS72" s="22"/>
      <c r="CUT72" s="22"/>
      <c r="CUU72" s="22"/>
      <c r="CUV72" s="22"/>
      <c r="CUW72" s="22"/>
      <c r="CUX72" s="22"/>
      <c r="CUY72" s="22"/>
      <c r="CUZ72" s="22"/>
      <c r="CVA72" s="22"/>
      <c r="CVB72" s="22"/>
      <c r="CVC72" s="22"/>
      <c r="CVD72" s="22"/>
      <c r="CVE72" s="22"/>
      <c r="CVF72" s="22"/>
      <c r="CVG72" s="22"/>
      <c r="CVH72" s="22"/>
      <c r="CVI72" s="22"/>
      <c r="CVJ72" s="22"/>
      <c r="CVK72" s="22"/>
      <c r="CVL72" s="22"/>
      <c r="CVM72" s="22"/>
      <c r="CVN72" s="22"/>
      <c r="CVO72" s="22"/>
      <c r="CVP72" s="22"/>
      <c r="CVQ72" s="22"/>
      <c r="CVR72" s="22"/>
      <c r="CVS72" s="22"/>
      <c r="CVT72" s="22"/>
      <c r="CVU72" s="22"/>
      <c r="CVV72" s="22"/>
      <c r="CVW72" s="22"/>
      <c r="CVX72" s="22"/>
      <c r="CVY72" s="22"/>
      <c r="CVZ72" s="22"/>
      <c r="CWA72" s="22"/>
      <c r="CWB72" s="22"/>
      <c r="CWC72" s="22"/>
      <c r="CWD72" s="22"/>
      <c r="CWE72" s="22"/>
      <c r="CWF72" s="22"/>
      <c r="CWG72" s="22"/>
      <c r="CWH72" s="22"/>
      <c r="CWI72" s="22"/>
      <c r="CWJ72" s="22"/>
      <c r="CWK72" s="22"/>
      <c r="CWL72" s="22"/>
      <c r="CWM72" s="22"/>
      <c r="CWN72" s="22"/>
      <c r="CWO72" s="22"/>
      <c r="CWP72" s="22"/>
      <c r="CWQ72" s="22"/>
      <c r="CWR72" s="22"/>
      <c r="CWS72" s="22"/>
      <c r="CWT72" s="22"/>
      <c r="CWU72" s="22"/>
      <c r="CWV72" s="22"/>
      <c r="CWW72" s="22"/>
      <c r="CWX72" s="22"/>
      <c r="CWY72" s="22"/>
      <c r="CWZ72" s="22"/>
      <c r="CXA72" s="22"/>
      <c r="CXB72" s="22"/>
      <c r="CXC72" s="22"/>
      <c r="CXD72" s="22"/>
      <c r="CXE72" s="22"/>
      <c r="CXF72" s="22"/>
      <c r="CXG72" s="22"/>
      <c r="CXH72" s="22"/>
      <c r="CXI72" s="22"/>
      <c r="CXJ72" s="22"/>
      <c r="CXK72" s="22"/>
      <c r="CXL72" s="22"/>
      <c r="CXM72" s="22"/>
      <c r="CXN72" s="22"/>
      <c r="CXO72" s="22"/>
      <c r="CXP72" s="22"/>
      <c r="CXQ72" s="22"/>
      <c r="CXR72" s="22"/>
      <c r="CXS72" s="22"/>
      <c r="CXT72" s="22"/>
      <c r="CXU72" s="22"/>
      <c r="CXV72" s="22"/>
      <c r="CXW72" s="22"/>
      <c r="CXX72" s="22"/>
      <c r="CXY72" s="22"/>
      <c r="CXZ72" s="22"/>
      <c r="CYA72" s="22"/>
      <c r="CYB72" s="22"/>
      <c r="CYC72" s="22"/>
      <c r="CYD72" s="22"/>
      <c r="CYE72" s="22"/>
      <c r="CYF72" s="22"/>
      <c r="CYG72" s="22"/>
      <c r="CYH72" s="22"/>
      <c r="CYI72" s="22"/>
      <c r="CYJ72" s="22"/>
      <c r="CYK72" s="22"/>
      <c r="CYL72" s="22"/>
      <c r="CYM72" s="22"/>
      <c r="CYN72" s="22"/>
      <c r="CYO72" s="22"/>
      <c r="CYP72" s="22"/>
      <c r="CYQ72" s="22"/>
      <c r="CYR72" s="22"/>
      <c r="CYS72" s="22"/>
      <c r="CYT72" s="22"/>
      <c r="CYU72" s="22"/>
      <c r="CYV72" s="22"/>
      <c r="CYW72" s="22"/>
      <c r="CYX72" s="22"/>
      <c r="CYY72" s="22"/>
      <c r="CYZ72" s="22"/>
      <c r="CZA72" s="22"/>
      <c r="CZB72" s="22"/>
      <c r="CZC72" s="22"/>
      <c r="CZD72" s="22"/>
      <c r="CZE72" s="22"/>
      <c r="CZF72" s="22"/>
      <c r="CZG72" s="22"/>
      <c r="CZH72" s="22"/>
      <c r="CZI72" s="22"/>
      <c r="CZJ72" s="22"/>
      <c r="CZK72" s="22"/>
      <c r="CZL72" s="22"/>
      <c r="CZM72" s="22"/>
      <c r="CZN72" s="22"/>
      <c r="CZO72" s="22"/>
      <c r="CZP72" s="22"/>
      <c r="CZQ72" s="22"/>
      <c r="CZR72" s="22"/>
      <c r="CZS72" s="22"/>
      <c r="CZT72" s="22"/>
      <c r="CZU72" s="22"/>
      <c r="CZV72" s="22"/>
      <c r="CZW72" s="22"/>
      <c r="CZX72" s="22"/>
      <c r="CZY72" s="22"/>
      <c r="CZZ72" s="22"/>
      <c r="DAA72" s="22"/>
      <c r="DAB72" s="22"/>
      <c r="DAC72" s="22"/>
      <c r="DAD72" s="22"/>
      <c r="DAE72" s="22"/>
      <c r="DAF72" s="22"/>
      <c r="DAG72" s="22"/>
      <c r="DAH72" s="22"/>
      <c r="DAI72" s="22"/>
      <c r="DAJ72" s="22"/>
      <c r="DAK72" s="22"/>
      <c r="DAL72" s="22"/>
      <c r="DAM72" s="22"/>
      <c r="DAN72" s="22"/>
      <c r="DAO72" s="22"/>
      <c r="DAP72" s="22"/>
      <c r="DAQ72" s="22"/>
      <c r="DAR72" s="22"/>
      <c r="DAS72" s="22"/>
      <c r="DAT72" s="22"/>
      <c r="DAU72" s="22"/>
      <c r="DAV72" s="22"/>
      <c r="DAW72" s="22"/>
      <c r="DAX72" s="22"/>
      <c r="DAY72" s="22"/>
      <c r="DAZ72" s="22"/>
      <c r="DBA72" s="22"/>
      <c r="DBB72" s="22"/>
      <c r="DBC72" s="22"/>
      <c r="DBD72" s="22"/>
      <c r="DBE72" s="22"/>
      <c r="DBF72" s="22"/>
      <c r="DBG72" s="22"/>
      <c r="DBH72" s="22"/>
      <c r="DBI72" s="22"/>
      <c r="DBJ72" s="22"/>
      <c r="DBK72" s="22"/>
      <c r="DBL72" s="22"/>
      <c r="DBM72" s="22"/>
      <c r="DBN72" s="22"/>
      <c r="DBO72" s="22"/>
      <c r="DBP72" s="22"/>
      <c r="DBQ72" s="22"/>
      <c r="DBR72" s="22"/>
      <c r="DBS72" s="22"/>
      <c r="DBT72" s="22"/>
      <c r="DBU72" s="22"/>
      <c r="DBV72" s="22"/>
      <c r="DBW72" s="22"/>
      <c r="DBX72" s="22"/>
      <c r="DBY72" s="22"/>
      <c r="DBZ72" s="22"/>
      <c r="DCA72" s="22"/>
      <c r="DCB72" s="22"/>
      <c r="DCC72" s="22"/>
      <c r="DCD72" s="22"/>
      <c r="DCE72" s="22"/>
      <c r="DCF72" s="22"/>
      <c r="DCG72" s="22"/>
      <c r="DCH72" s="22"/>
      <c r="DCI72" s="22"/>
      <c r="DCJ72" s="22"/>
      <c r="DCK72" s="22"/>
      <c r="DCL72" s="22"/>
      <c r="DCM72" s="22"/>
      <c r="DCN72" s="22"/>
      <c r="DCO72" s="22"/>
      <c r="DCP72" s="22"/>
      <c r="DCQ72" s="22"/>
      <c r="DCR72" s="22"/>
      <c r="DCS72" s="22"/>
      <c r="DCT72" s="22"/>
      <c r="DCU72" s="22"/>
      <c r="DCV72" s="22"/>
      <c r="DCW72" s="22"/>
      <c r="DCX72" s="22"/>
      <c r="DCY72" s="22"/>
      <c r="DCZ72" s="22"/>
      <c r="DDA72" s="22"/>
      <c r="DDB72" s="22"/>
      <c r="DDC72" s="22"/>
      <c r="DDD72" s="22"/>
      <c r="DDE72" s="22"/>
      <c r="DDF72" s="22"/>
      <c r="DDG72" s="22"/>
      <c r="DDH72" s="22"/>
      <c r="DDI72" s="22"/>
      <c r="DDJ72" s="22"/>
      <c r="DDK72" s="22"/>
      <c r="DDL72" s="22"/>
      <c r="DDM72" s="22"/>
      <c r="DDN72" s="22"/>
      <c r="DDO72" s="22"/>
      <c r="DDP72" s="22"/>
      <c r="DDQ72" s="22"/>
      <c r="DDR72" s="22"/>
      <c r="DDS72" s="22"/>
      <c r="DDT72" s="22"/>
      <c r="DDU72" s="22"/>
      <c r="DDV72" s="22"/>
      <c r="DDW72" s="22"/>
      <c r="DDX72" s="22"/>
      <c r="DDY72" s="22"/>
      <c r="DDZ72" s="22"/>
      <c r="DEA72" s="22"/>
      <c r="DEB72" s="22"/>
      <c r="DEC72" s="22"/>
      <c r="DED72" s="22"/>
      <c r="DEE72" s="22"/>
      <c r="DEF72" s="22"/>
      <c r="DEG72" s="22"/>
      <c r="DEH72" s="22"/>
      <c r="DEI72" s="22"/>
      <c r="DEJ72" s="22"/>
      <c r="DEK72" s="22"/>
      <c r="DEL72" s="22"/>
      <c r="DEM72" s="22"/>
      <c r="DEN72" s="22"/>
      <c r="DEO72" s="22"/>
      <c r="DEP72" s="22"/>
      <c r="DEQ72" s="22"/>
      <c r="DER72" s="22"/>
      <c r="DES72" s="22"/>
      <c r="DET72" s="22"/>
      <c r="DEU72" s="22"/>
      <c r="DEV72" s="22"/>
      <c r="DEW72" s="22"/>
      <c r="DEX72" s="22"/>
      <c r="DEY72" s="22"/>
      <c r="DEZ72" s="22"/>
      <c r="DFA72" s="22"/>
      <c r="DFB72" s="22"/>
      <c r="DFC72" s="22"/>
      <c r="DFD72" s="22"/>
      <c r="DFE72" s="22"/>
      <c r="DFF72" s="22"/>
      <c r="DFG72" s="22"/>
      <c r="DFH72" s="22"/>
      <c r="DFI72" s="22"/>
      <c r="DFJ72" s="22"/>
      <c r="DFK72" s="22"/>
      <c r="DFL72" s="22"/>
      <c r="DFM72" s="22"/>
      <c r="DFN72" s="22"/>
      <c r="DFO72" s="22"/>
      <c r="DFP72" s="22"/>
      <c r="DFQ72" s="22"/>
      <c r="DFR72" s="22"/>
      <c r="DFS72" s="22"/>
      <c r="DFT72" s="22"/>
      <c r="DFU72" s="22"/>
      <c r="DFV72" s="22"/>
      <c r="DFW72" s="22"/>
      <c r="DFX72" s="22"/>
      <c r="DFY72" s="22"/>
      <c r="DFZ72" s="22"/>
      <c r="DGA72" s="22"/>
      <c r="DGB72" s="22"/>
      <c r="DGC72" s="22"/>
      <c r="DGD72" s="22"/>
      <c r="DGE72" s="22"/>
      <c r="DGF72" s="22"/>
      <c r="DGG72" s="22"/>
      <c r="DGH72" s="22"/>
      <c r="DGI72" s="22"/>
      <c r="DGJ72" s="22"/>
      <c r="DGK72" s="22"/>
      <c r="DGL72" s="22"/>
      <c r="DGM72" s="22"/>
      <c r="DGN72" s="22"/>
      <c r="DGO72" s="22"/>
      <c r="DGP72" s="22"/>
      <c r="DGQ72" s="22"/>
      <c r="DGR72" s="22"/>
      <c r="DGS72" s="22"/>
      <c r="DGT72" s="22"/>
      <c r="DGU72" s="22"/>
      <c r="DGV72" s="22"/>
      <c r="DGW72" s="22"/>
      <c r="DGX72" s="22"/>
      <c r="DGY72" s="22"/>
      <c r="DGZ72" s="22"/>
      <c r="DHA72" s="22"/>
      <c r="DHB72" s="22"/>
      <c r="DHC72" s="22"/>
      <c r="DHD72" s="22"/>
      <c r="DHE72" s="22"/>
      <c r="DHF72" s="22"/>
      <c r="DHG72" s="22"/>
      <c r="DHH72" s="22"/>
      <c r="DHI72" s="22"/>
      <c r="DHJ72" s="22"/>
      <c r="DHK72" s="22"/>
      <c r="DHL72" s="22"/>
      <c r="DHM72" s="22"/>
      <c r="DHN72" s="22"/>
      <c r="DHO72" s="22"/>
      <c r="DHP72" s="22"/>
      <c r="DHQ72" s="22"/>
      <c r="DHR72" s="22"/>
      <c r="DHS72" s="22"/>
      <c r="DHT72" s="22"/>
      <c r="DHU72" s="22"/>
      <c r="DHV72" s="22"/>
      <c r="DHW72" s="22"/>
      <c r="DHX72" s="22"/>
      <c r="DHY72" s="22"/>
      <c r="DHZ72" s="22"/>
      <c r="DIA72" s="22"/>
      <c r="DIB72" s="22"/>
      <c r="DIC72" s="22"/>
      <c r="DID72" s="22"/>
      <c r="DIE72" s="22"/>
      <c r="DIF72" s="22"/>
      <c r="DIG72" s="22"/>
      <c r="DIH72" s="22"/>
      <c r="DII72" s="22"/>
      <c r="DIJ72" s="22"/>
      <c r="DIK72" s="22"/>
      <c r="DIL72" s="22"/>
      <c r="DIM72" s="22"/>
      <c r="DIN72" s="22"/>
      <c r="DIO72" s="22"/>
      <c r="DIP72" s="22"/>
      <c r="DIQ72" s="22"/>
      <c r="DIR72" s="22"/>
      <c r="DIS72" s="22"/>
      <c r="DIT72" s="22"/>
      <c r="DIU72" s="22"/>
      <c r="DIV72" s="22"/>
      <c r="DIW72" s="22"/>
      <c r="DIX72" s="22"/>
      <c r="DIY72" s="22"/>
      <c r="DIZ72" s="22"/>
      <c r="DJA72" s="22"/>
      <c r="DJB72" s="22"/>
      <c r="DJC72" s="22"/>
      <c r="DJD72" s="22"/>
      <c r="DJE72" s="22"/>
      <c r="DJF72" s="22"/>
      <c r="DJG72" s="22"/>
      <c r="DJH72" s="22"/>
      <c r="DJI72" s="22"/>
      <c r="DJJ72" s="22"/>
      <c r="DJK72" s="22"/>
      <c r="DJL72" s="22"/>
      <c r="DJM72" s="22"/>
      <c r="DJN72" s="22"/>
      <c r="DJO72" s="22"/>
      <c r="DJP72" s="22"/>
      <c r="DJQ72" s="22"/>
      <c r="DJR72" s="22"/>
      <c r="DJS72" s="22"/>
      <c r="DJT72" s="22"/>
      <c r="DJU72" s="22"/>
      <c r="DJV72" s="22"/>
      <c r="DJW72" s="22"/>
      <c r="DJX72" s="22"/>
      <c r="DJY72" s="22"/>
      <c r="DJZ72" s="22"/>
      <c r="DKA72" s="22"/>
      <c r="DKB72" s="22"/>
      <c r="DKC72" s="22"/>
      <c r="DKD72" s="22"/>
      <c r="DKE72" s="22"/>
      <c r="DKF72" s="22"/>
      <c r="DKG72" s="22"/>
      <c r="DKH72" s="22"/>
      <c r="DKI72" s="22"/>
      <c r="DKJ72" s="22"/>
      <c r="DKK72" s="22"/>
      <c r="DKL72" s="22"/>
      <c r="DKM72" s="22"/>
      <c r="DKN72" s="22"/>
      <c r="DKO72" s="22"/>
      <c r="DKP72" s="22"/>
      <c r="DKQ72" s="22"/>
      <c r="DKR72" s="22"/>
      <c r="DKS72" s="22"/>
      <c r="DKT72" s="22"/>
      <c r="DKU72" s="22"/>
      <c r="DKV72" s="22"/>
      <c r="DKW72" s="22"/>
      <c r="DKX72" s="22"/>
      <c r="DKY72" s="22"/>
      <c r="DKZ72" s="22"/>
      <c r="DLA72" s="22"/>
      <c r="DLB72" s="22"/>
      <c r="DLC72" s="22"/>
      <c r="DLD72" s="22"/>
      <c r="DLE72" s="22"/>
      <c r="DLF72" s="22"/>
      <c r="DLG72" s="22"/>
      <c r="DLH72" s="22"/>
      <c r="DLI72" s="22"/>
      <c r="DLJ72" s="22"/>
      <c r="DLK72" s="22"/>
      <c r="DLL72" s="22"/>
      <c r="DLM72" s="22"/>
      <c r="DLN72" s="22"/>
      <c r="DLO72" s="22"/>
      <c r="DLP72" s="22"/>
      <c r="DLQ72" s="22"/>
      <c r="DLR72" s="22"/>
      <c r="DLS72" s="22"/>
      <c r="DLT72" s="22"/>
      <c r="DLU72" s="22"/>
      <c r="DLV72" s="22"/>
      <c r="DLW72" s="22"/>
      <c r="DLX72" s="22"/>
      <c r="DLY72" s="22"/>
      <c r="DLZ72" s="22"/>
      <c r="DMA72" s="22"/>
      <c r="DMB72" s="22"/>
      <c r="DMC72" s="22"/>
      <c r="DMD72" s="22"/>
      <c r="DME72" s="22"/>
      <c r="DMF72" s="22"/>
      <c r="DMG72" s="22"/>
      <c r="DMH72" s="22"/>
      <c r="DMI72" s="22"/>
      <c r="DMJ72" s="22"/>
      <c r="DMK72" s="22"/>
      <c r="DML72" s="22"/>
      <c r="DMM72" s="22"/>
      <c r="DMN72" s="22"/>
      <c r="DMO72" s="22"/>
      <c r="DMP72" s="22"/>
      <c r="DMQ72" s="22"/>
      <c r="DMR72" s="22"/>
      <c r="DMS72" s="22"/>
      <c r="DMT72" s="22"/>
      <c r="DMU72" s="22"/>
      <c r="DMV72" s="22"/>
      <c r="DMW72" s="22"/>
      <c r="DMX72" s="22"/>
      <c r="DMY72" s="22"/>
      <c r="DMZ72" s="22"/>
      <c r="DNA72" s="22"/>
      <c r="DNB72" s="22"/>
      <c r="DNC72" s="22"/>
      <c r="DND72" s="22"/>
      <c r="DNE72" s="22"/>
      <c r="DNF72" s="22"/>
      <c r="DNG72" s="22"/>
      <c r="DNH72" s="22"/>
      <c r="DNI72" s="22"/>
      <c r="DNJ72" s="22"/>
      <c r="DNK72" s="22"/>
      <c r="DNL72" s="22"/>
      <c r="DNM72" s="22"/>
      <c r="DNN72" s="22"/>
      <c r="DNO72" s="22"/>
      <c r="DNP72" s="22"/>
      <c r="DNQ72" s="22"/>
      <c r="DNR72" s="22"/>
      <c r="DNS72" s="22"/>
      <c r="DNT72" s="22"/>
      <c r="DNU72" s="22"/>
      <c r="DNV72" s="22"/>
      <c r="DNW72" s="22"/>
      <c r="DNX72" s="22"/>
      <c r="DNY72" s="22"/>
      <c r="DNZ72" s="22"/>
      <c r="DOA72" s="22"/>
      <c r="DOB72" s="22"/>
      <c r="DOC72" s="22"/>
      <c r="DOD72" s="22"/>
      <c r="DOE72" s="22"/>
      <c r="DOF72" s="22"/>
      <c r="DOG72" s="22"/>
      <c r="DOH72" s="22"/>
      <c r="DOI72" s="22"/>
      <c r="DOJ72" s="22"/>
      <c r="DOK72" s="22"/>
      <c r="DOL72" s="22"/>
      <c r="DOM72" s="22"/>
      <c r="DON72" s="22"/>
      <c r="DOO72" s="22"/>
      <c r="DOP72" s="22"/>
      <c r="DOQ72" s="22"/>
      <c r="DOR72" s="22"/>
      <c r="DOS72" s="22"/>
      <c r="DOT72" s="22"/>
      <c r="DOU72" s="22"/>
      <c r="DOV72" s="22"/>
      <c r="DOW72" s="22"/>
      <c r="DOX72" s="22"/>
      <c r="DOY72" s="22"/>
      <c r="DOZ72" s="22"/>
      <c r="DPA72" s="22"/>
      <c r="DPB72" s="22"/>
      <c r="DPC72" s="22"/>
      <c r="DPD72" s="22"/>
      <c r="DPE72" s="22"/>
      <c r="DPF72" s="22"/>
      <c r="DPG72" s="22"/>
      <c r="DPH72" s="22"/>
      <c r="DPI72" s="22"/>
      <c r="DPJ72" s="22"/>
      <c r="DPK72" s="22"/>
      <c r="DPL72" s="22"/>
      <c r="DPM72" s="22"/>
      <c r="DPN72" s="22"/>
      <c r="DPO72" s="22"/>
      <c r="DPP72" s="22"/>
      <c r="DPQ72" s="22"/>
      <c r="DPR72" s="22"/>
      <c r="DPS72" s="22"/>
      <c r="DPT72" s="22"/>
      <c r="DPU72" s="22"/>
      <c r="DPV72" s="22"/>
      <c r="DPW72" s="22"/>
      <c r="DPX72" s="22"/>
      <c r="DPY72" s="22"/>
      <c r="DPZ72" s="22"/>
      <c r="DQA72" s="22"/>
      <c r="DQB72" s="22"/>
      <c r="DQC72" s="22"/>
      <c r="DQD72" s="22"/>
      <c r="DQE72" s="22"/>
      <c r="DQF72" s="22"/>
      <c r="DQG72" s="22"/>
      <c r="DQH72" s="22"/>
      <c r="DQI72" s="22"/>
      <c r="DQJ72" s="22"/>
      <c r="DQK72" s="22"/>
      <c r="DQL72" s="22"/>
      <c r="DQM72" s="22"/>
      <c r="DQN72" s="22"/>
      <c r="DQO72" s="22"/>
      <c r="DQP72" s="22"/>
      <c r="DQQ72" s="22"/>
      <c r="DQR72" s="22"/>
      <c r="DQS72" s="22"/>
      <c r="DQT72" s="22"/>
      <c r="DQU72" s="22"/>
      <c r="DQV72" s="22"/>
      <c r="DQW72" s="22"/>
      <c r="DQX72" s="22"/>
      <c r="DQY72" s="22"/>
      <c r="DQZ72" s="22"/>
      <c r="DRA72" s="22"/>
      <c r="DRB72" s="22"/>
      <c r="DRC72" s="22"/>
      <c r="DRD72" s="22"/>
      <c r="DRE72" s="22"/>
      <c r="DRF72" s="22"/>
      <c r="DRG72" s="22"/>
      <c r="DRH72" s="22"/>
      <c r="DRI72" s="22"/>
      <c r="DRJ72" s="22"/>
      <c r="DRK72" s="22"/>
      <c r="DRL72" s="22"/>
      <c r="DRM72" s="22"/>
      <c r="DRN72" s="22"/>
      <c r="DRO72" s="22"/>
      <c r="DRP72" s="22"/>
      <c r="DRQ72" s="22"/>
      <c r="DRR72" s="22"/>
      <c r="DRS72" s="22"/>
      <c r="DRT72" s="22"/>
      <c r="DRU72" s="22"/>
      <c r="DRV72" s="22"/>
      <c r="DRW72" s="22"/>
      <c r="DRX72" s="22"/>
      <c r="DRY72" s="22"/>
      <c r="DRZ72" s="22"/>
      <c r="DSA72" s="22"/>
      <c r="DSB72" s="22"/>
      <c r="DSC72" s="22"/>
      <c r="DSD72" s="22"/>
      <c r="DSE72" s="22"/>
      <c r="DSF72" s="22"/>
      <c r="DSG72" s="22"/>
      <c r="DSH72" s="22"/>
      <c r="DSI72" s="22"/>
      <c r="DSJ72" s="22"/>
      <c r="DSK72" s="22"/>
      <c r="DSL72" s="22"/>
      <c r="DSM72" s="22"/>
      <c r="DSN72" s="22"/>
      <c r="DSO72" s="22"/>
      <c r="DSP72" s="22"/>
      <c r="DSQ72" s="22"/>
      <c r="DSR72" s="22"/>
      <c r="DSS72" s="22"/>
      <c r="DST72" s="22"/>
      <c r="DSU72" s="22"/>
      <c r="DSV72" s="22"/>
      <c r="DSW72" s="22"/>
      <c r="DSX72" s="22"/>
      <c r="DSY72" s="22"/>
      <c r="DSZ72" s="22"/>
      <c r="DTA72" s="22"/>
      <c r="DTB72" s="22"/>
      <c r="DTC72" s="22"/>
      <c r="DTD72" s="22"/>
      <c r="DTE72" s="22"/>
      <c r="DTF72" s="22"/>
      <c r="DTG72" s="22"/>
      <c r="DTH72" s="22"/>
      <c r="DTI72" s="22"/>
      <c r="DTJ72" s="22"/>
      <c r="DTK72" s="22"/>
      <c r="DTL72" s="22"/>
      <c r="DTM72" s="22"/>
      <c r="DTN72" s="22"/>
      <c r="DTO72" s="22"/>
      <c r="DTP72" s="22"/>
      <c r="DTQ72" s="22"/>
      <c r="DTR72" s="22"/>
      <c r="DTS72" s="22"/>
      <c r="DTT72" s="22"/>
      <c r="DTU72" s="22"/>
      <c r="DTV72" s="22"/>
      <c r="DTW72" s="22"/>
      <c r="DTX72" s="22"/>
      <c r="DTY72" s="22"/>
      <c r="DTZ72" s="22"/>
      <c r="DUA72" s="22"/>
      <c r="DUB72" s="22"/>
      <c r="DUC72" s="22"/>
      <c r="DUD72" s="22"/>
      <c r="DUE72" s="22"/>
      <c r="DUF72" s="22"/>
      <c r="DUG72" s="22"/>
      <c r="DUH72" s="22"/>
      <c r="DUI72" s="22"/>
      <c r="DUJ72" s="22"/>
      <c r="DUK72" s="22"/>
      <c r="DUL72" s="22"/>
      <c r="DUM72" s="22"/>
      <c r="DUN72" s="22"/>
      <c r="DUO72" s="22"/>
      <c r="DUP72" s="22"/>
      <c r="DUQ72" s="22"/>
      <c r="DUR72" s="22"/>
      <c r="DUS72" s="22"/>
      <c r="DUT72" s="22"/>
      <c r="DUU72" s="22"/>
      <c r="DUV72" s="22"/>
      <c r="DUW72" s="22"/>
      <c r="DUX72" s="22"/>
      <c r="DUY72" s="22"/>
      <c r="DUZ72" s="22"/>
      <c r="DVA72" s="22"/>
      <c r="DVB72" s="22"/>
      <c r="DVC72" s="22"/>
      <c r="DVD72" s="22"/>
      <c r="DVE72" s="22"/>
      <c r="DVF72" s="22"/>
      <c r="DVG72" s="22"/>
      <c r="DVH72" s="22"/>
      <c r="DVI72" s="22"/>
      <c r="DVJ72" s="22"/>
      <c r="DVK72" s="22"/>
      <c r="DVL72" s="22"/>
      <c r="DVM72" s="22"/>
      <c r="DVN72" s="22"/>
      <c r="DVO72" s="22"/>
      <c r="DVP72" s="22"/>
      <c r="DVQ72" s="22"/>
      <c r="DVR72" s="22"/>
      <c r="DVS72" s="22"/>
      <c r="DVT72" s="22"/>
      <c r="DVU72" s="22"/>
      <c r="DVV72" s="22"/>
      <c r="DVW72" s="22"/>
      <c r="DVX72" s="22"/>
      <c r="DVY72" s="22"/>
      <c r="DVZ72" s="22"/>
      <c r="DWA72" s="22"/>
      <c r="DWB72" s="22"/>
      <c r="DWC72" s="22"/>
      <c r="DWD72" s="22"/>
      <c r="DWE72" s="22"/>
      <c r="DWF72" s="22"/>
      <c r="DWG72" s="22"/>
      <c r="DWH72" s="22"/>
      <c r="DWI72" s="22"/>
      <c r="DWJ72" s="22"/>
      <c r="DWK72" s="22"/>
      <c r="DWL72" s="22"/>
      <c r="DWM72" s="22"/>
      <c r="DWN72" s="22"/>
      <c r="DWO72" s="22"/>
      <c r="DWP72" s="22"/>
      <c r="DWQ72" s="22"/>
      <c r="DWR72" s="22"/>
      <c r="DWS72" s="22"/>
      <c r="DWT72" s="22"/>
      <c r="DWU72" s="22"/>
      <c r="DWV72" s="22"/>
      <c r="DWW72" s="22"/>
      <c r="DWX72" s="22"/>
      <c r="DWY72" s="22"/>
      <c r="DWZ72" s="22"/>
      <c r="DXA72" s="22"/>
      <c r="DXB72" s="22"/>
      <c r="DXC72" s="22"/>
      <c r="DXD72" s="22"/>
      <c r="DXE72" s="22"/>
      <c r="DXF72" s="22"/>
      <c r="DXG72" s="22"/>
      <c r="DXH72" s="22"/>
      <c r="DXI72" s="22"/>
      <c r="DXJ72" s="22"/>
      <c r="DXK72" s="22"/>
      <c r="DXL72" s="22"/>
      <c r="DXM72" s="22"/>
      <c r="DXN72" s="22"/>
      <c r="DXO72" s="22"/>
      <c r="DXP72" s="22"/>
      <c r="DXQ72" s="22"/>
      <c r="DXR72" s="22"/>
      <c r="DXS72" s="22"/>
      <c r="DXT72" s="22"/>
      <c r="DXU72" s="22"/>
      <c r="DXV72" s="22"/>
      <c r="DXW72" s="22"/>
      <c r="DXX72" s="22"/>
      <c r="DXY72" s="22"/>
      <c r="DXZ72" s="22"/>
      <c r="DYA72" s="22"/>
      <c r="DYB72" s="22"/>
      <c r="DYC72" s="22"/>
      <c r="DYD72" s="22"/>
      <c r="DYE72" s="22"/>
      <c r="DYF72" s="22"/>
      <c r="DYG72" s="22"/>
      <c r="DYH72" s="22"/>
      <c r="DYI72" s="22"/>
      <c r="DYJ72" s="22"/>
      <c r="DYK72" s="22"/>
      <c r="DYL72" s="22"/>
      <c r="DYM72" s="22"/>
      <c r="DYN72" s="22"/>
      <c r="DYO72" s="22"/>
      <c r="DYP72" s="22"/>
      <c r="DYQ72" s="22"/>
      <c r="DYR72" s="22"/>
      <c r="DYS72" s="22"/>
      <c r="DYT72" s="22"/>
      <c r="DYU72" s="22"/>
      <c r="DYV72" s="22"/>
      <c r="DYW72" s="22"/>
      <c r="DYX72" s="22"/>
      <c r="DYY72" s="22"/>
      <c r="DYZ72" s="22"/>
      <c r="DZA72" s="22"/>
      <c r="DZB72" s="22"/>
      <c r="DZC72" s="22"/>
      <c r="DZD72" s="22"/>
      <c r="DZE72" s="22"/>
      <c r="DZF72" s="22"/>
      <c r="DZG72" s="22"/>
      <c r="DZH72" s="22"/>
      <c r="DZI72" s="22"/>
      <c r="DZJ72" s="22"/>
      <c r="DZK72" s="22"/>
      <c r="DZL72" s="22"/>
      <c r="DZM72" s="22"/>
      <c r="DZN72" s="22"/>
      <c r="DZO72" s="22"/>
      <c r="DZP72" s="22"/>
      <c r="DZQ72" s="22"/>
      <c r="DZR72" s="22"/>
      <c r="DZS72" s="22"/>
      <c r="DZT72" s="22"/>
      <c r="DZU72" s="22"/>
      <c r="DZV72" s="22"/>
      <c r="DZW72" s="22"/>
      <c r="DZX72" s="22"/>
      <c r="DZY72" s="22"/>
      <c r="DZZ72" s="22"/>
      <c r="EAA72" s="22"/>
      <c r="EAB72" s="22"/>
      <c r="EAC72" s="22"/>
      <c r="EAD72" s="22"/>
      <c r="EAE72" s="22"/>
      <c r="EAF72" s="22"/>
      <c r="EAG72" s="22"/>
      <c r="EAH72" s="22"/>
      <c r="EAI72" s="22"/>
      <c r="EAJ72" s="22"/>
      <c r="EAK72" s="22"/>
      <c r="EAL72" s="22"/>
      <c r="EAM72" s="22"/>
      <c r="EAN72" s="22"/>
      <c r="EAO72" s="22"/>
      <c r="EAP72" s="22"/>
      <c r="EAQ72" s="22"/>
      <c r="EAR72" s="22"/>
      <c r="EAS72" s="22"/>
      <c r="EAT72" s="22"/>
      <c r="EAU72" s="22"/>
      <c r="EAV72" s="22"/>
      <c r="EAW72" s="22"/>
      <c r="EAX72" s="22"/>
      <c r="EAY72" s="22"/>
      <c r="EAZ72" s="22"/>
      <c r="EBA72" s="22"/>
      <c r="EBB72" s="22"/>
      <c r="EBC72" s="22"/>
      <c r="EBD72" s="22"/>
      <c r="EBE72" s="22"/>
      <c r="EBF72" s="22"/>
      <c r="EBG72" s="22"/>
      <c r="EBH72" s="22"/>
      <c r="EBI72" s="22"/>
      <c r="EBJ72" s="22"/>
      <c r="EBK72" s="22"/>
      <c r="EBL72" s="22"/>
      <c r="EBM72" s="22"/>
      <c r="EBN72" s="22"/>
      <c r="EBO72" s="22"/>
      <c r="EBP72" s="22"/>
      <c r="EBQ72" s="22"/>
      <c r="EBR72" s="22"/>
      <c r="EBS72" s="22"/>
      <c r="EBT72" s="22"/>
      <c r="EBU72" s="22"/>
      <c r="EBV72" s="22"/>
      <c r="EBW72" s="22"/>
      <c r="EBX72" s="22"/>
      <c r="EBY72" s="22"/>
      <c r="EBZ72" s="22"/>
      <c r="ECA72" s="22"/>
      <c r="ECB72" s="22"/>
      <c r="ECC72" s="22"/>
      <c r="ECD72" s="22"/>
      <c r="ECE72" s="22"/>
      <c r="ECF72" s="22"/>
      <c r="ECG72" s="22"/>
      <c r="ECH72" s="22"/>
      <c r="ECI72" s="22"/>
      <c r="ECJ72" s="22"/>
      <c r="ECK72" s="22"/>
      <c r="ECL72" s="22"/>
      <c r="ECM72" s="22"/>
      <c r="ECN72" s="22"/>
      <c r="ECO72" s="22"/>
      <c r="ECP72" s="22"/>
      <c r="ECQ72" s="22"/>
      <c r="ECR72" s="22"/>
      <c r="ECS72" s="22"/>
      <c r="ECT72" s="22"/>
      <c r="ECU72" s="22"/>
      <c r="ECV72" s="22"/>
      <c r="ECW72" s="22"/>
      <c r="ECX72" s="22"/>
      <c r="ECY72" s="22"/>
      <c r="ECZ72" s="22"/>
      <c r="EDA72" s="22"/>
      <c r="EDB72" s="22"/>
      <c r="EDC72" s="22"/>
      <c r="EDD72" s="22"/>
      <c r="EDE72" s="22"/>
      <c r="EDF72" s="22"/>
      <c r="EDG72" s="22"/>
      <c r="EDH72" s="22"/>
      <c r="EDI72" s="22"/>
      <c r="EDJ72" s="22"/>
      <c r="EDK72" s="22"/>
      <c r="EDL72" s="22"/>
      <c r="EDM72" s="22"/>
      <c r="EDN72" s="22"/>
      <c r="EDO72" s="22"/>
      <c r="EDP72" s="22"/>
      <c r="EDQ72" s="22"/>
      <c r="EDR72" s="22"/>
      <c r="EDS72" s="22"/>
      <c r="EDT72" s="22"/>
      <c r="EDU72" s="22"/>
      <c r="EDV72" s="22"/>
      <c r="EDW72" s="22"/>
      <c r="EDX72" s="22"/>
      <c r="EDY72" s="22"/>
      <c r="EDZ72" s="22"/>
      <c r="EEA72" s="22"/>
      <c r="EEB72" s="22"/>
      <c r="EEC72" s="22"/>
      <c r="EED72" s="22"/>
      <c r="EEE72" s="22"/>
      <c r="EEF72" s="22"/>
      <c r="EEG72" s="22"/>
      <c r="EEH72" s="22"/>
      <c r="EEI72" s="22"/>
      <c r="EEJ72" s="22"/>
      <c r="EEK72" s="22"/>
      <c r="EEL72" s="22"/>
      <c r="EEM72" s="22"/>
      <c r="EEN72" s="22"/>
      <c r="EEO72" s="22"/>
      <c r="EEP72" s="22"/>
      <c r="EEQ72" s="22"/>
      <c r="EER72" s="22"/>
      <c r="EES72" s="22"/>
      <c r="EET72" s="22"/>
      <c r="EEU72" s="22"/>
      <c r="EEV72" s="22"/>
      <c r="EEW72" s="22"/>
      <c r="EEX72" s="22"/>
      <c r="EEY72" s="22"/>
      <c r="EEZ72" s="22"/>
      <c r="EFA72" s="22"/>
      <c r="EFB72" s="22"/>
      <c r="EFC72" s="22"/>
      <c r="EFD72" s="22"/>
      <c r="EFE72" s="22"/>
      <c r="EFF72" s="22"/>
      <c r="EFG72" s="22"/>
      <c r="EFH72" s="22"/>
      <c r="EFI72" s="22"/>
      <c r="EFJ72" s="22"/>
      <c r="EFK72" s="22"/>
      <c r="EFL72" s="22"/>
      <c r="EFM72" s="22"/>
      <c r="EFN72" s="22"/>
      <c r="EFO72" s="22"/>
      <c r="EFP72" s="22"/>
      <c r="EFQ72" s="22"/>
      <c r="EFR72" s="22"/>
      <c r="EFS72" s="22"/>
      <c r="EFT72" s="22"/>
      <c r="EFU72" s="22"/>
      <c r="EFV72" s="22"/>
      <c r="EFW72" s="22"/>
      <c r="EFX72" s="22"/>
      <c r="EFY72" s="22"/>
      <c r="EFZ72" s="22"/>
      <c r="EGA72" s="22"/>
      <c r="EGB72" s="22"/>
      <c r="EGC72" s="22"/>
      <c r="EGD72" s="22"/>
      <c r="EGE72" s="22"/>
      <c r="EGF72" s="22"/>
      <c r="EGG72" s="22"/>
      <c r="EGH72" s="22"/>
      <c r="EGI72" s="22"/>
      <c r="EGJ72" s="22"/>
      <c r="EGK72" s="22"/>
      <c r="EGL72" s="22"/>
      <c r="EGM72" s="22"/>
      <c r="EGN72" s="22"/>
      <c r="EGO72" s="22"/>
      <c r="EGP72" s="22"/>
      <c r="EGQ72" s="22"/>
      <c r="EGR72" s="22"/>
      <c r="EGS72" s="22"/>
      <c r="EGT72" s="22"/>
      <c r="EGU72" s="22"/>
      <c r="EGV72" s="22"/>
      <c r="EGW72" s="22"/>
      <c r="EGX72" s="22"/>
      <c r="EGY72" s="22"/>
      <c r="EGZ72" s="22"/>
      <c r="EHA72" s="22"/>
      <c r="EHB72" s="22"/>
      <c r="EHC72" s="22"/>
      <c r="EHD72" s="22"/>
      <c r="EHE72" s="22"/>
      <c r="EHF72" s="22"/>
      <c r="EHG72" s="22"/>
      <c r="EHH72" s="22"/>
      <c r="EHI72" s="22"/>
      <c r="EHJ72" s="22"/>
      <c r="EHK72" s="22"/>
      <c r="EHL72" s="22"/>
      <c r="EHM72" s="22"/>
      <c r="EHN72" s="22"/>
      <c r="EHO72" s="22"/>
      <c r="EHP72" s="22"/>
      <c r="EHQ72" s="22"/>
      <c r="EHR72" s="22"/>
      <c r="EHS72" s="22"/>
      <c r="EHT72" s="22"/>
      <c r="EHU72" s="22"/>
      <c r="EHV72" s="22"/>
      <c r="EHW72" s="22"/>
      <c r="EHX72" s="22"/>
      <c r="EHY72" s="22"/>
      <c r="EHZ72" s="22"/>
      <c r="EIA72" s="22"/>
      <c r="EIB72" s="22"/>
      <c r="EIC72" s="22"/>
      <c r="EID72" s="22"/>
      <c r="EIE72" s="22"/>
      <c r="EIF72" s="22"/>
      <c r="EIG72" s="22"/>
      <c r="EIH72" s="22"/>
      <c r="EII72" s="22"/>
      <c r="EIJ72" s="22"/>
      <c r="EIK72" s="22"/>
      <c r="EIL72" s="22"/>
      <c r="EIM72" s="22"/>
      <c r="EIN72" s="22"/>
      <c r="EIO72" s="22"/>
      <c r="EIP72" s="22"/>
      <c r="EIQ72" s="22"/>
      <c r="EIR72" s="22"/>
      <c r="EIS72" s="22"/>
      <c r="EIT72" s="22"/>
      <c r="EIU72" s="22"/>
      <c r="EIV72" s="22"/>
      <c r="EIW72" s="22"/>
      <c r="EIX72" s="22"/>
      <c r="EIY72" s="22"/>
      <c r="EIZ72" s="22"/>
      <c r="EJA72" s="22"/>
      <c r="EJB72" s="22"/>
      <c r="EJC72" s="22"/>
      <c r="EJD72" s="22"/>
      <c r="EJE72" s="22"/>
      <c r="EJF72" s="22"/>
      <c r="EJG72" s="22"/>
      <c r="EJH72" s="22"/>
      <c r="EJI72" s="22"/>
      <c r="EJJ72" s="22"/>
      <c r="EJK72" s="22"/>
      <c r="EJL72" s="22"/>
      <c r="EJM72" s="22"/>
      <c r="EJN72" s="22"/>
      <c r="EJO72" s="22"/>
      <c r="EJP72" s="22"/>
      <c r="EJQ72" s="22"/>
      <c r="EJR72" s="22"/>
      <c r="EJS72" s="22"/>
      <c r="EJT72" s="22"/>
      <c r="EJU72" s="22"/>
      <c r="EJV72" s="22"/>
      <c r="EJW72" s="22"/>
      <c r="EJX72" s="22"/>
      <c r="EJY72" s="22"/>
      <c r="EJZ72" s="22"/>
      <c r="EKA72" s="22"/>
      <c r="EKB72" s="22"/>
      <c r="EKC72" s="22"/>
      <c r="EKD72" s="22"/>
      <c r="EKE72" s="22"/>
      <c r="EKF72" s="22"/>
      <c r="EKG72" s="22"/>
      <c r="EKH72" s="22"/>
      <c r="EKI72" s="22"/>
      <c r="EKJ72" s="22"/>
      <c r="EKK72" s="22"/>
      <c r="EKL72" s="22"/>
      <c r="EKM72" s="22"/>
      <c r="EKN72" s="22"/>
      <c r="EKO72" s="22"/>
      <c r="EKP72" s="22"/>
      <c r="EKQ72" s="22"/>
      <c r="EKR72" s="22"/>
      <c r="EKS72" s="22"/>
      <c r="EKT72" s="22"/>
      <c r="EKU72" s="22"/>
      <c r="EKV72" s="22"/>
      <c r="EKW72" s="22"/>
      <c r="EKX72" s="22"/>
      <c r="EKY72" s="22"/>
      <c r="EKZ72" s="22"/>
      <c r="ELA72" s="22"/>
      <c r="ELB72" s="22"/>
      <c r="ELC72" s="22"/>
      <c r="ELD72" s="22"/>
      <c r="ELE72" s="22"/>
      <c r="ELF72" s="22"/>
      <c r="ELG72" s="22"/>
      <c r="ELH72" s="22"/>
      <c r="ELI72" s="22"/>
      <c r="ELJ72" s="22"/>
      <c r="ELK72" s="22"/>
      <c r="ELL72" s="22"/>
      <c r="ELM72" s="22"/>
      <c r="ELN72" s="22"/>
      <c r="ELO72" s="22"/>
      <c r="ELP72" s="22"/>
      <c r="ELQ72" s="22"/>
      <c r="ELR72" s="22"/>
      <c r="ELS72" s="22"/>
      <c r="ELT72" s="22"/>
      <c r="ELU72" s="22"/>
      <c r="ELV72" s="22"/>
      <c r="ELW72" s="22"/>
      <c r="ELX72" s="22"/>
      <c r="ELY72" s="22"/>
      <c r="ELZ72" s="22"/>
      <c r="EMA72" s="22"/>
      <c r="EMB72" s="22"/>
      <c r="EMC72" s="22"/>
      <c r="EMD72" s="22"/>
      <c r="EME72" s="22"/>
      <c r="EMF72" s="22"/>
      <c r="EMG72" s="22"/>
      <c r="EMH72" s="22"/>
      <c r="EMI72" s="22"/>
      <c r="EMJ72" s="22"/>
      <c r="EMK72" s="22"/>
      <c r="EML72" s="22"/>
      <c r="EMM72" s="22"/>
      <c r="EMN72" s="22"/>
      <c r="EMO72" s="22"/>
      <c r="EMP72" s="22"/>
      <c r="EMQ72" s="22"/>
      <c r="EMR72" s="22"/>
      <c r="EMS72" s="22"/>
      <c r="EMT72" s="22"/>
      <c r="EMU72" s="22"/>
      <c r="EMV72" s="22"/>
      <c r="EMW72" s="22"/>
      <c r="EMX72" s="22"/>
      <c r="EMY72" s="22"/>
      <c r="EMZ72" s="22"/>
      <c r="ENA72" s="22"/>
      <c r="ENB72" s="22"/>
      <c r="ENC72" s="22"/>
      <c r="END72" s="22"/>
      <c r="ENE72" s="22"/>
      <c r="ENF72" s="22"/>
      <c r="ENG72" s="22"/>
      <c r="ENH72" s="22"/>
      <c r="ENI72" s="22"/>
      <c r="ENJ72" s="22"/>
      <c r="ENK72" s="22"/>
      <c r="ENL72" s="22"/>
      <c r="ENM72" s="22"/>
      <c r="ENN72" s="22"/>
      <c r="ENO72" s="22"/>
      <c r="ENP72" s="22"/>
      <c r="ENQ72" s="22"/>
      <c r="ENR72" s="22"/>
      <c r="ENS72" s="22"/>
      <c r="ENT72" s="22"/>
      <c r="ENU72" s="22"/>
      <c r="ENV72" s="22"/>
      <c r="ENW72" s="22"/>
      <c r="ENX72" s="22"/>
      <c r="ENY72" s="22"/>
      <c r="ENZ72" s="22"/>
      <c r="EOA72" s="22"/>
      <c r="EOB72" s="22"/>
      <c r="EOC72" s="22"/>
      <c r="EOD72" s="22"/>
      <c r="EOE72" s="22"/>
      <c r="EOF72" s="22"/>
      <c r="EOG72" s="22"/>
      <c r="EOH72" s="22"/>
      <c r="EOI72" s="22"/>
      <c r="EOJ72" s="22"/>
      <c r="EOK72" s="22"/>
      <c r="EOL72" s="22"/>
      <c r="EOM72" s="22"/>
      <c r="EON72" s="22"/>
      <c r="EOO72" s="22"/>
      <c r="EOP72" s="22"/>
      <c r="EOQ72" s="22"/>
      <c r="EOR72" s="22"/>
      <c r="EOS72" s="22"/>
      <c r="EOT72" s="22"/>
      <c r="EOU72" s="22"/>
      <c r="EOV72" s="22"/>
      <c r="EOW72" s="22"/>
      <c r="EOX72" s="22"/>
      <c r="EOY72" s="22"/>
      <c r="EOZ72" s="22"/>
      <c r="EPA72" s="22"/>
      <c r="EPB72" s="22"/>
      <c r="EPC72" s="22"/>
      <c r="EPD72" s="22"/>
      <c r="EPE72" s="22"/>
      <c r="EPF72" s="22"/>
      <c r="EPG72" s="22"/>
      <c r="EPH72" s="22"/>
      <c r="EPI72" s="22"/>
      <c r="EPJ72" s="22"/>
      <c r="EPK72" s="22"/>
      <c r="EPL72" s="22"/>
      <c r="EPM72" s="22"/>
      <c r="EPN72" s="22"/>
      <c r="EPO72" s="22"/>
      <c r="EPP72" s="22"/>
      <c r="EPQ72" s="22"/>
      <c r="EPR72" s="22"/>
      <c r="EPS72" s="22"/>
      <c r="EPT72" s="22"/>
      <c r="EPU72" s="22"/>
      <c r="EPV72" s="22"/>
      <c r="EPW72" s="22"/>
      <c r="EPX72" s="22"/>
      <c r="EPY72" s="22"/>
      <c r="EPZ72" s="22"/>
      <c r="EQA72" s="22"/>
      <c r="EQB72" s="22"/>
      <c r="EQC72" s="22"/>
      <c r="EQD72" s="22"/>
      <c r="EQE72" s="22"/>
      <c r="EQF72" s="22"/>
      <c r="EQG72" s="22"/>
      <c r="EQH72" s="22"/>
      <c r="EQI72" s="22"/>
      <c r="EQJ72" s="22"/>
      <c r="EQK72" s="22"/>
      <c r="EQL72" s="22"/>
      <c r="EQM72" s="22"/>
      <c r="EQN72" s="22"/>
      <c r="EQO72" s="22"/>
      <c r="EQP72" s="22"/>
      <c r="EQQ72" s="22"/>
      <c r="EQR72" s="22"/>
      <c r="EQS72" s="22"/>
      <c r="EQT72" s="22"/>
      <c r="EQU72" s="22"/>
      <c r="EQV72" s="22"/>
      <c r="EQW72" s="22"/>
      <c r="EQX72" s="22"/>
      <c r="EQY72" s="22"/>
      <c r="EQZ72" s="22"/>
      <c r="ERA72" s="22"/>
      <c r="ERB72" s="22"/>
      <c r="ERC72" s="22"/>
      <c r="ERD72" s="22"/>
      <c r="ERE72" s="22"/>
      <c r="ERF72" s="22"/>
      <c r="ERG72" s="22"/>
      <c r="ERH72" s="22"/>
      <c r="ERI72" s="22"/>
      <c r="ERJ72" s="22"/>
      <c r="ERK72" s="22"/>
      <c r="ERL72" s="22"/>
      <c r="ERM72" s="22"/>
      <c r="ERN72" s="22"/>
      <c r="ERO72" s="22"/>
      <c r="ERP72" s="22"/>
      <c r="ERQ72" s="22"/>
      <c r="ERR72" s="22"/>
      <c r="ERS72" s="22"/>
      <c r="ERT72" s="22"/>
      <c r="ERU72" s="22"/>
      <c r="ERV72" s="22"/>
      <c r="ERW72" s="22"/>
      <c r="ERX72" s="22"/>
      <c r="ERY72" s="22"/>
      <c r="ERZ72" s="22"/>
      <c r="ESA72" s="22"/>
      <c r="ESB72" s="22"/>
      <c r="ESC72" s="22"/>
      <c r="ESD72" s="22"/>
      <c r="ESE72" s="22"/>
      <c r="ESF72" s="22"/>
      <c r="ESG72" s="22"/>
      <c r="ESH72" s="22"/>
      <c r="ESI72" s="22"/>
      <c r="ESJ72" s="22"/>
      <c r="ESK72" s="22"/>
      <c r="ESL72" s="22"/>
      <c r="ESM72" s="22"/>
      <c r="ESN72" s="22"/>
      <c r="ESO72" s="22"/>
      <c r="ESP72" s="22"/>
      <c r="ESQ72" s="22"/>
      <c r="ESR72" s="22"/>
      <c r="ESS72" s="22"/>
      <c r="EST72" s="22"/>
      <c r="ESU72" s="22"/>
      <c r="ESV72" s="22"/>
      <c r="ESW72" s="22"/>
      <c r="ESX72" s="22"/>
      <c r="ESY72" s="22"/>
      <c r="ESZ72" s="22"/>
      <c r="ETA72" s="22"/>
      <c r="ETB72" s="22"/>
      <c r="ETC72" s="22"/>
      <c r="ETD72" s="22"/>
      <c r="ETE72" s="22"/>
      <c r="ETF72" s="22"/>
      <c r="ETG72" s="22"/>
      <c r="ETH72" s="22"/>
      <c r="ETI72" s="22"/>
      <c r="ETJ72" s="22"/>
      <c r="ETK72" s="22"/>
      <c r="ETL72" s="22"/>
      <c r="ETM72" s="22"/>
      <c r="ETN72" s="22"/>
      <c r="ETO72" s="22"/>
      <c r="ETP72" s="22"/>
      <c r="ETQ72" s="22"/>
      <c r="ETR72" s="22"/>
      <c r="ETS72" s="22"/>
      <c r="ETT72" s="22"/>
      <c r="ETU72" s="22"/>
      <c r="ETV72" s="22"/>
      <c r="ETW72" s="22"/>
      <c r="ETX72" s="22"/>
      <c r="ETY72" s="22"/>
      <c r="ETZ72" s="22"/>
      <c r="EUA72" s="22"/>
      <c r="EUB72" s="22"/>
      <c r="EUC72" s="22"/>
      <c r="EUD72" s="22"/>
      <c r="EUE72" s="22"/>
      <c r="EUF72" s="22"/>
      <c r="EUG72" s="22"/>
      <c r="EUH72" s="22"/>
      <c r="EUI72" s="22"/>
      <c r="EUJ72" s="22"/>
      <c r="EUK72" s="22"/>
      <c r="EUL72" s="22"/>
      <c r="EUM72" s="22"/>
      <c r="EUN72" s="22"/>
      <c r="EUO72" s="22"/>
      <c r="EUP72" s="22"/>
      <c r="EUQ72" s="22"/>
      <c r="EUR72" s="22"/>
      <c r="EUS72" s="22"/>
      <c r="EUT72" s="22"/>
      <c r="EUU72" s="22"/>
      <c r="EUV72" s="22"/>
      <c r="EUW72" s="22"/>
      <c r="EUX72" s="22"/>
      <c r="EUY72" s="22"/>
      <c r="EUZ72" s="22"/>
      <c r="EVA72" s="22"/>
      <c r="EVB72" s="22"/>
      <c r="EVC72" s="22"/>
      <c r="EVD72" s="22"/>
      <c r="EVE72" s="22"/>
      <c r="EVF72" s="22"/>
      <c r="EVG72" s="22"/>
      <c r="EVH72" s="22"/>
      <c r="EVI72" s="22"/>
      <c r="EVJ72" s="22"/>
      <c r="EVK72" s="22"/>
      <c r="EVL72" s="22"/>
      <c r="EVM72" s="22"/>
      <c r="EVN72" s="22"/>
      <c r="EVO72" s="22"/>
      <c r="EVP72" s="22"/>
      <c r="EVQ72" s="22"/>
      <c r="EVR72" s="22"/>
      <c r="EVS72" s="22"/>
      <c r="EVT72" s="22"/>
      <c r="EVU72" s="22"/>
      <c r="EVV72" s="22"/>
      <c r="EVW72" s="22"/>
      <c r="EVX72" s="22"/>
      <c r="EVY72" s="22"/>
      <c r="EVZ72" s="22"/>
      <c r="EWA72" s="22"/>
      <c r="EWB72" s="22"/>
      <c r="EWC72" s="22"/>
      <c r="EWD72" s="22"/>
      <c r="EWE72" s="22"/>
      <c r="EWF72" s="22"/>
      <c r="EWG72" s="22"/>
      <c r="EWH72" s="22"/>
      <c r="EWI72" s="22"/>
      <c r="EWJ72" s="22"/>
      <c r="EWK72" s="22"/>
      <c r="EWL72" s="22"/>
      <c r="EWM72" s="22"/>
      <c r="EWN72" s="22"/>
      <c r="EWO72" s="22"/>
      <c r="EWP72" s="22"/>
      <c r="EWQ72" s="22"/>
      <c r="EWR72" s="22"/>
      <c r="EWS72" s="22"/>
      <c r="EWT72" s="22"/>
      <c r="EWU72" s="22"/>
      <c r="EWV72" s="22"/>
      <c r="EWW72" s="22"/>
      <c r="EWX72" s="22"/>
      <c r="EWY72" s="22"/>
      <c r="EWZ72" s="22"/>
      <c r="EXA72" s="22"/>
      <c r="EXB72" s="22"/>
      <c r="EXC72" s="22"/>
      <c r="EXD72" s="22"/>
      <c r="EXE72" s="22"/>
      <c r="EXF72" s="22"/>
      <c r="EXG72" s="22"/>
      <c r="EXH72" s="22"/>
      <c r="EXI72" s="22"/>
      <c r="EXJ72" s="22"/>
      <c r="EXK72" s="22"/>
      <c r="EXL72" s="22"/>
      <c r="EXM72" s="22"/>
      <c r="EXN72" s="22"/>
      <c r="EXO72" s="22"/>
      <c r="EXP72" s="22"/>
      <c r="EXQ72" s="22"/>
      <c r="EXR72" s="22"/>
      <c r="EXS72" s="22"/>
      <c r="EXT72" s="22"/>
      <c r="EXU72" s="22"/>
      <c r="EXV72" s="22"/>
      <c r="EXW72" s="22"/>
      <c r="EXX72" s="22"/>
      <c r="EXY72" s="22"/>
      <c r="EXZ72" s="22"/>
      <c r="EYA72" s="22"/>
      <c r="EYB72" s="22"/>
      <c r="EYC72" s="22"/>
      <c r="EYD72" s="22"/>
      <c r="EYE72" s="22"/>
      <c r="EYF72" s="22"/>
      <c r="EYG72" s="22"/>
      <c r="EYH72" s="22"/>
      <c r="EYI72" s="22"/>
      <c r="EYJ72" s="22"/>
      <c r="EYK72" s="22"/>
      <c r="EYL72" s="22"/>
      <c r="EYM72" s="22"/>
      <c r="EYN72" s="22"/>
      <c r="EYO72" s="22"/>
      <c r="EYP72" s="22"/>
      <c r="EYQ72" s="22"/>
      <c r="EYR72" s="22"/>
      <c r="EYS72" s="22"/>
      <c r="EYT72" s="22"/>
      <c r="EYU72" s="22"/>
      <c r="EYV72" s="22"/>
      <c r="EYW72" s="22"/>
      <c r="EYX72" s="22"/>
      <c r="EYY72" s="22"/>
      <c r="EYZ72" s="22"/>
      <c r="EZA72" s="22"/>
      <c r="EZB72" s="22"/>
      <c r="EZC72" s="22"/>
      <c r="EZD72" s="22"/>
      <c r="EZE72" s="22"/>
      <c r="EZF72" s="22"/>
      <c r="EZG72" s="22"/>
      <c r="EZH72" s="22"/>
      <c r="EZI72" s="22"/>
      <c r="EZJ72" s="22"/>
      <c r="EZK72" s="22"/>
      <c r="EZL72" s="22"/>
      <c r="EZM72" s="22"/>
      <c r="EZN72" s="22"/>
      <c r="EZO72" s="22"/>
      <c r="EZP72" s="22"/>
      <c r="EZQ72" s="22"/>
      <c r="EZR72" s="22"/>
      <c r="EZS72" s="22"/>
      <c r="EZT72" s="22"/>
      <c r="EZU72" s="22"/>
      <c r="EZV72" s="22"/>
      <c r="EZW72" s="22"/>
      <c r="EZX72" s="22"/>
      <c r="EZY72" s="22"/>
      <c r="EZZ72" s="22"/>
      <c r="FAA72" s="22"/>
      <c r="FAB72" s="22"/>
      <c r="FAC72" s="22"/>
      <c r="FAD72" s="22"/>
      <c r="FAE72" s="22"/>
      <c r="FAF72" s="22"/>
      <c r="FAG72" s="22"/>
      <c r="FAH72" s="22"/>
      <c r="FAI72" s="22"/>
      <c r="FAJ72" s="22"/>
      <c r="FAK72" s="22"/>
      <c r="FAL72" s="22"/>
      <c r="FAM72" s="22"/>
      <c r="FAN72" s="22"/>
      <c r="FAO72" s="22"/>
      <c r="FAP72" s="22"/>
      <c r="FAQ72" s="22"/>
      <c r="FAR72" s="22"/>
      <c r="FAS72" s="22"/>
      <c r="FAT72" s="22"/>
      <c r="FAU72" s="22"/>
      <c r="FAV72" s="22"/>
      <c r="FAW72" s="22"/>
      <c r="FAX72" s="22"/>
      <c r="FAY72" s="22"/>
      <c r="FAZ72" s="22"/>
      <c r="FBA72" s="22"/>
      <c r="FBB72" s="22"/>
      <c r="FBC72" s="22"/>
      <c r="FBD72" s="22"/>
      <c r="FBE72" s="22"/>
      <c r="FBF72" s="22"/>
      <c r="FBG72" s="22"/>
      <c r="FBH72" s="22"/>
      <c r="FBI72" s="22"/>
      <c r="FBJ72" s="22"/>
      <c r="FBK72" s="22"/>
      <c r="FBL72" s="22"/>
      <c r="FBM72" s="22"/>
      <c r="FBN72" s="22"/>
      <c r="FBO72" s="22"/>
      <c r="FBP72" s="22"/>
      <c r="FBQ72" s="22"/>
      <c r="FBR72" s="22"/>
      <c r="FBS72" s="22"/>
      <c r="FBT72" s="22"/>
      <c r="FBU72" s="22"/>
      <c r="FBV72" s="22"/>
      <c r="FBW72" s="22"/>
      <c r="FBX72" s="22"/>
      <c r="FBY72" s="22"/>
      <c r="FBZ72" s="22"/>
      <c r="FCA72" s="22"/>
      <c r="FCB72" s="22"/>
      <c r="FCC72" s="22"/>
      <c r="FCD72" s="22"/>
      <c r="FCE72" s="22"/>
      <c r="FCF72" s="22"/>
      <c r="FCG72" s="22"/>
      <c r="FCH72" s="22"/>
      <c r="FCI72" s="22"/>
      <c r="FCJ72" s="22"/>
      <c r="FCK72" s="22"/>
      <c r="FCL72" s="22"/>
      <c r="FCM72" s="22"/>
      <c r="FCN72" s="22"/>
      <c r="FCO72" s="22"/>
      <c r="FCP72" s="22"/>
      <c r="FCQ72" s="22"/>
      <c r="FCR72" s="22"/>
      <c r="FCS72" s="22"/>
      <c r="FCT72" s="22"/>
      <c r="FCU72" s="22"/>
      <c r="FCV72" s="22"/>
      <c r="FCW72" s="22"/>
      <c r="FCX72" s="22"/>
      <c r="FCY72" s="22"/>
      <c r="FCZ72" s="22"/>
      <c r="FDA72" s="22"/>
      <c r="FDB72" s="22"/>
      <c r="FDC72" s="22"/>
      <c r="FDD72" s="22"/>
      <c r="FDE72" s="22"/>
      <c r="FDF72" s="22"/>
      <c r="FDG72" s="22"/>
      <c r="FDH72" s="22"/>
      <c r="FDI72" s="22"/>
      <c r="FDJ72" s="22"/>
      <c r="FDK72" s="22"/>
      <c r="FDL72" s="22"/>
      <c r="FDM72" s="22"/>
      <c r="FDN72" s="22"/>
      <c r="FDO72" s="22"/>
      <c r="FDP72" s="22"/>
      <c r="FDQ72" s="22"/>
      <c r="FDR72" s="22"/>
      <c r="FDS72" s="22"/>
      <c r="FDT72" s="22"/>
      <c r="FDU72" s="22"/>
      <c r="FDV72" s="22"/>
      <c r="FDW72" s="22"/>
      <c r="FDX72" s="22"/>
      <c r="FDY72" s="22"/>
      <c r="FDZ72" s="22"/>
      <c r="FEA72" s="22"/>
      <c r="FEB72" s="22"/>
      <c r="FEC72" s="22"/>
      <c r="FED72" s="22"/>
      <c r="FEE72" s="22"/>
      <c r="FEF72" s="22"/>
      <c r="FEG72" s="22"/>
      <c r="FEH72" s="22"/>
      <c r="FEI72" s="22"/>
      <c r="FEJ72" s="22"/>
      <c r="FEK72" s="22"/>
      <c r="FEL72" s="22"/>
      <c r="FEM72" s="22"/>
      <c r="FEN72" s="22"/>
      <c r="FEO72" s="22"/>
      <c r="FEP72" s="22"/>
      <c r="FEQ72" s="22"/>
      <c r="FER72" s="22"/>
      <c r="FES72" s="22"/>
      <c r="FET72" s="22"/>
      <c r="FEU72" s="22"/>
      <c r="FEV72" s="22"/>
      <c r="FEW72" s="22"/>
      <c r="FEX72" s="22"/>
      <c r="FEY72" s="22"/>
      <c r="FEZ72" s="22"/>
      <c r="FFA72" s="22"/>
      <c r="FFB72" s="22"/>
      <c r="FFC72" s="22"/>
      <c r="FFD72" s="22"/>
      <c r="FFE72" s="22"/>
      <c r="FFF72" s="22"/>
      <c r="FFG72" s="22"/>
      <c r="FFH72" s="22"/>
      <c r="FFI72" s="22"/>
      <c r="FFJ72" s="22"/>
      <c r="FFK72" s="22"/>
      <c r="FFL72" s="22"/>
      <c r="FFM72" s="22"/>
      <c r="FFN72" s="22"/>
      <c r="FFO72" s="22"/>
      <c r="FFP72" s="22"/>
      <c r="FFQ72" s="22"/>
      <c r="FFR72" s="22"/>
      <c r="FFS72" s="22"/>
      <c r="FFT72" s="22"/>
      <c r="FFU72" s="22"/>
      <c r="FFV72" s="22"/>
      <c r="FFW72" s="22"/>
      <c r="FFX72" s="22"/>
      <c r="FFY72" s="22"/>
      <c r="FFZ72" s="22"/>
      <c r="FGA72" s="22"/>
      <c r="FGB72" s="22"/>
      <c r="FGC72" s="22"/>
      <c r="FGD72" s="22"/>
      <c r="FGE72" s="22"/>
      <c r="FGF72" s="22"/>
      <c r="FGG72" s="22"/>
      <c r="FGH72" s="22"/>
      <c r="FGI72" s="22"/>
      <c r="FGJ72" s="22"/>
      <c r="FGK72" s="22"/>
      <c r="FGL72" s="22"/>
      <c r="FGM72" s="22"/>
      <c r="FGN72" s="22"/>
      <c r="FGO72" s="22"/>
      <c r="FGP72" s="22"/>
      <c r="FGQ72" s="22"/>
      <c r="FGR72" s="22"/>
      <c r="FGS72" s="22"/>
      <c r="FGT72" s="22"/>
      <c r="FGU72" s="22"/>
      <c r="FGV72" s="22"/>
      <c r="FGW72" s="22"/>
      <c r="FGX72" s="22"/>
      <c r="FGY72" s="22"/>
      <c r="FGZ72" s="22"/>
      <c r="FHA72" s="22"/>
      <c r="FHB72" s="22"/>
      <c r="FHC72" s="22"/>
      <c r="FHD72" s="22"/>
      <c r="FHE72" s="22"/>
      <c r="FHF72" s="22"/>
      <c r="FHG72" s="22"/>
      <c r="FHH72" s="22"/>
      <c r="FHI72" s="22"/>
      <c r="FHJ72" s="22"/>
      <c r="FHK72" s="22"/>
      <c r="FHL72" s="22"/>
      <c r="FHM72" s="22"/>
      <c r="FHN72" s="22"/>
      <c r="FHO72" s="22"/>
      <c r="FHP72" s="22"/>
      <c r="FHQ72" s="22"/>
      <c r="FHR72" s="22"/>
      <c r="FHS72" s="22"/>
      <c r="FHT72" s="22"/>
      <c r="FHU72" s="22"/>
      <c r="FHV72" s="22"/>
      <c r="FHW72" s="22"/>
      <c r="FHX72" s="22"/>
      <c r="FHY72" s="22"/>
      <c r="FHZ72" s="22"/>
      <c r="FIA72" s="22"/>
      <c r="FIB72" s="22"/>
      <c r="FIC72" s="22"/>
      <c r="FID72" s="22"/>
      <c r="FIE72" s="22"/>
      <c r="FIF72" s="22"/>
      <c r="FIG72" s="22"/>
      <c r="FIH72" s="22"/>
      <c r="FII72" s="22"/>
      <c r="FIJ72" s="22"/>
      <c r="FIK72" s="22"/>
      <c r="FIL72" s="22"/>
      <c r="FIM72" s="22"/>
      <c r="FIN72" s="22"/>
      <c r="FIO72" s="22"/>
      <c r="FIP72" s="22"/>
      <c r="FIQ72" s="22"/>
      <c r="FIR72" s="22"/>
      <c r="FIS72" s="22"/>
      <c r="FIT72" s="22"/>
      <c r="FIU72" s="22"/>
      <c r="FIV72" s="22"/>
      <c r="FIW72" s="22"/>
      <c r="FIX72" s="22"/>
      <c r="FIY72" s="22"/>
      <c r="FIZ72" s="22"/>
      <c r="FJA72" s="22"/>
      <c r="FJB72" s="22"/>
      <c r="FJC72" s="22"/>
      <c r="FJD72" s="22"/>
      <c r="FJE72" s="22"/>
      <c r="FJF72" s="22"/>
      <c r="FJG72" s="22"/>
      <c r="FJH72" s="22"/>
      <c r="FJI72" s="22"/>
      <c r="FJJ72" s="22"/>
      <c r="FJK72" s="22"/>
      <c r="FJL72" s="22"/>
      <c r="FJM72" s="22"/>
      <c r="FJN72" s="22"/>
      <c r="FJO72" s="22"/>
      <c r="FJP72" s="22"/>
      <c r="FJQ72" s="22"/>
      <c r="FJR72" s="22"/>
      <c r="FJS72" s="22"/>
      <c r="FJT72" s="22"/>
      <c r="FJU72" s="22"/>
      <c r="FJV72" s="22"/>
      <c r="FJW72" s="22"/>
      <c r="FJX72" s="22"/>
      <c r="FJY72" s="22"/>
      <c r="FJZ72" s="22"/>
      <c r="FKA72" s="22"/>
      <c r="FKB72" s="22"/>
      <c r="FKC72" s="22"/>
      <c r="FKD72" s="22"/>
      <c r="FKE72" s="22"/>
      <c r="FKF72" s="22"/>
      <c r="FKG72" s="22"/>
      <c r="FKH72" s="22"/>
      <c r="FKI72" s="22"/>
      <c r="FKJ72" s="22"/>
      <c r="FKK72" s="22"/>
      <c r="FKL72" s="22"/>
      <c r="FKM72" s="22"/>
      <c r="FKN72" s="22"/>
      <c r="FKO72" s="22"/>
      <c r="FKP72" s="22"/>
      <c r="FKQ72" s="22"/>
      <c r="FKR72" s="22"/>
      <c r="FKS72" s="22"/>
      <c r="FKT72" s="22"/>
      <c r="FKU72" s="22"/>
      <c r="FKV72" s="22"/>
      <c r="FKW72" s="22"/>
      <c r="FKX72" s="22"/>
      <c r="FKY72" s="22"/>
      <c r="FKZ72" s="22"/>
      <c r="FLA72" s="22"/>
      <c r="FLB72" s="22"/>
      <c r="FLC72" s="22"/>
      <c r="FLD72" s="22"/>
      <c r="FLE72" s="22"/>
      <c r="FLF72" s="22"/>
      <c r="FLG72" s="22"/>
      <c r="FLH72" s="22"/>
      <c r="FLI72" s="22"/>
      <c r="FLJ72" s="22"/>
      <c r="FLK72" s="22"/>
      <c r="FLL72" s="22"/>
      <c r="FLM72" s="22"/>
      <c r="FLN72" s="22"/>
      <c r="FLO72" s="22"/>
      <c r="FLP72" s="22"/>
      <c r="FLQ72" s="22"/>
      <c r="FLR72" s="22"/>
      <c r="FLS72" s="22"/>
      <c r="FLT72" s="22"/>
      <c r="FLU72" s="22"/>
      <c r="FLV72" s="22"/>
      <c r="FLW72" s="22"/>
      <c r="FLX72" s="22"/>
      <c r="FLY72" s="22"/>
      <c r="FLZ72" s="22"/>
      <c r="FMA72" s="22"/>
      <c r="FMB72" s="22"/>
      <c r="FMC72" s="22"/>
      <c r="FMD72" s="22"/>
      <c r="FME72" s="22"/>
      <c r="FMF72" s="22"/>
      <c r="FMG72" s="22"/>
      <c r="FMH72" s="22"/>
      <c r="FMI72" s="22"/>
      <c r="FMJ72" s="22"/>
      <c r="FMK72" s="22"/>
      <c r="FML72" s="22"/>
      <c r="FMM72" s="22"/>
      <c r="FMN72" s="22"/>
      <c r="FMO72" s="22"/>
      <c r="FMP72" s="22"/>
      <c r="FMQ72" s="22"/>
      <c r="FMR72" s="22"/>
      <c r="FMS72" s="22"/>
      <c r="FMT72" s="22"/>
      <c r="FMU72" s="22"/>
      <c r="FMV72" s="22"/>
      <c r="FMW72" s="22"/>
      <c r="FMX72" s="22"/>
      <c r="FMY72" s="22"/>
      <c r="FMZ72" s="22"/>
      <c r="FNA72" s="22"/>
      <c r="FNB72" s="22"/>
      <c r="FNC72" s="22"/>
      <c r="FND72" s="22"/>
      <c r="FNE72" s="22"/>
      <c r="FNF72" s="22"/>
      <c r="FNG72" s="22"/>
      <c r="FNH72" s="22"/>
      <c r="FNI72" s="22"/>
      <c r="FNJ72" s="22"/>
      <c r="FNK72" s="22"/>
      <c r="FNL72" s="22"/>
      <c r="FNM72" s="22"/>
      <c r="FNN72" s="22"/>
      <c r="FNO72" s="22"/>
      <c r="FNP72" s="22"/>
      <c r="FNQ72" s="22"/>
      <c r="FNR72" s="22"/>
      <c r="FNS72" s="22"/>
      <c r="FNT72" s="22"/>
      <c r="FNU72" s="22"/>
      <c r="FNV72" s="22"/>
      <c r="FNW72" s="22"/>
      <c r="FNX72" s="22"/>
      <c r="FNY72" s="22"/>
      <c r="FNZ72" s="22"/>
      <c r="FOA72" s="22"/>
      <c r="FOB72" s="22"/>
      <c r="FOC72" s="22"/>
      <c r="FOD72" s="22"/>
      <c r="FOE72" s="22"/>
      <c r="FOF72" s="22"/>
      <c r="FOG72" s="22"/>
      <c r="FOH72" s="22"/>
      <c r="FOI72" s="22"/>
      <c r="FOJ72" s="22"/>
      <c r="FOK72" s="22"/>
      <c r="FOL72" s="22"/>
      <c r="FOM72" s="22"/>
      <c r="FON72" s="22"/>
      <c r="FOO72" s="22"/>
      <c r="FOP72" s="22"/>
      <c r="FOQ72" s="22"/>
      <c r="FOR72" s="22"/>
      <c r="FOS72" s="22"/>
      <c r="FOT72" s="22"/>
      <c r="FOU72" s="22"/>
      <c r="FOV72" s="22"/>
      <c r="FOW72" s="22"/>
      <c r="FOX72" s="22"/>
      <c r="FOY72" s="22"/>
      <c r="FOZ72" s="22"/>
      <c r="FPA72" s="22"/>
      <c r="FPB72" s="22"/>
      <c r="FPC72" s="22"/>
      <c r="FPD72" s="22"/>
      <c r="FPE72" s="22"/>
      <c r="FPF72" s="22"/>
      <c r="FPG72" s="22"/>
      <c r="FPH72" s="22"/>
      <c r="FPI72" s="22"/>
      <c r="FPJ72" s="22"/>
      <c r="FPK72" s="22"/>
      <c r="FPL72" s="22"/>
      <c r="FPM72" s="22"/>
      <c r="FPN72" s="22"/>
      <c r="FPO72" s="22"/>
      <c r="FPP72" s="22"/>
      <c r="FPQ72" s="22"/>
      <c r="FPR72" s="22"/>
      <c r="FPS72" s="22"/>
      <c r="FPT72" s="22"/>
      <c r="FPU72" s="22"/>
      <c r="FPV72" s="22"/>
      <c r="FPW72" s="22"/>
      <c r="FPX72" s="22"/>
      <c r="FPY72" s="22"/>
      <c r="FPZ72" s="22"/>
      <c r="FQA72" s="22"/>
      <c r="FQB72" s="22"/>
      <c r="FQC72" s="22"/>
      <c r="FQD72" s="22"/>
      <c r="FQE72" s="22"/>
      <c r="FQF72" s="22"/>
      <c r="FQG72" s="22"/>
      <c r="FQH72" s="22"/>
      <c r="FQI72" s="22"/>
      <c r="FQJ72" s="22"/>
      <c r="FQK72" s="22"/>
      <c r="FQL72" s="22"/>
      <c r="FQM72" s="22"/>
      <c r="FQN72" s="22"/>
      <c r="FQO72" s="22"/>
      <c r="FQP72" s="22"/>
      <c r="FQQ72" s="22"/>
      <c r="FQR72" s="22"/>
      <c r="FQS72" s="22"/>
      <c r="FQT72" s="22"/>
      <c r="FQU72" s="22"/>
      <c r="FQV72" s="22"/>
      <c r="FQW72" s="22"/>
      <c r="FQX72" s="22"/>
      <c r="FQY72" s="22"/>
      <c r="FQZ72" s="22"/>
      <c r="FRA72" s="22"/>
      <c r="FRB72" s="22"/>
      <c r="FRC72" s="22"/>
      <c r="FRD72" s="22"/>
      <c r="FRE72" s="22"/>
      <c r="FRF72" s="22"/>
      <c r="FRG72" s="22"/>
      <c r="FRH72" s="22"/>
      <c r="FRI72" s="22"/>
      <c r="FRJ72" s="22"/>
      <c r="FRK72" s="22"/>
      <c r="FRL72" s="22"/>
      <c r="FRM72" s="22"/>
      <c r="FRN72" s="22"/>
      <c r="FRO72" s="22"/>
      <c r="FRP72" s="22"/>
      <c r="FRQ72" s="22"/>
      <c r="FRR72" s="22"/>
      <c r="FRS72" s="22"/>
      <c r="FRT72" s="22"/>
      <c r="FRU72" s="22"/>
      <c r="FRV72" s="22"/>
      <c r="FRW72" s="22"/>
      <c r="FRX72" s="22"/>
      <c r="FRY72" s="22"/>
      <c r="FRZ72" s="22"/>
      <c r="FSA72" s="22"/>
      <c r="FSB72" s="22"/>
      <c r="FSC72" s="22"/>
      <c r="FSD72" s="22"/>
      <c r="FSE72" s="22"/>
      <c r="FSF72" s="22"/>
      <c r="FSG72" s="22"/>
      <c r="FSH72" s="22"/>
      <c r="FSI72" s="22"/>
      <c r="FSJ72" s="22"/>
      <c r="FSK72" s="22"/>
      <c r="FSL72" s="22"/>
      <c r="FSM72" s="22"/>
      <c r="FSN72" s="22"/>
      <c r="FSO72" s="22"/>
      <c r="FSP72" s="22"/>
      <c r="FSQ72" s="22"/>
      <c r="FSR72" s="22"/>
      <c r="FSS72" s="22"/>
      <c r="FST72" s="22"/>
      <c r="FSU72" s="22"/>
      <c r="FSV72" s="22"/>
      <c r="FSW72" s="22"/>
      <c r="FSX72" s="22"/>
      <c r="FSY72" s="22"/>
      <c r="FSZ72" s="22"/>
      <c r="FTA72" s="22"/>
      <c r="FTB72" s="22"/>
      <c r="FTC72" s="22"/>
      <c r="FTD72" s="22"/>
      <c r="FTE72" s="22"/>
      <c r="FTF72" s="22"/>
      <c r="FTG72" s="22"/>
      <c r="FTH72" s="22"/>
      <c r="FTI72" s="22"/>
      <c r="FTJ72" s="22"/>
      <c r="FTK72" s="22"/>
      <c r="FTL72" s="22"/>
      <c r="FTM72" s="22"/>
      <c r="FTN72" s="22"/>
      <c r="FTO72" s="22"/>
      <c r="FTP72" s="22"/>
      <c r="FTQ72" s="22"/>
      <c r="FTR72" s="22"/>
      <c r="FTS72" s="22"/>
      <c r="FTT72" s="22"/>
      <c r="FTU72" s="22"/>
      <c r="FTV72" s="22"/>
      <c r="FTW72" s="22"/>
      <c r="FTX72" s="22"/>
      <c r="FTY72" s="22"/>
      <c r="FTZ72" s="22"/>
      <c r="FUA72" s="22"/>
      <c r="FUB72" s="22"/>
      <c r="FUC72" s="22"/>
      <c r="FUD72" s="22"/>
      <c r="FUE72" s="22"/>
      <c r="FUF72" s="22"/>
      <c r="FUG72" s="22"/>
      <c r="FUH72" s="22"/>
      <c r="FUI72" s="22"/>
      <c r="FUJ72" s="22"/>
      <c r="FUK72" s="22"/>
      <c r="FUL72" s="22"/>
      <c r="FUM72" s="22"/>
      <c r="FUN72" s="22"/>
      <c r="FUO72" s="22"/>
      <c r="FUP72" s="22"/>
      <c r="FUQ72" s="22"/>
      <c r="FUR72" s="22"/>
      <c r="FUS72" s="22"/>
      <c r="FUT72" s="22"/>
      <c r="FUU72" s="22"/>
      <c r="FUV72" s="22"/>
      <c r="FUW72" s="22"/>
      <c r="FUX72" s="22"/>
      <c r="FUY72" s="22"/>
      <c r="FUZ72" s="22"/>
      <c r="FVA72" s="22"/>
      <c r="FVB72" s="22"/>
      <c r="FVC72" s="22"/>
      <c r="FVD72" s="22"/>
      <c r="FVE72" s="22"/>
      <c r="FVF72" s="22"/>
      <c r="FVG72" s="22"/>
      <c r="FVH72" s="22"/>
      <c r="FVI72" s="22"/>
      <c r="FVJ72" s="22"/>
      <c r="FVK72" s="22"/>
      <c r="FVL72" s="22"/>
      <c r="FVM72" s="22"/>
      <c r="FVN72" s="22"/>
      <c r="FVO72" s="22"/>
      <c r="FVP72" s="22"/>
      <c r="FVQ72" s="22"/>
      <c r="FVR72" s="22"/>
      <c r="FVS72" s="22"/>
      <c r="FVT72" s="22"/>
      <c r="FVU72" s="22"/>
      <c r="FVV72" s="22"/>
      <c r="FVW72" s="22"/>
      <c r="FVX72" s="22"/>
      <c r="FVY72" s="22"/>
      <c r="FVZ72" s="22"/>
      <c r="FWA72" s="22"/>
      <c r="FWB72" s="22"/>
      <c r="FWC72" s="22"/>
      <c r="FWD72" s="22"/>
      <c r="FWE72" s="22"/>
      <c r="FWF72" s="22"/>
      <c r="FWG72" s="22"/>
      <c r="FWH72" s="22"/>
      <c r="FWI72" s="22"/>
      <c r="FWJ72" s="22"/>
      <c r="FWK72" s="22"/>
      <c r="FWL72" s="22"/>
      <c r="FWM72" s="22"/>
      <c r="FWN72" s="22"/>
      <c r="FWO72" s="22"/>
      <c r="FWP72" s="22"/>
      <c r="FWQ72" s="22"/>
      <c r="FWR72" s="22"/>
      <c r="FWS72" s="22"/>
      <c r="FWT72" s="22"/>
      <c r="FWU72" s="22"/>
      <c r="FWV72" s="22"/>
      <c r="FWW72" s="22"/>
      <c r="FWX72" s="22"/>
      <c r="FWY72" s="22"/>
      <c r="FWZ72" s="22"/>
      <c r="FXA72" s="22"/>
      <c r="FXB72" s="22"/>
      <c r="FXC72" s="22"/>
      <c r="FXD72" s="22"/>
      <c r="FXE72" s="22"/>
      <c r="FXF72" s="22"/>
      <c r="FXG72" s="22"/>
      <c r="FXH72" s="22"/>
      <c r="FXI72" s="22"/>
      <c r="FXJ72" s="22"/>
      <c r="FXK72" s="22"/>
      <c r="FXL72" s="22"/>
      <c r="FXM72" s="22"/>
      <c r="FXN72" s="22"/>
      <c r="FXO72" s="22"/>
      <c r="FXP72" s="22"/>
      <c r="FXQ72" s="22"/>
      <c r="FXR72" s="22"/>
      <c r="FXS72" s="22"/>
      <c r="FXT72" s="22"/>
      <c r="FXU72" s="22"/>
      <c r="FXV72" s="22"/>
      <c r="FXW72" s="22"/>
      <c r="FXX72" s="22"/>
      <c r="FXY72" s="22"/>
      <c r="FXZ72" s="22"/>
      <c r="FYA72" s="22"/>
      <c r="FYB72" s="22"/>
      <c r="FYC72" s="22"/>
      <c r="FYD72" s="22"/>
      <c r="FYE72" s="22"/>
      <c r="FYF72" s="22"/>
      <c r="FYG72" s="22"/>
      <c r="FYH72" s="22"/>
      <c r="FYI72" s="22"/>
      <c r="FYJ72" s="22"/>
      <c r="FYK72" s="22"/>
      <c r="FYL72" s="22"/>
      <c r="FYM72" s="22"/>
      <c r="FYN72" s="22"/>
      <c r="FYO72" s="22"/>
      <c r="FYP72" s="22"/>
      <c r="FYQ72" s="22"/>
      <c r="FYR72" s="22"/>
      <c r="FYS72" s="22"/>
      <c r="FYT72" s="22"/>
      <c r="FYU72" s="22"/>
      <c r="FYV72" s="22"/>
      <c r="FYW72" s="22"/>
      <c r="FYX72" s="22"/>
      <c r="FYY72" s="22"/>
      <c r="FYZ72" s="22"/>
      <c r="FZA72" s="22"/>
      <c r="FZB72" s="22"/>
      <c r="FZC72" s="22"/>
      <c r="FZD72" s="22"/>
      <c r="FZE72" s="22"/>
      <c r="FZF72" s="22"/>
      <c r="FZG72" s="22"/>
      <c r="FZH72" s="22"/>
      <c r="FZI72" s="22"/>
      <c r="FZJ72" s="22"/>
      <c r="FZK72" s="22"/>
      <c r="FZL72" s="22"/>
      <c r="FZM72" s="22"/>
      <c r="FZN72" s="22"/>
      <c r="FZO72" s="22"/>
      <c r="FZP72" s="22"/>
      <c r="FZQ72" s="22"/>
      <c r="FZR72" s="22"/>
      <c r="FZS72" s="22"/>
      <c r="FZT72" s="22"/>
      <c r="FZU72" s="22"/>
      <c r="FZV72" s="22"/>
      <c r="FZW72" s="22"/>
      <c r="FZX72" s="22"/>
      <c r="FZY72" s="22"/>
      <c r="FZZ72" s="22"/>
      <c r="GAA72" s="22"/>
      <c r="GAB72" s="22"/>
      <c r="GAC72" s="22"/>
      <c r="GAD72" s="22"/>
      <c r="GAE72" s="22"/>
      <c r="GAF72" s="22"/>
      <c r="GAG72" s="22"/>
      <c r="GAH72" s="22"/>
      <c r="GAI72" s="22"/>
      <c r="GAJ72" s="22"/>
      <c r="GAK72" s="22"/>
      <c r="GAL72" s="22"/>
      <c r="GAM72" s="22"/>
      <c r="GAN72" s="22"/>
      <c r="GAO72" s="22"/>
      <c r="GAP72" s="22"/>
      <c r="GAQ72" s="22"/>
      <c r="GAR72" s="22"/>
      <c r="GAS72" s="22"/>
      <c r="GAT72" s="22"/>
      <c r="GAU72" s="22"/>
      <c r="GAV72" s="22"/>
      <c r="GAW72" s="22"/>
      <c r="GAX72" s="22"/>
      <c r="GAY72" s="22"/>
      <c r="GAZ72" s="22"/>
      <c r="GBA72" s="22"/>
      <c r="GBB72" s="22"/>
      <c r="GBC72" s="22"/>
      <c r="GBD72" s="22"/>
      <c r="GBE72" s="22"/>
      <c r="GBF72" s="22"/>
      <c r="GBG72" s="22"/>
      <c r="GBH72" s="22"/>
      <c r="GBI72" s="22"/>
      <c r="GBJ72" s="22"/>
      <c r="GBK72" s="22"/>
      <c r="GBL72" s="22"/>
      <c r="GBM72" s="22"/>
      <c r="GBN72" s="22"/>
      <c r="GBO72" s="22"/>
      <c r="GBP72" s="22"/>
      <c r="GBQ72" s="22"/>
      <c r="GBR72" s="22"/>
      <c r="GBS72" s="22"/>
      <c r="GBT72" s="22"/>
      <c r="GBU72" s="22"/>
      <c r="GBV72" s="22"/>
      <c r="GBW72" s="22"/>
      <c r="GBX72" s="22"/>
      <c r="GBY72" s="22"/>
      <c r="GBZ72" s="22"/>
      <c r="GCA72" s="22"/>
      <c r="GCB72" s="22"/>
      <c r="GCC72" s="22"/>
      <c r="GCD72" s="22"/>
      <c r="GCE72" s="22"/>
      <c r="GCF72" s="22"/>
      <c r="GCG72" s="22"/>
      <c r="GCH72" s="22"/>
      <c r="GCI72" s="22"/>
      <c r="GCJ72" s="22"/>
      <c r="GCK72" s="22"/>
      <c r="GCL72" s="22"/>
      <c r="GCM72" s="22"/>
      <c r="GCN72" s="22"/>
      <c r="GCO72" s="22"/>
      <c r="GCP72" s="22"/>
      <c r="GCQ72" s="22"/>
      <c r="GCR72" s="22"/>
      <c r="GCS72" s="22"/>
      <c r="GCT72" s="22"/>
      <c r="GCU72" s="22"/>
      <c r="GCV72" s="22"/>
      <c r="GCW72" s="22"/>
      <c r="GCX72" s="22"/>
      <c r="GCY72" s="22"/>
      <c r="GCZ72" s="22"/>
      <c r="GDA72" s="22"/>
      <c r="GDB72" s="22"/>
      <c r="GDC72" s="22"/>
      <c r="GDD72" s="22"/>
      <c r="GDE72" s="22"/>
      <c r="GDF72" s="22"/>
      <c r="GDG72" s="22"/>
      <c r="GDH72" s="22"/>
      <c r="GDI72" s="22"/>
      <c r="GDJ72" s="22"/>
      <c r="GDK72" s="22"/>
      <c r="GDL72" s="22"/>
      <c r="GDM72" s="22"/>
      <c r="GDN72" s="22"/>
      <c r="GDO72" s="22"/>
      <c r="GDP72" s="22"/>
      <c r="GDQ72" s="22"/>
      <c r="GDR72" s="22"/>
      <c r="GDS72" s="22"/>
      <c r="GDT72" s="22"/>
      <c r="GDU72" s="22"/>
      <c r="GDV72" s="22"/>
      <c r="GDW72" s="22"/>
      <c r="GDX72" s="22"/>
      <c r="GDY72" s="22"/>
      <c r="GDZ72" s="22"/>
      <c r="GEA72" s="22"/>
      <c r="GEB72" s="22"/>
      <c r="GEC72" s="22"/>
      <c r="GED72" s="22"/>
      <c r="GEE72" s="22"/>
      <c r="GEF72" s="22"/>
      <c r="GEG72" s="22"/>
      <c r="GEH72" s="22"/>
      <c r="GEI72" s="22"/>
      <c r="GEJ72" s="22"/>
      <c r="GEK72" s="22"/>
      <c r="GEL72" s="22"/>
      <c r="GEM72" s="22"/>
      <c r="GEN72" s="22"/>
      <c r="GEO72" s="22"/>
      <c r="GEP72" s="22"/>
      <c r="GEQ72" s="22"/>
      <c r="GER72" s="22"/>
      <c r="GES72" s="22"/>
      <c r="GET72" s="22"/>
      <c r="GEU72" s="22"/>
      <c r="GEV72" s="22"/>
      <c r="GEW72" s="22"/>
      <c r="GEX72" s="22"/>
      <c r="GEY72" s="22"/>
      <c r="GEZ72" s="22"/>
      <c r="GFA72" s="22"/>
      <c r="GFB72" s="22"/>
      <c r="GFC72" s="22"/>
      <c r="GFD72" s="22"/>
      <c r="GFE72" s="22"/>
      <c r="GFF72" s="22"/>
      <c r="GFG72" s="22"/>
      <c r="GFH72" s="22"/>
      <c r="GFI72" s="22"/>
      <c r="GFJ72" s="22"/>
      <c r="GFK72" s="22"/>
      <c r="GFL72" s="22"/>
      <c r="GFM72" s="22"/>
      <c r="GFN72" s="22"/>
      <c r="GFO72" s="22"/>
      <c r="GFP72" s="22"/>
      <c r="GFQ72" s="22"/>
      <c r="GFR72" s="22"/>
      <c r="GFS72" s="22"/>
      <c r="GFT72" s="22"/>
      <c r="GFU72" s="22"/>
      <c r="GFV72" s="22"/>
      <c r="GFW72" s="22"/>
      <c r="GFX72" s="22"/>
      <c r="GFY72" s="22"/>
      <c r="GFZ72" s="22"/>
      <c r="GGA72" s="22"/>
      <c r="GGB72" s="22"/>
      <c r="GGC72" s="22"/>
      <c r="GGD72" s="22"/>
      <c r="GGE72" s="22"/>
      <c r="GGF72" s="22"/>
      <c r="GGG72" s="22"/>
      <c r="GGH72" s="22"/>
      <c r="GGI72" s="22"/>
      <c r="GGJ72" s="22"/>
      <c r="GGK72" s="22"/>
      <c r="GGL72" s="22"/>
      <c r="GGM72" s="22"/>
      <c r="GGN72" s="22"/>
      <c r="GGO72" s="22"/>
      <c r="GGP72" s="22"/>
      <c r="GGQ72" s="22"/>
      <c r="GGR72" s="22"/>
      <c r="GGS72" s="22"/>
      <c r="GGT72" s="22"/>
      <c r="GGU72" s="22"/>
      <c r="GGV72" s="22"/>
      <c r="GGW72" s="22"/>
      <c r="GGX72" s="22"/>
      <c r="GGY72" s="22"/>
      <c r="GGZ72" s="22"/>
      <c r="GHA72" s="22"/>
      <c r="GHB72" s="22"/>
      <c r="GHC72" s="22"/>
      <c r="GHD72" s="22"/>
      <c r="GHE72" s="22"/>
      <c r="GHF72" s="22"/>
      <c r="GHG72" s="22"/>
      <c r="GHH72" s="22"/>
      <c r="GHI72" s="22"/>
      <c r="GHJ72" s="22"/>
      <c r="GHK72" s="22"/>
      <c r="GHL72" s="22"/>
      <c r="GHM72" s="22"/>
      <c r="GHN72" s="22"/>
      <c r="GHO72" s="22"/>
      <c r="GHP72" s="22"/>
      <c r="GHQ72" s="22"/>
      <c r="GHR72" s="22"/>
      <c r="GHS72" s="22"/>
      <c r="GHT72" s="22"/>
      <c r="GHU72" s="22"/>
      <c r="GHV72" s="22"/>
      <c r="GHW72" s="22"/>
      <c r="GHX72" s="22"/>
      <c r="GHY72" s="22"/>
      <c r="GHZ72" s="22"/>
      <c r="GIA72" s="22"/>
      <c r="GIB72" s="22"/>
      <c r="GIC72" s="22"/>
      <c r="GID72" s="22"/>
      <c r="GIE72" s="22"/>
      <c r="GIF72" s="22"/>
      <c r="GIG72" s="22"/>
      <c r="GIH72" s="22"/>
      <c r="GII72" s="22"/>
      <c r="GIJ72" s="22"/>
      <c r="GIK72" s="22"/>
      <c r="GIL72" s="22"/>
      <c r="GIM72" s="22"/>
      <c r="GIN72" s="22"/>
      <c r="GIO72" s="22"/>
      <c r="GIP72" s="22"/>
      <c r="GIQ72" s="22"/>
      <c r="GIR72" s="22"/>
      <c r="GIS72" s="22"/>
      <c r="GIT72" s="22"/>
      <c r="GIU72" s="22"/>
      <c r="GIV72" s="22"/>
      <c r="GIW72" s="22"/>
      <c r="GIX72" s="22"/>
      <c r="GIY72" s="22"/>
      <c r="GIZ72" s="22"/>
      <c r="GJA72" s="22"/>
      <c r="GJB72" s="22"/>
      <c r="GJC72" s="22"/>
      <c r="GJD72" s="22"/>
      <c r="GJE72" s="22"/>
      <c r="GJF72" s="22"/>
      <c r="GJG72" s="22"/>
      <c r="GJH72" s="22"/>
      <c r="GJI72" s="22"/>
      <c r="GJJ72" s="22"/>
      <c r="GJK72" s="22"/>
      <c r="GJL72" s="22"/>
      <c r="GJM72" s="22"/>
      <c r="GJN72" s="22"/>
      <c r="GJO72" s="22"/>
      <c r="GJP72" s="22"/>
      <c r="GJQ72" s="22"/>
      <c r="GJR72" s="22"/>
      <c r="GJS72" s="22"/>
      <c r="GJT72" s="22"/>
      <c r="GJU72" s="22"/>
      <c r="GJV72" s="22"/>
      <c r="GJW72" s="22"/>
      <c r="GJX72" s="22"/>
      <c r="GJY72" s="22"/>
      <c r="GJZ72" s="22"/>
      <c r="GKA72" s="22"/>
      <c r="GKB72" s="22"/>
      <c r="GKC72" s="22"/>
      <c r="GKD72" s="22"/>
      <c r="GKE72" s="22"/>
      <c r="GKF72" s="22"/>
      <c r="GKG72" s="22"/>
      <c r="GKH72" s="22"/>
      <c r="GKI72" s="22"/>
      <c r="GKJ72" s="22"/>
      <c r="GKK72" s="22"/>
      <c r="GKL72" s="22"/>
      <c r="GKM72" s="22"/>
      <c r="GKN72" s="22"/>
      <c r="GKO72" s="22"/>
      <c r="GKP72" s="22"/>
      <c r="GKQ72" s="22"/>
      <c r="GKR72" s="22"/>
      <c r="GKS72" s="22"/>
      <c r="GKT72" s="22"/>
      <c r="GKU72" s="22"/>
      <c r="GKV72" s="22"/>
      <c r="GKW72" s="22"/>
      <c r="GKX72" s="22"/>
      <c r="GKY72" s="22"/>
      <c r="GKZ72" s="22"/>
      <c r="GLA72" s="22"/>
      <c r="GLB72" s="22"/>
      <c r="GLC72" s="22"/>
      <c r="GLD72" s="22"/>
      <c r="GLE72" s="22"/>
      <c r="GLF72" s="22"/>
      <c r="GLG72" s="22"/>
      <c r="GLH72" s="22"/>
      <c r="GLI72" s="22"/>
      <c r="GLJ72" s="22"/>
      <c r="GLK72" s="22"/>
      <c r="GLL72" s="22"/>
      <c r="GLM72" s="22"/>
      <c r="GLN72" s="22"/>
      <c r="GLO72" s="22"/>
      <c r="GLP72" s="22"/>
      <c r="GLQ72" s="22"/>
      <c r="GLR72" s="22"/>
      <c r="GLS72" s="22"/>
      <c r="GLT72" s="22"/>
      <c r="GLU72" s="22"/>
      <c r="GLV72" s="22"/>
      <c r="GLW72" s="22"/>
      <c r="GLX72" s="22"/>
      <c r="GLY72" s="22"/>
      <c r="GLZ72" s="22"/>
      <c r="GMA72" s="22"/>
      <c r="GMB72" s="22"/>
      <c r="GMC72" s="22"/>
      <c r="GMD72" s="22"/>
      <c r="GME72" s="22"/>
      <c r="GMF72" s="22"/>
      <c r="GMG72" s="22"/>
      <c r="GMH72" s="22"/>
      <c r="GMI72" s="22"/>
      <c r="GMJ72" s="22"/>
      <c r="GMK72" s="22"/>
      <c r="GML72" s="22"/>
      <c r="GMM72" s="22"/>
      <c r="GMN72" s="22"/>
      <c r="GMO72" s="22"/>
      <c r="GMP72" s="22"/>
      <c r="GMQ72" s="22"/>
      <c r="GMR72" s="22"/>
      <c r="GMS72" s="22"/>
      <c r="GMT72" s="22"/>
      <c r="GMU72" s="22"/>
      <c r="GMV72" s="22"/>
      <c r="GMW72" s="22"/>
      <c r="GMX72" s="22"/>
      <c r="GMY72" s="22"/>
      <c r="GMZ72" s="22"/>
      <c r="GNA72" s="22"/>
      <c r="GNB72" s="22"/>
      <c r="GNC72" s="22"/>
      <c r="GND72" s="22"/>
      <c r="GNE72" s="22"/>
      <c r="GNF72" s="22"/>
      <c r="GNG72" s="22"/>
      <c r="GNH72" s="22"/>
      <c r="GNI72" s="22"/>
      <c r="GNJ72" s="22"/>
      <c r="GNK72" s="22"/>
      <c r="GNL72" s="22"/>
      <c r="GNM72" s="22"/>
      <c r="GNN72" s="22"/>
      <c r="GNO72" s="22"/>
      <c r="GNP72" s="22"/>
      <c r="GNQ72" s="22"/>
      <c r="GNR72" s="22"/>
      <c r="GNS72" s="22"/>
      <c r="GNT72" s="22"/>
      <c r="GNU72" s="22"/>
      <c r="GNV72" s="22"/>
      <c r="GNW72" s="22"/>
      <c r="GNX72" s="22"/>
      <c r="GNY72" s="22"/>
      <c r="GNZ72" s="22"/>
      <c r="GOA72" s="22"/>
      <c r="GOB72" s="22"/>
      <c r="GOC72" s="22"/>
      <c r="GOD72" s="22"/>
      <c r="GOE72" s="22"/>
      <c r="GOF72" s="22"/>
      <c r="GOG72" s="22"/>
      <c r="GOH72" s="22"/>
      <c r="GOI72" s="22"/>
      <c r="GOJ72" s="22"/>
      <c r="GOK72" s="22"/>
      <c r="GOL72" s="22"/>
      <c r="GOM72" s="22"/>
      <c r="GON72" s="22"/>
      <c r="GOO72" s="22"/>
      <c r="GOP72" s="22"/>
      <c r="GOQ72" s="22"/>
      <c r="GOR72" s="22"/>
      <c r="GOS72" s="22"/>
      <c r="GOT72" s="22"/>
      <c r="GOU72" s="22"/>
      <c r="GOV72" s="22"/>
      <c r="GOW72" s="22"/>
      <c r="GOX72" s="22"/>
      <c r="GOY72" s="22"/>
      <c r="GOZ72" s="22"/>
      <c r="GPA72" s="22"/>
      <c r="GPB72" s="22"/>
      <c r="GPC72" s="22"/>
      <c r="GPD72" s="22"/>
      <c r="GPE72" s="22"/>
      <c r="GPF72" s="22"/>
      <c r="GPG72" s="22"/>
      <c r="GPH72" s="22"/>
      <c r="GPI72" s="22"/>
      <c r="GPJ72" s="22"/>
      <c r="GPK72" s="22"/>
      <c r="GPL72" s="22"/>
      <c r="GPM72" s="22"/>
      <c r="GPN72" s="22"/>
      <c r="GPO72" s="22"/>
      <c r="GPP72" s="22"/>
      <c r="GPQ72" s="22"/>
      <c r="GPR72" s="22"/>
      <c r="GPS72" s="22"/>
      <c r="GPT72" s="22"/>
      <c r="GPU72" s="22"/>
      <c r="GPV72" s="22"/>
      <c r="GPW72" s="22"/>
      <c r="GPX72" s="22"/>
      <c r="GPY72" s="22"/>
      <c r="GPZ72" s="22"/>
      <c r="GQA72" s="22"/>
      <c r="GQB72" s="22"/>
      <c r="GQC72" s="22"/>
      <c r="GQD72" s="22"/>
      <c r="GQE72" s="22"/>
      <c r="GQF72" s="22"/>
      <c r="GQG72" s="22"/>
      <c r="GQH72" s="22"/>
      <c r="GQI72" s="22"/>
      <c r="GQJ72" s="22"/>
      <c r="GQK72" s="22"/>
      <c r="GQL72" s="22"/>
      <c r="GQM72" s="22"/>
      <c r="GQN72" s="22"/>
      <c r="GQO72" s="22"/>
      <c r="GQP72" s="22"/>
      <c r="GQQ72" s="22"/>
      <c r="GQR72" s="22"/>
      <c r="GQS72" s="22"/>
      <c r="GQT72" s="22"/>
      <c r="GQU72" s="22"/>
      <c r="GQV72" s="22"/>
      <c r="GQW72" s="22"/>
      <c r="GQX72" s="22"/>
      <c r="GQY72" s="22"/>
      <c r="GQZ72" s="22"/>
      <c r="GRA72" s="22"/>
      <c r="GRB72" s="22"/>
      <c r="GRC72" s="22"/>
      <c r="GRD72" s="22"/>
      <c r="GRE72" s="22"/>
      <c r="GRF72" s="22"/>
      <c r="GRG72" s="22"/>
      <c r="GRH72" s="22"/>
      <c r="GRI72" s="22"/>
      <c r="GRJ72" s="22"/>
      <c r="GRK72" s="22"/>
      <c r="GRL72" s="22"/>
      <c r="GRM72" s="22"/>
      <c r="GRN72" s="22"/>
      <c r="GRO72" s="22"/>
      <c r="GRP72" s="22"/>
      <c r="GRQ72" s="22"/>
      <c r="GRR72" s="22"/>
      <c r="GRS72" s="22"/>
      <c r="GRT72" s="22"/>
      <c r="GRU72" s="22"/>
      <c r="GRV72" s="22"/>
      <c r="GRW72" s="22"/>
      <c r="GRX72" s="22"/>
      <c r="GRY72" s="22"/>
      <c r="GRZ72" s="22"/>
      <c r="GSA72" s="22"/>
      <c r="GSB72" s="22"/>
      <c r="GSC72" s="22"/>
      <c r="GSD72" s="22"/>
      <c r="GSE72" s="22"/>
      <c r="GSF72" s="22"/>
      <c r="GSG72" s="22"/>
      <c r="GSH72" s="22"/>
      <c r="GSI72" s="22"/>
      <c r="GSJ72" s="22"/>
      <c r="GSK72" s="22"/>
      <c r="GSL72" s="22"/>
      <c r="GSM72" s="22"/>
      <c r="GSN72" s="22"/>
      <c r="GSO72" s="22"/>
      <c r="GSP72" s="22"/>
      <c r="GSQ72" s="22"/>
      <c r="GSR72" s="22"/>
      <c r="GSS72" s="22"/>
      <c r="GST72" s="22"/>
      <c r="GSU72" s="22"/>
      <c r="GSV72" s="22"/>
      <c r="GSW72" s="22"/>
      <c r="GSX72" s="22"/>
      <c r="GSY72" s="22"/>
      <c r="GSZ72" s="22"/>
      <c r="GTA72" s="22"/>
      <c r="GTB72" s="22"/>
      <c r="GTC72" s="22"/>
      <c r="GTD72" s="22"/>
      <c r="GTE72" s="22"/>
      <c r="GTF72" s="22"/>
      <c r="GTG72" s="22"/>
      <c r="GTH72" s="22"/>
      <c r="GTI72" s="22"/>
      <c r="GTJ72" s="22"/>
      <c r="GTK72" s="22"/>
      <c r="GTL72" s="22"/>
      <c r="GTM72" s="22"/>
      <c r="GTN72" s="22"/>
      <c r="GTO72" s="22"/>
      <c r="GTP72" s="22"/>
      <c r="GTQ72" s="22"/>
      <c r="GTR72" s="22"/>
      <c r="GTS72" s="22"/>
      <c r="GTT72" s="22"/>
      <c r="GTU72" s="22"/>
      <c r="GTV72" s="22"/>
      <c r="GTW72" s="22"/>
      <c r="GTX72" s="22"/>
      <c r="GTY72" s="22"/>
      <c r="GTZ72" s="22"/>
      <c r="GUA72" s="22"/>
      <c r="GUB72" s="22"/>
      <c r="GUC72" s="22"/>
      <c r="GUD72" s="22"/>
      <c r="GUE72" s="22"/>
      <c r="GUF72" s="22"/>
      <c r="GUG72" s="22"/>
      <c r="GUH72" s="22"/>
      <c r="GUI72" s="22"/>
      <c r="GUJ72" s="22"/>
      <c r="GUK72" s="22"/>
      <c r="GUL72" s="22"/>
      <c r="GUM72" s="22"/>
      <c r="GUN72" s="22"/>
      <c r="GUO72" s="22"/>
      <c r="GUP72" s="22"/>
      <c r="GUQ72" s="22"/>
      <c r="GUR72" s="22"/>
      <c r="GUS72" s="22"/>
      <c r="GUT72" s="22"/>
      <c r="GUU72" s="22"/>
      <c r="GUV72" s="22"/>
      <c r="GUW72" s="22"/>
      <c r="GUX72" s="22"/>
      <c r="GUY72" s="22"/>
      <c r="GUZ72" s="22"/>
      <c r="GVA72" s="22"/>
      <c r="GVB72" s="22"/>
      <c r="GVC72" s="22"/>
      <c r="GVD72" s="22"/>
      <c r="GVE72" s="22"/>
      <c r="GVF72" s="22"/>
      <c r="GVG72" s="22"/>
      <c r="GVH72" s="22"/>
      <c r="GVI72" s="22"/>
      <c r="GVJ72" s="22"/>
      <c r="GVK72" s="22"/>
      <c r="GVL72" s="22"/>
      <c r="GVM72" s="22"/>
      <c r="GVN72" s="22"/>
      <c r="GVO72" s="22"/>
      <c r="GVP72" s="22"/>
      <c r="GVQ72" s="22"/>
      <c r="GVR72" s="22"/>
      <c r="GVS72" s="22"/>
      <c r="GVT72" s="22"/>
      <c r="GVU72" s="22"/>
      <c r="GVV72" s="22"/>
      <c r="GVW72" s="22"/>
      <c r="GVX72" s="22"/>
      <c r="GVY72" s="22"/>
      <c r="GVZ72" s="22"/>
      <c r="GWA72" s="22"/>
      <c r="GWB72" s="22"/>
      <c r="GWC72" s="22"/>
      <c r="GWD72" s="22"/>
      <c r="GWE72" s="22"/>
      <c r="GWF72" s="22"/>
      <c r="GWG72" s="22"/>
      <c r="GWH72" s="22"/>
      <c r="GWI72" s="22"/>
      <c r="GWJ72" s="22"/>
      <c r="GWK72" s="22"/>
      <c r="GWL72" s="22"/>
      <c r="GWM72" s="22"/>
      <c r="GWN72" s="22"/>
      <c r="GWO72" s="22"/>
      <c r="GWP72" s="22"/>
      <c r="GWQ72" s="22"/>
      <c r="GWR72" s="22"/>
      <c r="GWS72" s="22"/>
      <c r="GWT72" s="22"/>
      <c r="GWU72" s="22"/>
      <c r="GWV72" s="22"/>
      <c r="GWW72" s="22"/>
      <c r="GWX72" s="22"/>
      <c r="GWY72" s="22"/>
      <c r="GWZ72" s="22"/>
      <c r="GXA72" s="22"/>
      <c r="GXB72" s="22"/>
      <c r="GXC72" s="22"/>
      <c r="GXD72" s="22"/>
      <c r="GXE72" s="22"/>
      <c r="GXF72" s="22"/>
      <c r="GXG72" s="22"/>
      <c r="GXH72" s="22"/>
      <c r="GXI72" s="22"/>
      <c r="GXJ72" s="22"/>
      <c r="GXK72" s="22"/>
      <c r="GXL72" s="22"/>
      <c r="GXM72" s="22"/>
      <c r="GXN72" s="22"/>
      <c r="GXO72" s="22"/>
      <c r="GXP72" s="22"/>
      <c r="GXQ72" s="22"/>
      <c r="GXR72" s="22"/>
      <c r="GXS72" s="22"/>
      <c r="GXT72" s="22"/>
      <c r="GXU72" s="22"/>
      <c r="GXV72" s="22"/>
      <c r="GXW72" s="22"/>
      <c r="GXX72" s="22"/>
      <c r="GXY72" s="22"/>
      <c r="GXZ72" s="22"/>
      <c r="GYA72" s="22"/>
      <c r="GYB72" s="22"/>
      <c r="GYC72" s="22"/>
      <c r="GYD72" s="22"/>
      <c r="GYE72" s="22"/>
      <c r="GYF72" s="22"/>
      <c r="GYG72" s="22"/>
      <c r="GYH72" s="22"/>
      <c r="GYI72" s="22"/>
      <c r="GYJ72" s="22"/>
      <c r="GYK72" s="22"/>
      <c r="GYL72" s="22"/>
      <c r="GYM72" s="22"/>
      <c r="GYN72" s="22"/>
      <c r="GYO72" s="22"/>
      <c r="GYP72" s="22"/>
      <c r="GYQ72" s="22"/>
      <c r="GYR72" s="22"/>
      <c r="GYS72" s="22"/>
      <c r="GYT72" s="22"/>
      <c r="GYU72" s="22"/>
      <c r="GYV72" s="22"/>
      <c r="GYW72" s="22"/>
      <c r="GYX72" s="22"/>
      <c r="GYY72" s="22"/>
      <c r="GYZ72" s="22"/>
      <c r="GZA72" s="22"/>
      <c r="GZB72" s="22"/>
      <c r="GZC72" s="22"/>
      <c r="GZD72" s="22"/>
      <c r="GZE72" s="22"/>
      <c r="GZF72" s="22"/>
      <c r="GZG72" s="22"/>
      <c r="GZH72" s="22"/>
      <c r="GZI72" s="22"/>
      <c r="GZJ72" s="22"/>
      <c r="GZK72" s="22"/>
      <c r="GZL72" s="22"/>
      <c r="GZM72" s="22"/>
      <c r="GZN72" s="22"/>
      <c r="GZO72" s="22"/>
      <c r="GZP72" s="22"/>
      <c r="GZQ72" s="22"/>
      <c r="GZR72" s="22"/>
      <c r="GZS72" s="22"/>
      <c r="GZT72" s="22"/>
      <c r="GZU72" s="22"/>
      <c r="GZV72" s="22"/>
      <c r="GZW72" s="22"/>
      <c r="GZX72" s="22"/>
      <c r="GZY72" s="22"/>
      <c r="GZZ72" s="22"/>
      <c r="HAA72" s="22"/>
      <c r="HAB72" s="22"/>
      <c r="HAC72" s="22"/>
      <c r="HAD72" s="22"/>
      <c r="HAE72" s="22"/>
      <c r="HAF72" s="22"/>
      <c r="HAG72" s="22"/>
      <c r="HAH72" s="22"/>
      <c r="HAI72" s="22"/>
      <c r="HAJ72" s="22"/>
      <c r="HAK72" s="22"/>
      <c r="HAL72" s="22"/>
      <c r="HAM72" s="22"/>
      <c r="HAN72" s="22"/>
      <c r="HAO72" s="22"/>
      <c r="HAP72" s="22"/>
      <c r="HAQ72" s="22"/>
      <c r="HAR72" s="22"/>
      <c r="HAS72" s="22"/>
      <c r="HAT72" s="22"/>
      <c r="HAU72" s="22"/>
      <c r="HAV72" s="22"/>
      <c r="HAW72" s="22"/>
      <c r="HAX72" s="22"/>
      <c r="HAY72" s="22"/>
      <c r="HAZ72" s="22"/>
      <c r="HBA72" s="22"/>
      <c r="HBB72" s="22"/>
      <c r="HBC72" s="22"/>
      <c r="HBD72" s="22"/>
      <c r="HBE72" s="22"/>
      <c r="HBF72" s="22"/>
      <c r="HBG72" s="22"/>
      <c r="HBH72" s="22"/>
      <c r="HBI72" s="22"/>
      <c r="HBJ72" s="22"/>
      <c r="HBK72" s="22"/>
      <c r="HBL72" s="22"/>
      <c r="HBM72" s="22"/>
      <c r="HBN72" s="22"/>
      <c r="HBO72" s="22"/>
      <c r="HBP72" s="22"/>
      <c r="HBQ72" s="22"/>
      <c r="HBR72" s="22"/>
      <c r="HBS72" s="22"/>
      <c r="HBT72" s="22"/>
      <c r="HBU72" s="22"/>
      <c r="HBV72" s="22"/>
      <c r="HBW72" s="22"/>
      <c r="HBX72" s="22"/>
      <c r="HBY72" s="22"/>
      <c r="HBZ72" s="22"/>
      <c r="HCA72" s="22"/>
      <c r="HCB72" s="22"/>
      <c r="HCC72" s="22"/>
      <c r="HCD72" s="22"/>
      <c r="HCE72" s="22"/>
      <c r="HCF72" s="22"/>
      <c r="HCG72" s="22"/>
      <c r="HCH72" s="22"/>
      <c r="HCI72" s="22"/>
      <c r="HCJ72" s="22"/>
      <c r="HCK72" s="22"/>
      <c r="HCL72" s="22"/>
      <c r="HCM72" s="22"/>
      <c r="HCN72" s="22"/>
      <c r="HCO72" s="22"/>
      <c r="HCP72" s="22"/>
      <c r="HCQ72" s="22"/>
      <c r="HCR72" s="22"/>
      <c r="HCS72" s="22"/>
      <c r="HCT72" s="22"/>
      <c r="HCU72" s="22"/>
      <c r="HCV72" s="22"/>
      <c r="HCW72" s="22"/>
      <c r="HCX72" s="22"/>
      <c r="HCY72" s="22"/>
      <c r="HCZ72" s="22"/>
      <c r="HDA72" s="22"/>
      <c r="HDB72" s="22"/>
      <c r="HDC72" s="22"/>
      <c r="HDD72" s="22"/>
      <c r="HDE72" s="22"/>
      <c r="HDF72" s="22"/>
      <c r="HDG72" s="22"/>
      <c r="HDH72" s="22"/>
      <c r="HDI72" s="22"/>
      <c r="HDJ72" s="22"/>
      <c r="HDK72" s="22"/>
      <c r="HDL72" s="22"/>
      <c r="HDM72" s="22"/>
      <c r="HDN72" s="22"/>
      <c r="HDO72" s="22"/>
      <c r="HDP72" s="22"/>
      <c r="HDQ72" s="22"/>
      <c r="HDR72" s="22"/>
      <c r="HDS72" s="22"/>
      <c r="HDT72" s="22"/>
      <c r="HDU72" s="22"/>
      <c r="HDV72" s="22"/>
      <c r="HDW72" s="22"/>
      <c r="HDX72" s="22"/>
      <c r="HDY72" s="22"/>
      <c r="HDZ72" s="22"/>
      <c r="HEA72" s="22"/>
      <c r="HEB72" s="22"/>
      <c r="HEC72" s="22"/>
      <c r="HED72" s="22"/>
      <c r="HEE72" s="22"/>
      <c r="HEF72" s="22"/>
      <c r="HEG72" s="22"/>
      <c r="HEH72" s="22"/>
      <c r="HEI72" s="22"/>
      <c r="HEJ72" s="22"/>
      <c r="HEK72" s="22"/>
      <c r="HEL72" s="22"/>
      <c r="HEM72" s="22"/>
      <c r="HEN72" s="22"/>
      <c r="HEO72" s="22"/>
      <c r="HEP72" s="22"/>
      <c r="HEQ72" s="22"/>
      <c r="HER72" s="22"/>
      <c r="HES72" s="22"/>
      <c r="HET72" s="22"/>
      <c r="HEU72" s="22"/>
      <c r="HEV72" s="22"/>
      <c r="HEW72" s="22"/>
      <c r="HEX72" s="22"/>
      <c r="HEY72" s="22"/>
      <c r="HEZ72" s="22"/>
      <c r="HFA72" s="22"/>
      <c r="HFB72" s="22"/>
      <c r="HFC72" s="22"/>
      <c r="HFD72" s="22"/>
      <c r="HFE72" s="22"/>
      <c r="HFF72" s="22"/>
      <c r="HFG72" s="22"/>
      <c r="HFH72" s="22"/>
      <c r="HFI72" s="22"/>
      <c r="HFJ72" s="22"/>
      <c r="HFK72" s="22"/>
      <c r="HFL72" s="22"/>
      <c r="HFM72" s="22"/>
      <c r="HFN72" s="22"/>
      <c r="HFO72" s="22"/>
      <c r="HFP72" s="22"/>
      <c r="HFQ72" s="22"/>
      <c r="HFR72" s="22"/>
      <c r="HFS72" s="22"/>
      <c r="HFT72" s="22"/>
      <c r="HFU72" s="22"/>
      <c r="HFV72" s="22"/>
      <c r="HFW72" s="22"/>
      <c r="HFX72" s="22"/>
      <c r="HFY72" s="22"/>
      <c r="HFZ72" s="22"/>
      <c r="HGA72" s="22"/>
      <c r="HGB72" s="22"/>
      <c r="HGC72" s="22"/>
      <c r="HGD72" s="22"/>
      <c r="HGE72" s="22"/>
      <c r="HGF72" s="22"/>
      <c r="HGG72" s="22"/>
      <c r="HGH72" s="22"/>
      <c r="HGI72" s="22"/>
      <c r="HGJ72" s="22"/>
      <c r="HGK72" s="22"/>
      <c r="HGL72" s="22"/>
      <c r="HGM72" s="22"/>
      <c r="HGN72" s="22"/>
      <c r="HGO72" s="22"/>
      <c r="HGP72" s="22"/>
      <c r="HGQ72" s="22"/>
      <c r="HGR72" s="22"/>
      <c r="HGS72" s="22"/>
      <c r="HGT72" s="22"/>
      <c r="HGU72" s="22"/>
      <c r="HGV72" s="22"/>
      <c r="HGW72" s="22"/>
      <c r="HGX72" s="22"/>
      <c r="HGY72" s="22"/>
      <c r="HGZ72" s="22"/>
      <c r="HHA72" s="22"/>
      <c r="HHB72" s="22"/>
      <c r="HHC72" s="22"/>
      <c r="HHD72" s="22"/>
      <c r="HHE72" s="22"/>
      <c r="HHF72" s="22"/>
      <c r="HHG72" s="22"/>
      <c r="HHH72" s="22"/>
      <c r="HHI72" s="22"/>
      <c r="HHJ72" s="22"/>
      <c r="HHK72" s="22"/>
      <c r="HHL72" s="22"/>
      <c r="HHM72" s="22"/>
      <c r="HHN72" s="22"/>
      <c r="HHO72" s="22"/>
      <c r="HHP72" s="22"/>
      <c r="HHQ72" s="22"/>
      <c r="HHR72" s="22"/>
      <c r="HHS72" s="22"/>
      <c r="HHT72" s="22"/>
      <c r="HHU72" s="22"/>
      <c r="HHV72" s="22"/>
      <c r="HHW72" s="22"/>
      <c r="HHX72" s="22"/>
      <c r="HHY72" s="22"/>
      <c r="HHZ72" s="22"/>
      <c r="HIA72" s="22"/>
      <c r="HIB72" s="22"/>
      <c r="HIC72" s="22"/>
      <c r="HID72" s="22"/>
      <c r="HIE72" s="22"/>
      <c r="HIF72" s="22"/>
      <c r="HIG72" s="22"/>
      <c r="HIH72" s="22"/>
      <c r="HII72" s="22"/>
      <c r="HIJ72" s="22"/>
      <c r="HIK72" s="22"/>
      <c r="HIL72" s="22"/>
      <c r="HIM72" s="22"/>
      <c r="HIN72" s="22"/>
      <c r="HIO72" s="22"/>
      <c r="HIP72" s="22"/>
      <c r="HIQ72" s="22"/>
      <c r="HIR72" s="22"/>
      <c r="HIS72" s="22"/>
      <c r="HIT72" s="22"/>
      <c r="HIU72" s="22"/>
      <c r="HIV72" s="22"/>
      <c r="HIW72" s="22"/>
      <c r="HIX72" s="22"/>
      <c r="HIY72" s="22"/>
      <c r="HIZ72" s="22"/>
      <c r="HJA72" s="22"/>
      <c r="HJB72" s="22"/>
      <c r="HJC72" s="22"/>
      <c r="HJD72" s="22"/>
      <c r="HJE72" s="22"/>
      <c r="HJF72" s="22"/>
      <c r="HJG72" s="22"/>
      <c r="HJH72" s="22"/>
      <c r="HJI72" s="22"/>
      <c r="HJJ72" s="22"/>
      <c r="HJK72" s="22"/>
      <c r="HJL72" s="22"/>
      <c r="HJM72" s="22"/>
      <c r="HJN72" s="22"/>
      <c r="HJO72" s="22"/>
      <c r="HJP72" s="22"/>
      <c r="HJQ72" s="22"/>
      <c r="HJR72" s="22"/>
      <c r="HJS72" s="22"/>
      <c r="HJT72" s="22"/>
      <c r="HJU72" s="22"/>
      <c r="HJV72" s="22"/>
      <c r="HJW72" s="22"/>
      <c r="HJX72" s="22"/>
      <c r="HJY72" s="22"/>
      <c r="HJZ72" s="22"/>
      <c r="HKA72" s="22"/>
      <c r="HKB72" s="22"/>
      <c r="HKC72" s="22"/>
      <c r="HKD72" s="22"/>
      <c r="HKE72" s="22"/>
      <c r="HKF72" s="22"/>
      <c r="HKG72" s="22"/>
      <c r="HKH72" s="22"/>
      <c r="HKI72" s="22"/>
      <c r="HKJ72" s="22"/>
      <c r="HKK72" s="22"/>
      <c r="HKL72" s="22"/>
      <c r="HKM72" s="22"/>
      <c r="HKN72" s="22"/>
      <c r="HKO72" s="22"/>
      <c r="HKP72" s="22"/>
      <c r="HKQ72" s="22"/>
      <c r="HKR72" s="22"/>
      <c r="HKS72" s="22"/>
      <c r="HKT72" s="22"/>
      <c r="HKU72" s="22"/>
      <c r="HKV72" s="22"/>
      <c r="HKW72" s="22"/>
      <c r="HKX72" s="22"/>
      <c r="HKY72" s="22"/>
      <c r="HKZ72" s="22"/>
      <c r="HLA72" s="22"/>
      <c r="HLB72" s="22"/>
      <c r="HLC72" s="22"/>
      <c r="HLD72" s="22"/>
      <c r="HLE72" s="22"/>
      <c r="HLF72" s="22"/>
      <c r="HLG72" s="22"/>
      <c r="HLH72" s="22"/>
      <c r="HLI72" s="22"/>
      <c r="HLJ72" s="22"/>
      <c r="HLK72" s="22"/>
      <c r="HLL72" s="22"/>
      <c r="HLM72" s="22"/>
      <c r="HLN72" s="22"/>
      <c r="HLO72" s="22"/>
      <c r="HLP72" s="22"/>
      <c r="HLQ72" s="22"/>
      <c r="HLR72" s="22"/>
      <c r="HLS72" s="22"/>
      <c r="HLT72" s="22"/>
      <c r="HLU72" s="22"/>
      <c r="HLV72" s="22"/>
      <c r="HLW72" s="22"/>
      <c r="HLX72" s="22"/>
      <c r="HLY72" s="22"/>
      <c r="HLZ72" s="22"/>
      <c r="HMA72" s="22"/>
      <c r="HMB72" s="22"/>
      <c r="HMC72" s="22"/>
      <c r="HMD72" s="22"/>
      <c r="HME72" s="22"/>
      <c r="HMF72" s="22"/>
      <c r="HMG72" s="22"/>
      <c r="HMH72" s="22"/>
      <c r="HMI72" s="22"/>
      <c r="HMJ72" s="22"/>
      <c r="HMK72" s="22"/>
      <c r="HML72" s="22"/>
      <c r="HMM72" s="22"/>
      <c r="HMN72" s="22"/>
      <c r="HMO72" s="22"/>
      <c r="HMP72" s="22"/>
      <c r="HMQ72" s="22"/>
      <c r="HMR72" s="22"/>
      <c r="HMS72" s="22"/>
      <c r="HMT72" s="22"/>
      <c r="HMU72" s="22"/>
      <c r="HMV72" s="22"/>
      <c r="HMW72" s="22"/>
      <c r="HMX72" s="22"/>
      <c r="HMY72" s="22"/>
      <c r="HMZ72" s="22"/>
      <c r="HNA72" s="22"/>
      <c r="HNB72" s="22"/>
      <c r="HNC72" s="22"/>
      <c r="HND72" s="22"/>
      <c r="HNE72" s="22"/>
      <c r="HNF72" s="22"/>
      <c r="HNG72" s="22"/>
      <c r="HNH72" s="22"/>
      <c r="HNI72" s="22"/>
      <c r="HNJ72" s="22"/>
      <c r="HNK72" s="22"/>
      <c r="HNL72" s="22"/>
      <c r="HNM72" s="22"/>
      <c r="HNN72" s="22"/>
      <c r="HNO72" s="22"/>
      <c r="HNP72" s="22"/>
      <c r="HNQ72" s="22"/>
      <c r="HNR72" s="22"/>
      <c r="HNS72" s="22"/>
      <c r="HNT72" s="22"/>
      <c r="HNU72" s="22"/>
      <c r="HNV72" s="22"/>
      <c r="HNW72" s="22"/>
      <c r="HNX72" s="22"/>
      <c r="HNY72" s="22"/>
      <c r="HNZ72" s="22"/>
      <c r="HOA72" s="22"/>
      <c r="HOB72" s="22"/>
      <c r="HOC72" s="22"/>
      <c r="HOD72" s="22"/>
      <c r="HOE72" s="22"/>
      <c r="HOF72" s="22"/>
      <c r="HOG72" s="22"/>
      <c r="HOH72" s="22"/>
      <c r="HOI72" s="22"/>
      <c r="HOJ72" s="22"/>
      <c r="HOK72" s="22"/>
      <c r="HOL72" s="22"/>
      <c r="HOM72" s="22"/>
      <c r="HON72" s="22"/>
      <c r="HOO72" s="22"/>
      <c r="HOP72" s="22"/>
      <c r="HOQ72" s="22"/>
      <c r="HOR72" s="22"/>
      <c r="HOS72" s="22"/>
      <c r="HOT72" s="22"/>
      <c r="HOU72" s="22"/>
      <c r="HOV72" s="22"/>
      <c r="HOW72" s="22"/>
      <c r="HOX72" s="22"/>
      <c r="HOY72" s="22"/>
      <c r="HOZ72" s="22"/>
      <c r="HPA72" s="22"/>
      <c r="HPB72" s="22"/>
      <c r="HPC72" s="22"/>
      <c r="HPD72" s="22"/>
      <c r="HPE72" s="22"/>
      <c r="HPF72" s="22"/>
      <c r="HPG72" s="22"/>
      <c r="HPH72" s="22"/>
      <c r="HPI72" s="22"/>
      <c r="HPJ72" s="22"/>
      <c r="HPK72" s="22"/>
      <c r="HPL72" s="22"/>
      <c r="HPM72" s="22"/>
      <c r="HPN72" s="22"/>
      <c r="HPO72" s="22"/>
      <c r="HPP72" s="22"/>
      <c r="HPQ72" s="22"/>
      <c r="HPR72" s="22"/>
      <c r="HPS72" s="22"/>
      <c r="HPT72" s="22"/>
      <c r="HPU72" s="22"/>
      <c r="HPV72" s="22"/>
      <c r="HPW72" s="22"/>
      <c r="HPX72" s="22"/>
      <c r="HPY72" s="22"/>
      <c r="HPZ72" s="22"/>
      <c r="HQA72" s="22"/>
      <c r="HQB72" s="22"/>
      <c r="HQC72" s="22"/>
      <c r="HQD72" s="22"/>
      <c r="HQE72" s="22"/>
      <c r="HQF72" s="22"/>
      <c r="HQG72" s="22"/>
      <c r="HQH72" s="22"/>
      <c r="HQI72" s="22"/>
      <c r="HQJ72" s="22"/>
      <c r="HQK72" s="22"/>
      <c r="HQL72" s="22"/>
      <c r="HQM72" s="22"/>
      <c r="HQN72" s="22"/>
      <c r="HQO72" s="22"/>
      <c r="HQP72" s="22"/>
      <c r="HQQ72" s="22"/>
      <c r="HQR72" s="22"/>
      <c r="HQS72" s="22"/>
      <c r="HQT72" s="22"/>
      <c r="HQU72" s="22"/>
      <c r="HQV72" s="22"/>
      <c r="HQW72" s="22"/>
      <c r="HQX72" s="22"/>
      <c r="HQY72" s="22"/>
      <c r="HQZ72" s="22"/>
      <c r="HRA72" s="22"/>
      <c r="HRB72" s="22"/>
      <c r="HRC72" s="22"/>
      <c r="HRD72" s="22"/>
      <c r="HRE72" s="22"/>
      <c r="HRF72" s="22"/>
      <c r="HRG72" s="22"/>
      <c r="HRH72" s="22"/>
      <c r="HRI72" s="22"/>
      <c r="HRJ72" s="22"/>
      <c r="HRK72" s="22"/>
      <c r="HRL72" s="22"/>
      <c r="HRM72" s="22"/>
      <c r="HRN72" s="22"/>
      <c r="HRO72" s="22"/>
      <c r="HRP72" s="22"/>
      <c r="HRQ72" s="22"/>
      <c r="HRR72" s="22"/>
      <c r="HRS72" s="22"/>
      <c r="HRT72" s="22"/>
      <c r="HRU72" s="22"/>
      <c r="HRV72" s="22"/>
      <c r="HRW72" s="22"/>
      <c r="HRX72" s="22"/>
      <c r="HRY72" s="22"/>
      <c r="HRZ72" s="22"/>
      <c r="HSA72" s="22"/>
      <c r="HSB72" s="22"/>
      <c r="HSC72" s="22"/>
      <c r="HSD72" s="22"/>
      <c r="HSE72" s="22"/>
      <c r="HSF72" s="22"/>
      <c r="HSG72" s="22"/>
      <c r="HSH72" s="22"/>
      <c r="HSI72" s="22"/>
      <c r="HSJ72" s="22"/>
      <c r="HSK72" s="22"/>
      <c r="HSL72" s="22"/>
      <c r="HSM72" s="22"/>
      <c r="HSN72" s="22"/>
      <c r="HSO72" s="22"/>
      <c r="HSP72" s="22"/>
      <c r="HSQ72" s="22"/>
      <c r="HSR72" s="22"/>
      <c r="HSS72" s="22"/>
      <c r="HST72" s="22"/>
      <c r="HSU72" s="22"/>
      <c r="HSV72" s="22"/>
      <c r="HSW72" s="22"/>
      <c r="HSX72" s="22"/>
      <c r="HSY72" s="22"/>
      <c r="HSZ72" s="22"/>
      <c r="HTA72" s="22"/>
      <c r="HTB72" s="22"/>
      <c r="HTC72" s="22"/>
      <c r="HTD72" s="22"/>
      <c r="HTE72" s="22"/>
      <c r="HTF72" s="22"/>
      <c r="HTG72" s="22"/>
      <c r="HTH72" s="22"/>
      <c r="HTI72" s="22"/>
      <c r="HTJ72" s="22"/>
      <c r="HTK72" s="22"/>
      <c r="HTL72" s="22"/>
      <c r="HTM72" s="22"/>
      <c r="HTN72" s="22"/>
      <c r="HTO72" s="22"/>
      <c r="HTP72" s="22"/>
      <c r="HTQ72" s="22"/>
      <c r="HTR72" s="22"/>
      <c r="HTS72" s="22"/>
      <c r="HTT72" s="22"/>
      <c r="HTU72" s="22"/>
      <c r="HTV72" s="22"/>
      <c r="HTW72" s="22"/>
      <c r="HTX72" s="22"/>
      <c r="HTY72" s="22"/>
      <c r="HTZ72" s="22"/>
      <c r="HUA72" s="22"/>
      <c r="HUB72" s="22"/>
      <c r="HUC72" s="22"/>
      <c r="HUD72" s="22"/>
      <c r="HUE72" s="22"/>
      <c r="HUF72" s="22"/>
      <c r="HUG72" s="22"/>
      <c r="HUH72" s="22"/>
      <c r="HUI72" s="22"/>
      <c r="HUJ72" s="22"/>
      <c r="HUK72" s="22"/>
      <c r="HUL72" s="22"/>
      <c r="HUM72" s="22"/>
      <c r="HUN72" s="22"/>
      <c r="HUO72" s="22"/>
      <c r="HUP72" s="22"/>
      <c r="HUQ72" s="22"/>
      <c r="HUR72" s="22"/>
      <c r="HUS72" s="22"/>
      <c r="HUT72" s="22"/>
      <c r="HUU72" s="22"/>
      <c r="HUV72" s="22"/>
      <c r="HUW72" s="22"/>
      <c r="HUX72" s="22"/>
      <c r="HUY72" s="22"/>
      <c r="HUZ72" s="22"/>
      <c r="HVA72" s="22"/>
      <c r="HVB72" s="22"/>
      <c r="HVC72" s="22"/>
      <c r="HVD72" s="22"/>
      <c r="HVE72" s="22"/>
      <c r="HVF72" s="22"/>
      <c r="HVG72" s="22"/>
      <c r="HVH72" s="22"/>
      <c r="HVI72" s="22"/>
      <c r="HVJ72" s="22"/>
      <c r="HVK72" s="22"/>
      <c r="HVL72" s="22"/>
      <c r="HVM72" s="22"/>
      <c r="HVN72" s="22"/>
      <c r="HVO72" s="22"/>
      <c r="HVP72" s="22"/>
      <c r="HVQ72" s="22"/>
      <c r="HVR72" s="22"/>
      <c r="HVS72" s="22"/>
      <c r="HVT72" s="22"/>
      <c r="HVU72" s="22"/>
      <c r="HVV72" s="22"/>
      <c r="HVW72" s="22"/>
      <c r="HVX72" s="22"/>
      <c r="HVY72" s="22"/>
      <c r="HVZ72" s="22"/>
      <c r="HWA72" s="22"/>
      <c r="HWB72" s="22"/>
      <c r="HWC72" s="22"/>
      <c r="HWD72" s="22"/>
      <c r="HWE72" s="22"/>
      <c r="HWF72" s="22"/>
      <c r="HWG72" s="22"/>
      <c r="HWH72" s="22"/>
      <c r="HWI72" s="22"/>
      <c r="HWJ72" s="22"/>
      <c r="HWK72" s="22"/>
      <c r="HWL72" s="22"/>
      <c r="HWM72" s="22"/>
      <c r="HWN72" s="22"/>
      <c r="HWO72" s="22"/>
      <c r="HWP72" s="22"/>
      <c r="HWQ72" s="22"/>
      <c r="HWR72" s="22"/>
      <c r="HWS72" s="22"/>
      <c r="HWT72" s="22"/>
      <c r="HWU72" s="22"/>
      <c r="HWV72" s="22"/>
      <c r="HWW72" s="22"/>
      <c r="HWX72" s="22"/>
      <c r="HWY72" s="22"/>
      <c r="HWZ72" s="22"/>
      <c r="HXA72" s="22"/>
      <c r="HXB72" s="22"/>
      <c r="HXC72" s="22"/>
      <c r="HXD72" s="22"/>
      <c r="HXE72" s="22"/>
      <c r="HXF72" s="22"/>
      <c r="HXG72" s="22"/>
      <c r="HXH72" s="22"/>
      <c r="HXI72" s="22"/>
      <c r="HXJ72" s="22"/>
      <c r="HXK72" s="22"/>
      <c r="HXL72" s="22"/>
      <c r="HXM72" s="22"/>
      <c r="HXN72" s="22"/>
      <c r="HXO72" s="22"/>
      <c r="HXP72" s="22"/>
      <c r="HXQ72" s="22"/>
      <c r="HXR72" s="22"/>
      <c r="HXS72" s="22"/>
      <c r="HXT72" s="22"/>
      <c r="HXU72" s="22"/>
      <c r="HXV72" s="22"/>
      <c r="HXW72" s="22"/>
      <c r="HXX72" s="22"/>
      <c r="HXY72" s="22"/>
      <c r="HXZ72" s="22"/>
      <c r="HYA72" s="22"/>
      <c r="HYB72" s="22"/>
      <c r="HYC72" s="22"/>
      <c r="HYD72" s="22"/>
      <c r="HYE72" s="22"/>
      <c r="HYF72" s="22"/>
      <c r="HYG72" s="22"/>
      <c r="HYH72" s="22"/>
      <c r="HYI72" s="22"/>
      <c r="HYJ72" s="22"/>
      <c r="HYK72" s="22"/>
      <c r="HYL72" s="22"/>
      <c r="HYM72" s="22"/>
      <c r="HYN72" s="22"/>
      <c r="HYO72" s="22"/>
      <c r="HYP72" s="22"/>
      <c r="HYQ72" s="22"/>
      <c r="HYR72" s="22"/>
      <c r="HYS72" s="22"/>
      <c r="HYT72" s="22"/>
      <c r="HYU72" s="22"/>
      <c r="HYV72" s="22"/>
      <c r="HYW72" s="22"/>
      <c r="HYX72" s="22"/>
      <c r="HYY72" s="22"/>
      <c r="HYZ72" s="22"/>
      <c r="HZA72" s="22"/>
      <c r="HZB72" s="22"/>
      <c r="HZC72" s="22"/>
      <c r="HZD72" s="22"/>
      <c r="HZE72" s="22"/>
      <c r="HZF72" s="22"/>
      <c r="HZG72" s="22"/>
      <c r="HZH72" s="22"/>
      <c r="HZI72" s="22"/>
      <c r="HZJ72" s="22"/>
      <c r="HZK72" s="22"/>
      <c r="HZL72" s="22"/>
      <c r="HZM72" s="22"/>
      <c r="HZN72" s="22"/>
      <c r="HZO72" s="22"/>
      <c r="HZP72" s="22"/>
      <c r="HZQ72" s="22"/>
      <c r="HZR72" s="22"/>
      <c r="HZS72" s="22"/>
      <c r="HZT72" s="22"/>
      <c r="HZU72" s="22"/>
      <c r="HZV72" s="22"/>
      <c r="HZW72" s="22"/>
      <c r="HZX72" s="22"/>
      <c r="HZY72" s="22"/>
      <c r="HZZ72" s="22"/>
      <c r="IAA72" s="22"/>
      <c r="IAB72" s="22"/>
      <c r="IAC72" s="22"/>
      <c r="IAD72" s="22"/>
      <c r="IAE72" s="22"/>
      <c r="IAF72" s="22"/>
      <c r="IAG72" s="22"/>
      <c r="IAH72" s="22"/>
      <c r="IAI72" s="22"/>
      <c r="IAJ72" s="22"/>
      <c r="IAK72" s="22"/>
      <c r="IAL72" s="22"/>
      <c r="IAM72" s="22"/>
      <c r="IAN72" s="22"/>
      <c r="IAO72" s="22"/>
      <c r="IAP72" s="22"/>
      <c r="IAQ72" s="22"/>
      <c r="IAR72" s="22"/>
      <c r="IAS72" s="22"/>
      <c r="IAT72" s="22"/>
      <c r="IAU72" s="22"/>
      <c r="IAV72" s="22"/>
      <c r="IAW72" s="22"/>
      <c r="IAX72" s="22"/>
      <c r="IAY72" s="22"/>
      <c r="IAZ72" s="22"/>
      <c r="IBA72" s="22"/>
      <c r="IBB72" s="22"/>
      <c r="IBC72" s="22"/>
      <c r="IBD72" s="22"/>
      <c r="IBE72" s="22"/>
      <c r="IBF72" s="22"/>
      <c r="IBG72" s="22"/>
      <c r="IBH72" s="22"/>
      <c r="IBI72" s="22"/>
      <c r="IBJ72" s="22"/>
      <c r="IBK72" s="22"/>
      <c r="IBL72" s="22"/>
      <c r="IBM72" s="22"/>
      <c r="IBN72" s="22"/>
      <c r="IBO72" s="22"/>
      <c r="IBP72" s="22"/>
      <c r="IBQ72" s="22"/>
      <c r="IBR72" s="22"/>
      <c r="IBS72" s="22"/>
      <c r="IBT72" s="22"/>
      <c r="IBU72" s="22"/>
      <c r="IBV72" s="22"/>
      <c r="IBW72" s="22"/>
      <c r="IBX72" s="22"/>
      <c r="IBY72" s="22"/>
      <c r="IBZ72" s="22"/>
      <c r="ICA72" s="22"/>
      <c r="ICB72" s="22"/>
      <c r="ICC72" s="22"/>
      <c r="ICD72" s="22"/>
      <c r="ICE72" s="22"/>
      <c r="ICF72" s="22"/>
      <c r="ICG72" s="22"/>
      <c r="ICH72" s="22"/>
      <c r="ICI72" s="22"/>
      <c r="ICJ72" s="22"/>
      <c r="ICK72" s="22"/>
      <c r="ICL72" s="22"/>
      <c r="ICM72" s="22"/>
      <c r="ICN72" s="22"/>
      <c r="ICO72" s="22"/>
      <c r="ICP72" s="22"/>
      <c r="ICQ72" s="22"/>
      <c r="ICR72" s="22"/>
      <c r="ICS72" s="22"/>
      <c r="ICT72" s="22"/>
      <c r="ICU72" s="22"/>
      <c r="ICV72" s="22"/>
      <c r="ICW72" s="22"/>
      <c r="ICX72" s="22"/>
      <c r="ICY72" s="22"/>
      <c r="ICZ72" s="22"/>
      <c r="IDA72" s="22"/>
      <c r="IDB72" s="22"/>
      <c r="IDC72" s="22"/>
      <c r="IDD72" s="22"/>
      <c r="IDE72" s="22"/>
      <c r="IDF72" s="22"/>
      <c r="IDG72" s="22"/>
      <c r="IDH72" s="22"/>
      <c r="IDI72" s="22"/>
      <c r="IDJ72" s="22"/>
      <c r="IDK72" s="22"/>
      <c r="IDL72" s="22"/>
      <c r="IDM72" s="22"/>
      <c r="IDN72" s="22"/>
      <c r="IDO72" s="22"/>
      <c r="IDP72" s="22"/>
      <c r="IDQ72" s="22"/>
      <c r="IDR72" s="22"/>
      <c r="IDS72" s="22"/>
      <c r="IDT72" s="22"/>
      <c r="IDU72" s="22"/>
      <c r="IDV72" s="22"/>
      <c r="IDW72" s="22"/>
      <c r="IDX72" s="22"/>
      <c r="IDY72" s="22"/>
      <c r="IDZ72" s="22"/>
      <c r="IEA72" s="22"/>
      <c r="IEB72" s="22"/>
      <c r="IEC72" s="22"/>
      <c r="IED72" s="22"/>
      <c r="IEE72" s="22"/>
      <c r="IEF72" s="22"/>
      <c r="IEG72" s="22"/>
      <c r="IEH72" s="22"/>
      <c r="IEI72" s="22"/>
      <c r="IEJ72" s="22"/>
      <c r="IEK72" s="22"/>
      <c r="IEL72" s="22"/>
      <c r="IEM72" s="22"/>
      <c r="IEN72" s="22"/>
      <c r="IEO72" s="22"/>
      <c r="IEP72" s="22"/>
      <c r="IEQ72" s="22"/>
      <c r="IER72" s="22"/>
      <c r="IES72" s="22"/>
      <c r="IET72" s="22"/>
      <c r="IEU72" s="22"/>
      <c r="IEV72" s="22"/>
      <c r="IEW72" s="22"/>
      <c r="IEX72" s="22"/>
      <c r="IEY72" s="22"/>
      <c r="IEZ72" s="22"/>
      <c r="IFA72" s="22"/>
      <c r="IFB72" s="22"/>
      <c r="IFC72" s="22"/>
      <c r="IFD72" s="22"/>
      <c r="IFE72" s="22"/>
      <c r="IFF72" s="22"/>
      <c r="IFG72" s="22"/>
      <c r="IFH72" s="22"/>
      <c r="IFI72" s="22"/>
      <c r="IFJ72" s="22"/>
      <c r="IFK72" s="22"/>
      <c r="IFL72" s="22"/>
      <c r="IFM72" s="22"/>
      <c r="IFN72" s="22"/>
      <c r="IFO72" s="22"/>
      <c r="IFP72" s="22"/>
      <c r="IFQ72" s="22"/>
      <c r="IFR72" s="22"/>
      <c r="IFS72" s="22"/>
      <c r="IFT72" s="22"/>
      <c r="IFU72" s="22"/>
      <c r="IFV72" s="22"/>
      <c r="IFW72" s="22"/>
      <c r="IFX72" s="22"/>
      <c r="IFY72" s="22"/>
      <c r="IFZ72" s="22"/>
      <c r="IGA72" s="22"/>
      <c r="IGB72" s="22"/>
      <c r="IGC72" s="22"/>
      <c r="IGD72" s="22"/>
      <c r="IGE72" s="22"/>
      <c r="IGF72" s="22"/>
      <c r="IGG72" s="22"/>
      <c r="IGH72" s="22"/>
      <c r="IGI72" s="22"/>
      <c r="IGJ72" s="22"/>
      <c r="IGK72" s="22"/>
      <c r="IGL72" s="22"/>
      <c r="IGM72" s="22"/>
      <c r="IGN72" s="22"/>
      <c r="IGO72" s="22"/>
      <c r="IGP72" s="22"/>
      <c r="IGQ72" s="22"/>
      <c r="IGR72" s="22"/>
      <c r="IGS72" s="22"/>
      <c r="IGT72" s="22"/>
      <c r="IGU72" s="22"/>
      <c r="IGV72" s="22"/>
      <c r="IGW72" s="22"/>
      <c r="IGX72" s="22"/>
      <c r="IGY72" s="22"/>
      <c r="IGZ72" s="22"/>
      <c r="IHA72" s="22"/>
      <c r="IHB72" s="22"/>
      <c r="IHC72" s="22"/>
      <c r="IHD72" s="22"/>
      <c r="IHE72" s="22"/>
      <c r="IHF72" s="22"/>
      <c r="IHG72" s="22"/>
      <c r="IHH72" s="22"/>
      <c r="IHI72" s="22"/>
      <c r="IHJ72" s="22"/>
      <c r="IHK72" s="22"/>
      <c r="IHL72" s="22"/>
      <c r="IHM72" s="22"/>
      <c r="IHN72" s="22"/>
      <c r="IHO72" s="22"/>
      <c r="IHP72" s="22"/>
      <c r="IHQ72" s="22"/>
      <c r="IHR72" s="22"/>
      <c r="IHS72" s="22"/>
      <c r="IHT72" s="22"/>
      <c r="IHU72" s="22"/>
      <c r="IHV72" s="22"/>
      <c r="IHW72" s="22"/>
      <c r="IHX72" s="22"/>
      <c r="IHY72" s="22"/>
      <c r="IHZ72" s="22"/>
      <c r="IIA72" s="22"/>
      <c r="IIB72" s="22"/>
      <c r="IIC72" s="22"/>
      <c r="IID72" s="22"/>
      <c r="IIE72" s="22"/>
      <c r="IIF72" s="22"/>
      <c r="IIG72" s="22"/>
      <c r="IIH72" s="22"/>
      <c r="III72" s="22"/>
      <c r="IIJ72" s="22"/>
      <c r="IIK72" s="22"/>
      <c r="IIL72" s="22"/>
      <c r="IIM72" s="22"/>
      <c r="IIN72" s="22"/>
      <c r="IIO72" s="22"/>
      <c r="IIP72" s="22"/>
      <c r="IIQ72" s="22"/>
      <c r="IIR72" s="22"/>
      <c r="IIS72" s="22"/>
      <c r="IIT72" s="22"/>
      <c r="IIU72" s="22"/>
      <c r="IIV72" s="22"/>
      <c r="IIW72" s="22"/>
      <c r="IIX72" s="22"/>
      <c r="IIY72" s="22"/>
      <c r="IIZ72" s="22"/>
      <c r="IJA72" s="22"/>
      <c r="IJB72" s="22"/>
      <c r="IJC72" s="22"/>
      <c r="IJD72" s="22"/>
      <c r="IJE72" s="22"/>
      <c r="IJF72" s="22"/>
      <c r="IJG72" s="22"/>
      <c r="IJH72" s="22"/>
      <c r="IJI72" s="22"/>
      <c r="IJJ72" s="22"/>
      <c r="IJK72" s="22"/>
      <c r="IJL72" s="22"/>
      <c r="IJM72" s="22"/>
      <c r="IJN72" s="22"/>
      <c r="IJO72" s="22"/>
      <c r="IJP72" s="22"/>
      <c r="IJQ72" s="22"/>
      <c r="IJR72" s="22"/>
      <c r="IJS72" s="22"/>
      <c r="IJT72" s="22"/>
      <c r="IJU72" s="22"/>
      <c r="IJV72" s="22"/>
      <c r="IJW72" s="22"/>
      <c r="IJX72" s="22"/>
      <c r="IJY72" s="22"/>
      <c r="IJZ72" s="22"/>
      <c r="IKA72" s="22"/>
      <c r="IKB72" s="22"/>
      <c r="IKC72" s="22"/>
      <c r="IKD72" s="22"/>
      <c r="IKE72" s="22"/>
      <c r="IKF72" s="22"/>
      <c r="IKG72" s="22"/>
      <c r="IKH72" s="22"/>
      <c r="IKI72" s="22"/>
      <c r="IKJ72" s="22"/>
      <c r="IKK72" s="22"/>
      <c r="IKL72" s="22"/>
      <c r="IKM72" s="22"/>
      <c r="IKN72" s="22"/>
      <c r="IKO72" s="22"/>
      <c r="IKP72" s="22"/>
      <c r="IKQ72" s="22"/>
      <c r="IKR72" s="22"/>
      <c r="IKS72" s="22"/>
      <c r="IKT72" s="22"/>
      <c r="IKU72" s="22"/>
      <c r="IKV72" s="22"/>
      <c r="IKW72" s="22"/>
      <c r="IKX72" s="22"/>
      <c r="IKY72" s="22"/>
      <c r="IKZ72" s="22"/>
      <c r="ILA72" s="22"/>
      <c r="ILB72" s="22"/>
      <c r="ILC72" s="22"/>
      <c r="ILD72" s="22"/>
      <c r="ILE72" s="22"/>
      <c r="ILF72" s="22"/>
      <c r="ILG72" s="22"/>
      <c r="ILH72" s="22"/>
      <c r="ILI72" s="22"/>
      <c r="ILJ72" s="22"/>
      <c r="ILK72" s="22"/>
      <c r="ILL72" s="22"/>
      <c r="ILM72" s="22"/>
      <c r="ILN72" s="22"/>
      <c r="ILO72" s="22"/>
      <c r="ILP72" s="22"/>
      <c r="ILQ72" s="22"/>
      <c r="ILR72" s="22"/>
      <c r="ILS72" s="22"/>
      <c r="ILT72" s="22"/>
      <c r="ILU72" s="22"/>
      <c r="ILV72" s="22"/>
      <c r="ILW72" s="22"/>
      <c r="ILX72" s="22"/>
      <c r="ILY72" s="22"/>
      <c r="ILZ72" s="22"/>
      <c r="IMA72" s="22"/>
      <c r="IMB72" s="22"/>
      <c r="IMC72" s="22"/>
      <c r="IMD72" s="22"/>
      <c r="IME72" s="22"/>
      <c r="IMF72" s="22"/>
      <c r="IMG72" s="22"/>
      <c r="IMH72" s="22"/>
      <c r="IMI72" s="22"/>
      <c r="IMJ72" s="22"/>
      <c r="IMK72" s="22"/>
      <c r="IML72" s="22"/>
      <c r="IMM72" s="22"/>
      <c r="IMN72" s="22"/>
      <c r="IMO72" s="22"/>
      <c r="IMP72" s="22"/>
      <c r="IMQ72" s="22"/>
      <c r="IMR72" s="22"/>
      <c r="IMS72" s="22"/>
      <c r="IMT72" s="22"/>
      <c r="IMU72" s="22"/>
      <c r="IMV72" s="22"/>
      <c r="IMW72" s="22"/>
      <c r="IMX72" s="22"/>
      <c r="IMY72" s="22"/>
      <c r="IMZ72" s="22"/>
      <c r="INA72" s="22"/>
      <c r="INB72" s="22"/>
      <c r="INC72" s="22"/>
      <c r="IND72" s="22"/>
      <c r="INE72" s="22"/>
      <c r="INF72" s="22"/>
      <c r="ING72" s="22"/>
      <c r="INH72" s="22"/>
      <c r="INI72" s="22"/>
      <c r="INJ72" s="22"/>
      <c r="INK72" s="22"/>
      <c r="INL72" s="22"/>
      <c r="INM72" s="22"/>
      <c r="INN72" s="22"/>
      <c r="INO72" s="22"/>
      <c r="INP72" s="22"/>
      <c r="INQ72" s="22"/>
      <c r="INR72" s="22"/>
      <c r="INS72" s="22"/>
      <c r="INT72" s="22"/>
      <c r="INU72" s="22"/>
      <c r="INV72" s="22"/>
      <c r="INW72" s="22"/>
      <c r="INX72" s="22"/>
      <c r="INY72" s="22"/>
      <c r="INZ72" s="22"/>
      <c r="IOA72" s="22"/>
      <c r="IOB72" s="22"/>
      <c r="IOC72" s="22"/>
      <c r="IOD72" s="22"/>
      <c r="IOE72" s="22"/>
      <c r="IOF72" s="22"/>
      <c r="IOG72" s="22"/>
      <c r="IOH72" s="22"/>
      <c r="IOI72" s="22"/>
      <c r="IOJ72" s="22"/>
      <c r="IOK72" s="22"/>
      <c r="IOL72" s="22"/>
      <c r="IOM72" s="22"/>
      <c r="ION72" s="22"/>
      <c r="IOO72" s="22"/>
      <c r="IOP72" s="22"/>
      <c r="IOQ72" s="22"/>
      <c r="IOR72" s="22"/>
      <c r="IOS72" s="22"/>
      <c r="IOT72" s="22"/>
      <c r="IOU72" s="22"/>
      <c r="IOV72" s="22"/>
      <c r="IOW72" s="22"/>
      <c r="IOX72" s="22"/>
      <c r="IOY72" s="22"/>
      <c r="IOZ72" s="22"/>
      <c r="IPA72" s="22"/>
      <c r="IPB72" s="22"/>
      <c r="IPC72" s="22"/>
      <c r="IPD72" s="22"/>
      <c r="IPE72" s="22"/>
      <c r="IPF72" s="22"/>
      <c r="IPG72" s="22"/>
      <c r="IPH72" s="22"/>
      <c r="IPI72" s="22"/>
      <c r="IPJ72" s="22"/>
      <c r="IPK72" s="22"/>
      <c r="IPL72" s="22"/>
      <c r="IPM72" s="22"/>
      <c r="IPN72" s="22"/>
      <c r="IPO72" s="22"/>
      <c r="IPP72" s="22"/>
      <c r="IPQ72" s="22"/>
      <c r="IPR72" s="22"/>
      <c r="IPS72" s="22"/>
      <c r="IPT72" s="22"/>
      <c r="IPU72" s="22"/>
      <c r="IPV72" s="22"/>
      <c r="IPW72" s="22"/>
      <c r="IPX72" s="22"/>
      <c r="IPY72" s="22"/>
      <c r="IPZ72" s="22"/>
      <c r="IQA72" s="22"/>
      <c r="IQB72" s="22"/>
      <c r="IQC72" s="22"/>
      <c r="IQD72" s="22"/>
      <c r="IQE72" s="22"/>
      <c r="IQF72" s="22"/>
      <c r="IQG72" s="22"/>
      <c r="IQH72" s="22"/>
      <c r="IQI72" s="22"/>
      <c r="IQJ72" s="22"/>
      <c r="IQK72" s="22"/>
      <c r="IQL72" s="22"/>
      <c r="IQM72" s="22"/>
      <c r="IQN72" s="22"/>
      <c r="IQO72" s="22"/>
      <c r="IQP72" s="22"/>
      <c r="IQQ72" s="22"/>
      <c r="IQR72" s="22"/>
      <c r="IQS72" s="22"/>
      <c r="IQT72" s="22"/>
      <c r="IQU72" s="22"/>
      <c r="IQV72" s="22"/>
      <c r="IQW72" s="22"/>
      <c r="IQX72" s="22"/>
      <c r="IQY72" s="22"/>
      <c r="IQZ72" s="22"/>
      <c r="IRA72" s="22"/>
      <c r="IRB72" s="22"/>
      <c r="IRC72" s="22"/>
      <c r="IRD72" s="22"/>
      <c r="IRE72" s="22"/>
      <c r="IRF72" s="22"/>
      <c r="IRG72" s="22"/>
      <c r="IRH72" s="22"/>
      <c r="IRI72" s="22"/>
      <c r="IRJ72" s="22"/>
      <c r="IRK72" s="22"/>
      <c r="IRL72" s="22"/>
      <c r="IRM72" s="22"/>
      <c r="IRN72" s="22"/>
      <c r="IRO72" s="22"/>
      <c r="IRP72" s="22"/>
      <c r="IRQ72" s="22"/>
      <c r="IRR72" s="22"/>
      <c r="IRS72" s="22"/>
      <c r="IRT72" s="22"/>
      <c r="IRU72" s="22"/>
      <c r="IRV72" s="22"/>
      <c r="IRW72" s="22"/>
      <c r="IRX72" s="22"/>
      <c r="IRY72" s="22"/>
      <c r="IRZ72" s="22"/>
      <c r="ISA72" s="22"/>
      <c r="ISB72" s="22"/>
      <c r="ISC72" s="22"/>
      <c r="ISD72" s="22"/>
      <c r="ISE72" s="22"/>
      <c r="ISF72" s="22"/>
      <c r="ISG72" s="22"/>
      <c r="ISH72" s="22"/>
      <c r="ISI72" s="22"/>
      <c r="ISJ72" s="22"/>
      <c r="ISK72" s="22"/>
      <c r="ISL72" s="22"/>
      <c r="ISM72" s="22"/>
      <c r="ISN72" s="22"/>
      <c r="ISO72" s="22"/>
      <c r="ISP72" s="22"/>
      <c r="ISQ72" s="22"/>
      <c r="ISR72" s="22"/>
      <c r="ISS72" s="22"/>
      <c r="IST72" s="22"/>
      <c r="ISU72" s="22"/>
      <c r="ISV72" s="22"/>
      <c r="ISW72" s="22"/>
      <c r="ISX72" s="22"/>
      <c r="ISY72" s="22"/>
      <c r="ISZ72" s="22"/>
      <c r="ITA72" s="22"/>
      <c r="ITB72" s="22"/>
      <c r="ITC72" s="22"/>
      <c r="ITD72" s="22"/>
      <c r="ITE72" s="22"/>
      <c r="ITF72" s="22"/>
      <c r="ITG72" s="22"/>
      <c r="ITH72" s="22"/>
      <c r="ITI72" s="22"/>
      <c r="ITJ72" s="22"/>
      <c r="ITK72" s="22"/>
      <c r="ITL72" s="22"/>
      <c r="ITM72" s="22"/>
      <c r="ITN72" s="22"/>
      <c r="ITO72" s="22"/>
      <c r="ITP72" s="22"/>
      <c r="ITQ72" s="22"/>
      <c r="ITR72" s="22"/>
      <c r="ITS72" s="22"/>
      <c r="ITT72" s="22"/>
      <c r="ITU72" s="22"/>
      <c r="ITV72" s="22"/>
      <c r="ITW72" s="22"/>
      <c r="ITX72" s="22"/>
      <c r="ITY72" s="22"/>
      <c r="ITZ72" s="22"/>
      <c r="IUA72" s="22"/>
      <c r="IUB72" s="22"/>
      <c r="IUC72" s="22"/>
      <c r="IUD72" s="22"/>
      <c r="IUE72" s="22"/>
      <c r="IUF72" s="22"/>
      <c r="IUG72" s="22"/>
      <c r="IUH72" s="22"/>
      <c r="IUI72" s="22"/>
      <c r="IUJ72" s="22"/>
      <c r="IUK72" s="22"/>
      <c r="IUL72" s="22"/>
      <c r="IUM72" s="22"/>
      <c r="IUN72" s="22"/>
      <c r="IUO72" s="22"/>
      <c r="IUP72" s="22"/>
      <c r="IUQ72" s="22"/>
      <c r="IUR72" s="22"/>
      <c r="IUS72" s="22"/>
      <c r="IUT72" s="22"/>
      <c r="IUU72" s="22"/>
      <c r="IUV72" s="22"/>
      <c r="IUW72" s="22"/>
      <c r="IUX72" s="22"/>
      <c r="IUY72" s="22"/>
      <c r="IUZ72" s="22"/>
      <c r="IVA72" s="22"/>
      <c r="IVB72" s="22"/>
      <c r="IVC72" s="22"/>
      <c r="IVD72" s="22"/>
      <c r="IVE72" s="22"/>
      <c r="IVF72" s="22"/>
      <c r="IVG72" s="22"/>
      <c r="IVH72" s="22"/>
      <c r="IVI72" s="22"/>
      <c r="IVJ72" s="22"/>
      <c r="IVK72" s="22"/>
      <c r="IVL72" s="22"/>
      <c r="IVM72" s="22"/>
      <c r="IVN72" s="22"/>
      <c r="IVO72" s="22"/>
      <c r="IVP72" s="22"/>
      <c r="IVQ72" s="22"/>
      <c r="IVR72" s="22"/>
      <c r="IVS72" s="22"/>
      <c r="IVT72" s="22"/>
      <c r="IVU72" s="22"/>
      <c r="IVV72" s="22"/>
      <c r="IVW72" s="22"/>
      <c r="IVX72" s="22"/>
      <c r="IVY72" s="22"/>
      <c r="IVZ72" s="22"/>
      <c r="IWA72" s="22"/>
      <c r="IWB72" s="22"/>
      <c r="IWC72" s="22"/>
      <c r="IWD72" s="22"/>
      <c r="IWE72" s="22"/>
      <c r="IWF72" s="22"/>
      <c r="IWG72" s="22"/>
      <c r="IWH72" s="22"/>
      <c r="IWI72" s="22"/>
      <c r="IWJ72" s="22"/>
      <c r="IWK72" s="22"/>
      <c r="IWL72" s="22"/>
      <c r="IWM72" s="22"/>
      <c r="IWN72" s="22"/>
      <c r="IWO72" s="22"/>
      <c r="IWP72" s="22"/>
      <c r="IWQ72" s="22"/>
      <c r="IWR72" s="22"/>
      <c r="IWS72" s="22"/>
      <c r="IWT72" s="22"/>
      <c r="IWU72" s="22"/>
      <c r="IWV72" s="22"/>
      <c r="IWW72" s="22"/>
      <c r="IWX72" s="22"/>
      <c r="IWY72" s="22"/>
      <c r="IWZ72" s="22"/>
      <c r="IXA72" s="22"/>
      <c r="IXB72" s="22"/>
      <c r="IXC72" s="22"/>
      <c r="IXD72" s="22"/>
      <c r="IXE72" s="22"/>
      <c r="IXF72" s="22"/>
      <c r="IXG72" s="22"/>
      <c r="IXH72" s="22"/>
      <c r="IXI72" s="22"/>
      <c r="IXJ72" s="22"/>
      <c r="IXK72" s="22"/>
      <c r="IXL72" s="22"/>
      <c r="IXM72" s="22"/>
      <c r="IXN72" s="22"/>
      <c r="IXO72" s="22"/>
      <c r="IXP72" s="22"/>
      <c r="IXQ72" s="22"/>
      <c r="IXR72" s="22"/>
      <c r="IXS72" s="22"/>
      <c r="IXT72" s="22"/>
      <c r="IXU72" s="22"/>
      <c r="IXV72" s="22"/>
      <c r="IXW72" s="22"/>
      <c r="IXX72" s="22"/>
      <c r="IXY72" s="22"/>
      <c r="IXZ72" s="22"/>
      <c r="IYA72" s="22"/>
      <c r="IYB72" s="22"/>
      <c r="IYC72" s="22"/>
      <c r="IYD72" s="22"/>
      <c r="IYE72" s="22"/>
      <c r="IYF72" s="22"/>
      <c r="IYG72" s="22"/>
      <c r="IYH72" s="22"/>
      <c r="IYI72" s="22"/>
      <c r="IYJ72" s="22"/>
      <c r="IYK72" s="22"/>
      <c r="IYL72" s="22"/>
      <c r="IYM72" s="22"/>
      <c r="IYN72" s="22"/>
      <c r="IYO72" s="22"/>
      <c r="IYP72" s="22"/>
      <c r="IYQ72" s="22"/>
      <c r="IYR72" s="22"/>
      <c r="IYS72" s="22"/>
      <c r="IYT72" s="22"/>
      <c r="IYU72" s="22"/>
      <c r="IYV72" s="22"/>
      <c r="IYW72" s="22"/>
      <c r="IYX72" s="22"/>
      <c r="IYY72" s="22"/>
      <c r="IYZ72" s="22"/>
      <c r="IZA72" s="22"/>
      <c r="IZB72" s="22"/>
      <c r="IZC72" s="22"/>
      <c r="IZD72" s="22"/>
      <c r="IZE72" s="22"/>
      <c r="IZF72" s="22"/>
      <c r="IZG72" s="22"/>
      <c r="IZH72" s="22"/>
      <c r="IZI72" s="22"/>
      <c r="IZJ72" s="22"/>
      <c r="IZK72" s="22"/>
      <c r="IZL72" s="22"/>
      <c r="IZM72" s="22"/>
      <c r="IZN72" s="22"/>
      <c r="IZO72" s="22"/>
      <c r="IZP72" s="22"/>
      <c r="IZQ72" s="22"/>
      <c r="IZR72" s="22"/>
      <c r="IZS72" s="22"/>
      <c r="IZT72" s="22"/>
      <c r="IZU72" s="22"/>
      <c r="IZV72" s="22"/>
      <c r="IZW72" s="22"/>
      <c r="IZX72" s="22"/>
      <c r="IZY72" s="22"/>
      <c r="IZZ72" s="22"/>
      <c r="JAA72" s="22"/>
      <c r="JAB72" s="22"/>
      <c r="JAC72" s="22"/>
      <c r="JAD72" s="22"/>
      <c r="JAE72" s="22"/>
      <c r="JAF72" s="22"/>
      <c r="JAG72" s="22"/>
      <c r="JAH72" s="22"/>
      <c r="JAI72" s="22"/>
      <c r="JAJ72" s="22"/>
      <c r="JAK72" s="22"/>
      <c r="JAL72" s="22"/>
      <c r="JAM72" s="22"/>
      <c r="JAN72" s="22"/>
      <c r="JAO72" s="22"/>
      <c r="JAP72" s="22"/>
      <c r="JAQ72" s="22"/>
      <c r="JAR72" s="22"/>
      <c r="JAS72" s="22"/>
      <c r="JAT72" s="22"/>
      <c r="JAU72" s="22"/>
      <c r="JAV72" s="22"/>
      <c r="JAW72" s="22"/>
      <c r="JAX72" s="22"/>
      <c r="JAY72" s="22"/>
      <c r="JAZ72" s="22"/>
      <c r="JBA72" s="22"/>
      <c r="JBB72" s="22"/>
      <c r="JBC72" s="22"/>
      <c r="JBD72" s="22"/>
      <c r="JBE72" s="22"/>
      <c r="JBF72" s="22"/>
      <c r="JBG72" s="22"/>
      <c r="JBH72" s="22"/>
      <c r="JBI72" s="22"/>
      <c r="JBJ72" s="22"/>
      <c r="JBK72" s="22"/>
      <c r="JBL72" s="22"/>
      <c r="JBM72" s="22"/>
      <c r="JBN72" s="22"/>
      <c r="JBO72" s="22"/>
      <c r="JBP72" s="22"/>
      <c r="JBQ72" s="22"/>
      <c r="JBR72" s="22"/>
      <c r="JBS72" s="22"/>
      <c r="JBT72" s="22"/>
      <c r="JBU72" s="22"/>
      <c r="JBV72" s="22"/>
      <c r="JBW72" s="22"/>
      <c r="JBX72" s="22"/>
      <c r="JBY72" s="22"/>
      <c r="JBZ72" s="22"/>
      <c r="JCA72" s="22"/>
      <c r="JCB72" s="22"/>
      <c r="JCC72" s="22"/>
      <c r="JCD72" s="22"/>
      <c r="JCE72" s="22"/>
      <c r="JCF72" s="22"/>
      <c r="JCG72" s="22"/>
      <c r="JCH72" s="22"/>
      <c r="JCI72" s="22"/>
      <c r="JCJ72" s="22"/>
      <c r="JCK72" s="22"/>
      <c r="JCL72" s="22"/>
      <c r="JCM72" s="22"/>
      <c r="JCN72" s="22"/>
      <c r="JCO72" s="22"/>
      <c r="JCP72" s="22"/>
      <c r="JCQ72" s="22"/>
      <c r="JCR72" s="22"/>
      <c r="JCS72" s="22"/>
      <c r="JCT72" s="22"/>
      <c r="JCU72" s="22"/>
      <c r="JCV72" s="22"/>
      <c r="JCW72" s="22"/>
      <c r="JCX72" s="22"/>
      <c r="JCY72" s="22"/>
      <c r="JCZ72" s="22"/>
      <c r="JDA72" s="22"/>
      <c r="JDB72" s="22"/>
      <c r="JDC72" s="22"/>
      <c r="JDD72" s="22"/>
      <c r="JDE72" s="22"/>
      <c r="JDF72" s="22"/>
      <c r="JDG72" s="22"/>
      <c r="JDH72" s="22"/>
      <c r="JDI72" s="22"/>
      <c r="JDJ72" s="22"/>
      <c r="JDK72" s="22"/>
      <c r="JDL72" s="22"/>
      <c r="JDM72" s="22"/>
      <c r="JDN72" s="22"/>
      <c r="JDO72" s="22"/>
      <c r="JDP72" s="22"/>
      <c r="JDQ72" s="22"/>
      <c r="JDR72" s="22"/>
      <c r="JDS72" s="22"/>
      <c r="JDT72" s="22"/>
      <c r="JDU72" s="22"/>
      <c r="JDV72" s="22"/>
      <c r="JDW72" s="22"/>
      <c r="JDX72" s="22"/>
      <c r="JDY72" s="22"/>
      <c r="JDZ72" s="22"/>
      <c r="JEA72" s="22"/>
      <c r="JEB72" s="22"/>
      <c r="JEC72" s="22"/>
      <c r="JED72" s="22"/>
      <c r="JEE72" s="22"/>
      <c r="JEF72" s="22"/>
      <c r="JEG72" s="22"/>
      <c r="JEH72" s="22"/>
      <c r="JEI72" s="22"/>
      <c r="JEJ72" s="22"/>
      <c r="JEK72" s="22"/>
      <c r="JEL72" s="22"/>
      <c r="JEM72" s="22"/>
      <c r="JEN72" s="22"/>
      <c r="JEO72" s="22"/>
      <c r="JEP72" s="22"/>
      <c r="JEQ72" s="22"/>
      <c r="JER72" s="22"/>
      <c r="JES72" s="22"/>
      <c r="JET72" s="22"/>
      <c r="JEU72" s="22"/>
      <c r="JEV72" s="22"/>
      <c r="JEW72" s="22"/>
      <c r="JEX72" s="22"/>
      <c r="JEY72" s="22"/>
      <c r="JEZ72" s="22"/>
      <c r="JFA72" s="22"/>
      <c r="JFB72" s="22"/>
      <c r="JFC72" s="22"/>
      <c r="JFD72" s="22"/>
      <c r="JFE72" s="22"/>
      <c r="JFF72" s="22"/>
      <c r="JFG72" s="22"/>
      <c r="JFH72" s="22"/>
      <c r="JFI72" s="22"/>
      <c r="JFJ72" s="22"/>
      <c r="JFK72" s="22"/>
      <c r="JFL72" s="22"/>
      <c r="JFM72" s="22"/>
      <c r="JFN72" s="22"/>
      <c r="JFO72" s="22"/>
      <c r="JFP72" s="22"/>
      <c r="JFQ72" s="22"/>
      <c r="JFR72" s="22"/>
      <c r="JFS72" s="22"/>
      <c r="JFT72" s="22"/>
      <c r="JFU72" s="22"/>
      <c r="JFV72" s="22"/>
      <c r="JFW72" s="22"/>
      <c r="JFX72" s="22"/>
      <c r="JFY72" s="22"/>
      <c r="JFZ72" s="22"/>
      <c r="JGA72" s="22"/>
      <c r="JGB72" s="22"/>
      <c r="JGC72" s="22"/>
      <c r="JGD72" s="22"/>
      <c r="JGE72" s="22"/>
      <c r="JGF72" s="22"/>
      <c r="JGG72" s="22"/>
      <c r="JGH72" s="22"/>
      <c r="JGI72" s="22"/>
      <c r="JGJ72" s="22"/>
      <c r="JGK72" s="22"/>
      <c r="JGL72" s="22"/>
      <c r="JGM72" s="22"/>
      <c r="JGN72" s="22"/>
      <c r="JGO72" s="22"/>
      <c r="JGP72" s="22"/>
      <c r="JGQ72" s="22"/>
      <c r="JGR72" s="22"/>
      <c r="JGS72" s="22"/>
      <c r="JGT72" s="22"/>
      <c r="JGU72" s="22"/>
      <c r="JGV72" s="22"/>
      <c r="JGW72" s="22"/>
      <c r="JGX72" s="22"/>
      <c r="JGY72" s="22"/>
      <c r="JGZ72" s="22"/>
      <c r="JHA72" s="22"/>
      <c r="JHB72" s="22"/>
      <c r="JHC72" s="22"/>
      <c r="JHD72" s="22"/>
      <c r="JHE72" s="22"/>
      <c r="JHF72" s="22"/>
      <c r="JHG72" s="22"/>
      <c r="JHH72" s="22"/>
      <c r="JHI72" s="22"/>
      <c r="JHJ72" s="22"/>
      <c r="JHK72" s="22"/>
      <c r="JHL72" s="22"/>
      <c r="JHM72" s="22"/>
      <c r="JHN72" s="22"/>
      <c r="JHO72" s="22"/>
      <c r="JHP72" s="22"/>
      <c r="JHQ72" s="22"/>
      <c r="JHR72" s="22"/>
      <c r="JHS72" s="22"/>
      <c r="JHT72" s="22"/>
      <c r="JHU72" s="22"/>
      <c r="JHV72" s="22"/>
      <c r="JHW72" s="22"/>
      <c r="JHX72" s="22"/>
      <c r="JHY72" s="22"/>
      <c r="JHZ72" s="22"/>
      <c r="JIA72" s="22"/>
      <c r="JIB72" s="22"/>
      <c r="JIC72" s="22"/>
      <c r="JID72" s="22"/>
      <c r="JIE72" s="22"/>
      <c r="JIF72" s="22"/>
      <c r="JIG72" s="22"/>
      <c r="JIH72" s="22"/>
      <c r="JII72" s="22"/>
      <c r="JIJ72" s="22"/>
      <c r="JIK72" s="22"/>
      <c r="JIL72" s="22"/>
      <c r="JIM72" s="22"/>
      <c r="JIN72" s="22"/>
      <c r="JIO72" s="22"/>
      <c r="JIP72" s="22"/>
      <c r="JIQ72" s="22"/>
      <c r="JIR72" s="22"/>
      <c r="JIS72" s="22"/>
      <c r="JIT72" s="22"/>
      <c r="JIU72" s="22"/>
      <c r="JIV72" s="22"/>
      <c r="JIW72" s="22"/>
      <c r="JIX72" s="22"/>
      <c r="JIY72" s="22"/>
      <c r="JIZ72" s="22"/>
      <c r="JJA72" s="22"/>
      <c r="JJB72" s="22"/>
      <c r="JJC72" s="22"/>
      <c r="JJD72" s="22"/>
      <c r="JJE72" s="22"/>
      <c r="JJF72" s="22"/>
      <c r="JJG72" s="22"/>
      <c r="JJH72" s="22"/>
      <c r="JJI72" s="22"/>
      <c r="JJJ72" s="22"/>
      <c r="JJK72" s="22"/>
      <c r="JJL72" s="22"/>
      <c r="JJM72" s="22"/>
      <c r="JJN72" s="22"/>
      <c r="JJO72" s="22"/>
      <c r="JJP72" s="22"/>
      <c r="JJQ72" s="22"/>
      <c r="JJR72" s="22"/>
      <c r="JJS72" s="22"/>
      <c r="JJT72" s="22"/>
      <c r="JJU72" s="22"/>
      <c r="JJV72" s="22"/>
      <c r="JJW72" s="22"/>
      <c r="JJX72" s="22"/>
      <c r="JJY72" s="22"/>
      <c r="JJZ72" s="22"/>
      <c r="JKA72" s="22"/>
      <c r="JKB72" s="22"/>
      <c r="JKC72" s="22"/>
      <c r="JKD72" s="22"/>
      <c r="JKE72" s="22"/>
      <c r="JKF72" s="22"/>
      <c r="JKG72" s="22"/>
      <c r="JKH72" s="22"/>
      <c r="JKI72" s="22"/>
      <c r="JKJ72" s="22"/>
      <c r="JKK72" s="22"/>
      <c r="JKL72" s="22"/>
      <c r="JKM72" s="22"/>
      <c r="JKN72" s="22"/>
      <c r="JKO72" s="22"/>
      <c r="JKP72" s="22"/>
      <c r="JKQ72" s="22"/>
      <c r="JKR72" s="22"/>
      <c r="JKS72" s="22"/>
      <c r="JKT72" s="22"/>
      <c r="JKU72" s="22"/>
      <c r="JKV72" s="22"/>
      <c r="JKW72" s="22"/>
      <c r="JKX72" s="22"/>
      <c r="JKY72" s="22"/>
      <c r="JKZ72" s="22"/>
      <c r="JLA72" s="22"/>
      <c r="JLB72" s="22"/>
      <c r="JLC72" s="22"/>
      <c r="JLD72" s="22"/>
      <c r="JLE72" s="22"/>
      <c r="JLF72" s="22"/>
      <c r="JLG72" s="22"/>
      <c r="JLH72" s="22"/>
      <c r="JLI72" s="22"/>
      <c r="JLJ72" s="22"/>
      <c r="JLK72" s="22"/>
      <c r="JLL72" s="22"/>
      <c r="JLM72" s="22"/>
      <c r="JLN72" s="22"/>
      <c r="JLO72" s="22"/>
      <c r="JLP72" s="22"/>
      <c r="JLQ72" s="22"/>
      <c r="JLR72" s="22"/>
      <c r="JLS72" s="22"/>
      <c r="JLT72" s="22"/>
      <c r="JLU72" s="22"/>
      <c r="JLV72" s="22"/>
      <c r="JLW72" s="22"/>
      <c r="JLX72" s="22"/>
      <c r="JLY72" s="22"/>
      <c r="JLZ72" s="22"/>
      <c r="JMA72" s="22"/>
      <c r="JMB72" s="22"/>
      <c r="JMC72" s="22"/>
      <c r="JMD72" s="22"/>
      <c r="JME72" s="22"/>
      <c r="JMF72" s="22"/>
      <c r="JMG72" s="22"/>
      <c r="JMH72" s="22"/>
      <c r="JMI72" s="22"/>
      <c r="JMJ72" s="22"/>
      <c r="JMK72" s="22"/>
      <c r="JML72" s="22"/>
      <c r="JMM72" s="22"/>
      <c r="JMN72" s="22"/>
      <c r="JMO72" s="22"/>
      <c r="JMP72" s="22"/>
      <c r="JMQ72" s="22"/>
      <c r="JMR72" s="22"/>
      <c r="JMS72" s="22"/>
      <c r="JMT72" s="22"/>
      <c r="JMU72" s="22"/>
      <c r="JMV72" s="22"/>
      <c r="JMW72" s="22"/>
      <c r="JMX72" s="22"/>
      <c r="JMY72" s="22"/>
      <c r="JMZ72" s="22"/>
      <c r="JNA72" s="22"/>
      <c r="JNB72" s="22"/>
      <c r="JNC72" s="22"/>
      <c r="JND72" s="22"/>
      <c r="JNE72" s="22"/>
      <c r="JNF72" s="22"/>
      <c r="JNG72" s="22"/>
      <c r="JNH72" s="22"/>
      <c r="JNI72" s="22"/>
      <c r="JNJ72" s="22"/>
      <c r="JNK72" s="22"/>
      <c r="JNL72" s="22"/>
      <c r="JNM72" s="22"/>
      <c r="JNN72" s="22"/>
      <c r="JNO72" s="22"/>
      <c r="JNP72" s="22"/>
      <c r="JNQ72" s="22"/>
      <c r="JNR72" s="22"/>
      <c r="JNS72" s="22"/>
      <c r="JNT72" s="22"/>
      <c r="JNU72" s="22"/>
      <c r="JNV72" s="22"/>
      <c r="JNW72" s="22"/>
      <c r="JNX72" s="22"/>
      <c r="JNY72" s="22"/>
      <c r="JNZ72" s="22"/>
      <c r="JOA72" s="22"/>
      <c r="JOB72" s="22"/>
      <c r="JOC72" s="22"/>
      <c r="JOD72" s="22"/>
      <c r="JOE72" s="22"/>
      <c r="JOF72" s="22"/>
      <c r="JOG72" s="22"/>
      <c r="JOH72" s="22"/>
      <c r="JOI72" s="22"/>
      <c r="JOJ72" s="22"/>
      <c r="JOK72" s="22"/>
      <c r="JOL72" s="22"/>
      <c r="JOM72" s="22"/>
      <c r="JON72" s="22"/>
      <c r="JOO72" s="22"/>
      <c r="JOP72" s="22"/>
      <c r="JOQ72" s="22"/>
      <c r="JOR72" s="22"/>
      <c r="JOS72" s="22"/>
      <c r="JOT72" s="22"/>
      <c r="JOU72" s="22"/>
      <c r="JOV72" s="22"/>
      <c r="JOW72" s="22"/>
      <c r="JOX72" s="22"/>
      <c r="JOY72" s="22"/>
      <c r="JOZ72" s="22"/>
      <c r="JPA72" s="22"/>
      <c r="JPB72" s="22"/>
      <c r="JPC72" s="22"/>
      <c r="JPD72" s="22"/>
      <c r="JPE72" s="22"/>
      <c r="JPF72" s="22"/>
      <c r="JPG72" s="22"/>
      <c r="JPH72" s="22"/>
      <c r="JPI72" s="22"/>
      <c r="JPJ72" s="22"/>
      <c r="JPK72" s="22"/>
      <c r="JPL72" s="22"/>
      <c r="JPM72" s="22"/>
      <c r="JPN72" s="22"/>
      <c r="JPO72" s="22"/>
      <c r="JPP72" s="22"/>
      <c r="JPQ72" s="22"/>
      <c r="JPR72" s="22"/>
      <c r="JPS72" s="22"/>
      <c r="JPT72" s="22"/>
      <c r="JPU72" s="22"/>
      <c r="JPV72" s="22"/>
      <c r="JPW72" s="22"/>
      <c r="JPX72" s="22"/>
      <c r="JPY72" s="22"/>
      <c r="JPZ72" s="22"/>
      <c r="JQA72" s="22"/>
      <c r="JQB72" s="22"/>
      <c r="JQC72" s="22"/>
      <c r="JQD72" s="22"/>
      <c r="JQE72" s="22"/>
      <c r="JQF72" s="22"/>
      <c r="JQG72" s="22"/>
      <c r="JQH72" s="22"/>
      <c r="JQI72" s="22"/>
      <c r="JQJ72" s="22"/>
      <c r="JQK72" s="22"/>
      <c r="JQL72" s="22"/>
      <c r="JQM72" s="22"/>
      <c r="JQN72" s="22"/>
      <c r="JQO72" s="22"/>
      <c r="JQP72" s="22"/>
      <c r="JQQ72" s="22"/>
      <c r="JQR72" s="22"/>
      <c r="JQS72" s="22"/>
      <c r="JQT72" s="22"/>
      <c r="JQU72" s="22"/>
      <c r="JQV72" s="22"/>
      <c r="JQW72" s="22"/>
      <c r="JQX72" s="22"/>
      <c r="JQY72" s="22"/>
      <c r="JQZ72" s="22"/>
      <c r="JRA72" s="22"/>
      <c r="JRB72" s="22"/>
      <c r="JRC72" s="22"/>
      <c r="JRD72" s="22"/>
      <c r="JRE72" s="22"/>
      <c r="JRF72" s="22"/>
      <c r="JRG72" s="22"/>
      <c r="JRH72" s="22"/>
      <c r="JRI72" s="22"/>
      <c r="JRJ72" s="22"/>
      <c r="JRK72" s="22"/>
      <c r="JRL72" s="22"/>
      <c r="JRM72" s="22"/>
      <c r="JRN72" s="22"/>
      <c r="JRO72" s="22"/>
      <c r="JRP72" s="22"/>
      <c r="JRQ72" s="22"/>
      <c r="JRR72" s="22"/>
      <c r="JRS72" s="22"/>
      <c r="JRT72" s="22"/>
      <c r="JRU72" s="22"/>
      <c r="JRV72" s="22"/>
      <c r="JRW72" s="22"/>
      <c r="JRX72" s="22"/>
      <c r="JRY72" s="22"/>
      <c r="JRZ72" s="22"/>
      <c r="JSA72" s="22"/>
      <c r="JSB72" s="22"/>
      <c r="JSC72" s="22"/>
      <c r="JSD72" s="22"/>
      <c r="JSE72" s="22"/>
      <c r="JSF72" s="22"/>
      <c r="JSG72" s="22"/>
      <c r="JSH72" s="22"/>
      <c r="JSI72" s="22"/>
      <c r="JSJ72" s="22"/>
      <c r="JSK72" s="22"/>
      <c r="JSL72" s="22"/>
      <c r="JSM72" s="22"/>
      <c r="JSN72" s="22"/>
      <c r="JSO72" s="22"/>
      <c r="JSP72" s="22"/>
      <c r="JSQ72" s="22"/>
      <c r="JSR72" s="22"/>
      <c r="JSS72" s="22"/>
      <c r="JST72" s="22"/>
      <c r="JSU72" s="22"/>
      <c r="JSV72" s="22"/>
      <c r="JSW72" s="22"/>
      <c r="JSX72" s="22"/>
      <c r="JSY72" s="22"/>
      <c r="JSZ72" s="22"/>
      <c r="JTA72" s="22"/>
      <c r="JTB72" s="22"/>
      <c r="JTC72" s="22"/>
      <c r="JTD72" s="22"/>
      <c r="JTE72" s="22"/>
      <c r="JTF72" s="22"/>
      <c r="JTG72" s="22"/>
      <c r="JTH72" s="22"/>
      <c r="JTI72" s="22"/>
      <c r="JTJ72" s="22"/>
      <c r="JTK72" s="22"/>
      <c r="JTL72" s="22"/>
      <c r="JTM72" s="22"/>
      <c r="JTN72" s="22"/>
      <c r="JTO72" s="22"/>
      <c r="JTP72" s="22"/>
      <c r="JTQ72" s="22"/>
      <c r="JTR72" s="22"/>
      <c r="JTS72" s="22"/>
      <c r="JTT72" s="22"/>
      <c r="JTU72" s="22"/>
      <c r="JTV72" s="22"/>
      <c r="JTW72" s="22"/>
      <c r="JTX72" s="22"/>
      <c r="JTY72" s="22"/>
      <c r="JTZ72" s="22"/>
      <c r="JUA72" s="22"/>
      <c r="JUB72" s="22"/>
      <c r="JUC72" s="22"/>
      <c r="JUD72" s="22"/>
      <c r="JUE72" s="22"/>
      <c r="JUF72" s="22"/>
      <c r="JUG72" s="22"/>
      <c r="JUH72" s="22"/>
      <c r="JUI72" s="22"/>
      <c r="JUJ72" s="22"/>
      <c r="JUK72" s="22"/>
      <c r="JUL72" s="22"/>
      <c r="JUM72" s="22"/>
      <c r="JUN72" s="22"/>
      <c r="JUO72" s="22"/>
      <c r="JUP72" s="22"/>
      <c r="JUQ72" s="22"/>
      <c r="JUR72" s="22"/>
      <c r="JUS72" s="22"/>
      <c r="JUT72" s="22"/>
      <c r="JUU72" s="22"/>
      <c r="JUV72" s="22"/>
      <c r="JUW72" s="22"/>
      <c r="JUX72" s="22"/>
      <c r="JUY72" s="22"/>
      <c r="JUZ72" s="22"/>
      <c r="JVA72" s="22"/>
      <c r="JVB72" s="22"/>
      <c r="JVC72" s="22"/>
      <c r="JVD72" s="22"/>
      <c r="JVE72" s="22"/>
      <c r="JVF72" s="22"/>
      <c r="JVG72" s="22"/>
      <c r="JVH72" s="22"/>
      <c r="JVI72" s="22"/>
      <c r="JVJ72" s="22"/>
      <c r="JVK72" s="22"/>
      <c r="JVL72" s="22"/>
      <c r="JVM72" s="22"/>
      <c r="JVN72" s="22"/>
      <c r="JVO72" s="22"/>
      <c r="JVP72" s="22"/>
      <c r="JVQ72" s="22"/>
      <c r="JVR72" s="22"/>
      <c r="JVS72" s="22"/>
      <c r="JVT72" s="22"/>
      <c r="JVU72" s="22"/>
      <c r="JVV72" s="22"/>
      <c r="JVW72" s="22"/>
      <c r="JVX72" s="22"/>
      <c r="JVY72" s="22"/>
      <c r="JVZ72" s="22"/>
      <c r="JWA72" s="22"/>
      <c r="JWB72" s="22"/>
      <c r="JWC72" s="22"/>
      <c r="JWD72" s="22"/>
      <c r="JWE72" s="22"/>
      <c r="JWF72" s="22"/>
      <c r="JWG72" s="22"/>
      <c r="JWH72" s="22"/>
      <c r="JWI72" s="22"/>
      <c r="JWJ72" s="22"/>
      <c r="JWK72" s="22"/>
      <c r="JWL72" s="22"/>
      <c r="JWM72" s="22"/>
      <c r="JWN72" s="22"/>
      <c r="JWO72" s="22"/>
      <c r="JWP72" s="22"/>
      <c r="JWQ72" s="22"/>
      <c r="JWR72" s="22"/>
      <c r="JWS72" s="22"/>
      <c r="JWT72" s="22"/>
      <c r="JWU72" s="22"/>
      <c r="JWV72" s="22"/>
      <c r="JWW72" s="22"/>
      <c r="JWX72" s="22"/>
      <c r="JWY72" s="22"/>
      <c r="JWZ72" s="22"/>
      <c r="JXA72" s="22"/>
      <c r="JXB72" s="22"/>
      <c r="JXC72" s="22"/>
      <c r="JXD72" s="22"/>
      <c r="JXE72" s="22"/>
      <c r="JXF72" s="22"/>
      <c r="JXG72" s="22"/>
      <c r="JXH72" s="22"/>
      <c r="JXI72" s="22"/>
      <c r="JXJ72" s="22"/>
      <c r="JXK72" s="22"/>
      <c r="JXL72" s="22"/>
      <c r="JXM72" s="22"/>
      <c r="JXN72" s="22"/>
      <c r="JXO72" s="22"/>
      <c r="JXP72" s="22"/>
      <c r="JXQ72" s="22"/>
      <c r="JXR72" s="22"/>
      <c r="JXS72" s="22"/>
      <c r="JXT72" s="22"/>
      <c r="JXU72" s="22"/>
      <c r="JXV72" s="22"/>
      <c r="JXW72" s="22"/>
      <c r="JXX72" s="22"/>
      <c r="JXY72" s="22"/>
      <c r="JXZ72" s="22"/>
      <c r="JYA72" s="22"/>
      <c r="JYB72" s="22"/>
      <c r="JYC72" s="22"/>
      <c r="JYD72" s="22"/>
      <c r="JYE72" s="22"/>
      <c r="JYF72" s="22"/>
      <c r="JYG72" s="22"/>
      <c r="JYH72" s="22"/>
      <c r="JYI72" s="22"/>
      <c r="JYJ72" s="22"/>
      <c r="JYK72" s="22"/>
      <c r="JYL72" s="22"/>
      <c r="JYM72" s="22"/>
      <c r="JYN72" s="22"/>
      <c r="JYO72" s="22"/>
      <c r="JYP72" s="22"/>
      <c r="JYQ72" s="22"/>
      <c r="JYR72" s="22"/>
      <c r="JYS72" s="22"/>
      <c r="JYT72" s="22"/>
      <c r="JYU72" s="22"/>
      <c r="JYV72" s="22"/>
      <c r="JYW72" s="22"/>
      <c r="JYX72" s="22"/>
      <c r="JYY72" s="22"/>
      <c r="JYZ72" s="22"/>
      <c r="JZA72" s="22"/>
      <c r="JZB72" s="22"/>
      <c r="JZC72" s="22"/>
      <c r="JZD72" s="22"/>
      <c r="JZE72" s="22"/>
      <c r="JZF72" s="22"/>
      <c r="JZG72" s="22"/>
      <c r="JZH72" s="22"/>
      <c r="JZI72" s="22"/>
      <c r="JZJ72" s="22"/>
      <c r="JZK72" s="22"/>
      <c r="JZL72" s="22"/>
      <c r="JZM72" s="22"/>
      <c r="JZN72" s="22"/>
      <c r="JZO72" s="22"/>
      <c r="JZP72" s="22"/>
      <c r="JZQ72" s="22"/>
      <c r="JZR72" s="22"/>
      <c r="JZS72" s="22"/>
      <c r="JZT72" s="22"/>
      <c r="JZU72" s="22"/>
      <c r="JZV72" s="22"/>
      <c r="JZW72" s="22"/>
      <c r="JZX72" s="22"/>
      <c r="JZY72" s="22"/>
      <c r="JZZ72" s="22"/>
      <c r="KAA72" s="22"/>
      <c r="KAB72" s="22"/>
      <c r="KAC72" s="22"/>
      <c r="KAD72" s="22"/>
      <c r="KAE72" s="22"/>
      <c r="KAF72" s="22"/>
      <c r="KAG72" s="22"/>
      <c r="KAH72" s="22"/>
      <c r="KAI72" s="22"/>
      <c r="KAJ72" s="22"/>
      <c r="KAK72" s="22"/>
      <c r="KAL72" s="22"/>
      <c r="KAM72" s="22"/>
      <c r="KAN72" s="22"/>
      <c r="KAO72" s="22"/>
      <c r="KAP72" s="22"/>
      <c r="KAQ72" s="22"/>
      <c r="KAR72" s="22"/>
      <c r="KAS72" s="22"/>
      <c r="KAT72" s="22"/>
      <c r="KAU72" s="22"/>
      <c r="KAV72" s="22"/>
      <c r="KAW72" s="22"/>
      <c r="KAX72" s="22"/>
      <c r="KAY72" s="22"/>
      <c r="KAZ72" s="22"/>
      <c r="KBA72" s="22"/>
      <c r="KBB72" s="22"/>
      <c r="KBC72" s="22"/>
      <c r="KBD72" s="22"/>
      <c r="KBE72" s="22"/>
      <c r="KBF72" s="22"/>
      <c r="KBG72" s="22"/>
      <c r="KBH72" s="22"/>
      <c r="KBI72" s="22"/>
      <c r="KBJ72" s="22"/>
      <c r="KBK72" s="22"/>
      <c r="KBL72" s="22"/>
      <c r="KBM72" s="22"/>
      <c r="KBN72" s="22"/>
      <c r="KBO72" s="22"/>
      <c r="KBP72" s="22"/>
      <c r="KBQ72" s="22"/>
      <c r="KBR72" s="22"/>
      <c r="KBS72" s="22"/>
      <c r="KBT72" s="22"/>
      <c r="KBU72" s="22"/>
      <c r="KBV72" s="22"/>
      <c r="KBW72" s="22"/>
      <c r="KBX72" s="22"/>
      <c r="KBY72" s="22"/>
      <c r="KBZ72" s="22"/>
      <c r="KCA72" s="22"/>
      <c r="KCB72" s="22"/>
      <c r="KCC72" s="22"/>
      <c r="KCD72" s="22"/>
      <c r="KCE72" s="22"/>
      <c r="KCF72" s="22"/>
      <c r="KCG72" s="22"/>
      <c r="KCH72" s="22"/>
      <c r="KCI72" s="22"/>
      <c r="KCJ72" s="22"/>
      <c r="KCK72" s="22"/>
      <c r="KCL72" s="22"/>
      <c r="KCM72" s="22"/>
      <c r="KCN72" s="22"/>
      <c r="KCO72" s="22"/>
      <c r="KCP72" s="22"/>
      <c r="KCQ72" s="22"/>
      <c r="KCR72" s="22"/>
      <c r="KCS72" s="22"/>
      <c r="KCT72" s="22"/>
      <c r="KCU72" s="22"/>
      <c r="KCV72" s="22"/>
      <c r="KCW72" s="22"/>
      <c r="KCX72" s="22"/>
      <c r="KCY72" s="22"/>
      <c r="KCZ72" s="22"/>
      <c r="KDA72" s="22"/>
      <c r="KDB72" s="22"/>
      <c r="KDC72" s="22"/>
      <c r="KDD72" s="22"/>
      <c r="KDE72" s="22"/>
      <c r="KDF72" s="22"/>
      <c r="KDG72" s="22"/>
      <c r="KDH72" s="22"/>
      <c r="KDI72" s="22"/>
      <c r="KDJ72" s="22"/>
      <c r="KDK72" s="22"/>
      <c r="KDL72" s="22"/>
      <c r="KDM72" s="22"/>
      <c r="KDN72" s="22"/>
      <c r="KDO72" s="22"/>
      <c r="KDP72" s="22"/>
      <c r="KDQ72" s="22"/>
      <c r="KDR72" s="22"/>
      <c r="KDS72" s="22"/>
      <c r="KDT72" s="22"/>
      <c r="KDU72" s="22"/>
      <c r="KDV72" s="22"/>
      <c r="KDW72" s="22"/>
      <c r="KDX72" s="22"/>
      <c r="KDY72" s="22"/>
      <c r="KDZ72" s="22"/>
      <c r="KEA72" s="22"/>
      <c r="KEB72" s="22"/>
      <c r="KEC72" s="22"/>
      <c r="KED72" s="22"/>
      <c r="KEE72" s="22"/>
      <c r="KEF72" s="22"/>
      <c r="KEG72" s="22"/>
      <c r="KEH72" s="22"/>
      <c r="KEI72" s="22"/>
      <c r="KEJ72" s="22"/>
      <c r="KEK72" s="22"/>
      <c r="KEL72" s="22"/>
      <c r="KEM72" s="22"/>
      <c r="KEN72" s="22"/>
      <c r="KEO72" s="22"/>
      <c r="KEP72" s="22"/>
      <c r="KEQ72" s="22"/>
      <c r="KER72" s="22"/>
      <c r="KES72" s="22"/>
      <c r="KET72" s="22"/>
      <c r="KEU72" s="22"/>
      <c r="KEV72" s="22"/>
      <c r="KEW72" s="22"/>
      <c r="KEX72" s="22"/>
      <c r="KEY72" s="22"/>
      <c r="KEZ72" s="22"/>
      <c r="KFA72" s="22"/>
      <c r="KFB72" s="22"/>
      <c r="KFC72" s="22"/>
      <c r="KFD72" s="22"/>
      <c r="KFE72" s="22"/>
      <c r="KFF72" s="22"/>
      <c r="KFG72" s="22"/>
      <c r="KFH72" s="22"/>
      <c r="KFI72" s="22"/>
      <c r="KFJ72" s="22"/>
      <c r="KFK72" s="22"/>
      <c r="KFL72" s="22"/>
      <c r="KFM72" s="22"/>
      <c r="KFN72" s="22"/>
      <c r="KFO72" s="22"/>
      <c r="KFP72" s="22"/>
      <c r="KFQ72" s="22"/>
      <c r="KFR72" s="22"/>
      <c r="KFS72" s="22"/>
      <c r="KFT72" s="22"/>
      <c r="KFU72" s="22"/>
      <c r="KFV72" s="22"/>
      <c r="KFW72" s="22"/>
      <c r="KFX72" s="22"/>
      <c r="KFY72" s="22"/>
      <c r="KFZ72" s="22"/>
      <c r="KGA72" s="22"/>
      <c r="KGB72" s="22"/>
      <c r="KGC72" s="22"/>
      <c r="KGD72" s="22"/>
      <c r="KGE72" s="22"/>
      <c r="KGF72" s="22"/>
      <c r="KGG72" s="22"/>
      <c r="KGH72" s="22"/>
      <c r="KGI72" s="22"/>
      <c r="KGJ72" s="22"/>
      <c r="KGK72" s="22"/>
      <c r="KGL72" s="22"/>
      <c r="KGM72" s="22"/>
      <c r="KGN72" s="22"/>
      <c r="KGO72" s="22"/>
      <c r="KGP72" s="22"/>
      <c r="KGQ72" s="22"/>
      <c r="KGR72" s="22"/>
      <c r="KGS72" s="22"/>
      <c r="KGT72" s="22"/>
      <c r="KGU72" s="22"/>
      <c r="KGV72" s="22"/>
      <c r="KGW72" s="22"/>
      <c r="KGX72" s="22"/>
      <c r="KGY72" s="22"/>
      <c r="KGZ72" s="22"/>
      <c r="KHA72" s="22"/>
      <c r="KHB72" s="22"/>
      <c r="KHC72" s="22"/>
      <c r="KHD72" s="22"/>
      <c r="KHE72" s="22"/>
      <c r="KHF72" s="22"/>
      <c r="KHG72" s="22"/>
      <c r="KHH72" s="22"/>
      <c r="KHI72" s="22"/>
      <c r="KHJ72" s="22"/>
      <c r="KHK72" s="22"/>
      <c r="KHL72" s="22"/>
      <c r="KHM72" s="22"/>
      <c r="KHN72" s="22"/>
      <c r="KHO72" s="22"/>
      <c r="KHP72" s="22"/>
      <c r="KHQ72" s="22"/>
      <c r="KHR72" s="22"/>
      <c r="KHS72" s="22"/>
      <c r="KHT72" s="22"/>
      <c r="KHU72" s="22"/>
      <c r="KHV72" s="22"/>
      <c r="KHW72" s="22"/>
      <c r="KHX72" s="22"/>
      <c r="KHY72" s="22"/>
      <c r="KHZ72" s="22"/>
      <c r="KIA72" s="22"/>
      <c r="KIB72" s="22"/>
      <c r="KIC72" s="22"/>
      <c r="KID72" s="22"/>
      <c r="KIE72" s="22"/>
      <c r="KIF72" s="22"/>
      <c r="KIG72" s="22"/>
      <c r="KIH72" s="22"/>
      <c r="KII72" s="22"/>
      <c r="KIJ72" s="22"/>
      <c r="KIK72" s="22"/>
      <c r="KIL72" s="22"/>
      <c r="KIM72" s="22"/>
      <c r="KIN72" s="22"/>
      <c r="KIO72" s="22"/>
      <c r="KIP72" s="22"/>
      <c r="KIQ72" s="22"/>
      <c r="KIR72" s="22"/>
      <c r="KIS72" s="22"/>
      <c r="KIT72" s="22"/>
      <c r="KIU72" s="22"/>
      <c r="KIV72" s="22"/>
      <c r="KIW72" s="22"/>
      <c r="KIX72" s="22"/>
      <c r="KIY72" s="22"/>
      <c r="KIZ72" s="22"/>
      <c r="KJA72" s="22"/>
      <c r="KJB72" s="22"/>
      <c r="KJC72" s="22"/>
      <c r="KJD72" s="22"/>
      <c r="KJE72" s="22"/>
      <c r="KJF72" s="22"/>
      <c r="KJG72" s="22"/>
      <c r="KJH72" s="22"/>
      <c r="KJI72" s="22"/>
      <c r="KJJ72" s="22"/>
      <c r="KJK72" s="22"/>
      <c r="KJL72" s="22"/>
      <c r="KJM72" s="22"/>
      <c r="KJN72" s="22"/>
      <c r="KJO72" s="22"/>
      <c r="KJP72" s="22"/>
      <c r="KJQ72" s="22"/>
      <c r="KJR72" s="22"/>
      <c r="KJS72" s="22"/>
      <c r="KJT72" s="22"/>
      <c r="KJU72" s="22"/>
      <c r="KJV72" s="22"/>
      <c r="KJW72" s="22"/>
      <c r="KJX72" s="22"/>
      <c r="KJY72" s="22"/>
      <c r="KJZ72" s="22"/>
      <c r="KKA72" s="22"/>
      <c r="KKB72" s="22"/>
      <c r="KKC72" s="22"/>
      <c r="KKD72" s="22"/>
      <c r="KKE72" s="22"/>
      <c r="KKF72" s="22"/>
      <c r="KKG72" s="22"/>
      <c r="KKH72" s="22"/>
      <c r="KKI72" s="22"/>
      <c r="KKJ72" s="22"/>
      <c r="KKK72" s="22"/>
      <c r="KKL72" s="22"/>
      <c r="KKM72" s="22"/>
      <c r="KKN72" s="22"/>
      <c r="KKO72" s="22"/>
      <c r="KKP72" s="22"/>
      <c r="KKQ72" s="22"/>
      <c r="KKR72" s="22"/>
      <c r="KKS72" s="22"/>
      <c r="KKT72" s="22"/>
      <c r="KKU72" s="22"/>
      <c r="KKV72" s="22"/>
      <c r="KKW72" s="22"/>
      <c r="KKX72" s="22"/>
      <c r="KKY72" s="22"/>
      <c r="KKZ72" s="22"/>
      <c r="KLA72" s="22"/>
      <c r="KLB72" s="22"/>
      <c r="KLC72" s="22"/>
      <c r="KLD72" s="22"/>
      <c r="KLE72" s="22"/>
      <c r="KLF72" s="22"/>
      <c r="KLG72" s="22"/>
      <c r="KLH72" s="22"/>
      <c r="KLI72" s="22"/>
      <c r="KLJ72" s="22"/>
      <c r="KLK72" s="22"/>
      <c r="KLL72" s="22"/>
      <c r="KLM72" s="22"/>
      <c r="KLN72" s="22"/>
      <c r="KLO72" s="22"/>
      <c r="KLP72" s="22"/>
      <c r="KLQ72" s="22"/>
      <c r="KLR72" s="22"/>
      <c r="KLS72" s="22"/>
      <c r="KLT72" s="22"/>
      <c r="KLU72" s="22"/>
      <c r="KLV72" s="22"/>
      <c r="KLW72" s="22"/>
      <c r="KLX72" s="22"/>
      <c r="KLY72" s="22"/>
      <c r="KLZ72" s="22"/>
      <c r="KMA72" s="22"/>
      <c r="KMB72" s="22"/>
      <c r="KMC72" s="22"/>
      <c r="KMD72" s="22"/>
      <c r="KME72" s="22"/>
      <c r="KMF72" s="22"/>
      <c r="KMG72" s="22"/>
      <c r="KMH72" s="22"/>
      <c r="KMI72" s="22"/>
      <c r="KMJ72" s="22"/>
      <c r="KMK72" s="22"/>
      <c r="KML72" s="22"/>
      <c r="KMM72" s="22"/>
      <c r="KMN72" s="22"/>
      <c r="KMO72" s="22"/>
      <c r="KMP72" s="22"/>
      <c r="KMQ72" s="22"/>
      <c r="KMR72" s="22"/>
      <c r="KMS72" s="22"/>
      <c r="KMT72" s="22"/>
      <c r="KMU72" s="22"/>
      <c r="KMV72" s="22"/>
      <c r="KMW72" s="22"/>
      <c r="KMX72" s="22"/>
      <c r="KMY72" s="22"/>
      <c r="KMZ72" s="22"/>
      <c r="KNA72" s="22"/>
      <c r="KNB72" s="22"/>
      <c r="KNC72" s="22"/>
      <c r="KND72" s="22"/>
      <c r="KNE72" s="22"/>
      <c r="KNF72" s="22"/>
      <c r="KNG72" s="22"/>
      <c r="KNH72" s="22"/>
      <c r="KNI72" s="22"/>
      <c r="KNJ72" s="22"/>
      <c r="KNK72" s="22"/>
      <c r="KNL72" s="22"/>
      <c r="KNM72" s="22"/>
      <c r="KNN72" s="22"/>
      <c r="KNO72" s="22"/>
      <c r="KNP72" s="22"/>
      <c r="KNQ72" s="22"/>
      <c r="KNR72" s="22"/>
      <c r="KNS72" s="22"/>
      <c r="KNT72" s="22"/>
      <c r="KNU72" s="22"/>
      <c r="KNV72" s="22"/>
      <c r="KNW72" s="22"/>
      <c r="KNX72" s="22"/>
      <c r="KNY72" s="22"/>
      <c r="KNZ72" s="22"/>
      <c r="KOA72" s="22"/>
      <c r="KOB72" s="22"/>
      <c r="KOC72" s="22"/>
      <c r="KOD72" s="22"/>
      <c r="KOE72" s="22"/>
      <c r="KOF72" s="22"/>
      <c r="KOG72" s="22"/>
      <c r="KOH72" s="22"/>
      <c r="KOI72" s="22"/>
      <c r="KOJ72" s="22"/>
      <c r="KOK72" s="22"/>
      <c r="KOL72" s="22"/>
      <c r="KOM72" s="22"/>
      <c r="KON72" s="22"/>
      <c r="KOO72" s="22"/>
      <c r="KOP72" s="22"/>
      <c r="KOQ72" s="22"/>
      <c r="KOR72" s="22"/>
      <c r="KOS72" s="22"/>
      <c r="KOT72" s="22"/>
      <c r="KOU72" s="22"/>
      <c r="KOV72" s="22"/>
      <c r="KOW72" s="22"/>
      <c r="KOX72" s="22"/>
      <c r="KOY72" s="22"/>
      <c r="KOZ72" s="22"/>
      <c r="KPA72" s="22"/>
      <c r="KPB72" s="22"/>
      <c r="KPC72" s="22"/>
      <c r="KPD72" s="22"/>
      <c r="KPE72" s="22"/>
      <c r="KPF72" s="22"/>
      <c r="KPG72" s="22"/>
      <c r="KPH72" s="22"/>
      <c r="KPI72" s="22"/>
      <c r="KPJ72" s="22"/>
      <c r="KPK72" s="22"/>
      <c r="KPL72" s="22"/>
      <c r="KPM72" s="22"/>
      <c r="KPN72" s="22"/>
      <c r="KPO72" s="22"/>
      <c r="KPP72" s="22"/>
      <c r="KPQ72" s="22"/>
      <c r="KPR72" s="22"/>
      <c r="KPS72" s="22"/>
      <c r="KPT72" s="22"/>
      <c r="KPU72" s="22"/>
      <c r="KPV72" s="22"/>
      <c r="KPW72" s="22"/>
      <c r="KPX72" s="22"/>
      <c r="KPY72" s="22"/>
      <c r="KPZ72" s="22"/>
      <c r="KQA72" s="22"/>
      <c r="KQB72" s="22"/>
      <c r="KQC72" s="22"/>
      <c r="KQD72" s="22"/>
      <c r="KQE72" s="22"/>
      <c r="KQF72" s="22"/>
      <c r="KQG72" s="22"/>
      <c r="KQH72" s="22"/>
      <c r="KQI72" s="22"/>
      <c r="KQJ72" s="22"/>
      <c r="KQK72" s="22"/>
      <c r="KQL72" s="22"/>
      <c r="KQM72" s="22"/>
      <c r="KQN72" s="22"/>
      <c r="KQO72" s="22"/>
      <c r="KQP72" s="22"/>
      <c r="KQQ72" s="22"/>
      <c r="KQR72" s="22"/>
      <c r="KQS72" s="22"/>
      <c r="KQT72" s="22"/>
      <c r="KQU72" s="22"/>
      <c r="KQV72" s="22"/>
      <c r="KQW72" s="22"/>
      <c r="KQX72" s="22"/>
      <c r="KQY72" s="22"/>
      <c r="KQZ72" s="22"/>
      <c r="KRA72" s="22"/>
      <c r="KRB72" s="22"/>
      <c r="KRC72" s="22"/>
      <c r="KRD72" s="22"/>
      <c r="KRE72" s="22"/>
      <c r="KRF72" s="22"/>
      <c r="KRG72" s="22"/>
      <c r="KRH72" s="22"/>
      <c r="KRI72" s="22"/>
      <c r="KRJ72" s="22"/>
      <c r="KRK72" s="22"/>
      <c r="KRL72" s="22"/>
      <c r="KRM72" s="22"/>
      <c r="KRN72" s="22"/>
      <c r="KRO72" s="22"/>
      <c r="KRP72" s="22"/>
      <c r="KRQ72" s="22"/>
      <c r="KRR72" s="22"/>
      <c r="KRS72" s="22"/>
      <c r="KRT72" s="22"/>
      <c r="KRU72" s="22"/>
      <c r="KRV72" s="22"/>
      <c r="KRW72" s="22"/>
      <c r="KRX72" s="22"/>
      <c r="KRY72" s="22"/>
      <c r="KRZ72" s="22"/>
      <c r="KSA72" s="22"/>
      <c r="KSB72" s="22"/>
      <c r="KSC72" s="22"/>
      <c r="KSD72" s="22"/>
      <c r="KSE72" s="22"/>
      <c r="KSF72" s="22"/>
      <c r="KSG72" s="22"/>
      <c r="KSH72" s="22"/>
      <c r="KSI72" s="22"/>
      <c r="KSJ72" s="22"/>
      <c r="KSK72" s="22"/>
      <c r="KSL72" s="22"/>
      <c r="KSM72" s="22"/>
      <c r="KSN72" s="22"/>
      <c r="KSO72" s="22"/>
      <c r="KSP72" s="22"/>
      <c r="KSQ72" s="22"/>
      <c r="KSR72" s="22"/>
      <c r="KSS72" s="22"/>
      <c r="KST72" s="22"/>
      <c r="KSU72" s="22"/>
      <c r="KSV72" s="22"/>
      <c r="KSW72" s="22"/>
      <c r="KSX72" s="22"/>
      <c r="KSY72" s="22"/>
      <c r="KSZ72" s="22"/>
      <c r="KTA72" s="22"/>
      <c r="KTB72" s="22"/>
      <c r="KTC72" s="22"/>
      <c r="KTD72" s="22"/>
      <c r="KTE72" s="22"/>
      <c r="KTF72" s="22"/>
      <c r="KTG72" s="22"/>
      <c r="KTH72" s="22"/>
      <c r="KTI72" s="22"/>
      <c r="KTJ72" s="22"/>
      <c r="KTK72" s="22"/>
      <c r="KTL72" s="22"/>
      <c r="KTM72" s="22"/>
      <c r="KTN72" s="22"/>
      <c r="KTO72" s="22"/>
      <c r="KTP72" s="22"/>
      <c r="KTQ72" s="22"/>
      <c r="KTR72" s="22"/>
      <c r="KTS72" s="22"/>
      <c r="KTT72" s="22"/>
      <c r="KTU72" s="22"/>
      <c r="KTV72" s="22"/>
      <c r="KTW72" s="22"/>
      <c r="KTX72" s="22"/>
      <c r="KTY72" s="22"/>
      <c r="KTZ72" s="22"/>
      <c r="KUA72" s="22"/>
      <c r="KUB72" s="22"/>
      <c r="KUC72" s="22"/>
      <c r="KUD72" s="22"/>
      <c r="KUE72" s="22"/>
      <c r="KUF72" s="22"/>
      <c r="KUG72" s="22"/>
      <c r="KUH72" s="22"/>
      <c r="KUI72" s="22"/>
      <c r="KUJ72" s="22"/>
      <c r="KUK72" s="22"/>
      <c r="KUL72" s="22"/>
      <c r="KUM72" s="22"/>
      <c r="KUN72" s="22"/>
      <c r="KUO72" s="22"/>
      <c r="KUP72" s="22"/>
      <c r="KUQ72" s="22"/>
      <c r="KUR72" s="22"/>
      <c r="KUS72" s="22"/>
      <c r="KUT72" s="22"/>
      <c r="KUU72" s="22"/>
      <c r="KUV72" s="22"/>
      <c r="KUW72" s="22"/>
      <c r="KUX72" s="22"/>
      <c r="KUY72" s="22"/>
      <c r="KUZ72" s="22"/>
      <c r="KVA72" s="22"/>
      <c r="KVB72" s="22"/>
      <c r="KVC72" s="22"/>
      <c r="KVD72" s="22"/>
      <c r="KVE72" s="22"/>
      <c r="KVF72" s="22"/>
      <c r="KVG72" s="22"/>
      <c r="KVH72" s="22"/>
      <c r="KVI72" s="22"/>
      <c r="KVJ72" s="22"/>
      <c r="KVK72" s="22"/>
      <c r="KVL72" s="22"/>
      <c r="KVM72" s="22"/>
      <c r="KVN72" s="22"/>
      <c r="KVO72" s="22"/>
      <c r="KVP72" s="22"/>
      <c r="KVQ72" s="22"/>
      <c r="KVR72" s="22"/>
      <c r="KVS72" s="22"/>
      <c r="KVT72" s="22"/>
      <c r="KVU72" s="22"/>
      <c r="KVV72" s="22"/>
      <c r="KVW72" s="22"/>
      <c r="KVX72" s="22"/>
      <c r="KVY72" s="22"/>
      <c r="KVZ72" s="22"/>
      <c r="KWA72" s="22"/>
      <c r="KWB72" s="22"/>
      <c r="KWC72" s="22"/>
      <c r="KWD72" s="22"/>
      <c r="KWE72" s="22"/>
      <c r="KWF72" s="22"/>
      <c r="KWG72" s="22"/>
      <c r="KWH72" s="22"/>
      <c r="KWI72" s="22"/>
      <c r="KWJ72" s="22"/>
      <c r="KWK72" s="22"/>
      <c r="KWL72" s="22"/>
      <c r="KWM72" s="22"/>
      <c r="KWN72" s="22"/>
      <c r="KWO72" s="22"/>
      <c r="KWP72" s="22"/>
      <c r="KWQ72" s="22"/>
      <c r="KWR72" s="22"/>
      <c r="KWS72" s="22"/>
      <c r="KWT72" s="22"/>
      <c r="KWU72" s="22"/>
      <c r="KWV72" s="22"/>
      <c r="KWW72" s="22"/>
      <c r="KWX72" s="22"/>
      <c r="KWY72" s="22"/>
      <c r="KWZ72" s="22"/>
      <c r="KXA72" s="22"/>
      <c r="KXB72" s="22"/>
      <c r="KXC72" s="22"/>
      <c r="KXD72" s="22"/>
      <c r="KXE72" s="22"/>
      <c r="KXF72" s="22"/>
      <c r="KXG72" s="22"/>
      <c r="KXH72" s="22"/>
      <c r="KXI72" s="22"/>
      <c r="KXJ72" s="22"/>
      <c r="KXK72" s="22"/>
      <c r="KXL72" s="22"/>
      <c r="KXM72" s="22"/>
      <c r="KXN72" s="22"/>
      <c r="KXO72" s="22"/>
      <c r="KXP72" s="22"/>
      <c r="KXQ72" s="22"/>
      <c r="KXR72" s="22"/>
      <c r="KXS72" s="22"/>
      <c r="KXT72" s="22"/>
      <c r="KXU72" s="22"/>
      <c r="KXV72" s="22"/>
      <c r="KXW72" s="22"/>
      <c r="KXX72" s="22"/>
      <c r="KXY72" s="22"/>
      <c r="KXZ72" s="22"/>
      <c r="KYA72" s="22"/>
      <c r="KYB72" s="22"/>
      <c r="KYC72" s="22"/>
      <c r="KYD72" s="22"/>
      <c r="KYE72" s="22"/>
      <c r="KYF72" s="22"/>
      <c r="KYG72" s="22"/>
      <c r="KYH72" s="22"/>
      <c r="KYI72" s="22"/>
      <c r="KYJ72" s="22"/>
      <c r="KYK72" s="22"/>
      <c r="KYL72" s="22"/>
      <c r="KYM72" s="22"/>
      <c r="KYN72" s="22"/>
      <c r="KYO72" s="22"/>
      <c r="KYP72" s="22"/>
      <c r="KYQ72" s="22"/>
      <c r="KYR72" s="22"/>
      <c r="KYS72" s="22"/>
      <c r="KYT72" s="22"/>
      <c r="KYU72" s="22"/>
      <c r="KYV72" s="22"/>
      <c r="KYW72" s="22"/>
      <c r="KYX72" s="22"/>
      <c r="KYY72" s="22"/>
      <c r="KYZ72" s="22"/>
      <c r="KZA72" s="22"/>
      <c r="KZB72" s="22"/>
      <c r="KZC72" s="22"/>
      <c r="KZD72" s="22"/>
      <c r="KZE72" s="22"/>
      <c r="KZF72" s="22"/>
      <c r="KZG72" s="22"/>
      <c r="KZH72" s="22"/>
      <c r="KZI72" s="22"/>
      <c r="KZJ72" s="22"/>
      <c r="KZK72" s="22"/>
      <c r="KZL72" s="22"/>
      <c r="KZM72" s="22"/>
      <c r="KZN72" s="22"/>
      <c r="KZO72" s="22"/>
      <c r="KZP72" s="22"/>
      <c r="KZQ72" s="22"/>
      <c r="KZR72" s="22"/>
      <c r="KZS72" s="22"/>
      <c r="KZT72" s="22"/>
      <c r="KZU72" s="22"/>
      <c r="KZV72" s="22"/>
      <c r="KZW72" s="22"/>
      <c r="KZX72" s="22"/>
      <c r="KZY72" s="22"/>
      <c r="KZZ72" s="22"/>
      <c r="LAA72" s="22"/>
      <c r="LAB72" s="22"/>
      <c r="LAC72" s="22"/>
      <c r="LAD72" s="22"/>
      <c r="LAE72" s="22"/>
      <c r="LAF72" s="22"/>
      <c r="LAG72" s="22"/>
      <c r="LAH72" s="22"/>
      <c r="LAI72" s="22"/>
      <c r="LAJ72" s="22"/>
      <c r="LAK72" s="22"/>
      <c r="LAL72" s="22"/>
      <c r="LAM72" s="22"/>
      <c r="LAN72" s="22"/>
      <c r="LAO72" s="22"/>
      <c r="LAP72" s="22"/>
      <c r="LAQ72" s="22"/>
      <c r="LAR72" s="22"/>
      <c r="LAS72" s="22"/>
      <c r="LAT72" s="22"/>
      <c r="LAU72" s="22"/>
      <c r="LAV72" s="22"/>
      <c r="LAW72" s="22"/>
      <c r="LAX72" s="22"/>
      <c r="LAY72" s="22"/>
      <c r="LAZ72" s="22"/>
      <c r="LBA72" s="22"/>
      <c r="LBB72" s="22"/>
      <c r="LBC72" s="22"/>
      <c r="LBD72" s="22"/>
      <c r="LBE72" s="22"/>
      <c r="LBF72" s="22"/>
      <c r="LBG72" s="22"/>
      <c r="LBH72" s="22"/>
      <c r="LBI72" s="22"/>
      <c r="LBJ72" s="22"/>
      <c r="LBK72" s="22"/>
      <c r="LBL72" s="22"/>
      <c r="LBM72" s="22"/>
      <c r="LBN72" s="22"/>
      <c r="LBO72" s="22"/>
      <c r="LBP72" s="22"/>
      <c r="LBQ72" s="22"/>
      <c r="LBR72" s="22"/>
      <c r="LBS72" s="22"/>
      <c r="LBT72" s="22"/>
      <c r="LBU72" s="22"/>
      <c r="LBV72" s="22"/>
      <c r="LBW72" s="22"/>
      <c r="LBX72" s="22"/>
      <c r="LBY72" s="22"/>
      <c r="LBZ72" s="22"/>
      <c r="LCA72" s="22"/>
      <c r="LCB72" s="22"/>
      <c r="LCC72" s="22"/>
      <c r="LCD72" s="22"/>
      <c r="LCE72" s="22"/>
      <c r="LCF72" s="22"/>
      <c r="LCG72" s="22"/>
      <c r="LCH72" s="22"/>
      <c r="LCI72" s="22"/>
      <c r="LCJ72" s="22"/>
      <c r="LCK72" s="22"/>
      <c r="LCL72" s="22"/>
      <c r="LCM72" s="22"/>
      <c r="LCN72" s="22"/>
      <c r="LCO72" s="22"/>
      <c r="LCP72" s="22"/>
      <c r="LCQ72" s="22"/>
      <c r="LCR72" s="22"/>
      <c r="LCS72" s="22"/>
      <c r="LCT72" s="22"/>
      <c r="LCU72" s="22"/>
      <c r="LCV72" s="22"/>
      <c r="LCW72" s="22"/>
      <c r="LCX72" s="22"/>
      <c r="LCY72" s="22"/>
      <c r="LCZ72" s="22"/>
      <c r="LDA72" s="22"/>
      <c r="LDB72" s="22"/>
      <c r="LDC72" s="22"/>
      <c r="LDD72" s="22"/>
      <c r="LDE72" s="22"/>
      <c r="LDF72" s="22"/>
      <c r="LDG72" s="22"/>
      <c r="LDH72" s="22"/>
      <c r="LDI72" s="22"/>
      <c r="LDJ72" s="22"/>
      <c r="LDK72" s="22"/>
      <c r="LDL72" s="22"/>
      <c r="LDM72" s="22"/>
      <c r="LDN72" s="22"/>
      <c r="LDO72" s="22"/>
      <c r="LDP72" s="22"/>
      <c r="LDQ72" s="22"/>
      <c r="LDR72" s="22"/>
      <c r="LDS72" s="22"/>
      <c r="LDT72" s="22"/>
      <c r="LDU72" s="22"/>
      <c r="LDV72" s="22"/>
      <c r="LDW72" s="22"/>
      <c r="LDX72" s="22"/>
      <c r="LDY72" s="22"/>
      <c r="LDZ72" s="22"/>
      <c r="LEA72" s="22"/>
      <c r="LEB72" s="22"/>
      <c r="LEC72" s="22"/>
      <c r="LED72" s="22"/>
      <c r="LEE72" s="22"/>
      <c r="LEF72" s="22"/>
      <c r="LEG72" s="22"/>
      <c r="LEH72" s="22"/>
      <c r="LEI72" s="22"/>
      <c r="LEJ72" s="22"/>
      <c r="LEK72" s="22"/>
      <c r="LEL72" s="22"/>
      <c r="LEM72" s="22"/>
      <c r="LEN72" s="22"/>
      <c r="LEO72" s="22"/>
      <c r="LEP72" s="22"/>
      <c r="LEQ72" s="22"/>
      <c r="LER72" s="22"/>
      <c r="LES72" s="22"/>
      <c r="LET72" s="22"/>
      <c r="LEU72" s="22"/>
      <c r="LEV72" s="22"/>
      <c r="LEW72" s="22"/>
      <c r="LEX72" s="22"/>
      <c r="LEY72" s="22"/>
      <c r="LEZ72" s="22"/>
      <c r="LFA72" s="22"/>
      <c r="LFB72" s="22"/>
      <c r="LFC72" s="22"/>
      <c r="LFD72" s="22"/>
      <c r="LFE72" s="22"/>
      <c r="LFF72" s="22"/>
      <c r="LFG72" s="22"/>
      <c r="LFH72" s="22"/>
      <c r="LFI72" s="22"/>
      <c r="LFJ72" s="22"/>
      <c r="LFK72" s="22"/>
      <c r="LFL72" s="22"/>
      <c r="LFM72" s="22"/>
      <c r="LFN72" s="22"/>
      <c r="LFO72" s="22"/>
      <c r="LFP72" s="22"/>
      <c r="LFQ72" s="22"/>
      <c r="LFR72" s="22"/>
      <c r="LFS72" s="22"/>
      <c r="LFT72" s="22"/>
      <c r="LFU72" s="22"/>
      <c r="LFV72" s="22"/>
      <c r="LFW72" s="22"/>
      <c r="LFX72" s="22"/>
      <c r="LFY72" s="22"/>
      <c r="LFZ72" s="22"/>
      <c r="LGA72" s="22"/>
      <c r="LGB72" s="22"/>
      <c r="LGC72" s="22"/>
      <c r="LGD72" s="22"/>
      <c r="LGE72" s="22"/>
      <c r="LGF72" s="22"/>
      <c r="LGG72" s="22"/>
      <c r="LGH72" s="22"/>
      <c r="LGI72" s="22"/>
      <c r="LGJ72" s="22"/>
      <c r="LGK72" s="22"/>
      <c r="LGL72" s="22"/>
      <c r="LGM72" s="22"/>
      <c r="LGN72" s="22"/>
      <c r="LGO72" s="22"/>
      <c r="LGP72" s="22"/>
      <c r="LGQ72" s="22"/>
      <c r="LGR72" s="22"/>
      <c r="LGS72" s="22"/>
      <c r="LGT72" s="22"/>
      <c r="LGU72" s="22"/>
      <c r="LGV72" s="22"/>
      <c r="LGW72" s="22"/>
      <c r="LGX72" s="22"/>
      <c r="LGY72" s="22"/>
      <c r="LGZ72" s="22"/>
      <c r="LHA72" s="22"/>
      <c r="LHB72" s="22"/>
      <c r="LHC72" s="22"/>
      <c r="LHD72" s="22"/>
      <c r="LHE72" s="22"/>
      <c r="LHF72" s="22"/>
      <c r="LHG72" s="22"/>
      <c r="LHH72" s="22"/>
      <c r="LHI72" s="22"/>
      <c r="LHJ72" s="22"/>
      <c r="LHK72" s="22"/>
      <c r="LHL72" s="22"/>
      <c r="LHM72" s="22"/>
      <c r="LHN72" s="22"/>
      <c r="LHO72" s="22"/>
      <c r="LHP72" s="22"/>
      <c r="LHQ72" s="22"/>
      <c r="LHR72" s="22"/>
      <c r="LHS72" s="22"/>
      <c r="LHT72" s="22"/>
      <c r="LHU72" s="22"/>
      <c r="LHV72" s="22"/>
      <c r="LHW72" s="22"/>
      <c r="LHX72" s="22"/>
      <c r="LHY72" s="22"/>
      <c r="LHZ72" s="22"/>
      <c r="LIA72" s="22"/>
      <c r="LIB72" s="22"/>
      <c r="LIC72" s="22"/>
      <c r="LID72" s="22"/>
      <c r="LIE72" s="22"/>
      <c r="LIF72" s="22"/>
      <c r="LIG72" s="22"/>
      <c r="LIH72" s="22"/>
      <c r="LII72" s="22"/>
      <c r="LIJ72" s="22"/>
      <c r="LIK72" s="22"/>
      <c r="LIL72" s="22"/>
      <c r="LIM72" s="22"/>
      <c r="LIN72" s="22"/>
      <c r="LIO72" s="22"/>
      <c r="LIP72" s="22"/>
      <c r="LIQ72" s="22"/>
      <c r="LIR72" s="22"/>
      <c r="LIS72" s="22"/>
      <c r="LIT72" s="22"/>
      <c r="LIU72" s="22"/>
      <c r="LIV72" s="22"/>
      <c r="LIW72" s="22"/>
      <c r="LIX72" s="22"/>
      <c r="LIY72" s="22"/>
      <c r="LIZ72" s="22"/>
      <c r="LJA72" s="22"/>
      <c r="LJB72" s="22"/>
      <c r="LJC72" s="22"/>
      <c r="LJD72" s="22"/>
      <c r="LJE72" s="22"/>
      <c r="LJF72" s="22"/>
      <c r="LJG72" s="22"/>
      <c r="LJH72" s="22"/>
      <c r="LJI72" s="22"/>
      <c r="LJJ72" s="22"/>
      <c r="LJK72" s="22"/>
      <c r="LJL72" s="22"/>
      <c r="LJM72" s="22"/>
      <c r="LJN72" s="22"/>
      <c r="LJO72" s="22"/>
      <c r="LJP72" s="22"/>
      <c r="LJQ72" s="22"/>
      <c r="LJR72" s="22"/>
      <c r="LJS72" s="22"/>
      <c r="LJT72" s="22"/>
      <c r="LJU72" s="22"/>
      <c r="LJV72" s="22"/>
      <c r="LJW72" s="22"/>
      <c r="LJX72" s="22"/>
      <c r="LJY72" s="22"/>
      <c r="LJZ72" s="22"/>
      <c r="LKA72" s="22"/>
      <c r="LKB72" s="22"/>
      <c r="LKC72" s="22"/>
      <c r="LKD72" s="22"/>
      <c r="LKE72" s="22"/>
      <c r="LKF72" s="22"/>
      <c r="LKG72" s="22"/>
      <c r="LKH72" s="22"/>
      <c r="LKI72" s="22"/>
      <c r="LKJ72" s="22"/>
      <c r="LKK72" s="22"/>
      <c r="LKL72" s="22"/>
      <c r="LKM72" s="22"/>
      <c r="LKN72" s="22"/>
      <c r="LKO72" s="22"/>
      <c r="LKP72" s="22"/>
      <c r="LKQ72" s="22"/>
      <c r="LKR72" s="22"/>
      <c r="LKS72" s="22"/>
      <c r="LKT72" s="22"/>
      <c r="LKU72" s="22"/>
      <c r="LKV72" s="22"/>
      <c r="LKW72" s="22"/>
      <c r="LKX72" s="22"/>
      <c r="LKY72" s="22"/>
      <c r="LKZ72" s="22"/>
      <c r="LLA72" s="22"/>
      <c r="LLB72" s="22"/>
      <c r="LLC72" s="22"/>
      <c r="LLD72" s="22"/>
      <c r="LLE72" s="22"/>
      <c r="LLF72" s="22"/>
      <c r="LLG72" s="22"/>
      <c r="LLH72" s="22"/>
      <c r="LLI72" s="22"/>
      <c r="LLJ72" s="22"/>
      <c r="LLK72" s="22"/>
      <c r="LLL72" s="22"/>
      <c r="LLM72" s="22"/>
      <c r="LLN72" s="22"/>
      <c r="LLO72" s="22"/>
      <c r="LLP72" s="22"/>
      <c r="LLQ72" s="22"/>
      <c r="LLR72" s="22"/>
      <c r="LLS72" s="22"/>
      <c r="LLT72" s="22"/>
      <c r="LLU72" s="22"/>
      <c r="LLV72" s="22"/>
      <c r="LLW72" s="22"/>
      <c r="LLX72" s="22"/>
      <c r="LLY72" s="22"/>
      <c r="LLZ72" s="22"/>
      <c r="LMA72" s="22"/>
      <c r="LMB72" s="22"/>
      <c r="LMC72" s="22"/>
      <c r="LMD72" s="22"/>
      <c r="LME72" s="22"/>
      <c r="LMF72" s="22"/>
      <c r="LMG72" s="22"/>
      <c r="LMH72" s="22"/>
      <c r="LMI72" s="22"/>
      <c r="LMJ72" s="22"/>
      <c r="LMK72" s="22"/>
      <c r="LML72" s="22"/>
      <c r="LMM72" s="22"/>
      <c r="LMN72" s="22"/>
      <c r="LMO72" s="22"/>
      <c r="LMP72" s="22"/>
      <c r="LMQ72" s="22"/>
      <c r="LMR72" s="22"/>
      <c r="LMS72" s="22"/>
      <c r="LMT72" s="22"/>
      <c r="LMU72" s="22"/>
      <c r="LMV72" s="22"/>
      <c r="LMW72" s="22"/>
      <c r="LMX72" s="22"/>
      <c r="LMY72" s="22"/>
      <c r="LMZ72" s="22"/>
      <c r="LNA72" s="22"/>
      <c r="LNB72" s="22"/>
      <c r="LNC72" s="22"/>
      <c r="LND72" s="22"/>
      <c r="LNE72" s="22"/>
      <c r="LNF72" s="22"/>
      <c r="LNG72" s="22"/>
      <c r="LNH72" s="22"/>
      <c r="LNI72" s="22"/>
      <c r="LNJ72" s="22"/>
      <c r="LNK72" s="22"/>
      <c r="LNL72" s="22"/>
      <c r="LNM72" s="22"/>
      <c r="LNN72" s="22"/>
      <c r="LNO72" s="22"/>
      <c r="LNP72" s="22"/>
      <c r="LNQ72" s="22"/>
      <c r="LNR72" s="22"/>
      <c r="LNS72" s="22"/>
      <c r="LNT72" s="22"/>
      <c r="LNU72" s="22"/>
      <c r="LNV72" s="22"/>
      <c r="LNW72" s="22"/>
      <c r="LNX72" s="22"/>
      <c r="LNY72" s="22"/>
      <c r="LNZ72" s="22"/>
      <c r="LOA72" s="22"/>
      <c r="LOB72" s="22"/>
      <c r="LOC72" s="22"/>
      <c r="LOD72" s="22"/>
      <c r="LOE72" s="22"/>
      <c r="LOF72" s="22"/>
      <c r="LOG72" s="22"/>
      <c r="LOH72" s="22"/>
      <c r="LOI72" s="22"/>
      <c r="LOJ72" s="22"/>
      <c r="LOK72" s="22"/>
      <c r="LOL72" s="22"/>
      <c r="LOM72" s="22"/>
      <c r="LON72" s="22"/>
      <c r="LOO72" s="22"/>
      <c r="LOP72" s="22"/>
      <c r="LOQ72" s="22"/>
      <c r="LOR72" s="22"/>
      <c r="LOS72" s="22"/>
      <c r="LOT72" s="22"/>
      <c r="LOU72" s="22"/>
      <c r="LOV72" s="22"/>
      <c r="LOW72" s="22"/>
      <c r="LOX72" s="22"/>
      <c r="LOY72" s="22"/>
      <c r="LOZ72" s="22"/>
      <c r="LPA72" s="22"/>
      <c r="LPB72" s="22"/>
      <c r="LPC72" s="22"/>
      <c r="LPD72" s="22"/>
      <c r="LPE72" s="22"/>
      <c r="LPF72" s="22"/>
      <c r="LPG72" s="22"/>
      <c r="LPH72" s="22"/>
      <c r="LPI72" s="22"/>
      <c r="LPJ72" s="22"/>
      <c r="LPK72" s="22"/>
      <c r="LPL72" s="22"/>
      <c r="LPM72" s="22"/>
      <c r="LPN72" s="22"/>
      <c r="LPO72" s="22"/>
      <c r="LPP72" s="22"/>
      <c r="LPQ72" s="22"/>
      <c r="LPR72" s="22"/>
      <c r="LPS72" s="22"/>
      <c r="LPT72" s="22"/>
      <c r="LPU72" s="22"/>
      <c r="LPV72" s="22"/>
      <c r="LPW72" s="22"/>
      <c r="LPX72" s="22"/>
      <c r="LPY72" s="22"/>
      <c r="LPZ72" s="22"/>
      <c r="LQA72" s="22"/>
      <c r="LQB72" s="22"/>
      <c r="LQC72" s="22"/>
      <c r="LQD72" s="22"/>
      <c r="LQE72" s="22"/>
      <c r="LQF72" s="22"/>
      <c r="LQG72" s="22"/>
      <c r="LQH72" s="22"/>
      <c r="LQI72" s="22"/>
      <c r="LQJ72" s="22"/>
      <c r="LQK72" s="22"/>
      <c r="LQL72" s="22"/>
      <c r="LQM72" s="22"/>
      <c r="LQN72" s="22"/>
      <c r="LQO72" s="22"/>
      <c r="LQP72" s="22"/>
      <c r="LQQ72" s="22"/>
      <c r="LQR72" s="22"/>
      <c r="LQS72" s="22"/>
      <c r="LQT72" s="22"/>
      <c r="LQU72" s="22"/>
      <c r="LQV72" s="22"/>
      <c r="LQW72" s="22"/>
      <c r="LQX72" s="22"/>
      <c r="LQY72" s="22"/>
      <c r="LQZ72" s="22"/>
      <c r="LRA72" s="22"/>
      <c r="LRB72" s="22"/>
      <c r="LRC72" s="22"/>
      <c r="LRD72" s="22"/>
      <c r="LRE72" s="22"/>
      <c r="LRF72" s="22"/>
      <c r="LRG72" s="22"/>
      <c r="LRH72" s="22"/>
      <c r="LRI72" s="22"/>
      <c r="LRJ72" s="22"/>
      <c r="LRK72" s="22"/>
      <c r="LRL72" s="22"/>
      <c r="LRM72" s="22"/>
      <c r="LRN72" s="22"/>
      <c r="LRO72" s="22"/>
      <c r="LRP72" s="22"/>
      <c r="LRQ72" s="22"/>
      <c r="LRR72" s="22"/>
      <c r="LRS72" s="22"/>
      <c r="LRT72" s="22"/>
      <c r="LRU72" s="22"/>
      <c r="LRV72" s="22"/>
      <c r="LRW72" s="22"/>
      <c r="LRX72" s="22"/>
      <c r="LRY72" s="22"/>
      <c r="LRZ72" s="22"/>
      <c r="LSA72" s="22"/>
      <c r="LSB72" s="22"/>
      <c r="LSC72" s="22"/>
      <c r="LSD72" s="22"/>
      <c r="LSE72" s="22"/>
      <c r="LSF72" s="22"/>
      <c r="LSG72" s="22"/>
      <c r="LSH72" s="22"/>
      <c r="LSI72" s="22"/>
      <c r="LSJ72" s="22"/>
      <c r="LSK72" s="22"/>
      <c r="LSL72" s="22"/>
      <c r="LSM72" s="22"/>
      <c r="LSN72" s="22"/>
      <c r="LSO72" s="22"/>
      <c r="LSP72" s="22"/>
      <c r="LSQ72" s="22"/>
      <c r="LSR72" s="22"/>
      <c r="LSS72" s="22"/>
      <c r="LST72" s="22"/>
      <c r="LSU72" s="22"/>
      <c r="LSV72" s="22"/>
      <c r="LSW72" s="22"/>
      <c r="LSX72" s="22"/>
      <c r="LSY72" s="22"/>
      <c r="LSZ72" s="22"/>
      <c r="LTA72" s="22"/>
      <c r="LTB72" s="22"/>
      <c r="LTC72" s="22"/>
      <c r="LTD72" s="22"/>
      <c r="LTE72" s="22"/>
      <c r="LTF72" s="22"/>
      <c r="LTG72" s="22"/>
      <c r="LTH72" s="22"/>
      <c r="LTI72" s="22"/>
      <c r="LTJ72" s="22"/>
      <c r="LTK72" s="22"/>
      <c r="LTL72" s="22"/>
      <c r="LTM72" s="22"/>
      <c r="LTN72" s="22"/>
      <c r="LTO72" s="22"/>
      <c r="LTP72" s="22"/>
      <c r="LTQ72" s="22"/>
      <c r="LTR72" s="22"/>
      <c r="LTS72" s="22"/>
      <c r="LTT72" s="22"/>
      <c r="LTU72" s="22"/>
      <c r="LTV72" s="22"/>
      <c r="LTW72" s="22"/>
      <c r="LTX72" s="22"/>
      <c r="LTY72" s="22"/>
      <c r="LTZ72" s="22"/>
      <c r="LUA72" s="22"/>
      <c r="LUB72" s="22"/>
      <c r="LUC72" s="22"/>
      <c r="LUD72" s="22"/>
      <c r="LUE72" s="22"/>
      <c r="LUF72" s="22"/>
      <c r="LUG72" s="22"/>
      <c r="LUH72" s="22"/>
      <c r="LUI72" s="22"/>
      <c r="LUJ72" s="22"/>
      <c r="LUK72" s="22"/>
      <c r="LUL72" s="22"/>
      <c r="LUM72" s="22"/>
      <c r="LUN72" s="22"/>
      <c r="LUO72" s="22"/>
      <c r="LUP72" s="22"/>
      <c r="LUQ72" s="22"/>
      <c r="LUR72" s="22"/>
      <c r="LUS72" s="22"/>
      <c r="LUT72" s="22"/>
      <c r="LUU72" s="22"/>
      <c r="LUV72" s="22"/>
      <c r="LUW72" s="22"/>
      <c r="LUX72" s="22"/>
      <c r="LUY72" s="22"/>
      <c r="LUZ72" s="22"/>
      <c r="LVA72" s="22"/>
      <c r="LVB72" s="22"/>
      <c r="LVC72" s="22"/>
      <c r="LVD72" s="22"/>
      <c r="LVE72" s="22"/>
      <c r="LVF72" s="22"/>
      <c r="LVG72" s="22"/>
      <c r="LVH72" s="22"/>
      <c r="LVI72" s="22"/>
      <c r="LVJ72" s="22"/>
      <c r="LVK72" s="22"/>
      <c r="LVL72" s="22"/>
      <c r="LVM72" s="22"/>
      <c r="LVN72" s="22"/>
      <c r="LVO72" s="22"/>
      <c r="LVP72" s="22"/>
      <c r="LVQ72" s="22"/>
      <c r="LVR72" s="22"/>
      <c r="LVS72" s="22"/>
      <c r="LVT72" s="22"/>
      <c r="LVU72" s="22"/>
      <c r="LVV72" s="22"/>
      <c r="LVW72" s="22"/>
      <c r="LVX72" s="22"/>
      <c r="LVY72" s="22"/>
      <c r="LVZ72" s="22"/>
      <c r="LWA72" s="22"/>
      <c r="LWB72" s="22"/>
      <c r="LWC72" s="22"/>
      <c r="LWD72" s="22"/>
      <c r="LWE72" s="22"/>
      <c r="LWF72" s="22"/>
      <c r="LWG72" s="22"/>
      <c r="LWH72" s="22"/>
      <c r="LWI72" s="22"/>
      <c r="LWJ72" s="22"/>
      <c r="LWK72" s="22"/>
      <c r="LWL72" s="22"/>
      <c r="LWM72" s="22"/>
      <c r="LWN72" s="22"/>
      <c r="LWO72" s="22"/>
      <c r="LWP72" s="22"/>
      <c r="LWQ72" s="22"/>
      <c r="LWR72" s="22"/>
      <c r="LWS72" s="22"/>
      <c r="LWT72" s="22"/>
      <c r="LWU72" s="22"/>
      <c r="LWV72" s="22"/>
      <c r="LWW72" s="22"/>
      <c r="LWX72" s="22"/>
      <c r="LWY72" s="22"/>
      <c r="LWZ72" s="22"/>
      <c r="LXA72" s="22"/>
      <c r="LXB72" s="22"/>
      <c r="LXC72" s="22"/>
      <c r="LXD72" s="22"/>
      <c r="LXE72" s="22"/>
      <c r="LXF72" s="22"/>
      <c r="LXG72" s="22"/>
      <c r="LXH72" s="22"/>
      <c r="LXI72" s="22"/>
      <c r="LXJ72" s="22"/>
      <c r="LXK72" s="22"/>
      <c r="LXL72" s="22"/>
      <c r="LXM72" s="22"/>
      <c r="LXN72" s="22"/>
      <c r="LXO72" s="22"/>
      <c r="LXP72" s="22"/>
      <c r="LXQ72" s="22"/>
      <c r="LXR72" s="22"/>
      <c r="LXS72" s="22"/>
      <c r="LXT72" s="22"/>
      <c r="LXU72" s="22"/>
      <c r="LXV72" s="22"/>
      <c r="LXW72" s="22"/>
      <c r="LXX72" s="22"/>
      <c r="LXY72" s="22"/>
      <c r="LXZ72" s="22"/>
      <c r="LYA72" s="22"/>
      <c r="LYB72" s="22"/>
      <c r="LYC72" s="22"/>
      <c r="LYD72" s="22"/>
      <c r="LYE72" s="22"/>
      <c r="LYF72" s="22"/>
      <c r="LYG72" s="22"/>
      <c r="LYH72" s="22"/>
      <c r="LYI72" s="22"/>
      <c r="LYJ72" s="22"/>
      <c r="LYK72" s="22"/>
      <c r="LYL72" s="22"/>
      <c r="LYM72" s="22"/>
      <c r="LYN72" s="22"/>
      <c r="LYO72" s="22"/>
      <c r="LYP72" s="22"/>
      <c r="LYQ72" s="22"/>
      <c r="LYR72" s="22"/>
      <c r="LYS72" s="22"/>
      <c r="LYT72" s="22"/>
      <c r="LYU72" s="22"/>
      <c r="LYV72" s="22"/>
      <c r="LYW72" s="22"/>
      <c r="LYX72" s="22"/>
      <c r="LYY72" s="22"/>
      <c r="LYZ72" s="22"/>
      <c r="LZA72" s="22"/>
      <c r="LZB72" s="22"/>
      <c r="LZC72" s="22"/>
      <c r="LZD72" s="22"/>
      <c r="LZE72" s="22"/>
      <c r="LZF72" s="22"/>
      <c r="LZG72" s="22"/>
      <c r="LZH72" s="22"/>
      <c r="LZI72" s="22"/>
      <c r="LZJ72" s="22"/>
      <c r="LZK72" s="22"/>
      <c r="LZL72" s="22"/>
      <c r="LZM72" s="22"/>
      <c r="LZN72" s="22"/>
      <c r="LZO72" s="22"/>
      <c r="LZP72" s="22"/>
      <c r="LZQ72" s="22"/>
      <c r="LZR72" s="22"/>
      <c r="LZS72" s="22"/>
      <c r="LZT72" s="22"/>
      <c r="LZU72" s="22"/>
      <c r="LZV72" s="22"/>
      <c r="LZW72" s="22"/>
      <c r="LZX72" s="22"/>
      <c r="LZY72" s="22"/>
      <c r="LZZ72" s="22"/>
      <c r="MAA72" s="22"/>
      <c r="MAB72" s="22"/>
      <c r="MAC72" s="22"/>
      <c r="MAD72" s="22"/>
      <c r="MAE72" s="22"/>
      <c r="MAF72" s="22"/>
      <c r="MAG72" s="22"/>
      <c r="MAH72" s="22"/>
      <c r="MAI72" s="22"/>
      <c r="MAJ72" s="22"/>
      <c r="MAK72" s="22"/>
      <c r="MAL72" s="22"/>
      <c r="MAM72" s="22"/>
      <c r="MAN72" s="22"/>
      <c r="MAO72" s="22"/>
      <c r="MAP72" s="22"/>
      <c r="MAQ72" s="22"/>
      <c r="MAR72" s="22"/>
      <c r="MAS72" s="22"/>
      <c r="MAT72" s="22"/>
      <c r="MAU72" s="22"/>
      <c r="MAV72" s="22"/>
      <c r="MAW72" s="22"/>
      <c r="MAX72" s="22"/>
      <c r="MAY72" s="22"/>
      <c r="MAZ72" s="22"/>
      <c r="MBA72" s="22"/>
      <c r="MBB72" s="22"/>
      <c r="MBC72" s="22"/>
      <c r="MBD72" s="22"/>
      <c r="MBE72" s="22"/>
      <c r="MBF72" s="22"/>
      <c r="MBG72" s="22"/>
      <c r="MBH72" s="22"/>
      <c r="MBI72" s="22"/>
      <c r="MBJ72" s="22"/>
      <c r="MBK72" s="22"/>
      <c r="MBL72" s="22"/>
      <c r="MBM72" s="22"/>
      <c r="MBN72" s="22"/>
      <c r="MBO72" s="22"/>
      <c r="MBP72" s="22"/>
      <c r="MBQ72" s="22"/>
      <c r="MBR72" s="22"/>
      <c r="MBS72" s="22"/>
      <c r="MBT72" s="22"/>
      <c r="MBU72" s="22"/>
      <c r="MBV72" s="22"/>
      <c r="MBW72" s="22"/>
      <c r="MBX72" s="22"/>
      <c r="MBY72" s="22"/>
      <c r="MBZ72" s="22"/>
      <c r="MCA72" s="22"/>
      <c r="MCB72" s="22"/>
      <c r="MCC72" s="22"/>
      <c r="MCD72" s="22"/>
      <c r="MCE72" s="22"/>
      <c r="MCF72" s="22"/>
      <c r="MCG72" s="22"/>
      <c r="MCH72" s="22"/>
      <c r="MCI72" s="22"/>
      <c r="MCJ72" s="22"/>
      <c r="MCK72" s="22"/>
      <c r="MCL72" s="22"/>
      <c r="MCM72" s="22"/>
      <c r="MCN72" s="22"/>
      <c r="MCO72" s="22"/>
      <c r="MCP72" s="22"/>
      <c r="MCQ72" s="22"/>
      <c r="MCR72" s="22"/>
      <c r="MCS72" s="22"/>
      <c r="MCT72" s="22"/>
      <c r="MCU72" s="22"/>
      <c r="MCV72" s="22"/>
      <c r="MCW72" s="22"/>
      <c r="MCX72" s="22"/>
      <c r="MCY72" s="22"/>
      <c r="MCZ72" s="22"/>
      <c r="MDA72" s="22"/>
      <c r="MDB72" s="22"/>
      <c r="MDC72" s="22"/>
      <c r="MDD72" s="22"/>
      <c r="MDE72" s="22"/>
      <c r="MDF72" s="22"/>
      <c r="MDG72" s="22"/>
      <c r="MDH72" s="22"/>
      <c r="MDI72" s="22"/>
      <c r="MDJ72" s="22"/>
      <c r="MDK72" s="22"/>
      <c r="MDL72" s="22"/>
      <c r="MDM72" s="22"/>
      <c r="MDN72" s="22"/>
      <c r="MDO72" s="22"/>
      <c r="MDP72" s="22"/>
      <c r="MDQ72" s="22"/>
      <c r="MDR72" s="22"/>
      <c r="MDS72" s="22"/>
      <c r="MDT72" s="22"/>
      <c r="MDU72" s="22"/>
      <c r="MDV72" s="22"/>
      <c r="MDW72" s="22"/>
      <c r="MDX72" s="22"/>
      <c r="MDY72" s="22"/>
      <c r="MDZ72" s="22"/>
      <c r="MEA72" s="22"/>
      <c r="MEB72" s="22"/>
      <c r="MEC72" s="22"/>
      <c r="MED72" s="22"/>
      <c r="MEE72" s="22"/>
      <c r="MEF72" s="22"/>
      <c r="MEG72" s="22"/>
      <c r="MEH72" s="22"/>
      <c r="MEI72" s="22"/>
      <c r="MEJ72" s="22"/>
      <c r="MEK72" s="22"/>
      <c r="MEL72" s="22"/>
      <c r="MEM72" s="22"/>
      <c r="MEN72" s="22"/>
      <c r="MEO72" s="22"/>
      <c r="MEP72" s="22"/>
      <c r="MEQ72" s="22"/>
      <c r="MER72" s="22"/>
      <c r="MES72" s="22"/>
      <c r="MET72" s="22"/>
      <c r="MEU72" s="22"/>
      <c r="MEV72" s="22"/>
      <c r="MEW72" s="22"/>
      <c r="MEX72" s="22"/>
      <c r="MEY72" s="22"/>
      <c r="MEZ72" s="22"/>
      <c r="MFA72" s="22"/>
      <c r="MFB72" s="22"/>
      <c r="MFC72" s="22"/>
      <c r="MFD72" s="22"/>
      <c r="MFE72" s="22"/>
      <c r="MFF72" s="22"/>
      <c r="MFG72" s="22"/>
      <c r="MFH72" s="22"/>
      <c r="MFI72" s="22"/>
      <c r="MFJ72" s="22"/>
      <c r="MFK72" s="22"/>
      <c r="MFL72" s="22"/>
      <c r="MFM72" s="22"/>
      <c r="MFN72" s="22"/>
      <c r="MFO72" s="22"/>
      <c r="MFP72" s="22"/>
      <c r="MFQ72" s="22"/>
      <c r="MFR72" s="22"/>
      <c r="MFS72" s="22"/>
      <c r="MFT72" s="22"/>
      <c r="MFU72" s="22"/>
      <c r="MFV72" s="22"/>
      <c r="MFW72" s="22"/>
      <c r="MFX72" s="22"/>
      <c r="MFY72" s="22"/>
      <c r="MFZ72" s="22"/>
      <c r="MGA72" s="22"/>
      <c r="MGB72" s="22"/>
      <c r="MGC72" s="22"/>
      <c r="MGD72" s="22"/>
      <c r="MGE72" s="22"/>
      <c r="MGF72" s="22"/>
      <c r="MGG72" s="22"/>
      <c r="MGH72" s="22"/>
      <c r="MGI72" s="22"/>
      <c r="MGJ72" s="22"/>
      <c r="MGK72" s="22"/>
      <c r="MGL72" s="22"/>
      <c r="MGM72" s="22"/>
      <c r="MGN72" s="22"/>
      <c r="MGO72" s="22"/>
      <c r="MGP72" s="22"/>
      <c r="MGQ72" s="22"/>
      <c r="MGR72" s="22"/>
      <c r="MGS72" s="22"/>
      <c r="MGT72" s="22"/>
      <c r="MGU72" s="22"/>
      <c r="MGV72" s="22"/>
      <c r="MGW72" s="22"/>
      <c r="MGX72" s="22"/>
      <c r="MGY72" s="22"/>
      <c r="MGZ72" s="22"/>
      <c r="MHA72" s="22"/>
      <c r="MHB72" s="22"/>
      <c r="MHC72" s="22"/>
      <c r="MHD72" s="22"/>
      <c r="MHE72" s="22"/>
      <c r="MHF72" s="22"/>
      <c r="MHG72" s="22"/>
      <c r="MHH72" s="22"/>
      <c r="MHI72" s="22"/>
      <c r="MHJ72" s="22"/>
      <c r="MHK72" s="22"/>
      <c r="MHL72" s="22"/>
      <c r="MHM72" s="22"/>
      <c r="MHN72" s="22"/>
      <c r="MHO72" s="22"/>
      <c r="MHP72" s="22"/>
      <c r="MHQ72" s="22"/>
      <c r="MHR72" s="22"/>
      <c r="MHS72" s="22"/>
      <c r="MHT72" s="22"/>
      <c r="MHU72" s="22"/>
      <c r="MHV72" s="22"/>
      <c r="MHW72" s="22"/>
      <c r="MHX72" s="22"/>
      <c r="MHY72" s="22"/>
      <c r="MHZ72" s="22"/>
      <c r="MIA72" s="22"/>
      <c r="MIB72" s="22"/>
      <c r="MIC72" s="22"/>
      <c r="MID72" s="22"/>
      <c r="MIE72" s="22"/>
      <c r="MIF72" s="22"/>
      <c r="MIG72" s="22"/>
      <c r="MIH72" s="22"/>
      <c r="MII72" s="22"/>
      <c r="MIJ72" s="22"/>
      <c r="MIK72" s="22"/>
      <c r="MIL72" s="22"/>
      <c r="MIM72" s="22"/>
      <c r="MIN72" s="22"/>
      <c r="MIO72" s="22"/>
      <c r="MIP72" s="22"/>
      <c r="MIQ72" s="22"/>
      <c r="MIR72" s="22"/>
      <c r="MIS72" s="22"/>
      <c r="MIT72" s="22"/>
      <c r="MIU72" s="22"/>
      <c r="MIV72" s="22"/>
      <c r="MIW72" s="22"/>
      <c r="MIX72" s="22"/>
      <c r="MIY72" s="22"/>
      <c r="MIZ72" s="22"/>
      <c r="MJA72" s="22"/>
      <c r="MJB72" s="22"/>
      <c r="MJC72" s="22"/>
      <c r="MJD72" s="22"/>
      <c r="MJE72" s="22"/>
      <c r="MJF72" s="22"/>
      <c r="MJG72" s="22"/>
      <c r="MJH72" s="22"/>
      <c r="MJI72" s="22"/>
      <c r="MJJ72" s="22"/>
      <c r="MJK72" s="22"/>
      <c r="MJL72" s="22"/>
      <c r="MJM72" s="22"/>
      <c r="MJN72" s="22"/>
      <c r="MJO72" s="22"/>
      <c r="MJP72" s="22"/>
      <c r="MJQ72" s="22"/>
      <c r="MJR72" s="22"/>
      <c r="MJS72" s="22"/>
      <c r="MJT72" s="22"/>
      <c r="MJU72" s="22"/>
      <c r="MJV72" s="22"/>
      <c r="MJW72" s="22"/>
      <c r="MJX72" s="22"/>
      <c r="MJY72" s="22"/>
      <c r="MJZ72" s="22"/>
      <c r="MKA72" s="22"/>
      <c r="MKB72" s="22"/>
      <c r="MKC72" s="22"/>
      <c r="MKD72" s="22"/>
      <c r="MKE72" s="22"/>
      <c r="MKF72" s="22"/>
      <c r="MKG72" s="22"/>
      <c r="MKH72" s="22"/>
      <c r="MKI72" s="22"/>
      <c r="MKJ72" s="22"/>
      <c r="MKK72" s="22"/>
      <c r="MKL72" s="22"/>
      <c r="MKM72" s="22"/>
      <c r="MKN72" s="22"/>
      <c r="MKO72" s="22"/>
      <c r="MKP72" s="22"/>
      <c r="MKQ72" s="22"/>
      <c r="MKR72" s="22"/>
      <c r="MKS72" s="22"/>
      <c r="MKT72" s="22"/>
      <c r="MKU72" s="22"/>
      <c r="MKV72" s="22"/>
      <c r="MKW72" s="22"/>
      <c r="MKX72" s="22"/>
      <c r="MKY72" s="22"/>
      <c r="MKZ72" s="22"/>
      <c r="MLA72" s="22"/>
      <c r="MLB72" s="22"/>
      <c r="MLC72" s="22"/>
      <c r="MLD72" s="22"/>
      <c r="MLE72" s="22"/>
      <c r="MLF72" s="22"/>
      <c r="MLG72" s="22"/>
      <c r="MLH72" s="22"/>
      <c r="MLI72" s="22"/>
      <c r="MLJ72" s="22"/>
      <c r="MLK72" s="22"/>
      <c r="MLL72" s="22"/>
      <c r="MLM72" s="22"/>
      <c r="MLN72" s="22"/>
      <c r="MLO72" s="22"/>
      <c r="MLP72" s="22"/>
      <c r="MLQ72" s="22"/>
      <c r="MLR72" s="22"/>
      <c r="MLS72" s="22"/>
      <c r="MLT72" s="22"/>
      <c r="MLU72" s="22"/>
      <c r="MLV72" s="22"/>
      <c r="MLW72" s="22"/>
      <c r="MLX72" s="22"/>
      <c r="MLY72" s="22"/>
      <c r="MLZ72" s="22"/>
      <c r="MMA72" s="22"/>
      <c r="MMB72" s="22"/>
      <c r="MMC72" s="22"/>
      <c r="MMD72" s="22"/>
      <c r="MME72" s="22"/>
      <c r="MMF72" s="22"/>
      <c r="MMG72" s="22"/>
      <c r="MMH72" s="22"/>
      <c r="MMI72" s="22"/>
      <c r="MMJ72" s="22"/>
      <c r="MMK72" s="22"/>
      <c r="MML72" s="22"/>
      <c r="MMM72" s="22"/>
      <c r="MMN72" s="22"/>
      <c r="MMO72" s="22"/>
      <c r="MMP72" s="22"/>
      <c r="MMQ72" s="22"/>
      <c r="MMR72" s="22"/>
      <c r="MMS72" s="22"/>
      <c r="MMT72" s="22"/>
      <c r="MMU72" s="22"/>
      <c r="MMV72" s="22"/>
      <c r="MMW72" s="22"/>
      <c r="MMX72" s="22"/>
      <c r="MMY72" s="22"/>
      <c r="MMZ72" s="22"/>
      <c r="MNA72" s="22"/>
      <c r="MNB72" s="22"/>
      <c r="MNC72" s="22"/>
      <c r="MND72" s="22"/>
      <c r="MNE72" s="22"/>
      <c r="MNF72" s="22"/>
      <c r="MNG72" s="22"/>
      <c r="MNH72" s="22"/>
      <c r="MNI72" s="22"/>
      <c r="MNJ72" s="22"/>
      <c r="MNK72" s="22"/>
      <c r="MNL72" s="22"/>
      <c r="MNM72" s="22"/>
      <c r="MNN72" s="22"/>
      <c r="MNO72" s="22"/>
      <c r="MNP72" s="22"/>
      <c r="MNQ72" s="22"/>
      <c r="MNR72" s="22"/>
      <c r="MNS72" s="22"/>
      <c r="MNT72" s="22"/>
      <c r="MNU72" s="22"/>
      <c r="MNV72" s="22"/>
      <c r="MNW72" s="22"/>
      <c r="MNX72" s="22"/>
      <c r="MNY72" s="22"/>
      <c r="MNZ72" s="22"/>
      <c r="MOA72" s="22"/>
      <c r="MOB72" s="22"/>
      <c r="MOC72" s="22"/>
      <c r="MOD72" s="22"/>
      <c r="MOE72" s="22"/>
      <c r="MOF72" s="22"/>
      <c r="MOG72" s="22"/>
      <c r="MOH72" s="22"/>
      <c r="MOI72" s="22"/>
      <c r="MOJ72" s="22"/>
      <c r="MOK72" s="22"/>
      <c r="MOL72" s="22"/>
      <c r="MOM72" s="22"/>
      <c r="MON72" s="22"/>
      <c r="MOO72" s="22"/>
      <c r="MOP72" s="22"/>
      <c r="MOQ72" s="22"/>
      <c r="MOR72" s="22"/>
      <c r="MOS72" s="22"/>
      <c r="MOT72" s="22"/>
      <c r="MOU72" s="22"/>
      <c r="MOV72" s="22"/>
      <c r="MOW72" s="22"/>
      <c r="MOX72" s="22"/>
      <c r="MOY72" s="22"/>
      <c r="MOZ72" s="22"/>
      <c r="MPA72" s="22"/>
      <c r="MPB72" s="22"/>
      <c r="MPC72" s="22"/>
      <c r="MPD72" s="22"/>
      <c r="MPE72" s="22"/>
      <c r="MPF72" s="22"/>
      <c r="MPG72" s="22"/>
      <c r="MPH72" s="22"/>
      <c r="MPI72" s="22"/>
      <c r="MPJ72" s="22"/>
      <c r="MPK72" s="22"/>
      <c r="MPL72" s="22"/>
      <c r="MPM72" s="22"/>
      <c r="MPN72" s="22"/>
      <c r="MPO72" s="22"/>
      <c r="MPP72" s="22"/>
      <c r="MPQ72" s="22"/>
      <c r="MPR72" s="22"/>
      <c r="MPS72" s="22"/>
      <c r="MPT72" s="22"/>
      <c r="MPU72" s="22"/>
      <c r="MPV72" s="22"/>
      <c r="MPW72" s="22"/>
      <c r="MPX72" s="22"/>
      <c r="MPY72" s="22"/>
      <c r="MPZ72" s="22"/>
      <c r="MQA72" s="22"/>
      <c r="MQB72" s="22"/>
      <c r="MQC72" s="22"/>
      <c r="MQD72" s="22"/>
      <c r="MQE72" s="22"/>
      <c r="MQF72" s="22"/>
      <c r="MQG72" s="22"/>
      <c r="MQH72" s="22"/>
      <c r="MQI72" s="22"/>
      <c r="MQJ72" s="22"/>
      <c r="MQK72" s="22"/>
      <c r="MQL72" s="22"/>
      <c r="MQM72" s="22"/>
      <c r="MQN72" s="22"/>
      <c r="MQO72" s="22"/>
      <c r="MQP72" s="22"/>
      <c r="MQQ72" s="22"/>
      <c r="MQR72" s="22"/>
      <c r="MQS72" s="22"/>
      <c r="MQT72" s="22"/>
      <c r="MQU72" s="22"/>
      <c r="MQV72" s="22"/>
      <c r="MQW72" s="22"/>
      <c r="MQX72" s="22"/>
      <c r="MQY72" s="22"/>
      <c r="MQZ72" s="22"/>
      <c r="MRA72" s="22"/>
      <c r="MRB72" s="22"/>
      <c r="MRC72" s="22"/>
      <c r="MRD72" s="22"/>
      <c r="MRE72" s="22"/>
      <c r="MRF72" s="22"/>
      <c r="MRG72" s="22"/>
      <c r="MRH72" s="22"/>
      <c r="MRI72" s="22"/>
      <c r="MRJ72" s="22"/>
      <c r="MRK72" s="22"/>
      <c r="MRL72" s="22"/>
      <c r="MRM72" s="22"/>
      <c r="MRN72" s="22"/>
      <c r="MRO72" s="22"/>
      <c r="MRP72" s="22"/>
      <c r="MRQ72" s="22"/>
      <c r="MRR72" s="22"/>
      <c r="MRS72" s="22"/>
      <c r="MRT72" s="22"/>
      <c r="MRU72" s="22"/>
      <c r="MRV72" s="22"/>
      <c r="MRW72" s="22"/>
      <c r="MRX72" s="22"/>
      <c r="MRY72" s="22"/>
      <c r="MRZ72" s="22"/>
      <c r="MSA72" s="22"/>
      <c r="MSB72" s="22"/>
      <c r="MSC72" s="22"/>
      <c r="MSD72" s="22"/>
      <c r="MSE72" s="22"/>
      <c r="MSF72" s="22"/>
      <c r="MSG72" s="22"/>
      <c r="MSH72" s="22"/>
      <c r="MSI72" s="22"/>
      <c r="MSJ72" s="22"/>
      <c r="MSK72" s="22"/>
      <c r="MSL72" s="22"/>
      <c r="MSM72" s="22"/>
      <c r="MSN72" s="22"/>
      <c r="MSO72" s="22"/>
      <c r="MSP72" s="22"/>
      <c r="MSQ72" s="22"/>
      <c r="MSR72" s="22"/>
      <c r="MSS72" s="22"/>
      <c r="MST72" s="22"/>
      <c r="MSU72" s="22"/>
      <c r="MSV72" s="22"/>
      <c r="MSW72" s="22"/>
      <c r="MSX72" s="22"/>
      <c r="MSY72" s="22"/>
      <c r="MSZ72" s="22"/>
      <c r="MTA72" s="22"/>
      <c r="MTB72" s="22"/>
      <c r="MTC72" s="22"/>
      <c r="MTD72" s="22"/>
      <c r="MTE72" s="22"/>
      <c r="MTF72" s="22"/>
      <c r="MTG72" s="22"/>
      <c r="MTH72" s="22"/>
      <c r="MTI72" s="22"/>
      <c r="MTJ72" s="22"/>
      <c r="MTK72" s="22"/>
      <c r="MTL72" s="22"/>
      <c r="MTM72" s="22"/>
      <c r="MTN72" s="22"/>
      <c r="MTO72" s="22"/>
      <c r="MTP72" s="22"/>
      <c r="MTQ72" s="22"/>
      <c r="MTR72" s="22"/>
      <c r="MTS72" s="22"/>
      <c r="MTT72" s="22"/>
      <c r="MTU72" s="22"/>
      <c r="MTV72" s="22"/>
      <c r="MTW72" s="22"/>
      <c r="MTX72" s="22"/>
      <c r="MTY72" s="22"/>
      <c r="MTZ72" s="22"/>
      <c r="MUA72" s="22"/>
      <c r="MUB72" s="22"/>
      <c r="MUC72" s="22"/>
      <c r="MUD72" s="22"/>
      <c r="MUE72" s="22"/>
      <c r="MUF72" s="22"/>
      <c r="MUG72" s="22"/>
      <c r="MUH72" s="22"/>
      <c r="MUI72" s="22"/>
      <c r="MUJ72" s="22"/>
      <c r="MUK72" s="22"/>
      <c r="MUL72" s="22"/>
      <c r="MUM72" s="22"/>
      <c r="MUN72" s="22"/>
      <c r="MUO72" s="22"/>
      <c r="MUP72" s="22"/>
      <c r="MUQ72" s="22"/>
      <c r="MUR72" s="22"/>
      <c r="MUS72" s="22"/>
      <c r="MUT72" s="22"/>
      <c r="MUU72" s="22"/>
      <c r="MUV72" s="22"/>
      <c r="MUW72" s="22"/>
      <c r="MUX72" s="22"/>
      <c r="MUY72" s="22"/>
      <c r="MUZ72" s="22"/>
      <c r="MVA72" s="22"/>
      <c r="MVB72" s="22"/>
      <c r="MVC72" s="22"/>
      <c r="MVD72" s="22"/>
      <c r="MVE72" s="22"/>
      <c r="MVF72" s="22"/>
      <c r="MVG72" s="22"/>
      <c r="MVH72" s="22"/>
      <c r="MVI72" s="22"/>
      <c r="MVJ72" s="22"/>
      <c r="MVK72" s="22"/>
      <c r="MVL72" s="22"/>
      <c r="MVM72" s="22"/>
      <c r="MVN72" s="22"/>
      <c r="MVO72" s="22"/>
      <c r="MVP72" s="22"/>
      <c r="MVQ72" s="22"/>
      <c r="MVR72" s="22"/>
      <c r="MVS72" s="22"/>
      <c r="MVT72" s="22"/>
      <c r="MVU72" s="22"/>
      <c r="MVV72" s="22"/>
      <c r="MVW72" s="22"/>
      <c r="MVX72" s="22"/>
      <c r="MVY72" s="22"/>
      <c r="MVZ72" s="22"/>
      <c r="MWA72" s="22"/>
      <c r="MWB72" s="22"/>
      <c r="MWC72" s="22"/>
      <c r="MWD72" s="22"/>
      <c r="MWE72" s="22"/>
      <c r="MWF72" s="22"/>
      <c r="MWG72" s="22"/>
      <c r="MWH72" s="22"/>
      <c r="MWI72" s="22"/>
      <c r="MWJ72" s="22"/>
      <c r="MWK72" s="22"/>
      <c r="MWL72" s="22"/>
      <c r="MWM72" s="22"/>
      <c r="MWN72" s="22"/>
      <c r="MWO72" s="22"/>
      <c r="MWP72" s="22"/>
      <c r="MWQ72" s="22"/>
      <c r="MWR72" s="22"/>
      <c r="MWS72" s="22"/>
      <c r="MWT72" s="22"/>
      <c r="MWU72" s="22"/>
      <c r="MWV72" s="22"/>
      <c r="MWW72" s="22"/>
      <c r="MWX72" s="22"/>
      <c r="MWY72" s="22"/>
      <c r="MWZ72" s="22"/>
      <c r="MXA72" s="22"/>
      <c r="MXB72" s="22"/>
      <c r="MXC72" s="22"/>
      <c r="MXD72" s="22"/>
      <c r="MXE72" s="22"/>
      <c r="MXF72" s="22"/>
      <c r="MXG72" s="22"/>
      <c r="MXH72" s="22"/>
      <c r="MXI72" s="22"/>
      <c r="MXJ72" s="22"/>
      <c r="MXK72" s="22"/>
      <c r="MXL72" s="22"/>
      <c r="MXM72" s="22"/>
      <c r="MXN72" s="22"/>
      <c r="MXO72" s="22"/>
      <c r="MXP72" s="22"/>
      <c r="MXQ72" s="22"/>
      <c r="MXR72" s="22"/>
      <c r="MXS72" s="22"/>
      <c r="MXT72" s="22"/>
      <c r="MXU72" s="22"/>
      <c r="MXV72" s="22"/>
      <c r="MXW72" s="22"/>
      <c r="MXX72" s="22"/>
      <c r="MXY72" s="22"/>
      <c r="MXZ72" s="22"/>
      <c r="MYA72" s="22"/>
      <c r="MYB72" s="22"/>
      <c r="MYC72" s="22"/>
      <c r="MYD72" s="22"/>
      <c r="MYE72" s="22"/>
      <c r="MYF72" s="22"/>
      <c r="MYG72" s="22"/>
      <c r="MYH72" s="22"/>
      <c r="MYI72" s="22"/>
      <c r="MYJ72" s="22"/>
      <c r="MYK72" s="22"/>
      <c r="MYL72" s="22"/>
      <c r="MYM72" s="22"/>
      <c r="MYN72" s="22"/>
      <c r="MYO72" s="22"/>
      <c r="MYP72" s="22"/>
      <c r="MYQ72" s="22"/>
      <c r="MYR72" s="22"/>
      <c r="MYS72" s="22"/>
      <c r="MYT72" s="22"/>
      <c r="MYU72" s="22"/>
      <c r="MYV72" s="22"/>
      <c r="MYW72" s="22"/>
      <c r="MYX72" s="22"/>
      <c r="MYY72" s="22"/>
      <c r="MYZ72" s="22"/>
      <c r="MZA72" s="22"/>
      <c r="MZB72" s="22"/>
      <c r="MZC72" s="22"/>
      <c r="MZD72" s="22"/>
      <c r="MZE72" s="22"/>
      <c r="MZF72" s="22"/>
      <c r="MZG72" s="22"/>
      <c r="MZH72" s="22"/>
      <c r="MZI72" s="22"/>
      <c r="MZJ72" s="22"/>
      <c r="MZK72" s="22"/>
      <c r="MZL72" s="22"/>
      <c r="MZM72" s="22"/>
      <c r="MZN72" s="22"/>
      <c r="MZO72" s="22"/>
      <c r="MZP72" s="22"/>
      <c r="MZQ72" s="22"/>
      <c r="MZR72" s="22"/>
      <c r="MZS72" s="22"/>
      <c r="MZT72" s="22"/>
      <c r="MZU72" s="22"/>
      <c r="MZV72" s="22"/>
      <c r="MZW72" s="22"/>
      <c r="MZX72" s="22"/>
      <c r="MZY72" s="22"/>
      <c r="MZZ72" s="22"/>
      <c r="NAA72" s="22"/>
      <c r="NAB72" s="22"/>
      <c r="NAC72" s="22"/>
      <c r="NAD72" s="22"/>
      <c r="NAE72" s="22"/>
      <c r="NAF72" s="22"/>
      <c r="NAG72" s="22"/>
      <c r="NAH72" s="22"/>
      <c r="NAI72" s="22"/>
      <c r="NAJ72" s="22"/>
      <c r="NAK72" s="22"/>
      <c r="NAL72" s="22"/>
      <c r="NAM72" s="22"/>
      <c r="NAN72" s="22"/>
      <c r="NAO72" s="22"/>
      <c r="NAP72" s="22"/>
      <c r="NAQ72" s="22"/>
      <c r="NAR72" s="22"/>
      <c r="NAS72" s="22"/>
      <c r="NAT72" s="22"/>
      <c r="NAU72" s="22"/>
      <c r="NAV72" s="22"/>
      <c r="NAW72" s="22"/>
      <c r="NAX72" s="22"/>
      <c r="NAY72" s="22"/>
      <c r="NAZ72" s="22"/>
      <c r="NBA72" s="22"/>
      <c r="NBB72" s="22"/>
      <c r="NBC72" s="22"/>
      <c r="NBD72" s="22"/>
      <c r="NBE72" s="22"/>
      <c r="NBF72" s="22"/>
      <c r="NBG72" s="22"/>
      <c r="NBH72" s="22"/>
      <c r="NBI72" s="22"/>
      <c r="NBJ72" s="22"/>
      <c r="NBK72" s="22"/>
      <c r="NBL72" s="22"/>
      <c r="NBM72" s="22"/>
      <c r="NBN72" s="22"/>
      <c r="NBO72" s="22"/>
      <c r="NBP72" s="22"/>
      <c r="NBQ72" s="22"/>
      <c r="NBR72" s="22"/>
      <c r="NBS72" s="22"/>
      <c r="NBT72" s="22"/>
      <c r="NBU72" s="22"/>
      <c r="NBV72" s="22"/>
      <c r="NBW72" s="22"/>
      <c r="NBX72" s="22"/>
      <c r="NBY72" s="22"/>
      <c r="NBZ72" s="22"/>
      <c r="NCA72" s="22"/>
      <c r="NCB72" s="22"/>
      <c r="NCC72" s="22"/>
      <c r="NCD72" s="22"/>
      <c r="NCE72" s="22"/>
      <c r="NCF72" s="22"/>
      <c r="NCG72" s="22"/>
      <c r="NCH72" s="22"/>
      <c r="NCI72" s="22"/>
      <c r="NCJ72" s="22"/>
      <c r="NCK72" s="22"/>
      <c r="NCL72" s="22"/>
      <c r="NCM72" s="22"/>
      <c r="NCN72" s="22"/>
      <c r="NCO72" s="22"/>
      <c r="NCP72" s="22"/>
      <c r="NCQ72" s="22"/>
      <c r="NCR72" s="22"/>
      <c r="NCS72" s="22"/>
      <c r="NCT72" s="22"/>
      <c r="NCU72" s="22"/>
      <c r="NCV72" s="22"/>
      <c r="NCW72" s="22"/>
      <c r="NCX72" s="22"/>
      <c r="NCY72" s="22"/>
      <c r="NCZ72" s="22"/>
      <c r="NDA72" s="22"/>
      <c r="NDB72" s="22"/>
      <c r="NDC72" s="22"/>
      <c r="NDD72" s="22"/>
      <c r="NDE72" s="22"/>
      <c r="NDF72" s="22"/>
      <c r="NDG72" s="22"/>
      <c r="NDH72" s="22"/>
      <c r="NDI72" s="22"/>
      <c r="NDJ72" s="22"/>
      <c r="NDK72" s="22"/>
      <c r="NDL72" s="22"/>
      <c r="NDM72" s="22"/>
      <c r="NDN72" s="22"/>
      <c r="NDO72" s="22"/>
      <c r="NDP72" s="22"/>
      <c r="NDQ72" s="22"/>
      <c r="NDR72" s="22"/>
      <c r="NDS72" s="22"/>
      <c r="NDT72" s="22"/>
      <c r="NDU72" s="22"/>
      <c r="NDV72" s="22"/>
      <c r="NDW72" s="22"/>
      <c r="NDX72" s="22"/>
      <c r="NDY72" s="22"/>
      <c r="NDZ72" s="22"/>
      <c r="NEA72" s="22"/>
      <c r="NEB72" s="22"/>
      <c r="NEC72" s="22"/>
      <c r="NED72" s="22"/>
      <c r="NEE72" s="22"/>
      <c r="NEF72" s="22"/>
      <c r="NEG72" s="22"/>
      <c r="NEH72" s="22"/>
      <c r="NEI72" s="22"/>
      <c r="NEJ72" s="22"/>
      <c r="NEK72" s="22"/>
      <c r="NEL72" s="22"/>
      <c r="NEM72" s="22"/>
      <c r="NEN72" s="22"/>
      <c r="NEO72" s="22"/>
      <c r="NEP72" s="22"/>
      <c r="NEQ72" s="22"/>
      <c r="NER72" s="22"/>
      <c r="NES72" s="22"/>
      <c r="NET72" s="22"/>
      <c r="NEU72" s="22"/>
      <c r="NEV72" s="22"/>
      <c r="NEW72" s="22"/>
      <c r="NEX72" s="22"/>
      <c r="NEY72" s="22"/>
      <c r="NEZ72" s="22"/>
      <c r="NFA72" s="22"/>
      <c r="NFB72" s="22"/>
      <c r="NFC72" s="22"/>
      <c r="NFD72" s="22"/>
      <c r="NFE72" s="22"/>
      <c r="NFF72" s="22"/>
      <c r="NFG72" s="22"/>
      <c r="NFH72" s="22"/>
      <c r="NFI72" s="22"/>
      <c r="NFJ72" s="22"/>
      <c r="NFK72" s="22"/>
      <c r="NFL72" s="22"/>
      <c r="NFM72" s="22"/>
      <c r="NFN72" s="22"/>
      <c r="NFO72" s="22"/>
      <c r="NFP72" s="22"/>
      <c r="NFQ72" s="22"/>
      <c r="NFR72" s="22"/>
      <c r="NFS72" s="22"/>
      <c r="NFT72" s="22"/>
      <c r="NFU72" s="22"/>
      <c r="NFV72" s="22"/>
      <c r="NFW72" s="22"/>
      <c r="NFX72" s="22"/>
      <c r="NFY72" s="22"/>
      <c r="NFZ72" s="22"/>
      <c r="NGA72" s="22"/>
      <c r="NGB72" s="22"/>
      <c r="NGC72" s="22"/>
      <c r="NGD72" s="22"/>
      <c r="NGE72" s="22"/>
      <c r="NGF72" s="22"/>
      <c r="NGG72" s="22"/>
      <c r="NGH72" s="22"/>
      <c r="NGI72" s="22"/>
      <c r="NGJ72" s="22"/>
      <c r="NGK72" s="22"/>
      <c r="NGL72" s="22"/>
      <c r="NGM72" s="22"/>
      <c r="NGN72" s="22"/>
      <c r="NGO72" s="22"/>
      <c r="NGP72" s="22"/>
      <c r="NGQ72" s="22"/>
      <c r="NGR72" s="22"/>
      <c r="NGS72" s="22"/>
      <c r="NGT72" s="22"/>
      <c r="NGU72" s="22"/>
      <c r="NGV72" s="22"/>
      <c r="NGW72" s="22"/>
      <c r="NGX72" s="22"/>
      <c r="NGY72" s="22"/>
      <c r="NGZ72" s="22"/>
      <c r="NHA72" s="22"/>
      <c r="NHB72" s="22"/>
      <c r="NHC72" s="22"/>
      <c r="NHD72" s="22"/>
      <c r="NHE72" s="22"/>
      <c r="NHF72" s="22"/>
      <c r="NHG72" s="22"/>
      <c r="NHH72" s="22"/>
      <c r="NHI72" s="22"/>
      <c r="NHJ72" s="22"/>
      <c r="NHK72" s="22"/>
      <c r="NHL72" s="22"/>
      <c r="NHM72" s="22"/>
      <c r="NHN72" s="22"/>
      <c r="NHO72" s="22"/>
      <c r="NHP72" s="22"/>
      <c r="NHQ72" s="22"/>
      <c r="NHR72" s="22"/>
      <c r="NHS72" s="22"/>
      <c r="NHT72" s="22"/>
      <c r="NHU72" s="22"/>
      <c r="NHV72" s="22"/>
      <c r="NHW72" s="22"/>
      <c r="NHX72" s="22"/>
      <c r="NHY72" s="22"/>
      <c r="NHZ72" s="22"/>
      <c r="NIA72" s="22"/>
      <c r="NIB72" s="22"/>
      <c r="NIC72" s="22"/>
      <c r="NID72" s="22"/>
      <c r="NIE72" s="22"/>
      <c r="NIF72" s="22"/>
      <c r="NIG72" s="22"/>
      <c r="NIH72" s="22"/>
      <c r="NII72" s="22"/>
      <c r="NIJ72" s="22"/>
      <c r="NIK72" s="22"/>
      <c r="NIL72" s="22"/>
      <c r="NIM72" s="22"/>
      <c r="NIN72" s="22"/>
      <c r="NIO72" s="22"/>
      <c r="NIP72" s="22"/>
      <c r="NIQ72" s="22"/>
      <c r="NIR72" s="22"/>
      <c r="NIS72" s="22"/>
      <c r="NIT72" s="22"/>
      <c r="NIU72" s="22"/>
      <c r="NIV72" s="22"/>
      <c r="NIW72" s="22"/>
      <c r="NIX72" s="22"/>
      <c r="NIY72" s="22"/>
      <c r="NIZ72" s="22"/>
      <c r="NJA72" s="22"/>
      <c r="NJB72" s="22"/>
      <c r="NJC72" s="22"/>
      <c r="NJD72" s="22"/>
      <c r="NJE72" s="22"/>
      <c r="NJF72" s="22"/>
      <c r="NJG72" s="22"/>
      <c r="NJH72" s="22"/>
      <c r="NJI72" s="22"/>
      <c r="NJJ72" s="22"/>
      <c r="NJK72" s="22"/>
      <c r="NJL72" s="22"/>
      <c r="NJM72" s="22"/>
      <c r="NJN72" s="22"/>
      <c r="NJO72" s="22"/>
      <c r="NJP72" s="22"/>
      <c r="NJQ72" s="22"/>
      <c r="NJR72" s="22"/>
      <c r="NJS72" s="22"/>
      <c r="NJT72" s="22"/>
      <c r="NJU72" s="22"/>
      <c r="NJV72" s="22"/>
      <c r="NJW72" s="22"/>
      <c r="NJX72" s="22"/>
      <c r="NJY72" s="22"/>
      <c r="NJZ72" s="22"/>
      <c r="NKA72" s="22"/>
      <c r="NKB72" s="22"/>
      <c r="NKC72" s="22"/>
      <c r="NKD72" s="22"/>
      <c r="NKE72" s="22"/>
      <c r="NKF72" s="22"/>
      <c r="NKG72" s="22"/>
      <c r="NKH72" s="22"/>
      <c r="NKI72" s="22"/>
      <c r="NKJ72" s="22"/>
      <c r="NKK72" s="22"/>
      <c r="NKL72" s="22"/>
      <c r="NKM72" s="22"/>
      <c r="NKN72" s="22"/>
      <c r="NKO72" s="22"/>
      <c r="NKP72" s="22"/>
      <c r="NKQ72" s="22"/>
      <c r="NKR72" s="22"/>
      <c r="NKS72" s="22"/>
      <c r="NKT72" s="22"/>
      <c r="NKU72" s="22"/>
      <c r="NKV72" s="22"/>
      <c r="NKW72" s="22"/>
      <c r="NKX72" s="22"/>
      <c r="NKY72" s="22"/>
      <c r="NKZ72" s="22"/>
      <c r="NLA72" s="22"/>
      <c r="NLB72" s="22"/>
      <c r="NLC72" s="22"/>
      <c r="NLD72" s="22"/>
      <c r="NLE72" s="22"/>
      <c r="NLF72" s="22"/>
      <c r="NLG72" s="22"/>
      <c r="NLH72" s="22"/>
      <c r="NLI72" s="22"/>
      <c r="NLJ72" s="22"/>
      <c r="NLK72" s="22"/>
      <c r="NLL72" s="22"/>
      <c r="NLM72" s="22"/>
      <c r="NLN72" s="22"/>
      <c r="NLO72" s="22"/>
      <c r="NLP72" s="22"/>
      <c r="NLQ72" s="22"/>
      <c r="NLR72" s="22"/>
      <c r="NLS72" s="22"/>
      <c r="NLT72" s="22"/>
      <c r="NLU72" s="22"/>
      <c r="NLV72" s="22"/>
      <c r="NLW72" s="22"/>
      <c r="NLX72" s="22"/>
      <c r="NLY72" s="22"/>
      <c r="NLZ72" s="22"/>
      <c r="NMA72" s="22"/>
      <c r="NMB72" s="22"/>
      <c r="NMC72" s="22"/>
      <c r="NMD72" s="22"/>
      <c r="NME72" s="22"/>
      <c r="NMF72" s="22"/>
      <c r="NMG72" s="22"/>
      <c r="NMH72" s="22"/>
      <c r="NMI72" s="22"/>
      <c r="NMJ72" s="22"/>
      <c r="NMK72" s="22"/>
      <c r="NML72" s="22"/>
      <c r="NMM72" s="22"/>
      <c r="NMN72" s="22"/>
      <c r="NMO72" s="22"/>
      <c r="NMP72" s="22"/>
      <c r="NMQ72" s="22"/>
      <c r="NMR72" s="22"/>
      <c r="NMS72" s="22"/>
      <c r="NMT72" s="22"/>
      <c r="NMU72" s="22"/>
      <c r="NMV72" s="22"/>
      <c r="NMW72" s="22"/>
      <c r="NMX72" s="22"/>
      <c r="NMY72" s="22"/>
      <c r="NMZ72" s="22"/>
      <c r="NNA72" s="22"/>
      <c r="NNB72" s="22"/>
      <c r="NNC72" s="22"/>
      <c r="NND72" s="22"/>
      <c r="NNE72" s="22"/>
      <c r="NNF72" s="22"/>
      <c r="NNG72" s="22"/>
      <c r="NNH72" s="22"/>
      <c r="NNI72" s="22"/>
      <c r="NNJ72" s="22"/>
      <c r="NNK72" s="22"/>
      <c r="NNL72" s="22"/>
      <c r="NNM72" s="22"/>
      <c r="NNN72" s="22"/>
      <c r="NNO72" s="22"/>
      <c r="NNP72" s="22"/>
      <c r="NNQ72" s="22"/>
      <c r="NNR72" s="22"/>
      <c r="NNS72" s="22"/>
      <c r="NNT72" s="22"/>
      <c r="NNU72" s="22"/>
      <c r="NNV72" s="22"/>
      <c r="NNW72" s="22"/>
      <c r="NNX72" s="22"/>
      <c r="NNY72" s="22"/>
      <c r="NNZ72" s="22"/>
      <c r="NOA72" s="22"/>
      <c r="NOB72" s="22"/>
      <c r="NOC72" s="22"/>
      <c r="NOD72" s="22"/>
      <c r="NOE72" s="22"/>
      <c r="NOF72" s="22"/>
      <c r="NOG72" s="22"/>
      <c r="NOH72" s="22"/>
      <c r="NOI72" s="22"/>
      <c r="NOJ72" s="22"/>
      <c r="NOK72" s="22"/>
      <c r="NOL72" s="22"/>
      <c r="NOM72" s="22"/>
      <c r="NON72" s="22"/>
      <c r="NOO72" s="22"/>
      <c r="NOP72" s="22"/>
      <c r="NOQ72" s="22"/>
      <c r="NOR72" s="22"/>
      <c r="NOS72" s="22"/>
      <c r="NOT72" s="22"/>
      <c r="NOU72" s="22"/>
      <c r="NOV72" s="22"/>
      <c r="NOW72" s="22"/>
      <c r="NOX72" s="22"/>
      <c r="NOY72" s="22"/>
      <c r="NOZ72" s="22"/>
      <c r="NPA72" s="22"/>
      <c r="NPB72" s="22"/>
      <c r="NPC72" s="22"/>
      <c r="NPD72" s="22"/>
      <c r="NPE72" s="22"/>
      <c r="NPF72" s="22"/>
      <c r="NPG72" s="22"/>
      <c r="NPH72" s="22"/>
      <c r="NPI72" s="22"/>
      <c r="NPJ72" s="22"/>
      <c r="NPK72" s="22"/>
      <c r="NPL72" s="22"/>
      <c r="NPM72" s="22"/>
      <c r="NPN72" s="22"/>
      <c r="NPO72" s="22"/>
      <c r="NPP72" s="22"/>
      <c r="NPQ72" s="22"/>
      <c r="NPR72" s="22"/>
      <c r="NPS72" s="22"/>
      <c r="NPT72" s="22"/>
      <c r="NPU72" s="22"/>
      <c r="NPV72" s="22"/>
      <c r="NPW72" s="22"/>
      <c r="NPX72" s="22"/>
      <c r="NPY72" s="22"/>
      <c r="NPZ72" s="22"/>
      <c r="NQA72" s="22"/>
      <c r="NQB72" s="22"/>
      <c r="NQC72" s="22"/>
      <c r="NQD72" s="22"/>
      <c r="NQE72" s="22"/>
      <c r="NQF72" s="22"/>
      <c r="NQG72" s="22"/>
      <c r="NQH72" s="22"/>
      <c r="NQI72" s="22"/>
      <c r="NQJ72" s="22"/>
      <c r="NQK72" s="22"/>
      <c r="NQL72" s="22"/>
      <c r="NQM72" s="22"/>
      <c r="NQN72" s="22"/>
      <c r="NQO72" s="22"/>
      <c r="NQP72" s="22"/>
      <c r="NQQ72" s="22"/>
      <c r="NQR72" s="22"/>
      <c r="NQS72" s="22"/>
      <c r="NQT72" s="22"/>
      <c r="NQU72" s="22"/>
      <c r="NQV72" s="22"/>
      <c r="NQW72" s="22"/>
      <c r="NQX72" s="22"/>
      <c r="NQY72" s="22"/>
      <c r="NQZ72" s="22"/>
      <c r="NRA72" s="22"/>
      <c r="NRB72" s="22"/>
      <c r="NRC72" s="22"/>
      <c r="NRD72" s="22"/>
      <c r="NRE72" s="22"/>
      <c r="NRF72" s="22"/>
      <c r="NRG72" s="22"/>
      <c r="NRH72" s="22"/>
      <c r="NRI72" s="22"/>
      <c r="NRJ72" s="22"/>
      <c r="NRK72" s="22"/>
      <c r="NRL72" s="22"/>
      <c r="NRM72" s="22"/>
      <c r="NRN72" s="22"/>
      <c r="NRO72" s="22"/>
      <c r="NRP72" s="22"/>
      <c r="NRQ72" s="22"/>
      <c r="NRR72" s="22"/>
      <c r="NRS72" s="22"/>
      <c r="NRT72" s="22"/>
      <c r="NRU72" s="22"/>
      <c r="NRV72" s="22"/>
      <c r="NRW72" s="22"/>
      <c r="NRX72" s="22"/>
      <c r="NRY72" s="22"/>
      <c r="NRZ72" s="22"/>
      <c r="NSA72" s="22"/>
      <c r="NSB72" s="22"/>
      <c r="NSC72" s="22"/>
      <c r="NSD72" s="22"/>
      <c r="NSE72" s="22"/>
      <c r="NSF72" s="22"/>
      <c r="NSG72" s="22"/>
      <c r="NSH72" s="22"/>
      <c r="NSI72" s="22"/>
      <c r="NSJ72" s="22"/>
      <c r="NSK72" s="22"/>
      <c r="NSL72" s="22"/>
      <c r="NSM72" s="22"/>
      <c r="NSN72" s="22"/>
      <c r="NSO72" s="22"/>
      <c r="NSP72" s="22"/>
      <c r="NSQ72" s="22"/>
      <c r="NSR72" s="22"/>
      <c r="NSS72" s="22"/>
      <c r="NST72" s="22"/>
      <c r="NSU72" s="22"/>
      <c r="NSV72" s="22"/>
      <c r="NSW72" s="22"/>
      <c r="NSX72" s="22"/>
      <c r="NSY72" s="22"/>
      <c r="NSZ72" s="22"/>
      <c r="NTA72" s="22"/>
      <c r="NTB72" s="22"/>
      <c r="NTC72" s="22"/>
      <c r="NTD72" s="22"/>
      <c r="NTE72" s="22"/>
      <c r="NTF72" s="22"/>
      <c r="NTG72" s="22"/>
      <c r="NTH72" s="22"/>
      <c r="NTI72" s="22"/>
      <c r="NTJ72" s="22"/>
      <c r="NTK72" s="22"/>
      <c r="NTL72" s="22"/>
      <c r="NTM72" s="22"/>
      <c r="NTN72" s="22"/>
      <c r="NTO72" s="22"/>
      <c r="NTP72" s="22"/>
      <c r="NTQ72" s="22"/>
      <c r="NTR72" s="22"/>
      <c r="NTS72" s="22"/>
      <c r="NTT72" s="22"/>
      <c r="NTU72" s="22"/>
      <c r="NTV72" s="22"/>
      <c r="NTW72" s="22"/>
      <c r="NTX72" s="22"/>
      <c r="NTY72" s="22"/>
      <c r="NTZ72" s="22"/>
      <c r="NUA72" s="22"/>
      <c r="NUB72" s="22"/>
      <c r="NUC72" s="22"/>
      <c r="NUD72" s="22"/>
      <c r="NUE72" s="22"/>
      <c r="NUF72" s="22"/>
      <c r="NUG72" s="22"/>
      <c r="NUH72" s="22"/>
      <c r="NUI72" s="22"/>
      <c r="NUJ72" s="22"/>
      <c r="NUK72" s="22"/>
      <c r="NUL72" s="22"/>
      <c r="NUM72" s="22"/>
      <c r="NUN72" s="22"/>
      <c r="NUO72" s="22"/>
      <c r="NUP72" s="22"/>
      <c r="NUQ72" s="22"/>
      <c r="NUR72" s="22"/>
      <c r="NUS72" s="22"/>
      <c r="NUT72" s="22"/>
      <c r="NUU72" s="22"/>
      <c r="NUV72" s="22"/>
      <c r="NUW72" s="22"/>
      <c r="NUX72" s="22"/>
      <c r="NUY72" s="22"/>
      <c r="NUZ72" s="22"/>
      <c r="NVA72" s="22"/>
      <c r="NVB72" s="22"/>
      <c r="NVC72" s="22"/>
      <c r="NVD72" s="22"/>
      <c r="NVE72" s="22"/>
      <c r="NVF72" s="22"/>
      <c r="NVG72" s="22"/>
      <c r="NVH72" s="22"/>
      <c r="NVI72" s="22"/>
      <c r="NVJ72" s="22"/>
      <c r="NVK72" s="22"/>
      <c r="NVL72" s="22"/>
      <c r="NVM72" s="22"/>
      <c r="NVN72" s="22"/>
      <c r="NVO72" s="22"/>
      <c r="NVP72" s="22"/>
      <c r="NVQ72" s="22"/>
      <c r="NVR72" s="22"/>
      <c r="NVS72" s="22"/>
      <c r="NVT72" s="22"/>
      <c r="NVU72" s="22"/>
      <c r="NVV72" s="22"/>
      <c r="NVW72" s="22"/>
      <c r="NVX72" s="22"/>
      <c r="NVY72" s="22"/>
      <c r="NVZ72" s="22"/>
      <c r="NWA72" s="22"/>
      <c r="NWB72" s="22"/>
      <c r="NWC72" s="22"/>
      <c r="NWD72" s="22"/>
      <c r="NWE72" s="22"/>
      <c r="NWF72" s="22"/>
      <c r="NWG72" s="22"/>
      <c r="NWH72" s="22"/>
      <c r="NWI72" s="22"/>
      <c r="NWJ72" s="22"/>
      <c r="NWK72" s="22"/>
      <c r="NWL72" s="22"/>
      <c r="NWM72" s="22"/>
      <c r="NWN72" s="22"/>
      <c r="NWO72" s="22"/>
      <c r="NWP72" s="22"/>
      <c r="NWQ72" s="22"/>
      <c r="NWR72" s="22"/>
      <c r="NWS72" s="22"/>
      <c r="NWT72" s="22"/>
      <c r="NWU72" s="22"/>
      <c r="NWV72" s="22"/>
      <c r="NWW72" s="22"/>
      <c r="NWX72" s="22"/>
      <c r="NWY72" s="22"/>
      <c r="NWZ72" s="22"/>
      <c r="NXA72" s="22"/>
      <c r="NXB72" s="22"/>
      <c r="NXC72" s="22"/>
      <c r="NXD72" s="22"/>
      <c r="NXE72" s="22"/>
      <c r="NXF72" s="22"/>
      <c r="NXG72" s="22"/>
      <c r="NXH72" s="22"/>
      <c r="NXI72" s="22"/>
      <c r="NXJ72" s="22"/>
      <c r="NXK72" s="22"/>
      <c r="NXL72" s="22"/>
      <c r="NXM72" s="22"/>
      <c r="NXN72" s="22"/>
      <c r="NXO72" s="22"/>
      <c r="NXP72" s="22"/>
      <c r="NXQ72" s="22"/>
      <c r="NXR72" s="22"/>
      <c r="NXS72" s="22"/>
      <c r="NXT72" s="22"/>
      <c r="NXU72" s="22"/>
      <c r="NXV72" s="22"/>
      <c r="NXW72" s="22"/>
      <c r="NXX72" s="22"/>
      <c r="NXY72" s="22"/>
      <c r="NXZ72" s="22"/>
      <c r="NYA72" s="22"/>
      <c r="NYB72" s="22"/>
      <c r="NYC72" s="22"/>
      <c r="NYD72" s="22"/>
      <c r="NYE72" s="22"/>
      <c r="NYF72" s="22"/>
      <c r="NYG72" s="22"/>
      <c r="NYH72" s="22"/>
      <c r="NYI72" s="22"/>
      <c r="NYJ72" s="22"/>
      <c r="NYK72" s="22"/>
      <c r="NYL72" s="22"/>
      <c r="NYM72" s="22"/>
      <c r="NYN72" s="22"/>
      <c r="NYO72" s="22"/>
      <c r="NYP72" s="22"/>
      <c r="NYQ72" s="22"/>
      <c r="NYR72" s="22"/>
      <c r="NYS72" s="22"/>
      <c r="NYT72" s="22"/>
      <c r="NYU72" s="22"/>
      <c r="NYV72" s="22"/>
      <c r="NYW72" s="22"/>
      <c r="NYX72" s="22"/>
      <c r="NYY72" s="22"/>
      <c r="NYZ72" s="22"/>
      <c r="NZA72" s="22"/>
      <c r="NZB72" s="22"/>
      <c r="NZC72" s="22"/>
      <c r="NZD72" s="22"/>
      <c r="NZE72" s="22"/>
      <c r="NZF72" s="22"/>
      <c r="NZG72" s="22"/>
      <c r="NZH72" s="22"/>
      <c r="NZI72" s="22"/>
      <c r="NZJ72" s="22"/>
      <c r="NZK72" s="22"/>
      <c r="NZL72" s="22"/>
      <c r="NZM72" s="22"/>
      <c r="NZN72" s="22"/>
      <c r="NZO72" s="22"/>
      <c r="NZP72" s="22"/>
      <c r="NZQ72" s="22"/>
      <c r="NZR72" s="22"/>
      <c r="NZS72" s="22"/>
      <c r="NZT72" s="22"/>
      <c r="NZU72" s="22"/>
      <c r="NZV72" s="22"/>
      <c r="NZW72" s="22"/>
      <c r="NZX72" s="22"/>
      <c r="NZY72" s="22"/>
      <c r="NZZ72" s="22"/>
      <c r="OAA72" s="22"/>
      <c r="OAB72" s="22"/>
      <c r="OAC72" s="22"/>
      <c r="OAD72" s="22"/>
      <c r="OAE72" s="22"/>
      <c r="OAF72" s="22"/>
      <c r="OAG72" s="22"/>
      <c r="OAH72" s="22"/>
      <c r="OAI72" s="22"/>
      <c r="OAJ72" s="22"/>
      <c r="OAK72" s="22"/>
      <c r="OAL72" s="22"/>
      <c r="OAM72" s="22"/>
      <c r="OAN72" s="22"/>
      <c r="OAO72" s="22"/>
      <c r="OAP72" s="22"/>
      <c r="OAQ72" s="22"/>
      <c r="OAR72" s="22"/>
      <c r="OAS72" s="22"/>
      <c r="OAT72" s="22"/>
      <c r="OAU72" s="22"/>
      <c r="OAV72" s="22"/>
      <c r="OAW72" s="22"/>
      <c r="OAX72" s="22"/>
      <c r="OAY72" s="22"/>
      <c r="OAZ72" s="22"/>
      <c r="OBA72" s="22"/>
      <c r="OBB72" s="22"/>
      <c r="OBC72" s="22"/>
      <c r="OBD72" s="22"/>
      <c r="OBE72" s="22"/>
      <c r="OBF72" s="22"/>
      <c r="OBG72" s="22"/>
      <c r="OBH72" s="22"/>
      <c r="OBI72" s="22"/>
      <c r="OBJ72" s="22"/>
      <c r="OBK72" s="22"/>
      <c r="OBL72" s="22"/>
      <c r="OBM72" s="22"/>
      <c r="OBN72" s="22"/>
      <c r="OBO72" s="22"/>
      <c r="OBP72" s="22"/>
      <c r="OBQ72" s="22"/>
      <c r="OBR72" s="22"/>
      <c r="OBS72" s="22"/>
      <c r="OBT72" s="22"/>
      <c r="OBU72" s="22"/>
      <c r="OBV72" s="22"/>
      <c r="OBW72" s="22"/>
      <c r="OBX72" s="22"/>
      <c r="OBY72" s="22"/>
      <c r="OBZ72" s="22"/>
      <c r="OCA72" s="22"/>
      <c r="OCB72" s="22"/>
      <c r="OCC72" s="22"/>
      <c r="OCD72" s="22"/>
      <c r="OCE72" s="22"/>
      <c r="OCF72" s="22"/>
      <c r="OCG72" s="22"/>
      <c r="OCH72" s="22"/>
      <c r="OCI72" s="22"/>
      <c r="OCJ72" s="22"/>
      <c r="OCK72" s="22"/>
      <c r="OCL72" s="22"/>
      <c r="OCM72" s="22"/>
      <c r="OCN72" s="22"/>
      <c r="OCO72" s="22"/>
      <c r="OCP72" s="22"/>
      <c r="OCQ72" s="22"/>
      <c r="OCR72" s="22"/>
      <c r="OCS72" s="22"/>
      <c r="OCT72" s="22"/>
      <c r="OCU72" s="22"/>
      <c r="OCV72" s="22"/>
      <c r="OCW72" s="22"/>
      <c r="OCX72" s="22"/>
      <c r="OCY72" s="22"/>
      <c r="OCZ72" s="22"/>
      <c r="ODA72" s="22"/>
      <c r="ODB72" s="22"/>
      <c r="ODC72" s="22"/>
      <c r="ODD72" s="22"/>
      <c r="ODE72" s="22"/>
      <c r="ODF72" s="22"/>
      <c r="ODG72" s="22"/>
      <c r="ODH72" s="22"/>
      <c r="ODI72" s="22"/>
      <c r="ODJ72" s="22"/>
      <c r="ODK72" s="22"/>
      <c r="ODL72" s="22"/>
      <c r="ODM72" s="22"/>
      <c r="ODN72" s="22"/>
      <c r="ODO72" s="22"/>
      <c r="ODP72" s="22"/>
      <c r="ODQ72" s="22"/>
      <c r="ODR72" s="22"/>
      <c r="ODS72" s="22"/>
      <c r="ODT72" s="22"/>
      <c r="ODU72" s="22"/>
      <c r="ODV72" s="22"/>
      <c r="ODW72" s="22"/>
      <c r="ODX72" s="22"/>
      <c r="ODY72" s="22"/>
      <c r="ODZ72" s="22"/>
      <c r="OEA72" s="22"/>
      <c r="OEB72" s="22"/>
      <c r="OEC72" s="22"/>
      <c r="OED72" s="22"/>
      <c r="OEE72" s="22"/>
      <c r="OEF72" s="22"/>
      <c r="OEG72" s="22"/>
      <c r="OEH72" s="22"/>
      <c r="OEI72" s="22"/>
      <c r="OEJ72" s="22"/>
      <c r="OEK72" s="22"/>
      <c r="OEL72" s="22"/>
      <c r="OEM72" s="22"/>
      <c r="OEN72" s="22"/>
      <c r="OEO72" s="22"/>
      <c r="OEP72" s="22"/>
      <c r="OEQ72" s="22"/>
      <c r="OER72" s="22"/>
      <c r="OES72" s="22"/>
      <c r="OET72" s="22"/>
      <c r="OEU72" s="22"/>
      <c r="OEV72" s="22"/>
      <c r="OEW72" s="22"/>
      <c r="OEX72" s="22"/>
      <c r="OEY72" s="22"/>
      <c r="OEZ72" s="22"/>
      <c r="OFA72" s="22"/>
      <c r="OFB72" s="22"/>
      <c r="OFC72" s="22"/>
      <c r="OFD72" s="22"/>
      <c r="OFE72" s="22"/>
      <c r="OFF72" s="22"/>
      <c r="OFG72" s="22"/>
      <c r="OFH72" s="22"/>
      <c r="OFI72" s="22"/>
      <c r="OFJ72" s="22"/>
      <c r="OFK72" s="22"/>
      <c r="OFL72" s="22"/>
      <c r="OFM72" s="22"/>
      <c r="OFN72" s="22"/>
      <c r="OFO72" s="22"/>
      <c r="OFP72" s="22"/>
      <c r="OFQ72" s="22"/>
      <c r="OFR72" s="22"/>
      <c r="OFS72" s="22"/>
      <c r="OFT72" s="22"/>
      <c r="OFU72" s="22"/>
      <c r="OFV72" s="22"/>
      <c r="OFW72" s="22"/>
      <c r="OFX72" s="22"/>
      <c r="OFY72" s="22"/>
      <c r="OFZ72" s="22"/>
      <c r="OGA72" s="22"/>
      <c r="OGB72" s="22"/>
      <c r="OGC72" s="22"/>
      <c r="OGD72" s="22"/>
      <c r="OGE72" s="22"/>
      <c r="OGF72" s="22"/>
      <c r="OGG72" s="22"/>
      <c r="OGH72" s="22"/>
      <c r="OGI72" s="22"/>
      <c r="OGJ72" s="22"/>
      <c r="OGK72" s="22"/>
      <c r="OGL72" s="22"/>
      <c r="OGM72" s="22"/>
      <c r="OGN72" s="22"/>
      <c r="OGO72" s="22"/>
      <c r="OGP72" s="22"/>
      <c r="OGQ72" s="22"/>
      <c r="OGR72" s="22"/>
      <c r="OGS72" s="22"/>
      <c r="OGT72" s="22"/>
      <c r="OGU72" s="22"/>
      <c r="OGV72" s="22"/>
      <c r="OGW72" s="22"/>
      <c r="OGX72" s="22"/>
      <c r="OGY72" s="22"/>
      <c r="OGZ72" s="22"/>
      <c r="OHA72" s="22"/>
      <c r="OHB72" s="22"/>
      <c r="OHC72" s="22"/>
      <c r="OHD72" s="22"/>
      <c r="OHE72" s="22"/>
      <c r="OHF72" s="22"/>
      <c r="OHG72" s="22"/>
      <c r="OHH72" s="22"/>
      <c r="OHI72" s="22"/>
      <c r="OHJ72" s="22"/>
      <c r="OHK72" s="22"/>
      <c r="OHL72" s="22"/>
      <c r="OHM72" s="22"/>
      <c r="OHN72" s="22"/>
      <c r="OHO72" s="22"/>
      <c r="OHP72" s="22"/>
      <c r="OHQ72" s="22"/>
      <c r="OHR72" s="22"/>
      <c r="OHS72" s="22"/>
      <c r="OHT72" s="22"/>
      <c r="OHU72" s="22"/>
      <c r="OHV72" s="22"/>
      <c r="OHW72" s="22"/>
      <c r="OHX72" s="22"/>
      <c r="OHY72" s="22"/>
      <c r="OHZ72" s="22"/>
      <c r="OIA72" s="22"/>
      <c r="OIB72" s="22"/>
      <c r="OIC72" s="22"/>
      <c r="OID72" s="22"/>
      <c r="OIE72" s="22"/>
      <c r="OIF72" s="22"/>
      <c r="OIG72" s="22"/>
      <c r="OIH72" s="22"/>
      <c r="OII72" s="22"/>
      <c r="OIJ72" s="22"/>
      <c r="OIK72" s="22"/>
      <c r="OIL72" s="22"/>
      <c r="OIM72" s="22"/>
      <c r="OIN72" s="22"/>
      <c r="OIO72" s="22"/>
      <c r="OIP72" s="22"/>
      <c r="OIQ72" s="22"/>
      <c r="OIR72" s="22"/>
      <c r="OIS72" s="22"/>
      <c r="OIT72" s="22"/>
      <c r="OIU72" s="22"/>
      <c r="OIV72" s="22"/>
      <c r="OIW72" s="22"/>
      <c r="OIX72" s="22"/>
      <c r="OIY72" s="22"/>
      <c r="OIZ72" s="22"/>
      <c r="OJA72" s="22"/>
      <c r="OJB72" s="22"/>
      <c r="OJC72" s="22"/>
      <c r="OJD72" s="22"/>
      <c r="OJE72" s="22"/>
      <c r="OJF72" s="22"/>
      <c r="OJG72" s="22"/>
      <c r="OJH72" s="22"/>
      <c r="OJI72" s="22"/>
      <c r="OJJ72" s="22"/>
      <c r="OJK72" s="22"/>
      <c r="OJL72" s="22"/>
      <c r="OJM72" s="22"/>
      <c r="OJN72" s="22"/>
      <c r="OJO72" s="22"/>
      <c r="OJP72" s="22"/>
      <c r="OJQ72" s="22"/>
      <c r="OJR72" s="22"/>
      <c r="OJS72" s="22"/>
      <c r="OJT72" s="22"/>
      <c r="OJU72" s="22"/>
      <c r="OJV72" s="22"/>
      <c r="OJW72" s="22"/>
      <c r="OJX72" s="22"/>
      <c r="OJY72" s="22"/>
      <c r="OJZ72" s="22"/>
      <c r="OKA72" s="22"/>
      <c r="OKB72" s="22"/>
      <c r="OKC72" s="22"/>
      <c r="OKD72" s="22"/>
      <c r="OKE72" s="22"/>
      <c r="OKF72" s="22"/>
      <c r="OKG72" s="22"/>
      <c r="OKH72" s="22"/>
      <c r="OKI72" s="22"/>
      <c r="OKJ72" s="22"/>
      <c r="OKK72" s="22"/>
      <c r="OKL72" s="22"/>
      <c r="OKM72" s="22"/>
      <c r="OKN72" s="22"/>
      <c r="OKO72" s="22"/>
      <c r="OKP72" s="22"/>
      <c r="OKQ72" s="22"/>
      <c r="OKR72" s="22"/>
      <c r="OKS72" s="22"/>
      <c r="OKT72" s="22"/>
      <c r="OKU72" s="22"/>
      <c r="OKV72" s="22"/>
      <c r="OKW72" s="22"/>
      <c r="OKX72" s="22"/>
      <c r="OKY72" s="22"/>
      <c r="OKZ72" s="22"/>
      <c r="OLA72" s="22"/>
      <c r="OLB72" s="22"/>
      <c r="OLC72" s="22"/>
      <c r="OLD72" s="22"/>
      <c r="OLE72" s="22"/>
      <c r="OLF72" s="22"/>
      <c r="OLG72" s="22"/>
      <c r="OLH72" s="22"/>
      <c r="OLI72" s="22"/>
      <c r="OLJ72" s="22"/>
      <c r="OLK72" s="22"/>
      <c r="OLL72" s="22"/>
      <c r="OLM72" s="22"/>
      <c r="OLN72" s="22"/>
      <c r="OLO72" s="22"/>
      <c r="OLP72" s="22"/>
      <c r="OLQ72" s="22"/>
      <c r="OLR72" s="22"/>
      <c r="OLS72" s="22"/>
      <c r="OLT72" s="22"/>
      <c r="OLU72" s="22"/>
      <c r="OLV72" s="22"/>
      <c r="OLW72" s="22"/>
      <c r="OLX72" s="22"/>
      <c r="OLY72" s="22"/>
      <c r="OLZ72" s="22"/>
      <c r="OMA72" s="22"/>
      <c r="OMB72" s="22"/>
      <c r="OMC72" s="22"/>
      <c r="OMD72" s="22"/>
      <c r="OME72" s="22"/>
      <c r="OMF72" s="22"/>
      <c r="OMG72" s="22"/>
      <c r="OMH72" s="22"/>
      <c r="OMI72" s="22"/>
      <c r="OMJ72" s="22"/>
      <c r="OMK72" s="22"/>
      <c r="OML72" s="22"/>
      <c r="OMM72" s="22"/>
      <c r="OMN72" s="22"/>
      <c r="OMO72" s="22"/>
      <c r="OMP72" s="22"/>
      <c r="OMQ72" s="22"/>
      <c r="OMR72" s="22"/>
      <c r="OMS72" s="22"/>
      <c r="OMT72" s="22"/>
      <c r="OMU72" s="22"/>
      <c r="OMV72" s="22"/>
      <c r="OMW72" s="22"/>
      <c r="OMX72" s="22"/>
      <c r="OMY72" s="22"/>
      <c r="OMZ72" s="22"/>
      <c r="ONA72" s="22"/>
      <c r="ONB72" s="22"/>
      <c r="ONC72" s="22"/>
      <c r="OND72" s="22"/>
      <c r="ONE72" s="22"/>
      <c r="ONF72" s="22"/>
      <c r="ONG72" s="22"/>
      <c r="ONH72" s="22"/>
      <c r="ONI72" s="22"/>
      <c r="ONJ72" s="22"/>
      <c r="ONK72" s="22"/>
      <c r="ONL72" s="22"/>
      <c r="ONM72" s="22"/>
      <c r="ONN72" s="22"/>
      <c r="ONO72" s="22"/>
      <c r="ONP72" s="22"/>
      <c r="ONQ72" s="22"/>
      <c r="ONR72" s="22"/>
      <c r="ONS72" s="22"/>
      <c r="ONT72" s="22"/>
      <c r="ONU72" s="22"/>
      <c r="ONV72" s="22"/>
      <c r="ONW72" s="22"/>
      <c r="ONX72" s="22"/>
      <c r="ONY72" s="22"/>
      <c r="ONZ72" s="22"/>
      <c r="OOA72" s="22"/>
      <c r="OOB72" s="22"/>
      <c r="OOC72" s="22"/>
      <c r="OOD72" s="22"/>
      <c r="OOE72" s="22"/>
      <c r="OOF72" s="22"/>
      <c r="OOG72" s="22"/>
      <c r="OOH72" s="22"/>
      <c r="OOI72" s="22"/>
      <c r="OOJ72" s="22"/>
      <c r="OOK72" s="22"/>
      <c r="OOL72" s="22"/>
      <c r="OOM72" s="22"/>
      <c r="OON72" s="22"/>
      <c r="OOO72" s="22"/>
      <c r="OOP72" s="22"/>
      <c r="OOQ72" s="22"/>
      <c r="OOR72" s="22"/>
      <c r="OOS72" s="22"/>
      <c r="OOT72" s="22"/>
      <c r="OOU72" s="22"/>
      <c r="OOV72" s="22"/>
      <c r="OOW72" s="22"/>
      <c r="OOX72" s="22"/>
      <c r="OOY72" s="22"/>
      <c r="OOZ72" s="22"/>
      <c r="OPA72" s="22"/>
      <c r="OPB72" s="22"/>
      <c r="OPC72" s="22"/>
      <c r="OPD72" s="22"/>
      <c r="OPE72" s="22"/>
      <c r="OPF72" s="22"/>
      <c r="OPG72" s="22"/>
      <c r="OPH72" s="22"/>
      <c r="OPI72" s="22"/>
      <c r="OPJ72" s="22"/>
      <c r="OPK72" s="22"/>
      <c r="OPL72" s="22"/>
      <c r="OPM72" s="22"/>
      <c r="OPN72" s="22"/>
      <c r="OPO72" s="22"/>
      <c r="OPP72" s="22"/>
      <c r="OPQ72" s="22"/>
      <c r="OPR72" s="22"/>
      <c r="OPS72" s="22"/>
      <c r="OPT72" s="22"/>
      <c r="OPU72" s="22"/>
      <c r="OPV72" s="22"/>
      <c r="OPW72" s="22"/>
      <c r="OPX72" s="22"/>
      <c r="OPY72" s="22"/>
      <c r="OPZ72" s="22"/>
      <c r="OQA72" s="22"/>
      <c r="OQB72" s="22"/>
      <c r="OQC72" s="22"/>
      <c r="OQD72" s="22"/>
      <c r="OQE72" s="22"/>
      <c r="OQF72" s="22"/>
      <c r="OQG72" s="22"/>
      <c r="OQH72" s="22"/>
      <c r="OQI72" s="22"/>
      <c r="OQJ72" s="22"/>
      <c r="OQK72" s="22"/>
      <c r="OQL72" s="22"/>
      <c r="OQM72" s="22"/>
      <c r="OQN72" s="22"/>
      <c r="OQO72" s="22"/>
      <c r="OQP72" s="22"/>
      <c r="OQQ72" s="22"/>
      <c r="OQR72" s="22"/>
      <c r="OQS72" s="22"/>
      <c r="OQT72" s="22"/>
      <c r="OQU72" s="22"/>
      <c r="OQV72" s="22"/>
      <c r="OQW72" s="22"/>
      <c r="OQX72" s="22"/>
      <c r="OQY72" s="22"/>
      <c r="OQZ72" s="22"/>
      <c r="ORA72" s="22"/>
      <c r="ORB72" s="22"/>
      <c r="ORC72" s="22"/>
      <c r="ORD72" s="22"/>
      <c r="ORE72" s="22"/>
      <c r="ORF72" s="22"/>
      <c r="ORG72" s="22"/>
      <c r="ORH72" s="22"/>
      <c r="ORI72" s="22"/>
      <c r="ORJ72" s="22"/>
      <c r="ORK72" s="22"/>
      <c r="ORL72" s="22"/>
      <c r="ORM72" s="22"/>
      <c r="ORN72" s="22"/>
      <c r="ORO72" s="22"/>
      <c r="ORP72" s="22"/>
      <c r="ORQ72" s="22"/>
      <c r="ORR72" s="22"/>
      <c r="ORS72" s="22"/>
      <c r="ORT72" s="22"/>
      <c r="ORU72" s="22"/>
      <c r="ORV72" s="22"/>
      <c r="ORW72" s="22"/>
      <c r="ORX72" s="22"/>
      <c r="ORY72" s="22"/>
      <c r="ORZ72" s="22"/>
      <c r="OSA72" s="22"/>
      <c r="OSB72" s="22"/>
      <c r="OSC72" s="22"/>
      <c r="OSD72" s="22"/>
      <c r="OSE72" s="22"/>
      <c r="OSF72" s="22"/>
      <c r="OSG72" s="22"/>
      <c r="OSH72" s="22"/>
      <c r="OSI72" s="22"/>
      <c r="OSJ72" s="22"/>
      <c r="OSK72" s="22"/>
      <c r="OSL72" s="22"/>
      <c r="OSM72" s="22"/>
      <c r="OSN72" s="22"/>
      <c r="OSO72" s="22"/>
      <c r="OSP72" s="22"/>
      <c r="OSQ72" s="22"/>
      <c r="OSR72" s="22"/>
      <c r="OSS72" s="22"/>
      <c r="OST72" s="22"/>
      <c r="OSU72" s="22"/>
      <c r="OSV72" s="22"/>
      <c r="OSW72" s="22"/>
      <c r="OSX72" s="22"/>
      <c r="OSY72" s="22"/>
      <c r="OSZ72" s="22"/>
      <c r="OTA72" s="22"/>
      <c r="OTB72" s="22"/>
      <c r="OTC72" s="22"/>
      <c r="OTD72" s="22"/>
      <c r="OTE72" s="22"/>
      <c r="OTF72" s="22"/>
      <c r="OTG72" s="22"/>
      <c r="OTH72" s="22"/>
      <c r="OTI72" s="22"/>
      <c r="OTJ72" s="22"/>
      <c r="OTK72" s="22"/>
      <c r="OTL72" s="22"/>
      <c r="OTM72" s="22"/>
      <c r="OTN72" s="22"/>
      <c r="OTO72" s="22"/>
      <c r="OTP72" s="22"/>
      <c r="OTQ72" s="22"/>
      <c r="OTR72" s="22"/>
      <c r="OTS72" s="22"/>
      <c r="OTT72" s="22"/>
      <c r="OTU72" s="22"/>
      <c r="OTV72" s="22"/>
      <c r="OTW72" s="22"/>
      <c r="OTX72" s="22"/>
      <c r="OTY72" s="22"/>
      <c r="OTZ72" s="22"/>
      <c r="OUA72" s="22"/>
      <c r="OUB72" s="22"/>
      <c r="OUC72" s="22"/>
      <c r="OUD72" s="22"/>
      <c r="OUE72" s="22"/>
      <c r="OUF72" s="22"/>
      <c r="OUG72" s="22"/>
      <c r="OUH72" s="22"/>
      <c r="OUI72" s="22"/>
      <c r="OUJ72" s="22"/>
      <c r="OUK72" s="22"/>
      <c r="OUL72" s="22"/>
      <c r="OUM72" s="22"/>
      <c r="OUN72" s="22"/>
      <c r="OUO72" s="22"/>
      <c r="OUP72" s="22"/>
      <c r="OUQ72" s="22"/>
      <c r="OUR72" s="22"/>
      <c r="OUS72" s="22"/>
      <c r="OUT72" s="22"/>
      <c r="OUU72" s="22"/>
      <c r="OUV72" s="22"/>
      <c r="OUW72" s="22"/>
      <c r="OUX72" s="22"/>
      <c r="OUY72" s="22"/>
      <c r="OUZ72" s="22"/>
      <c r="OVA72" s="22"/>
      <c r="OVB72" s="22"/>
      <c r="OVC72" s="22"/>
      <c r="OVD72" s="22"/>
      <c r="OVE72" s="22"/>
      <c r="OVF72" s="22"/>
      <c r="OVG72" s="22"/>
      <c r="OVH72" s="22"/>
      <c r="OVI72" s="22"/>
      <c r="OVJ72" s="22"/>
      <c r="OVK72" s="22"/>
      <c r="OVL72" s="22"/>
      <c r="OVM72" s="22"/>
      <c r="OVN72" s="22"/>
      <c r="OVO72" s="22"/>
      <c r="OVP72" s="22"/>
      <c r="OVQ72" s="22"/>
      <c r="OVR72" s="22"/>
      <c r="OVS72" s="22"/>
      <c r="OVT72" s="22"/>
      <c r="OVU72" s="22"/>
      <c r="OVV72" s="22"/>
      <c r="OVW72" s="22"/>
      <c r="OVX72" s="22"/>
      <c r="OVY72" s="22"/>
      <c r="OVZ72" s="22"/>
      <c r="OWA72" s="22"/>
      <c r="OWB72" s="22"/>
      <c r="OWC72" s="22"/>
      <c r="OWD72" s="22"/>
      <c r="OWE72" s="22"/>
      <c r="OWF72" s="22"/>
      <c r="OWG72" s="22"/>
      <c r="OWH72" s="22"/>
      <c r="OWI72" s="22"/>
      <c r="OWJ72" s="22"/>
      <c r="OWK72" s="22"/>
      <c r="OWL72" s="22"/>
      <c r="OWM72" s="22"/>
      <c r="OWN72" s="22"/>
      <c r="OWO72" s="22"/>
      <c r="OWP72" s="22"/>
      <c r="OWQ72" s="22"/>
      <c r="OWR72" s="22"/>
      <c r="OWS72" s="22"/>
      <c r="OWT72" s="22"/>
      <c r="OWU72" s="22"/>
      <c r="OWV72" s="22"/>
      <c r="OWW72" s="22"/>
      <c r="OWX72" s="22"/>
      <c r="OWY72" s="22"/>
      <c r="OWZ72" s="22"/>
      <c r="OXA72" s="22"/>
      <c r="OXB72" s="22"/>
      <c r="OXC72" s="22"/>
      <c r="OXD72" s="22"/>
      <c r="OXE72" s="22"/>
      <c r="OXF72" s="22"/>
      <c r="OXG72" s="22"/>
      <c r="OXH72" s="22"/>
      <c r="OXI72" s="22"/>
      <c r="OXJ72" s="22"/>
      <c r="OXK72" s="22"/>
      <c r="OXL72" s="22"/>
      <c r="OXM72" s="22"/>
      <c r="OXN72" s="22"/>
      <c r="OXO72" s="22"/>
      <c r="OXP72" s="22"/>
      <c r="OXQ72" s="22"/>
      <c r="OXR72" s="22"/>
      <c r="OXS72" s="22"/>
      <c r="OXT72" s="22"/>
      <c r="OXU72" s="22"/>
      <c r="OXV72" s="22"/>
      <c r="OXW72" s="22"/>
      <c r="OXX72" s="22"/>
      <c r="OXY72" s="22"/>
      <c r="OXZ72" s="22"/>
      <c r="OYA72" s="22"/>
      <c r="OYB72" s="22"/>
      <c r="OYC72" s="22"/>
      <c r="OYD72" s="22"/>
      <c r="OYE72" s="22"/>
      <c r="OYF72" s="22"/>
      <c r="OYG72" s="22"/>
      <c r="OYH72" s="22"/>
      <c r="OYI72" s="22"/>
      <c r="OYJ72" s="22"/>
      <c r="OYK72" s="22"/>
      <c r="OYL72" s="22"/>
      <c r="OYM72" s="22"/>
      <c r="OYN72" s="22"/>
      <c r="OYO72" s="22"/>
      <c r="OYP72" s="22"/>
      <c r="OYQ72" s="22"/>
      <c r="OYR72" s="22"/>
      <c r="OYS72" s="22"/>
      <c r="OYT72" s="22"/>
      <c r="OYU72" s="22"/>
      <c r="OYV72" s="22"/>
      <c r="OYW72" s="22"/>
      <c r="OYX72" s="22"/>
      <c r="OYY72" s="22"/>
      <c r="OYZ72" s="22"/>
      <c r="OZA72" s="22"/>
      <c r="OZB72" s="22"/>
      <c r="OZC72" s="22"/>
      <c r="OZD72" s="22"/>
      <c r="OZE72" s="22"/>
      <c r="OZF72" s="22"/>
      <c r="OZG72" s="22"/>
      <c r="OZH72" s="22"/>
      <c r="OZI72" s="22"/>
      <c r="OZJ72" s="22"/>
      <c r="OZK72" s="22"/>
      <c r="OZL72" s="22"/>
      <c r="OZM72" s="22"/>
      <c r="OZN72" s="22"/>
      <c r="OZO72" s="22"/>
      <c r="OZP72" s="22"/>
      <c r="OZQ72" s="22"/>
      <c r="OZR72" s="22"/>
      <c r="OZS72" s="22"/>
      <c r="OZT72" s="22"/>
      <c r="OZU72" s="22"/>
      <c r="OZV72" s="22"/>
      <c r="OZW72" s="22"/>
      <c r="OZX72" s="22"/>
      <c r="OZY72" s="22"/>
      <c r="OZZ72" s="22"/>
      <c r="PAA72" s="22"/>
      <c r="PAB72" s="22"/>
      <c r="PAC72" s="22"/>
      <c r="PAD72" s="22"/>
      <c r="PAE72" s="22"/>
      <c r="PAF72" s="22"/>
      <c r="PAG72" s="22"/>
      <c r="PAH72" s="22"/>
      <c r="PAI72" s="22"/>
      <c r="PAJ72" s="22"/>
      <c r="PAK72" s="22"/>
      <c r="PAL72" s="22"/>
      <c r="PAM72" s="22"/>
      <c r="PAN72" s="22"/>
      <c r="PAO72" s="22"/>
      <c r="PAP72" s="22"/>
      <c r="PAQ72" s="22"/>
      <c r="PAR72" s="22"/>
      <c r="PAS72" s="22"/>
      <c r="PAT72" s="22"/>
      <c r="PAU72" s="22"/>
      <c r="PAV72" s="22"/>
      <c r="PAW72" s="22"/>
      <c r="PAX72" s="22"/>
      <c r="PAY72" s="22"/>
      <c r="PAZ72" s="22"/>
      <c r="PBA72" s="22"/>
      <c r="PBB72" s="22"/>
      <c r="PBC72" s="22"/>
      <c r="PBD72" s="22"/>
      <c r="PBE72" s="22"/>
      <c r="PBF72" s="22"/>
      <c r="PBG72" s="22"/>
      <c r="PBH72" s="22"/>
      <c r="PBI72" s="22"/>
      <c r="PBJ72" s="22"/>
      <c r="PBK72" s="22"/>
      <c r="PBL72" s="22"/>
      <c r="PBM72" s="22"/>
      <c r="PBN72" s="22"/>
      <c r="PBO72" s="22"/>
      <c r="PBP72" s="22"/>
      <c r="PBQ72" s="22"/>
      <c r="PBR72" s="22"/>
      <c r="PBS72" s="22"/>
      <c r="PBT72" s="22"/>
      <c r="PBU72" s="22"/>
      <c r="PBV72" s="22"/>
      <c r="PBW72" s="22"/>
      <c r="PBX72" s="22"/>
      <c r="PBY72" s="22"/>
      <c r="PBZ72" s="22"/>
      <c r="PCA72" s="22"/>
      <c r="PCB72" s="22"/>
      <c r="PCC72" s="22"/>
      <c r="PCD72" s="22"/>
      <c r="PCE72" s="22"/>
      <c r="PCF72" s="22"/>
      <c r="PCG72" s="22"/>
      <c r="PCH72" s="22"/>
      <c r="PCI72" s="22"/>
      <c r="PCJ72" s="22"/>
      <c r="PCK72" s="22"/>
      <c r="PCL72" s="22"/>
      <c r="PCM72" s="22"/>
      <c r="PCN72" s="22"/>
      <c r="PCO72" s="22"/>
      <c r="PCP72" s="22"/>
      <c r="PCQ72" s="22"/>
      <c r="PCR72" s="22"/>
      <c r="PCS72" s="22"/>
      <c r="PCT72" s="22"/>
      <c r="PCU72" s="22"/>
      <c r="PCV72" s="22"/>
      <c r="PCW72" s="22"/>
      <c r="PCX72" s="22"/>
      <c r="PCY72" s="22"/>
      <c r="PCZ72" s="22"/>
      <c r="PDA72" s="22"/>
      <c r="PDB72" s="22"/>
      <c r="PDC72" s="22"/>
      <c r="PDD72" s="22"/>
      <c r="PDE72" s="22"/>
      <c r="PDF72" s="22"/>
      <c r="PDG72" s="22"/>
      <c r="PDH72" s="22"/>
      <c r="PDI72" s="22"/>
      <c r="PDJ72" s="22"/>
      <c r="PDK72" s="22"/>
      <c r="PDL72" s="22"/>
      <c r="PDM72" s="22"/>
      <c r="PDN72" s="22"/>
      <c r="PDO72" s="22"/>
      <c r="PDP72" s="22"/>
      <c r="PDQ72" s="22"/>
      <c r="PDR72" s="22"/>
      <c r="PDS72" s="22"/>
      <c r="PDT72" s="22"/>
      <c r="PDU72" s="22"/>
      <c r="PDV72" s="22"/>
      <c r="PDW72" s="22"/>
      <c r="PDX72" s="22"/>
      <c r="PDY72" s="22"/>
      <c r="PDZ72" s="22"/>
      <c r="PEA72" s="22"/>
      <c r="PEB72" s="22"/>
      <c r="PEC72" s="22"/>
      <c r="PED72" s="22"/>
      <c r="PEE72" s="22"/>
      <c r="PEF72" s="22"/>
      <c r="PEG72" s="22"/>
      <c r="PEH72" s="22"/>
      <c r="PEI72" s="22"/>
      <c r="PEJ72" s="22"/>
      <c r="PEK72" s="22"/>
      <c r="PEL72" s="22"/>
      <c r="PEM72" s="22"/>
      <c r="PEN72" s="22"/>
      <c r="PEO72" s="22"/>
      <c r="PEP72" s="22"/>
      <c r="PEQ72" s="22"/>
      <c r="PER72" s="22"/>
      <c r="PES72" s="22"/>
      <c r="PET72" s="22"/>
      <c r="PEU72" s="22"/>
      <c r="PEV72" s="22"/>
      <c r="PEW72" s="22"/>
      <c r="PEX72" s="22"/>
      <c r="PEY72" s="22"/>
      <c r="PEZ72" s="22"/>
      <c r="PFA72" s="22"/>
      <c r="PFB72" s="22"/>
      <c r="PFC72" s="22"/>
      <c r="PFD72" s="22"/>
      <c r="PFE72" s="22"/>
      <c r="PFF72" s="22"/>
      <c r="PFG72" s="22"/>
      <c r="PFH72" s="22"/>
      <c r="PFI72" s="22"/>
      <c r="PFJ72" s="22"/>
      <c r="PFK72" s="22"/>
      <c r="PFL72" s="22"/>
      <c r="PFM72" s="22"/>
      <c r="PFN72" s="22"/>
      <c r="PFO72" s="22"/>
      <c r="PFP72" s="22"/>
      <c r="PFQ72" s="22"/>
      <c r="PFR72" s="22"/>
      <c r="PFS72" s="22"/>
      <c r="PFT72" s="22"/>
      <c r="PFU72" s="22"/>
      <c r="PFV72" s="22"/>
      <c r="PFW72" s="22"/>
      <c r="PFX72" s="22"/>
      <c r="PFY72" s="22"/>
      <c r="PFZ72" s="22"/>
      <c r="PGA72" s="22"/>
      <c r="PGB72" s="22"/>
      <c r="PGC72" s="22"/>
      <c r="PGD72" s="22"/>
      <c r="PGE72" s="22"/>
      <c r="PGF72" s="22"/>
      <c r="PGG72" s="22"/>
      <c r="PGH72" s="22"/>
      <c r="PGI72" s="22"/>
      <c r="PGJ72" s="22"/>
      <c r="PGK72" s="22"/>
      <c r="PGL72" s="22"/>
      <c r="PGM72" s="22"/>
      <c r="PGN72" s="22"/>
      <c r="PGO72" s="22"/>
      <c r="PGP72" s="22"/>
      <c r="PGQ72" s="22"/>
      <c r="PGR72" s="22"/>
      <c r="PGS72" s="22"/>
      <c r="PGT72" s="22"/>
      <c r="PGU72" s="22"/>
      <c r="PGV72" s="22"/>
      <c r="PGW72" s="22"/>
      <c r="PGX72" s="22"/>
      <c r="PGY72" s="22"/>
      <c r="PGZ72" s="22"/>
      <c r="PHA72" s="22"/>
      <c r="PHB72" s="22"/>
      <c r="PHC72" s="22"/>
      <c r="PHD72" s="22"/>
      <c r="PHE72" s="22"/>
      <c r="PHF72" s="22"/>
      <c r="PHG72" s="22"/>
      <c r="PHH72" s="22"/>
      <c r="PHI72" s="22"/>
      <c r="PHJ72" s="22"/>
      <c r="PHK72" s="22"/>
      <c r="PHL72" s="22"/>
      <c r="PHM72" s="22"/>
      <c r="PHN72" s="22"/>
      <c r="PHO72" s="22"/>
      <c r="PHP72" s="22"/>
      <c r="PHQ72" s="22"/>
      <c r="PHR72" s="22"/>
      <c r="PHS72" s="22"/>
      <c r="PHT72" s="22"/>
      <c r="PHU72" s="22"/>
      <c r="PHV72" s="22"/>
      <c r="PHW72" s="22"/>
      <c r="PHX72" s="22"/>
      <c r="PHY72" s="22"/>
      <c r="PHZ72" s="22"/>
      <c r="PIA72" s="22"/>
      <c r="PIB72" s="22"/>
      <c r="PIC72" s="22"/>
      <c r="PID72" s="22"/>
      <c r="PIE72" s="22"/>
      <c r="PIF72" s="22"/>
      <c r="PIG72" s="22"/>
      <c r="PIH72" s="22"/>
      <c r="PII72" s="22"/>
      <c r="PIJ72" s="22"/>
      <c r="PIK72" s="22"/>
      <c r="PIL72" s="22"/>
      <c r="PIM72" s="22"/>
      <c r="PIN72" s="22"/>
      <c r="PIO72" s="22"/>
      <c r="PIP72" s="22"/>
      <c r="PIQ72" s="22"/>
      <c r="PIR72" s="22"/>
      <c r="PIS72" s="22"/>
      <c r="PIT72" s="22"/>
      <c r="PIU72" s="22"/>
      <c r="PIV72" s="22"/>
      <c r="PIW72" s="22"/>
      <c r="PIX72" s="22"/>
      <c r="PIY72" s="22"/>
      <c r="PIZ72" s="22"/>
      <c r="PJA72" s="22"/>
      <c r="PJB72" s="22"/>
      <c r="PJC72" s="22"/>
      <c r="PJD72" s="22"/>
      <c r="PJE72" s="22"/>
      <c r="PJF72" s="22"/>
      <c r="PJG72" s="22"/>
      <c r="PJH72" s="22"/>
      <c r="PJI72" s="22"/>
      <c r="PJJ72" s="22"/>
      <c r="PJK72" s="22"/>
      <c r="PJL72" s="22"/>
      <c r="PJM72" s="22"/>
      <c r="PJN72" s="22"/>
      <c r="PJO72" s="22"/>
      <c r="PJP72" s="22"/>
      <c r="PJQ72" s="22"/>
      <c r="PJR72" s="22"/>
      <c r="PJS72" s="22"/>
      <c r="PJT72" s="22"/>
      <c r="PJU72" s="22"/>
      <c r="PJV72" s="22"/>
      <c r="PJW72" s="22"/>
      <c r="PJX72" s="22"/>
      <c r="PJY72" s="22"/>
      <c r="PJZ72" s="22"/>
      <c r="PKA72" s="22"/>
      <c r="PKB72" s="22"/>
      <c r="PKC72" s="22"/>
      <c r="PKD72" s="22"/>
      <c r="PKE72" s="22"/>
      <c r="PKF72" s="22"/>
      <c r="PKG72" s="22"/>
      <c r="PKH72" s="22"/>
      <c r="PKI72" s="22"/>
      <c r="PKJ72" s="22"/>
      <c r="PKK72" s="22"/>
      <c r="PKL72" s="22"/>
      <c r="PKM72" s="22"/>
      <c r="PKN72" s="22"/>
      <c r="PKO72" s="22"/>
      <c r="PKP72" s="22"/>
      <c r="PKQ72" s="22"/>
      <c r="PKR72" s="22"/>
      <c r="PKS72" s="22"/>
      <c r="PKT72" s="22"/>
      <c r="PKU72" s="22"/>
      <c r="PKV72" s="22"/>
      <c r="PKW72" s="22"/>
      <c r="PKX72" s="22"/>
      <c r="PKY72" s="22"/>
      <c r="PKZ72" s="22"/>
      <c r="PLA72" s="22"/>
      <c r="PLB72" s="22"/>
      <c r="PLC72" s="22"/>
      <c r="PLD72" s="22"/>
      <c r="PLE72" s="22"/>
      <c r="PLF72" s="22"/>
      <c r="PLG72" s="22"/>
      <c r="PLH72" s="22"/>
      <c r="PLI72" s="22"/>
      <c r="PLJ72" s="22"/>
      <c r="PLK72" s="22"/>
      <c r="PLL72" s="22"/>
      <c r="PLM72" s="22"/>
      <c r="PLN72" s="22"/>
      <c r="PLO72" s="22"/>
      <c r="PLP72" s="22"/>
      <c r="PLQ72" s="22"/>
      <c r="PLR72" s="22"/>
      <c r="PLS72" s="22"/>
      <c r="PLT72" s="22"/>
      <c r="PLU72" s="22"/>
      <c r="PLV72" s="22"/>
      <c r="PLW72" s="22"/>
      <c r="PLX72" s="22"/>
      <c r="PLY72" s="22"/>
      <c r="PLZ72" s="22"/>
      <c r="PMA72" s="22"/>
      <c r="PMB72" s="22"/>
      <c r="PMC72" s="22"/>
      <c r="PMD72" s="22"/>
      <c r="PME72" s="22"/>
      <c r="PMF72" s="22"/>
      <c r="PMG72" s="22"/>
      <c r="PMH72" s="22"/>
      <c r="PMI72" s="22"/>
      <c r="PMJ72" s="22"/>
      <c r="PMK72" s="22"/>
      <c r="PML72" s="22"/>
      <c r="PMM72" s="22"/>
      <c r="PMN72" s="22"/>
      <c r="PMO72" s="22"/>
      <c r="PMP72" s="22"/>
      <c r="PMQ72" s="22"/>
      <c r="PMR72" s="22"/>
      <c r="PMS72" s="22"/>
      <c r="PMT72" s="22"/>
      <c r="PMU72" s="22"/>
      <c r="PMV72" s="22"/>
      <c r="PMW72" s="22"/>
      <c r="PMX72" s="22"/>
      <c r="PMY72" s="22"/>
      <c r="PMZ72" s="22"/>
      <c r="PNA72" s="22"/>
      <c r="PNB72" s="22"/>
      <c r="PNC72" s="22"/>
      <c r="PND72" s="22"/>
      <c r="PNE72" s="22"/>
      <c r="PNF72" s="22"/>
      <c r="PNG72" s="22"/>
      <c r="PNH72" s="22"/>
      <c r="PNI72" s="22"/>
      <c r="PNJ72" s="22"/>
      <c r="PNK72" s="22"/>
      <c r="PNL72" s="22"/>
      <c r="PNM72" s="22"/>
      <c r="PNN72" s="22"/>
      <c r="PNO72" s="22"/>
      <c r="PNP72" s="22"/>
      <c r="PNQ72" s="22"/>
      <c r="PNR72" s="22"/>
      <c r="PNS72" s="22"/>
      <c r="PNT72" s="22"/>
      <c r="PNU72" s="22"/>
      <c r="PNV72" s="22"/>
      <c r="PNW72" s="22"/>
      <c r="PNX72" s="22"/>
      <c r="PNY72" s="22"/>
      <c r="PNZ72" s="22"/>
      <c r="POA72" s="22"/>
      <c r="POB72" s="22"/>
      <c r="POC72" s="22"/>
      <c r="POD72" s="22"/>
      <c r="POE72" s="22"/>
      <c r="POF72" s="22"/>
      <c r="POG72" s="22"/>
      <c r="POH72" s="22"/>
      <c r="POI72" s="22"/>
      <c r="POJ72" s="22"/>
      <c r="POK72" s="22"/>
      <c r="POL72" s="22"/>
      <c r="POM72" s="22"/>
      <c r="PON72" s="22"/>
      <c r="POO72" s="22"/>
      <c r="POP72" s="22"/>
      <c r="POQ72" s="22"/>
      <c r="POR72" s="22"/>
      <c r="POS72" s="22"/>
      <c r="POT72" s="22"/>
      <c r="POU72" s="22"/>
      <c r="POV72" s="22"/>
      <c r="POW72" s="22"/>
      <c r="POX72" s="22"/>
      <c r="POY72" s="22"/>
      <c r="POZ72" s="22"/>
      <c r="PPA72" s="22"/>
      <c r="PPB72" s="22"/>
      <c r="PPC72" s="22"/>
      <c r="PPD72" s="22"/>
      <c r="PPE72" s="22"/>
      <c r="PPF72" s="22"/>
      <c r="PPG72" s="22"/>
      <c r="PPH72" s="22"/>
      <c r="PPI72" s="22"/>
      <c r="PPJ72" s="22"/>
      <c r="PPK72" s="22"/>
      <c r="PPL72" s="22"/>
      <c r="PPM72" s="22"/>
      <c r="PPN72" s="22"/>
      <c r="PPO72" s="22"/>
      <c r="PPP72" s="22"/>
      <c r="PPQ72" s="22"/>
      <c r="PPR72" s="22"/>
      <c r="PPS72" s="22"/>
      <c r="PPT72" s="22"/>
      <c r="PPU72" s="22"/>
      <c r="PPV72" s="22"/>
      <c r="PPW72" s="22"/>
      <c r="PPX72" s="22"/>
      <c r="PPY72" s="22"/>
      <c r="PPZ72" s="22"/>
      <c r="PQA72" s="22"/>
      <c r="PQB72" s="22"/>
      <c r="PQC72" s="22"/>
      <c r="PQD72" s="22"/>
      <c r="PQE72" s="22"/>
      <c r="PQF72" s="22"/>
      <c r="PQG72" s="22"/>
      <c r="PQH72" s="22"/>
      <c r="PQI72" s="22"/>
      <c r="PQJ72" s="22"/>
      <c r="PQK72" s="22"/>
      <c r="PQL72" s="22"/>
      <c r="PQM72" s="22"/>
      <c r="PQN72" s="22"/>
      <c r="PQO72" s="22"/>
      <c r="PQP72" s="22"/>
      <c r="PQQ72" s="22"/>
      <c r="PQR72" s="22"/>
      <c r="PQS72" s="22"/>
      <c r="PQT72" s="22"/>
      <c r="PQU72" s="22"/>
      <c r="PQV72" s="22"/>
      <c r="PQW72" s="22"/>
      <c r="PQX72" s="22"/>
      <c r="PQY72" s="22"/>
      <c r="PQZ72" s="22"/>
      <c r="PRA72" s="22"/>
      <c r="PRB72" s="22"/>
      <c r="PRC72" s="22"/>
      <c r="PRD72" s="22"/>
      <c r="PRE72" s="22"/>
      <c r="PRF72" s="22"/>
      <c r="PRG72" s="22"/>
      <c r="PRH72" s="22"/>
      <c r="PRI72" s="22"/>
      <c r="PRJ72" s="22"/>
      <c r="PRK72" s="22"/>
      <c r="PRL72" s="22"/>
      <c r="PRM72" s="22"/>
      <c r="PRN72" s="22"/>
      <c r="PRO72" s="22"/>
      <c r="PRP72" s="22"/>
      <c r="PRQ72" s="22"/>
      <c r="PRR72" s="22"/>
      <c r="PRS72" s="22"/>
      <c r="PRT72" s="22"/>
      <c r="PRU72" s="22"/>
      <c r="PRV72" s="22"/>
      <c r="PRW72" s="22"/>
      <c r="PRX72" s="22"/>
      <c r="PRY72" s="22"/>
      <c r="PRZ72" s="22"/>
      <c r="PSA72" s="22"/>
      <c r="PSB72" s="22"/>
      <c r="PSC72" s="22"/>
      <c r="PSD72" s="22"/>
      <c r="PSE72" s="22"/>
      <c r="PSF72" s="22"/>
      <c r="PSG72" s="22"/>
      <c r="PSH72" s="22"/>
      <c r="PSI72" s="22"/>
      <c r="PSJ72" s="22"/>
      <c r="PSK72" s="22"/>
      <c r="PSL72" s="22"/>
      <c r="PSM72" s="22"/>
      <c r="PSN72" s="22"/>
      <c r="PSO72" s="22"/>
      <c r="PSP72" s="22"/>
      <c r="PSQ72" s="22"/>
      <c r="PSR72" s="22"/>
      <c r="PSS72" s="22"/>
      <c r="PST72" s="22"/>
      <c r="PSU72" s="22"/>
      <c r="PSV72" s="22"/>
      <c r="PSW72" s="22"/>
      <c r="PSX72" s="22"/>
      <c r="PSY72" s="22"/>
      <c r="PSZ72" s="22"/>
      <c r="PTA72" s="22"/>
      <c r="PTB72" s="22"/>
      <c r="PTC72" s="22"/>
      <c r="PTD72" s="22"/>
      <c r="PTE72" s="22"/>
      <c r="PTF72" s="22"/>
      <c r="PTG72" s="22"/>
      <c r="PTH72" s="22"/>
      <c r="PTI72" s="22"/>
      <c r="PTJ72" s="22"/>
      <c r="PTK72" s="22"/>
      <c r="PTL72" s="22"/>
      <c r="PTM72" s="22"/>
      <c r="PTN72" s="22"/>
      <c r="PTO72" s="22"/>
      <c r="PTP72" s="22"/>
      <c r="PTQ72" s="22"/>
      <c r="PTR72" s="22"/>
      <c r="PTS72" s="22"/>
      <c r="PTT72" s="22"/>
      <c r="PTU72" s="22"/>
      <c r="PTV72" s="22"/>
      <c r="PTW72" s="22"/>
      <c r="PTX72" s="22"/>
      <c r="PTY72" s="22"/>
      <c r="PTZ72" s="22"/>
      <c r="PUA72" s="22"/>
      <c r="PUB72" s="22"/>
      <c r="PUC72" s="22"/>
      <c r="PUD72" s="22"/>
      <c r="PUE72" s="22"/>
      <c r="PUF72" s="22"/>
      <c r="PUG72" s="22"/>
      <c r="PUH72" s="22"/>
      <c r="PUI72" s="22"/>
      <c r="PUJ72" s="22"/>
      <c r="PUK72" s="22"/>
      <c r="PUL72" s="22"/>
      <c r="PUM72" s="22"/>
      <c r="PUN72" s="22"/>
      <c r="PUO72" s="22"/>
      <c r="PUP72" s="22"/>
      <c r="PUQ72" s="22"/>
      <c r="PUR72" s="22"/>
      <c r="PUS72" s="22"/>
      <c r="PUT72" s="22"/>
      <c r="PUU72" s="22"/>
      <c r="PUV72" s="22"/>
      <c r="PUW72" s="22"/>
      <c r="PUX72" s="22"/>
      <c r="PUY72" s="22"/>
      <c r="PUZ72" s="22"/>
      <c r="PVA72" s="22"/>
      <c r="PVB72" s="22"/>
      <c r="PVC72" s="22"/>
      <c r="PVD72" s="22"/>
      <c r="PVE72" s="22"/>
      <c r="PVF72" s="22"/>
      <c r="PVG72" s="22"/>
      <c r="PVH72" s="22"/>
      <c r="PVI72" s="22"/>
      <c r="PVJ72" s="22"/>
      <c r="PVK72" s="22"/>
      <c r="PVL72" s="22"/>
      <c r="PVM72" s="22"/>
      <c r="PVN72" s="22"/>
      <c r="PVO72" s="22"/>
      <c r="PVP72" s="22"/>
      <c r="PVQ72" s="22"/>
      <c r="PVR72" s="22"/>
      <c r="PVS72" s="22"/>
      <c r="PVT72" s="22"/>
      <c r="PVU72" s="22"/>
      <c r="PVV72" s="22"/>
      <c r="PVW72" s="22"/>
      <c r="PVX72" s="22"/>
      <c r="PVY72" s="22"/>
      <c r="PVZ72" s="22"/>
      <c r="PWA72" s="22"/>
      <c r="PWB72" s="22"/>
      <c r="PWC72" s="22"/>
      <c r="PWD72" s="22"/>
      <c r="PWE72" s="22"/>
      <c r="PWF72" s="22"/>
      <c r="PWG72" s="22"/>
      <c r="PWH72" s="22"/>
      <c r="PWI72" s="22"/>
      <c r="PWJ72" s="22"/>
      <c r="PWK72" s="22"/>
      <c r="PWL72" s="22"/>
      <c r="PWM72" s="22"/>
      <c r="PWN72" s="22"/>
      <c r="PWO72" s="22"/>
      <c r="PWP72" s="22"/>
      <c r="PWQ72" s="22"/>
      <c r="PWR72" s="22"/>
      <c r="PWS72" s="22"/>
      <c r="PWT72" s="22"/>
      <c r="PWU72" s="22"/>
      <c r="PWV72" s="22"/>
      <c r="PWW72" s="22"/>
      <c r="PWX72" s="22"/>
      <c r="PWY72" s="22"/>
      <c r="PWZ72" s="22"/>
      <c r="PXA72" s="22"/>
      <c r="PXB72" s="22"/>
      <c r="PXC72" s="22"/>
      <c r="PXD72" s="22"/>
      <c r="PXE72" s="22"/>
      <c r="PXF72" s="22"/>
      <c r="PXG72" s="22"/>
      <c r="PXH72" s="22"/>
      <c r="PXI72" s="22"/>
      <c r="PXJ72" s="22"/>
      <c r="PXK72" s="22"/>
      <c r="PXL72" s="22"/>
      <c r="PXM72" s="22"/>
      <c r="PXN72" s="22"/>
      <c r="PXO72" s="22"/>
      <c r="PXP72" s="22"/>
      <c r="PXQ72" s="22"/>
      <c r="PXR72" s="22"/>
      <c r="PXS72" s="22"/>
      <c r="PXT72" s="22"/>
      <c r="PXU72" s="22"/>
      <c r="PXV72" s="22"/>
      <c r="PXW72" s="22"/>
      <c r="PXX72" s="22"/>
      <c r="PXY72" s="22"/>
      <c r="PXZ72" s="22"/>
      <c r="PYA72" s="22"/>
      <c r="PYB72" s="22"/>
      <c r="PYC72" s="22"/>
      <c r="PYD72" s="22"/>
      <c r="PYE72" s="22"/>
      <c r="PYF72" s="22"/>
      <c r="PYG72" s="22"/>
      <c r="PYH72" s="22"/>
      <c r="PYI72" s="22"/>
      <c r="PYJ72" s="22"/>
      <c r="PYK72" s="22"/>
      <c r="PYL72" s="22"/>
      <c r="PYM72" s="22"/>
      <c r="PYN72" s="22"/>
      <c r="PYO72" s="22"/>
      <c r="PYP72" s="22"/>
      <c r="PYQ72" s="22"/>
      <c r="PYR72" s="22"/>
      <c r="PYS72" s="22"/>
      <c r="PYT72" s="22"/>
      <c r="PYU72" s="22"/>
      <c r="PYV72" s="22"/>
      <c r="PYW72" s="22"/>
      <c r="PYX72" s="22"/>
      <c r="PYY72" s="22"/>
      <c r="PYZ72" s="22"/>
      <c r="PZA72" s="22"/>
      <c r="PZB72" s="22"/>
      <c r="PZC72" s="22"/>
      <c r="PZD72" s="22"/>
      <c r="PZE72" s="22"/>
      <c r="PZF72" s="22"/>
      <c r="PZG72" s="22"/>
      <c r="PZH72" s="22"/>
      <c r="PZI72" s="22"/>
      <c r="PZJ72" s="22"/>
      <c r="PZK72" s="22"/>
      <c r="PZL72" s="22"/>
      <c r="PZM72" s="22"/>
      <c r="PZN72" s="22"/>
      <c r="PZO72" s="22"/>
      <c r="PZP72" s="22"/>
      <c r="PZQ72" s="22"/>
      <c r="PZR72" s="22"/>
      <c r="PZS72" s="22"/>
      <c r="PZT72" s="22"/>
      <c r="PZU72" s="22"/>
      <c r="PZV72" s="22"/>
      <c r="PZW72" s="22"/>
      <c r="PZX72" s="22"/>
      <c r="PZY72" s="22"/>
      <c r="PZZ72" s="22"/>
      <c r="QAA72" s="22"/>
      <c r="QAB72" s="22"/>
      <c r="QAC72" s="22"/>
      <c r="QAD72" s="22"/>
      <c r="QAE72" s="22"/>
      <c r="QAF72" s="22"/>
      <c r="QAG72" s="22"/>
      <c r="QAH72" s="22"/>
      <c r="QAI72" s="22"/>
      <c r="QAJ72" s="22"/>
      <c r="QAK72" s="22"/>
      <c r="QAL72" s="22"/>
      <c r="QAM72" s="22"/>
      <c r="QAN72" s="22"/>
      <c r="QAO72" s="22"/>
      <c r="QAP72" s="22"/>
      <c r="QAQ72" s="22"/>
      <c r="QAR72" s="22"/>
      <c r="QAS72" s="22"/>
      <c r="QAT72" s="22"/>
      <c r="QAU72" s="22"/>
      <c r="QAV72" s="22"/>
      <c r="QAW72" s="22"/>
      <c r="QAX72" s="22"/>
      <c r="QAY72" s="22"/>
      <c r="QAZ72" s="22"/>
      <c r="QBA72" s="22"/>
      <c r="QBB72" s="22"/>
      <c r="QBC72" s="22"/>
      <c r="QBD72" s="22"/>
      <c r="QBE72" s="22"/>
      <c r="QBF72" s="22"/>
      <c r="QBG72" s="22"/>
      <c r="QBH72" s="22"/>
      <c r="QBI72" s="22"/>
      <c r="QBJ72" s="22"/>
      <c r="QBK72" s="22"/>
      <c r="QBL72" s="22"/>
      <c r="QBM72" s="22"/>
      <c r="QBN72" s="22"/>
      <c r="QBO72" s="22"/>
      <c r="QBP72" s="22"/>
      <c r="QBQ72" s="22"/>
      <c r="QBR72" s="22"/>
      <c r="QBS72" s="22"/>
      <c r="QBT72" s="22"/>
      <c r="QBU72" s="22"/>
      <c r="QBV72" s="22"/>
      <c r="QBW72" s="22"/>
      <c r="QBX72" s="22"/>
      <c r="QBY72" s="22"/>
      <c r="QBZ72" s="22"/>
      <c r="QCA72" s="22"/>
      <c r="QCB72" s="22"/>
      <c r="QCC72" s="22"/>
      <c r="QCD72" s="22"/>
      <c r="QCE72" s="22"/>
      <c r="QCF72" s="22"/>
      <c r="QCG72" s="22"/>
      <c r="QCH72" s="22"/>
      <c r="QCI72" s="22"/>
      <c r="QCJ72" s="22"/>
      <c r="QCK72" s="22"/>
      <c r="QCL72" s="22"/>
      <c r="QCM72" s="22"/>
      <c r="QCN72" s="22"/>
      <c r="QCO72" s="22"/>
      <c r="QCP72" s="22"/>
      <c r="QCQ72" s="22"/>
      <c r="QCR72" s="22"/>
      <c r="QCS72" s="22"/>
      <c r="QCT72" s="22"/>
      <c r="QCU72" s="22"/>
      <c r="QCV72" s="22"/>
      <c r="QCW72" s="22"/>
      <c r="QCX72" s="22"/>
      <c r="QCY72" s="22"/>
      <c r="QCZ72" s="22"/>
      <c r="QDA72" s="22"/>
      <c r="QDB72" s="22"/>
      <c r="QDC72" s="22"/>
      <c r="QDD72" s="22"/>
      <c r="QDE72" s="22"/>
      <c r="QDF72" s="22"/>
      <c r="QDG72" s="22"/>
      <c r="QDH72" s="22"/>
      <c r="QDI72" s="22"/>
      <c r="QDJ72" s="22"/>
      <c r="QDK72" s="22"/>
      <c r="QDL72" s="22"/>
      <c r="QDM72" s="22"/>
      <c r="QDN72" s="22"/>
      <c r="QDO72" s="22"/>
      <c r="QDP72" s="22"/>
      <c r="QDQ72" s="22"/>
      <c r="QDR72" s="22"/>
      <c r="QDS72" s="22"/>
      <c r="QDT72" s="22"/>
      <c r="QDU72" s="22"/>
      <c r="QDV72" s="22"/>
      <c r="QDW72" s="22"/>
      <c r="QDX72" s="22"/>
      <c r="QDY72" s="22"/>
      <c r="QDZ72" s="22"/>
      <c r="QEA72" s="22"/>
      <c r="QEB72" s="22"/>
      <c r="QEC72" s="22"/>
      <c r="QED72" s="22"/>
      <c r="QEE72" s="22"/>
      <c r="QEF72" s="22"/>
      <c r="QEG72" s="22"/>
      <c r="QEH72" s="22"/>
      <c r="QEI72" s="22"/>
      <c r="QEJ72" s="22"/>
      <c r="QEK72" s="22"/>
      <c r="QEL72" s="22"/>
      <c r="QEM72" s="22"/>
      <c r="QEN72" s="22"/>
      <c r="QEO72" s="22"/>
      <c r="QEP72" s="22"/>
      <c r="QEQ72" s="22"/>
      <c r="QER72" s="22"/>
      <c r="QES72" s="22"/>
      <c r="QET72" s="22"/>
      <c r="QEU72" s="22"/>
      <c r="QEV72" s="22"/>
      <c r="QEW72" s="22"/>
      <c r="QEX72" s="22"/>
      <c r="QEY72" s="22"/>
      <c r="QEZ72" s="22"/>
      <c r="QFA72" s="22"/>
      <c r="QFB72" s="22"/>
      <c r="QFC72" s="22"/>
      <c r="QFD72" s="22"/>
      <c r="QFE72" s="22"/>
      <c r="QFF72" s="22"/>
      <c r="QFG72" s="22"/>
      <c r="QFH72" s="22"/>
      <c r="QFI72" s="22"/>
      <c r="QFJ72" s="22"/>
      <c r="QFK72" s="22"/>
      <c r="QFL72" s="22"/>
      <c r="QFM72" s="22"/>
      <c r="QFN72" s="22"/>
      <c r="QFO72" s="22"/>
      <c r="QFP72" s="22"/>
      <c r="QFQ72" s="22"/>
      <c r="QFR72" s="22"/>
      <c r="QFS72" s="22"/>
      <c r="QFT72" s="22"/>
      <c r="QFU72" s="22"/>
      <c r="QFV72" s="22"/>
      <c r="QFW72" s="22"/>
      <c r="QFX72" s="22"/>
      <c r="QFY72" s="22"/>
      <c r="QFZ72" s="22"/>
      <c r="QGA72" s="22"/>
      <c r="QGB72" s="22"/>
      <c r="QGC72" s="22"/>
      <c r="QGD72" s="22"/>
      <c r="QGE72" s="22"/>
      <c r="QGF72" s="22"/>
      <c r="QGG72" s="22"/>
      <c r="QGH72" s="22"/>
      <c r="QGI72" s="22"/>
      <c r="QGJ72" s="22"/>
      <c r="QGK72" s="22"/>
      <c r="QGL72" s="22"/>
      <c r="QGM72" s="22"/>
      <c r="QGN72" s="22"/>
      <c r="QGO72" s="22"/>
      <c r="QGP72" s="22"/>
      <c r="QGQ72" s="22"/>
      <c r="QGR72" s="22"/>
      <c r="QGS72" s="22"/>
      <c r="QGT72" s="22"/>
      <c r="QGU72" s="22"/>
      <c r="QGV72" s="22"/>
      <c r="QGW72" s="22"/>
      <c r="QGX72" s="22"/>
      <c r="QGY72" s="22"/>
      <c r="QGZ72" s="22"/>
      <c r="QHA72" s="22"/>
      <c r="QHB72" s="22"/>
      <c r="QHC72" s="22"/>
      <c r="QHD72" s="22"/>
      <c r="QHE72" s="22"/>
      <c r="QHF72" s="22"/>
      <c r="QHG72" s="22"/>
      <c r="QHH72" s="22"/>
      <c r="QHI72" s="22"/>
      <c r="QHJ72" s="22"/>
      <c r="QHK72" s="22"/>
      <c r="QHL72" s="22"/>
      <c r="QHM72" s="22"/>
      <c r="QHN72" s="22"/>
      <c r="QHO72" s="22"/>
      <c r="QHP72" s="22"/>
      <c r="QHQ72" s="22"/>
      <c r="QHR72" s="22"/>
      <c r="QHS72" s="22"/>
      <c r="QHT72" s="22"/>
      <c r="QHU72" s="22"/>
      <c r="QHV72" s="22"/>
      <c r="QHW72" s="22"/>
      <c r="QHX72" s="22"/>
      <c r="QHY72" s="22"/>
      <c r="QHZ72" s="22"/>
      <c r="QIA72" s="22"/>
      <c r="QIB72" s="22"/>
      <c r="QIC72" s="22"/>
      <c r="QID72" s="22"/>
      <c r="QIE72" s="22"/>
      <c r="QIF72" s="22"/>
      <c r="QIG72" s="22"/>
      <c r="QIH72" s="22"/>
      <c r="QII72" s="22"/>
      <c r="QIJ72" s="22"/>
      <c r="QIK72" s="22"/>
      <c r="QIL72" s="22"/>
      <c r="QIM72" s="22"/>
      <c r="QIN72" s="22"/>
      <c r="QIO72" s="22"/>
      <c r="QIP72" s="22"/>
      <c r="QIQ72" s="22"/>
      <c r="QIR72" s="22"/>
      <c r="QIS72" s="22"/>
      <c r="QIT72" s="22"/>
      <c r="QIU72" s="22"/>
      <c r="QIV72" s="22"/>
      <c r="QIW72" s="22"/>
      <c r="QIX72" s="22"/>
      <c r="QIY72" s="22"/>
      <c r="QIZ72" s="22"/>
      <c r="QJA72" s="22"/>
      <c r="QJB72" s="22"/>
      <c r="QJC72" s="22"/>
      <c r="QJD72" s="22"/>
      <c r="QJE72" s="22"/>
      <c r="QJF72" s="22"/>
      <c r="QJG72" s="22"/>
      <c r="QJH72" s="22"/>
      <c r="QJI72" s="22"/>
      <c r="QJJ72" s="22"/>
      <c r="QJK72" s="22"/>
      <c r="QJL72" s="22"/>
      <c r="QJM72" s="22"/>
      <c r="QJN72" s="22"/>
      <c r="QJO72" s="22"/>
      <c r="QJP72" s="22"/>
      <c r="QJQ72" s="22"/>
      <c r="QJR72" s="22"/>
      <c r="QJS72" s="22"/>
      <c r="QJT72" s="22"/>
      <c r="QJU72" s="22"/>
      <c r="QJV72" s="22"/>
      <c r="QJW72" s="22"/>
      <c r="QJX72" s="22"/>
      <c r="QJY72" s="22"/>
      <c r="QJZ72" s="22"/>
      <c r="QKA72" s="22"/>
      <c r="QKB72" s="22"/>
      <c r="QKC72" s="22"/>
      <c r="QKD72" s="22"/>
      <c r="QKE72" s="22"/>
      <c r="QKF72" s="22"/>
      <c r="QKG72" s="22"/>
      <c r="QKH72" s="22"/>
      <c r="QKI72" s="22"/>
      <c r="QKJ72" s="22"/>
      <c r="QKK72" s="22"/>
      <c r="QKL72" s="22"/>
      <c r="QKM72" s="22"/>
      <c r="QKN72" s="22"/>
      <c r="QKO72" s="22"/>
      <c r="QKP72" s="22"/>
      <c r="QKQ72" s="22"/>
      <c r="QKR72" s="22"/>
      <c r="QKS72" s="22"/>
      <c r="QKT72" s="22"/>
      <c r="QKU72" s="22"/>
      <c r="QKV72" s="22"/>
      <c r="QKW72" s="22"/>
      <c r="QKX72" s="22"/>
      <c r="QKY72" s="22"/>
      <c r="QKZ72" s="22"/>
      <c r="QLA72" s="22"/>
      <c r="QLB72" s="22"/>
      <c r="QLC72" s="22"/>
      <c r="QLD72" s="22"/>
      <c r="QLE72" s="22"/>
      <c r="QLF72" s="22"/>
      <c r="QLG72" s="22"/>
      <c r="QLH72" s="22"/>
      <c r="QLI72" s="22"/>
      <c r="QLJ72" s="22"/>
      <c r="QLK72" s="22"/>
      <c r="QLL72" s="22"/>
      <c r="QLM72" s="22"/>
      <c r="QLN72" s="22"/>
      <c r="QLO72" s="22"/>
      <c r="QLP72" s="22"/>
      <c r="QLQ72" s="22"/>
      <c r="QLR72" s="22"/>
      <c r="QLS72" s="22"/>
      <c r="QLT72" s="22"/>
      <c r="QLU72" s="22"/>
      <c r="QLV72" s="22"/>
      <c r="QLW72" s="22"/>
      <c r="QLX72" s="22"/>
      <c r="QLY72" s="22"/>
      <c r="QLZ72" s="22"/>
      <c r="QMA72" s="22"/>
      <c r="QMB72" s="22"/>
      <c r="QMC72" s="22"/>
      <c r="QMD72" s="22"/>
      <c r="QME72" s="22"/>
      <c r="QMF72" s="22"/>
      <c r="QMG72" s="22"/>
      <c r="QMH72" s="22"/>
      <c r="QMI72" s="22"/>
      <c r="QMJ72" s="22"/>
      <c r="QMK72" s="22"/>
      <c r="QML72" s="22"/>
      <c r="QMM72" s="22"/>
      <c r="QMN72" s="22"/>
      <c r="QMO72" s="22"/>
      <c r="QMP72" s="22"/>
      <c r="QMQ72" s="22"/>
      <c r="QMR72" s="22"/>
      <c r="QMS72" s="22"/>
      <c r="QMT72" s="22"/>
      <c r="QMU72" s="22"/>
      <c r="QMV72" s="22"/>
      <c r="QMW72" s="22"/>
      <c r="QMX72" s="22"/>
      <c r="QMY72" s="22"/>
      <c r="QMZ72" s="22"/>
      <c r="QNA72" s="22"/>
      <c r="QNB72" s="22"/>
      <c r="QNC72" s="22"/>
      <c r="QND72" s="22"/>
      <c r="QNE72" s="22"/>
      <c r="QNF72" s="22"/>
      <c r="QNG72" s="22"/>
      <c r="QNH72" s="22"/>
      <c r="QNI72" s="22"/>
      <c r="QNJ72" s="22"/>
      <c r="QNK72" s="22"/>
      <c r="QNL72" s="22"/>
      <c r="QNM72" s="22"/>
      <c r="QNN72" s="22"/>
      <c r="QNO72" s="22"/>
      <c r="QNP72" s="22"/>
      <c r="QNQ72" s="22"/>
      <c r="QNR72" s="22"/>
      <c r="QNS72" s="22"/>
      <c r="QNT72" s="22"/>
      <c r="QNU72" s="22"/>
      <c r="QNV72" s="22"/>
      <c r="QNW72" s="22"/>
      <c r="QNX72" s="22"/>
      <c r="QNY72" s="22"/>
      <c r="QNZ72" s="22"/>
      <c r="QOA72" s="22"/>
      <c r="QOB72" s="22"/>
      <c r="QOC72" s="22"/>
      <c r="QOD72" s="22"/>
      <c r="QOE72" s="22"/>
      <c r="QOF72" s="22"/>
      <c r="QOG72" s="22"/>
      <c r="QOH72" s="22"/>
      <c r="QOI72" s="22"/>
      <c r="QOJ72" s="22"/>
      <c r="QOK72" s="22"/>
      <c r="QOL72" s="22"/>
      <c r="QOM72" s="22"/>
      <c r="QON72" s="22"/>
      <c r="QOO72" s="22"/>
      <c r="QOP72" s="22"/>
      <c r="QOQ72" s="22"/>
      <c r="QOR72" s="22"/>
      <c r="QOS72" s="22"/>
      <c r="QOT72" s="22"/>
      <c r="QOU72" s="22"/>
      <c r="QOV72" s="22"/>
      <c r="QOW72" s="22"/>
      <c r="QOX72" s="22"/>
      <c r="QOY72" s="22"/>
      <c r="QOZ72" s="22"/>
      <c r="QPA72" s="22"/>
      <c r="QPB72" s="22"/>
      <c r="QPC72" s="22"/>
      <c r="QPD72" s="22"/>
      <c r="QPE72" s="22"/>
      <c r="QPF72" s="22"/>
      <c r="QPG72" s="22"/>
      <c r="QPH72" s="22"/>
      <c r="QPI72" s="22"/>
      <c r="QPJ72" s="22"/>
      <c r="QPK72" s="22"/>
      <c r="QPL72" s="22"/>
      <c r="QPM72" s="22"/>
      <c r="QPN72" s="22"/>
      <c r="QPO72" s="22"/>
      <c r="QPP72" s="22"/>
      <c r="QPQ72" s="22"/>
      <c r="QPR72" s="22"/>
      <c r="QPS72" s="22"/>
      <c r="QPT72" s="22"/>
      <c r="QPU72" s="22"/>
      <c r="QPV72" s="22"/>
      <c r="QPW72" s="22"/>
      <c r="QPX72" s="22"/>
      <c r="QPY72" s="22"/>
      <c r="QPZ72" s="22"/>
      <c r="QQA72" s="22"/>
      <c r="QQB72" s="22"/>
      <c r="QQC72" s="22"/>
      <c r="QQD72" s="22"/>
      <c r="QQE72" s="22"/>
      <c r="QQF72" s="22"/>
      <c r="QQG72" s="22"/>
      <c r="QQH72" s="22"/>
      <c r="QQI72" s="22"/>
      <c r="QQJ72" s="22"/>
      <c r="QQK72" s="22"/>
      <c r="QQL72" s="22"/>
      <c r="QQM72" s="22"/>
      <c r="QQN72" s="22"/>
      <c r="QQO72" s="22"/>
      <c r="QQP72" s="22"/>
      <c r="QQQ72" s="22"/>
      <c r="QQR72" s="22"/>
      <c r="QQS72" s="22"/>
      <c r="QQT72" s="22"/>
      <c r="QQU72" s="22"/>
      <c r="QQV72" s="22"/>
      <c r="QQW72" s="22"/>
      <c r="QQX72" s="22"/>
      <c r="QQY72" s="22"/>
      <c r="QQZ72" s="22"/>
      <c r="QRA72" s="22"/>
      <c r="QRB72" s="22"/>
      <c r="QRC72" s="22"/>
      <c r="QRD72" s="22"/>
      <c r="QRE72" s="22"/>
      <c r="QRF72" s="22"/>
      <c r="QRG72" s="22"/>
      <c r="QRH72" s="22"/>
      <c r="QRI72" s="22"/>
      <c r="QRJ72" s="22"/>
      <c r="QRK72" s="22"/>
      <c r="QRL72" s="22"/>
      <c r="QRM72" s="22"/>
      <c r="QRN72" s="22"/>
      <c r="QRO72" s="22"/>
      <c r="QRP72" s="22"/>
      <c r="QRQ72" s="22"/>
      <c r="QRR72" s="22"/>
      <c r="QRS72" s="22"/>
      <c r="QRT72" s="22"/>
      <c r="QRU72" s="22"/>
      <c r="QRV72" s="22"/>
      <c r="QRW72" s="22"/>
      <c r="QRX72" s="22"/>
      <c r="QRY72" s="22"/>
      <c r="QRZ72" s="22"/>
      <c r="QSA72" s="22"/>
      <c r="QSB72" s="22"/>
      <c r="QSC72" s="22"/>
      <c r="QSD72" s="22"/>
      <c r="QSE72" s="22"/>
      <c r="QSF72" s="22"/>
      <c r="QSG72" s="22"/>
      <c r="QSH72" s="22"/>
      <c r="QSI72" s="22"/>
      <c r="QSJ72" s="22"/>
      <c r="QSK72" s="22"/>
      <c r="QSL72" s="22"/>
      <c r="QSM72" s="22"/>
      <c r="QSN72" s="22"/>
      <c r="QSO72" s="22"/>
      <c r="QSP72" s="22"/>
      <c r="QSQ72" s="22"/>
      <c r="QSR72" s="22"/>
      <c r="QSS72" s="22"/>
      <c r="QST72" s="22"/>
      <c r="QSU72" s="22"/>
      <c r="QSV72" s="22"/>
      <c r="QSW72" s="22"/>
      <c r="QSX72" s="22"/>
      <c r="QSY72" s="22"/>
      <c r="QSZ72" s="22"/>
      <c r="QTA72" s="22"/>
      <c r="QTB72" s="22"/>
      <c r="QTC72" s="22"/>
      <c r="QTD72" s="22"/>
      <c r="QTE72" s="22"/>
      <c r="QTF72" s="22"/>
      <c r="QTG72" s="22"/>
      <c r="QTH72" s="22"/>
      <c r="QTI72" s="22"/>
      <c r="QTJ72" s="22"/>
      <c r="QTK72" s="22"/>
      <c r="QTL72" s="22"/>
      <c r="QTM72" s="22"/>
      <c r="QTN72" s="22"/>
      <c r="QTO72" s="22"/>
      <c r="QTP72" s="22"/>
      <c r="QTQ72" s="22"/>
      <c r="QTR72" s="22"/>
      <c r="QTS72" s="22"/>
      <c r="QTT72" s="22"/>
      <c r="QTU72" s="22"/>
      <c r="QTV72" s="22"/>
      <c r="QTW72" s="22"/>
      <c r="QTX72" s="22"/>
      <c r="QTY72" s="22"/>
      <c r="QTZ72" s="22"/>
      <c r="QUA72" s="22"/>
      <c r="QUB72" s="22"/>
      <c r="QUC72" s="22"/>
      <c r="QUD72" s="22"/>
      <c r="QUE72" s="22"/>
      <c r="QUF72" s="22"/>
      <c r="QUG72" s="22"/>
      <c r="QUH72" s="22"/>
      <c r="QUI72" s="22"/>
      <c r="QUJ72" s="22"/>
      <c r="QUK72" s="22"/>
      <c r="QUL72" s="22"/>
      <c r="QUM72" s="22"/>
      <c r="QUN72" s="22"/>
      <c r="QUO72" s="22"/>
      <c r="QUP72" s="22"/>
      <c r="QUQ72" s="22"/>
      <c r="QUR72" s="22"/>
      <c r="QUS72" s="22"/>
      <c r="QUT72" s="22"/>
      <c r="QUU72" s="22"/>
      <c r="QUV72" s="22"/>
      <c r="QUW72" s="22"/>
      <c r="QUX72" s="22"/>
      <c r="QUY72" s="22"/>
      <c r="QUZ72" s="22"/>
      <c r="QVA72" s="22"/>
      <c r="QVB72" s="22"/>
      <c r="QVC72" s="22"/>
      <c r="QVD72" s="22"/>
      <c r="QVE72" s="22"/>
      <c r="QVF72" s="22"/>
      <c r="QVG72" s="22"/>
      <c r="QVH72" s="22"/>
      <c r="QVI72" s="22"/>
      <c r="QVJ72" s="22"/>
      <c r="QVK72" s="22"/>
      <c r="QVL72" s="22"/>
      <c r="QVM72" s="22"/>
      <c r="QVN72" s="22"/>
      <c r="QVO72" s="22"/>
      <c r="QVP72" s="22"/>
      <c r="QVQ72" s="22"/>
      <c r="QVR72" s="22"/>
      <c r="QVS72" s="22"/>
      <c r="QVT72" s="22"/>
      <c r="QVU72" s="22"/>
      <c r="QVV72" s="22"/>
      <c r="QVW72" s="22"/>
      <c r="QVX72" s="22"/>
      <c r="QVY72" s="22"/>
      <c r="QVZ72" s="22"/>
      <c r="QWA72" s="22"/>
      <c r="QWB72" s="22"/>
      <c r="QWC72" s="22"/>
      <c r="QWD72" s="22"/>
      <c r="QWE72" s="22"/>
      <c r="QWF72" s="22"/>
      <c r="QWG72" s="22"/>
      <c r="QWH72" s="22"/>
      <c r="QWI72" s="22"/>
      <c r="QWJ72" s="22"/>
      <c r="QWK72" s="22"/>
      <c r="QWL72" s="22"/>
      <c r="QWM72" s="22"/>
      <c r="QWN72" s="22"/>
      <c r="QWO72" s="22"/>
      <c r="QWP72" s="22"/>
      <c r="QWQ72" s="22"/>
      <c r="QWR72" s="22"/>
      <c r="QWS72" s="22"/>
      <c r="QWT72" s="22"/>
      <c r="QWU72" s="22"/>
      <c r="QWV72" s="22"/>
      <c r="QWW72" s="22"/>
      <c r="QWX72" s="22"/>
      <c r="QWY72" s="22"/>
      <c r="QWZ72" s="22"/>
      <c r="QXA72" s="22"/>
      <c r="QXB72" s="22"/>
      <c r="QXC72" s="22"/>
      <c r="QXD72" s="22"/>
      <c r="QXE72" s="22"/>
      <c r="QXF72" s="22"/>
      <c r="QXG72" s="22"/>
      <c r="QXH72" s="22"/>
      <c r="QXI72" s="22"/>
      <c r="QXJ72" s="22"/>
      <c r="QXK72" s="22"/>
      <c r="QXL72" s="22"/>
      <c r="QXM72" s="22"/>
      <c r="QXN72" s="22"/>
      <c r="QXO72" s="22"/>
      <c r="QXP72" s="22"/>
      <c r="QXQ72" s="22"/>
      <c r="QXR72" s="22"/>
      <c r="QXS72" s="22"/>
      <c r="QXT72" s="22"/>
      <c r="QXU72" s="22"/>
      <c r="QXV72" s="22"/>
      <c r="QXW72" s="22"/>
      <c r="QXX72" s="22"/>
      <c r="QXY72" s="22"/>
      <c r="QXZ72" s="22"/>
      <c r="QYA72" s="22"/>
      <c r="QYB72" s="22"/>
      <c r="QYC72" s="22"/>
      <c r="QYD72" s="22"/>
      <c r="QYE72" s="22"/>
      <c r="QYF72" s="22"/>
      <c r="QYG72" s="22"/>
      <c r="QYH72" s="22"/>
      <c r="QYI72" s="22"/>
      <c r="QYJ72" s="22"/>
      <c r="QYK72" s="22"/>
      <c r="QYL72" s="22"/>
      <c r="QYM72" s="22"/>
      <c r="QYN72" s="22"/>
      <c r="QYO72" s="22"/>
      <c r="QYP72" s="22"/>
      <c r="QYQ72" s="22"/>
      <c r="QYR72" s="22"/>
      <c r="QYS72" s="22"/>
      <c r="QYT72" s="22"/>
      <c r="QYU72" s="22"/>
      <c r="QYV72" s="22"/>
      <c r="QYW72" s="22"/>
      <c r="QYX72" s="22"/>
      <c r="QYY72" s="22"/>
      <c r="QYZ72" s="22"/>
      <c r="QZA72" s="22"/>
      <c r="QZB72" s="22"/>
      <c r="QZC72" s="22"/>
      <c r="QZD72" s="22"/>
      <c r="QZE72" s="22"/>
      <c r="QZF72" s="22"/>
      <c r="QZG72" s="22"/>
      <c r="QZH72" s="22"/>
      <c r="QZI72" s="22"/>
      <c r="QZJ72" s="22"/>
      <c r="QZK72" s="22"/>
      <c r="QZL72" s="22"/>
      <c r="QZM72" s="22"/>
      <c r="QZN72" s="22"/>
      <c r="QZO72" s="22"/>
      <c r="QZP72" s="22"/>
      <c r="QZQ72" s="22"/>
      <c r="QZR72" s="22"/>
      <c r="QZS72" s="22"/>
      <c r="QZT72" s="22"/>
      <c r="QZU72" s="22"/>
      <c r="QZV72" s="22"/>
      <c r="QZW72" s="22"/>
      <c r="QZX72" s="22"/>
      <c r="QZY72" s="22"/>
      <c r="QZZ72" s="22"/>
      <c r="RAA72" s="22"/>
      <c r="RAB72" s="22"/>
      <c r="RAC72" s="22"/>
      <c r="RAD72" s="22"/>
      <c r="RAE72" s="22"/>
      <c r="RAF72" s="22"/>
      <c r="RAG72" s="22"/>
      <c r="RAH72" s="22"/>
      <c r="RAI72" s="22"/>
      <c r="RAJ72" s="22"/>
      <c r="RAK72" s="22"/>
      <c r="RAL72" s="22"/>
      <c r="RAM72" s="22"/>
      <c r="RAN72" s="22"/>
      <c r="RAO72" s="22"/>
      <c r="RAP72" s="22"/>
      <c r="RAQ72" s="22"/>
      <c r="RAR72" s="22"/>
      <c r="RAS72" s="22"/>
      <c r="RAT72" s="22"/>
      <c r="RAU72" s="22"/>
      <c r="RAV72" s="22"/>
      <c r="RAW72" s="22"/>
      <c r="RAX72" s="22"/>
      <c r="RAY72" s="22"/>
      <c r="RAZ72" s="22"/>
      <c r="RBA72" s="22"/>
      <c r="RBB72" s="22"/>
      <c r="RBC72" s="22"/>
      <c r="RBD72" s="22"/>
      <c r="RBE72" s="22"/>
      <c r="RBF72" s="22"/>
      <c r="RBG72" s="22"/>
      <c r="RBH72" s="22"/>
      <c r="RBI72" s="22"/>
      <c r="RBJ72" s="22"/>
      <c r="RBK72" s="22"/>
      <c r="RBL72" s="22"/>
      <c r="RBM72" s="22"/>
      <c r="RBN72" s="22"/>
      <c r="RBO72" s="22"/>
      <c r="RBP72" s="22"/>
      <c r="RBQ72" s="22"/>
      <c r="RBR72" s="22"/>
      <c r="RBS72" s="22"/>
      <c r="RBT72" s="22"/>
      <c r="RBU72" s="22"/>
      <c r="RBV72" s="22"/>
      <c r="RBW72" s="22"/>
      <c r="RBX72" s="22"/>
      <c r="RBY72" s="22"/>
      <c r="RBZ72" s="22"/>
      <c r="RCA72" s="22"/>
      <c r="RCB72" s="22"/>
      <c r="RCC72" s="22"/>
      <c r="RCD72" s="22"/>
      <c r="RCE72" s="22"/>
      <c r="RCF72" s="22"/>
      <c r="RCG72" s="22"/>
      <c r="RCH72" s="22"/>
      <c r="RCI72" s="22"/>
      <c r="RCJ72" s="22"/>
      <c r="RCK72" s="22"/>
      <c r="RCL72" s="22"/>
      <c r="RCM72" s="22"/>
      <c r="RCN72" s="22"/>
      <c r="RCO72" s="22"/>
      <c r="RCP72" s="22"/>
      <c r="RCQ72" s="22"/>
      <c r="RCR72" s="22"/>
      <c r="RCS72" s="22"/>
      <c r="RCT72" s="22"/>
      <c r="RCU72" s="22"/>
      <c r="RCV72" s="22"/>
      <c r="RCW72" s="22"/>
      <c r="RCX72" s="22"/>
      <c r="RCY72" s="22"/>
      <c r="RCZ72" s="22"/>
      <c r="RDA72" s="22"/>
      <c r="RDB72" s="22"/>
      <c r="RDC72" s="22"/>
      <c r="RDD72" s="22"/>
      <c r="RDE72" s="22"/>
      <c r="RDF72" s="22"/>
      <c r="RDG72" s="22"/>
      <c r="RDH72" s="22"/>
      <c r="RDI72" s="22"/>
      <c r="RDJ72" s="22"/>
      <c r="RDK72" s="22"/>
      <c r="RDL72" s="22"/>
      <c r="RDM72" s="22"/>
      <c r="RDN72" s="22"/>
      <c r="RDO72" s="22"/>
      <c r="RDP72" s="22"/>
      <c r="RDQ72" s="22"/>
      <c r="RDR72" s="22"/>
      <c r="RDS72" s="22"/>
      <c r="RDT72" s="22"/>
      <c r="RDU72" s="22"/>
      <c r="RDV72" s="22"/>
      <c r="RDW72" s="22"/>
      <c r="RDX72" s="22"/>
      <c r="RDY72" s="22"/>
      <c r="RDZ72" s="22"/>
      <c r="REA72" s="22"/>
      <c r="REB72" s="22"/>
      <c r="REC72" s="22"/>
      <c r="RED72" s="22"/>
      <c r="REE72" s="22"/>
      <c r="REF72" s="22"/>
      <c r="REG72" s="22"/>
      <c r="REH72" s="22"/>
      <c r="REI72" s="22"/>
      <c r="REJ72" s="22"/>
      <c r="REK72" s="22"/>
      <c r="REL72" s="22"/>
      <c r="REM72" s="22"/>
      <c r="REN72" s="22"/>
      <c r="REO72" s="22"/>
      <c r="REP72" s="22"/>
      <c r="REQ72" s="22"/>
      <c r="RER72" s="22"/>
      <c r="RES72" s="22"/>
      <c r="RET72" s="22"/>
      <c r="REU72" s="22"/>
      <c r="REV72" s="22"/>
      <c r="REW72" s="22"/>
      <c r="REX72" s="22"/>
      <c r="REY72" s="22"/>
      <c r="REZ72" s="22"/>
      <c r="RFA72" s="22"/>
      <c r="RFB72" s="22"/>
      <c r="RFC72" s="22"/>
      <c r="RFD72" s="22"/>
      <c r="RFE72" s="22"/>
      <c r="RFF72" s="22"/>
      <c r="RFG72" s="22"/>
      <c r="RFH72" s="22"/>
      <c r="RFI72" s="22"/>
      <c r="RFJ72" s="22"/>
      <c r="RFK72" s="22"/>
      <c r="RFL72" s="22"/>
      <c r="RFM72" s="22"/>
      <c r="RFN72" s="22"/>
      <c r="RFO72" s="22"/>
      <c r="RFP72" s="22"/>
      <c r="RFQ72" s="22"/>
      <c r="RFR72" s="22"/>
      <c r="RFS72" s="22"/>
      <c r="RFT72" s="22"/>
      <c r="RFU72" s="22"/>
      <c r="RFV72" s="22"/>
      <c r="RFW72" s="22"/>
      <c r="RFX72" s="22"/>
      <c r="RFY72" s="22"/>
      <c r="RFZ72" s="22"/>
      <c r="RGA72" s="22"/>
      <c r="RGB72" s="22"/>
      <c r="RGC72" s="22"/>
      <c r="RGD72" s="22"/>
      <c r="RGE72" s="22"/>
      <c r="RGF72" s="22"/>
      <c r="RGG72" s="22"/>
      <c r="RGH72" s="22"/>
      <c r="RGI72" s="22"/>
      <c r="RGJ72" s="22"/>
      <c r="RGK72" s="22"/>
      <c r="RGL72" s="22"/>
      <c r="RGM72" s="22"/>
      <c r="RGN72" s="22"/>
      <c r="RGO72" s="22"/>
      <c r="RGP72" s="22"/>
      <c r="RGQ72" s="22"/>
      <c r="RGR72" s="22"/>
      <c r="RGS72" s="22"/>
      <c r="RGT72" s="22"/>
      <c r="RGU72" s="22"/>
      <c r="RGV72" s="22"/>
      <c r="RGW72" s="22"/>
      <c r="RGX72" s="22"/>
      <c r="RGY72" s="22"/>
      <c r="RGZ72" s="22"/>
      <c r="RHA72" s="22"/>
      <c r="RHB72" s="22"/>
      <c r="RHC72" s="22"/>
      <c r="RHD72" s="22"/>
      <c r="RHE72" s="22"/>
      <c r="RHF72" s="22"/>
      <c r="RHG72" s="22"/>
      <c r="RHH72" s="22"/>
      <c r="RHI72" s="22"/>
      <c r="RHJ72" s="22"/>
      <c r="RHK72" s="22"/>
      <c r="RHL72" s="22"/>
      <c r="RHM72" s="22"/>
      <c r="RHN72" s="22"/>
      <c r="RHO72" s="22"/>
      <c r="RHP72" s="22"/>
      <c r="RHQ72" s="22"/>
      <c r="RHR72" s="22"/>
      <c r="RHS72" s="22"/>
      <c r="RHT72" s="22"/>
      <c r="RHU72" s="22"/>
      <c r="RHV72" s="22"/>
      <c r="RHW72" s="22"/>
      <c r="RHX72" s="22"/>
      <c r="RHY72" s="22"/>
      <c r="RHZ72" s="22"/>
      <c r="RIA72" s="22"/>
      <c r="RIB72" s="22"/>
      <c r="RIC72" s="22"/>
      <c r="RID72" s="22"/>
      <c r="RIE72" s="22"/>
      <c r="RIF72" s="22"/>
      <c r="RIG72" s="22"/>
      <c r="RIH72" s="22"/>
      <c r="RII72" s="22"/>
      <c r="RIJ72" s="22"/>
      <c r="RIK72" s="22"/>
      <c r="RIL72" s="22"/>
      <c r="RIM72" s="22"/>
      <c r="RIN72" s="22"/>
      <c r="RIO72" s="22"/>
      <c r="RIP72" s="22"/>
      <c r="RIQ72" s="22"/>
      <c r="RIR72" s="22"/>
      <c r="RIS72" s="22"/>
      <c r="RIT72" s="22"/>
      <c r="RIU72" s="22"/>
      <c r="RIV72" s="22"/>
      <c r="RIW72" s="22"/>
      <c r="RIX72" s="22"/>
      <c r="RIY72" s="22"/>
      <c r="RIZ72" s="22"/>
      <c r="RJA72" s="22"/>
      <c r="RJB72" s="22"/>
      <c r="RJC72" s="22"/>
      <c r="RJD72" s="22"/>
      <c r="RJE72" s="22"/>
      <c r="RJF72" s="22"/>
      <c r="RJG72" s="22"/>
      <c r="RJH72" s="22"/>
      <c r="RJI72" s="22"/>
      <c r="RJJ72" s="22"/>
      <c r="RJK72" s="22"/>
      <c r="RJL72" s="22"/>
      <c r="RJM72" s="22"/>
      <c r="RJN72" s="22"/>
      <c r="RJO72" s="22"/>
      <c r="RJP72" s="22"/>
      <c r="RJQ72" s="22"/>
      <c r="RJR72" s="22"/>
      <c r="RJS72" s="22"/>
      <c r="RJT72" s="22"/>
      <c r="RJU72" s="22"/>
      <c r="RJV72" s="22"/>
      <c r="RJW72" s="22"/>
      <c r="RJX72" s="22"/>
      <c r="RJY72" s="22"/>
      <c r="RJZ72" s="22"/>
      <c r="RKA72" s="22"/>
      <c r="RKB72" s="22"/>
      <c r="RKC72" s="22"/>
      <c r="RKD72" s="22"/>
      <c r="RKE72" s="22"/>
      <c r="RKF72" s="22"/>
      <c r="RKG72" s="22"/>
      <c r="RKH72" s="22"/>
      <c r="RKI72" s="22"/>
      <c r="RKJ72" s="22"/>
      <c r="RKK72" s="22"/>
      <c r="RKL72" s="22"/>
      <c r="RKM72" s="22"/>
      <c r="RKN72" s="22"/>
      <c r="RKO72" s="22"/>
      <c r="RKP72" s="22"/>
      <c r="RKQ72" s="22"/>
      <c r="RKR72" s="22"/>
      <c r="RKS72" s="22"/>
      <c r="RKT72" s="22"/>
      <c r="RKU72" s="22"/>
      <c r="RKV72" s="22"/>
      <c r="RKW72" s="22"/>
      <c r="RKX72" s="22"/>
      <c r="RKY72" s="22"/>
      <c r="RKZ72" s="22"/>
      <c r="RLA72" s="22"/>
      <c r="RLB72" s="22"/>
      <c r="RLC72" s="22"/>
      <c r="RLD72" s="22"/>
      <c r="RLE72" s="22"/>
      <c r="RLF72" s="22"/>
      <c r="RLG72" s="22"/>
      <c r="RLH72" s="22"/>
      <c r="RLI72" s="22"/>
      <c r="RLJ72" s="22"/>
      <c r="RLK72" s="22"/>
      <c r="RLL72" s="22"/>
      <c r="RLM72" s="22"/>
      <c r="RLN72" s="22"/>
      <c r="RLO72" s="22"/>
      <c r="RLP72" s="22"/>
      <c r="RLQ72" s="22"/>
      <c r="RLR72" s="22"/>
      <c r="RLS72" s="22"/>
      <c r="RLT72" s="22"/>
      <c r="RLU72" s="22"/>
      <c r="RLV72" s="22"/>
      <c r="RLW72" s="22"/>
      <c r="RLX72" s="22"/>
      <c r="RLY72" s="22"/>
      <c r="RLZ72" s="22"/>
      <c r="RMA72" s="22"/>
      <c r="RMB72" s="22"/>
      <c r="RMC72" s="22"/>
      <c r="RMD72" s="22"/>
      <c r="RME72" s="22"/>
      <c r="RMF72" s="22"/>
      <c r="RMG72" s="22"/>
      <c r="RMH72" s="22"/>
      <c r="RMI72" s="22"/>
      <c r="RMJ72" s="22"/>
      <c r="RMK72" s="22"/>
      <c r="RML72" s="22"/>
      <c r="RMM72" s="22"/>
      <c r="RMN72" s="22"/>
      <c r="RMO72" s="22"/>
      <c r="RMP72" s="22"/>
      <c r="RMQ72" s="22"/>
      <c r="RMR72" s="22"/>
      <c r="RMS72" s="22"/>
      <c r="RMT72" s="22"/>
      <c r="RMU72" s="22"/>
      <c r="RMV72" s="22"/>
      <c r="RMW72" s="22"/>
      <c r="RMX72" s="22"/>
      <c r="RMY72" s="22"/>
      <c r="RMZ72" s="22"/>
      <c r="RNA72" s="22"/>
      <c r="RNB72" s="22"/>
      <c r="RNC72" s="22"/>
      <c r="RND72" s="22"/>
      <c r="RNE72" s="22"/>
      <c r="RNF72" s="22"/>
      <c r="RNG72" s="22"/>
      <c r="RNH72" s="22"/>
      <c r="RNI72" s="22"/>
      <c r="RNJ72" s="22"/>
      <c r="RNK72" s="22"/>
      <c r="RNL72" s="22"/>
      <c r="RNM72" s="22"/>
      <c r="RNN72" s="22"/>
      <c r="RNO72" s="22"/>
      <c r="RNP72" s="22"/>
      <c r="RNQ72" s="22"/>
      <c r="RNR72" s="22"/>
      <c r="RNS72" s="22"/>
      <c r="RNT72" s="22"/>
      <c r="RNU72" s="22"/>
      <c r="RNV72" s="22"/>
      <c r="RNW72" s="22"/>
      <c r="RNX72" s="22"/>
      <c r="RNY72" s="22"/>
      <c r="RNZ72" s="22"/>
      <c r="ROA72" s="22"/>
      <c r="ROB72" s="22"/>
      <c r="ROC72" s="22"/>
      <c r="ROD72" s="22"/>
      <c r="ROE72" s="22"/>
      <c r="ROF72" s="22"/>
      <c r="ROG72" s="22"/>
      <c r="ROH72" s="22"/>
      <c r="ROI72" s="22"/>
      <c r="ROJ72" s="22"/>
      <c r="ROK72" s="22"/>
      <c r="ROL72" s="22"/>
      <c r="ROM72" s="22"/>
      <c r="RON72" s="22"/>
      <c r="ROO72" s="22"/>
      <c r="ROP72" s="22"/>
      <c r="ROQ72" s="22"/>
      <c r="ROR72" s="22"/>
      <c r="ROS72" s="22"/>
      <c r="ROT72" s="22"/>
      <c r="ROU72" s="22"/>
      <c r="ROV72" s="22"/>
      <c r="ROW72" s="22"/>
      <c r="ROX72" s="22"/>
      <c r="ROY72" s="22"/>
      <c r="ROZ72" s="22"/>
      <c r="RPA72" s="22"/>
      <c r="RPB72" s="22"/>
      <c r="RPC72" s="22"/>
      <c r="RPD72" s="22"/>
      <c r="RPE72" s="22"/>
      <c r="RPF72" s="22"/>
      <c r="RPG72" s="22"/>
      <c r="RPH72" s="22"/>
      <c r="RPI72" s="22"/>
      <c r="RPJ72" s="22"/>
      <c r="RPK72" s="22"/>
      <c r="RPL72" s="22"/>
      <c r="RPM72" s="22"/>
      <c r="RPN72" s="22"/>
      <c r="RPO72" s="22"/>
      <c r="RPP72" s="22"/>
      <c r="RPQ72" s="22"/>
      <c r="RPR72" s="22"/>
      <c r="RPS72" s="22"/>
      <c r="RPT72" s="22"/>
      <c r="RPU72" s="22"/>
      <c r="RPV72" s="22"/>
      <c r="RPW72" s="22"/>
      <c r="RPX72" s="22"/>
      <c r="RPY72" s="22"/>
      <c r="RPZ72" s="22"/>
      <c r="RQA72" s="22"/>
      <c r="RQB72" s="22"/>
      <c r="RQC72" s="22"/>
      <c r="RQD72" s="22"/>
      <c r="RQE72" s="22"/>
      <c r="RQF72" s="22"/>
      <c r="RQG72" s="22"/>
      <c r="RQH72" s="22"/>
      <c r="RQI72" s="22"/>
      <c r="RQJ72" s="22"/>
      <c r="RQK72" s="22"/>
      <c r="RQL72" s="22"/>
      <c r="RQM72" s="22"/>
      <c r="RQN72" s="22"/>
      <c r="RQO72" s="22"/>
      <c r="RQP72" s="22"/>
      <c r="RQQ72" s="22"/>
      <c r="RQR72" s="22"/>
      <c r="RQS72" s="22"/>
      <c r="RQT72" s="22"/>
      <c r="RQU72" s="22"/>
      <c r="RQV72" s="22"/>
      <c r="RQW72" s="22"/>
      <c r="RQX72" s="22"/>
      <c r="RQY72" s="22"/>
      <c r="RQZ72" s="22"/>
      <c r="RRA72" s="22"/>
      <c r="RRB72" s="22"/>
      <c r="RRC72" s="22"/>
      <c r="RRD72" s="22"/>
      <c r="RRE72" s="22"/>
      <c r="RRF72" s="22"/>
      <c r="RRG72" s="22"/>
      <c r="RRH72" s="22"/>
      <c r="RRI72" s="22"/>
      <c r="RRJ72" s="22"/>
      <c r="RRK72" s="22"/>
      <c r="RRL72" s="22"/>
      <c r="RRM72" s="22"/>
      <c r="RRN72" s="22"/>
      <c r="RRO72" s="22"/>
      <c r="RRP72" s="22"/>
      <c r="RRQ72" s="22"/>
      <c r="RRR72" s="22"/>
      <c r="RRS72" s="22"/>
      <c r="RRT72" s="22"/>
      <c r="RRU72" s="22"/>
      <c r="RRV72" s="22"/>
      <c r="RRW72" s="22"/>
      <c r="RRX72" s="22"/>
      <c r="RRY72" s="22"/>
      <c r="RRZ72" s="22"/>
      <c r="RSA72" s="22"/>
      <c r="RSB72" s="22"/>
      <c r="RSC72" s="22"/>
      <c r="RSD72" s="22"/>
      <c r="RSE72" s="22"/>
      <c r="RSF72" s="22"/>
      <c r="RSG72" s="22"/>
      <c r="RSH72" s="22"/>
      <c r="RSI72" s="22"/>
      <c r="RSJ72" s="22"/>
      <c r="RSK72" s="22"/>
      <c r="RSL72" s="22"/>
      <c r="RSM72" s="22"/>
      <c r="RSN72" s="22"/>
      <c r="RSO72" s="22"/>
      <c r="RSP72" s="22"/>
      <c r="RSQ72" s="22"/>
      <c r="RSR72" s="22"/>
      <c r="RSS72" s="22"/>
      <c r="RST72" s="22"/>
      <c r="RSU72" s="22"/>
      <c r="RSV72" s="22"/>
      <c r="RSW72" s="22"/>
      <c r="RSX72" s="22"/>
      <c r="RSY72" s="22"/>
      <c r="RSZ72" s="22"/>
      <c r="RTA72" s="22"/>
      <c r="RTB72" s="22"/>
      <c r="RTC72" s="22"/>
      <c r="RTD72" s="22"/>
      <c r="RTE72" s="22"/>
      <c r="RTF72" s="22"/>
      <c r="RTG72" s="22"/>
      <c r="RTH72" s="22"/>
      <c r="RTI72" s="22"/>
      <c r="RTJ72" s="22"/>
      <c r="RTK72" s="22"/>
      <c r="RTL72" s="22"/>
      <c r="RTM72" s="22"/>
      <c r="RTN72" s="22"/>
      <c r="RTO72" s="22"/>
      <c r="RTP72" s="22"/>
      <c r="RTQ72" s="22"/>
      <c r="RTR72" s="22"/>
      <c r="RTS72" s="22"/>
      <c r="RTT72" s="22"/>
      <c r="RTU72" s="22"/>
      <c r="RTV72" s="22"/>
      <c r="RTW72" s="22"/>
      <c r="RTX72" s="22"/>
      <c r="RTY72" s="22"/>
      <c r="RTZ72" s="22"/>
      <c r="RUA72" s="22"/>
      <c r="RUB72" s="22"/>
      <c r="RUC72" s="22"/>
      <c r="RUD72" s="22"/>
      <c r="RUE72" s="22"/>
      <c r="RUF72" s="22"/>
      <c r="RUG72" s="22"/>
      <c r="RUH72" s="22"/>
      <c r="RUI72" s="22"/>
      <c r="RUJ72" s="22"/>
      <c r="RUK72" s="22"/>
      <c r="RUL72" s="22"/>
      <c r="RUM72" s="22"/>
      <c r="RUN72" s="22"/>
      <c r="RUO72" s="22"/>
      <c r="RUP72" s="22"/>
      <c r="RUQ72" s="22"/>
      <c r="RUR72" s="22"/>
      <c r="RUS72" s="22"/>
      <c r="RUT72" s="22"/>
      <c r="RUU72" s="22"/>
      <c r="RUV72" s="22"/>
      <c r="RUW72" s="22"/>
      <c r="RUX72" s="22"/>
      <c r="RUY72" s="22"/>
      <c r="RUZ72" s="22"/>
      <c r="RVA72" s="22"/>
      <c r="RVB72" s="22"/>
      <c r="RVC72" s="22"/>
      <c r="RVD72" s="22"/>
      <c r="RVE72" s="22"/>
      <c r="RVF72" s="22"/>
      <c r="RVG72" s="22"/>
      <c r="RVH72" s="22"/>
      <c r="RVI72" s="22"/>
      <c r="RVJ72" s="22"/>
      <c r="RVK72" s="22"/>
      <c r="RVL72" s="22"/>
      <c r="RVM72" s="22"/>
      <c r="RVN72" s="22"/>
      <c r="RVO72" s="22"/>
      <c r="RVP72" s="22"/>
      <c r="RVQ72" s="22"/>
      <c r="RVR72" s="22"/>
      <c r="RVS72" s="22"/>
      <c r="RVT72" s="22"/>
      <c r="RVU72" s="22"/>
      <c r="RVV72" s="22"/>
      <c r="RVW72" s="22"/>
      <c r="RVX72" s="22"/>
      <c r="RVY72" s="22"/>
      <c r="RVZ72" s="22"/>
      <c r="RWA72" s="22"/>
      <c r="RWB72" s="22"/>
      <c r="RWC72" s="22"/>
      <c r="RWD72" s="22"/>
      <c r="RWE72" s="22"/>
      <c r="RWF72" s="22"/>
      <c r="RWG72" s="22"/>
      <c r="RWH72" s="22"/>
      <c r="RWI72" s="22"/>
      <c r="RWJ72" s="22"/>
      <c r="RWK72" s="22"/>
      <c r="RWL72" s="22"/>
      <c r="RWM72" s="22"/>
      <c r="RWN72" s="22"/>
      <c r="RWO72" s="22"/>
      <c r="RWP72" s="22"/>
      <c r="RWQ72" s="22"/>
      <c r="RWR72" s="22"/>
      <c r="RWS72" s="22"/>
      <c r="RWT72" s="22"/>
      <c r="RWU72" s="22"/>
      <c r="RWV72" s="22"/>
      <c r="RWW72" s="22"/>
      <c r="RWX72" s="22"/>
      <c r="RWY72" s="22"/>
      <c r="RWZ72" s="22"/>
      <c r="RXA72" s="22"/>
      <c r="RXB72" s="22"/>
      <c r="RXC72" s="22"/>
      <c r="RXD72" s="22"/>
      <c r="RXE72" s="22"/>
      <c r="RXF72" s="22"/>
      <c r="RXG72" s="22"/>
      <c r="RXH72" s="22"/>
      <c r="RXI72" s="22"/>
      <c r="RXJ72" s="22"/>
      <c r="RXK72" s="22"/>
      <c r="RXL72" s="22"/>
      <c r="RXM72" s="22"/>
      <c r="RXN72" s="22"/>
      <c r="RXO72" s="22"/>
      <c r="RXP72" s="22"/>
      <c r="RXQ72" s="22"/>
      <c r="RXR72" s="22"/>
      <c r="RXS72" s="22"/>
      <c r="RXT72" s="22"/>
      <c r="RXU72" s="22"/>
      <c r="RXV72" s="22"/>
      <c r="RXW72" s="22"/>
      <c r="RXX72" s="22"/>
      <c r="RXY72" s="22"/>
      <c r="RXZ72" s="22"/>
      <c r="RYA72" s="22"/>
      <c r="RYB72" s="22"/>
      <c r="RYC72" s="22"/>
      <c r="RYD72" s="22"/>
      <c r="RYE72" s="22"/>
      <c r="RYF72" s="22"/>
      <c r="RYG72" s="22"/>
      <c r="RYH72" s="22"/>
      <c r="RYI72" s="22"/>
      <c r="RYJ72" s="22"/>
      <c r="RYK72" s="22"/>
      <c r="RYL72" s="22"/>
      <c r="RYM72" s="22"/>
      <c r="RYN72" s="22"/>
      <c r="RYO72" s="22"/>
      <c r="RYP72" s="22"/>
      <c r="RYQ72" s="22"/>
      <c r="RYR72" s="22"/>
      <c r="RYS72" s="22"/>
      <c r="RYT72" s="22"/>
      <c r="RYU72" s="22"/>
      <c r="RYV72" s="22"/>
      <c r="RYW72" s="22"/>
      <c r="RYX72" s="22"/>
      <c r="RYY72" s="22"/>
      <c r="RYZ72" s="22"/>
      <c r="RZA72" s="22"/>
      <c r="RZB72" s="22"/>
      <c r="RZC72" s="22"/>
      <c r="RZD72" s="22"/>
      <c r="RZE72" s="22"/>
      <c r="RZF72" s="22"/>
      <c r="RZG72" s="22"/>
      <c r="RZH72" s="22"/>
      <c r="RZI72" s="22"/>
      <c r="RZJ72" s="22"/>
      <c r="RZK72" s="22"/>
      <c r="RZL72" s="22"/>
      <c r="RZM72" s="22"/>
      <c r="RZN72" s="22"/>
      <c r="RZO72" s="22"/>
      <c r="RZP72" s="22"/>
      <c r="RZQ72" s="22"/>
      <c r="RZR72" s="22"/>
      <c r="RZS72" s="22"/>
      <c r="RZT72" s="22"/>
      <c r="RZU72" s="22"/>
      <c r="RZV72" s="22"/>
      <c r="RZW72" s="22"/>
      <c r="RZX72" s="22"/>
      <c r="RZY72" s="22"/>
      <c r="RZZ72" s="22"/>
      <c r="SAA72" s="22"/>
      <c r="SAB72" s="22"/>
      <c r="SAC72" s="22"/>
      <c r="SAD72" s="22"/>
      <c r="SAE72" s="22"/>
      <c r="SAF72" s="22"/>
      <c r="SAG72" s="22"/>
      <c r="SAH72" s="22"/>
      <c r="SAI72" s="22"/>
      <c r="SAJ72" s="22"/>
      <c r="SAK72" s="22"/>
      <c r="SAL72" s="22"/>
      <c r="SAM72" s="22"/>
      <c r="SAN72" s="22"/>
      <c r="SAO72" s="22"/>
      <c r="SAP72" s="22"/>
      <c r="SAQ72" s="22"/>
      <c r="SAR72" s="22"/>
      <c r="SAS72" s="22"/>
      <c r="SAT72" s="22"/>
      <c r="SAU72" s="22"/>
      <c r="SAV72" s="22"/>
      <c r="SAW72" s="22"/>
      <c r="SAX72" s="22"/>
      <c r="SAY72" s="22"/>
      <c r="SAZ72" s="22"/>
      <c r="SBA72" s="22"/>
      <c r="SBB72" s="22"/>
      <c r="SBC72" s="22"/>
      <c r="SBD72" s="22"/>
      <c r="SBE72" s="22"/>
      <c r="SBF72" s="22"/>
      <c r="SBG72" s="22"/>
      <c r="SBH72" s="22"/>
      <c r="SBI72" s="22"/>
      <c r="SBJ72" s="22"/>
      <c r="SBK72" s="22"/>
      <c r="SBL72" s="22"/>
      <c r="SBM72" s="22"/>
      <c r="SBN72" s="22"/>
      <c r="SBO72" s="22"/>
      <c r="SBP72" s="22"/>
      <c r="SBQ72" s="22"/>
      <c r="SBR72" s="22"/>
      <c r="SBS72" s="22"/>
      <c r="SBT72" s="22"/>
      <c r="SBU72" s="22"/>
      <c r="SBV72" s="22"/>
      <c r="SBW72" s="22"/>
      <c r="SBX72" s="22"/>
      <c r="SBY72" s="22"/>
      <c r="SBZ72" s="22"/>
      <c r="SCA72" s="22"/>
      <c r="SCB72" s="22"/>
      <c r="SCC72" s="22"/>
      <c r="SCD72" s="22"/>
      <c r="SCE72" s="22"/>
      <c r="SCF72" s="22"/>
      <c r="SCG72" s="22"/>
      <c r="SCH72" s="22"/>
      <c r="SCI72" s="22"/>
      <c r="SCJ72" s="22"/>
      <c r="SCK72" s="22"/>
      <c r="SCL72" s="22"/>
      <c r="SCM72" s="22"/>
      <c r="SCN72" s="22"/>
      <c r="SCO72" s="22"/>
      <c r="SCP72" s="22"/>
      <c r="SCQ72" s="22"/>
      <c r="SCR72" s="22"/>
      <c r="SCS72" s="22"/>
      <c r="SCT72" s="22"/>
      <c r="SCU72" s="22"/>
      <c r="SCV72" s="22"/>
      <c r="SCW72" s="22"/>
      <c r="SCX72" s="22"/>
      <c r="SCY72" s="22"/>
      <c r="SCZ72" s="22"/>
      <c r="SDA72" s="22"/>
      <c r="SDB72" s="22"/>
      <c r="SDC72" s="22"/>
      <c r="SDD72" s="22"/>
      <c r="SDE72" s="22"/>
      <c r="SDF72" s="22"/>
      <c r="SDG72" s="22"/>
      <c r="SDH72" s="22"/>
      <c r="SDI72" s="22"/>
      <c r="SDJ72" s="22"/>
      <c r="SDK72" s="22"/>
      <c r="SDL72" s="22"/>
      <c r="SDM72" s="22"/>
      <c r="SDN72" s="22"/>
      <c r="SDO72" s="22"/>
      <c r="SDP72" s="22"/>
      <c r="SDQ72" s="22"/>
      <c r="SDR72" s="22"/>
      <c r="SDS72" s="22"/>
      <c r="SDT72" s="22"/>
      <c r="SDU72" s="22"/>
      <c r="SDV72" s="22"/>
      <c r="SDW72" s="22"/>
      <c r="SDX72" s="22"/>
      <c r="SDY72" s="22"/>
      <c r="SDZ72" s="22"/>
      <c r="SEA72" s="22"/>
      <c r="SEB72" s="22"/>
      <c r="SEC72" s="22"/>
      <c r="SED72" s="22"/>
      <c r="SEE72" s="22"/>
      <c r="SEF72" s="22"/>
      <c r="SEG72" s="22"/>
      <c r="SEH72" s="22"/>
      <c r="SEI72" s="22"/>
      <c r="SEJ72" s="22"/>
      <c r="SEK72" s="22"/>
      <c r="SEL72" s="22"/>
      <c r="SEM72" s="22"/>
      <c r="SEN72" s="22"/>
      <c r="SEO72" s="22"/>
      <c r="SEP72" s="22"/>
      <c r="SEQ72" s="22"/>
      <c r="SER72" s="22"/>
      <c r="SES72" s="22"/>
      <c r="SET72" s="22"/>
      <c r="SEU72" s="22"/>
      <c r="SEV72" s="22"/>
      <c r="SEW72" s="22"/>
      <c r="SEX72" s="22"/>
      <c r="SEY72" s="22"/>
      <c r="SEZ72" s="22"/>
      <c r="SFA72" s="22"/>
      <c r="SFB72" s="22"/>
      <c r="SFC72" s="22"/>
      <c r="SFD72" s="22"/>
      <c r="SFE72" s="22"/>
      <c r="SFF72" s="22"/>
      <c r="SFG72" s="22"/>
      <c r="SFH72" s="22"/>
      <c r="SFI72" s="22"/>
      <c r="SFJ72" s="22"/>
      <c r="SFK72" s="22"/>
      <c r="SFL72" s="22"/>
      <c r="SFM72" s="22"/>
      <c r="SFN72" s="22"/>
      <c r="SFO72" s="22"/>
      <c r="SFP72" s="22"/>
      <c r="SFQ72" s="22"/>
      <c r="SFR72" s="22"/>
      <c r="SFS72" s="22"/>
      <c r="SFT72" s="22"/>
      <c r="SFU72" s="22"/>
      <c r="SFV72" s="22"/>
      <c r="SFW72" s="22"/>
      <c r="SFX72" s="22"/>
      <c r="SFY72" s="22"/>
      <c r="SFZ72" s="22"/>
      <c r="SGA72" s="22"/>
      <c r="SGB72" s="22"/>
      <c r="SGC72" s="22"/>
      <c r="SGD72" s="22"/>
      <c r="SGE72" s="22"/>
      <c r="SGF72" s="22"/>
      <c r="SGG72" s="22"/>
      <c r="SGH72" s="22"/>
      <c r="SGI72" s="22"/>
      <c r="SGJ72" s="22"/>
      <c r="SGK72" s="22"/>
      <c r="SGL72" s="22"/>
      <c r="SGM72" s="22"/>
      <c r="SGN72" s="22"/>
      <c r="SGO72" s="22"/>
      <c r="SGP72" s="22"/>
      <c r="SGQ72" s="22"/>
      <c r="SGR72" s="22"/>
      <c r="SGS72" s="22"/>
      <c r="SGT72" s="22"/>
      <c r="SGU72" s="22"/>
      <c r="SGV72" s="22"/>
      <c r="SGW72" s="22"/>
      <c r="SGX72" s="22"/>
      <c r="SGY72" s="22"/>
      <c r="SGZ72" s="22"/>
      <c r="SHA72" s="22"/>
      <c r="SHB72" s="22"/>
      <c r="SHC72" s="22"/>
      <c r="SHD72" s="22"/>
      <c r="SHE72" s="22"/>
      <c r="SHF72" s="22"/>
      <c r="SHG72" s="22"/>
      <c r="SHH72" s="22"/>
      <c r="SHI72" s="22"/>
      <c r="SHJ72" s="22"/>
      <c r="SHK72" s="22"/>
      <c r="SHL72" s="22"/>
      <c r="SHM72" s="22"/>
      <c r="SHN72" s="22"/>
      <c r="SHO72" s="22"/>
      <c r="SHP72" s="22"/>
      <c r="SHQ72" s="22"/>
      <c r="SHR72" s="22"/>
      <c r="SHS72" s="22"/>
      <c r="SHT72" s="22"/>
      <c r="SHU72" s="22"/>
      <c r="SHV72" s="22"/>
      <c r="SHW72" s="22"/>
      <c r="SHX72" s="22"/>
      <c r="SHY72" s="22"/>
      <c r="SHZ72" s="22"/>
      <c r="SIA72" s="22"/>
      <c r="SIB72" s="22"/>
      <c r="SIC72" s="22"/>
      <c r="SID72" s="22"/>
      <c r="SIE72" s="22"/>
      <c r="SIF72" s="22"/>
      <c r="SIG72" s="22"/>
      <c r="SIH72" s="22"/>
      <c r="SII72" s="22"/>
      <c r="SIJ72" s="22"/>
      <c r="SIK72" s="22"/>
      <c r="SIL72" s="22"/>
      <c r="SIM72" s="22"/>
      <c r="SIN72" s="22"/>
      <c r="SIO72" s="22"/>
      <c r="SIP72" s="22"/>
      <c r="SIQ72" s="22"/>
      <c r="SIR72" s="22"/>
      <c r="SIS72" s="22"/>
      <c r="SIT72" s="22"/>
      <c r="SIU72" s="22"/>
      <c r="SIV72" s="22"/>
      <c r="SIW72" s="22"/>
      <c r="SIX72" s="22"/>
      <c r="SIY72" s="22"/>
      <c r="SIZ72" s="22"/>
      <c r="SJA72" s="22"/>
      <c r="SJB72" s="22"/>
      <c r="SJC72" s="22"/>
      <c r="SJD72" s="22"/>
      <c r="SJE72" s="22"/>
      <c r="SJF72" s="22"/>
      <c r="SJG72" s="22"/>
      <c r="SJH72" s="22"/>
      <c r="SJI72" s="22"/>
      <c r="SJJ72" s="22"/>
      <c r="SJK72" s="22"/>
      <c r="SJL72" s="22"/>
      <c r="SJM72" s="22"/>
      <c r="SJN72" s="22"/>
      <c r="SJO72" s="22"/>
      <c r="SJP72" s="22"/>
      <c r="SJQ72" s="22"/>
      <c r="SJR72" s="22"/>
      <c r="SJS72" s="22"/>
      <c r="SJT72" s="22"/>
      <c r="SJU72" s="22"/>
      <c r="SJV72" s="22"/>
      <c r="SJW72" s="22"/>
      <c r="SJX72" s="22"/>
      <c r="SJY72" s="22"/>
      <c r="SJZ72" s="22"/>
      <c r="SKA72" s="22"/>
      <c r="SKB72" s="22"/>
      <c r="SKC72" s="22"/>
      <c r="SKD72" s="22"/>
      <c r="SKE72" s="22"/>
      <c r="SKF72" s="22"/>
      <c r="SKG72" s="22"/>
      <c r="SKH72" s="22"/>
      <c r="SKI72" s="22"/>
      <c r="SKJ72" s="22"/>
      <c r="SKK72" s="22"/>
      <c r="SKL72" s="22"/>
      <c r="SKM72" s="22"/>
      <c r="SKN72" s="22"/>
      <c r="SKO72" s="22"/>
      <c r="SKP72" s="22"/>
      <c r="SKQ72" s="22"/>
      <c r="SKR72" s="22"/>
      <c r="SKS72" s="22"/>
      <c r="SKT72" s="22"/>
      <c r="SKU72" s="22"/>
      <c r="SKV72" s="22"/>
      <c r="SKW72" s="22"/>
      <c r="SKX72" s="22"/>
      <c r="SKY72" s="22"/>
      <c r="SKZ72" s="22"/>
      <c r="SLA72" s="22"/>
      <c r="SLB72" s="22"/>
      <c r="SLC72" s="22"/>
      <c r="SLD72" s="22"/>
      <c r="SLE72" s="22"/>
      <c r="SLF72" s="22"/>
      <c r="SLG72" s="22"/>
      <c r="SLH72" s="22"/>
      <c r="SLI72" s="22"/>
      <c r="SLJ72" s="22"/>
      <c r="SLK72" s="22"/>
      <c r="SLL72" s="22"/>
      <c r="SLM72" s="22"/>
      <c r="SLN72" s="22"/>
      <c r="SLO72" s="22"/>
      <c r="SLP72" s="22"/>
      <c r="SLQ72" s="22"/>
      <c r="SLR72" s="22"/>
      <c r="SLS72" s="22"/>
      <c r="SLT72" s="22"/>
      <c r="SLU72" s="22"/>
      <c r="SLV72" s="22"/>
      <c r="SLW72" s="22"/>
      <c r="SLX72" s="22"/>
      <c r="SLY72" s="22"/>
      <c r="SLZ72" s="22"/>
      <c r="SMA72" s="22"/>
      <c r="SMB72" s="22"/>
      <c r="SMC72" s="22"/>
      <c r="SMD72" s="22"/>
      <c r="SME72" s="22"/>
      <c r="SMF72" s="22"/>
      <c r="SMG72" s="22"/>
      <c r="SMH72" s="22"/>
      <c r="SMI72" s="22"/>
      <c r="SMJ72" s="22"/>
      <c r="SMK72" s="22"/>
      <c r="SML72" s="22"/>
      <c r="SMM72" s="22"/>
      <c r="SMN72" s="22"/>
      <c r="SMO72" s="22"/>
      <c r="SMP72" s="22"/>
      <c r="SMQ72" s="22"/>
      <c r="SMR72" s="22"/>
      <c r="SMS72" s="22"/>
      <c r="SMT72" s="22"/>
      <c r="SMU72" s="22"/>
      <c r="SMV72" s="22"/>
      <c r="SMW72" s="22"/>
      <c r="SMX72" s="22"/>
      <c r="SMY72" s="22"/>
      <c r="SMZ72" s="22"/>
      <c r="SNA72" s="22"/>
      <c r="SNB72" s="22"/>
      <c r="SNC72" s="22"/>
      <c r="SND72" s="22"/>
      <c r="SNE72" s="22"/>
      <c r="SNF72" s="22"/>
      <c r="SNG72" s="22"/>
      <c r="SNH72" s="22"/>
      <c r="SNI72" s="22"/>
      <c r="SNJ72" s="22"/>
      <c r="SNK72" s="22"/>
      <c r="SNL72" s="22"/>
      <c r="SNM72" s="22"/>
      <c r="SNN72" s="22"/>
      <c r="SNO72" s="22"/>
      <c r="SNP72" s="22"/>
      <c r="SNQ72" s="22"/>
      <c r="SNR72" s="22"/>
      <c r="SNS72" s="22"/>
      <c r="SNT72" s="22"/>
      <c r="SNU72" s="22"/>
      <c r="SNV72" s="22"/>
      <c r="SNW72" s="22"/>
      <c r="SNX72" s="22"/>
      <c r="SNY72" s="22"/>
      <c r="SNZ72" s="22"/>
      <c r="SOA72" s="22"/>
      <c r="SOB72" s="22"/>
      <c r="SOC72" s="22"/>
      <c r="SOD72" s="22"/>
      <c r="SOE72" s="22"/>
      <c r="SOF72" s="22"/>
      <c r="SOG72" s="22"/>
      <c r="SOH72" s="22"/>
      <c r="SOI72" s="22"/>
      <c r="SOJ72" s="22"/>
      <c r="SOK72" s="22"/>
      <c r="SOL72" s="22"/>
      <c r="SOM72" s="22"/>
      <c r="SON72" s="22"/>
      <c r="SOO72" s="22"/>
      <c r="SOP72" s="22"/>
      <c r="SOQ72" s="22"/>
      <c r="SOR72" s="22"/>
      <c r="SOS72" s="22"/>
      <c r="SOT72" s="22"/>
      <c r="SOU72" s="22"/>
      <c r="SOV72" s="22"/>
      <c r="SOW72" s="22"/>
      <c r="SOX72" s="22"/>
      <c r="SOY72" s="22"/>
      <c r="SOZ72" s="22"/>
      <c r="SPA72" s="22"/>
      <c r="SPB72" s="22"/>
      <c r="SPC72" s="22"/>
      <c r="SPD72" s="22"/>
      <c r="SPE72" s="22"/>
      <c r="SPF72" s="22"/>
      <c r="SPG72" s="22"/>
      <c r="SPH72" s="22"/>
      <c r="SPI72" s="22"/>
      <c r="SPJ72" s="22"/>
      <c r="SPK72" s="22"/>
      <c r="SPL72" s="22"/>
      <c r="SPM72" s="22"/>
      <c r="SPN72" s="22"/>
      <c r="SPO72" s="22"/>
      <c r="SPP72" s="22"/>
      <c r="SPQ72" s="22"/>
      <c r="SPR72" s="22"/>
      <c r="SPS72" s="22"/>
      <c r="SPT72" s="22"/>
      <c r="SPU72" s="22"/>
      <c r="SPV72" s="22"/>
      <c r="SPW72" s="22"/>
      <c r="SPX72" s="22"/>
      <c r="SPY72" s="22"/>
      <c r="SPZ72" s="22"/>
      <c r="SQA72" s="22"/>
      <c r="SQB72" s="22"/>
      <c r="SQC72" s="22"/>
      <c r="SQD72" s="22"/>
      <c r="SQE72" s="22"/>
      <c r="SQF72" s="22"/>
      <c r="SQG72" s="22"/>
      <c r="SQH72" s="22"/>
      <c r="SQI72" s="22"/>
      <c r="SQJ72" s="22"/>
      <c r="SQK72" s="22"/>
      <c r="SQL72" s="22"/>
      <c r="SQM72" s="22"/>
      <c r="SQN72" s="22"/>
      <c r="SQO72" s="22"/>
      <c r="SQP72" s="22"/>
      <c r="SQQ72" s="22"/>
      <c r="SQR72" s="22"/>
      <c r="SQS72" s="22"/>
      <c r="SQT72" s="22"/>
      <c r="SQU72" s="22"/>
      <c r="SQV72" s="22"/>
      <c r="SQW72" s="22"/>
      <c r="SQX72" s="22"/>
      <c r="SQY72" s="22"/>
      <c r="SQZ72" s="22"/>
      <c r="SRA72" s="22"/>
      <c r="SRB72" s="22"/>
      <c r="SRC72" s="22"/>
      <c r="SRD72" s="22"/>
      <c r="SRE72" s="22"/>
      <c r="SRF72" s="22"/>
      <c r="SRG72" s="22"/>
      <c r="SRH72" s="22"/>
      <c r="SRI72" s="22"/>
      <c r="SRJ72" s="22"/>
      <c r="SRK72" s="22"/>
      <c r="SRL72" s="22"/>
      <c r="SRM72" s="22"/>
      <c r="SRN72" s="22"/>
      <c r="SRO72" s="22"/>
      <c r="SRP72" s="22"/>
      <c r="SRQ72" s="22"/>
      <c r="SRR72" s="22"/>
      <c r="SRS72" s="22"/>
      <c r="SRT72" s="22"/>
      <c r="SRU72" s="22"/>
      <c r="SRV72" s="22"/>
      <c r="SRW72" s="22"/>
      <c r="SRX72" s="22"/>
      <c r="SRY72" s="22"/>
      <c r="SRZ72" s="22"/>
      <c r="SSA72" s="22"/>
      <c r="SSB72" s="22"/>
      <c r="SSC72" s="22"/>
      <c r="SSD72" s="22"/>
      <c r="SSE72" s="22"/>
      <c r="SSF72" s="22"/>
      <c r="SSG72" s="22"/>
      <c r="SSH72" s="22"/>
      <c r="SSI72" s="22"/>
      <c r="SSJ72" s="22"/>
      <c r="SSK72" s="22"/>
      <c r="SSL72" s="22"/>
      <c r="SSM72" s="22"/>
      <c r="SSN72" s="22"/>
      <c r="SSO72" s="22"/>
      <c r="SSP72" s="22"/>
      <c r="SSQ72" s="22"/>
      <c r="SSR72" s="22"/>
      <c r="SSS72" s="22"/>
      <c r="SST72" s="22"/>
      <c r="SSU72" s="22"/>
      <c r="SSV72" s="22"/>
      <c r="SSW72" s="22"/>
      <c r="SSX72" s="22"/>
      <c r="SSY72" s="22"/>
      <c r="SSZ72" s="22"/>
      <c r="STA72" s="22"/>
      <c r="STB72" s="22"/>
      <c r="STC72" s="22"/>
      <c r="STD72" s="22"/>
      <c r="STE72" s="22"/>
      <c r="STF72" s="22"/>
      <c r="STG72" s="22"/>
      <c r="STH72" s="22"/>
      <c r="STI72" s="22"/>
      <c r="STJ72" s="22"/>
      <c r="STK72" s="22"/>
      <c r="STL72" s="22"/>
      <c r="STM72" s="22"/>
      <c r="STN72" s="22"/>
      <c r="STO72" s="22"/>
      <c r="STP72" s="22"/>
      <c r="STQ72" s="22"/>
      <c r="STR72" s="22"/>
      <c r="STS72" s="22"/>
      <c r="STT72" s="22"/>
      <c r="STU72" s="22"/>
      <c r="STV72" s="22"/>
      <c r="STW72" s="22"/>
      <c r="STX72" s="22"/>
      <c r="STY72" s="22"/>
      <c r="STZ72" s="22"/>
      <c r="SUA72" s="22"/>
      <c r="SUB72" s="22"/>
      <c r="SUC72" s="22"/>
      <c r="SUD72" s="22"/>
      <c r="SUE72" s="22"/>
      <c r="SUF72" s="22"/>
      <c r="SUG72" s="22"/>
      <c r="SUH72" s="22"/>
      <c r="SUI72" s="22"/>
      <c r="SUJ72" s="22"/>
      <c r="SUK72" s="22"/>
      <c r="SUL72" s="22"/>
      <c r="SUM72" s="22"/>
      <c r="SUN72" s="22"/>
      <c r="SUO72" s="22"/>
      <c r="SUP72" s="22"/>
      <c r="SUQ72" s="22"/>
      <c r="SUR72" s="22"/>
      <c r="SUS72" s="22"/>
      <c r="SUT72" s="22"/>
      <c r="SUU72" s="22"/>
      <c r="SUV72" s="22"/>
      <c r="SUW72" s="22"/>
      <c r="SUX72" s="22"/>
      <c r="SUY72" s="22"/>
      <c r="SUZ72" s="22"/>
      <c r="SVA72" s="22"/>
      <c r="SVB72" s="22"/>
      <c r="SVC72" s="22"/>
      <c r="SVD72" s="22"/>
      <c r="SVE72" s="22"/>
      <c r="SVF72" s="22"/>
      <c r="SVG72" s="22"/>
      <c r="SVH72" s="22"/>
      <c r="SVI72" s="22"/>
      <c r="SVJ72" s="22"/>
      <c r="SVK72" s="22"/>
      <c r="SVL72" s="22"/>
      <c r="SVM72" s="22"/>
      <c r="SVN72" s="22"/>
      <c r="SVO72" s="22"/>
      <c r="SVP72" s="22"/>
      <c r="SVQ72" s="22"/>
      <c r="SVR72" s="22"/>
      <c r="SVS72" s="22"/>
      <c r="SVT72" s="22"/>
      <c r="SVU72" s="22"/>
      <c r="SVV72" s="22"/>
      <c r="SVW72" s="22"/>
      <c r="SVX72" s="22"/>
      <c r="SVY72" s="22"/>
      <c r="SVZ72" s="22"/>
      <c r="SWA72" s="22"/>
      <c r="SWB72" s="22"/>
      <c r="SWC72" s="22"/>
      <c r="SWD72" s="22"/>
      <c r="SWE72" s="22"/>
      <c r="SWF72" s="22"/>
      <c r="SWG72" s="22"/>
      <c r="SWH72" s="22"/>
      <c r="SWI72" s="22"/>
      <c r="SWJ72" s="22"/>
      <c r="SWK72" s="22"/>
      <c r="SWL72" s="22"/>
      <c r="SWM72" s="22"/>
      <c r="SWN72" s="22"/>
      <c r="SWO72" s="22"/>
      <c r="SWP72" s="22"/>
      <c r="SWQ72" s="22"/>
      <c r="SWR72" s="22"/>
      <c r="SWS72" s="22"/>
      <c r="SWT72" s="22"/>
      <c r="SWU72" s="22"/>
      <c r="SWV72" s="22"/>
      <c r="SWW72" s="22"/>
      <c r="SWX72" s="22"/>
      <c r="SWY72" s="22"/>
      <c r="SWZ72" s="22"/>
      <c r="SXA72" s="22"/>
      <c r="SXB72" s="22"/>
      <c r="SXC72" s="22"/>
      <c r="SXD72" s="22"/>
      <c r="SXE72" s="22"/>
      <c r="SXF72" s="22"/>
      <c r="SXG72" s="22"/>
      <c r="SXH72" s="22"/>
      <c r="SXI72" s="22"/>
      <c r="SXJ72" s="22"/>
      <c r="SXK72" s="22"/>
      <c r="SXL72" s="22"/>
      <c r="SXM72" s="22"/>
      <c r="SXN72" s="22"/>
      <c r="SXO72" s="22"/>
      <c r="SXP72" s="22"/>
      <c r="SXQ72" s="22"/>
      <c r="SXR72" s="22"/>
      <c r="SXS72" s="22"/>
      <c r="SXT72" s="22"/>
      <c r="SXU72" s="22"/>
      <c r="SXV72" s="22"/>
      <c r="SXW72" s="22"/>
      <c r="SXX72" s="22"/>
      <c r="SXY72" s="22"/>
      <c r="SXZ72" s="22"/>
      <c r="SYA72" s="22"/>
      <c r="SYB72" s="22"/>
      <c r="SYC72" s="22"/>
      <c r="SYD72" s="22"/>
      <c r="SYE72" s="22"/>
      <c r="SYF72" s="22"/>
      <c r="SYG72" s="22"/>
      <c r="SYH72" s="22"/>
      <c r="SYI72" s="22"/>
      <c r="SYJ72" s="22"/>
      <c r="SYK72" s="22"/>
      <c r="SYL72" s="22"/>
      <c r="SYM72" s="22"/>
      <c r="SYN72" s="22"/>
      <c r="SYO72" s="22"/>
      <c r="SYP72" s="22"/>
      <c r="SYQ72" s="22"/>
      <c r="SYR72" s="22"/>
      <c r="SYS72" s="22"/>
      <c r="SYT72" s="22"/>
      <c r="SYU72" s="22"/>
      <c r="SYV72" s="22"/>
      <c r="SYW72" s="22"/>
      <c r="SYX72" s="22"/>
      <c r="SYY72" s="22"/>
      <c r="SYZ72" s="22"/>
      <c r="SZA72" s="22"/>
      <c r="SZB72" s="22"/>
      <c r="SZC72" s="22"/>
      <c r="SZD72" s="22"/>
      <c r="SZE72" s="22"/>
      <c r="SZF72" s="22"/>
      <c r="SZG72" s="22"/>
      <c r="SZH72" s="22"/>
      <c r="SZI72" s="22"/>
      <c r="SZJ72" s="22"/>
      <c r="SZK72" s="22"/>
      <c r="SZL72" s="22"/>
      <c r="SZM72" s="22"/>
      <c r="SZN72" s="22"/>
      <c r="SZO72" s="22"/>
      <c r="SZP72" s="22"/>
      <c r="SZQ72" s="22"/>
      <c r="SZR72" s="22"/>
      <c r="SZS72" s="22"/>
      <c r="SZT72" s="22"/>
      <c r="SZU72" s="22"/>
      <c r="SZV72" s="22"/>
      <c r="SZW72" s="22"/>
      <c r="SZX72" s="22"/>
      <c r="SZY72" s="22"/>
      <c r="SZZ72" s="22"/>
      <c r="TAA72" s="22"/>
      <c r="TAB72" s="22"/>
      <c r="TAC72" s="22"/>
      <c r="TAD72" s="22"/>
      <c r="TAE72" s="22"/>
      <c r="TAF72" s="22"/>
      <c r="TAG72" s="22"/>
      <c r="TAH72" s="22"/>
      <c r="TAI72" s="22"/>
      <c r="TAJ72" s="22"/>
      <c r="TAK72" s="22"/>
      <c r="TAL72" s="22"/>
      <c r="TAM72" s="22"/>
      <c r="TAN72" s="22"/>
      <c r="TAO72" s="22"/>
      <c r="TAP72" s="22"/>
      <c r="TAQ72" s="22"/>
      <c r="TAR72" s="22"/>
      <c r="TAS72" s="22"/>
      <c r="TAT72" s="22"/>
      <c r="TAU72" s="22"/>
      <c r="TAV72" s="22"/>
      <c r="TAW72" s="22"/>
      <c r="TAX72" s="22"/>
      <c r="TAY72" s="22"/>
      <c r="TAZ72" s="22"/>
      <c r="TBA72" s="22"/>
      <c r="TBB72" s="22"/>
      <c r="TBC72" s="22"/>
      <c r="TBD72" s="22"/>
      <c r="TBE72" s="22"/>
      <c r="TBF72" s="22"/>
      <c r="TBG72" s="22"/>
      <c r="TBH72" s="22"/>
      <c r="TBI72" s="22"/>
      <c r="TBJ72" s="22"/>
      <c r="TBK72" s="22"/>
      <c r="TBL72" s="22"/>
      <c r="TBM72" s="22"/>
      <c r="TBN72" s="22"/>
      <c r="TBO72" s="22"/>
      <c r="TBP72" s="22"/>
      <c r="TBQ72" s="22"/>
      <c r="TBR72" s="22"/>
      <c r="TBS72" s="22"/>
      <c r="TBT72" s="22"/>
      <c r="TBU72" s="22"/>
      <c r="TBV72" s="22"/>
      <c r="TBW72" s="22"/>
      <c r="TBX72" s="22"/>
      <c r="TBY72" s="22"/>
      <c r="TBZ72" s="22"/>
      <c r="TCA72" s="22"/>
      <c r="TCB72" s="22"/>
      <c r="TCC72" s="22"/>
      <c r="TCD72" s="22"/>
      <c r="TCE72" s="22"/>
      <c r="TCF72" s="22"/>
      <c r="TCG72" s="22"/>
      <c r="TCH72" s="22"/>
      <c r="TCI72" s="22"/>
      <c r="TCJ72" s="22"/>
      <c r="TCK72" s="22"/>
      <c r="TCL72" s="22"/>
      <c r="TCM72" s="22"/>
      <c r="TCN72" s="22"/>
      <c r="TCO72" s="22"/>
      <c r="TCP72" s="22"/>
      <c r="TCQ72" s="22"/>
      <c r="TCR72" s="22"/>
      <c r="TCS72" s="22"/>
      <c r="TCT72" s="22"/>
      <c r="TCU72" s="22"/>
      <c r="TCV72" s="22"/>
      <c r="TCW72" s="22"/>
      <c r="TCX72" s="22"/>
      <c r="TCY72" s="22"/>
      <c r="TCZ72" s="22"/>
      <c r="TDA72" s="22"/>
      <c r="TDB72" s="22"/>
      <c r="TDC72" s="22"/>
      <c r="TDD72" s="22"/>
      <c r="TDE72" s="22"/>
      <c r="TDF72" s="22"/>
      <c r="TDG72" s="22"/>
      <c r="TDH72" s="22"/>
      <c r="TDI72" s="22"/>
      <c r="TDJ72" s="22"/>
      <c r="TDK72" s="22"/>
      <c r="TDL72" s="22"/>
      <c r="TDM72" s="22"/>
      <c r="TDN72" s="22"/>
      <c r="TDO72" s="22"/>
      <c r="TDP72" s="22"/>
      <c r="TDQ72" s="22"/>
      <c r="TDR72" s="22"/>
      <c r="TDS72" s="22"/>
      <c r="TDT72" s="22"/>
      <c r="TDU72" s="22"/>
      <c r="TDV72" s="22"/>
      <c r="TDW72" s="22"/>
      <c r="TDX72" s="22"/>
      <c r="TDY72" s="22"/>
      <c r="TDZ72" s="22"/>
      <c r="TEA72" s="22"/>
      <c r="TEB72" s="22"/>
      <c r="TEC72" s="22"/>
      <c r="TED72" s="22"/>
      <c r="TEE72" s="22"/>
      <c r="TEF72" s="22"/>
      <c r="TEG72" s="22"/>
      <c r="TEH72" s="22"/>
      <c r="TEI72" s="22"/>
      <c r="TEJ72" s="22"/>
      <c r="TEK72" s="22"/>
      <c r="TEL72" s="22"/>
      <c r="TEM72" s="22"/>
      <c r="TEN72" s="22"/>
      <c r="TEO72" s="22"/>
      <c r="TEP72" s="22"/>
      <c r="TEQ72" s="22"/>
      <c r="TER72" s="22"/>
      <c r="TES72" s="22"/>
      <c r="TET72" s="22"/>
      <c r="TEU72" s="22"/>
      <c r="TEV72" s="22"/>
      <c r="TEW72" s="22"/>
      <c r="TEX72" s="22"/>
      <c r="TEY72" s="22"/>
      <c r="TEZ72" s="22"/>
      <c r="TFA72" s="22"/>
      <c r="TFB72" s="22"/>
      <c r="TFC72" s="22"/>
      <c r="TFD72" s="22"/>
      <c r="TFE72" s="22"/>
      <c r="TFF72" s="22"/>
      <c r="TFG72" s="22"/>
      <c r="TFH72" s="22"/>
      <c r="TFI72" s="22"/>
      <c r="TFJ72" s="22"/>
      <c r="TFK72" s="22"/>
      <c r="TFL72" s="22"/>
      <c r="TFM72" s="22"/>
      <c r="TFN72" s="22"/>
      <c r="TFO72" s="22"/>
      <c r="TFP72" s="22"/>
      <c r="TFQ72" s="22"/>
      <c r="TFR72" s="22"/>
      <c r="TFS72" s="22"/>
      <c r="TFT72" s="22"/>
      <c r="TFU72" s="22"/>
      <c r="TFV72" s="22"/>
      <c r="TFW72" s="22"/>
      <c r="TFX72" s="22"/>
      <c r="TFY72" s="22"/>
      <c r="TFZ72" s="22"/>
      <c r="TGA72" s="22"/>
      <c r="TGB72" s="22"/>
      <c r="TGC72" s="22"/>
      <c r="TGD72" s="22"/>
      <c r="TGE72" s="22"/>
      <c r="TGF72" s="22"/>
      <c r="TGG72" s="22"/>
      <c r="TGH72" s="22"/>
      <c r="TGI72" s="22"/>
      <c r="TGJ72" s="22"/>
      <c r="TGK72" s="22"/>
      <c r="TGL72" s="22"/>
      <c r="TGM72" s="22"/>
      <c r="TGN72" s="22"/>
      <c r="TGO72" s="22"/>
      <c r="TGP72" s="22"/>
      <c r="TGQ72" s="22"/>
      <c r="TGR72" s="22"/>
      <c r="TGS72" s="22"/>
      <c r="TGT72" s="22"/>
      <c r="TGU72" s="22"/>
      <c r="TGV72" s="22"/>
      <c r="TGW72" s="22"/>
      <c r="TGX72" s="22"/>
      <c r="TGY72" s="22"/>
      <c r="TGZ72" s="22"/>
      <c r="THA72" s="22"/>
      <c r="THB72" s="22"/>
      <c r="THC72" s="22"/>
      <c r="THD72" s="22"/>
      <c r="THE72" s="22"/>
      <c r="THF72" s="22"/>
      <c r="THG72" s="22"/>
      <c r="THH72" s="22"/>
      <c r="THI72" s="22"/>
      <c r="THJ72" s="22"/>
      <c r="THK72" s="22"/>
      <c r="THL72" s="22"/>
      <c r="THM72" s="22"/>
      <c r="THN72" s="22"/>
      <c r="THO72" s="22"/>
      <c r="THP72" s="22"/>
      <c r="THQ72" s="22"/>
      <c r="THR72" s="22"/>
      <c r="THS72" s="22"/>
      <c r="THT72" s="22"/>
      <c r="THU72" s="22"/>
      <c r="THV72" s="22"/>
      <c r="THW72" s="22"/>
      <c r="THX72" s="22"/>
      <c r="THY72" s="22"/>
      <c r="THZ72" s="22"/>
      <c r="TIA72" s="22"/>
      <c r="TIB72" s="22"/>
      <c r="TIC72" s="22"/>
      <c r="TID72" s="22"/>
      <c r="TIE72" s="22"/>
      <c r="TIF72" s="22"/>
      <c r="TIG72" s="22"/>
      <c r="TIH72" s="22"/>
      <c r="TII72" s="22"/>
      <c r="TIJ72" s="22"/>
      <c r="TIK72" s="22"/>
      <c r="TIL72" s="22"/>
      <c r="TIM72" s="22"/>
      <c r="TIN72" s="22"/>
      <c r="TIO72" s="22"/>
      <c r="TIP72" s="22"/>
      <c r="TIQ72" s="22"/>
      <c r="TIR72" s="22"/>
      <c r="TIS72" s="22"/>
      <c r="TIT72" s="22"/>
      <c r="TIU72" s="22"/>
      <c r="TIV72" s="22"/>
      <c r="TIW72" s="22"/>
      <c r="TIX72" s="22"/>
      <c r="TIY72" s="22"/>
      <c r="TIZ72" s="22"/>
      <c r="TJA72" s="22"/>
      <c r="TJB72" s="22"/>
      <c r="TJC72" s="22"/>
      <c r="TJD72" s="22"/>
      <c r="TJE72" s="22"/>
      <c r="TJF72" s="22"/>
      <c r="TJG72" s="22"/>
      <c r="TJH72" s="22"/>
      <c r="TJI72" s="22"/>
      <c r="TJJ72" s="22"/>
      <c r="TJK72" s="22"/>
      <c r="TJL72" s="22"/>
      <c r="TJM72" s="22"/>
      <c r="TJN72" s="22"/>
      <c r="TJO72" s="22"/>
      <c r="TJP72" s="22"/>
      <c r="TJQ72" s="22"/>
      <c r="TJR72" s="22"/>
      <c r="TJS72" s="22"/>
      <c r="TJT72" s="22"/>
      <c r="TJU72" s="22"/>
      <c r="TJV72" s="22"/>
      <c r="TJW72" s="22"/>
      <c r="TJX72" s="22"/>
      <c r="TJY72" s="22"/>
      <c r="TJZ72" s="22"/>
      <c r="TKA72" s="22"/>
      <c r="TKB72" s="22"/>
      <c r="TKC72" s="22"/>
      <c r="TKD72" s="22"/>
      <c r="TKE72" s="22"/>
      <c r="TKF72" s="22"/>
      <c r="TKG72" s="22"/>
      <c r="TKH72" s="22"/>
      <c r="TKI72" s="22"/>
      <c r="TKJ72" s="22"/>
      <c r="TKK72" s="22"/>
      <c r="TKL72" s="22"/>
      <c r="TKM72" s="22"/>
      <c r="TKN72" s="22"/>
      <c r="TKO72" s="22"/>
      <c r="TKP72" s="22"/>
      <c r="TKQ72" s="22"/>
      <c r="TKR72" s="22"/>
      <c r="TKS72" s="22"/>
      <c r="TKT72" s="22"/>
      <c r="TKU72" s="22"/>
      <c r="TKV72" s="22"/>
      <c r="TKW72" s="22"/>
      <c r="TKX72" s="22"/>
      <c r="TKY72" s="22"/>
      <c r="TKZ72" s="22"/>
      <c r="TLA72" s="22"/>
      <c r="TLB72" s="22"/>
      <c r="TLC72" s="22"/>
      <c r="TLD72" s="22"/>
      <c r="TLE72" s="22"/>
      <c r="TLF72" s="22"/>
      <c r="TLG72" s="22"/>
      <c r="TLH72" s="22"/>
      <c r="TLI72" s="22"/>
      <c r="TLJ72" s="22"/>
      <c r="TLK72" s="22"/>
      <c r="TLL72" s="22"/>
      <c r="TLM72" s="22"/>
      <c r="TLN72" s="22"/>
      <c r="TLO72" s="22"/>
      <c r="TLP72" s="22"/>
      <c r="TLQ72" s="22"/>
      <c r="TLR72" s="22"/>
      <c r="TLS72" s="22"/>
      <c r="TLT72" s="22"/>
      <c r="TLU72" s="22"/>
      <c r="TLV72" s="22"/>
      <c r="TLW72" s="22"/>
      <c r="TLX72" s="22"/>
      <c r="TLY72" s="22"/>
      <c r="TLZ72" s="22"/>
      <c r="TMA72" s="22"/>
      <c r="TMB72" s="22"/>
      <c r="TMC72" s="22"/>
      <c r="TMD72" s="22"/>
      <c r="TME72" s="22"/>
      <c r="TMF72" s="22"/>
      <c r="TMG72" s="22"/>
      <c r="TMH72" s="22"/>
      <c r="TMI72" s="22"/>
      <c r="TMJ72" s="22"/>
      <c r="TMK72" s="22"/>
      <c r="TML72" s="22"/>
      <c r="TMM72" s="22"/>
      <c r="TMN72" s="22"/>
      <c r="TMO72" s="22"/>
      <c r="TMP72" s="22"/>
      <c r="TMQ72" s="22"/>
      <c r="TMR72" s="22"/>
      <c r="TMS72" s="22"/>
      <c r="TMT72" s="22"/>
      <c r="TMU72" s="22"/>
      <c r="TMV72" s="22"/>
      <c r="TMW72" s="22"/>
      <c r="TMX72" s="22"/>
      <c r="TMY72" s="22"/>
      <c r="TMZ72" s="22"/>
      <c r="TNA72" s="22"/>
      <c r="TNB72" s="22"/>
      <c r="TNC72" s="22"/>
      <c r="TND72" s="22"/>
      <c r="TNE72" s="22"/>
      <c r="TNF72" s="22"/>
      <c r="TNG72" s="22"/>
      <c r="TNH72" s="22"/>
      <c r="TNI72" s="22"/>
      <c r="TNJ72" s="22"/>
      <c r="TNK72" s="22"/>
      <c r="TNL72" s="22"/>
      <c r="TNM72" s="22"/>
      <c r="TNN72" s="22"/>
      <c r="TNO72" s="22"/>
      <c r="TNP72" s="22"/>
      <c r="TNQ72" s="22"/>
      <c r="TNR72" s="22"/>
      <c r="TNS72" s="22"/>
      <c r="TNT72" s="22"/>
      <c r="TNU72" s="22"/>
      <c r="TNV72" s="22"/>
      <c r="TNW72" s="22"/>
      <c r="TNX72" s="22"/>
      <c r="TNY72" s="22"/>
      <c r="TNZ72" s="22"/>
      <c r="TOA72" s="22"/>
      <c r="TOB72" s="22"/>
      <c r="TOC72" s="22"/>
      <c r="TOD72" s="22"/>
      <c r="TOE72" s="22"/>
      <c r="TOF72" s="22"/>
      <c r="TOG72" s="22"/>
      <c r="TOH72" s="22"/>
      <c r="TOI72" s="22"/>
      <c r="TOJ72" s="22"/>
      <c r="TOK72" s="22"/>
      <c r="TOL72" s="22"/>
      <c r="TOM72" s="22"/>
      <c r="TON72" s="22"/>
      <c r="TOO72" s="22"/>
      <c r="TOP72" s="22"/>
      <c r="TOQ72" s="22"/>
      <c r="TOR72" s="22"/>
      <c r="TOS72" s="22"/>
      <c r="TOT72" s="22"/>
      <c r="TOU72" s="22"/>
      <c r="TOV72" s="22"/>
      <c r="TOW72" s="22"/>
      <c r="TOX72" s="22"/>
      <c r="TOY72" s="22"/>
      <c r="TOZ72" s="22"/>
      <c r="TPA72" s="22"/>
      <c r="TPB72" s="22"/>
      <c r="TPC72" s="22"/>
      <c r="TPD72" s="22"/>
      <c r="TPE72" s="22"/>
      <c r="TPF72" s="22"/>
      <c r="TPG72" s="22"/>
      <c r="TPH72" s="22"/>
      <c r="TPI72" s="22"/>
      <c r="TPJ72" s="22"/>
      <c r="TPK72" s="22"/>
      <c r="TPL72" s="22"/>
      <c r="TPM72" s="22"/>
      <c r="TPN72" s="22"/>
      <c r="TPO72" s="22"/>
      <c r="TPP72" s="22"/>
      <c r="TPQ72" s="22"/>
      <c r="TPR72" s="22"/>
      <c r="TPS72" s="22"/>
      <c r="TPT72" s="22"/>
      <c r="TPU72" s="22"/>
      <c r="TPV72" s="22"/>
      <c r="TPW72" s="22"/>
      <c r="TPX72" s="22"/>
      <c r="TPY72" s="22"/>
      <c r="TPZ72" s="22"/>
      <c r="TQA72" s="22"/>
      <c r="TQB72" s="22"/>
      <c r="TQC72" s="22"/>
      <c r="TQD72" s="22"/>
      <c r="TQE72" s="22"/>
      <c r="TQF72" s="22"/>
      <c r="TQG72" s="22"/>
      <c r="TQH72" s="22"/>
      <c r="TQI72" s="22"/>
      <c r="TQJ72" s="22"/>
      <c r="TQK72" s="22"/>
      <c r="TQL72" s="22"/>
      <c r="TQM72" s="22"/>
      <c r="TQN72" s="22"/>
      <c r="TQO72" s="22"/>
      <c r="TQP72" s="22"/>
      <c r="TQQ72" s="22"/>
      <c r="TQR72" s="22"/>
      <c r="TQS72" s="22"/>
      <c r="TQT72" s="22"/>
      <c r="TQU72" s="22"/>
      <c r="TQV72" s="22"/>
      <c r="TQW72" s="22"/>
      <c r="TQX72" s="22"/>
      <c r="TQY72" s="22"/>
      <c r="TQZ72" s="22"/>
      <c r="TRA72" s="22"/>
      <c r="TRB72" s="22"/>
      <c r="TRC72" s="22"/>
      <c r="TRD72" s="22"/>
      <c r="TRE72" s="22"/>
      <c r="TRF72" s="22"/>
      <c r="TRG72" s="22"/>
      <c r="TRH72" s="22"/>
      <c r="TRI72" s="22"/>
      <c r="TRJ72" s="22"/>
      <c r="TRK72" s="22"/>
      <c r="TRL72" s="22"/>
      <c r="TRM72" s="22"/>
      <c r="TRN72" s="22"/>
      <c r="TRO72" s="22"/>
      <c r="TRP72" s="22"/>
      <c r="TRQ72" s="22"/>
      <c r="TRR72" s="22"/>
      <c r="TRS72" s="22"/>
      <c r="TRT72" s="22"/>
      <c r="TRU72" s="22"/>
      <c r="TRV72" s="22"/>
      <c r="TRW72" s="22"/>
      <c r="TRX72" s="22"/>
      <c r="TRY72" s="22"/>
      <c r="TRZ72" s="22"/>
      <c r="TSA72" s="22"/>
      <c r="TSB72" s="22"/>
      <c r="TSC72" s="22"/>
      <c r="TSD72" s="22"/>
      <c r="TSE72" s="22"/>
      <c r="TSF72" s="22"/>
      <c r="TSG72" s="22"/>
      <c r="TSH72" s="22"/>
      <c r="TSI72" s="22"/>
      <c r="TSJ72" s="22"/>
      <c r="TSK72" s="22"/>
      <c r="TSL72" s="22"/>
      <c r="TSM72" s="22"/>
      <c r="TSN72" s="22"/>
      <c r="TSO72" s="22"/>
      <c r="TSP72" s="22"/>
      <c r="TSQ72" s="22"/>
      <c r="TSR72" s="22"/>
      <c r="TSS72" s="22"/>
      <c r="TST72" s="22"/>
      <c r="TSU72" s="22"/>
      <c r="TSV72" s="22"/>
      <c r="TSW72" s="22"/>
      <c r="TSX72" s="22"/>
      <c r="TSY72" s="22"/>
      <c r="TSZ72" s="22"/>
      <c r="TTA72" s="22"/>
      <c r="TTB72" s="22"/>
      <c r="TTC72" s="22"/>
      <c r="TTD72" s="22"/>
      <c r="TTE72" s="22"/>
      <c r="TTF72" s="22"/>
      <c r="TTG72" s="22"/>
      <c r="TTH72" s="22"/>
      <c r="TTI72" s="22"/>
      <c r="TTJ72" s="22"/>
      <c r="TTK72" s="22"/>
      <c r="TTL72" s="22"/>
      <c r="TTM72" s="22"/>
      <c r="TTN72" s="22"/>
      <c r="TTO72" s="22"/>
      <c r="TTP72" s="22"/>
      <c r="TTQ72" s="22"/>
      <c r="TTR72" s="22"/>
      <c r="TTS72" s="22"/>
      <c r="TTT72" s="22"/>
      <c r="TTU72" s="22"/>
      <c r="TTV72" s="22"/>
      <c r="TTW72" s="22"/>
      <c r="TTX72" s="22"/>
      <c r="TTY72" s="22"/>
      <c r="TTZ72" s="22"/>
      <c r="TUA72" s="22"/>
      <c r="TUB72" s="22"/>
      <c r="TUC72" s="22"/>
      <c r="TUD72" s="22"/>
      <c r="TUE72" s="22"/>
      <c r="TUF72" s="22"/>
      <c r="TUG72" s="22"/>
      <c r="TUH72" s="22"/>
      <c r="TUI72" s="22"/>
      <c r="TUJ72" s="22"/>
      <c r="TUK72" s="22"/>
      <c r="TUL72" s="22"/>
      <c r="TUM72" s="22"/>
      <c r="TUN72" s="22"/>
      <c r="TUO72" s="22"/>
      <c r="TUP72" s="22"/>
      <c r="TUQ72" s="22"/>
      <c r="TUR72" s="22"/>
      <c r="TUS72" s="22"/>
      <c r="TUT72" s="22"/>
      <c r="TUU72" s="22"/>
      <c r="TUV72" s="22"/>
      <c r="TUW72" s="22"/>
      <c r="TUX72" s="22"/>
      <c r="TUY72" s="22"/>
      <c r="TUZ72" s="22"/>
      <c r="TVA72" s="22"/>
      <c r="TVB72" s="22"/>
      <c r="TVC72" s="22"/>
      <c r="TVD72" s="22"/>
      <c r="TVE72" s="22"/>
      <c r="TVF72" s="22"/>
      <c r="TVG72" s="22"/>
      <c r="TVH72" s="22"/>
      <c r="TVI72" s="22"/>
      <c r="TVJ72" s="22"/>
      <c r="TVK72" s="22"/>
      <c r="TVL72" s="22"/>
      <c r="TVM72" s="22"/>
      <c r="TVN72" s="22"/>
      <c r="TVO72" s="22"/>
      <c r="TVP72" s="22"/>
      <c r="TVQ72" s="22"/>
      <c r="TVR72" s="22"/>
      <c r="TVS72" s="22"/>
      <c r="TVT72" s="22"/>
      <c r="TVU72" s="22"/>
      <c r="TVV72" s="22"/>
      <c r="TVW72" s="22"/>
      <c r="TVX72" s="22"/>
      <c r="TVY72" s="22"/>
      <c r="TVZ72" s="22"/>
      <c r="TWA72" s="22"/>
      <c r="TWB72" s="22"/>
      <c r="TWC72" s="22"/>
      <c r="TWD72" s="22"/>
      <c r="TWE72" s="22"/>
      <c r="TWF72" s="22"/>
      <c r="TWG72" s="22"/>
      <c r="TWH72" s="22"/>
      <c r="TWI72" s="22"/>
      <c r="TWJ72" s="22"/>
      <c r="TWK72" s="22"/>
      <c r="TWL72" s="22"/>
      <c r="TWM72" s="22"/>
      <c r="TWN72" s="22"/>
      <c r="TWO72" s="22"/>
      <c r="TWP72" s="22"/>
      <c r="TWQ72" s="22"/>
      <c r="TWR72" s="22"/>
      <c r="TWS72" s="22"/>
      <c r="TWT72" s="22"/>
      <c r="TWU72" s="22"/>
      <c r="TWV72" s="22"/>
      <c r="TWW72" s="22"/>
      <c r="TWX72" s="22"/>
      <c r="TWY72" s="22"/>
      <c r="TWZ72" s="22"/>
      <c r="TXA72" s="22"/>
      <c r="TXB72" s="22"/>
      <c r="TXC72" s="22"/>
      <c r="TXD72" s="22"/>
      <c r="TXE72" s="22"/>
      <c r="TXF72" s="22"/>
      <c r="TXG72" s="22"/>
      <c r="TXH72" s="22"/>
      <c r="TXI72" s="22"/>
      <c r="TXJ72" s="22"/>
      <c r="TXK72" s="22"/>
      <c r="TXL72" s="22"/>
      <c r="TXM72" s="22"/>
      <c r="TXN72" s="22"/>
      <c r="TXO72" s="22"/>
      <c r="TXP72" s="22"/>
      <c r="TXQ72" s="22"/>
      <c r="TXR72" s="22"/>
      <c r="TXS72" s="22"/>
      <c r="TXT72" s="22"/>
      <c r="TXU72" s="22"/>
      <c r="TXV72" s="22"/>
      <c r="TXW72" s="22"/>
      <c r="TXX72" s="22"/>
      <c r="TXY72" s="22"/>
      <c r="TXZ72" s="22"/>
      <c r="TYA72" s="22"/>
      <c r="TYB72" s="22"/>
      <c r="TYC72" s="22"/>
      <c r="TYD72" s="22"/>
      <c r="TYE72" s="22"/>
      <c r="TYF72" s="22"/>
      <c r="TYG72" s="22"/>
      <c r="TYH72" s="22"/>
      <c r="TYI72" s="22"/>
      <c r="TYJ72" s="22"/>
      <c r="TYK72" s="22"/>
      <c r="TYL72" s="22"/>
      <c r="TYM72" s="22"/>
      <c r="TYN72" s="22"/>
      <c r="TYO72" s="22"/>
      <c r="TYP72" s="22"/>
      <c r="TYQ72" s="22"/>
      <c r="TYR72" s="22"/>
      <c r="TYS72" s="22"/>
      <c r="TYT72" s="22"/>
      <c r="TYU72" s="22"/>
      <c r="TYV72" s="22"/>
      <c r="TYW72" s="22"/>
      <c r="TYX72" s="22"/>
      <c r="TYY72" s="22"/>
      <c r="TYZ72" s="22"/>
      <c r="TZA72" s="22"/>
      <c r="TZB72" s="22"/>
      <c r="TZC72" s="22"/>
      <c r="TZD72" s="22"/>
      <c r="TZE72" s="22"/>
      <c r="TZF72" s="22"/>
      <c r="TZG72" s="22"/>
      <c r="TZH72" s="22"/>
      <c r="TZI72" s="22"/>
      <c r="TZJ72" s="22"/>
      <c r="TZK72" s="22"/>
      <c r="TZL72" s="22"/>
      <c r="TZM72" s="22"/>
      <c r="TZN72" s="22"/>
      <c r="TZO72" s="22"/>
      <c r="TZP72" s="22"/>
      <c r="TZQ72" s="22"/>
      <c r="TZR72" s="22"/>
      <c r="TZS72" s="22"/>
      <c r="TZT72" s="22"/>
      <c r="TZU72" s="22"/>
      <c r="TZV72" s="22"/>
      <c r="TZW72" s="22"/>
      <c r="TZX72" s="22"/>
      <c r="TZY72" s="22"/>
      <c r="TZZ72" s="22"/>
      <c r="UAA72" s="22"/>
      <c r="UAB72" s="22"/>
      <c r="UAC72" s="22"/>
      <c r="UAD72" s="22"/>
      <c r="UAE72" s="22"/>
      <c r="UAF72" s="22"/>
      <c r="UAG72" s="22"/>
      <c r="UAH72" s="22"/>
      <c r="UAI72" s="22"/>
      <c r="UAJ72" s="22"/>
      <c r="UAK72" s="22"/>
      <c r="UAL72" s="22"/>
      <c r="UAM72" s="22"/>
      <c r="UAN72" s="22"/>
      <c r="UAO72" s="22"/>
      <c r="UAP72" s="22"/>
      <c r="UAQ72" s="22"/>
      <c r="UAR72" s="22"/>
      <c r="UAS72" s="22"/>
      <c r="UAT72" s="22"/>
      <c r="UAU72" s="22"/>
      <c r="UAV72" s="22"/>
      <c r="UAW72" s="22"/>
      <c r="UAX72" s="22"/>
      <c r="UAY72" s="22"/>
      <c r="UAZ72" s="22"/>
      <c r="UBA72" s="22"/>
      <c r="UBB72" s="22"/>
      <c r="UBC72" s="22"/>
      <c r="UBD72" s="22"/>
      <c r="UBE72" s="22"/>
      <c r="UBF72" s="22"/>
      <c r="UBG72" s="22"/>
      <c r="UBH72" s="22"/>
      <c r="UBI72" s="22"/>
      <c r="UBJ72" s="22"/>
      <c r="UBK72" s="22"/>
      <c r="UBL72" s="22"/>
      <c r="UBM72" s="22"/>
      <c r="UBN72" s="22"/>
      <c r="UBO72" s="22"/>
      <c r="UBP72" s="22"/>
      <c r="UBQ72" s="22"/>
      <c r="UBR72" s="22"/>
      <c r="UBS72" s="22"/>
      <c r="UBT72" s="22"/>
      <c r="UBU72" s="22"/>
      <c r="UBV72" s="22"/>
      <c r="UBW72" s="22"/>
      <c r="UBX72" s="22"/>
      <c r="UBY72" s="22"/>
      <c r="UBZ72" s="22"/>
      <c r="UCA72" s="22"/>
      <c r="UCB72" s="22"/>
      <c r="UCC72" s="22"/>
      <c r="UCD72" s="22"/>
      <c r="UCE72" s="22"/>
      <c r="UCF72" s="22"/>
      <c r="UCG72" s="22"/>
      <c r="UCH72" s="22"/>
      <c r="UCI72" s="22"/>
      <c r="UCJ72" s="22"/>
      <c r="UCK72" s="22"/>
      <c r="UCL72" s="22"/>
      <c r="UCM72" s="22"/>
      <c r="UCN72" s="22"/>
      <c r="UCO72" s="22"/>
      <c r="UCP72" s="22"/>
      <c r="UCQ72" s="22"/>
      <c r="UCR72" s="22"/>
      <c r="UCS72" s="22"/>
      <c r="UCT72" s="22"/>
      <c r="UCU72" s="22"/>
      <c r="UCV72" s="22"/>
      <c r="UCW72" s="22"/>
      <c r="UCX72" s="22"/>
      <c r="UCY72" s="22"/>
      <c r="UCZ72" s="22"/>
      <c r="UDA72" s="22"/>
      <c r="UDB72" s="22"/>
      <c r="UDC72" s="22"/>
      <c r="UDD72" s="22"/>
      <c r="UDE72" s="22"/>
      <c r="UDF72" s="22"/>
      <c r="UDG72" s="22"/>
      <c r="UDH72" s="22"/>
      <c r="UDI72" s="22"/>
      <c r="UDJ72" s="22"/>
      <c r="UDK72" s="22"/>
      <c r="UDL72" s="22"/>
      <c r="UDM72" s="22"/>
      <c r="UDN72" s="22"/>
      <c r="UDO72" s="22"/>
      <c r="UDP72" s="22"/>
      <c r="UDQ72" s="22"/>
      <c r="UDR72" s="22"/>
      <c r="UDS72" s="22"/>
      <c r="UDT72" s="22"/>
      <c r="UDU72" s="22"/>
      <c r="UDV72" s="22"/>
      <c r="UDW72" s="22"/>
      <c r="UDX72" s="22"/>
      <c r="UDY72" s="22"/>
      <c r="UDZ72" s="22"/>
      <c r="UEA72" s="22"/>
      <c r="UEB72" s="22"/>
      <c r="UEC72" s="22"/>
      <c r="UED72" s="22"/>
      <c r="UEE72" s="22"/>
      <c r="UEF72" s="22"/>
      <c r="UEG72" s="22"/>
      <c r="UEH72" s="22"/>
      <c r="UEI72" s="22"/>
      <c r="UEJ72" s="22"/>
      <c r="UEK72" s="22"/>
      <c r="UEL72" s="22"/>
      <c r="UEM72" s="22"/>
      <c r="UEN72" s="22"/>
      <c r="UEO72" s="22"/>
      <c r="UEP72" s="22"/>
      <c r="UEQ72" s="22"/>
      <c r="UER72" s="22"/>
      <c r="UES72" s="22"/>
      <c r="UET72" s="22"/>
      <c r="UEU72" s="22"/>
      <c r="UEV72" s="22"/>
      <c r="UEW72" s="22"/>
      <c r="UEX72" s="22"/>
      <c r="UEY72" s="22"/>
      <c r="UEZ72" s="22"/>
      <c r="UFA72" s="22"/>
      <c r="UFB72" s="22"/>
      <c r="UFC72" s="22"/>
      <c r="UFD72" s="22"/>
      <c r="UFE72" s="22"/>
      <c r="UFF72" s="22"/>
      <c r="UFG72" s="22"/>
      <c r="UFH72" s="22"/>
      <c r="UFI72" s="22"/>
      <c r="UFJ72" s="22"/>
      <c r="UFK72" s="22"/>
      <c r="UFL72" s="22"/>
      <c r="UFM72" s="22"/>
      <c r="UFN72" s="22"/>
      <c r="UFO72" s="22"/>
      <c r="UFP72" s="22"/>
      <c r="UFQ72" s="22"/>
      <c r="UFR72" s="22"/>
      <c r="UFS72" s="22"/>
      <c r="UFT72" s="22"/>
      <c r="UFU72" s="22"/>
      <c r="UFV72" s="22"/>
      <c r="UFW72" s="22"/>
      <c r="UFX72" s="22"/>
      <c r="UFY72" s="22"/>
      <c r="UFZ72" s="22"/>
      <c r="UGA72" s="22"/>
      <c r="UGB72" s="22"/>
      <c r="UGC72" s="22"/>
      <c r="UGD72" s="22"/>
      <c r="UGE72" s="22"/>
      <c r="UGF72" s="22"/>
      <c r="UGG72" s="22"/>
      <c r="UGH72" s="22"/>
      <c r="UGI72" s="22"/>
      <c r="UGJ72" s="22"/>
      <c r="UGK72" s="22"/>
      <c r="UGL72" s="22"/>
      <c r="UGM72" s="22"/>
      <c r="UGN72" s="22"/>
      <c r="UGO72" s="22"/>
      <c r="UGP72" s="22"/>
      <c r="UGQ72" s="22"/>
      <c r="UGR72" s="22"/>
      <c r="UGS72" s="22"/>
      <c r="UGT72" s="22"/>
      <c r="UGU72" s="22"/>
      <c r="UGV72" s="22"/>
      <c r="UGW72" s="22"/>
      <c r="UGX72" s="22"/>
      <c r="UGY72" s="22"/>
      <c r="UGZ72" s="22"/>
      <c r="UHA72" s="22"/>
      <c r="UHB72" s="22"/>
      <c r="UHC72" s="22"/>
      <c r="UHD72" s="22"/>
      <c r="UHE72" s="22"/>
      <c r="UHF72" s="22"/>
      <c r="UHG72" s="22"/>
      <c r="UHH72" s="22"/>
      <c r="UHI72" s="22"/>
      <c r="UHJ72" s="22"/>
      <c r="UHK72" s="22"/>
      <c r="UHL72" s="22"/>
      <c r="UHM72" s="22"/>
      <c r="UHN72" s="22"/>
      <c r="UHO72" s="22"/>
      <c r="UHP72" s="22"/>
      <c r="UHQ72" s="22"/>
      <c r="UHR72" s="22"/>
      <c r="UHS72" s="22"/>
      <c r="UHT72" s="22"/>
      <c r="UHU72" s="22"/>
      <c r="UHV72" s="22"/>
      <c r="UHW72" s="22"/>
      <c r="UHX72" s="22"/>
      <c r="UHY72" s="22"/>
      <c r="UHZ72" s="22"/>
      <c r="UIA72" s="22"/>
      <c r="UIB72" s="22"/>
      <c r="UIC72" s="22"/>
      <c r="UID72" s="22"/>
      <c r="UIE72" s="22"/>
      <c r="UIF72" s="22"/>
      <c r="UIG72" s="22"/>
      <c r="UIH72" s="22"/>
      <c r="UII72" s="22"/>
      <c r="UIJ72" s="22"/>
      <c r="UIK72" s="22"/>
      <c r="UIL72" s="22"/>
      <c r="UIM72" s="22"/>
      <c r="UIN72" s="22"/>
      <c r="UIO72" s="22"/>
      <c r="UIP72" s="22"/>
      <c r="UIQ72" s="22"/>
      <c r="UIR72" s="22"/>
      <c r="UIS72" s="22"/>
      <c r="UIT72" s="22"/>
      <c r="UIU72" s="22"/>
      <c r="UIV72" s="22"/>
      <c r="UIW72" s="22"/>
      <c r="UIX72" s="22"/>
      <c r="UIY72" s="22"/>
      <c r="UIZ72" s="22"/>
      <c r="UJA72" s="22"/>
      <c r="UJB72" s="22"/>
      <c r="UJC72" s="22"/>
      <c r="UJD72" s="22"/>
      <c r="UJE72" s="22"/>
      <c r="UJF72" s="22"/>
      <c r="UJG72" s="22"/>
      <c r="UJH72" s="22"/>
      <c r="UJI72" s="22"/>
      <c r="UJJ72" s="22"/>
      <c r="UJK72" s="22"/>
      <c r="UJL72" s="22"/>
      <c r="UJM72" s="22"/>
      <c r="UJN72" s="22"/>
      <c r="UJO72" s="22"/>
      <c r="UJP72" s="22"/>
      <c r="UJQ72" s="22"/>
      <c r="UJR72" s="22"/>
      <c r="UJS72" s="22"/>
      <c r="UJT72" s="22"/>
      <c r="UJU72" s="22"/>
      <c r="UJV72" s="22"/>
      <c r="UJW72" s="22"/>
      <c r="UJX72" s="22"/>
      <c r="UJY72" s="22"/>
      <c r="UJZ72" s="22"/>
      <c r="UKA72" s="22"/>
      <c r="UKB72" s="22"/>
      <c r="UKC72" s="22"/>
      <c r="UKD72" s="22"/>
      <c r="UKE72" s="22"/>
      <c r="UKF72" s="22"/>
      <c r="UKG72" s="22"/>
      <c r="UKH72" s="22"/>
      <c r="UKI72" s="22"/>
      <c r="UKJ72" s="22"/>
      <c r="UKK72" s="22"/>
      <c r="UKL72" s="22"/>
      <c r="UKM72" s="22"/>
      <c r="UKN72" s="22"/>
      <c r="UKO72" s="22"/>
      <c r="UKP72" s="22"/>
      <c r="UKQ72" s="22"/>
      <c r="UKR72" s="22"/>
      <c r="UKS72" s="22"/>
      <c r="UKT72" s="22"/>
      <c r="UKU72" s="22"/>
      <c r="UKV72" s="22"/>
      <c r="UKW72" s="22"/>
      <c r="UKX72" s="22"/>
      <c r="UKY72" s="22"/>
      <c r="UKZ72" s="22"/>
      <c r="ULA72" s="22"/>
      <c r="ULB72" s="22"/>
      <c r="ULC72" s="22"/>
      <c r="ULD72" s="22"/>
      <c r="ULE72" s="22"/>
      <c r="ULF72" s="22"/>
      <c r="ULG72" s="22"/>
      <c r="ULH72" s="22"/>
      <c r="ULI72" s="22"/>
      <c r="ULJ72" s="22"/>
      <c r="ULK72" s="22"/>
      <c r="ULL72" s="22"/>
      <c r="ULM72" s="22"/>
      <c r="ULN72" s="22"/>
      <c r="ULO72" s="22"/>
      <c r="ULP72" s="22"/>
      <c r="ULQ72" s="22"/>
      <c r="ULR72" s="22"/>
      <c r="ULS72" s="22"/>
      <c r="ULT72" s="22"/>
      <c r="ULU72" s="22"/>
      <c r="ULV72" s="22"/>
      <c r="ULW72" s="22"/>
      <c r="ULX72" s="22"/>
      <c r="ULY72" s="22"/>
      <c r="ULZ72" s="22"/>
      <c r="UMA72" s="22"/>
      <c r="UMB72" s="22"/>
      <c r="UMC72" s="22"/>
      <c r="UMD72" s="22"/>
      <c r="UME72" s="22"/>
      <c r="UMF72" s="22"/>
      <c r="UMG72" s="22"/>
      <c r="UMH72" s="22"/>
      <c r="UMI72" s="22"/>
      <c r="UMJ72" s="22"/>
      <c r="UMK72" s="22"/>
      <c r="UML72" s="22"/>
      <c r="UMM72" s="22"/>
      <c r="UMN72" s="22"/>
      <c r="UMO72" s="22"/>
      <c r="UMP72" s="22"/>
      <c r="UMQ72" s="22"/>
      <c r="UMR72" s="22"/>
      <c r="UMS72" s="22"/>
      <c r="UMT72" s="22"/>
      <c r="UMU72" s="22"/>
      <c r="UMV72" s="22"/>
      <c r="UMW72" s="22"/>
      <c r="UMX72" s="22"/>
      <c r="UMY72" s="22"/>
      <c r="UMZ72" s="22"/>
      <c r="UNA72" s="22"/>
      <c r="UNB72" s="22"/>
      <c r="UNC72" s="22"/>
      <c r="UND72" s="22"/>
      <c r="UNE72" s="22"/>
      <c r="UNF72" s="22"/>
      <c r="UNG72" s="22"/>
      <c r="UNH72" s="22"/>
      <c r="UNI72" s="22"/>
      <c r="UNJ72" s="22"/>
      <c r="UNK72" s="22"/>
      <c r="UNL72" s="22"/>
      <c r="UNM72" s="22"/>
      <c r="UNN72" s="22"/>
      <c r="UNO72" s="22"/>
      <c r="UNP72" s="22"/>
      <c r="UNQ72" s="22"/>
      <c r="UNR72" s="22"/>
      <c r="UNS72" s="22"/>
      <c r="UNT72" s="22"/>
      <c r="UNU72" s="22"/>
      <c r="UNV72" s="22"/>
      <c r="UNW72" s="22"/>
      <c r="UNX72" s="22"/>
      <c r="UNY72" s="22"/>
      <c r="UNZ72" s="22"/>
      <c r="UOA72" s="22"/>
      <c r="UOB72" s="22"/>
      <c r="UOC72" s="22"/>
      <c r="UOD72" s="22"/>
      <c r="UOE72" s="22"/>
      <c r="UOF72" s="22"/>
      <c r="UOG72" s="22"/>
      <c r="UOH72" s="22"/>
      <c r="UOI72" s="22"/>
      <c r="UOJ72" s="22"/>
      <c r="UOK72" s="22"/>
      <c r="UOL72" s="22"/>
      <c r="UOM72" s="22"/>
      <c r="UON72" s="22"/>
      <c r="UOO72" s="22"/>
      <c r="UOP72" s="22"/>
      <c r="UOQ72" s="22"/>
      <c r="UOR72" s="22"/>
      <c r="UOS72" s="22"/>
      <c r="UOT72" s="22"/>
      <c r="UOU72" s="22"/>
      <c r="UOV72" s="22"/>
      <c r="UOW72" s="22"/>
      <c r="UOX72" s="22"/>
      <c r="UOY72" s="22"/>
      <c r="UOZ72" s="22"/>
      <c r="UPA72" s="22"/>
      <c r="UPB72" s="22"/>
      <c r="UPC72" s="22"/>
      <c r="UPD72" s="22"/>
      <c r="UPE72" s="22"/>
      <c r="UPF72" s="22"/>
      <c r="UPG72" s="22"/>
      <c r="UPH72" s="22"/>
      <c r="UPI72" s="22"/>
      <c r="UPJ72" s="22"/>
      <c r="UPK72" s="22"/>
      <c r="UPL72" s="22"/>
      <c r="UPM72" s="22"/>
      <c r="UPN72" s="22"/>
      <c r="UPO72" s="22"/>
      <c r="UPP72" s="22"/>
      <c r="UPQ72" s="22"/>
      <c r="UPR72" s="22"/>
      <c r="UPS72" s="22"/>
      <c r="UPT72" s="22"/>
      <c r="UPU72" s="22"/>
      <c r="UPV72" s="22"/>
      <c r="UPW72" s="22"/>
      <c r="UPX72" s="22"/>
      <c r="UPY72" s="22"/>
      <c r="UPZ72" s="22"/>
      <c r="UQA72" s="22"/>
      <c r="UQB72" s="22"/>
      <c r="UQC72" s="22"/>
      <c r="UQD72" s="22"/>
      <c r="UQE72" s="22"/>
      <c r="UQF72" s="22"/>
      <c r="UQG72" s="22"/>
      <c r="UQH72" s="22"/>
      <c r="UQI72" s="22"/>
      <c r="UQJ72" s="22"/>
      <c r="UQK72" s="22"/>
      <c r="UQL72" s="22"/>
      <c r="UQM72" s="22"/>
      <c r="UQN72" s="22"/>
      <c r="UQO72" s="22"/>
      <c r="UQP72" s="22"/>
      <c r="UQQ72" s="22"/>
      <c r="UQR72" s="22"/>
      <c r="UQS72" s="22"/>
      <c r="UQT72" s="22"/>
      <c r="UQU72" s="22"/>
      <c r="UQV72" s="22"/>
      <c r="UQW72" s="22"/>
      <c r="UQX72" s="22"/>
      <c r="UQY72" s="22"/>
      <c r="UQZ72" s="22"/>
      <c r="URA72" s="22"/>
      <c r="URB72" s="22"/>
      <c r="URC72" s="22"/>
      <c r="URD72" s="22"/>
      <c r="URE72" s="22"/>
      <c r="URF72" s="22"/>
      <c r="URG72" s="22"/>
      <c r="URH72" s="22"/>
      <c r="URI72" s="22"/>
      <c r="URJ72" s="22"/>
      <c r="URK72" s="22"/>
      <c r="URL72" s="22"/>
      <c r="URM72" s="22"/>
      <c r="URN72" s="22"/>
      <c r="URO72" s="22"/>
      <c r="URP72" s="22"/>
      <c r="URQ72" s="22"/>
      <c r="URR72" s="22"/>
      <c r="URS72" s="22"/>
      <c r="URT72" s="22"/>
      <c r="URU72" s="22"/>
      <c r="URV72" s="22"/>
      <c r="URW72" s="22"/>
      <c r="URX72" s="22"/>
      <c r="URY72" s="22"/>
      <c r="URZ72" s="22"/>
      <c r="USA72" s="22"/>
      <c r="USB72" s="22"/>
      <c r="USC72" s="22"/>
      <c r="USD72" s="22"/>
      <c r="USE72" s="22"/>
      <c r="USF72" s="22"/>
      <c r="USG72" s="22"/>
      <c r="USH72" s="22"/>
      <c r="USI72" s="22"/>
      <c r="USJ72" s="22"/>
      <c r="USK72" s="22"/>
      <c r="USL72" s="22"/>
      <c r="USM72" s="22"/>
      <c r="USN72" s="22"/>
      <c r="USO72" s="22"/>
      <c r="USP72" s="22"/>
      <c r="USQ72" s="22"/>
      <c r="USR72" s="22"/>
      <c r="USS72" s="22"/>
      <c r="UST72" s="22"/>
      <c r="USU72" s="22"/>
      <c r="USV72" s="22"/>
      <c r="USW72" s="22"/>
      <c r="USX72" s="22"/>
      <c r="USY72" s="22"/>
      <c r="USZ72" s="22"/>
      <c r="UTA72" s="22"/>
      <c r="UTB72" s="22"/>
      <c r="UTC72" s="22"/>
      <c r="UTD72" s="22"/>
      <c r="UTE72" s="22"/>
      <c r="UTF72" s="22"/>
      <c r="UTG72" s="22"/>
      <c r="UTH72" s="22"/>
      <c r="UTI72" s="22"/>
      <c r="UTJ72" s="22"/>
      <c r="UTK72" s="22"/>
      <c r="UTL72" s="22"/>
      <c r="UTM72" s="22"/>
      <c r="UTN72" s="22"/>
      <c r="UTO72" s="22"/>
      <c r="UTP72" s="22"/>
      <c r="UTQ72" s="22"/>
      <c r="UTR72" s="22"/>
      <c r="UTS72" s="22"/>
      <c r="UTT72" s="22"/>
      <c r="UTU72" s="22"/>
      <c r="UTV72" s="22"/>
      <c r="UTW72" s="22"/>
      <c r="UTX72" s="22"/>
      <c r="UTY72" s="22"/>
      <c r="UTZ72" s="22"/>
      <c r="UUA72" s="22"/>
      <c r="UUB72" s="22"/>
      <c r="UUC72" s="22"/>
      <c r="UUD72" s="22"/>
      <c r="UUE72" s="22"/>
      <c r="UUF72" s="22"/>
      <c r="UUG72" s="22"/>
      <c r="UUH72" s="22"/>
      <c r="UUI72" s="22"/>
      <c r="UUJ72" s="22"/>
      <c r="UUK72" s="22"/>
      <c r="UUL72" s="22"/>
      <c r="UUM72" s="22"/>
      <c r="UUN72" s="22"/>
      <c r="UUO72" s="22"/>
      <c r="UUP72" s="22"/>
      <c r="UUQ72" s="22"/>
      <c r="UUR72" s="22"/>
      <c r="UUS72" s="22"/>
      <c r="UUT72" s="22"/>
      <c r="UUU72" s="22"/>
      <c r="UUV72" s="22"/>
      <c r="UUW72" s="22"/>
      <c r="UUX72" s="22"/>
      <c r="UUY72" s="22"/>
      <c r="UUZ72" s="22"/>
      <c r="UVA72" s="22"/>
      <c r="UVB72" s="22"/>
      <c r="UVC72" s="22"/>
      <c r="UVD72" s="22"/>
      <c r="UVE72" s="22"/>
      <c r="UVF72" s="22"/>
      <c r="UVG72" s="22"/>
      <c r="UVH72" s="22"/>
      <c r="UVI72" s="22"/>
      <c r="UVJ72" s="22"/>
      <c r="UVK72" s="22"/>
      <c r="UVL72" s="22"/>
      <c r="UVM72" s="22"/>
      <c r="UVN72" s="22"/>
      <c r="UVO72" s="22"/>
      <c r="UVP72" s="22"/>
      <c r="UVQ72" s="22"/>
      <c r="UVR72" s="22"/>
      <c r="UVS72" s="22"/>
      <c r="UVT72" s="22"/>
      <c r="UVU72" s="22"/>
      <c r="UVV72" s="22"/>
      <c r="UVW72" s="22"/>
      <c r="UVX72" s="22"/>
      <c r="UVY72" s="22"/>
      <c r="UVZ72" s="22"/>
      <c r="UWA72" s="22"/>
      <c r="UWB72" s="22"/>
      <c r="UWC72" s="22"/>
      <c r="UWD72" s="22"/>
      <c r="UWE72" s="22"/>
      <c r="UWF72" s="22"/>
      <c r="UWG72" s="22"/>
      <c r="UWH72" s="22"/>
      <c r="UWI72" s="22"/>
      <c r="UWJ72" s="22"/>
      <c r="UWK72" s="22"/>
      <c r="UWL72" s="22"/>
      <c r="UWM72" s="22"/>
      <c r="UWN72" s="22"/>
      <c r="UWO72" s="22"/>
      <c r="UWP72" s="22"/>
      <c r="UWQ72" s="22"/>
      <c r="UWR72" s="22"/>
      <c r="UWS72" s="22"/>
      <c r="UWT72" s="22"/>
      <c r="UWU72" s="22"/>
      <c r="UWV72" s="22"/>
      <c r="UWW72" s="22"/>
      <c r="UWX72" s="22"/>
      <c r="UWY72" s="22"/>
      <c r="UWZ72" s="22"/>
      <c r="UXA72" s="22"/>
      <c r="UXB72" s="22"/>
      <c r="UXC72" s="22"/>
      <c r="UXD72" s="22"/>
      <c r="UXE72" s="22"/>
      <c r="UXF72" s="22"/>
      <c r="UXG72" s="22"/>
      <c r="UXH72" s="22"/>
      <c r="UXI72" s="22"/>
      <c r="UXJ72" s="22"/>
      <c r="UXK72" s="22"/>
      <c r="UXL72" s="22"/>
      <c r="UXM72" s="22"/>
      <c r="UXN72" s="22"/>
      <c r="UXO72" s="22"/>
      <c r="UXP72" s="22"/>
      <c r="UXQ72" s="22"/>
      <c r="UXR72" s="22"/>
      <c r="UXS72" s="22"/>
      <c r="UXT72" s="22"/>
      <c r="UXU72" s="22"/>
      <c r="UXV72" s="22"/>
      <c r="UXW72" s="22"/>
      <c r="UXX72" s="22"/>
      <c r="UXY72" s="22"/>
      <c r="UXZ72" s="22"/>
      <c r="UYA72" s="22"/>
      <c r="UYB72" s="22"/>
      <c r="UYC72" s="22"/>
      <c r="UYD72" s="22"/>
      <c r="UYE72" s="22"/>
      <c r="UYF72" s="22"/>
      <c r="UYG72" s="22"/>
      <c r="UYH72" s="22"/>
      <c r="UYI72" s="22"/>
      <c r="UYJ72" s="22"/>
      <c r="UYK72" s="22"/>
      <c r="UYL72" s="22"/>
      <c r="UYM72" s="22"/>
      <c r="UYN72" s="22"/>
      <c r="UYO72" s="22"/>
      <c r="UYP72" s="22"/>
      <c r="UYQ72" s="22"/>
      <c r="UYR72" s="22"/>
      <c r="UYS72" s="22"/>
      <c r="UYT72" s="22"/>
      <c r="UYU72" s="22"/>
      <c r="UYV72" s="22"/>
      <c r="UYW72" s="22"/>
      <c r="UYX72" s="22"/>
      <c r="UYY72" s="22"/>
      <c r="UYZ72" s="22"/>
      <c r="UZA72" s="22"/>
      <c r="UZB72" s="22"/>
      <c r="UZC72" s="22"/>
      <c r="UZD72" s="22"/>
      <c r="UZE72" s="22"/>
      <c r="UZF72" s="22"/>
      <c r="UZG72" s="22"/>
      <c r="UZH72" s="22"/>
      <c r="UZI72" s="22"/>
      <c r="UZJ72" s="22"/>
      <c r="UZK72" s="22"/>
      <c r="UZL72" s="22"/>
      <c r="UZM72" s="22"/>
      <c r="UZN72" s="22"/>
      <c r="UZO72" s="22"/>
      <c r="UZP72" s="22"/>
      <c r="UZQ72" s="22"/>
      <c r="UZR72" s="22"/>
      <c r="UZS72" s="22"/>
      <c r="UZT72" s="22"/>
      <c r="UZU72" s="22"/>
      <c r="UZV72" s="22"/>
      <c r="UZW72" s="22"/>
      <c r="UZX72" s="22"/>
      <c r="UZY72" s="22"/>
      <c r="UZZ72" s="22"/>
      <c r="VAA72" s="22"/>
      <c r="VAB72" s="22"/>
      <c r="VAC72" s="22"/>
      <c r="VAD72" s="22"/>
      <c r="VAE72" s="22"/>
      <c r="VAF72" s="22"/>
      <c r="VAG72" s="22"/>
      <c r="VAH72" s="22"/>
      <c r="VAI72" s="22"/>
      <c r="VAJ72" s="22"/>
      <c r="VAK72" s="22"/>
      <c r="VAL72" s="22"/>
      <c r="VAM72" s="22"/>
      <c r="VAN72" s="22"/>
      <c r="VAO72" s="22"/>
      <c r="VAP72" s="22"/>
      <c r="VAQ72" s="22"/>
      <c r="VAR72" s="22"/>
      <c r="VAS72" s="22"/>
      <c r="VAT72" s="22"/>
      <c r="VAU72" s="22"/>
      <c r="VAV72" s="22"/>
      <c r="VAW72" s="22"/>
      <c r="VAX72" s="22"/>
      <c r="VAY72" s="22"/>
      <c r="VAZ72" s="22"/>
      <c r="VBA72" s="22"/>
      <c r="VBB72" s="22"/>
      <c r="VBC72" s="22"/>
      <c r="VBD72" s="22"/>
      <c r="VBE72" s="22"/>
      <c r="VBF72" s="22"/>
      <c r="VBG72" s="22"/>
      <c r="VBH72" s="22"/>
      <c r="VBI72" s="22"/>
      <c r="VBJ72" s="22"/>
      <c r="VBK72" s="22"/>
      <c r="VBL72" s="22"/>
      <c r="VBM72" s="22"/>
      <c r="VBN72" s="22"/>
      <c r="VBO72" s="22"/>
      <c r="VBP72" s="22"/>
      <c r="VBQ72" s="22"/>
      <c r="VBR72" s="22"/>
      <c r="VBS72" s="22"/>
      <c r="VBT72" s="22"/>
      <c r="VBU72" s="22"/>
      <c r="VBV72" s="22"/>
      <c r="VBW72" s="22"/>
      <c r="VBX72" s="22"/>
      <c r="VBY72" s="22"/>
      <c r="VBZ72" s="22"/>
      <c r="VCA72" s="22"/>
      <c r="VCB72" s="22"/>
      <c r="VCC72" s="22"/>
      <c r="VCD72" s="22"/>
      <c r="VCE72" s="22"/>
      <c r="VCF72" s="22"/>
      <c r="VCG72" s="22"/>
      <c r="VCH72" s="22"/>
      <c r="VCI72" s="22"/>
      <c r="VCJ72" s="22"/>
      <c r="VCK72" s="22"/>
      <c r="VCL72" s="22"/>
      <c r="VCM72" s="22"/>
      <c r="VCN72" s="22"/>
      <c r="VCO72" s="22"/>
      <c r="VCP72" s="22"/>
      <c r="VCQ72" s="22"/>
      <c r="VCR72" s="22"/>
      <c r="VCS72" s="22"/>
      <c r="VCT72" s="22"/>
      <c r="VCU72" s="22"/>
      <c r="VCV72" s="22"/>
      <c r="VCW72" s="22"/>
      <c r="VCX72" s="22"/>
      <c r="VCY72" s="22"/>
      <c r="VCZ72" s="22"/>
      <c r="VDA72" s="22"/>
      <c r="VDB72" s="22"/>
      <c r="VDC72" s="22"/>
      <c r="VDD72" s="22"/>
      <c r="VDE72" s="22"/>
      <c r="VDF72" s="22"/>
      <c r="VDG72" s="22"/>
      <c r="VDH72" s="22"/>
      <c r="VDI72" s="22"/>
      <c r="VDJ72" s="22"/>
      <c r="VDK72" s="22"/>
      <c r="VDL72" s="22"/>
      <c r="VDM72" s="22"/>
      <c r="VDN72" s="22"/>
      <c r="VDO72" s="22"/>
      <c r="VDP72" s="22"/>
      <c r="VDQ72" s="22"/>
      <c r="VDR72" s="22"/>
      <c r="VDS72" s="22"/>
      <c r="VDT72" s="22"/>
      <c r="VDU72" s="22"/>
      <c r="VDV72" s="22"/>
      <c r="VDW72" s="22"/>
      <c r="VDX72" s="22"/>
      <c r="VDY72" s="22"/>
      <c r="VDZ72" s="22"/>
      <c r="VEA72" s="22"/>
      <c r="VEB72" s="22"/>
      <c r="VEC72" s="22"/>
      <c r="VED72" s="22"/>
      <c r="VEE72" s="22"/>
      <c r="VEF72" s="22"/>
      <c r="VEG72" s="22"/>
      <c r="VEH72" s="22"/>
      <c r="VEI72" s="22"/>
      <c r="VEJ72" s="22"/>
      <c r="VEK72" s="22"/>
      <c r="VEL72" s="22"/>
      <c r="VEM72" s="22"/>
      <c r="VEN72" s="22"/>
      <c r="VEO72" s="22"/>
      <c r="VEP72" s="22"/>
      <c r="VEQ72" s="22"/>
      <c r="VER72" s="22"/>
      <c r="VES72" s="22"/>
      <c r="VET72" s="22"/>
      <c r="VEU72" s="22"/>
      <c r="VEV72" s="22"/>
      <c r="VEW72" s="22"/>
      <c r="VEX72" s="22"/>
      <c r="VEY72" s="22"/>
      <c r="VEZ72" s="22"/>
      <c r="VFA72" s="22"/>
      <c r="VFB72" s="22"/>
      <c r="VFC72" s="22"/>
      <c r="VFD72" s="22"/>
      <c r="VFE72" s="22"/>
      <c r="VFF72" s="22"/>
      <c r="VFG72" s="22"/>
      <c r="VFH72" s="22"/>
      <c r="VFI72" s="22"/>
      <c r="VFJ72" s="22"/>
      <c r="VFK72" s="22"/>
      <c r="VFL72" s="22"/>
      <c r="VFM72" s="22"/>
      <c r="VFN72" s="22"/>
      <c r="VFO72" s="22"/>
      <c r="VFP72" s="22"/>
      <c r="VFQ72" s="22"/>
      <c r="VFR72" s="22"/>
      <c r="VFS72" s="22"/>
      <c r="VFT72" s="22"/>
      <c r="VFU72" s="22"/>
      <c r="VFV72" s="22"/>
      <c r="VFW72" s="22"/>
      <c r="VFX72" s="22"/>
      <c r="VFY72" s="22"/>
      <c r="VFZ72" s="22"/>
      <c r="VGA72" s="22"/>
      <c r="VGB72" s="22"/>
      <c r="VGC72" s="22"/>
      <c r="VGD72" s="22"/>
      <c r="VGE72" s="22"/>
      <c r="VGF72" s="22"/>
      <c r="VGG72" s="22"/>
      <c r="VGH72" s="22"/>
      <c r="VGI72" s="22"/>
      <c r="VGJ72" s="22"/>
      <c r="VGK72" s="22"/>
      <c r="VGL72" s="22"/>
      <c r="VGM72" s="22"/>
      <c r="VGN72" s="22"/>
      <c r="VGO72" s="22"/>
      <c r="VGP72" s="22"/>
      <c r="VGQ72" s="22"/>
      <c r="VGR72" s="22"/>
      <c r="VGS72" s="22"/>
      <c r="VGT72" s="22"/>
      <c r="VGU72" s="22"/>
      <c r="VGV72" s="22"/>
      <c r="VGW72" s="22"/>
      <c r="VGX72" s="22"/>
      <c r="VGY72" s="22"/>
      <c r="VGZ72" s="22"/>
      <c r="VHA72" s="22"/>
      <c r="VHB72" s="22"/>
      <c r="VHC72" s="22"/>
      <c r="VHD72" s="22"/>
      <c r="VHE72" s="22"/>
      <c r="VHF72" s="22"/>
      <c r="VHG72" s="22"/>
      <c r="VHH72" s="22"/>
      <c r="VHI72" s="22"/>
      <c r="VHJ72" s="22"/>
      <c r="VHK72" s="22"/>
      <c r="VHL72" s="22"/>
      <c r="VHM72" s="22"/>
      <c r="VHN72" s="22"/>
      <c r="VHO72" s="22"/>
      <c r="VHP72" s="22"/>
      <c r="VHQ72" s="22"/>
      <c r="VHR72" s="22"/>
      <c r="VHS72" s="22"/>
      <c r="VHT72" s="22"/>
      <c r="VHU72" s="22"/>
      <c r="VHV72" s="22"/>
      <c r="VHW72" s="22"/>
      <c r="VHX72" s="22"/>
      <c r="VHY72" s="22"/>
      <c r="VHZ72" s="22"/>
      <c r="VIA72" s="22"/>
      <c r="VIB72" s="22"/>
      <c r="VIC72" s="22"/>
      <c r="VID72" s="22"/>
      <c r="VIE72" s="22"/>
      <c r="VIF72" s="22"/>
      <c r="VIG72" s="22"/>
      <c r="VIH72" s="22"/>
      <c r="VII72" s="22"/>
      <c r="VIJ72" s="22"/>
      <c r="VIK72" s="22"/>
      <c r="VIL72" s="22"/>
      <c r="VIM72" s="22"/>
      <c r="VIN72" s="22"/>
      <c r="VIO72" s="22"/>
      <c r="VIP72" s="22"/>
      <c r="VIQ72" s="22"/>
      <c r="VIR72" s="22"/>
      <c r="VIS72" s="22"/>
      <c r="VIT72" s="22"/>
      <c r="VIU72" s="22"/>
      <c r="VIV72" s="22"/>
      <c r="VIW72" s="22"/>
      <c r="VIX72" s="22"/>
      <c r="VIY72" s="22"/>
      <c r="VIZ72" s="22"/>
      <c r="VJA72" s="22"/>
      <c r="VJB72" s="22"/>
      <c r="VJC72" s="22"/>
      <c r="VJD72" s="22"/>
      <c r="VJE72" s="22"/>
      <c r="VJF72" s="22"/>
      <c r="VJG72" s="22"/>
      <c r="VJH72" s="22"/>
      <c r="VJI72" s="22"/>
      <c r="VJJ72" s="22"/>
      <c r="VJK72" s="22"/>
      <c r="VJL72" s="22"/>
      <c r="VJM72" s="22"/>
      <c r="VJN72" s="22"/>
      <c r="VJO72" s="22"/>
      <c r="VJP72" s="22"/>
      <c r="VJQ72" s="22"/>
      <c r="VJR72" s="22"/>
      <c r="VJS72" s="22"/>
      <c r="VJT72" s="22"/>
      <c r="VJU72" s="22"/>
      <c r="VJV72" s="22"/>
      <c r="VJW72" s="22"/>
      <c r="VJX72" s="22"/>
      <c r="VJY72" s="22"/>
      <c r="VJZ72" s="22"/>
      <c r="VKA72" s="22"/>
      <c r="VKB72" s="22"/>
      <c r="VKC72" s="22"/>
      <c r="VKD72" s="22"/>
      <c r="VKE72" s="22"/>
      <c r="VKF72" s="22"/>
      <c r="VKG72" s="22"/>
      <c r="VKH72" s="22"/>
      <c r="VKI72" s="22"/>
      <c r="VKJ72" s="22"/>
      <c r="VKK72" s="22"/>
      <c r="VKL72" s="22"/>
      <c r="VKM72" s="22"/>
      <c r="VKN72" s="22"/>
      <c r="VKO72" s="22"/>
      <c r="VKP72" s="22"/>
      <c r="VKQ72" s="22"/>
      <c r="VKR72" s="22"/>
      <c r="VKS72" s="22"/>
      <c r="VKT72" s="22"/>
      <c r="VKU72" s="22"/>
      <c r="VKV72" s="22"/>
      <c r="VKW72" s="22"/>
      <c r="VKX72" s="22"/>
      <c r="VKY72" s="22"/>
      <c r="VKZ72" s="22"/>
      <c r="VLA72" s="22"/>
      <c r="VLB72" s="22"/>
      <c r="VLC72" s="22"/>
      <c r="VLD72" s="22"/>
      <c r="VLE72" s="22"/>
      <c r="VLF72" s="22"/>
      <c r="VLG72" s="22"/>
      <c r="VLH72" s="22"/>
      <c r="VLI72" s="22"/>
      <c r="VLJ72" s="22"/>
      <c r="VLK72" s="22"/>
      <c r="VLL72" s="22"/>
      <c r="VLM72" s="22"/>
      <c r="VLN72" s="22"/>
      <c r="VLO72" s="22"/>
      <c r="VLP72" s="22"/>
      <c r="VLQ72" s="22"/>
      <c r="VLR72" s="22"/>
      <c r="VLS72" s="22"/>
      <c r="VLT72" s="22"/>
      <c r="VLU72" s="22"/>
      <c r="VLV72" s="22"/>
      <c r="VLW72" s="22"/>
      <c r="VLX72" s="22"/>
      <c r="VLY72" s="22"/>
      <c r="VLZ72" s="22"/>
      <c r="VMA72" s="22"/>
      <c r="VMB72" s="22"/>
      <c r="VMC72" s="22"/>
      <c r="VMD72" s="22"/>
      <c r="VME72" s="22"/>
      <c r="VMF72" s="22"/>
      <c r="VMG72" s="22"/>
      <c r="VMH72" s="22"/>
      <c r="VMI72" s="22"/>
      <c r="VMJ72" s="22"/>
      <c r="VMK72" s="22"/>
      <c r="VML72" s="22"/>
      <c r="VMM72" s="22"/>
      <c r="VMN72" s="22"/>
      <c r="VMO72" s="22"/>
      <c r="VMP72" s="22"/>
      <c r="VMQ72" s="22"/>
      <c r="VMR72" s="22"/>
      <c r="VMS72" s="22"/>
      <c r="VMT72" s="22"/>
      <c r="VMU72" s="22"/>
      <c r="VMV72" s="22"/>
      <c r="VMW72" s="22"/>
      <c r="VMX72" s="22"/>
      <c r="VMY72" s="22"/>
      <c r="VMZ72" s="22"/>
      <c r="VNA72" s="22"/>
      <c r="VNB72" s="22"/>
      <c r="VNC72" s="22"/>
      <c r="VND72" s="22"/>
      <c r="VNE72" s="22"/>
      <c r="VNF72" s="22"/>
      <c r="VNG72" s="22"/>
      <c r="VNH72" s="22"/>
      <c r="VNI72" s="22"/>
      <c r="VNJ72" s="22"/>
      <c r="VNK72" s="22"/>
      <c r="VNL72" s="22"/>
      <c r="VNM72" s="22"/>
      <c r="VNN72" s="22"/>
      <c r="VNO72" s="22"/>
      <c r="VNP72" s="22"/>
      <c r="VNQ72" s="22"/>
      <c r="VNR72" s="22"/>
      <c r="VNS72" s="22"/>
      <c r="VNT72" s="22"/>
      <c r="VNU72" s="22"/>
      <c r="VNV72" s="22"/>
      <c r="VNW72" s="22"/>
      <c r="VNX72" s="22"/>
      <c r="VNY72" s="22"/>
      <c r="VNZ72" s="22"/>
      <c r="VOA72" s="22"/>
      <c r="VOB72" s="22"/>
      <c r="VOC72" s="22"/>
      <c r="VOD72" s="22"/>
      <c r="VOE72" s="22"/>
      <c r="VOF72" s="22"/>
      <c r="VOG72" s="22"/>
      <c r="VOH72" s="22"/>
      <c r="VOI72" s="22"/>
      <c r="VOJ72" s="22"/>
      <c r="VOK72" s="22"/>
      <c r="VOL72" s="22"/>
      <c r="VOM72" s="22"/>
      <c r="VON72" s="22"/>
      <c r="VOO72" s="22"/>
      <c r="VOP72" s="22"/>
      <c r="VOQ72" s="22"/>
      <c r="VOR72" s="22"/>
      <c r="VOS72" s="22"/>
      <c r="VOT72" s="22"/>
      <c r="VOU72" s="22"/>
      <c r="VOV72" s="22"/>
      <c r="VOW72" s="22"/>
      <c r="VOX72" s="22"/>
      <c r="VOY72" s="22"/>
      <c r="VOZ72" s="22"/>
      <c r="VPA72" s="22"/>
      <c r="VPB72" s="22"/>
      <c r="VPC72" s="22"/>
      <c r="VPD72" s="22"/>
      <c r="VPE72" s="22"/>
      <c r="VPF72" s="22"/>
      <c r="VPG72" s="22"/>
      <c r="VPH72" s="22"/>
      <c r="VPI72" s="22"/>
      <c r="VPJ72" s="22"/>
      <c r="VPK72" s="22"/>
      <c r="VPL72" s="22"/>
      <c r="VPM72" s="22"/>
      <c r="VPN72" s="22"/>
      <c r="VPO72" s="22"/>
      <c r="VPP72" s="22"/>
      <c r="VPQ72" s="22"/>
      <c r="VPR72" s="22"/>
      <c r="VPS72" s="22"/>
      <c r="VPT72" s="22"/>
      <c r="VPU72" s="22"/>
      <c r="VPV72" s="22"/>
      <c r="VPW72" s="22"/>
      <c r="VPX72" s="22"/>
      <c r="VPY72" s="22"/>
      <c r="VPZ72" s="22"/>
      <c r="VQA72" s="22"/>
      <c r="VQB72" s="22"/>
      <c r="VQC72" s="22"/>
      <c r="VQD72" s="22"/>
      <c r="VQE72" s="22"/>
      <c r="VQF72" s="22"/>
      <c r="VQG72" s="22"/>
      <c r="VQH72" s="22"/>
      <c r="VQI72" s="22"/>
      <c r="VQJ72" s="22"/>
      <c r="VQK72" s="22"/>
      <c r="VQL72" s="22"/>
      <c r="VQM72" s="22"/>
      <c r="VQN72" s="22"/>
      <c r="VQO72" s="22"/>
      <c r="VQP72" s="22"/>
      <c r="VQQ72" s="22"/>
      <c r="VQR72" s="22"/>
      <c r="VQS72" s="22"/>
      <c r="VQT72" s="22"/>
      <c r="VQU72" s="22"/>
      <c r="VQV72" s="22"/>
      <c r="VQW72" s="22"/>
      <c r="VQX72" s="22"/>
      <c r="VQY72" s="22"/>
      <c r="VQZ72" s="22"/>
      <c r="VRA72" s="22"/>
      <c r="VRB72" s="22"/>
      <c r="VRC72" s="22"/>
      <c r="VRD72" s="22"/>
      <c r="VRE72" s="22"/>
      <c r="VRF72" s="22"/>
      <c r="VRG72" s="22"/>
      <c r="VRH72" s="22"/>
      <c r="VRI72" s="22"/>
      <c r="VRJ72" s="22"/>
      <c r="VRK72" s="22"/>
      <c r="VRL72" s="22"/>
      <c r="VRM72" s="22"/>
      <c r="VRN72" s="22"/>
      <c r="VRO72" s="22"/>
      <c r="VRP72" s="22"/>
      <c r="VRQ72" s="22"/>
      <c r="VRR72" s="22"/>
      <c r="VRS72" s="22"/>
      <c r="VRT72" s="22"/>
      <c r="VRU72" s="22"/>
      <c r="VRV72" s="22"/>
      <c r="VRW72" s="22"/>
      <c r="VRX72" s="22"/>
      <c r="VRY72" s="22"/>
      <c r="VRZ72" s="22"/>
      <c r="VSA72" s="22"/>
      <c r="VSB72" s="22"/>
      <c r="VSC72" s="22"/>
      <c r="VSD72" s="22"/>
      <c r="VSE72" s="22"/>
      <c r="VSF72" s="22"/>
      <c r="VSG72" s="22"/>
      <c r="VSH72" s="22"/>
      <c r="VSI72" s="22"/>
      <c r="VSJ72" s="22"/>
      <c r="VSK72" s="22"/>
      <c r="VSL72" s="22"/>
      <c r="VSM72" s="22"/>
      <c r="VSN72" s="22"/>
      <c r="VSO72" s="22"/>
      <c r="VSP72" s="22"/>
      <c r="VSQ72" s="22"/>
      <c r="VSR72" s="22"/>
      <c r="VSS72" s="22"/>
      <c r="VST72" s="22"/>
      <c r="VSU72" s="22"/>
      <c r="VSV72" s="22"/>
      <c r="VSW72" s="22"/>
      <c r="VSX72" s="22"/>
      <c r="VSY72" s="22"/>
      <c r="VSZ72" s="22"/>
      <c r="VTA72" s="22"/>
      <c r="VTB72" s="22"/>
      <c r="VTC72" s="22"/>
      <c r="VTD72" s="22"/>
      <c r="VTE72" s="22"/>
      <c r="VTF72" s="22"/>
      <c r="VTG72" s="22"/>
      <c r="VTH72" s="22"/>
      <c r="VTI72" s="22"/>
      <c r="VTJ72" s="22"/>
      <c r="VTK72" s="22"/>
      <c r="VTL72" s="22"/>
      <c r="VTM72" s="22"/>
      <c r="VTN72" s="22"/>
      <c r="VTO72" s="22"/>
      <c r="VTP72" s="22"/>
      <c r="VTQ72" s="22"/>
      <c r="VTR72" s="22"/>
      <c r="VTS72" s="22"/>
      <c r="VTT72" s="22"/>
      <c r="VTU72" s="22"/>
      <c r="VTV72" s="22"/>
      <c r="VTW72" s="22"/>
      <c r="VTX72" s="22"/>
      <c r="VTY72" s="22"/>
      <c r="VTZ72" s="22"/>
      <c r="VUA72" s="22"/>
      <c r="VUB72" s="22"/>
      <c r="VUC72" s="22"/>
      <c r="VUD72" s="22"/>
      <c r="VUE72" s="22"/>
      <c r="VUF72" s="22"/>
      <c r="VUG72" s="22"/>
      <c r="VUH72" s="22"/>
      <c r="VUI72" s="22"/>
      <c r="VUJ72" s="22"/>
      <c r="VUK72" s="22"/>
      <c r="VUL72" s="22"/>
      <c r="VUM72" s="22"/>
      <c r="VUN72" s="22"/>
      <c r="VUO72" s="22"/>
      <c r="VUP72" s="22"/>
      <c r="VUQ72" s="22"/>
      <c r="VUR72" s="22"/>
      <c r="VUS72" s="22"/>
      <c r="VUT72" s="22"/>
      <c r="VUU72" s="22"/>
      <c r="VUV72" s="22"/>
      <c r="VUW72" s="22"/>
      <c r="VUX72" s="22"/>
      <c r="VUY72" s="22"/>
      <c r="VUZ72" s="22"/>
      <c r="VVA72" s="22"/>
      <c r="VVB72" s="22"/>
      <c r="VVC72" s="22"/>
      <c r="VVD72" s="22"/>
      <c r="VVE72" s="22"/>
      <c r="VVF72" s="22"/>
      <c r="VVG72" s="22"/>
      <c r="VVH72" s="22"/>
      <c r="VVI72" s="22"/>
      <c r="VVJ72" s="22"/>
      <c r="VVK72" s="22"/>
      <c r="VVL72" s="22"/>
      <c r="VVM72" s="22"/>
      <c r="VVN72" s="22"/>
      <c r="VVO72" s="22"/>
      <c r="VVP72" s="22"/>
      <c r="VVQ72" s="22"/>
      <c r="VVR72" s="22"/>
      <c r="VVS72" s="22"/>
      <c r="VVT72" s="22"/>
      <c r="VVU72" s="22"/>
      <c r="VVV72" s="22"/>
      <c r="VVW72" s="22"/>
      <c r="VVX72" s="22"/>
      <c r="VVY72" s="22"/>
      <c r="VVZ72" s="22"/>
      <c r="VWA72" s="22"/>
      <c r="VWB72" s="22"/>
      <c r="VWC72" s="22"/>
      <c r="VWD72" s="22"/>
      <c r="VWE72" s="22"/>
      <c r="VWF72" s="22"/>
      <c r="VWG72" s="22"/>
      <c r="VWH72" s="22"/>
      <c r="VWI72" s="22"/>
      <c r="VWJ72" s="22"/>
      <c r="VWK72" s="22"/>
      <c r="VWL72" s="22"/>
      <c r="VWM72" s="22"/>
      <c r="VWN72" s="22"/>
      <c r="VWO72" s="22"/>
      <c r="VWP72" s="22"/>
      <c r="VWQ72" s="22"/>
      <c r="VWR72" s="22"/>
      <c r="VWS72" s="22"/>
      <c r="VWT72" s="22"/>
      <c r="VWU72" s="22"/>
      <c r="VWV72" s="22"/>
      <c r="VWW72" s="22"/>
      <c r="VWX72" s="22"/>
      <c r="VWY72" s="22"/>
      <c r="VWZ72" s="22"/>
      <c r="VXA72" s="22"/>
      <c r="VXB72" s="22"/>
      <c r="VXC72" s="22"/>
      <c r="VXD72" s="22"/>
      <c r="VXE72" s="22"/>
      <c r="VXF72" s="22"/>
      <c r="VXG72" s="22"/>
      <c r="VXH72" s="22"/>
      <c r="VXI72" s="22"/>
      <c r="VXJ72" s="22"/>
      <c r="VXK72" s="22"/>
      <c r="VXL72" s="22"/>
      <c r="VXM72" s="22"/>
      <c r="VXN72" s="22"/>
      <c r="VXO72" s="22"/>
      <c r="VXP72" s="22"/>
      <c r="VXQ72" s="22"/>
      <c r="VXR72" s="22"/>
      <c r="VXS72" s="22"/>
      <c r="VXT72" s="22"/>
      <c r="VXU72" s="22"/>
      <c r="VXV72" s="22"/>
      <c r="VXW72" s="22"/>
      <c r="VXX72" s="22"/>
      <c r="VXY72" s="22"/>
      <c r="VXZ72" s="22"/>
      <c r="VYA72" s="22"/>
      <c r="VYB72" s="22"/>
      <c r="VYC72" s="22"/>
      <c r="VYD72" s="22"/>
      <c r="VYE72" s="22"/>
      <c r="VYF72" s="22"/>
      <c r="VYG72" s="22"/>
      <c r="VYH72" s="22"/>
      <c r="VYI72" s="22"/>
      <c r="VYJ72" s="22"/>
      <c r="VYK72" s="22"/>
      <c r="VYL72" s="22"/>
      <c r="VYM72" s="22"/>
      <c r="VYN72" s="22"/>
      <c r="VYO72" s="22"/>
      <c r="VYP72" s="22"/>
      <c r="VYQ72" s="22"/>
      <c r="VYR72" s="22"/>
      <c r="VYS72" s="22"/>
      <c r="VYT72" s="22"/>
      <c r="VYU72" s="22"/>
      <c r="VYV72" s="22"/>
      <c r="VYW72" s="22"/>
      <c r="VYX72" s="22"/>
      <c r="VYY72" s="22"/>
      <c r="VYZ72" s="22"/>
      <c r="VZA72" s="22"/>
      <c r="VZB72" s="22"/>
      <c r="VZC72" s="22"/>
      <c r="VZD72" s="22"/>
      <c r="VZE72" s="22"/>
      <c r="VZF72" s="22"/>
      <c r="VZG72" s="22"/>
      <c r="VZH72" s="22"/>
      <c r="VZI72" s="22"/>
      <c r="VZJ72" s="22"/>
      <c r="VZK72" s="22"/>
      <c r="VZL72" s="22"/>
      <c r="VZM72" s="22"/>
      <c r="VZN72" s="22"/>
      <c r="VZO72" s="22"/>
      <c r="VZP72" s="22"/>
      <c r="VZQ72" s="22"/>
      <c r="VZR72" s="22"/>
      <c r="VZS72" s="22"/>
      <c r="VZT72" s="22"/>
      <c r="VZU72" s="22"/>
      <c r="VZV72" s="22"/>
      <c r="VZW72" s="22"/>
      <c r="VZX72" s="22"/>
      <c r="VZY72" s="22"/>
      <c r="VZZ72" s="22"/>
      <c r="WAA72" s="22"/>
      <c r="WAB72" s="22"/>
      <c r="WAC72" s="22"/>
      <c r="WAD72" s="22"/>
      <c r="WAE72" s="22"/>
      <c r="WAF72" s="22"/>
      <c r="WAG72" s="22"/>
      <c r="WAH72" s="22"/>
      <c r="WAI72" s="22"/>
      <c r="WAJ72" s="22"/>
      <c r="WAK72" s="22"/>
      <c r="WAL72" s="22"/>
      <c r="WAM72" s="22"/>
      <c r="WAN72" s="22"/>
      <c r="WAO72" s="22"/>
      <c r="WAP72" s="22"/>
      <c r="WAQ72" s="22"/>
      <c r="WAR72" s="22"/>
      <c r="WAS72" s="22"/>
      <c r="WAT72" s="22"/>
      <c r="WAU72" s="22"/>
      <c r="WAV72" s="22"/>
      <c r="WAW72" s="22"/>
      <c r="WAX72" s="22"/>
      <c r="WAY72" s="22"/>
      <c r="WAZ72" s="22"/>
      <c r="WBA72" s="22"/>
      <c r="WBB72" s="22"/>
      <c r="WBC72" s="22"/>
      <c r="WBD72" s="22"/>
      <c r="WBE72" s="22"/>
      <c r="WBF72" s="22"/>
      <c r="WBG72" s="22"/>
      <c r="WBH72" s="22"/>
      <c r="WBI72" s="22"/>
      <c r="WBJ72" s="22"/>
      <c r="WBK72" s="22"/>
      <c r="WBL72" s="22"/>
      <c r="WBM72" s="22"/>
      <c r="WBN72" s="22"/>
      <c r="WBO72" s="22"/>
      <c r="WBP72" s="22"/>
      <c r="WBQ72" s="22"/>
      <c r="WBR72" s="22"/>
      <c r="WBS72" s="22"/>
      <c r="WBT72" s="22"/>
      <c r="WBU72" s="22"/>
      <c r="WBV72" s="22"/>
      <c r="WBW72" s="22"/>
      <c r="WBX72" s="22"/>
      <c r="WBY72" s="22"/>
      <c r="WBZ72" s="22"/>
      <c r="WCA72" s="22"/>
      <c r="WCB72" s="22"/>
      <c r="WCC72" s="22"/>
      <c r="WCD72" s="22"/>
      <c r="WCE72" s="22"/>
      <c r="WCF72" s="22"/>
      <c r="WCG72" s="22"/>
      <c r="WCH72" s="22"/>
      <c r="WCI72" s="22"/>
      <c r="WCJ72" s="22"/>
      <c r="WCK72" s="22"/>
      <c r="WCL72" s="22"/>
      <c r="WCM72" s="22"/>
      <c r="WCN72" s="22"/>
      <c r="WCO72" s="22"/>
      <c r="WCP72" s="22"/>
      <c r="WCQ72" s="22"/>
      <c r="WCR72" s="22"/>
      <c r="WCS72" s="22"/>
      <c r="WCT72" s="22"/>
      <c r="WCU72" s="22"/>
      <c r="WCV72" s="22"/>
      <c r="WCW72" s="22"/>
      <c r="WCX72" s="22"/>
      <c r="WCY72" s="22"/>
      <c r="WCZ72" s="22"/>
      <c r="WDA72" s="22"/>
      <c r="WDB72" s="22"/>
      <c r="WDC72" s="22"/>
      <c r="WDD72" s="22"/>
      <c r="WDE72" s="22"/>
      <c r="WDF72" s="22"/>
      <c r="WDG72" s="22"/>
      <c r="WDH72" s="22"/>
      <c r="WDI72" s="22"/>
      <c r="WDJ72" s="22"/>
      <c r="WDK72" s="22"/>
      <c r="WDL72" s="22"/>
      <c r="WDM72" s="22"/>
      <c r="WDN72" s="22"/>
      <c r="WDO72" s="22"/>
      <c r="WDP72" s="22"/>
      <c r="WDQ72" s="22"/>
      <c r="WDR72" s="22"/>
      <c r="WDS72" s="22"/>
      <c r="WDT72" s="22"/>
      <c r="WDU72" s="22"/>
      <c r="WDV72" s="22"/>
      <c r="WDW72" s="22"/>
      <c r="WDX72" s="22"/>
      <c r="WDY72" s="22"/>
      <c r="WDZ72" s="22"/>
      <c r="WEA72" s="22"/>
      <c r="WEB72" s="22"/>
      <c r="WEC72" s="22"/>
      <c r="WED72" s="22"/>
      <c r="WEE72" s="22"/>
      <c r="WEF72" s="22"/>
      <c r="WEG72" s="22"/>
      <c r="WEH72" s="22"/>
      <c r="WEI72" s="22"/>
      <c r="WEJ72" s="22"/>
      <c r="WEK72" s="22"/>
      <c r="WEL72" s="22"/>
      <c r="WEM72" s="22"/>
      <c r="WEN72" s="22"/>
      <c r="WEO72" s="22"/>
      <c r="WEP72" s="22"/>
      <c r="WEQ72" s="22"/>
      <c r="WER72" s="22"/>
      <c r="WES72" s="22"/>
      <c r="WET72" s="22"/>
      <c r="WEU72" s="22"/>
      <c r="WEV72" s="22"/>
      <c r="WEW72" s="22"/>
      <c r="WEX72" s="22"/>
      <c r="WEY72" s="22"/>
      <c r="WEZ72" s="22"/>
      <c r="WFA72" s="22"/>
      <c r="WFB72" s="22"/>
      <c r="WFC72" s="22"/>
      <c r="WFD72" s="22"/>
      <c r="WFE72" s="22"/>
      <c r="WFF72" s="22"/>
      <c r="WFG72" s="22"/>
      <c r="WFH72" s="22"/>
      <c r="WFI72" s="22"/>
      <c r="WFJ72" s="22"/>
      <c r="WFK72" s="22"/>
      <c r="WFL72" s="22"/>
      <c r="WFM72" s="22"/>
      <c r="WFN72" s="22"/>
      <c r="WFO72" s="22"/>
      <c r="WFP72" s="22"/>
      <c r="WFQ72" s="22"/>
      <c r="WFR72" s="22"/>
      <c r="WFS72" s="22"/>
      <c r="WFT72" s="22"/>
      <c r="WFU72" s="22"/>
      <c r="WFV72" s="22"/>
      <c r="WFW72" s="22"/>
      <c r="WFX72" s="22"/>
      <c r="WFY72" s="22"/>
      <c r="WFZ72" s="22"/>
      <c r="WGA72" s="22"/>
      <c r="WGB72" s="22"/>
      <c r="WGC72" s="22"/>
      <c r="WGD72" s="22"/>
      <c r="WGE72" s="22"/>
      <c r="WGF72" s="22"/>
      <c r="WGG72" s="22"/>
      <c r="WGH72" s="22"/>
      <c r="WGI72" s="22"/>
      <c r="WGJ72" s="22"/>
      <c r="WGK72" s="22"/>
      <c r="WGL72" s="22"/>
      <c r="WGM72" s="22"/>
      <c r="WGN72" s="22"/>
      <c r="WGO72" s="22"/>
      <c r="WGP72" s="22"/>
      <c r="WGQ72" s="22"/>
      <c r="WGR72" s="22"/>
      <c r="WGS72" s="22"/>
      <c r="WGT72" s="22"/>
      <c r="WGU72" s="22"/>
      <c r="WGV72" s="22"/>
      <c r="WGW72" s="22"/>
      <c r="WGX72" s="22"/>
      <c r="WGY72" s="22"/>
      <c r="WGZ72" s="22"/>
      <c r="WHA72" s="22"/>
      <c r="WHB72" s="22"/>
      <c r="WHC72" s="22"/>
      <c r="WHD72" s="22"/>
      <c r="WHE72" s="22"/>
      <c r="WHF72" s="22"/>
      <c r="WHG72" s="22"/>
      <c r="WHH72" s="22"/>
      <c r="WHI72" s="22"/>
      <c r="WHJ72" s="22"/>
      <c r="WHK72" s="22"/>
      <c r="WHL72" s="22"/>
      <c r="WHM72" s="22"/>
      <c r="WHN72" s="22"/>
      <c r="WHO72" s="22"/>
      <c r="WHP72" s="22"/>
      <c r="WHQ72" s="22"/>
      <c r="WHR72" s="22"/>
      <c r="WHS72" s="22"/>
      <c r="WHT72" s="22"/>
      <c r="WHU72" s="22"/>
      <c r="WHV72" s="22"/>
      <c r="WHW72" s="22"/>
      <c r="WHX72" s="22"/>
      <c r="WHY72" s="22"/>
      <c r="WHZ72" s="22"/>
      <c r="WIA72" s="22"/>
      <c r="WIB72" s="22"/>
      <c r="WIC72" s="22"/>
      <c r="WID72" s="22"/>
      <c r="WIE72" s="22"/>
      <c r="WIF72" s="22"/>
      <c r="WIG72" s="22"/>
      <c r="WIH72" s="22"/>
      <c r="WII72" s="22"/>
      <c r="WIJ72" s="22"/>
      <c r="WIK72" s="22"/>
      <c r="WIL72" s="22"/>
      <c r="WIM72" s="22"/>
      <c r="WIN72" s="22"/>
      <c r="WIO72" s="22"/>
      <c r="WIP72" s="22"/>
      <c r="WIQ72" s="22"/>
      <c r="WIR72" s="22"/>
      <c r="WIS72" s="22"/>
      <c r="WIT72" s="22"/>
      <c r="WIU72" s="22"/>
      <c r="WIV72" s="22"/>
      <c r="WIW72" s="22"/>
      <c r="WIX72" s="22"/>
      <c r="WIY72" s="22"/>
      <c r="WIZ72" s="22"/>
      <c r="WJA72" s="22"/>
      <c r="WJB72" s="22"/>
      <c r="WJC72" s="22"/>
      <c r="WJD72" s="22"/>
      <c r="WJE72" s="22"/>
      <c r="WJF72" s="22"/>
      <c r="WJG72" s="22"/>
      <c r="WJH72" s="22"/>
      <c r="WJI72" s="22"/>
      <c r="WJJ72" s="22"/>
      <c r="WJK72" s="22"/>
      <c r="WJL72" s="22"/>
      <c r="WJM72" s="22"/>
      <c r="WJN72" s="22"/>
      <c r="WJO72" s="22"/>
      <c r="WJP72" s="22"/>
      <c r="WJQ72" s="22"/>
      <c r="WJR72" s="22"/>
      <c r="WJS72" s="22"/>
      <c r="WJT72" s="22"/>
      <c r="WJU72" s="22"/>
      <c r="WJV72" s="22"/>
      <c r="WJW72" s="22"/>
      <c r="WJX72" s="22"/>
      <c r="WJY72" s="22"/>
      <c r="WJZ72" s="22"/>
      <c r="WKA72" s="22"/>
      <c r="WKB72" s="22"/>
      <c r="WKC72" s="22"/>
      <c r="WKD72" s="22"/>
      <c r="WKE72" s="22"/>
      <c r="WKF72" s="22"/>
      <c r="WKG72" s="22"/>
      <c r="WKH72" s="22"/>
      <c r="WKI72" s="22"/>
      <c r="WKJ72" s="22"/>
      <c r="WKK72" s="22"/>
      <c r="WKL72" s="22"/>
      <c r="WKM72" s="22"/>
      <c r="WKN72" s="22"/>
      <c r="WKO72" s="22"/>
      <c r="WKP72" s="22"/>
      <c r="WKQ72" s="22"/>
      <c r="WKR72" s="22"/>
      <c r="WKS72" s="22"/>
      <c r="WKT72" s="22"/>
      <c r="WKU72" s="22"/>
      <c r="WKV72" s="22"/>
      <c r="WKW72" s="22"/>
      <c r="WKX72" s="22"/>
      <c r="WKY72" s="22"/>
      <c r="WKZ72" s="22"/>
      <c r="WLA72" s="22"/>
      <c r="WLB72" s="22"/>
      <c r="WLC72" s="22"/>
      <c r="WLD72" s="22"/>
      <c r="WLE72" s="22"/>
      <c r="WLF72" s="22"/>
      <c r="WLG72" s="22"/>
      <c r="WLH72" s="22"/>
      <c r="WLI72" s="22"/>
      <c r="WLJ72" s="22"/>
      <c r="WLK72" s="22"/>
      <c r="WLL72" s="22"/>
      <c r="WLM72" s="22"/>
      <c r="WLN72" s="22"/>
      <c r="WLO72" s="22"/>
      <c r="WLP72" s="22"/>
      <c r="WLQ72" s="22"/>
      <c r="WLR72" s="22"/>
      <c r="WLS72" s="22"/>
      <c r="WLT72" s="22"/>
      <c r="WLU72" s="22"/>
      <c r="WLV72" s="22"/>
      <c r="WLW72" s="22"/>
      <c r="WLX72" s="22"/>
      <c r="WLY72" s="22"/>
      <c r="WLZ72" s="22"/>
      <c r="WMA72" s="22"/>
      <c r="WMB72" s="22"/>
      <c r="WMC72" s="22"/>
      <c r="WMD72" s="22"/>
      <c r="WME72" s="22"/>
      <c r="WMF72" s="22"/>
      <c r="WMG72" s="22"/>
      <c r="WMH72" s="22"/>
      <c r="WMI72" s="22"/>
      <c r="WMJ72" s="22"/>
      <c r="WMK72" s="22"/>
      <c r="WML72" s="22"/>
      <c r="WMM72" s="22"/>
      <c r="WMN72" s="22"/>
      <c r="WMO72" s="22"/>
      <c r="WMP72" s="22"/>
      <c r="WMQ72" s="22"/>
      <c r="WMR72" s="22"/>
      <c r="WMS72" s="22"/>
      <c r="WMT72" s="22"/>
      <c r="WMU72" s="22"/>
      <c r="WMV72" s="22"/>
      <c r="WMW72" s="22"/>
      <c r="WMX72" s="22"/>
      <c r="WMY72" s="22"/>
      <c r="WMZ72" s="22"/>
      <c r="WNA72" s="22"/>
      <c r="WNB72" s="22"/>
      <c r="WNC72" s="22"/>
      <c r="WND72" s="22"/>
      <c r="WNE72" s="22"/>
      <c r="WNF72" s="22"/>
      <c r="WNG72" s="22"/>
      <c r="WNH72" s="22"/>
      <c r="WNI72" s="22"/>
      <c r="WNJ72" s="22"/>
      <c r="WNK72" s="22"/>
      <c r="WNL72" s="22"/>
      <c r="WNM72" s="22"/>
      <c r="WNN72" s="22"/>
      <c r="WNO72" s="22"/>
      <c r="WNP72" s="22"/>
      <c r="WNQ72" s="22"/>
      <c r="WNR72" s="22"/>
      <c r="WNS72" s="22"/>
      <c r="WNT72" s="22"/>
      <c r="WNU72" s="22"/>
      <c r="WNV72" s="22"/>
      <c r="WNW72" s="22"/>
      <c r="WNX72" s="22"/>
      <c r="WNY72" s="22"/>
      <c r="WNZ72" s="22"/>
      <c r="WOA72" s="22"/>
      <c r="WOB72" s="22"/>
      <c r="WOC72" s="22"/>
      <c r="WOD72" s="22"/>
      <c r="WOE72" s="22"/>
      <c r="WOF72" s="22"/>
      <c r="WOG72" s="22"/>
      <c r="WOH72" s="22"/>
      <c r="WOI72" s="22"/>
      <c r="WOJ72" s="22"/>
      <c r="WOK72" s="22"/>
      <c r="WOL72" s="22"/>
      <c r="WOM72" s="22"/>
      <c r="WON72" s="22"/>
      <c r="WOO72" s="22"/>
      <c r="WOP72" s="22"/>
      <c r="WOQ72" s="22"/>
      <c r="WOR72" s="22"/>
      <c r="WOS72" s="22"/>
      <c r="WOT72" s="22"/>
      <c r="WOU72" s="22"/>
      <c r="WOV72" s="22"/>
      <c r="WOW72" s="22"/>
      <c r="WOX72" s="22"/>
      <c r="WOY72" s="22"/>
      <c r="WOZ72" s="22"/>
      <c r="WPA72" s="22"/>
      <c r="WPB72" s="22"/>
      <c r="WPC72" s="22"/>
      <c r="WPD72" s="22"/>
      <c r="WPE72" s="22"/>
      <c r="WPF72" s="22"/>
      <c r="WPG72" s="22"/>
      <c r="WPH72" s="22"/>
      <c r="WPI72" s="22"/>
      <c r="WPJ72" s="22"/>
      <c r="WPK72" s="22"/>
      <c r="WPL72" s="22"/>
      <c r="WPM72" s="22"/>
      <c r="WPN72" s="22"/>
      <c r="WPO72" s="22"/>
      <c r="WPP72" s="22"/>
      <c r="WPQ72" s="22"/>
      <c r="WPR72" s="22"/>
      <c r="WPS72" s="22"/>
      <c r="WPT72" s="22"/>
      <c r="WPU72" s="22"/>
      <c r="WPV72" s="22"/>
      <c r="WPW72" s="22"/>
      <c r="WPX72" s="22"/>
      <c r="WPY72" s="22"/>
      <c r="WPZ72" s="22"/>
      <c r="WQA72" s="22"/>
      <c r="WQB72" s="22"/>
      <c r="WQC72" s="22"/>
      <c r="WQD72" s="22"/>
      <c r="WQE72" s="22"/>
      <c r="WQF72" s="22"/>
      <c r="WQG72" s="22"/>
      <c r="WQH72" s="22"/>
      <c r="WQI72" s="22"/>
      <c r="WQJ72" s="22"/>
      <c r="WQK72" s="22"/>
      <c r="WQL72" s="22"/>
      <c r="WQM72" s="22"/>
      <c r="WQN72" s="22"/>
      <c r="WQO72" s="22"/>
      <c r="WQP72" s="22"/>
      <c r="WQQ72" s="22"/>
      <c r="WQR72" s="22"/>
      <c r="WQS72" s="22"/>
      <c r="WQT72" s="22"/>
      <c r="WQU72" s="22"/>
      <c r="WQV72" s="22"/>
      <c r="WQW72" s="22"/>
      <c r="WQX72" s="22"/>
      <c r="WQY72" s="22"/>
      <c r="WQZ72" s="22"/>
      <c r="WRA72" s="22"/>
      <c r="WRB72" s="22"/>
      <c r="WRC72" s="22"/>
      <c r="WRD72" s="22"/>
      <c r="WRE72" s="22"/>
      <c r="WRF72" s="22"/>
      <c r="WRG72" s="22"/>
      <c r="WRH72" s="22"/>
      <c r="WRI72" s="22"/>
      <c r="WRJ72" s="22"/>
      <c r="WRK72" s="22"/>
      <c r="WRL72" s="22"/>
      <c r="WRM72" s="22"/>
      <c r="WRN72" s="22"/>
      <c r="WRO72" s="22"/>
      <c r="WRP72" s="22"/>
      <c r="WRQ72" s="22"/>
      <c r="WRR72" s="22"/>
      <c r="WRS72" s="22"/>
      <c r="WRT72" s="22"/>
      <c r="WRU72" s="22"/>
      <c r="WRV72" s="22"/>
      <c r="WRW72" s="22"/>
      <c r="WRX72" s="22"/>
      <c r="WRY72" s="22"/>
      <c r="WRZ72" s="22"/>
      <c r="WSA72" s="22"/>
      <c r="WSB72" s="22"/>
      <c r="WSC72" s="22"/>
      <c r="WSD72" s="22"/>
      <c r="WSE72" s="22"/>
      <c r="WSF72" s="22"/>
      <c r="WSG72" s="22"/>
      <c r="WSH72" s="22"/>
      <c r="WSI72" s="22"/>
      <c r="WSJ72" s="22"/>
      <c r="WSK72" s="22"/>
      <c r="WSL72" s="22"/>
      <c r="WSM72" s="22"/>
      <c r="WSN72" s="22"/>
      <c r="WSO72" s="22"/>
      <c r="WSP72" s="22"/>
      <c r="WSQ72" s="22"/>
      <c r="WSR72" s="22"/>
      <c r="WSS72" s="22"/>
      <c r="WST72" s="22"/>
      <c r="WSU72" s="22"/>
      <c r="WSV72" s="22"/>
      <c r="WSW72" s="22"/>
      <c r="WSX72" s="22"/>
      <c r="WSY72" s="22"/>
      <c r="WSZ72" s="22"/>
      <c r="WTA72" s="22"/>
      <c r="WTB72" s="22"/>
      <c r="WTC72" s="22"/>
      <c r="WTD72" s="22"/>
      <c r="WTE72" s="22"/>
      <c r="WTF72" s="22"/>
      <c r="WTG72" s="22"/>
      <c r="WTH72" s="22"/>
      <c r="WTI72" s="22"/>
      <c r="WTJ72" s="22"/>
      <c r="WTK72" s="22"/>
      <c r="WTL72" s="22"/>
      <c r="WTM72" s="22"/>
      <c r="WTN72" s="22"/>
      <c r="WTO72" s="22"/>
      <c r="WTP72" s="22"/>
      <c r="WTQ72" s="22"/>
      <c r="WTR72" s="22"/>
      <c r="WTS72" s="22"/>
      <c r="WTT72" s="22"/>
      <c r="WTU72" s="22"/>
      <c r="WTV72" s="22"/>
      <c r="WTW72" s="22"/>
      <c r="WTX72" s="22"/>
      <c r="WTY72" s="22"/>
      <c r="WTZ72" s="22"/>
      <c r="WUA72" s="22"/>
      <c r="WUB72" s="22"/>
      <c r="WUC72" s="22"/>
      <c r="WUD72" s="22"/>
      <c r="WUE72" s="22"/>
      <c r="WUF72" s="22"/>
      <c r="WUG72" s="22"/>
      <c r="WUH72" s="22"/>
      <c r="WUI72" s="22"/>
      <c r="WUJ72" s="22"/>
      <c r="WUK72" s="22"/>
      <c r="WUL72" s="22"/>
      <c r="WUM72" s="22"/>
      <c r="WUN72" s="22"/>
      <c r="WUO72" s="22"/>
      <c r="WUP72" s="22"/>
      <c r="WUQ72" s="22"/>
      <c r="WUR72" s="22"/>
      <c r="WUS72" s="22"/>
      <c r="WUT72" s="22"/>
      <c r="WUU72" s="22"/>
      <c r="WUV72" s="22"/>
      <c r="WUW72" s="22"/>
      <c r="WUX72" s="22"/>
      <c r="WUY72" s="22"/>
      <c r="WUZ72" s="22"/>
      <c r="WVA72" s="22"/>
      <c r="WVB72" s="22"/>
      <c r="WVC72" s="22"/>
      <c r="WVD72" s="22"/>
      <c r="WVE72" s="22"/>
      <c r="WVF72" s="22"/>
      <c r="WVG72" s="22"/>
      <c r="WVH72" s="22"/>
      <c r="WVI72" s="22"/>
      <c r="WVJ72" s="22"/>
      <c r="WVK72" s="22"/>
      <c r="WVL72" s="22"/>
      <c r="WVM72" s="22"/>
      <c r="WVN72" s="22"/>
      <c r="WVO72" s="22"/>
      <c r="WVP72" s="22"/>
      <c r="WVQ72" s="22"/>
      <c r="WVR72" s="22"/>
      <c r="WVS72" s="22"/>
      <c r="WVT72" s="22"/>
      <c r="WVU72" s="22"/>
      <c r="WVV72" s="22"/>
      <c r="WVW72" s="22"/>
      <c r="WVX72" s="22"/>
      <c r="WVY72" s="22"/>
      <c r="WVZ72" s="22"/>
      <c r="WWA72" s="22"/>
      <c r="WWB72" s="22"/>
      <c r="WWC72" s="22"/>
      <c r="WWD72" s="22"/>
      <c r="WWE72" s="22"/>
      <c r="WWF72" s="22"/>
      <c r="WWG72" s="22"/>
      <c r="WWH72" s="22"/>
      <c r="WWI72" s="22"/>
      <c r="WWJ72" s="22"/>
      <c r="WWK72" s="22"/>
      <c r="WWL72" s="22"/>
      <c r="WWM72" s="22"/>
      <c r="WWN72" s="22"/>
      <c r="WWO72" s="22"/>
      <c r="WWP72" s="22"/>
      <c r="WWQ72" s="22"/>
      <c r="WWR72" s="22"/>
      <c r="WWS72" s="22"/>
      <c r="WWT72" s="22"/>
      <c r="WWU72" s="22"/>
      <c r="WWV72" s="22"/>
      <c r="WWW72" s="22"/>
      <c r="WWX72" s="22"/>
      <c r="WWY72" s="22"/>
      <c r="WWZ72" s="22"/>
      <c r="WXA72" s="22"/>
      <c r="WXB72" s="22"/>
      <c r="WXC72" s="22"/>
      <c r="WXD72" s="22"/>
      <c r="WXE72" s="22"/>
      <c r="WXF72" s="22"/>
      <c r="WXG72" s="22"/>
      <c r="WXH72" s="22"/>
      <c r="WXI72" s="22"/>
      <c r="WXJ72" s="22"/>
      <c r="WXK72" s="22"/>
      <c r="WXL72" s="22"/>
      <c r="WXM72" s="22"/>
      <c r="WXN72" s="22"/>
      <c r="WXO72" s="22"/>
      <c r="WXP72" s="22"/>
      <c r="WXQ72" s="22"/>
      <c r="WXR72" s="22"/>
      <c r="WXS72" s="22"/>
      <c r="WXT72" s="22"/>
      <c r="WXU72" s="22"/>
      <c r="WXV72" s="22"/>
      <c r="WXW72" s="22"/>
      <c r="WXX72" s="22"/>
      <c r="WXY72" s="22"/>
      <c r="WXZ72" s="22"/>
      <c r="WYA72" s="22"/>
      <c r="WYB72" s="22"/>
      <c r="WYC72" s="22"/>
      <c r="WYD72" s="22"/>
      <c r="WYE72" s="22"/>
      <c r="WYF72" s="22"/>
      <c r="WYG72" s="22"/>
      <c r="WYH72" s="22"/>
      <c r="WYI72" s="22"/>
      <c r="WYJ72" s="22"/>
      <c r="WYK72" s="22"/>
      <c r="WYL72" s="22"/>
      <c r="WYM72" s="22"/>
      <c r="WYN72" s="22"/>
      <c r="WYO72" s="22"/>
      <c r="WYP72" s="22"/>
      <c r="WYQ72" s="22"/>
      <c r="WYR72" s="22"/>
      <c r="WYS72" s="22"/>
      <c r="WYT72" s="22"/>
      <c r="WYU72" s="22"/>
      <c r="WYV72" s="22"/>
      <c r="WYW72" s="22"/>
      <c r="WYX72" s="22"/>
      <c r="WYY72" s="22"/>
      <c r="WYZ72" s="22"/>
      <c r="WZA72" s="22"/>
      <c r="WZB72" s="22"/>
      <c r="WZC72" s="22"/>
      <c r="WZD72" s="22"/>
      <c r="WZE72" s="22"/>
      <c r="WZF72" s="22"/>
      <c r="WZG72" s="22"/>
      <c r="WZH72" s="22"/>
      <c r="WZI72" s="22"/>
      <c r="WZJ72" s="22"/>
      <c r="WZK72" s="22"/>
      <c r="WZL72" s="22"/>
      <c r="WZM72" s="22"/>
      <c r="WZN72" s="22"/>
      <c r="WZO72" s="22"/>
      <c r="WZP72" s="22"/>
      <c r="WZQ72" s="22"/>
      <c r="WZR72" s="22"/>
      <c r="WZS72" s="22"/>
      <c r="WZT72" s="22"/>
      <c r="WZU72" s="22"/>
      <c r="WZV72" s="22"/>
      <c r="WZW72" s="22"/>
      <c r="WZX72" s="22"/>
      <c r="WZY72" s="22"/>
      <c r="WZZ72" s="22"/>
      <c r="XAA72" s="22"/>
      <c r="XAB72" s="22"/>
      <c r="XAC72" s="22"/>
      <c r="XAD72" s="22"/>
      <c r="XAE72" s="22"/>
      <c r="XAF72" s="22"/>
      <c r="XAG72" s="22"/>
      <c r="XAH72" s="22"/>
      <c r="XAI72" s="22"/>
      <c r="XAJ72" s="22"/>
      <c r="XAK72" s="22"/>
      <c r="XAL72" s="22"/>
      <c r="XAM72" s="22"/>
      <c r="XAN72" s="22"/>
      <c r="XAO72" s="22"/>
      <c r="XAP72" s="22"/>
      <c r="XAQ72" s="22"/>
      <c r="XAR72" s="22"/>
      <c r="XAS72" s="22"/>
      <c r="XAT72" s="22"/>
      <c r="XAU72" s="22"/>
      <c r="XAV72" s="22"/>
      <c r="XAW72" s="22"/>
      <c r="XAX72" s="22"/>
      <c r="XAY72" s="22"/>
      <c r="XAZ72" s="22"/>
      <c r="XBA72" s="22"/>
      <c r="XBB72" s="22"/>
      <c r="XBC72" s="22"/>
      <c r="XBD72" s="22"/>
      <c r="XBE72" s="22"/>
      <c r="XBF72" s="22"/>
      <c r="XBG72" s="22"/>
      <c r="XBH72" s="22"/>
      <c r="XBI72" s="22"/>
      <c r="XBJ72" s="22"/>
      <c r="XBK72" s="22"/>
      <c r="XBL72" s="22"/>
      <c r="XBM72" s="22"/>
      <c r="XBN72" s="22"/>
      <c r="XBO72" s="22"/>
      <c r="XBP72" s="22"/>
      <c r="XBQ72" s="22"/>
      <c r="XBR72" s="22"/>
      <c r="XBS72" s="22"/>
      <c r="XBT72" s="22"/>
      <c r="XBU72" s="22"/>
      <c r="XBV72" s="22"/>
      <c r="XBW72" s="22"/>
      <c r="XBX72" s="22"/>
      <c r="XBY72" s="22"/>
      <c r="XBZ72" s="22"/>
      <c r="XCA72" s="22"/>
      <c r="XCB72" s="22"/>
      <c r="XCC72" s="22"/>
      <c r="XCD72" s="22"/>
      <c r="XCE72" s="22"/>
      <c r="XCF72" s="22"/>
      <c r="XCG72" s="22"/>
      <c r="XCH72" s="22"/>
      <c r="XCI72" s="22"/>
      <c r="XCJ72" s="22"/>
      <c r="XCK72" s="22"/>
      <c r="XCL72" s="22"/>
      <c r="XCM72" s="22"/>
      <c r="XCN72" s="22"/>
      <c r="XCO72" s="22"/>
      <c r="XCP72" s="22"/>
      <c r="XCQ72" s="22"/>
      <c r="XCR72" s="22"/>
      <c r="XCS72" s="22"/>
      <c r="XCT72" s="22"/>
      <c r="XCU72" s="22"/>
      <c r="XCV72" s="22"/>
      <c r="XCW72" s="22"/>
      <c r="XCX72" s="22"/>
      <c r="XCY72" s="22"/>
      <c r="XCZ72" s="22"/>
      <c r="XDA72" s="22"/>
      <c r="XDB72" s="22"/>
      <c r="XDC72" s="22"/>
      <c r="XDD72" s="22"/>
      <c r="XDE72" s="22"/>
      <c r="XDF72" s="22"/>
      <c r="XDG72" s="22"/>
      <c r="XDH72" s="22"/>
      <c r="XDI72" s="22"/>
      <c r="XDJ72" s="22"/>
      <c r="XDK72" s="22"/>
      <c r="XDL72" s="22"/>
      <c r="XDM72" s="22"/>
      <c r="XDN72" s="22"/>
      <c r="XDO72" s="22"/>
      <c r="XDP72" s="22"/>
      <c r="XDQ72" s="22"/>
      <c r="XDR72" s="22"/>
      <c r="XDS72" s="22"/>
      <c r="XDT72" s="22"/>
      <c r="XDU72" s="22"/>
      <c r="XDV72" s="22"/>
      <c r="XDW72" s="22"/>
      <c r="XDX72" s="22"/>
      <c r="XDY72" s="22"/>
      <c r="XDZ72" s="22"/>
      <c r="XEA72" s="22"/>
      <c r="XEB72" s="22"/>
      <c r="XEC72" s="22"/>
      <c r="XED72" s="22"/>
      <c r="XEE72" s="22"/>
      <c r="XEF72" s="22"/>
      <c r="XEG72" s="22"/>
      <c r="XEH72" s="22"/>
      <c r="XEI72" s="22"/>
      <c r="XEJ72" s="22"/>
      <c r="XEK72" s="22"/>
      <c r="XEL72" s="22"/>
      <c r="XEM72" s="22"/>
      <c r="XEN72" s="22"/>
      <c r="XEO72" s="22"/>
      <c r="XEP72" s="22"/>
      <c r="XEQ72" s="22"/>
      <c r="XER72" s="22"/>
      <c r="XES72" s="22"/>
      <c r="XET72" s="22"/>
      <c r="XEU72" s="22"/>
      <c r="XEV72" s="22"/>
    </row>
    <row r="73" spans="1:16376" outlineLevel="2" x14ac:dyDescent="0.15">
      <c r="C73" s="54"/>
      <c r="D73" s="22"/>
      <c r="M73" s="72"/>
      <c r="N73" s="72"/>
      <c r="O73" s="72"/>
      <c r="P73" s="72"/>
      <c r="Q73" s="72"/>
      <c r="R73" s="72"/>
      <c r="S73" s="72"/>
      <c r="T73" s="72"/>
      <c r="U73" s="7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  <c r="IB73" s="22"/>
      <c r="IC73" s="22"/>
      <c r="ID73" s="22"/>
      <c r="IE73" s="22"/>
      <c r="IF73" s="22"/>
      <c r="IG73" s="22"/>
      <c r="IH73" s="22"/>
      <c r="II73" s="22"/>
      <c r="IJ73" s="22"/>
      <c r="IK73" s="22"/>
      <c r="IL73" s="22"/>
      <c r="IM73" s="22"/>
      <c r="IN73" s="22"/>
      <c r="IO73" s="22"/>
      <c r="IP73" s="22"/>
      <c r="IQ73" s="22"/>
      <c r="IR73" s="22"/>
      <c r="IS73" s="22"/>
      <c r="IT73" s="22"/>
      <c r="IU73" s="22"/>
      <c r="IV73" s="22"/>
      <c r="IW73" s="22"/>
      <c r="IX73" s="22"/>
      <c r="IY73" s="22"/>
      <c r="IZ73" s="22"/>
      <c r="JA73" s="22"/>
      <c r="JB73" s="22"/>
      <c r="JC73" s="22"/>
      <c r="JD73" s="22"/>
      <c r="JE73" s="22"/>
      <c r="JF73" s="22"/>
      <c r="JG73" s="22"/>
      <c r="JH73" s="22"/>
      <c r="JI73" s="22"/>
      <c r="JJ73" s="22"/>
      <c r="JK73" s="22"/>
      <c r="JL73" s="22"/>
      <c r="JM73" s="22"/>
      <c r="JN73" s="22"/>
      <c r="JO73" s="22"/>
      <c r="JP73" s="22"/>
      <c r="JQ73" s="22"/>
      <c r="JR73" s="22"/>
      <c r="JS73" s="22"/>
      <c r="JT73" s="22"/>
      <c r="JU73" s="22"/>
      <c r="JV73" s="22"/>
      <c r="JW73" s="22"/>
      <c r="JX73" s="22"/>
      <c r="JY73" s="22"/>
      <c r="JZ73" s="22"/>
      <c r="KA73" s="22"/>
      <c r="KB73" s="22"/>
      <c r="KC73" s="22"/>
      <c r="KD73" s="22"/>
      <c r="KE73" s="22"/>
      <c r="KF73" s="22"/>
      <c r="KG73" s="22"/>
      <c r="KH73" s="22"/>
      <c r="KI73" s="22"/>
      <c r="KJ73" s="22"/>
      <c r="KK73" s="22"/>
      <c r="KL73" s="22"/>
      <c r="KM73" s="22"/>
      <c r="KN73" s="22"/>
      <c r="KO73" s="22"/>
      <c r="KP73" s="22"/>
      <c r="KQ73" s="22"/>
      <c r="KR73" s="22"/>
      <c r="KS73" s="22"/>
      <c r="KT73" s="22"/>
      <c r="KU73" s="22"/>
      <c r="KV73" s="22"/>
      <c r="KW73" s="22"/>
      <c r="KX73" s="22"/>
      <c r="KY73" s="22"/>
      <c r="KZ73" s="22"/>
      <c r="LA73" s="22"/>
      <c r="LB73" s="22"/>
      <c r="LC73" s="22"/>
      <c r="LD73" s="22"/>
      <c r="LE73" s="22"/>
      <c r="LF73" s="22"/>
      <c r="LG73" s="22"/>
      <c r="LH73" s="22"/>
      <c r="LI73" s="22"/>
      <c r="LJ73" s="22"/>
      <c r="LK73" s="22"/>
      <c r="LL73" s="22"/>
      <c r="LM73" s="22"/>
      <c r="LN73" s="22"/>
      <c r="LO73" s="22"/>
      <c r="LP73" s="22"/>
      <c r="LQ73" s="22"/>
      <c r="LR73" s="22"/>
      <c r="LS73" s="22"/>
      <c r="LT73" s="22"/>
      <c r="LU73" s="22"/>
      <c r="LV73" s="22"/>
      <c r="LW73" s="22"/>
      <c r="LX73" s="22"/>
      <c r="LY73" s="22"/>
      <c r="LZ73" s="22"/>
      <c r="MA73" s="22"/>
      <c r="MB73" s="22"/>
      <c r="MC73" s="22"/>
      <c r="MD73" s="22"/>
      <c r="ME73" s="22"/>
      <c r="MF73" s="22"/>
      <c r="MG73" s="22"/>
      <c r="MH73" s="22"/>
      <c r="MI73" s="22"/>
      <c r="MJ73" s="22"/>
      <c r="MK73" s="22"/>
      <c r="ML73" s="22"/>
      <c r="MM73" s="22"/>
      <c r="MN73" s="22"/>
      <c r="MO73" s="22"/>
      <c r="MP73" s="22"/>
      <c r="MQ73" s="22"/>
      <c r="MR73" s="22"/>
      <c r="MS73" s="22"/>
      <c r="MT73" s="22"/>
      <c r="MU73" s="22"/>
      <c r="MV73" s="22"/>
      <c r="MW73" s="22"/>
      <c r="MX73" s="22"/>
      <c r="MY73" s="22"/>
      <c r="MZ73" s="22"/>
      <c r="NA73" s="22"/>
      <c r="NB73" s="22"/>
      <c r="NC73" s="22"/>
      <c r="ND73" s="22"/>
      <c r="NE73" s="22"/>
      <c r="NF73" s="22"/>
      <c r="NG73" s="22"/>
      <c r="NH73" s="22"/>
      <c r="NI73" s="22"/>
      <c r="NJ73" s="22"/>
      <c r="NK73" s="22"/>
      <c r="NL73" s="22"/>
      <c r="NM73" s="22"/>
      <c r="NN73" s="22"/>
      <c r="NO73" s="22"/>
      <c r="NP73" s="22"/>
      <c r="NQ73" s="22"/>
      <c r="NR73" s="22"/>
      <c r="NS73" s="22"/>
      <c r="NT73" s="22"/>
      <c r="NU73" s="22"/>
      <c r="NV73" s="22"/>
      <c r="NW73" s="22"/>
      <c r="NX73" s="22"/>
      <c r="NY73" s="22"/>
      <c r="NZ73" s="22"/>
      <c r="OA73" s="22"/>
      <c r="OB73" s="22"/>
      <c r="OC73" s="22"/>
      <c r="OD73" s="22"/>
      <c r="OE73" s="22"/>
      <c r="OF73" s="22"/>
      <c r="OG73" s="22"/>
      <c r="OH73" s="22"/>
      <c r="OI73" s="22"/>
      <c r="OJ73" s="22"/>
      <c r="OK73" s="22"/>
      <c r="OL73" s="22"/>
      <c r="OM73" s="22"/>
      <c r="ON73" s="22"/>
      <c r="OO73" s="22"/>
      <c r="OP73" s="22"/>
      <c r="OQ73" s="22"/>
      <c r="OR73" s="22"/>
      <c r="OS73" s="22"/>
      <c r="OT73" s="22"/>
      <c r="OU73" s="22"/>
      <c r="OV73" s="22"/>
      <c r="OW73" s="22"/>
      <c r="OX73" s="22"/>
      <c r="OY73" s="22"/>
      <c r="OZ73" s="22"/>
      <c r="PA73" s="22"/>
      <c r="PB73" s="22"/>
      <c r="PC73" s="22"/>
      <c r="PD73" s="22"/>
      <c r="PE73" s="22"/>
      <c r="PF73" s="22"/>
      <c r="PG73" s="22"/>
      <c r="PH73" s="22"/>
      <c r="PI73" s="22"/>
      <c r="PJ73" s="22"/>
      <c r="PK73" s="22"/>
      <c r="PL73" s="22"/>
      <c r="PM73" s="22"/>
      <c r="PN73" s="22"/>
      <c r="PO73" s="22"/>
      <c r="PP73" s="22"/>
      <c r="PQ73" s="22"/>
      <c r="PR73" s="22"/>
      <c r="PS73" s="22"/>
      <c r="PT73" s="22"/>
      <c r="PU73" s="22"/>
      <c r="PV73" s="22"/>
      <c r="PW73" s="22"/>
      <c r="PX73" s="22"/>
      <c r="PY73" s="22"/>
      <c r="PZ73" s="22"/>
      <c r="QA73" s="22"/>
      <c r="QB73" s="22"/>
      <c r="QC73" s="22"/>
      <c r="QD73" s="22"/>
      <c r="QE73" s="22"/>
      <c r="QF73" s="22"/>
      <c r="QG73" s="22"/>
      <c r="QH73" s="22"/>
      <c r="QI73" s="22"/>
      <c r="QJ73" s="22"/>
      <c r="QK73" s="22"/>
      <c r="QL73" s="22"/>
      <c r="QM73" s="22"/>
      <c r="QN73" s="22"/>
      <c r="QO73" s="22"/>
      <c r="QP73" s="22"/>
      <c r="QQ73" s="22"/>
      <c r="QR73" s="22"/>
      <c r="QS73" s="22"/>
      <c r="QT73" s="22"/>
      <c r="QU73" s="22"/>
      <c r="QV73" s="22"/>
      <c r="QW73" s="22"/>
      <c r="QX73" s="22"/>
      <c r="QY73" s="22"/>
      <c r="QZ73" s="22"/>
      <c r="RA73" s="22"/>
      <c r="RB73" s="22"/>
      <c r="RC73" s="22"/>
      <c r="RD73" s="22"/>
      <c r="RE73" s="22"/>
      <c r="RF73" s="22"/>
      <c r="RG73" s="22"/>
      <c r="RH73" s="22"/>
      <c r="RI73" s="22"/>
      <c r="RJ73" s="22"/>
      <c r="RK73" s="22"/>
      <c r="RL73" s="22"/>
      <c r="RM73" s="22"/>
      <c r="RN73" s="22"/>
      <c r="RO73" s="22"/>
      <c r="RP73" s="22"/>
      <c r="RQ73" s="22"/>
      <c r="RR73" s="22"/>
      <c r="RS73" s="22"/>
      <c r="RT73" s="22"/>
      <c r="RU73" s="22"/>
      <c r="RV73" s="22"/>
      <c r="RW73" s="22"/>
      <c r="RX73" s="22"/>
      <c r="RY73" s="22"/>
      <c r="RZ73" s="22"/>
      <c r="SA73" s="22"/>
      <c r="SB73" s="22"/>
      <c r="SC73" s="22"/>
      <c r="SD73" s="22"/>
      <c r="SE73" s="22"/>
      <c r="SF73" s="22"/>
      <c r="SG73" s="22"/>
      <c r="SH73" s="22"/>
      <c r="SI73" s="22"/>
      <c r="SJ73" s="22"/>
      <c r="SK73" s="22"/>
      <c r="SL73" s="22"/>
      <c r="SM73" s="22"/>
      <c r="SN73" s="22"/>
      <c r="SO73" s="22"/>
      <c r="SP73" s="22"/>
      <c r="SQ73" s="22"/>
      <c r="SR73" s="22"/>
      <c r="SS73" s="22"/>
      <c r="ST73" s="22"/>
      <c r="SU73" s="22"/>
      <c r="SV73" s="22"/>
      <c r="SW73" s="22"/>
      <c r="SX73" s="22"/>
      <c r="SY73" s="22"/>
      <c r="SZ73" s="22"/>
      <c r="TA73" s="22"/>
      <c r="TB73" s="22"/>
      <c r="TC73" s="22"/>
      <c r="TD73" s="22"/>
      <c r="TE73" s="22"/>
      <c r="TF73" s="22"/>
      <c r="TG73" s="22"/>
      <c r="TH73" s="22"/>
      <c r="TI73" s="22"/>
      <c r="TJ73" s="22"/>
      <c r="TK73" s="22"/>
      <c r="TL73" s="22"/>
      <c r="TM73" s="22"/>
      <c r="TN73" s="22"/>
      <c r="TO73" s="22"/>
      <c r="TP73" s="22"/>
      <c r="TQ73" s="22"/>
      <c r="TR73" s="22"/>
      <c r="TS73" s="22"/>
      <c r="TT73" s="22"/>
      <c r="TU73" s="22"/>
      <c r="TV73" s="22"/>
      <c r="TW73" s="22"/>
      <c r="TX73" s="22"/>
      <c r="TY73" s="22"/>
      <c r="TZ73" s="22"/>
      <c r="UA73" s="22"/>
      <c r="UB73" s="22"/>
      <c r="UC73" s="22"/>
      <c r="UD73" s="22"/>
      <c r="UE73" s="22"/>
      <c r="UF73" s="22"/>
      <c r="UG73" s="22"/>
      <c r="UH73" s="22"/>
      <c r="UI73" s="22"/>
      <c r="UJ73" s="22"/>
      <c r="UK73" s="22"/>
      <c r="UL73" s="22"/>
      <c r="UM73" s="22"/>
      <c r="UN73" s="22"/>
      <c r="UO73" s="22"/>
      <c r="UP73" s="22"/>
      <c r="UQ73" s="22"/>
      <c r="UR73" s="22"/>
      <c r="US73" s="22"/>
      <c r="UT73" s="22"/>
      <c r="UU73" s="22"/>
      <c r="UV73" s="22"/>
      <c r="UW73" s="22"/>
      <c r="UX73" s="22"/>
      <c r="UY73" s="22"/>
      <c r="UZ73" s="22"/>
      <c r="VA73" s="22"/>
      <c r="VB73" s="22"/>
      <c r="VC73" s="22"/>
      <c r="VD73" s="22"/>
      <c r="VE73" s="22"/>
      <c r="VF73" s="22"/>
      <c r="VG73" s="22"/>
      <c r="VH73" s="22"/>
      <c r="VI73" s="22"/>
      <c r="VJ73" s="22"/>
      <c r="VK73" s="22"/>
      <c r="VL73" s="22"/>
      <c r="VM73" s="22"/>
      <c r="VN73" s="22"/>
      <c r="VO73" s="22"/>
      <c r="VP73" s="22"/>
      <c r="VQ73" s="22"/>
      <c r="VR73" s="22"/>
      <c r="VS73" s="22"/>
      <c r="VT73" s="22"/>
      <c r="VU73" s="22"/>
      <c r="VV73" s="22"/>
      <c r="VW73" s="22"/>
      <c r="VX73" s="22"/>
      <c r="VY73" s="22"/>
      <c r="VZ73" s="22"/>
      <c r="WA73" s="22"/>
      <c r="WB73" s="22"/>
      <c r="WC73" s="22"/>
      <c r="WD73" s="22"/>
      <c r="WE73" s="22"/>
      <c r="WF73" s="22"/>
      <c r="WG73" s="22"/>
      <c r="WH73" s="22"/>
      <c r="WI73" s="22"/>
      <c r="WJ73" s="22"/>
      <c r="WK73" s="22"/>
      <c r="WL73" s="22"/>
      <c r="WM73" s="22"/>
      <c r="WN73" s="22"/>
      <c r="WO73" s="22"/>
      <c r="WP73" s="22"/>
      <c r="WQ73" s="22"/>
      <c r="WR73" s="22"/>
      <c r="WS73" s="22"/>
      <c r="WT73" s="22"/>
      <c r="WU73" s="22"/>
      <c r="WV73" s="22"/>
      <c r="WW73" s="22"/>
      <c r="WX73" s="22"/>
      <c r="WY73" s="22"/>
      <c r="WZ73" s="22"/>
      <c r="XA73" s="22"/>
      <c r="XB73" s="22"/>
      <c r="XC73" s="22"/>
      <c r="XD73" s="22"/>
      <c r="XE73" s="22"/>
      <c r="XF73" s="22"/>
      <c r="XG73" s="22"/>
      <c r="XH73" s="22"/>
      <c r="XI73" s="22"/>
      <c r="XJ73" s="22"/>
      <c r="XK73" s="22"/>
      <c r="XL73" s="22"/>
      <c r="XM73" s="22"/>
      <c r="XN73" s="22"/>
      <c r="XO73" s="22"/>
      <c r="XP73" s="22"/>
      <c r="XQ73" s="22"/>
      <c r="XR73" s="22"/>
      <c r="XS73" s="22"/>
      <c r="XT73" s="22"/>
      <c r="XU73" s="22"/>
      <c r="XV73" s="22"/>
      <c r="XW73" s="22"/>
      <c r="XX73" s="22"/>
      <c r="XY73" s="22"/>
      <c r="XZ73" s="22"/>
      <c r="YA73" s="22"/>
      <c r="YB73" s="22"/>
      <c r="YC73" s="22"/>
      <c r="YD73" s="22"/>
      <c r="YE73" s="22"/>
      <c r="YF73" s="22"/>
      <c r="YG73" s="22"/>
      <c r="YH73" s="22"/>
      <c r="YI73" s="22"/>
      <c r="YJ73" s="22"/>
      <c r="YK73" s="22"/>
      <c r="YL73" s="22"/>
      <c r="YM73" s="22"/>
      <c r="YN73" s="22"/>
      <c r="YO73" s="22"/>
      <c r="YP73" s="22"/>
      <c r="YQ73" s="22"/>
      <c r="YR73" s="22"/>
      <c r="YS73" s="22"/>
      <c r="YT73" s="22"/>
      <c r="YU73" s="22"/>
      <c r="YV73" s="22"/>
      <c r="YW73" s="22"/>
      <c r="YX73" s="22"/>
      <c r="YY73" s="22"/>
      <c r="YZ73" s="22"/>
      <c r="ZA73" s="22"/>
      <c r="ZB73" s="22"/>
      <c r="ZC73" s="22"/>
      <c r="ZD73" s="22"/>
      <c r="ZE73" s="22"/>
      <c r="ZF73" s="22"/>
      <c r="ZG73" s="22"/>
      <c r="ZH73" s="22"/>
      <c r="ZI73" s="22"/>
      <c r="ZJ73" s="22"/>
      <c r="ZK73" s="22"/>
      <c r="ZL73" s="22"/>
      <c r="ZM73" s="22"/>
      <c r="ZN73" s="22"/>
      <c r="ZO73" s="22"/>
      <c r="ZP73" s="22"/>
      <c r="ZQ73" s="22"/>
      <c r="ZR73" s="22"/>
      <c r="ZS73" s="22"/>
      <c r="ZT73" s="22"/>
      <c r="ZU73" s="22"/>
      <c r="ZV73" s="22"/>
      <c r="ZW73" s="22"/>
      <c r="ZX73" s="22"/>
      <c r="ZY73" s="22"/>
      <c r="ZZ73" s="22"/>
      <c r="AAA73" s="22"/>
      <c r="AAB73" s="22"/>
      <c r="AAC73" s="22"/>
      <c r="AAD73" s="22"/>
      <c r="AAE73" s="22"/>
      <c r="AAF73" s="22"/>
      <c r="AAG73" s="22"/>
      <c r="AAH73" s="22"/>
      <c r="AAI73" s="22"/>
      <c r="AAJ73" s="22"/>
      <c r="AAK73" s="22"/>
      <c r="AAL73" s="22"/>
      <c r="AAM73" s="22"/>
      <c r="AAN73" s="22"/>
      <c r="AAO73" s="22"/>
      <c r="AAP73" s="22"/>
      <c r="AAQ73" s="22"/>
      <c r="AAR73" s="22"/>
      <c r="AAS73" s="22"/>
      <c r="AAT73" s="22"/>
      <c r="AAU73" s="22"/>
      <c r="AAV73" s="22"/>
      <c r="AAW73" s="22"/>
      <c r="AAX73" s="22"/>
      <c r="AAY73" s="22"/>
      <c r="AAZ73" s="22"/>
      <c r="ABA73" s="22"/>
      <c r="ABB73" s="22"/>
      <c r="ABC73" s="22"/>
      <c r="ABD73" s="22"/>
      <c r="ABE73" s="22"/>
      <c r="ABF73" s="22"/>
      <c r="ABG73" s="22"/>
      <c r="ABH73" s="22"/>
      <c r="ABI73" s="22"/>
      <c r="ABJ73" s="22"/>
      <c r="ABK73" s="22"/>
      <c r="ABL73" s="22"/>
      <c r="ABM73" s="22"/>
      <c r="ABN73" s="22"/>
      <c r="ABO73" s="22"/>
      <c r="ABP73" s="22"/>
      <c r="ABQ73" s="22"/>
      <c r="ABR73" s="22"/>
      <c r="ABS73" s="22"/>
      <c r="ABT73" s="22"/>
      <c r="ABU73" s="22"/>
      <c r="ABV73" s="22"/>
      <c r="ABW73" s="22"/>
      <c r="ABX73" s="22"/>
      <c r="ABY73" s="22"/>
      <c r="ABZ73" s="22"/>
      <c r="ACA73" s="22"/>
      <c r="ACB73" s="22"/>
      <c r="ACC73" s="22"/>
      <c r="ACD73" s="22"/>
      <c r="ACE73" s="22"/>
      <c r="ACF73" s="22"/>
      <c r="ACG73" s="22"/>
      <c r="ACH73" s="22"/>
      <c r="ACI73" s="22"/>
      <c r="ACJ73" s="22"/>
      <c r="ACK73" s="22"/>
      <c r="ACL73" s="22"/>
      <c r="ACM73" s="22"/>
      <c r="ACN73" s="22"/>
      <c r="ACO73" s="22"/>
      <c r="ACP73" s="22"/>
      <c r="ACQ73" s="22"/>
      <c r="ACR73" s="22"/>
      <c r="ACS73" s="22"/>
      <c r="ACT73" s="22"/>
      <c r="ACU73" s="22"/>
      <c r="ACV73" s="22"/>
      <c r="ACW73" s="22"/>
      <c r="ACX73" s="22"/>
      <c r="ACY73" s="22"/>
      <c r="ACZ73" s="22"/>
      <c r="ADA73" s="22"/>
      <c r="ADB73" s="22"/>
      <c r="ADC73" s="22"/>
      <c r="ADD73" s="22"/>
      <c r="ADE73" s="22"/>
      <c r="ADF73" s="22"/>
      <c r="ADG73" s="22"/>
      <c r="ADH73" s="22"/>
      <c r="ADI73" s="22"/>
      <c r="ADJ73" s="22"/>
      <c r="ADK73" s="22"/>
      <c r="ADL73" s="22"/>
      <c r="ADM73" s="22"/>
      <c r="ADN73" s="22"/>
      <c r="ADO73" s="22"/>
      <c r="ADP73" s="22"/>
      <c r="ADQ73" s="22"/>
      <c r="ADR73" s="22"/>
      <c r="ADS73" s="22"/>
      <c r="ADT73" s="22"/>
      <c r="ADU73" s="22"/>
      <c r="ADV73" s="22"/>
      <c r="ADW73" s="22"/>
      <c r="ADX73" s="22"/>
      <c r="ADY73" s="22"/>
      <c r="ADZ73" s="22"/>
      <c r="AEA73" s="22"/>
      <c r="AEB73" s="22"/>
      <c r="AEC73" s="22"/>
      <c r="AED73" s="22"/>
      <c r="AEE73" s="22"/>
      <c r="AEF73" s="22"/>
      <c r="AEG73" s="22"/>
      <c r="AEH73" s="22"/>
      <c r="AEI73" s="22"/>
      <c r="AEJ73" s="22"/>
      <c r="AEK73" s="22"/>
      <c r="AEL73" s="22"/>
      <c r="AEM73" s="22"/>
      <c r="AEN73" s="22"/>
      <c r="AEO73" s="22"/>
      <c r="AEP73" s="22"/>
      <c r="AEQ73" s="22"/>
      <c r="AER73" s="22"/>
      <c r="AES73" s="22"/>
      <c r="AET73" s="22"/>
      <c r="AEU73" s="22"/>
      <c r="AEV73" s="22"/>
      <c r="AEW73" s="22"/>
      <c r="AEX73" s="22"/>
      <c r="AEY73" s="22"/>
      <c r="AEZ73" s="22"/>
      <c r="AFA73" s="22"/>
      <c r="AFB73" s="22"/>
      <c r="AFC73" s="22"/>
      <c r="AFD73" s="22"/>
      <c r="AFE73" s="22"/>
      <c r="AFF73" s="22"/>
      <c r="AFG73" s="22"/>
      <c r="AFH73" s="22"/>
      <c r="AFI73" s="22"/>
      <c r="AFJ73" s="22"/>
      <c r="AFK73" s="22"/>
      <c r="AFL73" s="22"/>
      <c r="AFM73" s="22"/>
      <c r="AFN73" s="22"/>
      <c r="AFO73" s="22"/>
      <c r="AFP73" s="22"/>
      <c r="AFQ73" s="22"/>
      <c r="AFR73" s="22"/>
      <c r="AFS73" s="22"/>
      <c r="AFT73" s="22"/>
      <c r="AFU73" s="22"/>
      <c r="AFV73" s="22"/>
      <c r="AFW73" s="22"/>
      <c r="AFX73" s="22"/>
      <c r="AFY73" s="22"/>
      <c r="AFZ73" s="22"/>
      <c r="AGA73" s="22"/>
      <c r="AGB73" s="22"/>
      <c r="AGC73" s="22"/>
      <c r="AGD73" s="22"/>
      <c r="AGE73" s="22"/>
      <c r="AGF73" s="22"/>
      <c r="AGG73" s="22"/>
      <c r="AGH73" s="22"/>
      <c r="AGI73" s="22"/>
      <c r="AGJ73" s="22"/>
      <c r="AGK73" s="22"/>
      <c r="AGL73" s="22"/>
      <c r="AGM73" s="22"/>
      <c r="AGN73" s="22"/>
      <c r="AGO73" s="22"/>
      <c r="AGP73" s="22"/>
      <c r="AGQ73" s="22"/>
      <c r="AGR73" s="22"/>
      <c r="AGS73" s="22"/>
      <c r="AGT73" s="22"/>
      <c r="AGU73" s="22"/>
      <c r="AGV73" s="22"/>
      <c r="AGW73" s="22"/>
      <c r="AGX73" s="22"/>
      <c r="AGY73" s="22"/>
      <c r="AGZ73" s="22"/>
      <c r="AHA73" s="22"/>
      <c r="AHB73" s="22"/>
      <c r="AHC73" s="22"/>
      <c r="AHD73" s="22"/>
      <c r="AHE73" s="22"/>
      <c r="AHF73" s="22"/>
      <c r="AHG73" s="22"/>
      <c r="AHH73" s="22"/>
      <c r="AHI73" s="22"/>
      <c r="AHJ73" s="22"/>
      <c r="AHK73" s="22"/>
      <c r="AHL73" s="22"/>
      <c r="AHM73" s="22"/>
      <c r="AHN73" s="22"/>
      <c r="AHO73" s="22"/>
      <c r="AHP73" s="22"/>
      <c r="AHQ73" s="22"/>
      <c r="AHR73" s="22"/>
      <c r="AHS73" s="22"/>
      <c r="AHT73" s="22"/>
      <c r="AHU73" s="22"/>
      <c r="AHV73" s="22"/>
      <c r="AHW73" s="22"/>
      <c r="AHX73" s="22"/>
      <c r="AHY73" s="22"/>
      <c r="AHZ73" s="22"/>
      <c r="AIA73" s="22"/>
      <c r="AIB73" s="22"/>
      <c r="AIC73" s="22"/>
      <c r="AID73" s="22"/>
      <c r="AIE73" s="22"/>
      <c r="AIF73" s="22"/>
      <c r="AIG73" s="22"/>
      <c r="AIH73" s="22"/>
      <c r="AII73" s="22"/>
      <c r="AIJ73" s="22"/>
      <c r="AIK73" s="22"/>
      <c r="AIL73" s="22"/>
      <c r="AIM73" s="22"/>
      <c r="AIN73" s="22"/>
      <c r="AIO73" s="22"/>
      <c r="AIP73" s="22"/>
      <c r="AIQ73" s="22"/>
      <c r="AIR73" s="22"/>
      <c r="AIS73" s="22"/>
      <c r="AIT73" s="22"/>
      <c r="AIU73" s="22"/>
      <c r="AIV73" s="22"/>
      <c r="AIW73" s="22"/>
      <c r="AIX73" s="22"/>
      <c r="AIY73" s="22"/>
      <c r="AIZ73" s="22"/>
      <c r="AJA73" s="22"/>
      <c r="AJB73" s="22"/>
      <c r="AJC73" s="22"/>
      <c r="AJD73" s="22"/>
      <c r="AJE73" s="22"/>
      <c r="AJF73" s="22"/>
      <c r="AJG73" s="22"/>
      <c r="AJH73" s="22"/>
      <c r="AJI73" s="22"/>
      <c r="AJJ73" s="22"/>
      <c r="AJK73" s="22"/>
      <c r="AJL73" s="22"/>
      <c r="AJM73" s="22"/>
      <c r="AJN73" s="22"/>
      <c r="AJO73" s="22"/>
      <c r="AJP73" s="22"/>
      <c r="AJQ73" s="22"/>
      <c r="AJR73" s="22"/>
      <c r="AJS73" s="22"/>
      <c r="AJT73" s="22"/>
      <c r="AJU73" s="22"/>
      <c r="AJV73" s="22"/>
      <c r="AJW73" s="22"/>
      <c r="AJX73" s="22"/>
      <c r="AJY73" s="22"/>
      <c r="AJZ73" s="22"/>
      <c r="AKA73" s="22"/>
      <c r="AKB73" s="22"/>
      <c r="AKC73" s="22"/>
      <c r="AKD73" s="22"/>
      <c r="AKE73" s="22"/>
      <c r="AKF73" s="22"/>
      <c r="AKG73" s="22"/>
      <c r="AKH73" s="22"/>
      <c r="AKI73" s="22"/>
      <c r="AKJ73" s="22"/>
      <c r="AKK73" s="22"/>
      <c r="AKL73" s="22"/>
      <c r="AKM73" s="22"/>
      <c r="AKN73" s="22"/>
      <c r="AKO73" s="22"/>
      <c r="AKP73" s="22"/>
      <c r="AKQ73" s="22"/>
      <c r="AKR73" s="22"/>
      <c r="AKS73" s="22"/>
      <c r="AKT73" s="22"/>
      <c r="AKU73" s="22"/>
      <c r="AKV73" s="22"/>
      <c r="AKW73" s="22"/>
      <c r="AKX73" s="22"/>
      <c r="AKY73" s="22"/>
      <c r="AKZ73" s="22"/>
      <c r="ALA73" s="22"/>
      <c r="ALB73" s="22"/>
      <c r="ALC73" s="22"/>
      <c r="ALD73" s="22"/>
      <c r="ALE73" s="22"/>
      <c r="ALF73" s="22"/>
      <c r="ALG73" s="22"/>
      <c r="ALH73" s="22"/>
      <c r="ALI73" s="22"/>
      <c r="ALJ73" s="22"/>
      <c r="ALK73" s="22"/>
      <c r="ALL73" s="22"/>
      <c r="ALM73" s="22"/>
      <c r="ALN73" s="22"/>
      <c r="ALO73" s="22"/>
      <c r="ALP73" s="22"/>
      <c r="ALQ73" s="22"/>
      <c r="ALR73" s="22"/>
      <c r="ALS73" s="22"/>
      <c r="ALT73" s="22"/>
      <c r="ALU73" s="22"/>
      <c r="ALV73" s="22"/>
      <c r="ALW73" s="22"/>
      <c r="ALX73" s="22"/>
      <c r="ALY73" s="22"/>
      <c r="ALZ73" s="22"/>
      <c r="AMA73" s="22"/>
      <c r="AMB73" s="22"/>
      <c r="AMC73" s="22"/>
      <c r="AMD73" s="22"/>
      <c r="AME73" s="22"/>
      <c r="AMF73" s="22"/>
      <c r="AMG73" s="22"/>
      <c r="AMH73" s="22"/>
      <c r="AMI73" s="22"/>
      <c r="AMJ73" s="22"/>
      <c r="AMK73" s="22"/>
      <c r="AML73" s="22"/>
      <c r="AMM73" s="22"/>
      <c r="AMN73" s="22"/>
      <c r="AMO73" s="22"/>
      <c r="AMP73" s="22"/>
      <c r="AMQ73" s="22"/>
      <c r="AMR73" s="22"/>
      <c r="AMS73" s="22"/>
      <c r="AMT73" s="22"/>
      <c r="AMU73" s="22"/>
      <c r="AMV73" s="22"/>
      <c r="AMW73" s="22"/>
      <c r="AMX73" s="22"/>
      <c r="AMY73" s="22"/>
      <c r="AMZ73" s="22"/>
      <c r="ANA73" s="22"/>
      <c r="ANB73" s="22"/>
      <c r="ANC73" s="22"/>
      <c r="AND73" s="22"/>
      <c r="ANE73" s="22"/>
      <c r="ANF73" s="22"/>
      <c r="ANG73" s="22"/>
      <c r="ANH73" s="22"/>
      <c r="ANI73" s="22"/>
      <c r="ANJ73" s="22"/>
      <c r="ANK73" s="22"/>
      <c r="ANL73" s="22"/>
      <c r="ANM73" s="22"/>
      <c r="ANN73" s="22"/>
      <c r="ANO73" s="22"/>
      <c r="ANP73" s="22"/>
      <c r="ANQ73" s="22"/>
      <c r="ANR73" s="22"/>
      <c r="ANS73" s="22"/>
      <c r="ANT73" s="22"/>
      <c r="ANU73" s="22"/>
      <c r="ANV73" s="22"/>
      <c r="ANW73" s="22"/>
      <c r="ANX73" s="22"/>
      <c r="ANY73" s="22"/>
      <c r="ANZ73" s="22"/>
      <c r="AOA73" s="22"/>
      <c r="AOB73" s="22"/>
      <c r="AOC73" s="22"/>
      <c r="AOD73" s="22"/>
      <c r="AOE73" s="22"/>
      <c r="AOF73" s="22"/>
      <c r="AOG73" s="22"/>
      <c r="AOH73" s="22"/>
      <c r="AOI73" s="22"/>
      <c r="AOJ73" s="22"/>
      <c r="AOK73" s="22"/>
      <c r="AOL73" s="22"/>
      <c r="AOM73" s="22"/>
      <c r="AON73" s="22"/>
      <c r="AOO73" s="22"/>
      <c r="AOP73" s="22"/>
      <c r="AOQ73" s="22"/>
      <c r="AOR73" s="22"/>
      <c r="AOS73" s="22"/>
      <c r="AOT73" s="22"/>
      <c r="AOU73" s="22"/>
      <c r="AOV73" s="22"/>
      <c r="AOW73" s="22"/>
      <c r="AOX73" s="22"/>
      <c r="AOY73" s="22"/>
      <c r="AOZ73" s="22"/>
      <c r="APA73" s="22"/>
      <c r="APB73" s="22"/>
      <c r="APC73" s="22"/>
      <c r="APD73" s="22"/>
      <c r="APE73" s="22"/>
      <c r="APF73" s="22"/>
      <c r="APG73" s="22"/>
      <c r="APH73" s="22"/>
      <c r="API73" s="22"/>
      <c r="APJ73" s="22"/>
      <c r="APK73" s="22"/>
      <c r="APL73" s="22"/>
      <c r="APM73" s="22"/>
      <c r="APN73" s="22"/>
      <c r="APO73" s="22"/>
      <c r="APP73" s="22"/>
      <c r="APQ73" s="22"/>
      <c r="APR73" s="22"/>
      <c r="APS73" s="22"/>
      <c r="APT73" s="22"/>
      <c r="APU73" s="22"/>
      <c r="APV73" s="22"/>
      <c r="APW73" s="22"/>
      <c r="APX73" s="22"/>
      <c r="APY73" s="22"/>
      <c r="APZ73" s="22"/>
      <c r="AQA73" s="22"/>
      <c r="AQB73" s="22"/>
      <c r="AQC73" s="22"/>
      <c r="AQD73" s="22"/>
      <c r="AQE73" s="22"/>
      <c r="AQF73" s="22"/>
      <c r="AQG73" s="22"/>
      <c r="AQH73" s="22"/>
      <c r="AQI73" s="22"/>
      <c r="AQJ73" s="22"/>
      <c r="AQK73" s="22"/>
      <c r="AQL73" s="22"/>
      <c r="AQM73" s="22"/>
      <c r="AQN73" s="22"/>
      <c r="AQO73" s="22"/>
      <c r="AQP73" s="22"/>
      <c r="AQQ73" s="22"/>
      <c r="AQR73" s="22"/>
      <c r="AQS73" s="22"/>
      <c r="AQT73" s="22"/>
      <c r="AQU73" s="22"/>
      <c r="AQV73" s="22"/>
      <c r="AQW73" s="22"/>
      <c r="AQX73" s="22"/>
      <c r="AQY73" s="22"/>
      <c r="AQZ73" s="22"/>
      <c r="ARA73" s="22"/>
      <c r="ARB73" s="22"/>
      <c r="ARC73" s="22"/>
      <c r="ARD73" s="22"/>
      <c r="ARE73" s="22"/>
      <c r="ARF73" s="22"/>
      <c r="ARG73" s="22"/>
      <c r="ARH73" s="22"/>
      <c r="ARI73" s="22"/>
      <c r="ARJ73" s="22"/>
      <c r="ARK73" s="22"/>
      <c r="ARL73" s="22"/>
      <c r="ARM73" s="22"/>
      <c r="ARN73" s="22"/>
      <c r="ARO73" s="22"/>
      <c r="ARP73" s="22"/>
      <c r="ARQ73" s="22"/>
      <c r="ARR73" s="22"/>
      <c r="ARS73" s="22"/>
      <c r="ART73" s="22"/>
      <c r="ARU73" s="22"/>
      <c r="ARV73" s="22"/>
      <c r="ARW73" s="22"/>
      <c r="ARX73" s="22"/>
      <c r="ARY73" s="22"/>
      <c r="ARZ73" s="22"/>
      <c r="ASA73" s="22"/>
      <c r="ASB73" s="22"/>
      <c r="ASC73" s="22"/>
      <c r="ASD73" s="22"/>
      <c r="ASE73" s="22"/>
      <c r="ASF73" s="22"/>
      <c r="ASG73" s="22"/>
      <c r="ASH73" s="22"/>
      <c r="ASI73" s="22"/>
      <c r="ASJ73" s="22"/>
      <c r="ASK73" s="22"/>
      <c r="ASL73" s="22"/>
      <c r="ASM73" s="22"/>
      <c r="ASN73" s="22"/>
      <c r="ASO73" s="22"/>
      <c r="ASP73" s="22"/>
      <c r="ASQ73" s="22"/>
      <c r="ASR73" s="22"/>
      <c r="ASS73" s="22"/>
      <c r="AST73" s="22"/>
      <c r="ASU73" s="22"/>
      <c r="ASV73" s="22"/>
      <c r="ASW73" s="22"/>
      <c r="ASX73" s="22"/>
      <c r="ASY73" s="22"/>
      <c r="ASZ73" s="22"/>
      <c r="ATA73" s="22"/>
      <c r="ATB73" s="22"/>
      <c r="ATC73" s="22"/>
      <c r="ATD73" s="22"/>
      <c r="ATE73" s="22"/>
      <c r="ATF73" s="22"/>
      <c r="ATG73" s="22"/>
      <c r="ATH73" s="22"/>
      <c r="ATI73" s="22"/>
      <c r="ATJ73" s="22"/>
      <c r="ATK73" s="22"/>
      <c r="ATL73" s="22"/>
      <c r="ATM73" s="22"/>
      <c r="ATN73" s="22"/>
      <c r="ATO73" s="22"/>
      <c r="ATP73" s="22"/>
      <c r="ATQ73" s="22"/>
      <c r="ATR73" s="22"/>
      <c r="ATS73" s="22"/>
      <c r="ATT73" s="22"/>
      <c r="ATU73" s="22"/>
      <c r="ATV73" s="22"/>
      <c r="ATW73" s="22"/>
      <c r="ATX73" s="22"/>
      <c r="ATY73" s="22"/>
      <c r="ATZ73" s="22"/>
      <c r="AUA73" s="22"/>
      <c r="AUB73" s="22"/>
      <c r="AUC73" s="22"/>
      <c r="AUD73" s="22"/>
      <c r="AUE73" s="22"/>
      <c r="AUF73" s="22"/>
      <c r="AUG73" s="22"/>
      <c r="AUH73" s="22"/>
      <c r="AUI73" s="22"/>
      <c r="AUJ73" s="22"/>
      <c r="AUK73" s="22"/>
      <c r="AUL73" s="22"/>
      <c r="AUM73" s="22"/>
      <c r="AUN73" s="22"/>
      <c r="AUO73" s="22"/>
      <c r="AUP73" s="22"/>
      <c r="AUQ73" s="22"/>
      <c r="AUR73" s="22"/>
      <c r="AUS73" s="22"/>
      <c r="AUT73" s="22"/>
      <c r="AUU73" s="22"/>
      <c r="AUV73" s="22"/>
      <c r="AUW73" s="22"/>
      <c r="AUX73" s="22"/>
      <c r="AUY73" s="22"/>
      <c r="AUZ73" s="22"/>
      <c r="AVA73" s="22"/>
      <c r="AVB73" s="22"/>
      <c r="AVC73" s="22"/>
      <c r="AVD73" s="22"/>
      <c r="AVE73" s="22"/>
      <c r="AVF73" s="22"/>
      <c r="AVG73" s="22"/>
      <c r="AVH73" s="22"/>
      <c r="AVI73" s="22"/>
      <c r="AVJ73" s="22"/>
      <c r="AVK73" s="22"/>
      <c r="AVL73" s="22"/>
      <c r="AVM73" s="22"/>
      <c r="AVN73" s="22"/>
      <c r="AVO73" s="22"/>
      <c r="AVP73" s="22"/>
      <c r="AVQ73" s="22"/>
      <c r="AVR73" s="22"/>
      <c r="AVS73" s="22"/>
      <c r="AVT73" s="22"/>
      <c r="AVU73" s="22"/>
      <c r="AVV73" s="22"/>
      <c r="AVW73" s="22"/>
      <c r="AVX73" s="22"/>
      <c r="AVY73" s="22"/>
      <c r="AVZ73" s="22"/>
      <c r="AWA73" s="22"/>
      <c r="AWB73" s="22"/>
      <c r="AWC73" s="22"/>
      <c r="AWD73" s="22"/>
      <c r="AWE73" s="22"/>
      <c r="AWF73" s="22"/>
      <c r="AWG73" s="22"/>
      <c r="AWH73" s="22"/>
      <c r="AWI73" s="22"/>
      <c r="AWJ73" s="22"/>
      <c r="AWK73" s="22"/>
      <c r="AWL73" s="22"/>
      <c r="AWM73" s="22"/>
      <c r="AWN73" s="22"/>
      <c r="AWO73" s="22"/>
      <c r="AWP73" s="22"/>
      <c r="AWQ73" s="22"/>
      <c r="AWR73" s="22"/>
      <c r="AWS73" s="22"/>
      <c r="AWT73" s="22"/>
      <c r="AWU73" s="22"/>
      <c r="AWV73" s="22"/>
      <c r="AWW73" s="22"/>
      <c r="AWX73" s="22"/>
      <c r="AWY73" s="22"/>
      <c r="AWZ73" s="22"/>
      <c r="AXA73" s="22"/>
      <c r="AXB73" s="22"/>
      <c r="AXC73" s="22"/>
      <c r="AXD73" s="22"/>
      <c r="AXE73" s="22"/>
      <c r="AXF73" s="22"/>
      <c r="AXG73" s="22"/>
      <c r="AXH73" s="22"/>
      <c r="AXI73" s="22"/>
      <c r="AXJ73" s="22"/>
      <c r="AXK73" s="22"/>
      <c r="AXL73" s="22"/>
      <c r="AXM73" s="22"/>
      <c r="AXN73" s="22"/>
      <c r="AXO73" s="22"/>
      <c r="AXP73" s="22"/>
      <c r="AXQ73" s="22"/>
      <c r="AXR73" s="22"/>
      <c r="AXS73" s="22"/>
      <c r="AXT73" s="22"/>
      <c r="AXU73" s="22"/>
      <c r="AXV73" s="22"/>
      <c r="AXW73" s="22"/>
      <c r="AXX73" s="22"/>
      <c r="AXY73" s="22"/>
      <c r="AXZ73" s="22"/>
      <c r="AYA73" s="22"/>
      <c r="AYB73" s="22"/>
      <c r="AYC73" s="22"/>
      <c r="AYD73" s="22"/>
      <c r="AYE73" s="22"/>
      <c r="AYF73" s="22"/>
      <c r="AYG73" s="22"/>
      <c r="AYH73" s="22"/>
      <c r="AYI73" s="22"/>
      <c r="AYJ73" s="22"/>
      <c r="AYK73" s="22"/>
      <c r="AYL73" s="22"/>
      <c r="AYM73" s="22"/>
      <c r="AYN73" s="22"/>
      <c r="AYO73" s="22"/>
      <c r="AYP73" s="22"/>
      <c r="AYQ73" s="22"/>
      <c r="AYR73" s="22"/>
      <c r="AYS73" s="22"/>
      <c r="AYT73" s="22"/>
      <c r="AYU73" s="22"/>
      <c r="AYV73" s="22"/>
      <c r="AYW73" s="22"/>
      <c r="AYX73" s="22"/>
      <c r="AYY73" s="22"/>
      <c r="AYZ73" s="22"/>
      <c r="AZA73" s="22"/>
      <c r="AZB73" s="22"/>
      <c r="AZC73" s="22"/>
      <c r="AZD73" s="22"/>
      <c r="AZE73" s="22"/>
      <c r="AZF73" s="22"/>
      <c r="AZG73" s="22"/>
      <c r="AZH73" s="22"/>
      <c r="AZI73" s="22"/>
      <c r="AZJ73" s="22"/>
      <c r="AZK73" s="22"/>
      <c r="AZL73" s="22"/>
      <c r="AZM73" s="22"/>
      <c r="AZN73" s="22"/>
      <c r="AZO73" s="22"/>
      <c r="AZP73" s="22"/>
      <c r="AZQ73" s="22"/>
      <c r="AZR73" s="22"/>
      <c r="AZS73" s="22"/>
      <c r="AZT73" s="22"/>
      <c r="AZU73" s="22"/>
      <c r="AZV73" s="22"/>
      <c r="AZW73" s="22"/>
      <c r="AZX73" s="22"/>
      <c r="AZY73" s="22"/>
      <c r="AZZ73" s="22"/>
      <c r="BAA73" s="22"/>
      <c r="BAB73" s="22"/>
      <c r="BAC73" s="22"/>
      <c r="BAD73" s="22"/>
      <c r="BAE73" s="22"/>
      <c r="BAF73" s="22"/>
      <c r="BAG73" s="22"/>
      <c r="BAH73" s="22"/>
      <c r="BAI73" s="22"/>
      <c r="BAJ73" s="22"/>
      <c r="BAK73" s="22"/>
      <c r="BAL73" s="22"/>
      <c r="BAM73" s="22"/>
      <c r="BAN73" s="22"/>
      <c r="BAO73" s="22"/>
      <c r="BAP73" s="22"/>
      <c r="BAQ73" s="22"/>
      <c r="BAR73" s="22"/>
      <c r="BAS73" s="22"/>
      <c r="BAT73" s="22"/>
      <c r="BAU73" s="22"/>
      <c r="BAV73" s="22"/>
      <c r="BAW73" s="22"/>
      <c r="BAX73" s="22"/>
      <c r="BAY73" s="22"/>
      <c r="BAZ73" s="22"/>
      <c r="BBA73" s="22"/>
      <c r="BBB73" s="22"/>
      <c r="BBC73" s="22"/>
      <c r="BBD73" s="22"/>
      <c r="BBE73" s="22"/>
      <c r="BBF73" s="22"/>
      <c r="BBG73" s="22"/>
      <c r="BBH73" s="22"/>
      <c r="BBI73" s="22"/>
      <c r="BBJ73" s="22"/>
      <c r="BBK73" s="22"/>
      <c r="BBL73" s="22"/>
      <c r="BBM73" s="22"/>
      <c r="BBN73" s="22"/>
      <c r="BBO73" s="22"/>
      <c r="BBP73" s="22"/>
      <c r="BBQ73" s="22"/>
      <c r="BBR73" s="22"/>
      <c r="BBS73" s="22"/>
      <c r="BBT73" s="22"/>
      <c r="BBU73" s="22"/>
      <c r="BBV73" s="22"/>
      <c r="BBW73" s="22"/>
      <c r="BBX73" s="22"/>
      <c r="BBY73" s="22"/>
      <c r="BBZ73" s="22"/>
      <c r="BCA73" s="22"/>
      <c r="BCB73" s="22"/>
      <c r="BCC73" s="22"/>
      <c r="BCD73" s="22"/>
      <c r="BCE73" s="22"/>
      <c r="BCF73" s="22"/>
      <c r="BCG73" s="22"/>
      <c r="BCH73" s="22"/>
      <c r="BCI73" s="22"/>
      <c r="BCJ73" s="22"/>
      <c r="BCK73" s="22"/>
      <c r="BCL73" s="22"/>
      <c r="BCM73" s="22"/>
      <c r="BCN73" s="22"/>
      <c r="BCO73" s="22"/>
      <c r="BCP73" s="22"/>
      <c r="BCQ73" s="22"/>
      <c r="BCR73" s="22"/>
      <c r="BCS73" s="22"/>
      <c r="BCT73" s="22"/>
      <c r="BCU73" s="22"/>
      <c r="BCV73" s="22"/>
      <c r="BCW73" s="22"/>
      <c r="BCX73" s="22"/>
      <c r="BCY73" s="22"/>
      <c r="BCZ73" s="22"/>
      <c r="BDA73" s="22"/>
      <c r="BDB73" s="22"/>
      <c r="BDC73" s="22"/>
      <c r="BDD73" s="22"/>
      <c r="BDE73" s="22"/>
      <c r="BDF73" s="22"/>
      <c r="BDG73" s="22"/>
      <c r="BDH73" s="22"/>
      <c r="BDI73" s="22"/>
      <c r="BDJ73" s="22"/>
      <c r="BDK73" s="22"/>
      <c r="BDL73" s="22"/>
      <c r="BDM73" s="22"/>
      <c r="BDN73" s="22"/>
      <c r="BDO73" s="22"/>
      <c r="BDP73" s="22"/>
      <c r="BDQ73" s="22"/>
      <c r="BDR73" s="22"/>
      <c r="BDS73" s="22"/>
      <c r="BDT73" s="22"/>
      <c r="BDU73" s="22"/>
      <c r="BDV73" s="22"/>
      <c r="BDW73" s="22"/>
      <c r="BDX73" s="22"/>
      <c r="BDY73" s="22"/>
      <c r="BDZ73" s="22"/>
      <c r="BEA73" s="22"/>
      <c r="BEB73" s="22"/>
      <c r="BEC73" s="22"/>
      <c r="BED73" s="22"/>
      <c r="BEE73" s="22"/>
      <c r="BEF73" s="22"/>
      <c r="BEG73" s="22"/>
      <c r="BEH73" s="22"/>
      <c r="BEI73" s="22"/>
      <c r="BEJ73" s="22"/>
      <c r="BEK73" s="22"/>
      <c r="BEL73" s="22"/>
      <c r="BEM73" s="22"/>
      <c r="BEN73" s="22"/>
      <c r="BEO73" s="22"/>
      <c r="BEP73" s="22"/>
      <c r="BEQ73" s="22"/>
      <c r="BER73" s="22"/>
      <c r="BES73" s="22"/>
      <c r="BET73" s="22"/>
      <c r="BEU73" s="22"/>
      <c r="BEV73" s="22"/>
      <c r="BEW73" s="22"/>
      <c r="BEX73" s="22"/>
      <c r="BEY73" s="22"/>
      <c r="BEZ73" s="22"/>
      <c r="BFA73" s="22"/>
      <c r="BFB73" s="22"/>
      <c r="BFC73" s="22"/>
      <c r="BFD73" s="22"/>
      <c r="BFE73" s="22"/>
      <c r="BFF73" s="22"/>
      <c r="BFG73" s="22"/>
      <c r="BFH73" s="22"/>
      <c r="BFI73" s="22"/>
      <c r="BFJ73" s="22"/>
      <c r="BFK73" s="22"/>
      <c r="BFL73" s="22"/>
      <c r="BFM73" s="22"/>
      <c r="BFN73" s="22"/>
      <c r="BFO73" s="22"/>
      <c r="BFP73" s="22"/>
      <c r="BFQ73" s="22"/>
      <c r="BFR73" s="22"/>
      <c r="BFS73" s="22"/>
      <c r="BFT73" s="22"/>
      <c r="BFU73" s="22"/>
      <c r="BFV73" s="22"/>
      <c r="BFW73" s="22"/>
      <c r="BFX73" s="22"/>
      <c r="BFY73" s="22"/>
      <c r="BFZ73" s="22"/>
      <c r="BGA73" s="22"/>
      <c r="BGB73" s="22"/>
      <c r="BGC73" s="22"/>
      <c r="BGD73" s="22"/>
      <c r="BGE73" s="22"/>
      <c r="BGF73" s="22"/>
      <c r="BGG73" s="22"/>
      <c r="BGH73" s="22"/>
      <c r="BGI73" s="22"/>
      <c r="BGJ73" s="22"/>
      <c r="BGK73" s="22"/>
      <c r="BGL73" s="22"/>
      <c r="BGM73" s="22"/>
      <c r="BGN73" s="22"/>
      <c r="BGO73" s="22"/>
      <c r="BGP73" s="22"/>
      <c r="BGQ73" s="22"/>
      <c r="BGR73" s="22"/>
      <c r="BGS73" s="22"/>
      <c r="BGT73" s="22"/>
      <c r="BGU73" s="22"/>
      <c r="BGV73" s="22"/>
      <c r="BGW73" s="22"/>
      <c r="BGX73" s="22"/>
      <c r="BGY73" s="22"/>
      <c r="BGZ73" s="22"/>
      <c r="BHA73" s="22"/>
      <c r="BHB73" s="22"/>
      <c r="BHC73" s="22"/>
      <c r="BHD73" s="22"/>
      <c r="BHE73" s="22"/>
      <c r="BHF73" s="22"/>
      <c r="BHG73" s="22"/>
      <c r="BHH73" s="22"/>
      <c r="BHI73" s="22"/>
      <c r="BHJ73" s="22"/>
      <c r="BHK73" s="22"/>
      <c r="BHL73" s="22"/>
      <c r="BHM73" s="22"/>
      <c r="BHN73" s="22"/>
      <c r="BHO73" s="22"/>
      <c r="BHP73" s="22"/>
      <c r="BHQ73" s="22"/>
      <c r="BHR73" s="22"/>
      <c r="BHS73" s="22"/>
      <c r="BHT73" s="22"/>
      <c r="BHU73" s="22"/>
      <c r="BHV73" s="22"/>
      <c r="BHW73" s="22"/>
      <c r="BHX73" s="22"/>
      <c r="BHY73" s="22"/>
      <c r="BHZ73" s="22"/>
      <c r="BIA73" s="22"/>
      <c r="BIB73" s="22"/>
      <c r="BIC73" s="22"/>
      <c r="BID73" s="22"/>
      <c r="BIE73" s="22"/>
      <c r="BIF73" s="22"/>
      <c r="BIG73" s="22"/>
      <c r="BIH73" s="22"/>
      <c r="BII73" s="22"/>
      <c r="BIJ73" s="22"/>
      <c r="BIK73" s="22"/>
      <c r="BIL73" s="22"/>
      <c r="BIM73" s="22"/>
      <c r="BIN73" s="22"/>
      <c r="BIO73" s="22"/>
      <c r="BIP73" s="22"/>
      <c r="BIQ73" s="22"/>
      <c r="BIR73" s="22"/>
      <c r="BIS73" s="22"/>
      <c r="BIT73" s="22"/>
      <c r="BIU73" s="22"/>
      <c r="BIV73" s="22"/>
      <c r="BIW73" s="22"/>
      <c r="BIX73" s="22"/>
      <c r="BIY73" s="22"/>
      <c r="BIZ73" s="22"/>
      <c r="BJA73" s="22"/>
      <c r="BJB73" s="22"/>
      <c r="BJC73" s="22"/>
      <c r="BJD73" s="22"/>
      <c r="BJE73" s="22"/>
      <c r="BJF73" s="22"/>
      <c r="BJG73" s="22"/>
      <c r="BJH73" s="22"/>
      <c r="BJI73" s="22"/>
      <c r="BJJ73" s="22"/>
      <c r="BJK73" s="22"/>
      <c r="BJL73" s="22"/>
      <c r="BJM73" s="22"/>
      <c r="BJN73" s="22"/>
      <c r="BJO73" s="22"/>
      <c r="BJP73" s="22"/>
      <c r="BJQ73" s="22"/>
      <c r="BJR73" s="22"/>
      <c r="BJS73" s="22"/>
      <c r="BJT73" s="22"/>
      <c r="BJU73" s="22"/>
      <c r="BJV73" s="22"/>
      <c r="BJW73" s="22"/>
      <c r="BJX73" s="22"/>
      <c r="BJY73" s="22"/>
      <c r="BJZ73" s="22"/>
      <c r="BKA73" s="22"/>
      <c r="BKB73" s="22"/>
      <c r="BKC73" s="22"/>
      <c r="BKD73" s="22"/>
      <c r="BKE73" s="22"/>
      <c r="BKF73" s="22"/>
      <c r="BKG73" s="22"/>
      <c r="BKH73" s="22"/>
      <c r="BKI73" s="22"/>
      <c r="BKJ73" s="22"/>
      <c r="BKK73" s="22"/>
      <c r="BKL73" s="22"/>
      <c r="BKM73" s="22"/>
      <c r="BKN73" s="22"/>
      <c r="BKO73" s="22"/>
      <c r="BKP73" s="22"/>
      <c r="BKQ73" s="22"/>
      <c r="BKR73" s="22"/>
      <c r="BKS73" s="22"/>
      <c r="BKT73" s="22"/>
      <c r="BKU73" s="22"/>
      <c r="BKV73" s="22"/>
      <c r="BKW73" s="22"/>
      <c r="BKX73" s="22"/>
      <c r="BKY73" s="22"/>
      <c r="BKZ73" s="22"/>
      <c r="BLA73" s="22"/>
      <c r="BLB73" s="22"/>
      <c r="BLC73" s="22"/>
      <c r="BLD73" s="22"/>
      <c r="BLE73" s="22"/>
      <c r="BLF73" s="22"/>
      <c r="BLG73" s="22"/>
      <c r="BLH73" s="22"/>
      <c r="BLI73" s="22"/>
      <c r="BLJ73" s="22"/>
      <c r="BLK73" s="22"/>
      <c r="BLL73" s="22"/>
      <c r="BLM73" s="22"/>
      <c r="BLN73" s="22"/>
      <c r="BLO73" s="22"/>
      <c r="BLP73" s="22"/>
      <c r="BLQ73" s="22"/>
      <c r="BLR73" s="22"/>
      <c r="BLS73" s="22"/>
      <c r="BLT73" s="22"/>
      <c r="BLU73" s="22"/>
      <c r="BLV73" s="22"/>
      <c r="BLW73" s="22"/>
      <c r="BLX73" s="22"/>
      <c r="BLY73" s="22"/>
      <c r="BLZ73" s="22"/>
      <c r="BMA73" s="22"/>
      <c r="BMB73" s="22"/>
      <c r="BMC73" s="22"/>
      <c r="BMD73" s="22"/>
      <c r="BME73" s="22"/>
      <c r="BMF73" s="22"/>
      <c r="BMG73" s="22"/>
      <c r="BMH73" s="22"/>
      <c r="BMI73" s="22"/>
      <c r="BMJ73" s="22"/>
      <c r="BMK73" s="22"/>
      <c r="BML73" s="22"/>
      <c r="BMM73" s="22"/>
      <c r="BMN73" s="22"/>
      <c r="BMO73" s="22"/>
      <c r="BMP73" s="22"/>
      <c r="BMQ73" s="22"/>
      <c r="BMR73" s="22"/>
      <c r="BMS73" s="22"/>
      <c r="BMT73" s="22"/>
      <c r="BMU73" s="22"/>
      <c r="BMV73" s="22"/>
      <c r="BMW73" s="22"/>
      <c r="BMX73" s="22"/>
      <c r="BMY73" s="22"/>
      <c r="BMZ73" s="22"/>
      <c r="BNA73" s="22"/>
      <c r="BNB73" s="22"/>
      <c r="BNC73" s="22"/>
      <c r="BND73" s="22"/>
      <c r="BNE73" s="22"/>
      <c r="BNF73" s="22"/>
      <c r="BNG73" s="22"/>
      <c r="BNH73" s="22"/>
      <c r="BNI73" s="22"/>
      <c r="BNJ73" s="22"/>
      <c r="BNK73" s="22"/>
      <c r="BNL73" s="22"/>
      <c r="BNM73" s="22"/>
      <c r="BNN73" s="22"/>
      <c r="BNO73" s="22"/>
      <c r="BNP73" s="22"/>
      <c r="BNQ73" s="22"/>
      <c r="BNR73" s="22"/>
      <c r="BNS73" s="22"/>
      <c r="BNT73" s="22"/>
      <c r="BNU73" s="22"/>
      <c r="BNV73" s="22"/>
      <c r="BNW73" s="22"/>
      <c r="BNX73" s="22"/>
      <c r="BNY73" s="22"/>
      <c r="BNZ73" s="22"/>
      <c r="BOA73" s="22"/>
      <c r="BOB73" s="22"/>
      <c r="BOC73" s="22"/>
      <c r="BOD73" s="22"/>
      <c r="BOE73" s="22"/>
      <c r="BOF73" s="22"/>
      <c r="BOG73" s="22"/>
      <c r="BOH73" s="22"/>
      <c r="BOI73" s="22"/>
      <c r="BOJ73" s="22"/>
      <c r="BOK73" s="22"/>
      <c r="BOL73" s="22"/>
      <c r="BOM73" s="22"/>
      <c r="BON73" s="22"/>
      <c r="BOO73" s="22"/>
      <c r="BOP73" s="22"/>
      <c r="BOQ73" s="22"/>
      <c r="BOR73" s="22"/>
      <c r="BOS73" s="22"/>
      <c r="BOT73" s="22"/>
      <c r="BOU73" s="22"/>
      <c r="BOV73" s="22"/>
      <c r="BOW73" s="22"/>
      <c r="BOX73" s="22"/>
      <c r="BOY73" s="22"/>
      <c r="BOZ73" s="22"/>
      <c r="BPA73" s="22"/>
      <c r="BPB73" s="22"/>
      <c r="BPC73" s="22"/>
      <c r="BPD73" s="22"/>
      <c r="BPE73" s="22"/>
      <c r="BPF73" s="22"/>
      <c r="BPG73" s="22"/>
      <c r="BPH73" s="22"/>
      <c r="BPI73" s="22"/>
      <c r="BPJ73" s="22"/>
      <c r="BPK73" s="22"/>
      <c r="BPL73" s="22"/>
      <c r="BPM73" s="22"/>
      <c r="BPN73" s="22"/>
      <c r="BPO73" s="22"/>
      <c r="BPP73" s="22"/>
      <c r="BPQ73" s="22"/>
      <c r="BPR73" s="22"/>
      <c r="BPS73" s="22"/>
      <c r="BPT73" s="22"/>
      <c r="BPU73" s="22"/>
      <c r="BPV73" s="22"/>
      <c r="BPW73" s="22"/>
      <c r="BPX73" s="22"/>
      <c r="BPY73" s="22"/>
      <c r="BPZ73" s="22"/>
      <c r="BQA73" s="22"/>
      <c r="BQB73" s="22"/>
      <c r="BQC73" s="22"/>
      <c r="BQD73" s="22"/>
      <c r="BQE73" s="22"/>
      <c r="BQF73" s="22"/>
      <c r="BQG73" s="22"/>
      <c r="BQH73" s="22"/>
      <c r="BQI73" s="22"/>
      <c r="BQJ73" s="22"/>
      <c r="BQK73" s="22"/>
      <c r="BQL73" s="22"/>
      <c r="BQM73" s="22"/>
      <c r="BQN73" s="22"/>
      <c r="BQO73" s="22"/>
      <c r="BQP73" s="22"/>
      <c r="BQQ73" s="22"/>
      <c r="BQR73" s="22"/>
      <c r="BQS73" s="22"/>
      <c r="BQT73" s="22"/>
      <c r="BQU73" s="22"/>
      <c r="BQV73" s="22"/>
      <c r="BQW73" s="22"/>
      <c r="BQX73" s="22"/>
      <c r="BQY73" s="22"/>
      <c r="BQZ73" s="22"/>
      <c r="BRA73" s="22"/>
      <c r="BRB73" s="22"/>
      <c r="BRC73" s="22"/>
      <c r="BRD73" s="22"/>
      <c r="BRE73" s="22"/>
      <c r="BRF73" s="22"/>
      <c r="BRG73" s="22"/>
      <c r="BRH73" s="22"/>
      <c r="BRI73" s="22"/>
      <c r="BRJ73" s="22"/>
      <c r="BRK73" s="22"/>
      <c r="BRL73" s="22"/>
      <c r="BRM73" s="22"/>
      <c r="BRN73" s="22"/>
      <c r="BRO73" s="22"/>
      <c r="BRP73" s="22"/>
      <c r="BRQ73" s="22"/>
      <c r="BRR73" s="22"/>
      <c r="BRS73" s="22"/>
      <c r="BRT73" s="22"/>
      <c r="BRU73" s="22"/>
      <c r="BRV73" s="22"/>
      <c r="BRW73" s="22"/>
      <c r="BRX73" s="22"/>
      <c r="BRY73" s="22"/>
      <c r="BRZ73" s="22"/>
      <c r="BSA73" s="22"/>
      <c r="BSB73" s="22"/>
      <c r="BSC73" s="22"/>
      <c r="BSD73" s="22"/>
      <c r="BSE73" s="22"/>
      <c r="BSF73" s="22"/>
      <c r="BSG73" s="22"/>
      <c r="BSH73" s="22"/>
      <c r="BSI73" s="22"/>
      <c r="BSJ73" s="22"/>
      <c r="BSK73" s="22"/>
      <c r="BSL73" s="22"/>
      <c r="BSM73" s="22"/>
      <c r="BSN73" s="22"/>
      <c r="BSO73" s="22"/>
      <c r="BSP73" s="22"/>
      <c r="BSQ73" s="22"/>
      <c r="BSR73" s="22"/>
      <c r="BSS73" s="22"/>
      <c r="BST73" s="22"/>
      <c r="BSU73" s="22"/>
      <c r="BSV73" s="22"/>
      <c r="BSW73" s="22"/>
      <c r="BSX73" s="22"/>
      <c r="BSY73" s="22"/>
      <c r="BSZ73" s="22"/>
      <c r="BTA73" s="22"/>
      <c r="BTB73" s="22"/>
      <c r="BTC73" s="22"/>
      <c r="BTD73" s="22"/>
      <c r="BTE73" s="22"/>
      <c r="BTF73" s="22"/>
      <c r="BTG73" s="22"/>
      <c r="BTH73" s="22"/>
      <c r="BTI73" s="22"/>
      <c r="BTJ73" s="22"/>
      <c r="BTK73" s="22"/>
      <c r="BTL73" s="22"/>
      <c r="BTM73" s="22"/>
      <c r="BTN73" s="22"/>
      <c r="BTO73" s="22"/>
      <c r="BTP73" s="22"/>
      <c r="BTQ73" s="22"/>
      <c r="BTR73" s="22"/>
      <c r="BTS73" s="22"/>
      <c r="BTT73" s="22"/>
      <c r="BTU73" s="22"/>
      <c r="BTV73" s="22"/>
      <c r="BTW73" s="22"/>
      <c r="BTX73" s="22"/>
      <c r="BTY73" s="22"/>
      <c r="BTZ73" s="22"/>
      <c r="BUA73" s="22"/>
      <c r="BUB73" s="22"/>
      <c r="BUC73" s="22"/>
      <c r="BUD73" s="22"/>
      <c r="BUE73" s="22"/>
      <c r="BUF73" s="22"/>
      <c r="BUG73" s="22"/>
      <c r="BUH73" s="22"/>
      <c r="BUI73" s="22"/>
      <c r="BUJ73" s="22"/>
      <c r="BUK73" s="22"/>
      <c r="BUL73" s="22"/>
      <c r="BUM73" s="22"/>
      <c r="BUN73" s="22"/>
      <c r="BUO73" s="22"/>
      <c r="BUP73" s="22"/>
      <c r="BUQ73" s="22"/>
      <c r="BUR73" s="22"/>
      <c r="BUS73" s="22"/>
      <c r="BUT73" s="22"/>
      <c r="BUU73" s="22"/>
      <c r="BUV73" s="22"/>
      <c r="BUW73" s="22"/>
      <c r="BUX73" s="22"/>
      <c r="BUY73" s="22"/>
      <c r="BUZ73" s="22"/>
      <c r="BVA73" s="22"/>
      <c r="BVB73" s="22"/>
      <c r="BVC73" s="22"/>
      <c r="BVD73" s="22"/>
      <c r="BVE73" s="22"/>
      <c r="BVF73" s="22"/>
      <c r="BVG73" s="22"/>
      <c r="BVH73" s="22"/>
      <c r="BVI73" s="22"/>
      <c r="BVJ73" s="22"/>
      <c r="BVK73" s="22"/>
      <c r="BVL73" s="22"/>
      <c r="BVM73" s="22"/>
      <c r="BVN73" s="22"/>
      <c r="BVO73" s="22"/>
      <c r="BVP73" s="22"/>
      <c r="BVQ73" s="22"/>
      <c r="BVR73" s="22"/>
      <c r="BVS73" s="22"/>
      <c r="BVT73" s="22"/>
      <c r="BVU73" s="22"/>
      <c r="BVV73" s="22"/>
      <c r="BVW73" s="22"/>
      <c r="BVX73" s="22"/>
      <c r="BVY73" s="22"/>
      <c r="BVZ73" s="22"/>
      <c r="BWA73" s="22"/>
      <c r="BWB73" s="22"/>
      <c r="BWC73" s="22"/>
      <c r="BWD73" s="22"/>
      <c r="BWE73" s="22"/>
      <c r="BWF73" s="22"/>
      <c r="BWG73" s="22"/>
      <c r="BWH73" s="22"/>
      <c r="BWI73" s="22"/>
      <c r="BWJ73" s="22"/>
      <c r="BWK73" s="22"/>
      <c r="BWL73" s="22"/>
      <c r="BWM73" s="22"/>
      <c r="BWN73" s="22"/>
      <c r="BWO73" s="22"/>
      <c r="BWP73" s="22"/>
      <c r="BWQ73" s="22"/>
      <c r="BWR73" s="22"/>
      <c r="BWS73" s="22"/>
      <c r="BWT73" s="22"/>
      <c r="BWU73" s="22"/>
      <c r="BWV73" s="22"/>
      <c r="BWW73" s="22"/>
      <c r="BWX73" s="22"/>
      <c r="BWY73" s="22"/>
      <c r="BWZ73" s="22"/>
      <c r="BXA73" s="22"/>
      <c r="BXB73" s="22"/>
      <c r="BXC73" s="22"/>
      <c r="BXD73" s="22"/>
      <c r="BXE73" s="22"/>
      <c r="BXF73" s="22"/>
      <c r="BXG73" s="22"/>
      <c r="BXH73" s="22"/>
      <c r="BXI73" s="22"/>
      <c r="BXJ73" s="22"/>
      <c r="BXK73" s="22"/>
      <c r="BXL73" s="22"/>
      <c r="BXM73" s="22"/>
      <c r="BXN73" s="22"/>
      <c r="BXO73" s="22"/>
      <c r="BXP73" s="22"/>
      <c r="BXQ73" s="22"/>
      <c r="BXR73" s="22"/>
      <c r="BXS73" s="22"/>
      <c r="BXT73" s="22"/>
      <c r="BXU73" s="22"/>
      <c r="BXV73" s="22"/>
      <c r="BXW73" s="22"/>
      <c r="BXX73" s="22"/>
      <c r="BXY73" s="22"/>
      <c r="BXZ73" s="22"/>
      <c r="BYA73" s="22"/>
      <c r="BYB73" s="22"/>
      <c r="BYC73" s="22"/>
      <c r="BYD73" s="22"/>
      <c r="BYE73" s="22"/>
      <c r="BYF73" s="22"/>
      <c r="BYG73" s="22"/>
      <c r="BYH73" s="22"/>
      <c r="BYI73" s="22"/>
      <c r="BYJ73" s="22"/>
      <c r="BYK73" s="22"/>
      <c r="BYL73" s="22"/>
      <c r="BYM73" s="22"/>
      <c r="BYN73" s="22"/>
      <c r="BYO73" s="22"/>
      <c r="BYP73" s="22"/>
      <c r="BYQ73" s="22"/>
      <c r="BYR73" s="22"/>
      <c r="BYS73" s="22"/>
      <c r="BYT73" s="22"/>
      <c r="BYU73" s="22"/>
      <c r="BYV73" s="22"/>
      <c r="BYW73" s="22"/>
      <c r="BYX73" s="22"/>
      <c r="BYY73" s="22"/>
      <c r="BYZ73" s="22"/>
      <c r="BZA73" s="22"/>
      <c r="BZB73" s="22"/>
      <c r="BZC73" s="22"/>
      <c r="BZD73" s="22"/>
      <c r="BZE73" s="22"/>
      <c r="BZF73" s="22"/>
      <c r="BZG73" s="22"/>
      <c r="BZH73" s="22"/>
      <c r="BZI73" s="22"/>
      <c r="BZJ73" s="22"/>
      <c r="BZK73" s="22"/>
      <c r="BZL73" s="22"/>
      <c r="BZM73" s="22"/>
      <c r="BZN73" s="22"/>
      <c r="BZO73" s="22"/>
      <c r="BZP73" s="22"/>
      <c r="BZQ73" s="22"/>
      <c r="BZR73" s="22"/>
      <c r="BZS73" s="22"/>
      <c r="BZT73" s="22"/>
      <c r="BZU73" s="22"/>
      <c r="BZV73" s="22"/>
      <c r="BZW73" s="22"/>
      <c r="BZX73" s="22"/>
      <c r="BZY73" s="22"/>
      <c r="BZZ73" s="22"/>
      <c r="CAA73" s="22"/>
      <c r="CAB73" s="22"/>
      <c r="CAC73" s="22"/>
      <c r="CAD73" s="22"/>
      <c r="CAE73" s="22"/>
      <c r="CAF73" s="22"/>
      <c r="CAG73" s="22"/>
      <c r="CAH73" s="22"/>
      <c r="CAI73" s="22"/>
      <c r="CAJ73" s="22"/>
      <c r="CAK73" s="22"/>
      <c r="CAL73" s="22"/>
      <c r="CAM73" s="22"/>
      <c r="CAN73" s="22"/>
      <c r="CAO73" s="22"/>
      <c r="CAP73" s="22"/>
      <c r="CAQ73" s="22"/>
      <c r="CAR73" s="22"/>
      <c r="CAS73" s="22"/>
      <c r="CAT73" s="22"/>
      <c r="CAU73" s="22"/>
      <c r="CAV73" s="22"/>
      <c r="CAW73" s="22"/>
      <c r="CAX73" s="22"/>
      <c r="CAY73" s="22"/>
      <c r="CAZ73" s="22"/>
      <c r="CBA73" s="22"/>
      <c r="CBB73" s="22"/>
      <c r="CBC73" s="22"/>
      <c r="CBD73" s="22"/>
      <c r="CBE73" s="22"/>
      <c r="CBF73" s="22"/>
      <c r="CBG73" s="22"/>
      <c r="CBH73" s="22"/>
      <c r="CBI73" s="22"/>
      <c r="CBJ73" s="22"/>
      <c r="CBK73" s="22"/>
      <c r="CBL73" s="22"/>
      <c r="CBM73" s="22"/>
      <c r="CBN73" s="22"/>
      <c r="CBO73" s="22"/>
      <c r="CBP73" s="22"/>
      <c r="CBQ73" s="22"/>
      <c r="CBR73" s="22"/>
      <c r="CBS73" s="22"/>
      <c r="CBT73" s="22"/>
      <c r="CBU73" s="22"/>
      <c r="CBV73" s="22"/>
      <c r="CBW73" s="22"/>
      <c r="CBX73" s="22"/>
      <c r="CBY73" s="22"/>
      <c r="CBZ73" s="22"/>
      <c r="CCA73" s="22"/>
      <c r="CCB73" s="22"/>
      <c r="CCC73" s="22"/>
      <c r="CCD73" s="22"/>
      <c r="CCE73" s="22"/>
      <c r="CCF73" s="22"/>
      <c r="CCG73" s="22"/>
      <c r="CCH73" s="22"/>
      <c r="CCI73" s="22"/>
      <c r="CCJ73" s="22"/>
      <c r="CCK73" s="22"/>
      <c r="CCL73" s="22"/>
      <c r="CCM73" s="22"/>
      <c r="CCN73" s="22"/>
      <c r="CCO73" s="22"/>
      <c r="CCP73" s="22"/>
      <c r="CCQ73" s="22"/>
      <c r="CCR73" s="22"/>
      <c r="CCS73" s="22"/>
      <c r="CCT73" s="22"/>
      <c r="CCU73" s="22"/>
      <c r="CCV73" s="22"/>
      <c r="CCW73" s="22"/>
      <c r="CCX73" s="22"/>
      <c r="CCY73" s="22"/>
      <c r="CCZ73" s="22"/>
      <c r="CDA73" s="22"/>
      <c r="CDB73" s="22"/>
      <c r="CDC73" s="22"/>
      <c r="CDD73" s="22"/>
      <c r="CDE73" s="22"/>
      <c r="CDF73" s="22"/>
      <c r="CDG73" s="22"/>
      <c r="CDH73" s="22"/>
      <c r="CDI73" s="22"/>
      <c r="CDJ73" s="22"/>
      <c r="CDK73" s="22"/>
      <c r="CDL73" s="22"/>
      <c r="CDM73" s="22"/>
      <c r="CDN73" s="22"/>
      <c r="CDO73" s="22"/>
      <c r="CDP73" s="22"/>
      <c r="CDQ73" s="22"/>
      <c r="CDR73" s="22"/>
      <c r="CDS73" s="22"/>
      <c r="CDT73" s="22"/>
      <c r="CDU73" s="22"/>
      <c r="CDV73" s="22"/>
      <c r="CDW73" s="22"/>
      <c r="CDX73" s="22"/>
      <c r="CDY73" s="22"/>
      <c r="CDZ73" s="22"/>
      <c r="CEA73" s="22"/>
      <c r="CEB73" s="22"/>
      <c r="CEC73" s="22"/>
      <c r="CED73" s="22"/>
      <c r="CEE73" s="22"/>
      <c r="CEF73" s="22"/>
      <c r="CEG73" s="22"/>
      <c r="CEH73" s="22"/>
      <c r="CEI73" s="22"/>
      <c r="CEJ73" s="22"/>
      <c r="CEK73" s="22"/>
      <c r="CEL73" s="22"/>
      <c r="CEM73" s="22"/>
      <c r="CEN73" s="22"/>
      <c r="CEO73" s="22"/>
      <c r="CEP73" s="22"/>
      <c r="CEQ73" s="22"/>
      <c r="CER73" s="22"/>
      <c r="CES73" s="22"/>
      <c r="CET73" s="22"/>
      <c r="CEU73" s="22"/>
      <c r="CEV73" s="22"/>
      <c r="CEW73" s="22"/>
      <c r="CEX73" s="22"/>
      <c r="CEY73" s="22"/>
      <c r="CEZ73" s="22"/>
      <c r="CFA73" s="22"/>
      <c r="CFB73" s="22"/>
      <c r="CFC73" s="22"/>
      <c r="CFD73" s="22"/>
      <c r="CFE73" s="22"/>
      <c r="CFF73" s="22"/>
      <c r="CFG73" s="22"/>
      <c r="CFH73" s="22"/>
      <c r="CFI73" s="22"/>
      <c r="CFJ73" s="22"/>
      <c r="CFK73" s="22"/>
      <c r="CFL73" s="22"/>
      <c r="CFM73" s="22"/>
      <c r="CFN73" s="22"/>
      <c r="CFO73" s="22"/>
      <c r="CFP73" s="22"/>
      <c r="CFQ73" s="22"/>
      <c r="CFR73" s="22"/>
      <c r="CFS73" s="22"/>
      <c r="CFT73" s="22"/>
      <c r="CFU73" s="22"/>
      <c r="CFV73" s="22"/>
      <c r="CFW73" s="22"/>
      <c r="CFX73" s="22"/>
      <c r="CFY73" s="22"/>
      <c r="CFZ73" s="22"/>
      <c r="CGA73" s="22"/>
      <c r="CGB73" s="22"/>
      <c r="CGC73" s="22"/>
      <c r="CGD73" s="22"/>
      <c r="CGE73" s="22"/>
      <c r="CGF73" s="22"/>
      <c r="CGG73" s="22"/>
      <c r="CGH73" s="22"/>
      <c r="CGI73" s="22"/>
      <c r="CGJ73" s="22"/>
      <c r="CGK73" s="22"/>
      <c r="CGL73" s="22"/>
      <c r="CGM73" s="22"/>
      <c r="CGN73" s="22"/>
      <c r="CGO73" s="22"/>
      <c r="CGP73" s="22"/>
      <c r="CGQ73" s="22"/>
      <c r="CGR73" s="22"/>
      <c r="CGS73" s="22"/>
      <c r="CGT73" s="22"/>
      <c r="CGU73" s="22"/>
      <c r="CGV73" s="22"/>
      <c r="CGW73" s="22"/>
      <c r="CGX73" s="22"/>
      <c r="CGY73" s="22"/>
      <c r="CGZ73" s="22"/>
      <c r="CHA73" s="22"/>
      <c r="CHB73" s="22"/>
      <c r="CHC73" s="22"/>
      <c r="CHD73" s="22"/>
      <c r="CHE73" s="22"/>
      <c r="CHF73" s="22"/>
      <c r="CHG73" s="22"/>
      <c r="CHH73" s="22"/>
      <c r="CHI73" s="22"/>
      <c r="CHJ73" s="22"/>
      <c r="CHK73" s="22"/>
      <c r="CHL73" s="22"/>
      <c r="CHM73" s="22"/>
      <c r="CHN73" s="22"/>
      <c r="CHO73" s="22"/>
      <c r="CHP73" s="22"/>
      <c r="CHQ73" s="22"/>
      <c r="CHR73" s="22"/>
      <c r="CHS73" s="22"/>
      <c r="CHT73" s="22"/>
      <c r="CHU73" s="22"/>
      <c r="CHV73" s="22"/>
      <c r="CHW73" s="22"/>
      <c r="CHX73" s="22"/>
      <c r="CHY73" s="22"/>
      <c r="CHZ73" s="22"/>
      <c r="CIA73" s="22"/>
      <c r="CIB73" s="22"/>
      <c r="CIC73" s="22"/>
      <c r="CID73" s="22"/>
      <c r="CIE73" s="22"/>
      <c r="CIF73" s="22"/>
      <c r="CIG73" s="22"/>
      <c r="CIH73" s="22"/>
      <c r="CII73" s="22"/>
      <c r="CIJ73" s="22"/>
      <c r="CIK73" s="22"/>
      <c r="CIL73" s="22"/>
      <c r="CIM73" s="22"/>
      <c r="CIN73" s="22"/>
      <c r="CIO73" s="22"/>
      <c r="CIP73" s="22"/>
      <c r="CIQ73" s="22"/>
      <c r="CIR73" s="22"/>
      <c r="CIS73" s="22"/>
      <c r="CIT73" s="22"/>
      <c r="CIU73" s="22"/>
      <c r="CIV73" s="22"/>
      <c r="CIW73" s="22"/>
      <c r="CIX73" s="22"/>
      <c r="CIY73" s="22"/>
      <c r="CIZ73" s="22"/>
      <c r="CJA73" s="22"/>
      <c r="CJB73" s="22"/>
      <c r="CJC73" s="22"/>
      <c r="CJD73" s="22"/>
      <c r="CJE73" s="22"/>
      <c r="CJF73" s="22"/>
      <c r="CJG73" s="22"/>
      <c r="CJH73" s="22"/>
      <c r="CJI73" s="22"/>
      <c r="CJJ73" s="22"/>
      <c r="CJK73" s="22"/>
      <c r="CJL73" s="22"/>
      <c r="CJM73" s="22"/>
      <c r="CJN73" s="22"/>
      <c r="CJO73" s="22"/>
      <c r="CJP73" s="22"/>
      <c r="CJQ73" s="22"/>
      <c r="CJR73" s="22"/>
      <c r="CJS73" s="22"/>
      <c r="CJT73" s="22"/>
      <c r="CJU73" s="22"/>
      <c r="CJV73" s="22"/>
      <c r="CJW73" s="22"/>
      <c r="CJX73" s="22"/>
      <c r="CJY73" s="22"/>
      <c r="CJZ73" s="22"/>
      <c r="CKA73" s="22"/>
      <c r="CKB73" s="22"/>
      <c r="CKC73" s="22"/>
      <c r="CKD73" s="22"/>
      <c r="CKE73" s="22"/>
      <c r="CKF73" s="22"/>
      <c r="CKG73" s="22"/>
      <c r="CKH73" s="22"/>
      <c r="CKI73" s="22"/>
      <c r="CKJ73" s="22"/>
      <c r="CKK73" s="22"/>
      <c r="CKL73" s="22"/>
      <c r="CKM73" s="22"/>
      <c r="CKN73" s="22"/>
      <c r="CKO73" s="22"/>
      <c r="CKP73" s="22"/>
      <c r="CKQ73" s="22"/>
      <c r="CKR73" s="22"/>
      <c r="CKS73" s="22"/>
      <c r="CKT73" s="22"/>
      <c r="CKU73" s="22"/>
      <c r="CKV73" s="22"/>
      <c r="CKW73" s="22"/>
      <c r="CKX73" s="22"/>
      <c r="CKY73" s="22"/>
      <c r="CKZ73" s="22"/>
      <c r="CLA73" s="22"/>
      <c r="CLB73" s="22"/>
      <c r="CLC73" s="22"/>
      <c r="CLD73" s="22"/>
      <c r="CLE73" s="22"/>
      <c r="CLF73" s="22"/>
      <c r="CLG73" s="22"/>
      <c r="CLH73" s="22"/>
      <c r="CLI73" s="22"/>
      <c r="CLJ73" s="22"/>
      <c r="CLK73" s="22"/>
      <c r="CLL73" s="22"/>
      <c r="CLM73" s="22"/>
      <c r="CLN73" s="22"/>
      <c r="CLO73" s="22"/>
      <c r="CLP73" s="22"/>
      <c r="CLQ73" s="22"/>
      <c r="CLR73" s="22"/>
      <c r="CLS73" s="22"/>
      <c r="CLT73" s="22"/>
      <c r="CLU73" s="22"/>
      <c r="CLV73" s="22"/>
      <c r="CLW73" s="22"/>
      <c r="CLX73" s="22"/>
      <c r="CLY73" s="22"/>
      <c r="CLZ73" s="22"/>
      <c r="CMA73" s="22"/>
      <c r="CMB73" s="22"/>
      <c r="CMC73" s="22"/>
      <c r="CMD73" s="22"/>
      <c r="CME73" s="22"/>
      <c r="CMF73" s="22"/>
      <c r="CMG73" s="22"/>
      <c r="CMH73" s="22"/>
      <c r="CMI73" s="22"/>
      <c r="CMJ73" s="22"/>
      <c r="CMK73" s="22"/>
      <c r="CML73" s="22"/>
      <c r="CMM73" s="22"/>
      <c r="CMN73" s="22"/>
      <c r="CMO73" s="22"/>
      <c r="CMP73" s="22"/>
      <c r="CMQ73" s="22"/>
      <c r="CMR73" s="22"/>
      <c r="CMS73" s="22"/>
      <c r="CMT73" s="22"/>
      <c r="CMU73" s="22"/>
      <c r="CMV73" s="22"/>
      <c r="CMW73" s="22"/>
      <c r="CMX73" s="22"/>
      <c r="CMY73" s="22"/>
      <c r="CMZ73" s="22"/>
      <c r="CNA73" s="22"/>
      <c r="CNB73" s="22"/>
      <c r="CNC73" s="22"/>
      <c r="CND73" s="22"/>
      <c r="CNE73" s="22"/>
      <c r="CNF73" s="22"/>
      <c r="CNG73" s="22"/>
      <c r="CNH73" s="22"/>
      <c r="CNI73" s="22"/>
      <c r="CNJ73" s="22"/>
      <c r="CNK73" s="22"/>
      <c r="CNL73" s="22"/>
      <c r="CNM73" s="22"/>
      <c r="CNN73" s="22"/>
      <c r="CNO73" s="22"/>
      <c r="CNP73" s="22"/>
      <c r="CNQ73" s="22"/>
      <c r="CNR73" s="22"/>
      <c r="CNS73" s="22"/>
      <c r="CNT73" s="22"/>
      <c r="CNU73" s="22"/>
      <c r="CNV73" s="22"/>
      <c r="CNW73" s="22"/>
      <c r="CNX73" s="22"/>
      <c r="CNY73" s="22"/>
      <c r="CNZ73" s="22"/>
      <c r="COA73" s="22"/>
      <c r="COB73" s="22"/>
      <c r="COC73" s="22"/>
      <c r="COD73" s="22"/>
      <c r="COE73" s="22"/>
      <c r="COF73" s="22"/>
      <c r="COG73" s="22"/>
      <c r="COH73" s="22"/>
      <c r="COI73" s="22"/>
      <c r="COJ73" s="22"/>
      <c r="COK73" s="22"/>
      <c r="COL73" s="22"/>
      <c r="COM73" s="22"/>
      <c r="CON73" s="22"/>
      <c r="COO73" s="22"/>
      <c r="COP73" s="22"/>
      <c r="COQ73" s="22"/>
      <c r="COR73" s="22"/>
      <c r="COS73" s="22"/>
      <c r="COT73" s="22"/>
      <c r="COU73" s="22"/>
      <c r="COV73" s="22"/>
      <c r="COW73" s="22"/>
      <c r="COX73" s="22"/>
      <c r="COY73" s="22"/>
      <c r="COZ73" s="22"/>
      <c r="CPA73" s="22"/>
      <c r="CPB73" s="22"/>
      <c r="CPC73" s="22"/>
      <c r="CPD73" s="22"/>
      <c r="CPE73" s="22"/>
      <c r="CPF73" s="22"/>
      <c r="CPG73" s="22"/>
      <c r="CPH73" s="22"/>
      <c r="CPI73" s="22"/>
      <c r="CPJ73" s="22"/>
      <c r="CPK73" s="22"/>
      <c r="CPL73" s="22"/>
      <c r="CPM73" s="22"/>
      <c r="CPN73" s="22"/>
      <c r="CPO73" s="22"/>
      <c r="CPP73" s="22"/>
      <c r="CPQ73" s="22"/>
      <c r="CPR73" s="22"/>
      <c r="CPS73" s="22"/>
      <c r="CPT73" s="22"/>
      <c r="CPU73" s="22"/>
      <c r="CPV73" s="22"/>
      <c r="CPW73" s="22"/>
      <c r="CPX73" s="22"/>
      <c r="CPY73" s="22"/>
      <c r="CPZ73" s="22"/>
      <c r="CQA73" s="22"/>
      <c r="CQB73" s="22"/>
      <c r="CQC73" s="22"/>
      <c r="CQD73" s="22"/>
      <c r="CQE73" s="22"/>
      <c r="CQF73" s="22"/>
      <c r="CQG73" s="22"/>
      <c r="CQH73" s="22"/>
      <c r="CQI73" s="22"/>
      <c r="CQJ73" s="22"/>
      <c r="CQK73" s="22"/>
      <c r="CQL73" s="22"/>
      <c r="CQM73" s="22"/>
      <c r="CQN73" s="22"/>
      <c r="CQO73" s="22"/>
      <c r="CQP73" s="22"/>
      <c r="CQQ73" s="22"/>
      <c r="CQR73" s="22"/>
      <c r="CQS73" s="22"/>
      <c r="CQT73" s="22"/>
      <c r="CQU73" s="22"/>
      <c r="CQV73" s="22"/>
      <c r="CQW73" s="22"/>
      <c r="CQX73" s="22"/>
      <c r="CQY73" s="22"/>
      <c r="CQZ73" s="22"/>
      <c r="CRA73" s="22"/>
      <c r="CRB73" s="22"/>
      <c r="CRC73" s="22"/>
      <c r="CRD73" s="22"/>
      <c r="CRE73" s="22"/>
      <c r="CRF73" s="22"/>
      <c r="CRG73" s="22"/>
      <c r="CRH73" s="22"/>
      <c r="CRI73" s="22"/>
      <c r="CRJ73" s="22"/>
      <c r="CRK73" s="22"/>
      <c r="CRL73" s="22"/>
      <c r="CRM73" s="22"/>
      <c r="CRN73" s="22"/>
      <c r="CRO73" s="22"/>
      <c r="CRP73" s="22"/>
      <c r="CRQ73" s="22"/>
      <c r="CRR73" s="22"/>
      <c r="CRS73" s="22"/>
      <c r="CRT73" s="22"/>
      <c r="CRU73" s="22"/>
      <c r="CRV73" s="22"/>
      <c r="CRW73" s="22"/>
      <c r="CRX73" s="22"/>
      <c r="CRY73" s="22"/>
      <c r="CRZ73" s="22"/>
      <c r="CSA73" s="22"/>
      <c r="CSB73" s="22"/>
      <c r="CSC73" s="22"/>
      <c r="CSD73" s="22"/>
      <c r="CSE73" s="22"/>
      <c r="CSF73" s="22"/>
      <c r="CSG73" s="22"/>
      <c r="CSH73" s="22"/>
      <c r="CSI73" s="22"/>
      <c r="CSJ73" s="22"/>
      <c r="CSK73" s="22"/>
      <c r="CSL73" s="22"/>
      <c r="CSM73" s="22"/>
      <c r="CSN73" s="22"/>
      <c r="CSO73" s="22"/>
      <c r="CSP73" s="22"/>
      <c r="CSQ73" s="22"/>
      <c r="CSR73" s="22"/>
      <c r="CSS73" s="22"/>
      <c r="CST73" s="22"/>
      <c r="CSU73" s="22"/>
      <c r="CSV73" s="22"/>
      <c r="CSW73" s="22"/>
      <c r="CSX73" s="22"/>
      <c r="CSY73" s="22"/>
      <c r="CSZ73" s="22"/>
      <c r="CTA73" s="22"/>
      <c r="CTB73" s="22"/>
      <c r="CTC73" s="22"/>
      <c r="CTD73" s="22"/>
      <c r="CTE73" s="22"/>
      <c r="CTF73" s="22"/>
      <c r="CTG73" s="22"/>
      <c r="CTH73" s="22"/>
      <c r="CTI73" s="22"/>
      <c r="CTJ73" s="22"/>
      <c r="CTK73" s="22"/>
      <c r="CTL73" s="22"/>
      <c r="CTM73" s="22"/>
      <c r="CTN73" s="22"/>
      <c r="CTO73" s="22"/>
      <c r="CTP73" s="22"/>
      <c r="CTQ73" s="22"/>
      <c r="CTR73" s="22"/>
      <c r="CTS73" s="22"/>
      <c r="CTT73" s="22"/>
      <c r="CTU73" s="22"/>
      <c r="CTV73" s="22"/>
      <c r="CTW73" s="22"/>
      <c r="CTX73" s="22"/>
      <c r="CTY73" s="22"/>
      <c r="CTZ73" s="22"/>
      <c r="CUA73" s="22"/>
      <c r="CUB73" s="22"/>
      <c r="CUC73" s="22"/>
      <c r="CUD73" s="22"/>
      <c r="CUE73" s="22"/>
      <c r="CUF73" s="22"/>
      <c r="CUG73" s="22"/>
      <c r="CUH73" s="22"/>
      <c r="CUI73" s="22"/>
      <c r="CUJ73" s="22"/>
      <c r="CUK73" s="22"/>
      <c r="CUL73" s="22"/>
      <c r="CUM73" s="22"/>
      <c r="CUN73" s="22"/>
      <c r="CUO73" s="22"/>
      <c r="CUP73" s="22"/>
      <c r="CUQ73" s="22"/>
      <c r="CUR73" s="22"/>
      <c r="CUS73" s="22"/>
      <c r="CUT73" s="22"/>
      <c r="CUU73" s="22"/>
      <c r="CUV73" s="22"/>
      <c r="CUW73" s="22"/>
      <c r="CUX73" s="22"/>
      <c r="CUY73" s="22"/>
      <c r="CUZ73" s="22"/>
      <c r="CVA73" s="22"/>
      <c r="CVB73" s="22"/>
      <c r="CVC73" s="22"/>
      <c r="CVD73" s="22"/>
      <c r="CVE73" s="22"/>
      <c r="CVF73" s="22"/>
      <c r="CVG73" s="22"/>
      <c r="CVH73" s="22"/>
      <c r="CVI73" s="22"/>
      <c r="CVJ73" s="22"/>
      <c r="CVK73" s="22"/>
      <c r="CVL73" s="22"/>
      <c r="CVM73" s="22"/>
      <c r="CVN73" s="22"/>
      <c r="CVO73" s="22"/>
      <c r="CVP73" s="22"/>
      <c r="CVQ73" s="22"/>
      <c r="CVR73" s="22"/>
      <c r="CVS73" s="22"/>
      <c r="CVT73" s="22"/>
      <c r="CVU73" s="22"/>
      <c r="CVV73" s="22"/>
      <c r="CVW73" s="22"/>
      <c r="CVX73" s="22"/>
      <c r="CVY73" s="22"/>
      <c r="CVZ73" s="22"/>
      <c r="CWA73" s="22"/>
      <c r="CWB73" s="22"/>
      <c r="CWC73" s="22"/>
      <c r="CWD73" s="22"/>
      <c r="CWE73" s="22"/>
      <c r="CWF73" s="22"/>
      <c r="CWG73" s="22"/>
      <c r="CWH73" s="22"/>
      <c r="CWI73" s="22"/>
      <c r="CWJ73" s="22"/>
      <c r="CWK73" s="22"/>
      <c r="CWL73" s="22"/>
      <c r="CWM73" s="22"/>
      <c r="CWN73" s="22"/>
      <c r="CWO73" s="22"/>
      <c r="CWP73" s="22"/>
      <c r="CWQ73" s="22"/>
      <c r="CWR73" s="22"/>
      <c r="CWS73" s="22"/>
      <c r="CWT73" s="22"/>
      <c r="CWU73" s="22"/>
      <c r="CWV73" s="22"/>
      <c r="CWW73" s="22"/>
      <c r="CWX73" s="22"/>
      <c r="CWY73" s="22"/>
      <c r="CWZ73" s="22"/>
      <c r="CXA73" s="22"/>
      <c r="CXB73" s="22"/>
      <c r="CXC73" s="22"/>
      <c r="CXD73" s="22"/>
      <c r="CXE73" s="22"/>
      <c r="CXF73" s="22"/>
      <c r="CXG73" s="22"/>
      <c r="CXH73" s="22"/>
      <c r="CXI73" s="22"/>
      <c r="CXJ73" s="22"/>
      <c r="CXK73" s="22"/>
      <c r="CXL73" s="22"/>
      <c r="CXM73" s="22"/>
      <c r="CXN73" s="22"/>
      <c r="CXO73" s="22"/>
      <c r="CXP73" s="22"/>
      <c r="CXQ73" s="22"/>
      <c r="CXR73" s="22"/>
      <c r="CXS73" s="22"/>
      <c r="CXT73" s="22"/>
      <c r="CXU73" s="22"/>
      <c r="CXV73" s="22"/>
      <c r="CXW73" s="22"/>
      <c r="CXX73" s="22"/>
      <c r="CXY73" s="22"/>
      <c r="CXZ73" s="22"/>
      <c r="CYA73" s="22"/>
      <c r="CYB73" s="22"/>
      <c r="CYC73" s="22"/>
      <c r="CYD73" s="22"/>
      <c r="CYE73" s="22"/>
      <c r="CYF73" s="22"/>
      <c r="CYG73" s="22"/>
      <c r="CYH73" s="22"/>
      <c r="CYI73" s="22"/>
      <c r="CYJ73" s="22"/>
      <c r="CYK73" s="22"/>
      <c r="CYL73" s="22"/>
      <c r="CYM73" s="22"/>
      <c r="CYN73" s="22"/>
      <c r="CYO73" s="22"/>
      <c r="CYP73" s="22"/>
      <c r="CYQ73" s="22"/>
      <c r="CYR73" s="22"/>
      <c r="CYS73" s="22"/>
      <c r="CYT73" s="22"/>
      <c r="CYU73" s="22"/>
      <c r="CYV73" s="22"/>
      <c r="CYW73" s="22"/>
      <c r="CYX73" s="22"/>
      <c r="CYY73" s="22"/>
      <c r="CYZ73" s="22"/>
      <c r="CZA73" s="22"/>
      <c r="CZB73" s="22"/>
      <c r="CZC73" s="22"/>
      <c r="CZD73" s="22"/>
      <c r="CZE73" s="22"/>
      <c r="CZF73" s="22"/>
      <c r="CZG73" s="22"/>
      <c r="CZH73" s="22"/>
      <c r="CZI73" s="22"/>
      <c r="CZJ73" s="22"/>
      <c r="CZK73" s="22"/>
      <c r="CZL73" s="22"/>
      <c r="CZM73" s="22"/>
      <c r="CZN73" s="22"/>
      <c r="CZO73" s="22"/>
      <c r="CZP73" s="22"/>
      <c r="CZQ73" s="22"/>
      <c r="CZR73" s="22"/>
      <c r="CZS73" s="22"/>
      <c r="CZT73" s="22"/>
      <c r="CZU73" s="22"/>
      <c r="CZV73" s="22"/>
      <c r="CZW73" s="22"/>
      <c r="CZX73" s="22"/>
      <c r="CZY73" s="22"/>
      <c r="CZZ73" s="22"/>
      <c r="DAA73" s="22"/>
      <c r="DAB73" s="22"/>
      <c r="DAC73" s="22"/>
      <c r="DAD73" s="22"/>
      <c r="DAE73" s="22"/>
      <c r="DAF73" s="22"/>
      <c r="DAG73" s="22"/>
      <c r="DAH73" s="22"/>
      <c r="DAI73" s="22"/>
      <c r="DAJ73" s="22"/>
      <c r="DAK73" s="22"/>
      <c r="DAL73" s="22"/>
      <c r="DAM73" s="22"/>
      <c r="DAN73" s="22"/>
      <c r="DAO73" s="22"/>
      <c r="DAP73" s="22"/>
      <c r="DAQ73" s="22"/>
      <c r="DAR73" s="22"/>
      <c r="DAS73" s="22"/>
      <c r="DAT73" s="22"/>
      <c r="DAU73" s="22"/>
      <c r="DAV73" s="22"/>
      <c r="DAW73" s="22"/>
      <c r="DAX73" s="22"/>
      <c r="DAY73" s="22"/>
      <c r="DAZ73" s="22"/>
      <c r="DBA73" s="22"/>
      <c r="DBB73" s="22"/>
      <c r="DBC73" s="22"/>
      <c r="DBD73" s="22"/>
      <c r="DBE73" s="22"/>
      <c r="DBF73" s="22"/>
      <c r="DBG73" s="22"/>
      <c r="DBH73" s="22"/>
      <c r="DBI73" s="22"/>
      <c r="DBJ73" s="22"/>
      <c r="DBK73" s="22"/>
      <c r="DBL73" s="22"/>
      <c r="DBM73" s="22"/>
      <c r="DBN73" s="22"/>
      <c r="DBO73" s="22"/>
      <c r="DBP73" s="22"/>
      <c r="DBQ73" s="22"/>
      <c r="DBR73" s="22"/>
      <c r="DBS73" s="22"/>
      <c r="DBT73" s="22"/>
      <c r="DBU73" s="22"/>
      <c r="DBV73" s="22"/>
      <c r="DBW73" s="22"/>
      <c r="DBX73" s="22"/>
      <c r="DBY73" s="22"/>
      <c r="DBZ73" s="22"/>
      <c r="DCA73" s="22"/>
      <c r="DCB73" s="22"/>
      <c r="DCC73" s="22"/>
      <c r="DCD73" s="22"/>
      <c r="DCE73" s="22"/>
      <c r="DCF73" s="22"/>
      <c r="DCG73" s="22"/>
      <c r="DCH73" s="22"/>
      <c r="DCI73" s="22"/>
      <c r="DCJ73" s="22"/>
      <c r="DCK73" s="22"/>
      <c r="DCL73" s="22"/>
      <c r="DCM73" s="22"/>
      <c r="DCN73" s="22"/>
      <c r="DCO73" s="22"/>
      <c r="DCP73" s="22"/>
      <c r="DCQ73" s="22"/>
      <c r="DCR73" s="22"/>
      <c r="DCS73" s="22"/>
      <c r="DCT73" s="22"/>
      <c r="DCU73" s="22"/>
      <c r="DCV73" s="22"/>
      <c r="DCW73" s="22"/>
      <c r="DCX73" s="22"/>
      <c r="DCY73" s="22"/>
      <c r="DCZ73" s="22"/>
      <c r="DDA73" s="22"/>
      <c r="DDB73" s="22"/>
      <c r="DDC73" s="22"/>
      <c r="DDD73" s="22"/>
      <c r="DDE73" s="22"/>
      <c r="DDF73" s="22"/>
      <c r="DDG73" s="22"/>
      <c r="DDH73" s="22"/>
      <c r="DDI73" s="22"/>
      <c r="DDJ73" s="22"/>
      <c r="DDK73" s="22"/>
      <c r="DDL73" s="22"/>
      <c r="DDM73" s="22"/>
      <c r="DDN73" s="22"/>
      <c r="DDO73" s="22"/>
      <c r="DDP73" s="22"/>
      <c r="DDQ73" s="22"/>
      <c r="DDR73" s="22"/>
      <c r="DDS73" s="22"/>
      <c r="DDT73" s="22"/>
      <c r="DDU73" s="22"/>
      <c r="DDV73" s="22"/>
      <c r="DDW73" s="22"/>
      <c r="DDX73" s="22"/>
      <c r="DDY73" s="22"/>
      <c r="DDZ73" s="22"/>
      <c r="DEA73" s="22"/>
      <c r="DEB73" s="22"/>
      <c r="DEC73" s="22"/>
      <c r="DED73" s="22"/>
      <c r="DEE73" s="22"/>
      <c r="DEF73" s="22"/>
      <c r="DEG73" s="22"/>
      <c r="DEH73" s="22"/>
      <c r="DEI73" s="22"/>
      <c r="DEJ73" s="22"/>
      <c r="DEK73" s="22"/>
      <c r="DEL73" s="22"/>
      <c r="DEM73" s="22"/>
      <c r="DEN73" s="22"/>
      <c r="DEO73" s="22"/>
      <c r="DEP73" s="22"/>
      <c r="DEQ73" s="22"/>
      <c r="DER73" s="22"/>
      <c r="DES73" s="22"/>
      <c r="DET73" s="22"/>
      <c r="DEU73" s="22"/>
      <c r="DEV73" s="22"/>
      <c r="DEW73" s="22"/>
      <c r="DEX73" s="22"/>
      <c r="DEY73" s="22"/>
      <c r="DEZ73" s="22"/>
      <c r="DFA73" s="22"/>
      <c r="DFB73" s="22"/>
      <c r="DFC73" s="22"/>
      <c r="DFD73" s="22"/>
      <c r="DFE73" s="22"/>
      <c r="DFF73" s="22"/>
      <c r="DFG73" s="22"/>
      <c r="DFH73" s="22"/>
      <c r="DFI73" s="22"/>
      <c r="DFJ73" s="22"/>
      <c r="DFK73" s="22"/>
      <c r="DFL73" s="22"/>
      <c r="DFM73" s="22"/>
      <c r="DFN73" s="22"/>
      <c r="DFO73" s="22"/>
      <c r="DFP73" s="22"/>
      <c r="DFQ73" s="22"/>
      <c r="DFR73" s="22"/>
      <c r="DFS73" s="22"/>
      <c r="DFT73" s="22"/>
      <c r="DFU73" s="22"/>
      <c r="DFV73" s="22"/>
      <c r="DFW73" s="22"/>
      <c r="DFX73" s="22"/>
      <c r="DFY73" s="22"/>
      <c r="DFZ73" s="22"/>
      <c r="DGA73" s="22"/>
      <c r="DGB73" s="22"/>
      <c r="DGC73" s="22"/>
      <c r="DGD73" s="22"/>
      <c r="DGE73" s="22"/>
      <c r="DGF73" s="22"/>
      <c r="DGG73" s="22"/>
      <c r="DGH73" s="22"/>
      <c r="DGI73" s="22"/>
      <c r="DGJ73" s="22"/>
      <c r="DGK73" s="22"/>
      <c r="DGL73" s="22"/>
      <c r="DGM73" s="22"/>
      <c r="DGN73" s="22"/>
      <c r="DGO73" s="22"/>
      <c r="DGP73" s="22"/>
      <c r="DGQ73" s="22"/>
      <c r="DGR73" s="22"/>
      <c r="DGS73" s="22"/>
      <c r="DGT73" s="22"/>
      <c r="DGU73" s="22"/>
      <c r="DGV73" s="22"/>
      <c r="DGW73" s="22"/>
      <c r="DGX73" s="22"/>
      <c r="DGY73" s="22"/>
      <c r="DGZ73" s="22"/>
      <c r="DHA73" s="22"/>
      <c r="DHB73" s="22"/>
      <c r="DHC73" s="22"/>
      <c r="DHD73" s="22"/>
      <c r="DHE73" s="22"/>
      <c r="DHF73" s="22"/>
      <c r="DHG73" s="22"/>
      <c r="DHH73" s="22"/>
      <c r="DHI73" s="22"/>
      <c r="DHJ73" s="22"/>
      <c r="DHK73" s="22"/>
      <c r="DHL73" s="22"/>
      <c r="DHM73" s="22"/>
      <c r="DHN73" s="22"/>
      <c r="DHO73" s="22"/>
      <c r="DHP73" s="22"/>
      <c r="DHQ73" s="22"/>
      <c r="DHR73" s="22"/>
      <c r="DHS73" s="22"/>
      <c r="DHT73" s="22"/>
      <c r="DHU73" s="22"/>
      <c r="DHV73" s="22"/>
      <c r="DHW73" s="22"/>
      <c r="DHX73" s="22"/>
      <c r="DHY73" s="22"/>
      <c r="DHZ73" s="22"/>
      <c r="DIA73" s="22"/>
      <c r="DIB73" s="22"/>
      <c r="DIC73" s="22"/>
      <c r="DID73" s="22"/>
      <c r="DIE73" s="22"/>
      <c r="DIF73" s="22"/>
      <c r="DIG73" s="22"/>
      <c r="DIH73" s="22"/>
      <c r="DII73" s="22"/>
      <c r="DIJ73" s="22"/>
      <c r="DIK73" s="22"/>
      <c r="DIL73" s="22"/>
      <c r="DIM73" s="22"/>
      <c r="DIN73" s="22"/>
      <c r="DIO73" s="22"/>
      <c r="DIP73" s="22"/>
      <c r="DIQ73" s="22"/>
      <c r="DIR73" s="22"/>
      <c r="DIS73" s="22"/>
      <c r="DIT73" s="22"/>
      <c r="DIU73" s="22"/>
      <c r="DIV73" s="22"/>
      <c r="DIW73" s="22"/>
      <c r="DIX73" s="22"/>
      <c r="DIY73" s="22"/>
      <c r="DIZ73" s="22"/>
      <c r="DJA73" s="22"/>
      <c r="DJB73" s="22"/>
      <c r="DJC73" s="22"/>
      <c r="DJD73" s="22"/>
      <c r="DJE73" s="22"/>
      <c r="DJF73" s="22"/>
      <c r="DJG73" s="22"/>
      <c r="DJH73" s="22"/>
      <c r="DJI73" s="22"/>
      <c r="DJJ73" s="22"/>
      <c r="DJK73" s="22"/>
      <c r="DJL73" s="22"/>
      <c r="DJM73" s="22"/>
      <c r="DJN73" s="22"/>
      <c r="DJO73" s="22"/>
      <c r="DJP73" s="22"/>
      <c r="DJQ73" s="22"/>
      <c r="DJR73" s="22"/>
      <c r="DJS73" s="22"/>
      <c r="DJT73" s="22"/>
      <c r="DJU73" s="22"/>
      <c r="DJV73" s="22"/>
      <c r="DJW73" s="22"/>
      <c r="DJX73" s="22"/>
      <c r="DJY73" s="22"/>
      <c r="DJZ73" s="22"/>
      <c r="DKA73" s="22"/>
      <c r="DKB73" s="22"/>
      <c r="DKC73" s="22"/>
      <c r="DKD73" s="22"/>
      <c r="DKE73" s="22"/>
      <c r="DKF73" s="22"/>
      <c r="DKG73" s="22"/>
      <c r="DKH73" s="22"/>
      <c r="DKI73" s="22"/>
      <c r="DKJ73" s="22"/>
      <c r="DKK73" s="22"/>
      <c r="DKL73" s="22"/>
      <c r="DKM73" s="22"/>
      <c r="DKN73" s="22"/>
      <c r="DKO73" s="22"/>
      <c r="DKP73" s="22"/>
      <c r="DKQ73" s="22"/>
      <c r="DKR73" s="22"/>
      <c r="DKS73" s="22"/>
      <c r="DKT73" s="22"/>
      <c r="DKU73" s="22"/>
      <c r="DKV73" s="22"/>
      <c r="DKW73" s="22"/>
      <c r="DKX73" s="22"/>
      <c r="DKY73" s="22"/>
      <c r="DKZ73" s="22"/>
      <c r="DLA73" s="22"/>
      <c r="DLB73" s="22"/>
      <c r="DLC73" s="22"/>
      <c r="DLD73" s="22"/>
      <c r="DLE73" s="22"/>
      <c r="DLF73" s="22"/>
      <c r="DLG73" s="22"/>
      <c r="DLH73" s="22"/>
      <c r="DLI73" s="22"/>
      <c r="DLJ73" s="22"/>
      <c r="DLK73" s="22"/>
      <c r="DLL73" s="22"/>
      <c r="DLM73" s="22"/>
      <c r="DLN73" s="22"/>
      <c r="DLO73" s="22"/>
      <c r="DLP73" s="22"/>
      <c r="DLQ73" s="22"/>
      <c r="DLR73" s="22"/>
      <c r="DLS73" s="22"/>
      <c r="DLT73" s="22"/>
      <c r="DLU73" s="22"/>
      <c r="DLV73" s="22"/>
      <c r="DLW73" s="22"/>
      <c r="DLX73" s="22"/>
      <c r="DLY73" s="22"/>
      <c r="DLZ73" s="22"/>
      <c r="DMA73" s="22"/>
      <c r="DMB73" s="22"/>
      <c r="DMC73" s="22"/>
      <c r="DMD73" s="22"/>
      <c r="DME73" s="22"/>
      <c r="DMF73" s="22"/>
      <c r="DMG73" s="22"/>
      <c r="DMH73" s="22"/>
      <c r="DMI73" s="22"/>
      <c r="DMJ73" s="22"/>
      <c r="DMK73" s="22"/>
      <c r="DML73" s="22"/>
      <c r="DMM73" s="22"/>
      <c r="DMN73" s="22"/>
      <c r="DMO73" s="22"/>
      <c r="DMP73" s="22"/>
      <c r="DMQ73" s="22"/>
      <c r="DMR73" s="22"/>
      <c r="DMS73" s="22"/>
      <c r="DMT73" s="22"/>
      <c r="DMU73" s="22"/>
      <c r="DMV73" s="22"/>
      <c r="DMW73" s="22"/>
      <c r="DMX73" s="22"/>
      <c r="DMY73" s="22"/>
      <c r="DMZ73" s="22"/>
      <c r="DNA73" s="22"/>
      <c r="DNB73" s="22"/>
      <c r="DNC73" s="22"/>
      <c r="DND73" s="22"/>
      <c r="DNE73" s="22"/>
      <c r="DNF73" s="22"/>
      <c r="DNG73" s="22"/>
      <c r="DNH73" s="22"/>
      <c r="DNI73" s="22"/>
      <c r="DNJ73" s="22"/>
      <c r="DNK73" s="22"/>
      <c r="DNL73" s="22"/>
      <c r="DNM73" s="22"/>
      <c r="DNN73" s="22"/>
      <c r="DNO73" s="22"/>
      <c r="DNP73" s="22"/>
      <c r="DNQ73" s="22"/>
      <c r="DNR73" s="22"/>
      <c r="DNS73" s="22"/>
      <c r="DNT73" s="22"/>
      <c r="DNU73" s="22"/>
      <c r="DNV73" s="22"/>
      <c r="DNW73" s="22"/>
      <c r="DNX73" s="22"/>
      <c r="DNY73" s="22"/>
      <c r="DNZ73" s="22"/>
      <c r="DOA73" s="22"/>
      <c r="DOB73" s="22"/>
      <c r="DOC73" s="22"/>
      <c r="DOD73" s="22"/>
      <c r="DOE73" s="22"/>
      <c r="DOF73" s="22"/>
      <c r="DOG73" s="22"/>
      <c r="DOH73" s="22"/>
      <c r="DOI73" s="22"/>
      <c r="DOJ73" s="22"/>
      <c r="DOK73" s="22"/>
      <c r="DOL73" s="22"/>
      <c r="DOM73" s="22"/>
      <c r="DON73" s="22"/>
      <c r="DOO73" s="22"/>
      <c r="DOP73" s="22"/>
      <c r="DOQ73" s="22"/>
      <c r="DOR73" s="22"/>
      <c r="DOS73" s="22"/>
      <c r="DOT73" s="22"/>
      <c r="DOU73" s="22"/>
      <c r="DOV73" s="22"/>
      <c r="DOW73" s="22"/>
      <c r="DOX73" s="22"/>
      <c r="DOY73" s="22"/>
      <c r="DOZ73" s="22"/>
      <c r="DPA73" s="22"/>
      <c r="DPB73" s="22"/>
      <c r="DPC73" s="22"/>
      <c r="DPD73" s="22"/>
      <c r="DPE73" s="22"/>
      <c r="DPF73" s="22"/>
      <c r="DPG73" s="22"/>
      <c r="DPH73" s="22"/>
      <c r="DPI73" s="22"/>
      <c r="DPJ73" s="22"/>
      <c r="DPK73" s="22"/>
      <c r="DPL73" s="22"/>
      <c r="DPM73" s="22"/>
      <c r="DPN73" s="22"/>
      <c r="DPO73" s="22"/>
      <c r="DPP73" s="22"/>
      <c r="DPQ73" s="22"/>
      <c r="DPR73" s="22"/>
      <c r="DPS73" s="22"/>
      <c r="DPT73" s="22"/>
      <c r="DPU73" s="22"/>
      <c r="DPV73" s="22"/>
      <c r="DPW73" s="22"/>
      <c r="DPX73" s="22"/>
      <c r="DPY73" s="22"/>
      <c r="DPZ73" s="22"/>
      <c r="DQA73" s="22"/>
      <c r="DQB73" s="22"/>
      <c r="DQC73" s="22"/>
      <c r="DQD73" s="22"/>
      <c r="DQE73" s="22"/>
      <c r="DQF73" s="22"/>
      <c r="DQG73" s="22"/>
      <c r="DQH73" s="22"/>
      <c r="DQI73" s="22"/>
      <c r="DQJ73" s="22"/>
      <c r="DQK73" s="22"/>
      <c r="DQL73" s="22"/>
      <c r="DQM73" s="22"/>
      <c r="DQN73" s="22"/>
      <c r="DQO73" s="22"/>
      <c r="DQP73" s="22"/>
      <c r="DQQ73" s="22"/>
      <c r="DQR73" s="22"/>
      <c r="DQS73" s="22"/>
      <c r="DQT73" s="22"/>
      <c r="DQU73" s="22"/>
      <c r="DQV73" s="22"/>
      <c r="DQW73" s="22"/>
      <c r="DQX73" s="22"/>
      <c r="DQY73" s="22"/>
      <c r="DQZ73" s="22"/>
      <c r="DRA73" s="22"/>
      <c r="DRB73" s="22"/>
      <c r="DRC73" s="22"/>
      <c r="DRD73" s="22"/>
      <c r="DRE73" s="22"/>
      <c r="DRF73" s="22"/>
      <c r="DRG73" s="22"/>
      <c r="DRH73" s="22"/>
      <c r="DRI73" s="22"/>
      <c r="DRJ73" s="22"/>
      <c r="DRK73" s="22"/>
      <c r="DRL73" s="22"/>
      <c r="DRM73" s="22"/>
      <c r="DRN73" s="22"/>
      <c r="DRO73" s="22"/>
      <c r="DRP73" s="22"/>
      <c r="DRQ73" s="22"/>
      <c r="DRR73" s="22"/>
      <c r="DRS73" s="22"/>
      <c r="DRT73" s="22"/>
      <c r="DRU73" s="22"/>
      <c r="DRV73" s="22"/>
      <c r="DRW73" s="22"/>
      <c r="DRX73" s="22"/>
      <c r="DRY73" s="22"/>
      <c r="DRZ73" s="22"/>
      <c r="DSA73" s="22"/>
      <c r="DSB73" s="22"/>
      <c r="DSC73" s="22"/>
      <c r="DSD73" s="22"/>
      <c r="DSE73" s="22"/>
      <c r="DSF73" s="22"/>
      <c r="DSG73" s="22"/>
      <c r="DSH73" s="22"/>
      <c r="DSI73" s="22"/>
      <c r="DSJ73" s="22"/>
      <c r="DSK73" s="22"/>
      <c r="DSL73" s="22"/>
      <c r="DSM73" s="22"/>
      <c r="DSN73" s="22"/>
      <c r="DSO73" s="22"/>
      <c r="DSP73" s="22"/>
      <c r="DSQ73" s="22"/>
      <c r="DSR73" s="22"/>
      <c r="DSS73" s="22"/>
      <c r="DST73" s="22"/>
      <c r="DSU73" s="22"/>
      <c r="DSV73" s="22"/>
      <c r="DSW73" s="22"/>
      <c r="DSX73" s="22"/>
      <c r="DSY73" s="22"/>
      <c r="DSZ73" s="22"/>
      <c r="DTA73" s="22"/>
      <c r="DTB73" s="22"/>
      <c r="DTC73" s="22"/>
      <c r="DTD73" s="22"/>
      <c r="DTE73" s="22"/>
      <c r="DTF73" s="22"/>
      <c r="DTG73" s="22"/>
      <c r="DTH73" s="22"/>
      <c r="DTI73" s="22"/>
      <c r="DTJ73" s="22"/>
      <c r="DTK73" s="22"/>
      <c r="DTL73" s="22"/>
      <c r="DTM73" s="22"/>
      <c r="DTN73" s="22"/>
      <c r="DTO73" s="22"/>
      <c r="DTP73" s="22"/>
      <c r="DTQ73" s="22"/>
      <c r="DTR73" s="22"/>
      <c r="DTS73" s="22"/>
      <c r="DTT73" s="22"/>
      <c r="DTU73" s="22"/>
      <c r="DTV73" s="22"/>
      <c r="DTW73" s="22"/>
      <c r="DTX73" s="22"/>
      <c r="DTY73" s="22"/>
      <c r="DTZ73" s="22"/>
      <c r="DUA73" s="22"/>
      <c r="DUB73" s="22"/>
      <c r="DUC73" s="22"/>
      <c r="DUD73" s="22"/>
      <c r="DUE73" s="22"/>
      <c r="DUF73" s="22"/>
      <c r="DUG73" s="22"/>
      <c r="DUH73" s="22"/>
      <c r="DUI73" s="22"/>
      <c r="DUJ73" s="22"/>
      <c r="DUK73" s="22"/>
      <c r="DUL73" s="22"/>
      <c r="DUM73" s="22"/>
      <c r="DUN73" s="22"/>
      <c r="DUO73" s="22"/>
      <c r="DUP73" s="22"/>
      <c r="DUQ73" s="22"/>
      <c r="DUR73" s="22"/>
      <c r="DUS73" s="22"/>
      <c r="DUT73" s="22"/>
      <c r="DUU73" s="22"/>
      <c r="DUV73" s="22"/>
      <c r="DUW73" s="22"/>
      <c r="DUX73" s="22"/>
      <c r="DUY73" s="22"/>
      <c r="DUZ73" s="22"/>
      <c r="DVA73" s="22"/>
      <c r="DVB73" s="22"/>
      <c r="DVC73" s="22"/>
      <c r="DVD73" s="22"/>
      <c r="DVE73" s="22"/>
      <c r="DVF73" s="22"/>
      <c r="DVG73" s="22"/>
      <c r="DVH73" s="22"/>
      <c r="DVI73" s="22"/>
      <c r="DVJ73" s="22"/>
      <c r="DVK73" s="22"/>
      <c r="DVL73" s="22"/>
      <c r="DVM73" s="22"/>
      <c r="DVN73" s="22"/>
      <c r="DVO73" s="22"/>
      <c r="DVP73" s="22"/>
      <c r="DVQ73" s="22"/>
      <c r="DVR73" s="22"/>
      <c r="DVS73" s="22"/>
      <c r="DVT73" s="22"/>
      <c r="DVU73" s="22"/>
      <c r="DVV73" s="22"/>
      <c r="DVW73" s="22"/>
      <c r="DVX73" s="22"/>
      <c r="DVY73" s="22"/>
      <c r="DVZ73" s="22"/>
      <c r="DWA73" s="22"/>
      <c r="DWB73" s="22"/>
      <c r="DWC73" s="22"/>
      <c r="DWD73" s="22"/>
      <c r="DWE73" s="22"/>
      <c r="DWF73" s="22"/>
      <c r="DWG73" s="22"/>
      <c r="DWH73" s="22"/>
      <c r="DWI73" s="22"/>
      <c r="DWJ73" s="22"/>
      <c r="DWK73" s="22"/>
      <c r="DWL73" s="22"/>
      <c r="DWM73" s="22"/>
      <c r="DWN73" s="22"/>
      <c r="DWO73" s="22"/>
      <c r="DWP73" s="22"/>
      <c r="DWQ73" s="22"/>
      <c r="DWR73" s="22"/>
      <c r="DWS73" s="22"/>
      <c r="DWT73" s="22"/>
      <c r="DWU73" s="22"/>
      <c r="DWV73" s="22"/>
      <c r="DWW73" s="22"/>
      <c r="DWX73" s="22"/>
      <c r="DWY73" s="22"/>
      <c r="DWZ73" s="22"/>
      <c r="DXA73" s="22"/>
      <c r="DXB73" s="22"/>
      <c r="DXC73" s="22"/>
      <c r="DXD73" s="22"/>
      <c r="DXE73" s="22"/>
      <c r="DXF73" s="22"/>
      <c r="DXG73" s="22"/>
      <c r="DXH73" s="22"/>
      <c r="DXI73" s="22"/>
      <c r="DXJ73" s="22"/>
      <c r="DXK73" s="22"/>
      <c r="DXL73" s="22"/>
      <c r="DXM73" s="22"/>
      <c r="DXN73" s="22"/>
      <c r="DXO73" s="22"/>
      <c r="DXP73" s="22"/>
      <c r="DXQ73" s="22"/>
      <c r="DXR73" s="22"/>
      <c r="DXS73" s="22"/>
      <c r="DXT73" s="22"/>
      <c r="DXU73" s="22"/>
      <c r="DXV73" s="22"/>
      <c r="DXW73" s="22"/>
      <c r="DXX73" s="22"/>
      <c r="DXY73" s="22"/>
      <c r="DXZ73" s="22"/>
      <c r="DYA73" s="22"/>
      <c r="DYB73" s="22"/>
      <c r="DYC73" s="22"/>
      <c r="DYD73" s="22"/>
      <c r="DYE73" s="22"/>
      <c r="DYF73" s="22"/>
      <c r="DYG73" s="22"/>
      <c r="DYH73" s="22"/>
      <c r="DYI73" s="22"/>
      <c r="DYJ73" s="22"/>
      <c r="DYK73" s="22"/>
      <c r="DYL73" s="22"/>
      <c r="DYM73" s="22"/>
      <c r="DYN73" s="22"/>
      <c r="DYO73" s="22"/>
      <c r="DYP73" s="22"/>
      <c r="DYQ73" s="22"/>
      <c r="DYR73" s="22"/>
      <c r="DYS73" s="22"/>
      <c r="DYT73" s="22"/>
      <c r="DYU73" s="22"/>
      <c r="DYV73" s="22"/>
      <c r="DYW73" s="22"/>
      <c r="DYX73" s="22"/>
      <c r="DYY73" s="22"/>
      <c r="DYZ73" s="22"/>
      <c r="DZA73" s="22"/>
      <c r="DZB73" s="22"/>
      <c r="DZC73" s="22"/>
      <c r="DZD73" s="22"/>
      <c r="DZE73" s="22"/>
      <c r="DZF73" s="22"/>
      <c r="DZG73" s="22"/>
      <c r="DZH73" s="22"/>
      <c r="DZI73" s="22"/>
      <c r="DZJ73" s="22"/>
      <c r="DZK73" s="22"/>
      <c r="DZL73" s="22"/>
      <c r="DZM73" s="22"/>
      <c r="DZN73" s="22"/>
      <c r="DZO73" s="22"/>
      <c r="DZP73" s="22"/>
      <c r="DZQ73" s="22"/>
      <c r="DZR73" s="22"/>
      <c r="DZS73" s="22"/>
      <c r="DZT73" s="22"/>
      <c r="DZU73" s="22"/>
      <c r="DZV73" s="22"/>
      <c r="DZW73" s="22"/>
      <c r="DZX73" s="22"/>
      <c r="DZY73" s="22"/>
      <c r="DZZ73" s="22"/>
      <c r="EAA73" s="22"/>
      <c r="EAB73" s="22"/>
      <c r="EAC73" s="22"/>
      <c r="EAD73" s="22"/>
      <c r="EAE73" s="22"/>
      <c r="EAF73" s="22"/>
      <c r="EAG73" s="22"/>
      <c r="EAH73" s="22"/>
      <c r="EAI73" s="22"/>
      <c r="EAJ73" s="22"/>
      <c r="EAK73" s="22"/>
      <c r="EAL73" s="22"/>
      <c r="EAM73" s="22"/>
      <c r="EAN73" s="22"/>
      <c r="EAO73" s="22"/>
      <c r="EAP73" s="22"/>
      <c r="EAQ73" s="22"/>
      <c r="EAR73" s="22"/>
      <c r="EAS73" s="22"/>
      <c r="EAT73" s="22"/>
      <c r="EAU73" s="22"/>
      <c r="EAV73" s="22"/>
      <c r="EAW73" s="22"/>
      <c r="EAX73" s="22"/>
      <c r="EAY73" s="22"/>
      <c r="EAZ73" s="22"/>
      <c r="EBA73" s="22"/>
      <c r="EBB73" s="22"/>
      <c r="EBC73" s="22"/>
      <c r="EBD73" s="22"/>
      <c r="EBE73" s="22"/>
      <c r="EBF73" s="22"/>
      <c r="EBG73" s="22"/>
      <c r="EBH73" s="22"/>
      <c r="EBI73" s="22"/>
      <c r="EBJ73" s="22"/>
      <c r="EBK73" s="22"/>
      <c r="EBL73" s="22"/>
      <c r="EBM73" s="22"/>
      <c r="EBN73" s="22"/>
      <c r="EBO73" s="22"/>
      <c r="EBP73" s="22"/>
      <c r="EBQ73" s="22"/>
      <c r="EBR73" s="22"/>
      <c r="EBS73" s="22"/>
      <c r="EBT73" s="22"/>
      <c r="EBU73" s="22"/>
      <c r="EBV73" s="22"/>
      <c r="EBW73" s="22"/>
      <c r="EBX73" s="22"/>
      <c r="EBY73" s="22"/>
      <c r="EBZ73" s="22"/>
      <c r="ECA73" s="22"/>
      <c r="ECB73" s="22"/>
      <c r="ECC73" s="22"/>
      <c r="ECD73" s="22"/>
      <c r="ECE73" s="22"/>
      <c r="ECF73" s="22"/>
      <c r="ECG73" s="22"/>
      <c r="ECH73" s="22"/>
      <c r="ECI73" s="22"/>
      <c r="ECJ73" s="22"/>
      <c r="ECK73" s="22"/>
      <c r="ECL73" s="22"/>
      <c r="ECM73" s="22"/>
      <c r="ECN73" s="22"/>
      <c r="ECO73" s="22"/>
      <c r="ECP73" s="22"/>
      <c r="ECQ73" s="22"/>
      <c r="ECR73" s="22"/>
      <c r="ECS73" s="22"/>
      <c r="ECT73" s="22"/>
      <c r="ECU73" s="22"/>
      <c r="ECV73" s="22"/>
      <c r="ECW73" s="22"/>
      <c r="ECX73" s="22"/>
      <c r="ECY73" s="22"/>
      <c r="ECZ73" s="22"/>
      <c r="EDA73" s="22"/>
      <c r="EDB73" s="22"/>
      <c r="EDC73" s="22"/>
      <c r="EDD73" s="22"/>
      <c r="EDE73" s="22"/>
      <c r="EDF73" s="22"/>
      <c r="EDG73" s="22"/>
      <c r="EDH73" s="22"/>
      <c r="EDI73" s="22"/>
      <c r="EDJ73" s="22"/>
      <c r="EDK73" s="22"/>
      <c r="EDL73" s="22"/>
      <c r="EDM73" s="22"/>
      <c r="EDN73" s="22"/>
      <c r="EDO73" s="22"/>
      <c r="EDP73" s="22"/>
      <c r="EDQ73" s="22"/>
      <c r="EDR73" s="22"/>
      <c r="EDS73" s="22"/>
      <c r="EDT73" s="22"/>
      <c r="EDU73" s="22"/>
      <c r="EDV73" s="22"/>
      <c r="EDW73" s="22"/>
      <c r="EDX73" s="22"/>
      <c r="EDY73" s="22"/>
      <c r="EDZ73" s="22"/>
      <c r="EEA73" s="22"/>
      <c r="EEB73" s="22"/>
      <c r="EEC73" s="22"/>
      <c r="EED73" s="22"/>
      <c r="EEE73" s="22"/>
      <c r="EEF73" s="22"/>
      <c r="EEG73" s="22"/>
      <c r="EEH73" s="22"/>
      <c r="EEI73" s="22"/>
      <c r="EEJ73" s="22"/>
      <c r="EEK73" s="22"/>
      <c r="EEL73" s="22"/>
      <c r="EEM73" s="22"/>
      <c r="EEN73" s="22"/>
      <c r="EEO73" s="22"/>
      <c r="EEP73" s="22"/>
      <c r="EEQ73" s="22"/>
      <c r="EER73" s="22"/>
      <c r="EES73" s="22"/>
      <c r="EET73" s="22"/>
      <c r="EEU73" s="22"/>
      <c r="EEV73" s="22"/>
      <c r="EEW73" s="22"/>
      <c r="EEX73" s="22"/>
      <c r="EEY73" s="22"/>
      <c r="EEZ73" s="22"/>
      <c r="EFA73" s="22"/>
      <c r="EFB73" s="22"/>
      <c r="EFC73" s="22"/>
      <c r="EFD73" s="22"/>
      <c r="EFE73" s="22"/>
      <c r="EFF73" s="22"/>
      <c r="EFG73" s="22"/>
      <c r="EFH73" s="22"/>
      <c r="EFI73" s="22"/>
      <c r="EFJ73" s="22"/>
      <c r="EFK73" s="22"/>
      <c r="EFL73" s="22"/>
      <c r="EFM73" s="22"/>
      <c r="EFN73" s="22"/>
      <c r="EFO73" s="22"/>
      <c r="EFP73" s="22"/>
      <c r="EFQ73" s="22"/>
      <c r="EFR73" s="22"/>
      <c r="EFS73" s="22"/>
      <c r="EFT73" s="22"/>
      <c r="EFU73" s="22"/>
      <c r="EFV73" s="22"/>
      <c r="EFW73" s="22"/>
      <c r="EFX73" s="22"/>
      <c r="EFY73" s="22"/>
      <c r="EFZ73" s="22"/>
      <c r="EGA73" s="22"/>
      <c r="EGB73" s="22"/>
      <c r="EGC73" s="22"/>
      <c r="EGD73" s="22"/>
      <c r="EGE73" s="22"/>
      <c r="EGF73" s="22"/>
      <c r="EGG73" s="22"/>
      <c r="EGH73" s="22"/>
      <c r="EGI73" s="22"/>
      <c r="EGJ73" s="22"/>
      <c r="EGK73" s="22"/>
      <c r="EGL73" s="22"/>
      <c r="EGM73" s="22"/>
      <c r="EGN73" s="22"/>
      <c r="EGO73" s="22"/>
      <c r="EGP73" s="22"/>
      <c r="EGQ73" s="22"/>
      <c r="EGR73" s="22"/>
      <c r="EGS73" s="22"/>
      <c r="EGT73" s="22"/>
      <c r="EGU73" s="22"/>
      <c r="EGV73" s="22"/>
      <c r="EGW73" s="22"/>
      <c r="EGX73" s="22"/>
      <c r="EGY73" s="22"/>
      <c r="EGZ73" s="22"/>
      <c r="EHA73" s="22"/>
      <c r="EHB73" s="22"/>
      <c r="EHC73" s="22"/>
      <c r="EHD73" s="22"/>
      <c r="EHE73" s="22"/>
      <c r="EHF73" s="22"/>
      <c r="EHG73" s="22"/>
      <c r="EHH73" s="22"/>
      <c r="EHI73" s="22"/>
      <c r="EHJ73" s="22"/>
      <c r="EHK73" s="22"/>
      <c r="EHL73" s="22"/>
      <c r="EHM73" s="22"/>
      <c r="EHN73" s="22"/>
      <c r="EHO73" s="22"/>
      <c r="EHP73" s="22"/>
      <c r="EHQ73" s="22"/>
      <c r="EHR73" s="22"/>
      <c r="EHS73" s="22"/>
      <c r="EHT73" s="22"/>
      <c r="EHU73" s="22"/>
      <c r="EHV73" s="22"/>
      <c r="EHW73" s="22"/>
      <c r="EHX73" s="22"/>
      <c r="EHY73" s="22"/>
      <c r="EHZ73" s="22"/>
      <c r="EIA73" s="22"/>
      <c r="EIB73" s="22"/>
      <c r="EIC73" s="22"/>
      <c r="EID73" s="22"/>
      <c r="EIE73" s="22"/>
      <c r="EIF73" s="22"/>
      <c r="EIG73" s="22"/>
      <c r="EIH73" s="22"/>
      <c r="EII73" s="22"/>
      <c r="EIJ73" s="22"/>
      <c r="EIK73" s="22"/>
      <c r="EIL73" s="22"/>
      <c r="EIM73" s="22"/>
      <c r="EIN73" s="22"/>
      <c r="EIO73" s="22"/>
      <c r="EIP73" s="22"/>
      <c r="EIQ73" s="22"/>
      <c r="EIR73" s="22"/>
      <c r="EIS73" s="22"/>
      <c r="EIT73" s="22"/>
      <c r="EIU73" s="22"/>
      <c r="EIV73" s="22"/>
      <c r="EIW73" s="22"/>
      <c r="EIX73" s="22"/>
      <c r="EIY73" s="22"/>
      <c r="EIZ73" s="22"/>
      <c r="EJA73" s="22"/>
      <c r="EJB73" s="22"/>
      <c r="EJC73" s="22"/>
      <c r="EJD73" s="22"/>
      <c r="EJE73" s="22"/>
      <c r="EJF73" s="22"/>
      <c r="EJG73" s="22"/>
      <c r="EJH73" s="22"/>
      <c r="EJI73" s="22"/>
      <c r="EJJ73" s="22"/>
      <c r="EJK73" s="22"/>
      <c r="EJL73" s="22"/>
      <c r="EJM73" s="22"/>
      <c r="EJN73" s="22"/>
      <c r="EJO73" s="22"/>
      <c r="EJP73" s="22"/>
      <c r="EJQ73" s="22"/>
      <c r="EJR73" s="22"/>
      <c r="EJS73" s="22"/>
      <c r="EJT73" s="22"/>
      <c r="EJU73" s="22"/>
      <c r="EJV73" s="22"/>
      <c r="EJW73" s="22"/>
      <c r="EJX73" s="22"/>
      <c r="EJY73" s="22"/>
      <c r="EJZ73" s="22"/>
      <c r="EKA73" s="22"/>
      <c r="EKB73" s="22"/>
      <c r="EKC73" s="22"/>
      <c r="EKD73" s="22"/>
      <c r="EKE73" s="22"/>
      <c r="EKF73" s="22"/>
      <c r="EKG73" s="22"/>
      <c r="EKH73" s="22"/>
      <c r="EKI73" s="22"/>
      <c r="EKJ73" s="22"/>
      <c r="EKK73" s="22"/>
      <c r="EKL73" s="22"/>
      <c r="EKM73" s="22"/>
      <c r="EKN73" s="22"/>
      <c r="EKO73" s="22"/>
      <c r="EKP73" s="22"/>
      <c r="EKQ73" s="22"/>
      <c r="EKR73" s="22"/>
      <c r="EKS73" s="22"/>
      <c r="EKT73" s="22"/>
      <c r="EKU73" s="22"/>
      <c r="EKV73" s="22"/>
      <c r="EKW73" s="22"/>
      <c r="EKX73" s="22"/>
      <c r="EKY73" s="22"/>
      <c r="EKZ73" s="22"/>
      <c r="ELA73" s="22"/>
      <c r="ELB73" s="22"/>
      <c r="ELC73" s="22"/>
      <c r="ELD73" s="22"/>
      <c r="ELE73" s="22"/>
      <c r="ELF73" s="22"/>
      <c r="ELG73" s="22"/>
      <c r="ELH73" s="22"/>
      <c r="ELI73" s="22"/>
      <c r="ELJ73" s="22"/>
      <c r="ELK73" s="22"/>
      <c r="ELL73" s="22"/>
      <c r="ELM73" s="22"/>
      <c r="ELN73" s="22"/>
      <c r="ELO73" s="22"/>
      <c r="ELP73" s="22"/>
      <c r="ELQ73" s="22"/>
      <c r="ELR73" s="22"/>
      <c r="ELS73" s="22"/>
      <c r="ELT73" s="22"/>
      <c r="ELU73" s="22"/>
      <c r="ELV73" s="22"/>
      <c r="ELW73" s="22"/>
      <c r="ELX73" s="22"/>
      <c r="ELY73" s="22"/>
      <c r="ELZ73" s="22"/>
      <c r="EMA73" s="22"/>
      <c r="EMB73" s="22"/>
      <c r="EMC73" s="22"/>
      <c r="EMD73" s="22"/>
      <c r="EME73" s="22"/>
      <c r="EMF73" s="22"/>
      <c r="EMG73" s="22"/>
      <c r="EMH73" s="22"/>
      <c r="EMI73" s="22"/>
      <c r="EMJ73" s="22"/>
      <c r="EMK73" s="22"/>
      <c r="EML73" s="22"/>
      <c r="EMM73" s="22"/>
      <c r="EMN73" s="22"/>
      <c r="EMO73" s="22"/>
      <c r="EMP73" s="22"/>
      <c r="EMQ73" s="22"/>
      <c r="EMR73" s="22"/>
      <c r="EMS73" s="22"/>
      <c r="EMT73" s="22"/>
      <c r="EMU73" s="22"/>
      <c r="EMV73" s="22"/>
      <c r="EMW73" s="22"/>
      <c r="EMX73" s="22"/>
      <c r="EMY73" s="22"/>
      <c r="EMZ73" s="22"/>
      <c r="ENA73" s="22"/>
      <c r="ENB73" s="22"/>
      <c r="ENC73" s="22"/>
      <c r="END73" s="22"/>
      <c r="ENE73" s="22"/>
      <c r="ENF73" s="22"/>
      <c r="ENG73" s="22"/>
      <c r="ENH73" s="22"/>
      <c r="ENI73" s="22"/>
      <c r="ENJ73" s="22"/>
      <c r="ENK73" s="22"/>
      <c r="ENL73" s="22"/>
      <c r="ENM73" s="22"/>
      <c r="ENN73" s="22"/>
      <c r="ENO73" s="22"/>
      <c r="ENP73" s="22"/>
      <c r="ENQ73" s="22"/>
      <c r="ENR73" s="22"/>
      <c r="ENS73" s="22"/>
      <c r="ENT73" s="22"/>
      <c r="ENU73" s="22"/>
      <c r="ENV73" s="22"/>
      <c r="ENW73" s="22"/>
      <c r="ENX73" s="22"/>
      <c r="ENY73" s="22"/>
      <c r="ENZ73" s="22"/>
      <c r="EOA73" s="22"/>
      <c r="EOB73" s="22"/>
      <c r="EOC73" s="22"/>
      <c r="EOD73" s="22"/>
      <c r="EOE73" s="22"/>
      <c r="EOF73" s="22"/>
      <c r="EOG73" s="22"/>
      <c r="EOH73" s="22"/>
      <c r="EOI73" s="22"/>
      <c r="EOJ73" s="22"/>
      <c r="EOK73" s="22"/>
      <c r="EOL73" s="22"/>
      <c r="EOM73" s="22"/>
      <c r="EON73" s="22"/>
      <c r="EOO73" s="22"/>
      <c r="EOP73" s="22"/>
      <c r="EOQ73" s="22"/>
      <c r="EOR73" s="22"/>
      <c r="EOS73" s="22"/>
      <c r="EOT73" s="22"/>
      <c r="EOU73" s="22"/>
      <c r="EOV73" s="22"/>
      <c r="EOW73" s="22"/>
      <c r="EOX73" s="22"/>
      <c r="EOY73" s="22"/>
      <c r="EOZ73" s="22"/>
      <c r="EPA73" s="22"/>
      <c r="EPB73" s="22"/>
      <c r="EPC73" s="22"/>
      <c r="EPD73" s="22"/>
      <c r="EPE73" s="22"/>
      <c r="EPF73" s="22"/>
      <c r="EPG73" s="22"/>
      <c r="EPH73" s="22"/>
      <c r="EPI73" s="22"/>
      <c r="EPJ73" s="22"/>
      <c r="EPK73" s="22"/>
      <c r="EPL73" s="22"/>
      <c r="EPM73" s="22"/>
      <c r="EPN73" s="22"/>
      <c r="EPO73" s="22"/>
      <c r="EPP73" s="22"/>
      <c r="EPQ73" s="22"/>
      <c r="EPR73" s="22"/>
      <c r="EPS73" s="22"/>
      <c r="EPT73" s="22"/>
      <c r="EPU73" s="22"/>
      <c r="EPV73" s="22"/>
      <c r="EPW73" s="22"/>
      <c r="EPX73" s="22"/>
      <c r="EPY73" s="22"/>
      <c r="EPZ73" s="22"/>
      <c r="EQA73" s="22"/>
      <c r="EQB73" s="22"/>
      <c r="EQC73" s="22"/>
      <c r="EQD73" s="22"/>
      <c r="EQE73" s="22"/>
      <c r="EQF73" s="22"/>
      <c r="EQG73" s="22"/>
      <c r="EQH73" s="22"/>
      <c r="EQI73" s="22"/>
      <c r="EQJ73" s="22"/>
      <c r="EQK73" s="22"/>
      <c r="EQL73" s="22"/>
      <c r="EQM73" s="22"/>
      <c r="EQN73" s="22"/>
      <c r="EQO73" s="22"/>
      <c r="EQP73" s="22"/>
      <c r="EQQ73" s="22"/>
      <c r="EQR73" s="22"/>
      <c r="EQS73" s="22"/>
      <c r="EQT73" s="22"/>
      <c r="EQU73" s="22"/>
      <c r="EQV73" s="22"/>
      <c r="EQW73" s="22"/>
      <c r="EQX73" s="22"/>
      <c r="EQY73" s="22"/>
      <c r="EQZ73" s="22"/>
      <c r="ERA73" s="22"/>
      <c r="ERB73" s="22"/>
      <c r="ERC73" s="22"/>
      <c r="ERD73" s="22"/>
      <c r="ERE73" s="22"/>
      <c r="ERF73" s="22"/>
      <c r="ERG73" s="22"/>
      <c r="ERH73" s="22"/>
      <c r="ERI73" s="22"/>
      <c r="ERJ73" s="22"/>
      <c r="ERK73" s="22"/>
      <c r="ERL73" s="22"/>
      <c r="ERM73" s="22"/>
      <c r="ERN73" s="22"/>
      <c r="ERO73" s="22"/>
      <c r="ERP73" s="22"/>
      <c r="ERQ73" s="22"/>
      <c r="ERR73" s="22"/>
      <c r="ERS73" s="22"/>
      <c r="ERT73" s="22"/>
      <c r="ERU73" s="22"/>
      <c r="ERV73" s="22"/>
      <c r="ERW73" s="22"/>
      <c r="ERX73" s="22"/>
      <c r="ERY73" s="22"/>
      <c r="ERZ73" s="22"/>
      <c r="ESA73" s="22"/>
      <c r="ESB73" s="22"/>
      <c r="ESC73" s="22"/>
      <c r="ESD73" s="22"/>
      <c r="ESE73" s="22"/>
      <c r="ESF73" s="22"/>
      <c r="ESG73" s="22"/>
      <c r="ESH73" s="22"/>
      <c r="ESI73" s="22"/>
      <c r="ESJ73" s="22"/>
      <c r="ESK73" s="22"/>
      <c r="ESL73" s="22"/>
      <c r="ESM73" s="22"/>
      <c r="ESN73" s="22"/>
      <c r="ESO73" s="22"/>
      <c r="ESP73" s="22"/>
      <c r="ESQ73" s="22"/>
      <c r="ESR73" s="22"/>
      <c r="ESS73" s="22"/>
      <c r="EST73" s="22"/>
      <c r="ESU73" s="22"/>
      <c r="ESV73" s="22"/>
      <c r="ESW73" s="22"/>
      <c r="ESX73" s="22"/>
      <c r="ESY73" s="22"/>
      <c r="ESZ73" s="22"/>
      <c r="ETA73" s="22"/>
      <c r="ETB73" s="22"/>
      <c r="ETC73" s="22"/>
      <c r="ETD73" s="22"/>
      <c r="ETE73" s="22"/>
      <c r="ETF73" s="22"/>
      <c r="ETG73" s="22"/>
      <c r="ETH73" s="22"/>
      <c r="ETI73" s="22"/>
      <c r="ETJ73" s="22"/>
      <c r="ETK73" s="22"/>
      <c r="ETL73" s="22"/>
      <c r="ETM73" s="22"/>
      <c r="ETN73" s="22"/>
      <c r="ETO73" s="22"/>
      <c r="ETP73" s="22"/>
      <c r="ETQ73" s="22"/>
      <c r="ETR73" s="22"/>
      <c r="ETS73" s="22"/>
      <c r="ETT73" s="22"/>
      <c r="ETU73" s="22"/>
      <c r="ETV73" s="22"/>
      <c r="ETW73" s="22"/>
      <c r="ETX73" s="22"/>
      <c r="ETY73" s="22"/>
      <c r="ETZ73" s="22"/>
      <c r="EUA73" s="22"/>
      <c r="EUB73" s="22"/>
      <c r="EUC73" s="22"/>
      <c r="EUD73" s="22"/>
      <c r="EUE73" s="22"/>
      <c r="EUF73" s="22"/>
      <c r="EUG73" s="22"/>
      <c r="EUH73" s="22"/>
      <c r="EUI73" s="22"/>
      <c r="EUJ73" s="22"/>
      <c r="EUK73" s="22"/>
      <c r="EUL73" s="22"/>
      <c r="EUM73" s="22"/>
      <c r="EUN73" s="22"/>
      <c r="EUO73" s="22"/>
      <c r="EUP73" s="22"/>
      <c r="EUQ73" s="22"/>
      <c r="EUR73" s="22"/>
      <c r="EUS73" s="22"/>
      <c r="EUT73" s="22"/>
      <c r="EUU73" s="22"/>
      <c r="EUV73" s="22"/>
      <c r="EUW73" s="22"/>
      <c r="EUX73" s="22"/>
      <c r="EUY73" s="22"/>
      <c r="EUZ73" s="22"/>
      <c r="EVA73" s="22"/>
      <c r="EVB73" s="22"/>
      <c r="EVC73" s="22"/>
      <c r="EVD73" s="22"/>
      <c r="EVE73" s="22"/>
      <c r="EVF73" s="22"/>
      <c r="EVG73" s="22"/>
      <c r="EVH73" s="22"/>
      <c r="EVI73" s="22"/>
      <c r="EVJ73" s="22"/>
      <c r="EVK73" s="22"/>
      <c r="EVL73" s="22"/>
      <c r="EVM73" s="22"/>
      <c r="EVN73" s="22"/>
      <c r="EVO73" s="22"/>
      <c r="EVP73" s="22"/>
      <c r="EVQ73" s="22"/>
      <c r="EVR73" s="22"/>
      <c r="EVS73" s="22"/>
      <c r="EVT73" s="22"/>
      <c r="EVU73" s="22"/>
      <c r="EVV73" s="22"/>
      <c r="EVW73" s="22"/>
      <c r="EVX73" s="22"/>
      <c r="EVY73" s="22"/>
      <c r="EVZ73" s="22"/>
      <c r="EWA73" s="22"/>
      <c r="EWB73" s="22"/>
      <c r="EWC73" s="22"/>
      <c r="EWD73" s="22"/>
      <c r="EWE73" s="22"/>
      <c r="EWF73" s="22"/>
      <c r="EWG73" s="22"/>
      <c r="EWH73" s="22"/>
      <c r="EWI73" s="22"/>
      <c r="EWJ73" s="22"/>
      <c r="EWK73" s="22"/>
      <c r="EWL73" s="22"/>
      <c r="EWM73" s="22"/>
      <c r="EWN73" s="22"/>
      <c r="EWO73" s="22"/>
      <c r="EWP73" s="22"/>
      <c r="EWQ73" s="22"/>
      <c r="EWR73" s="22"/>
      <c r="EWS73" s="22"/>
      <c r="EWT73" s="22"/>
      <c r="EWU73" s="22"/>
      <c r="EWV73" s="22"/>
      <c r="EWW73" s="22"/>
      <c r="EWX73" s="22"/>
      <c r="EWY73" s="22"/>
      <c r="EWZ73" s="22"/>
      <c r="EXA73" s="22"/>
      <c r="EXB73" s="22"/>
      <c r="EXC73" s="22"/>
      <c r="EXD73" s="22"/>
      <c r="EXE73" s="22"/>
      <c r="EXF73" s="22"/>
      <c r="EXG73" s="22"/>
      <c r="EXH73" s="22"/>
      <c r="EXI73" s="22"/>
      <c r="EXJ73" s="22"/>
      <c r="EXK73" s="22"/>
      <c r="EXL73" s="22"/>
      <c r="EXM73" s="22"/>
      <c r="EXN73" s="22"/>
      <c r="EXO73" s="22"/>
      <c r="EXP73" s="22"/>
      <c r="EXQ73" s="22"/>
      <c r="EXR73" s="22"/>
      <c r="EXS73" s="22"/>
      <c r="EXT73" s="22"/>
      <c r="EXU73" s="22"/>
      <c r="EXV73" s="22"/>
      <c r="EXW73" s="22"/>
      <c r="EXX73" s="22"/>
      <c r="EXY73" s="22"/>
      <c r="EXZ73" s="22"/>
      <c r="EYA73" s="22"/>
      <c r="EYB73" s="22"/>
      <c r="EYC73" s="22"/>
      <c r="EYD73" s="22"/>
      <c r="EYE73" s="22"/>
      <c r="EYF73" s="22"/>
      <c r="EYG73" s="22"/>
      <c r="EYH73" s="22"/>
      <c r="EYI73" s="22"/>
      <c r="EYJ73" s="22"/>
      <c r="EYK73" s="22"/>
      <c r="EYL73" s="22"/>
      <c r="EYM73" s="22"/>
      <c r="EYN73" s="22"/>
      <c r="EYO73" s="22"/>
      <c r="EYP73" s="22"/>
      <c r="EYQ73" s="22"/>
      <c r="EYR73" s="22"/>
      <c r="EYS73" s="22"/>
      <c r="EYT73" s="22"/>
      <c r="EYU73" s="22"/>
      <c r="EYV73" s="22"/>
      <c r="EYW73" s="22"/>
      <c r="EYX73" s="22"/>
      <c r="EYY73" s="22"/>
      <c r="EYZ73" s="22"/>
      <c r="EZA73" s="22"/>
      <c r="EZB73" s="22"/>
      <c r="EZC73" s="22"/>
      <c r="EZD73" s="22"/>
      <c r="EZE73" s="22"/>
      <c r="EZF73" s="22"/>
      <c r="EZG73" s="22"/>
      <c r="EZH73" s="22"/>
      <c r="EZI73" s="22"/>
      <c r="EZJ73" s="22"/>
      <c r="EZK73" s="22"/>
      <c r="EZL73" s="22"/>
      <c r="EZM73" s="22"/>
      <c r="EZN73" s="22"/>
      <c r="EZO73" s="22"/>
      <c r="EZP73" s="22"/>
      <c r="EZQ73" s="22"/>
      <c r="EZR73" s="22"/>
      <c r="EZS73" s="22"/>
      <c r="EZT73" s="22"/>
      <c r="EZU73" s="22"/>
      <c r="EZV73" s="22"/>
      <c r="EZW73" s="22"/>
      <c r="EZX73" s="22"/>
      <c r="EZY73" s="22"/>
      <c r="EZZ73" s="22"/>
      <c r="FAA73" s="22"/>
      <c r="FAB73" s="22"/>
      <c r="FAC73" s="22"/>
      <c r="FAD73" s="22"/>
      <c r="FAE73" s="22"/>
      <c r="FAF73" s="22"/>
      <c r="FAG73" s="22"/>
      <c r="FAH73" s="22"/>
      <c r="FAI73" s="22"/>
      <c r="FAJ73" s="22"/>
      <c r="FAK73" s="22"/>
      <c r="FAL73" s="22"/>
      <c r="FAM73" s="22"/>
      <c r="FAN73" s="22"/>
      <c r="FAO73" s="22"/>
      <c r="FAP73" s="22"/>
      <c r="FAQ73" s="22"/>
      <c r="FAR73" s="22"/>
      <c r="FAS73" s="22"/>
      <c r="FAT73" s="22"/>
      <c r="FAU73" s="22"/>
      <c r="FAV73" s="22"/>
      <c r="FAW73" s="22"/>
      <c r="FAX73" s="22"/>
      <c r="FAY73" s="22"/>
      <c r="FAZ73" s="22"/>
      <c r="FBA73" s="22"/>
      <c r="FBB73" s="22"/>
      <c r="FBC73" s="22"/>
      <c r="FBD73" s="22"/>
      <c r="FBE73" s="22"/>
      <c r="FBF73" s="22"/>
      <c r="FBG73" s="22"/>
      <c r="FBH73" s="22"/>
      <c r="FBI73" s="22"/>
      <c r="FBJ73" s="22"/>
      <c r="FBK73" s="22"/>
      <c r="FBL73" s="22"/>
      <c r="FBM73" s="22"/>
      <c r="FBN73" s="22"/>
      <c r="FBO73" s="22"/>
      <c r="FBP73" s="22"/>
      <c r="FBQ73" s="22"/>
      <c r="FBR73" s="22"/>
      <c r="FBS73" s="22"/>
      <c r="FBT73" s="22"/>
      <c r="FBU73" s="22"/>
      <c r="FBV73" s="22"/>
      <c r="FBW73" s="22"/>
      <c r="FBX73" s="22"/>
      <c r="FBY73" s="22"/>
      <c r="FBZ73" s="22"/>
      <c r="FCA73" s="22"/>
      <c r="FCB73" s="22"/>
      <c r="FCC73" s="22"/>
      <c r="FCD73" s="22"/>
      <c r="FCE73" s="22"/>
      <c r="FCF73" s="22"/>
      <c r="FCG73" s="22"/>
      <c r="FCH73" s="22"/>
      <c r="FCI73" s="22"/>
      <c r="FCJ73" s="22"/>
      <c r="FCK73" s="22"/>
      <c r="FCL73" s="22"/>
      <c r="FCM73" s="22"/>
      <c r="FCN73" s="22"/>
      <c r="FCO73" s="22"/>
      <c r="FCP73" s="22"/>
      <c r="FCQ73" s="22"/>
      <c r="FCR73" s="22"/>
      <c r="FCS73" s="22"/>
      <c r="FCT73" s="22"/>
      <c r="FCU73" s="22"/>
      <c r="FCV73" s="22"/>
      <c r="FCW73" s="22"/>
      <c r="FCX73" s="22"/>
      <c r="FCY73" s="22"/>
      <c r="FCZ73" s="22"/>
      <c r="FDA73" s="22"/>
      <c r="FDB73" s="22"/>
      <c r="FDC73" s="22"/>
      <c r="FDD73" s="22"/>
      <c r="FDE73" s="22"/>
      <c r="FDF73" s="22"/>
      <c r="FDG73" s="22"/>
      <c r="FDH73" s="22"/>
      <c r="FDI73" s="22"/>
      <c r="FDJ73" s="22"/>
      <c r="FDK73" s="22"/>
      <c r="FDL73" s="22"/>
      <c r="FDM73" s="22"/>
      <c r="FDN73" s="22"/>
      <c r="FDO73" s="22"/>
      <c r="FDP73" s="22"/>
      <c r="FDQ73" s="22"/>
      <c r="FDR73" s="22"/>
      <c r="FDS73" s="22"/>
      <c r="FDT73" s="22"/>
      <c r="FDU73" s="22"/>
      <c r="FDV73" s="22"/>
      <c r="FDW73" s="22"/>
      <c r="FDX73" s="22"/>
      <c r="FDY73" s="22"/>
      <c r="FDZ73" s="22"/>
      <c r="FEA73" s="22"/>
      <c r="FEB73" s="22"/>
      <c r="FEC73" s="22"/>
      <c r="FED73" s="22"/>
      <c r="FEE73" s="22"/>
      <c r="FEF73" s="22"/>
      <c r="FEG73" s="22"/>
      <c r="FEH73" s="22"/>
      <c r="FEI73" s="22"/>
      <c r="FEJ73" s="22"/>
      <c r="FEK73" s="22"/>
      <c r="FEL73" s="22"/>
      <c r="FEM73" s="22"/>
      <c r="FEN73" s="22"/>
      <c r="FEO73" s="22"/>
      <c r="FEP73" s="22"/>
      <c r="FEQ73" s="22"/>
      <c r="FER73" s="22"/>
      <c r="FES73" s="22"/>
      <c r="FET73" s="22"/>
      <c r="FEU73" s="22"/>
      <c r="FEV73" s="22"/>
      <c r="FEW73" s="22"/>
      <c r="FEX73" s="22"/>
      <c r="FEY73" s="22"/>
      <c r="FEZ73" s="22"/>
      <c r="FFA73" s="22"/>
      <c r="FFB73" s="22"/>
      <c r="FFC73" s="22"/>
      <c r="FFD73" s="22"/>
      <c r="FFE73" s="22"/>
      <c r="FFF73" s="22"/>
      <c r="FFG73" s="22"/>
      <c r="FFH73" s="22"/>
      <c r="FFI73" s="22"/>
      <c r="FFJ73" s="22"/>
      <c r="FFK73" s="22"/>
      <c r="FFL73" s="22"/>
      <c r="FFM73" s="22"/>
      <c r="FFN73" s="22"/>
      <c r="FFO73" s="22"/>
      <c r="FFP73" s="22"/>
      <c r="FFQ73" s="22"/>
      <c r="FFR73" s="22"/>
      <c r="FFS73" s="22"/>
      <c r="FFT73" s="22"/>
      <c r="FFU73" s="22"/>
      <c r="FFV73" s="22"/>
      <c r="FFW73" s="22"/>
      <c r="FFX73" s="22"/>
      <c r="FFY73" s="22"/>
      <c r="FFZ73" s="22"/>
      <c r="FGA73" s="22"/>
      <c r="FGB73" s="22"/>
      <c r="FGC73" s="22"/>
      <c r="FGD73" s="22"/>
      <c r="FGE73" s="22"/>
      <c r="FGF73" s="22"/>
      <c r="FGG73" s="22"/>
      <c r="FGH73" s="22"/>
      <c r="FGI73" s="22"/>
      <c r="FGJ73" s="22"/>
      <c r="FGK73" s="22"/>
      <c r="FGL73" s="22"/>
      <c r="FGM73" s="22"/>
      <c r="FGN73" s="22"/>
      <c r="FGO73" s="22"/>
      <c r="FGP73" s="22"/>
      <c r="FGQ73" s="22"/>
      <c r="FGR73" s="22"/>
      <c r="FGS73" s="22"/>
      <c r="FGT73" s="22"/>
      <c r="FGU73" s="22"/>
      <c r="FGV73" s="22"/>
      <c r="FGW73" s="22"/>
      <c r="FGX73" s="22"/>
      <c r="FGY73" s="22"/>
      <c r="FGZ73" s="22"/>
      <c r="FHA73" s="22"/>
      <c r="FHB73" s="22"/>
      <c r="FHC73" s="22"/>
      <c r="FHD73" s="22"/>
      <c r="FHE73" s="22"/>
      <c r="FHF73" s="22"/>
      <c r="FHG73" s="22"/>
      <c r="FHH73" s="22"/>
      <c r="FHI73" s="22"/>
      <c r="FHJ73" s="22"/>
      <c r="FHK73" s="22"/>
      <c r="FHL73" s="22"/>
      <c r="FHM73" s="22"/>
      <c r="FHN73" s="22"/>
      <c r="FHO73" s="22"/>
      <c r="FHP73" s="22"/>
      <c r="FHQ73" s="22"/>
      <c r="FHR73" s="22"/>
      <c r="FHS73" s="22"/>
      <c r="FHT73" s="22"/>
      <c r="FHU73" s="22"/>
      <c r="FHV73" s="22"/>
      <c r="FHW73" s="22"/>
      <c r="FHX73" s="22"/>
      <c r="FHY73" s="22"/>
      <c r="FHZ73" s="22"/>
      <c r="FIA73" s="22"/>
      <c r="FIB73" s="22"/>
      <c r="FIC73" s="22"/>
      <c r="FID73" s="22"/>
      <c r="FIE73" s="22"/>
      <c r="FIF73" s="22"/>
      <c r="FIG73" s="22"/>
      <c r="FIH73" s="22"/>
      <c r="FII73" s="22"/>
      <c r="FIJ73" s="22"/>
      <c r="FIK73" s="22"/>
      <c r="FIL73" s="22"/>
      <c r="FIM73" s="22"/>
      <c r="FIN73" s="22"/>
      <c r="FIO73" s="22"/>
      <c r="FIP73" s="22"/>
      <c r="FIQ73" s="22"/>
      <c r="FIR73" s="22"/>
      <c r="FIS73" s="22"/>
      <c r="FIT73" s="22"/>
      <c r="FIU73" s="22"/>
      <c r="FIV73" s="22"/>
      <c r="FIW73" s="22"/>
      <c r="FIX73" s="22"/>
      <c r="FIY73" s="22"/>
      <c r="FIZ73" s="22"/>
      <c r="FJA73" s="22"/>
      <c r="FJB73" s="22"/>
      <c r="FJC73" s="22"/>
      <c r="FJD73" s="22"/>
      <c r="FJE73" s="22"/>
      <c r="FJF73" s="22"/>
      <c r="FJG73" s="22"/>
      <c r="FJH73" s="22"/>
      <c r="FJI73" s="22"/>
      <c r="FJJ73" s="22"/>
      <c r="FJK73" s="22"/>
      <c r="FJL73" s="22"/>
      <c r="FJM73" s="22"/>
      <c r="FJN73" s="22"/>
      <c r="FJO73" s="22"/>
      <c r="FJP73" s="22"/>
      <c r="FJQ73" s="22"/>
      <c r="FJR73" s="22"/>
      <c r="FJS73" s="22"/>
      <c r="FJT73" s="22"/>
      <c r="FJU73" s="22"/>
      <c r="FJV73" s="22"/>
      <c r="FJW73" s="22"/>
      <c r="FJX73" s="22"/>
      <c r="FJY73" s="22"/>
      <c r="FJZ73" s="22"/>
      <c r="FKA73" s="22"/>
      <c r="FKB73" s="22"/>
      <c r="FKC73" s="22"/>
      <c r="FKD73" s="22"/>
      <c r="FKE73" s="22"/>
      <c r="FKF73" s="22"/>
      <c r="FKG73" s="22"/>
      <c r="FKH73" s="22"/>
      <c r="FKI73" s="22"/>
      <c r="FKJ73" s="22"/>
      <c r="FKK73" s="22"/>
      <c r="FKL73" s="22"/>
      <c r="FKM73" s="22"/>
      <c r="FKN73" s="22"/>
      <c r="FKO73" s="22"/>
      <c r="FKP73" s="22"/>
      <c r="FKQ73" s="22"/>
      <c r="FKR73" s="22"/>
      <c r="FKS73" s="22"/>
      <c r="FKT73" s="22"/>
      <c r="FKU73" s="22"/>
      <c r="FKV73" s="22"/>
      <c r="FKW73" s="22"/>
      <c r="FKX73" s="22"/>
      <c r="FKY73" s="22"/>
      <c r="FKZ73" s="22"/>
      <c r="FLA73" s="22"/>
      <c r="FLB73" s="22"/>
      <c r="FLC73" s="22"/>
      <c r="FLD73" s="22"/>
      <c r="FLE73" s="22"/>
      <c r="FLF73" s="22"/>
      <c r="FLG73" s="22"/>
      <c r="FLH73" s="22"/>
      <c r="FLI73" s="22"/>
      <c r="FLJ73" s="22"/>
      <c r="FLK73" s="22"/>
      <c r="FLL73" s="22"/>
      <c r="FLM73" s="22"/>
      <c r="FLN73" s="22"/>
      <c r="FLO73" s="22"/>
      <c r="FLP73" s="22"/>
      <c r="FLQ73" s="22"/>
      <c r="FLR73" s="22"/>
      <c r="FLS73" s="22"/>
      <c r="FLT73" s="22"/>
      <c r="FLU73" s="22"/>
      <c r="FLV73" s="22"/>
      <c r="FLW73" s="22"/>
      <c r="FLX73" s="22"/>
      <c r="FLY73" s="22"/>
      <c r="FLZ73" s="22"/>
      <c r="FMA73" s="22"/>
      <c r="FMB73" s="22"/>
      <c r="FMC73" s="22"/>
      <c r="FMD73" s="22"/>
      <c r="FME73" s="22"/>
      <c r="FMF73" s="22"/>
      <c r="FMG73" s="22"/>
      <c r="FMH73" s="22"/>
      <c r="FMI73" s="22"/>
      <c r="FMJ73" s="22"/>
      <c r="FMK73" s="22"/>
      <c r="FML73" s="22"/>
      <c r="FMM73" s="22"/>
      <c r="FMN73" s="22"/>
      <c r="FMO73" s="22"/>
      <c r="FMP73" s="22"/>
      <c r="FMQ73" s="22"/>
      <c r="FMR73" s="22"/>
      <c r="FMS73" s="22"/>
      <c r="FMT73" s="22"/>
      <c r="FMU73" s="22"/>
      <c r="FMV73" s="22"/>
      <c r="FMW73" s="22"/>
      <c r="FMX73" s="22"/>
      <c r="FMY73" s="22"/>
      <c r="FMZ73" s="22"/>
      <c r="FNA73" s="22"/>
      <c r="FNB73" s="22"/>
      <c r="FNC73" s="22"/>
      <c r="FND73" s="22"/>
      <c r="FNE73" s="22"/>
      <c r="FNF73" s="22"/>
      <c r="FNG73" s="22"/>
      <c r="FNH73" s="22"/>
      <c r="FNI73" s="22"/>
      <c r="FNJ73" s="22"/>
      <c r="FNK73" s="22"/>
      <c r="FNL73" s="22"/>
      <c r="FNM73" s="22"/>
      <c r="FNN73" s="22"/>
      <c r="FNO73" s="22"/>
      <c r="FNP73" s="22"/>
      <c r="FNQ73" s="22"/>
      <c r="FNR73" s="22"/>
      <c r="FNS73" s="22"/>
      <c r="FNT73" s="22"/>
      <c r="FNU73" s="22"/>
      <c r="FNV73" s="22"/>
      <c r="FNW73" s="22"/>
      <c r="FNX73" s="22"/>
      <c r="FNY73" s="22"/>
      <c r="FNZ73" s="22"/>
      <c r="FOA73" s="22"/>
      <c r="FOB73" s="22"/>
      <c r="FOC73" s="22"/>
      <c r="FOD73" s="22"/>
      <c r="FOE73" s="22"/>
      <c r="FOF73" s="22"/>
      <c r="FOG73" s="22"/>
      <c r="FOH73" s="22"/>
      <c r="FOI73" s="22"/>
      <c r="FOJ73" s="22"/>
      <c r="FOK73" s="22"/>
      <c r="FOL73" s="22"/>
      <c r="FOM73" s="22"/>
      <c r="FON73" s="22"/>
      <c r="FOO73" s="22"/>
      <c r="FOP73" s="22"/>
      <c r="FOQ73" s="22"/>
      <c r="FOR73" s="22"/>
      <c r="FOS73" s="22"/>
      <c r="FOT73" s="22"/>
      <c r="FOU73" s="22"/>
      <c r="FOV73" s="22"/>
      <c r="FOW73" s="22"/>
      <c r="FOX73" s="22"/>
      <c r="FOY73" s="22"/>
      <c r="FOZ73" s="22"/>
      <c r="FPA73" s="22"/>
      <c r="FPB73" s="22"/>
      <c r="FPC73" s="22"/>
      <c r="FPD73" s="22"/>
      <c r="FPE73" s="22"/>
      <c r="FPF73" s="22"/>
      <c r="FPG73" s="22"/>
      <c r="FPH73" s="22"/>
      <c r="FPI73" s="22"/>
      <c r="FPJ73" s="22"/>
      <c r="FPK73" s="22"/>
      <c r="FPL73" s="22"/>
      <c r="FPM73" s="22"/>
      <c r="FPN73" s="22"/>
      <c r="FPO73" s="22"/>
      <c r="FPP73" s="22"/>
      <c r="FPQ73" s="22"/>
      <c r="FPR73" s="22"/>
      <c r="FPS73" s="22"/>
      <c r="FPT73" s="22"/>
      <c r="FPU73" s="22"/>
      <c r="FPV73" s="22"/>
      <c r="FPW73" s="22"/>
      <c r="FPX73" s="22"/>
      <c r="FPY73" s="22"/>
      <c r="FPZ73" s="22"/>
      <c r="FQA73" s="22"/>
      <c r="FQB73" s="22"/>
      <c r="FQC73" s="22"/>
      <c r="FQD73" s="22"/>
      <c r="FQE73" s="22"/>
      <c r="FQF73" s="22"/>
      <c r="FQG73" s="22"/>
      <c r="FQH73" s="22"/>
      <c r="FQI73" s="22"/>
      <c r="FQJ73" s="22"/>
      <c r="FQK73" s="22"/>
      <c r="FQL73" s="22"/>
      <c r="FQM73" s="22"/>
      <c r="FQN73" s="22"/>
      <c r="FQO73" s="22"/>
      <c r="FQP73" s="22"/>
      <c r="FQQ73" s="22"/>
      <c r="FQR73" s="22"/>
      <c r="FQS73" s="22"/>
      <c r="FQT73" s="22"/>
      <c r="FQU73" s="22"/>
      <c r="FQV73" s="22"/>
      <c r="FQW73" s="22"/>
      <c r="FQX73" s="22"/>
      <c r="FQY73" s="22"/>
      <c r="FQZ73" s="22"/>
      <c r="FRA73" s="22"/>
      <c r="FRB73" s="22"/>
      <c r="FRC73" s="22"/>
      <c r="FRD73" s="22"/>
      <c r="FRE73" s="22"/>
      <c r="FRF73" s="22"/>
      <c r="FRG73" s="22"/>
      <c r="FRH73" s="22"/>
      <c r="FRI73" s="22"/>
      <c r="FRJ73" s="22"/>
      <c r="FRK73" s="22"/>
      <c r="FRL73" s="22"/>
      <c r="FRM73" s="22"/>
      <c r="FRN73" s="22"/>
      <c r="FRO73" s="22"/>
      <c r="FRP73" s="22"/>
      <c r="FRQ73" s="22"/>
      <c r="FRR73" s="22"/>
      <c r="FRS73" s="22"/>
      <c r="FRT73" s="22"/>
      <c r="FRU73" s="22"/>
      <c r="FRV73" s="22"/>
      <c r="FRW73" s="22"/>
      <c r="FRX73" s="22"/>
      <c r="FRY73" s="22"/>
      <c r="FRZ73" s="22"/>
      <c r="FSA73" s="22"/>
      <c r="FSB73" s="22"/>
      <c r="FSC73" s="22"/>
      <c r="FSD73" s="22"/>
      <c r="FSE73" s="22"/>
      <c r="FSF73" s="22"/>
      <c r="FSG73" s="22"/>
      <c r="FSH73" s="22"/>
      <c r="FSI73" s="22"/>
      <c r="FSJ73" s="22"/>
      <c r="FSK73" s="22"/>
      <c r="FSL73" s="22"/>
      <c r="FSM73" s="22"/>
      <c r="FSN73" s="22"/>
      <c r="FSO73" s="22"/>
      <c r="FSP73" s="22"/>
      <c r="FSQ73" s="22"/>
      <c r="FSR73" s="22"/>
      <c r="FSS73" s="22"/>
      <c r="FST73" s="22"/>
      <c r="FSU73" s="22"/>
      <c r="FSV73" s="22"/>
      <c r="FSW73" s="22"/>
      <c r="FSX73" s="22"/>
      <c r="FSY73" s="22"/>
      <c r="FSZ73" s="22"/>
      <c r="FTA73" s="22"/>
      <c r="FTB73" s="22"/>
      <c r="FTC73" s="22"/>
      <c r="FTD73" s="22"/>
      <c r="FTE73" s="22"/>
      <c r="FTF73" s="22"/>
      <c r="FTG73" s="22"/>
      <c r="FTH73" s="22"/>
      <c r="FTI73" s="22"/>
      <c r="FTJ73" s="22"/>
      <c r="FTK73" s="22"/>
      <c r="FTL73" s="22"/>
      <c r="FTM73" s="22"/>
      <c r="FTN73" s="22"/>
      <c r="FTO73" s="22"/>
      <c r="FTP73" s="22"/>
      <c r="FTQ73" s="22"/>
      <c r="FTR73" s="22"/>
      <c r="FTS73" s="22"/>
      <c r="FTT73" s="22"/>
      <c r="FTU73" s="22"/>
      <c r="FTV73" s="22"/>
      <c r="FTW73" s="22"/>
      <c r="FTX73" s="22"/>
      <c r="FTY73" s="22"/>
      <c r="FTZ73" s="22"/>
      <c r="FUA73" s="22"/>
      <c r="FUB73" s="22"/>
      <c r="FUC73" s="22"/>
      <c r="FUD73" s="22"/>
      <c r="FUE73" s="22"/>
      <c r="FUF73" s="22"/>
      <c r="FUG73" s="22"/>
      <c r="FUH73" s="22"/>
      <c r="FUI73" s="22"/>
      <c r="FUJ73" s="22"/>
      <c r="FUK73" s="22"/>
      <c r="FUL73" s="22"/>
      <c r="FUM73" s="22"/>
      <c r="FUN73" s="22"/>
      <c r="FUO73" s="22"/>
      <c r="FUP73" s="22"/>
      <c r="FUQ73" s="22"/>
      <c r="FUR73" s="22"/>
      <c r="FUS73" s="22"/>
      <c r="FUT73" s="22"/>
      <c r="FUU73" s="22"/>
      <c r="FUV73" s="22"/>
      <c r="FUW73" s="22"/>
      <c r="FUX73" s="22"/>
      <c r="FUY73" s="22"/>
      <c r="FUZ73" s="22"/>
      <c r="FVA73" s="22"/>
      <c r="FVB73" s="22"/>
      <c r="FVC73" s="22"/>
      <c r="FVD73" s="22"/>
      <c r="FVE73" s="22"/>
      <c r="FVF73" s="22"/>
      <c r="FVG73" s="22"/>
      <c r="FVH73" s="22"/>
      <c r="FVI73" s="22"/>
      <c r="FVJ73" s="22"/>
      <c r="FVK73" s="22"/>
      <c r="FVL73" s="22"/>
      <c r="FVM73" s="22"/>
      <c r="FVN73" s="22"/>
      <c r="FVO73" s="22"/>
      <c r="FVP73" s="22"/>
      <c r="FVQ73" s="22"/>
      <c r="FVR73" s="22"/>
      <c r="FVS73" s="22"/>
      <c r="FVT73" s="22"/>
      <c r="FVU73" s="22"/>
      <c r="FVV73" s="22"/>
      <c r="FVW73" s="22"/>
      <c r="FVX73" s="22"/>
      <c r="FVY73" s="22"/>
      <c r="FVZ73" s="22"/>
      <c r="FWA73" s="22"/>
      <c r="FWB73" s="22"/>
      <c r="FWC73" s="22"/>
      <c r="FWD73" s="22"/>
      <c r="FWE73" s="22"/>
      <c r="FWF73" s="22"/>
      <c r="FWG73" s="22"/>
      <c r="FWH73" s="22"/>
      <c r="FWI73" s="22"/>
      <c r="FWJ73" s="22"/>
      <c r="FWK73" s="22"/>
      <c r="FWL73" s="22"/>
      <c r="FWM73" s="22"/>
      <c r="FWN73" s="22"/>
      <c r="FWO73" s="22"/>
      <c r="FWP73" s="22"/>
      <c r="FWQ73" s="22"/>
      <c r="FWR73" s="22"/>
      <c r="FWS73" s="22"/>
      <c r="FWT73" s="22"/>
      <c r="FWU73" s="22"/>
      <c r="FWV73" s="22"/>
      <c r="FWW73" s="22"/>
      <c r="FWX73" s="22"/>
      <c r="FWY73" s="22"/>
      <c r="FWZ73" s="22"/>
      <c r="FXA73" s="22"/>
      <c r="FXB73" s="22"/>
      <c r="FXC73" s="22"/>
      <c r="FXD73" s="22"/>
      <c r="FXE73" s="22"/>
      <c r="FXF73" s="22"/>
      <c r="FXG73" s="22"/>
      <c r="FXH73" s="22"/>
      <c r="FXI73" s="22"/>
      <c r="FXJ73" s="22"/>
      <c r="FXK73" s="22"/>
      <c r="FXL73" s="22"/>
      <c r="FXM73" s="22"/>
      <c r="FXN73" s="22"/>
      <c r="FXO73" s="22"/>
      <c r="FXP73" s="22"/>
      <c r="FXQ73" s="22"/>
      <c r="FXR73" s="22"/>
      <c r="FXS73" s="22"/>
      <c r="FXT73" s="22"/>
      <c r="FXU73" s="22"/>
      <c r="FXV73" s="22"/>
      <c r="FXW73" s="22"/>
      <c r="FXX73" s="22"/>
      <c r="FXY73" s="22"/>
      <c r="FXZ73" s="22"/>
      <c r="FYA73" s="22"/>
      <c r="FYB73" s="22"/>
      <c r="FYC73" s="22"/>
      <c r="FYD73" s="22"/>
      <c r="FYE73" s="22"/>
      <c r="FYF73" s="22"/>
      <c r="FYG73" s="22"/>
      <c r="FYH73" s="22"/>
      <c r="FYI73" s="22"/>
      <c r="FYJ73" s="22"/>
      <c r="FYK73" s="22"/>
      <c r="FYL73" s="22"/>
      <c r="FYM73" s="22"/>
      <c r="FYN73" s="22"/>
      <c r="FYO73" s="22"/>
      <c r="FYP73" s="22"/>
      <c r="FYQ73" s="22"/>
      <c r="FYR73" s="22"/>
      <c r="FYS73" s="22"/>
      <c r="FYT73" s="22"/>
      <c r="FYU73" s="22"/>
      <c r="FYV73" s="22"/>
      <c r="FYW73" s="22"/>
      <c r="FYX73" s="22"/>
      <c r="FYY73" s="22"/>
      <c r="FYZ73" s="22"/>
      <c r="FZA73" s="22"/>
      <c r="FZB73" s="22"/>
      <c r="FZC73" s="22"/>
      <c r="FZD73" s="22"/>
      <c r="FZE73" s="22"/>
      <c r="FZF73" s="22"/>
      <c r="FZG73" s="22"/>
      <c r="FZH73" s="22"/>
      <c r="FZI73" s="22"/>
      <c r="FZJ73" s="22"/>
      <c r="FZK73" s="22"/>
      <c r="FZL73" s="22"/>
      <c r="FZM73" s="22"/>
      <c r="FZN73" s="22"/>
      <c r="FZO73" s="22"/>
      <c r="FZP73" s="22"/>
      <c r="FZQ73" s="22"/>
      <c r="FZR73" s="22"/>
      <c r="FZS73" s="22"/>
      <c r="FZT73" s="22"/>
      <c r="FZU73" s="22"/>
      <c r="FZV73" s="22"/>
      <c r="FZW73" s="22"/>
      <c r="FZX73" s="22"/>
      <c r="FZY73" s="22"/>
      <c r="FZZ73" s="22"/>
      <c r="GAA73" s="22"/>
      <c r="GAB73" s="22"/>
      <c r="GAC73" s="22"/>
      <c r="GAD73" s="22"/>
      <c r="GAE73" s="22"/>
      <c r="GAF73" s="22"/>
      <c r="GAG73" s="22"/>
      <c r="GAH73" s="22"/>
      <c r="GAI73" s="22"/>
      <c r="GAJ73" s="22"/>
      <c r="GAK73" s="22"/>
      <c r="GAL73" s="22"/>
      <c r="GAM73" s="22"/>
      <c r="GAN73" s="22"/>
      <c r="GAO73" s="22"/>
      <c r="GAP73" s="22"/>
      <c r="GAQ73" s="22"/>
      <c r="GAR73" s="22"/>
      <c r="GAS73" s="22"/>
      <c r="GAT73" s="22"/>
      <c r="GAU73" s="22"/>
      <c r="GAV73" s="22"/>
      <c r="GAW73" s="22"/>
      <c r="GAX73" s="22"/>
      <c r="GAY73" s="22"/>
      <c r="GAZ73" s="22"/>
      <c r="GBA73" s="22"/>
      <c r="GBB73" s="22"/>
      <c r="GBC73" s="22"/>
      <c r="GBD73" s="22"/>
      <c r="GBE73" s="22"/>
      <c r="GBF73" s="22"/>
      <c r="GBG73" s="22"/>
      <c r="GBH73" s="22"/>
      <c r="GBI73" s="22"/>
      <c r="GBJ73" s="22"/>
      <c r="GBK73" s="22"/>
      <c r="GBL73" s="22"/>
      <c r="GBM73" s="22"/>
      <c r="GBN73" s="22"/>
      <c r="GBO73" s="22"/>
      <c r="GBP73" s="22"/>
      <c r="GBQ73" s="22"/>
      <c r="GBR73" s="22"/>
      <c r="GBS73" s="22"/>
      <c r="GBT73" s="22"/>
      <c r="GBU73" s="22"/>
      <c r="GBV73" s="22"/>
      <c r="GBW73" s="22"/>
      <c r="GBX73" s="22"/>
      <c r="GBY73" s="22"/>
      <c r="GBZ73" s="22"/>
      <c r="GCA73" s="22"/>
      <c r="GCB73" s="22"/>
      <c r="GCC73" s="22"/>
      <c r="GCD73" s="22"/>
      <c r="GCE73" s="22"/>
      <c r="GCF73" s="22"/>
      <c r="GCG73" s="22"/>
      <c r="GCH73" s="22"/>
      <c r="GCI73" s="22"/>
      <c r="GCJ73" s="22"/>
      <c r="GCK73" s="22"/>
      <c r="GCL73" s="22"/>
      <c r="GCM73" s="22"/>
      <c r="GCN73" s="22"/>
      <c r="GCO73" s="22"/>
      <c r="GCP73" s="22"/>
      <c r="GCQ73" s="22"/>
      <c r="GCR73" s="22"/>
      <c r="GCS73" s="22"/>
      <c r="GCT73" s="22"/>
      <c r="GCU73" s="22"/>
      <c r="GCV73" s="22"/>
      <c r="GCW73" s="22"/>
      <c r="GCX73" s="22"/>
      <c r="GCY73" s="22"/>
      <c r="GCZ73" s="22"/>
      <c r="GDA73" s="22"/>
      <c r="GDB73" s="22"/>
      <c r="GDC73" s="22"/>
      <c r="GDD73" s="22"/>
      <c r="GDE73" s="22"/>
      <c r="GDF73" s="22"/>
      <c r="GDG73" s="22"/>
      <c r="GDH73" s="22"/>
      <c r="GDI73" s="22"/>
      <c r="GDJ73" s="22"/>
      <c r="GDK73" s="22"/>
      <c r="GDL73" s="22"/>
      <c r="GDM73" s="22"/>
      <c r="GDN73" s="22"/>
      <c r="GDO73" s="22"/>
      <c r="GDP73" s="22"/>
      <c r="GDQ73" s="22"/>
      <c r="GDR73" s="22"/>
      <c r="GDS73" s="22"/>
      <c r="GDT73" s="22"/>
      <c r="GDU73" s="22"/>
      <c r="GDV73" s="22"/>
      <c r="GDW73" s="22"/>
      <c r="GDX73" s="22"/>
      <c r="GDY73" s="22"/>
      <c r="GDZ73" s="22"/>
      <c r="GEA73" s="22"/>
      <c r="GEB73" s="22"/>
      <c r="GEC73" s="22"/>
      <c r="GED73" s="22"/>
      <c r="GEE73" s="22"/>
      <c r="GEF73" s="22"/>
      <c r="GEG73" s="22"/>
      <c r="GEH73" s="22"/>
      <c r="GEI73" s="22"/>
      <c r="GEJ73" s="22"/>
      <c r="GEK73" s="22"/>
      <c r="GEL73" s="22"/>
      <c r="GEM73" s="22"/>
      <c r="GEN73" s="22"/>
      <c r="GEO73" s="22"/>
      <c r="GEP73" s="22"/>
      <c r="GEQ73" s="22"/>
      <c r="GER73" s="22"/>
      <c r="GES73" s="22"/>
      <c r="GET73" s="22"/>
      <c r="GEU73" s="22"/>
      <c r="GEV73" s="22"/>
      <c r="GEW73" s="22"/>
      <c r="GEX73" s="22"/>
      <c r="GEY73" s="22"/>
      <c r="GEZ73" s="22"/>
      <c r="GFA73" s="22"/>
      <c r="GFB73" s="22"/>
      <c r="GFC73" s="22"/>
      <c r="GFD73" s="22"/>
      <c r="GFE73" s="22"/>
      <c r="GFF73" s="22"/>
      <c r="GFG73" s="22"/>
      <c r="GFH73" s="22"/>
      <c r="GFI73" s="22"/>
      <c r="GFJ73" s="22"/>
      <c r="GFK73" s="22"/>
      <c r="GFL73" s="22"/>
      <c r="GFM73" s="22"/>
      <c r="GFN73" s="22"/>
      <c r="GFO73" s="22"/>
      <c r="GFP73" s="22"/>
      <c r="GFQ73" s="22"/>
      <c r="GFR73" s="22"/>
      <c r="GFS73" s="22"/>
      <c r="GFT73" s="22"/>
      <c r="GFU73" s="22"/>
      <c r="GFV73" s="22"/>
      <c r="GFW73" s="22"/>
      <c r="GFX73" s="22"/>
      <c r="GFY73" s="22"/>
      <c r="GFZ73" s="22"/>
      <c r="GGA73" s="22"/>
      <c r="GGB73" s="22"/>
      <c r="GGC73" s="22"/>
      <c r="GGD73" s="22"/>
      <c r="GGE73" s="22"/>
      <c r="GGF73" s="22"/>
      <c r="GGG73" s="22"/>
      <c r="GGH73" s="22"/>
      <c r="GGI73" s="22"/>
      <c r="GGJ73" s="22"/>
      <c r="GGK73" s="22"/>
      <c r="GGL73" s="22"/>
      <c r="GGM73" s="22"/>
      <c r="GGN73" s="22"/>
      <c r="GGO73" s="22"/>
      <c r="GGP73" s="22"/>
      <c r="GGQ73" s="22"/>
      <c r="GGR73" s="22"/>
      <c r="GGS73" s="22"/>
      <c r="GGT73" s="22"/>
      <c r="GGU73" s="22"/>
      <c r="GGV73" s="22"/>
      <c r="GGW73" s="22"/>
      <c r="GGX73" s="22"/>
      <c r="GGY73" s="22"/>
      <c r="GGZ73" s="22"/>
      <c r="GHA73" s="22"/>
      <c r="GHB73" s="22"/>
      <c r="GHC73" s="22"/>
      <c r="GHD73" s="22"/>
      <c r="GHE73" s="22"/>
      <c r="GHF73" s="22"/>
      <c r="GHG73" s="22"/>
      <c r="GHH73" s="22"/>
      <c r="GHI73" s="22"/>
      <c r="GHJ73" s="22"/>
      <c r="GHK73" s="22"/>
      <c r="GHL73" s="22"/>
      <c r="GHM73" s="22"/>
      <c r="GHN73" s="22"/>
      <c r="GHO73" s="22"/>
      <c r="GHP73" s="22"/>
      <c r="GHQ73" s="22"/>
      <c r="GHR73" s="22"/>
      <c r="GHS73" s="22"/>
      <c r="GHT73" s="22"/>
      <c r="GHU73" s="22"/>
      <c r="GHV73" s="22"/>
      <c r="GHW73" s="22"/>
      <c r="GHX73" s="22"/>
      <c r="GHY73" s="22"/>
      <c r="GHZ73" s="22"/>
      <c r="GIA73" s="22"/>
      <c r="GIB73" s="22"/>
      <c r="GIC73" s="22"/>
      <c r="GID73" s="22"/>
      <c r="GIE73" s="22"/>
      <c r="GIF73" s="22"/>
      <c r="GIG73" s="22"/>
      <c r="GIH73" s="22"/>
      <c r="GII73" s="22"/>
      <c r="GIJ73" s="22"/>
      <c r="GIK73" s="22"/>
      <c r="GIL73" s="22"/>
      <c r="GIM73" s="22"/>
      <c r="GIN73" s="22"/>
      <c r="GIO73" s="22"/>
      <c r="GIP73" s="22"/>
      <c r="GIQ73" s="22"/>
      <c r="GIR73" s="22"/>
      <c r="GIS73" s="22"/>
      <c r="GIT73" s="22"/>
      <c r="GIU73" s="22"/>
      <c r="GIV73" s="22"/>
      <c r="GIW73" s="22"/>
      <c r="GIX73" s="22"/>
      <c r="GIY73" s="22"/>
      <c r="GIZ73" s="22"/>
      <c r="GJA73" s="22"/>
      <c r="GJB73" s="22"/>
      <c r="GJC73" s="22"/>
      <c r="GJD73" s="22"/>
      <c r="GJE73" s="22"/>
      <c r="GJF73" s="22"/>
      <c r="GJG73" s="22"/>
      <c r="GJH73" s="22"/>
      <c r="GJI73" s="22"/>
      <c r="GJJ73" s="22"/>
      <c r="GJK73" s="22"/>
      <c r="GJL73" s="22"/>
      <c r="GJM73" s="22"/>
      <c r="GJN73" s="22"/>
      <c r="GJO73" s="22"/>
      <c r="GJP73" s="22"/>
      <c r="GJQ73" s="22"/>
      <c r="GJR73" s="22"/>
      <c r="GJS73" s="22"/>
      <c r="GJT73" s="22"/>
      <c r="GJU73" s="22"/>
      <c r="GJV73" s="22"/>
      <c r="GJW73" s="22"/>
      <c r="GJX73" s="22"/>
      <c r="GJY73" s="22"/>
      <c r="GJZ73" s="22"/>
      <c r="GKA73" s="22"/>
      <c r="GKB73" s="22"/>
      <c r="GKC73" s="22"/>
      <c r="GKD73" s="22"/>
      <c r="GKE73" s="22"/>
      <c r="GKF73" s="22"/>
      <c r="GKG73" s="22"/>
      <c r="GKH73" s="22"/>
      <c r="GKI73" s="22"/>
      <c r="GKJ73" s="22"/>
      <c r="GKK73" s="22"/>
      <c r="GKL73" s="22"/>
      <c r="GKM73" s="22"/>
      <c r="GKN73" s="22"/>
      <c r="GKO73" s="22"/>
      <c r="GKP73" s="22"/>
      <c r="GKQ73" s="22"/>
      <c r="GKR73" s="22"/>
      <c r="GKS73" s="22"/>
      <c r="GKT73" s="22"/>
      <c r="GKU73" s="22"/>
      <c r="GKV73" s="22"/>
      <c r="GKW73" s="22"/>
      <c r="GKX73" s="22"/>
      <c r="GKY73" s="22"/>
      <c r="GKZ73" s="22"/>
      <c r="GLA73" s="22"/>
      <c r="GLB73" s="22"/>
      <c r="GLC73" s="22"/>
      <c r="GLD73" s="22"/>
      <c r="GLE73" s="22"/>
      <c r="GLF73" s="22"/>
      <c r="GLG73" s="22"/>
      <c r="GLH73" s="22"/>
      <c r="GLI73" s="22"/>
      <c r="GLJ73" s="22"/>
      <c r="GLK73" s="22"/>
      <c r="GLL73" s="22"/>
      <c r="GLM73" s="22"/>
      <c r="GLN73" s="22"/>
      <c r="GLO73" s="22"/>
      <c r="GLP73" s="22"/>
      <c r="GLQ73" s="22"/>
      <c r="GLR73" s="22"/>
      <c r="GLS73" s="22"/>
      <c r="GLT73" s="22"/>
      <c r="GLU73" s="22"/>
      <c r="GLV73" s="22"/>
      <c r="GLW73" s="22"/>
      <c r="GLX73" s="22"/>
      <c r="GLY73" s="22"/>
      <c r="GLZ73" s="22"/>
      <c r="GMA73" s="22"/>
      <c r="GMB73" s="22"/>
      <c r="GMC73" s="22"/>
      <c r="GMD73" s="22"/>
      <c r="GME73" s="22"/>
      <c r="GMF73" s="22"/>
      <c r="GMG73" s="22"/>
      <c r="GMH73" s="22"/>
      <c r="GMI73" s="22"/>
      <c r="GMJ73" s="22"/>
      <c r="GMK73" s="22"/>
      <c r="GML73" s="22"/>
      <c r="GMM73" s="22"/>
      <c r="GMN73" s="22"/>
      <c r="GMO73" s="22"/>
      <c r="GMP73" s="22"/>
      <c r="GMQ73" s="22"/>
      <c r="GMR73" s="22"/>
      <c r="GMS73" s="22"/>
      <c r="GMT73" s="22"/>
      <c r="GMU73" s="22"/>
      <c r="GMV73" s="22"/>
      <c r="GMW73" s="22"/>
      <c r="GMX73" s="22"/>
      <c r="GMY73" s="22"/>
      <c r="GMZ73" s="22"/>
      <c r="GNA73" s="22"/>
      <c r="GNB73" s="22"/>
      <c r="GNC73" s="22"/>
      <c r="GND73" s="22"/>
      <c r="GNE73" s="22"/>
      <c r="GNF73" s="22"/>
      <c r="GNG73" s="22"/>
      <c r="GNH73" s="22"/>
      <c r="GNI73" s="22"/>
      <c r="GNJ73" s="22"/>
      <c r="GNK73" s="22"/>
      <c r="GNL73" s="22"/>
      <c r="GNM73" s="22"/>
      <c r="GNN73" s="22"/>
      <c r="GNO73" s="22"/>
      <c r="GNP73" s="22"/>
      <c r="GNQ73" s="22"/>
      <c r="GNR73" s="22"/>
      <c r="GNS73" s="22"/>
      <c r="GNT73" s="22"/>
      <c r="GNU73" s="22"/>
      <c r="GNV73" s="22"/>
      <c r="GNW73" s="22"/>
      <c r="GNX73" s="22"/>
      <c r="GNY73" s="22"/>
      <c r="GNZ73" s="22"/>
      <c r="GOA73" s="22"/>
      <c r="GOB73" s="22"/>
      <c r="GOC73" s="22"/>
      <c r="GOD73" s="22"/>
      <c r="GOE73" s="22"/>
      <c r="GOF73" s="22"/>
      <c r="GOG73" s="22"/>
      <c r="GOH73" s="22"/>
      <c r="GOI73" s="22"/>
      <c r="GOJ73" s="22"/>
      <c r="GOK73" s="22"/>
      <c r="GOL73" s="22"/>
      <c r="GOM73" s="22"/>
      <c r="GON73" s="22"/>
      <c r="GOO73" s="22"/>
      <c r="GOP73" s="22"/>
      <c r="GOQ73" s="22"/>
      <c r="GOR73" s="22"/>
      <c r="GOS73" s="22"/>
      <c r="GOT73" s="22"/>
      <c r="GOU73" s="22"/>
      <c r="GOV73" s="22"/>
      <c r="GOW73" s="22"/>
      <c r="GOX73" s="22"/>
      <c r="GOY73" s="22"/>
      <c r="GOZ73" s="22"/>
      <c r="GPA73" s="22"/>
      <c r="GPB73" s="22"/>
      <c r="GPC73" s="22"/>
      <c r="GPD73" s="22"/>
      <c r="GPE73" s="22"/>
      <c r="GPF73" s="22"/>
      <c r="GPG73" s="22"/>
      <c r="GPH73" s="22"/>
      <c r="GPI73" s="22"/>
      <c r="GPJ73" s="22"/>
      <c r="GPK73" s="22"/>
      <c r="GPL73" s="22"/>
      <c r="GPM73" s="22"/>
      <c r="GPN73" s="22"/>
      <c r="GPO73" s="22"/>
      <c r="GPP73" s="22"/>
      <c r="GPQ73" s="22"/>
      <c r="GPR73" s="22"/>
      <c r="GPS73" s="22"/>
      <c r="GPT73" s="22"/>
      <c r="GPU73" s="22"/>
      <c r="GPV73" s="22"/>
      <c r="GPW73" s="22"/>
      <c r="GPX73" s="22"/>
      <c r="GPY73" s="22"/>
      <c r="GPZ73" s="22"/>
      <c r="GQA73" s="22"/>
      <c r="GQB73" s="22"/>
      <c r="GQC73" s="22"/>
      <c r="GQD73" s="22"/>
      <c r="GQE73" s="22"/>
      <c r="GQF73" s="22"/>
      <c r="GQG73" s="22"/>
      <c r="GQH73" s="22"/>
      <c r="GQI73" s="22"/>
      <c r="GQJ73" s="22"/>
      <c r="GQK73" s="22"/>
      <c r="GQL73" s="22"/>
      <c r="GQM73" s="22"/>
      <c r="GQN73" s="22"/>
      <c r="GQO73" s="22"/>
      <c r="GQP73" s="22"/>
      <c r="GQQ73" s="22"/>
      <c r="GQR73" s="22"/>
      <c r="GQS73" s="22"/>
      <c r="GQT73" s="22"/>
      <c r="GQU73" s="22"/>
      <c r="GQV73" s="22"/>
      <c r="GQW73" s="22"/>
      <c r="GQX73" s="22"/>
      <c r="GQY73" s="22"/>
      <c r="GQZ73" s="22"/>
      <c r="GRA73" s="22"/>
      <c r="GRB73" s="22"/>
      <c r="GRC73" s="22"/>
      <c r="GRD73" s="22"/>
      <c r="GRE73" s="22"/>
      <c r="GRF73" s="22"/>
      <c r="GRG73" s="22"/>
      <c r="GRH73" s="22"/>
      <c r="GRI73" s="22"/>
      <c r="GRJ73" s="22"/>
      <c r="GRK73" s="22"/>
      <c r="GRL73" s="22"/>
      <c r="GRM73" s="22"/>
      <c r="GRN73" s="22"/>
      <c r="GRO73" s="22"/>
      <c r="GRP73" s="22"/>
      <c r="GRQ73" s="22"/>
      <c r="GRR73" s="22"/>
      <c r="GRS73" s="22"/>
      <c r="GRT73" s="22"/>
      <c r="GRU73" s="22"/>
      <c r="GRV73" s="22"/>
      <c r="GRW73" s="22"/>
      <c r="GRX73" s="22"/>
      <c r="GRY73" s="22"/>
      <c r="GRZ73" s="22"/>
      <c r="GSA73" s="22"/>
      <c r="GSB73" s="22"/>
      <c r="GSC73" s="22"/>
      <c r="GSD73" s="22"/>
      <c r="GSE73" s="22"/>
      <c r="GSF73" s="22"/>
      <c r="GSG73" s="22"/>
      <c r="GSH73" s="22"/>
      <c r="GSI73" s="22"/>
      <c r="GSJ73" s="22"/>
      <c r="GSK73" s="22"/>
      <c r="GSL73" s="22"/>
      <c r="GSM73" s="22"/>
      <c r="GSN73" s="22"/>
      <c r="GSO73" s="22"/>
      <c r="GSP73" s="22"/>
      <c r="GSQ73" s="22"/>
      <c r="GSR73" s="22"/>
      <c r="GSS73" s="22"/>
      <c r="GST73" s="22"/>
      <c r="GSU73" s="22"/>
      <c r="GSV73" s="22"/>
      <c r="GSW73" s="22"/>
      <c r="GSX73" s="22"/>
      <c r="GSY73" s="22"/>
      <c r="GSZ73" s="22"/>
      <c r="GTA73" s="22"/>
      <c r="GTB73" s="22"/>
      <c r="GTC73" s="22"/>
      <c r="GTD73" s="22"/>
      <c r="GTE73" s="22"/>
      <c r="GTF73" s="22"/>
      <c r="GTG73" s="22"/>
      <c r="GTH73" s="22"/>
      <c r="GTI73" s="22"/>
      <c r="GTJ73" s="22"/>
      <c r="GTK73" s="22"/>
      <c r="GTL73" s="22"/>
      <c r="GTM73" s="22"/>
      <c r="GTN73" s="22"/>
      <c r="GTO73" s="22"/>
      <c r="GTP73" s="22"/>
      <c r="GTQ73" s="22"/>
      <c r="GTR73" s="22"/>
      <c r="GTS73" s="22"/>
      <c r="GTT73" s="22"/>
      <c r="GTU73" s="22"/>
      <c r="GTV73" s="22"/>
      <c r="GTW73" s="22"/>
      <c r="GTX73" s="22"/>
      <c r="GTY73" s="22"/>
      <c r="GTZ73" s="22"/>
      <c r="GUA73" s="22"/>
      <c r="GUB73" s="22"/>
      <c r="GUC73" s="22"/>
      <c r="GUD73" s="22"/>
      <c r="GUE73" s="22"/>
      <c r="GUF73" s="22"/>
      <c r="GUG73" s="22"/>
      <c r="GUH73" s="22"/>
      <c r="GUI73" s="22"/>
      <c r="GUJ73" s="22"/>
      <c r="GUK73" s="22"/>
      <c r="GUL73" s="22"/>
      <c r="GUM73" s="22"/>
      <c r="GUN73" s="22"/>
      <c r="GUO73" s="22"/>
      <c r="GUP73" s="22"/>
      <c r="GUQ73" s="22"/>
      <c r="GUR73" s="22"/>
      <c r="GUS73" s="22"/>
      <c r="GUT73" s="22"/>
      <c r="GUU73" s="22"/>
      <c r="GUV73" s="22"/>
      <c r="GUW73" s="22"/>
      <c r="GUX73" s="22"/>
      <c r="GUY73" s="22"/>
      <c r="GUZ73" s="22"/>
      <c r="GVA73" s="22"/>
      <c r="GVB73" s="22"/>
      <c r="GVC73" s="22"/>
      <c r="GVD73" s="22"/>
      <c r="GVE73" s="22"/>
      <c r="GVF73" s="22"/>
      <c r="GVG73" s="22"/>
      <c r="GVH73" s="22"/>
      <c r="GVI73" s="22"/>
      <c r="GVJ73" s="22"/>
      <c r="GVK73" s="22"/>
      <c r="GVL73" s="22"/>
      <c r="GVM73" s="22"/>
      <c r="GVN73" s="22"/>
      <c r="GVO73" s="22"/>
      <c r="GVP73" s="22"/>
      <c r="GVQ73" s="22"/>
      <c r="GVR73" s="22"/>
      <c r="GVS73" s="22"/>
      <c r="GVT73" s="22"/>
      <c r="GVU73" s="22"/>
      <c r="GVV73" s="22"/>
      <c r="GVW73" s="22"/>
      <c r="GVX73" s="22"/>
      <c r="GVY73" s="22"/>
      <c r="GVZ73" s="22"/>
      <c r="GWA73" s="22"/>
      <c r="GWB73" s="22"/>
      <c r="GWC73" s="22"/>
      <c r="GWD73" s="22"/>
      <c r="GWE73" s="22"/>
      <c r="GWF73" s="22"/>
      <c r="GWG73" s="22"/>
      <c r="GWH73" s="22"/>
      <c r="GWI73" s="22"/>
      <c r="GWJ73" s="22"/>
      <c r="GWK73" s="22"/>
      <c r="GWL73" s="22"/>
      <c r="GWM73" s="22"/>
      <c r="GWN73" s="22"/>
      <c r="GWO73" s="22"/>
      <c r="GWP73" s="22"/>
      <c r="GWQ73" s="22"/>
      <c r="GWR73" s="22"/>
      <c r="GWS73" s="22"/>
      <c r="GWT73" s="22"/>
      <c r="GWU73" s="22"/>
      <c r="GWV73" s="22"/>
      <c r="GWW73" s="22"/>
      <c r="GWX73" s="22"/>
      <c r="GWY73" s="22"/>
      <c r="GWZ73" s="22"/>
      <c r="GXA73" s="22"/>
      <c r="GXB73" s="22"/>
      <c r="GXC73" s="22"/>
      <c r="GXD73" s="22"/>
      <c r="GXE73" s="22"/>
      <c r="GXF73" s="22"/>
      <c r="GXG73" s="22"/>
      <c r="GXH73" s="22"/>
      <c r="GXI73" s="22"/>
      <c r="GXJ73" s="22"/>
      <c r="GXK73" s="22"/>
      <c r="GXL73" s="22"/>
      <c r="GXM73" s="22"/>
      <c r="GXN73" s="22"/>
      <c r="GXO73" s="22"/>
      <c r="GXP73" s="22"/>
      <c r="GXQ73" s="22"/>
      <c r="GXR73" s="22"/>
      <c r="GXS73" s="22"/>
      <c r="GXT73" s="22"/>
      <c r="GXU73" s="22"/>
      <c r="GXV73" s="22"/>
      <c r="GXW73" s="22"/>
      <c r="GXX73" s="22"/>
      <c r="GXY73" s="22"/>
      <c r="GXZ73" s="22"/>
      <c r="GYA73" s="22"/>
      <c r="GYB73" s="22"/>
      <c r="GYC73" s="22"/>
      <c r="GYD73" s="22"/>
      <c r="GYE73" s="22"/>
      <c r="GYF73" s="22"/>
      <c r="GYG73" s="22"/>
      <c r="GYH73" s="22"/>
      <c r="GYI73" s="22"/>
      <c r="GYJ73" s="22"/>
      <c r="GYK73" s="22"/>
      <c r="GYL73" s="22"/>
      <c r="GYM73" s="22"/>
      <c r="GYN73" s="22"/>
      <c r="GYO73" s="22"/>
      <c r="GYP73" s="22"/>
      <c r="GYQ73" s="22"/>
      <c r="GYR73" s="22"/>
      <c r="GYS73" s="22"/>
      <c r="GYT73" s="22"/>
      <c r="GYU73" s="22"/>
      <c r="GYV73" s="22"/>
      <c r="GYW73" s="22"/>
      <c r="GYX73" s="22"/>
      <c r="GYY73" s="22"/>
      <c r="GYZ73" s="22"/>
      <c r="GZA73" s="22"/>
      <c r="GZB73" s="22"/>
      <c r="GZC73" s="22"/>
      <c r="GZD73" s="22"/>
      <c r="GZE73" s="22"/>
      <c r="GZF73" s="22"/>
      <c r="GZG73" s="22"/>
      <c r="GZH73" s="22"/>
      <c r="GZI73" s="22"/>
      <c r="GZJ73" s="22"/>
      <c r="GZK73" s="22"/>
      <c r="GZL73" s="22"/>
      <c r="GZM73" s="22"/>
      <c r="GZN73" s="22"/>
      <c r="GZO73" s="22"/>
      <c r="GZP73" s="22"/>
      <c r="GZQ73" s="22"/>
      <c r="GZR73" s="22"/>
      <c r="GZS73" s="22"/>
      <c r="GZT73" s="22"/>
      <c r="GZU73" s="22"/>
      <c r="GZV73" s="22"/>
      <c r="GZW73" s="22"/>
      <c r="GZX73" s="22"/>
      <c r="GZY73" s="22"/>
      <c r="GZZ73" s="22"/>
      <c r="HAA73" s="22"/>
      <c r="HAB73" s="22"/>
      <c r="HAC73" s="22"/>
      <c r="HAD73" s="22"/>
      <c r="HAE73" s="22"/>
      <c r="HAF73" s="22"/>
      <c r="HAG73" s="22"/>
      <c r="HAH73" s="22"/>
      <c r="HAI73" s="22"/>
      <c r="HAJ73" s="22"/>
      <c r="HAK73" s="22"/>
      <c r="HAL73" s="22"/>
      <c r="HAM73" s="22"/>
      <c r="HAN73" s="22"/>
      <c r="HAO73" s="22"/>
      <c r="HAP73" s="22"/>
      <c r="HAQ73" s="22"/>
      <c r="HAR73" s="22"/>
      <c r="HAS73" s="22"/>
      <c r="HAT73" s="22"/>
      <c r="HAU73" s="22"/>
      <c r="HAV73" s="22"/>
      <c r="HAW73" s="22"/>
      <c r="HAX73" s="22"/>
      <c r="HAY73" s="22"/>
      <c r="HAZ73" s="22"/>
      <c r="HBA73" s="22"/>
      <c r="HBB73" s="22"/>
      <c r="HBC73" s="22"/>
      <c r="HBD73" s="22"/>
      <c r="HBE73" s="22"/>
      <c r="HBF73" s="22"/>
      <c r="HBG73" s="22"/>
      <c r="HBH73" s="22"/>
      <c r="HBI73" s="22"/>
      <c r="HBJ73" s="22"/>
      <c r="HBK73" s="22"/>
      <c r="HBL73" s="22"/>
      <c r="HBM73" s="22"/>
      <c r="HBN73" s="22"/>
      <c r="HBO73" s="22"/>
      <c r="HBP73" s="22"/>
      <c r="HBQ73" s="22"/>
      <c r="HBR73" s="22"/>
      <c r="HBS73" s="22"/>
      <c r="HBT73" s="22"/>
      <c r="HBU73" s="22"/>
      <c r="HBV73" s="22"/>
      <c r="HBW73" s="22"/>
      <c r="HBX73" s="22"/>
      <c r="HBY73" s="22"/>
      <c r="HBZ73" s="22"/>
      <c r="HCA73" s="22"/>
      <c r="HCB73" s="22"/>
      <c r="HCC73" s="22"/>
      <c r="HCD73" s="22"/>
      <c r="HCE73" s="22"/>
      <c r="HCF73" s="22"/>
      <c r="HCG73" s="22"/>
      <c r="HCH73" s="22"/>
      <c r="HCI73" s="22"/>
      <c r="HCJ73" s="22"/>
      <c r="HCK73" s="22"/>
      <c r="HCL73" s="22"/>
      <c r="HCM73" s="22"/>
      <c r="HCN73" s="22"/>
      <c r="HCO73" s="22"/>
      <c r="HCP73" s="22"/>
      <c r="HCQ73" s="22"/>
      <c r="HCR73" s="22"/>
      <c r="HCS73" s="22"/>
      <c r="HCT73" s="22"/>
      <c r="HCU73" s="22"/>
      <c r="HCV73" s="22"/>
      <c r="HCW73" s="22"/>
      <c r="HCX73" s="22"/>
      <c r="HCY73" s="22"/>
      <c r="HCZ73" s="22"/>
      <c r="HDA73" s="22"/>
      <c r="HDB73" s="22"/>
      <c r="HDC73" s="22"/>
      <c r="HDD73" s="22"/>
      <c r="HDE73" s="22"/>
      <c r="HDF73" s="22"/>
      <c r="HDG73" s="22"/>
      <c r="HDH73" s="22"/>
      <c r="HDI73" s="22"/>
      <c r="HDJ73" s="22"/>
      <c r="HDK73" s="22"/>
      <c r="HDL73" s="22"/>
      <c r="HDM73" s="22"/>
      <c r="HDN73" s="22"/>
      <c r="HDO73" s="22"/>
      <c r="HDP73" s="22"/>
      <c r="HDQ73" s="22"/>
      <c r="HDR73" s="22"/>
      <c r="HDS73" s="22"/>
      <c r="HDT73" s="22"/>
      <c r="HDU73" s="22"/>
      <c r="HDV73" s="22"/>
      <c r="HDW73" s="22"/>
      <c r="HDX73" s="22"/>
      <c r="HDY73" s="22"/>
      <c r="HDZ73" s="22"/>
      <c r="HEA73" s="22"/>
      <c r="HEB73" s="22"/>
      <c r="HEC73" s="22"/>
      <c r="HED73" s="22"/>
      <c r="HEE73" s="22"/>
      <c r="HEF73" s="22"/>
      <c r="HEG73" s="22"/>
      <c r="HEH73" s="22"/>
      <c r="HEI73" s="22"/>
      <c r="HEJ73" s="22"/>
      <c r="HEK73" s="22"/>
      <c r="HEL73" s="22"/>
      <c r="HEM73" s="22"/>
      <c r="HEN73" s="22"/>
      <c r="HEO73" s="22"/>
      <c r="HEP73" s="22"/>
      <c r="HEQ73" s="22"/>
      <c r="HER73" s="22"/>
      <c r="HES73" s="22"/>
      <c r="HET73" s="22"/>
      <c r="HEU73" s="22"/>
      <c r="HEV73" s="22"/>
      <c r="HEW73" s="22"/>
      <c r="HEX73" s="22"/>
      <c r="HEY73" s="22"/>
      <c r="HEZ73" s="22"/>
      <c r="HFA73" s="22"/>
      <c r="HFB73" s="22"/>
      <c r="HFC73" s="22"/>
      <c r="HFD73" s="22"/>
      <c r="HFE73" s="22"/>
      <c r="HFF73" s="22"/>
      <c r="HFG73" s="22"/>
      <c r="HFH73" s="22"/>
      <c r="HFI73" s="22"/>
      <c r="HFJ73" s="22"/>
      <c r="HFK73" s="22"/>
      <c r="HFL73" s="22"/>
      <c r="HFM73" s="22"/>
      <c r="HFN73" s="22"/>
      <c r="HFO73" s="22"/>
      <c r="HFP73" s="22"/>
      <c r="HFQ73" s="22"/>
      <c r="HFR73" s="22"/>
      <c r="HFS73" s="22"/>
      <c r="HFT73" s="22"/>
      <c r="HFU73" s="22"/>
      <c r="HFV73" s="22"/>
      <c r="HFW73" s="22"/>
      <c r="HFX73" s="22"/>
      <c r="HFY73" s="22"/>
      <c r="HFZ73" s="22"/>
      <c r="HGA73" s="22"/>
      <c r="HGB73" s="22"/>
      <c r="HGC73" s="22"/>
      <c r="HGD73" s="22"/>
      <c r="HGE73" s="22"/>
      <c r="HGF73" s="22"/>
      <c r="HGG73" s="22"/>
      <c r="HGH73" s="22"/>
      <c r="HGI73" s="22"/>
      <c r="HGJ73" s="22"/>
      <c r="HGK73" s="22"/>
      <c r="HGL73" s="22"/>
      <c r="HGM73" s="22"/>
      <c r="HGN73" s="22"/>
      <c r="HGO73" s="22"/>
      <c r="HGP73" s="22"/>
      <c r="HGQ73" s="22"/>
      <c r="HGR73" s="22"/>
      <c r="HGS73" s="22"/>
      <c r="HGT73" s="22"/>
      <c r="HGU73" s="22"/>
      <c r="HGV73" s="22"/>
      <c r="HGW73" s="22"/>
      <c r="HGX73" s="22"/>
      <c r="HGY73" s="22"/>
      <c r="HGZ73" s="22"/>
      <c r="HHA73" s="22"/>
      <c r="HHB73" s="22"/>
      <c r="HHC73" s="22"/>
      <c r="HHD73" s="22"/>
      <c r="HHE73" s="22"/>
      <c r="HHF73" s="22"/>
      <c r="HHG73" s="22"/>
      <c r="HHH73" s="22"/>
      <c r="HHI73" s="22"/>
      <c r="HHJ73" s="22"/>
      <c r="HHK73" s="22"/>
      <c r="HHL73" s="22"/>
      <c r="HHM73" s="22"/>
      <c r="HHN73" s="22"/>
      <c r="HHO73" s="22"/>
      <c r="HHP73" s="22"/>
      <c r="HHQ73" s="22"/>
      <c r="HHR73" s="22"/>
      <c r="HHS73" s="22"/>
      <c r="HHT73" s="22"/>
      <c r="HHU73" s="22"/>
      <c r="HHV73" s="22"/>
      <c r="HHW73" s="22"/>
      <c r="HHX73" s="22"/>
      <c r="HHY73" s="22"/>
      <c r="HHZ73" s="22"/>
      <c r="HIA73" s="22"/>
      <c r="HIB73" s="22"/>
      <c r="HIC73" s="22"/>
      <c r="HID73" s="22"/>
      <c r="HIE73" s="22"/>
      <c r="HIF73" s="22"/>
      <c r="HIG73" s="22"/>
      <c r="HIH73" s="22"/>
      <c r="HII73" s="22"/>
      <c r="HIJ73" s="22"/>
      <c r="HIK73" s="22"/>
      <c r="HIL73" s="22"/>
      <c r="HIM73" s="22"/>
      <c r="HIN73" s="22"/>
      <c r="HIO73" s="22"/>
      <c r="HIP73" s="22"/>
      <c r="HIQ73" s="22"/>
      <c r="HIR73" s="22"/>
      <c r="HIS73" s="22"/>
      <c r="HIT73" s="22"/>
      <c r="HIU73" s="22"/>
      <c r="HIV73" s="22"/>
      <c r="HIW73" s="22"/>
      <c r="HIX73" s="22"/>
      <c r="HIY73" s="22"/>
      <c r="HIZ73" s="22"/>
      <c r="HJA73" s="22"/>
      <c r="HJB73" s="22"/>
      <c r="HJC73" s="22"/>
      <c r="HJD73" s="22"/>
      <c r="HJE73" s="22"/>
      <c r="HJF73" s="22"/>
      <c r="HJG73" s="22"/>
      <c r="HJH73" s="22"/>
      <c r="HJI73" s="22"/>
      <c r="HJJ73" s="22"/>
      <c r="HJK73" s="22"/>
      <c r="HJL73" s="22"/>
      <c r="HJM73" s="22"/>
      <c r="HJN73" s="22"/>
      <c r="HJO73" s="22"/>
      <c r="HJP73" s="22"/>
      <c r="HJQ73" s="22"/>
      <c r="HJR73" s="22"/>
      <c r="HJS73" s="22"/>
      <c r="HJT73" s="22"/>
      <c r="HJU73" s="22"/>
      <c r="HJV73" s="22"/>
      <c r="HJW73" s="22"/>
      <c r="HJX73" s="22"/>
      <c r="HJY73" s="22"/>
      <c r="HJZ73" s="22"/>
      <c r="HKA73" s="22"/>
      <c r="HKB73" s="22"/>
      <c r="HKC73" s="22"/>
      <c r="HKD73" s="22"/>
      <c r="HKE73" s="22"/>
      <c r="HKF73" s="22"/>
      <c r="HKG73" s="22"/>
      <c r="HKH73" s="22"/>
      <c r="HKI73" s="22"/>
      <c r="HKJ73" s="22"/>
      <c r="HKK73" s="22"/>
      <c r="HKL73" s="22"/>
      <c r="HKM73" s="22"/>
      <c r="HKN73" s="22"/>
      <c r="HKO73" s="22"/>
      <c r="HKP73" s="22"/>
      <c r="HKQ73" s="22"/>
      <c r="HKR73" s="22"/>
      <c r="HKS73" s="22"/>
      <c r="HKT73" s="22"/>
      <c r="HKU73" s="22"/>
      <c r="HKV73" s="22"/>
      <c r="HKW73" s="22"/>
      <c r="HKX73" s="22"/>
      <c r="HKY73" s="22"/>
      <c r="HKZ73" s="22"/>
      <c r="HLA73" s="22"/>
      <c r="HLB73" s="22"/>
      <c r="HLC73" s="22"/>
      <c r="HLD73" s="22"/>
      <c r="HLE73" s="22"/>
      <c r="HLF73" s="22"/>
      <c r="HLG73" s="22"/>
      <c r="HLH73" s="22"/>
      <c r="HLI73" s="22"/>
      <c r="HLJ73" s="22"/>
      <c r="HLK73" s="22"/>
      <c r="HLL73" s="22"/>
      <c r="HLM73" s="22"/>
      <c r="HLN73" s="22"/>
      <c r="HLO73" s="22"/>
      <c r="HLP73" s="22"/>
      <c r="HLQ73" s="22"/>
      <c r="HLR73" s="22"/>
      <c r="HLS73" s="22"/>
      <c r="HLT73" s="22"/>
      <c r="HLU73" s="22"/>
      <c r="HLV73" s="22"/>
      <c r="HLW73" s="22"/>
      <c r="HLX73" s="22"/>
      <c r="HLY73" s="22"/>
      <c r="HLZ73" s="22"/>
      <c r="HMA73" s="22"/>
      <c r="HMB73" s="22"/>
      <c r="HMC73" s="22"/>
      <c r="HMD73" s="22"/>
      <c r="HME73" s="22"/>
      <c r="HMF73" s="22"/>
      <c r="HMG73" s="22"/>
      <c r="HMH73" s="22"/>
      <c r="HMI73" s="22"/>
      <c r="HMJ73" s="22"/>
      <c r="HMK73" s="22"/>
      <c r="HML73" s="22"/>
      <c r="HMM73" s="22"/>
      <c r="HMN73" s="22"/>
      <c r="HMO73" s="22"/>
      <c r="HMP73" s="22"/>
      <c r="HMQ73" s="22"/>
      <c r="HMR73" s="22"/>
      <c r="HMS73" s="22"/>
      <c r="HMT73" s="22"/>
      <c r="HMU73" s="22"/>
      <c r="HMV73" s="22"/>
      <c r="HMW73" s="22"/>
      <c r="HMX73" s="22"/>
      <c r="HMY73" s="22"/>
      <c r="HMZ73" s="22"/>
      <c r="HNA73" s="22"/>
      <c r="HNB73" s="22"/>
      <c r="HNC73" s="22"/>
      <c r="HND73" s="22"/>
      <c r="HNE73" s="22"/>
      <c r="HNF73" s="22"/>
      <c r="HNG73" s="22"/>
      <c r="HNH73" s="22"/>
      <c r="HNI73" s="22"/>
      <c r="HNJ73" s="22"/>
      <c r="HNK73" s="22"/>
      <c r="HNL73" s="22"/>
      <c r="HNM73" s="22"/>
      <c r="HNN73" s="22"/>
      <c r="HNO73" s="22"/>
      <c r="HNP73" s="22"/>
      <c r="HNQ73" s="22"/>
      <c r="HNR73" s="22"/>
      <c r="HNS73" s="22"/>
      <c r="HNT73" s="22"/>
      <c r="HNU73" s="22"/>
      <c r="HNV73" s="22"/>
      <c r="HNW73" s="22"/>
      <c r="HNX73" s="22"/>
      <c r="HNY73" s="22"/>
      <c r="HNZ73" s="22"/>
      <c r="HOA73" s="22"/>
      <c r="HOB73" s="22"/>
      <c r="HOC73" s="22"/>
      <c r="HOD73" s="22"/>
      <c r="HOE73" s="22"/>
      <c r="HOF73" s="22"/>
      <c r="HOG73" s="22"/>
      <c r="HOH73" s="22"/>
      <c r="HOI73" s="22"/>
      <c r="HOJ73" s="22"/>
      <c r="HOK73" s="22"/>
      <c r="HOL73" s="22"/>
      <c r="HOM73" s="22"/>
      <c r="HON73" s="22"/>
      <c r="HOO73" s="22"/>
      <c r="HOP73" s="22"/>
      <c r="HOQ73" s="22"/>
      <c r="HOR73" s="22"/>
      <c r="HOS73" s="22"/>
      <c r="HOT73" s="22"/>
      <c r="HOU73" s="22"/>
      <c r="HOV73" s="22"/>
      <c r="HOW73" s="22"/>
      <c r="HOX73" s="22"/>
      <c r="HOY73" s="22"/>
      <c r="HOZ73" s="22"/>
      <c r="HPA73" s="22"/>
      <c r="HPB73" s="22"/>
      <c r="HPC73" s="22"/>
      <c r="HPD73" s="22"/>
      <c r="HPE73" s="22"/>
      <c r="HPF73" s="22"/>
      <c r="HPG73" s="22"/>
      <c r="HPH73" s="22"/>
      <c r="HPI73" s="22"/>
      <c r="HPJ73" s="22"/>
      <c r="HPK73" s="22"/>
      <c r="HPL73" s="22"/>
      <c r="HPM73" s="22"/>
      <c r="HPN73" s="22"/>
      <c r="HPO73" s="22"/>
      <c r="HPP73" s="22"/>
      <c r="HPQ73" s="22"/>
      <c r="HPR73" s="22"/>
      <c r="HPS73" s="22"/>
      <c r="HPT73" s="22"/>
      <c r="HPU73" s="22"/>
      <c r="HPV73" s="22"/>
      <c r="HPW73" s="22"/>
      <c r="HPX73" s="22"/>
      <c r="HPY73" s="22"/>
      <c r="HPZ73" s="22"/>
      <c r="HQA73" s="22"/>
      <c r="HQB73" s="22"/>
      <c r="HQC73" s="22"/>
      <c r="HQD73" s="22"/>
      <c r="HQE73" s="22"/>
      <c r="HQF73" s="22"/>
      <c r="HQG73" s="22"/>
      <c r="HQH73" s="22"/>
      <c r="HQI73" s="22"/>
      <c r="HQJ73" s="22"/>
      <c r="HQK73" s="22"/>
      <c r="HQL73" s="22"/>
      <c r="HQM73" s="22"/>
      <c r="HQN73" s="22"/>
      <c r="HQO73" s="22"/>
      <c r="HQP73" s="22"/>
      <c r="HQQ73" s="22"/>
      <c r="HQR73" s="22"/>
      <c r="HQS73" s="22"/>
      <c r="HQT73" s="22"/>
      <c r="HQU73" s="22"/>
      <c r="HQV73" s="22"/>
      <c r="HQW73" s="22"/>
      <c r="HQX73" s="22"/>
      <c r="HQY73" s="22"/>
      <c r="HQZ73" s="22"/>
      <c r="HRA73" s="22"/>
      <c r="HRB73" s="22"/>
      <c r="HRC73" s="22"/>
      <c r="HRD73" s="22"/>
      <c r="HRE73" s="22"/>
      <c r="HRF73" s="22"/>
      <c r="HRG73" s="22"/>
      <c r="HRH73" s="22"/>
      <c r="HRI73" s="22"/>
      <c r="HRJ73" s="22"/>
      <c r="HRK73" s="22"/>
      <c r="HRL73" s="22"/>
      <c r="HRM73" s="22"/>
      <c r="HRN73" s="22"/>
      <c r="HRO73" s="22"/>
      <c r="HRP73" s="22"/>
      <c r="HRQ73" s="22"/>
      <c r="HRR73" s="22"/>
      <c r="HRS73" s="22"/>
      <c r="HRT73" s="22"/>
      <c r="HRU73" s="22"/>
      <c r="HRV73" s="22"/>
      <c r="HRW73" s="22"/>
      <c r="HRX73" s="22"/>
      <c r="HRY73" s="22"/>
      <c r="HRZ73" s="22"/>
      <c r="HSA73" s="22"/>
      <c r="HSB73" s="22"/>
      <c r="HSC73" s="22"/>
      <c r="HSD73" s="22"/>
      <c r="HSE73" s="22"/>
      <c r="HSF73" s="22"/>
      <c r="HSG73" s="22"/>
      <c r="HSH73" s="22"/>
      <c r="HSI73" s="22"/>
      <c r="HSJ73" s="22"/>
      <c r="HSK73" s="22"/>
      <c r="HSL73" s="22"/>
      <c r="HSM73" s="22"/>
      <c r="HSN73" s="22"/>
      <c r="HSO73" s="22"/>
      <c r="HSP73" s="22"/>
      <c r="HSQ73" s="22"/>
      <c r="HSR73" s="22"/>
      <c r="HSS73" s="22"/>
      <c r="HST73" s="22"/>
      <c r="HSU73" s="22"/>
      <c r="HSV73" s="22"/>
      <c r="HSW73" s="22"/>
      <c r="HSX73" s="22"/>
      <c r="HSY73" s="22"/>
      <c r="HSZ73" s="22"/>
      <c r="HTA73" s="22"/>
      <c r="HTB73" s="22"/>
      <c r="HTC73" s="22"/>
      <c r="HTD73" s="22"/>
      <c r="HTE73" s="22"/>
      <c r="HTF73" s="22"/>
      <c r="HTG73" s="22"/>
      <c r="HTH73" s="22"/>
      <c r="HTI73" s="22"/>
      <c r="HTJ73" s="22"/>
      <c r="HTK73" s="22"/>
      <c r="HTL73" s="22"/>
      <c r="HTM73" s="22"/>
      <c r="HTN73" s="22"/>
      <c r="HTO73" s="22"/>
      <c r="HTP73" s="22"/>
      <c r="HTQ73" s="22"/>
      <c r="HTR73" s="22"/>
      <c r="HTS73" s="22"/>
      <c r="HTT73" s="22"/>
      <c r="HTU73" s="22"/>
      <c r="HTV73" s="22"/>
      <c r="HTW73" s="22"/>
      <c r="HTX73" s="22"/>
      <c r="HTY73" s="22"/>
      <c r="HTZ73" s="22"/>
      <c r="HUA73" s="22"/>
      <c r="HUB73" s="22"/>
      <c r="HUC73" s="22"/>
      <c r="HUD73" s="22"/>
      <c r="HUE73" s="22"/>
      <c r="HUF73" s="22"/>
      <c r="HUG73" s="22"/>
      <c r="HUH73" s="22"/>
      <c r="HUI73" s="22"/>
      <c r="HUJ73" s="22"/>
      <c r="HUK73" s="22"/>
      <c r="HUL73" s="22"/>
      <c r="HUM73" s="22"/>
      <c r="HUN73" s="22"/>
      <c r="HUO73" s="22"/>
      <c r="HUP73" s="22"/>
      <c r="HUQ73" s="22"/>
      <c r="HUR73" s="22"/>
      <c r="HUS73" s="22"/>
      <c r="HUT73" s="22"/>
      <c r="HUU73" s="22"/>
      <c r="HUV73" s="22"/>
      <c r="HUW73" s="22"/>
      <c r="HUX73" s="22"/>
      <c r="HUY73" s="22"/>
      <c r="HUZ73" s="22"/>
      <c r="HVA73" s="22"/>
      <c r="HVB73" s="22"/>
      <c r="HVC73" s="22"/>
      <c r="HVD73" s="22"/>
      <c r="HVE73" s="22"/>
      <c r="HVF73" s="22"/>
      <c r="HVG73" s="22"/>
      <c r="HVH73" s="22"/>
      <c r="HVI73" s="22"/>
      <c r="HVJ73" s="22"/>
      <c r="HVK73" s="22"/>
      <c r="HVL73" s="22"/>
      <c r="HVM73" s="22"/>
      <c r="HVN73" s="22"/>
      <c r="HVO73" s="22"/>
      <c r="HVP73" s="22"/>
      <c r="HVQ73" s="22"/>
      <c r="HVR73" s="22"/>
      <c r="HVS73" s="22"/>
      <c r="HVT73" s="22"/>
      <c r="HVU73" s="22"/>
      <c r="HVV73" s="22"/>
      <c r="HVW73" s="22"/>
      <c r="HVX73" s="22"/>
      <c r="HVY73" s="22"/>
      <c r="HVZ73" s="22"/>
      <c r="HWA73" s="22"/>
      <c r="HWB73" s="22"/>
      <c r="HWC73" s="22"/>
      <c r="HWD73" s="22"/>
      <c r="HWE73" s="22"/>
      <c r="HWF73" s="22"/>
      <c r="HWG73" s="22"/>
      <c r="HWH73" s="22"/>
      <c r="HWI73" s="22"/>
      <c r="HWJ73" s="22"/>
      <c r="HWK73" s="22"/>
      <c r="HWL73" s="22"/>
      <c r="HWM73" s="22"/>
      <c r="HWN73" s="22"/>
      <c r="HWO73" s="22"/>
      <c r="HWP73" s="22"/>
      <c r="HWQ73" s="22"/>
      <c r="HWR73" s="22"/>
      <c r="HWS73" s="22"/>
      <c r="HWT73" s="22"/>
      <c r="HWU73" s="22"/>
      <c r="HWV73" s="22"/>
      <c r="HWW73" s="22"/>
      <c r="HWX73" s="22"/>
      <c r="HWY73" s="22"/>
      <c r="HWZ73" s="22"/>
      <c r="HXA73" s="22"/>
      <c r="HXB73" s="22"/>
      <c r="HXC73" s="22"/>
      <c r="HXD73" s="22"/>
      <c r="HXE73" s="22"/>
      <c r="HXF73" s="22"/>
      <c r="HXG73" s="22"/>
      <c r="HXH73" s="22"/>
      <c r="HXI73" s="22"/>
      <c r="HXJ73" s="22"/>
      <c r="HXK73" s="22"/>
      <c r="HXL73" s="22"/>
      <c r="HXM73" s="22"/>
      <c r="HXN73" s="22"/>
      <c r="HXO73" s="22"/>
      <c r="HXP73" s="22"/>
      <c r="HXQ73" s="22"/>
      <c r="HXR73" s="22"/>
      <c r="HXS73" s="22"/>
      <c r="HXT73" s="22"/>
      <c r="HXU73" s="22"/>
      <c r="HXV73" s="22"/>
      <c r="HXW73" s="22"/>
      <c r="HXX73" s="22"/>
      <c r="HXY73" s="22"/>
      <c r="HXZ73" s="22"/>
      <c r="HYA73" s="22"/>
      <c r="HYB73" s="22"/>
      <c r="HYC73" s="22"/>
      <c r="HYD73" s="22"/>
      <c r="HYE73" s="22"/>
      <c r="HYF73" s="22"/>
      <c r="HYG73" s="22"/>
      <c r="HYH73" s="22"/>
      <c r="HYI73" s="22"/>
      <c r="HYJ73" s="22"/>
      <c r="HYK73" s="22"/>
      <c r="HYL73" s="22"/>
      <c r="HYM73" s="22"/>
      <c r="HYN73" s="22"/>
      <c r="HYO73" s="22"/>
      <c r="HYP73" s="22"/>
      <c r="HYQ73" s="22"/>
      <c r="HYR73" s="22"/>
      <c r="HYS73" s="22"/>
      <c r="HYT73" s="22"/>
      <c r="HYU73" s="22"/>
      <c r="HYV73" s="22"/>
      <c r="HYW73" s="22"/>
      <c r="HYX73" s="22"/>
      <c r="HYY73" s="22"/>
      <c r="HYZ73" s="22"/>
      <c r="HZA73" s="22"/>
      <c r="HZB73" s="22"/>
      <c r="HZC73" s="22"/>
      <c r="HZD73" s="22"/>
      <c r="HZE73" s="22"/>
      <c r="HZF73" s="22"/>
      <c r="HZG73" s="22"/>
      <c r="HZH73" s="22"/>
      <c r="HZI73" s="22"/>
      <c r="HZJ73" s="22"/>
      <c r="HZK73" s="22"/>
      <c r="HZL73" s="22"/>
      <c r="HZM73" s="22"/>
      <c r="HZN73" s="22"/>
      <c r="HZO73" s="22"/>
      <c r="HZP73" s="22"/>
      <c r="HZQ73" s="22"/>
      <c r="HZR73" s="22"/>
      <c r="HZS73" s="22"/>
      <c r="HZT73" s="22"/>
      <c r="HZU73" s="22"/>
      <c r="HZV73" s="22"/>
      <c r="HZW73" s="22"/>
      <c r="HZX73" s="22"/>
      <c r="HZY73" s="22"/>
      <c r="HZZ73" s="22"/>
      <c r="IAA73" s="22"/>
      <c r="IAB73" s="22"/>
      <c r="IAC73" s="22"/>
      <c r="IAD73" s="22"/>
      <c r="IAE73" s="22"/>
      <c r="IAF73" s="22"/>
      <c r="IAG73" s="22"/>
      <c r="IAH73" s="22"/>
      <c r="IAI73" s="22"/>
      <c r="IAJ73" s="22"/>
      <c r="IAK73" s="22"/>
      <c r="IAL73" s="22"/>
      <c r="IAM73" s="22"/>
      <c r="IAN73" s="22"/>
      <c r="IAO73" s="22"/>
      <c r="IAP73" s="22"/>
      <c r="IAQ73" s="22"/>
      <c r="IAR73" s="22"/>
      <c r="IAS73" s="22"/>
      <c r="IAT73" s="22"/>
      <c r="IAU73" s="22"/>
      <c r="IAV73" s="22"/>
      <c r="IAW73" s="22"/>
      <c r="IAX73" s="22"/>
      <c r="IAY73" s="22"/>
      <c r="IAZ73" s="22"/>
      <c r="IBA73" s="22"/>
      <c r="IBB73" s="22"/>
      <c r="IBC73" s="22"/>
      <c r="IBD73" s="22"/>
      <c r="IBE73" s="22"/>
      <c r="IBF73" s="22"/>
      <c r="IBG73" s="22"/>
      <c r="IBH73" s="22"/>
      <c r="IBI73" s="22"/>
      <c r="IBJ73" s="22"/>
      <c r="IBK73" s="22"/>
      <c r="IBL73" s="22"/>
      <c r="IBM73" s="22"/>
      <c r="IBN73" s="22"/>
      <c r="IBO73" s="22"/>
      <c r="IBP73" s="22"/>
      <c r="IBQ73" s="22"/>
      <c r="IBR73" s="22"/>
      <c r="IBS73" s="22"/>
      <c r="IBT73" s="22"/>
      <c r="IBU73" s="22"/>
      <c r="IBV73" s="22"/>
      <c r="IBW73" s="22"/>
      <c r="IBX73" s="22"/>
      <c r="IBY73" s="22"/>
      <c r="IBZ73" s="22"/>
      <c r="ICA73" s="22"/>
      <c r="ICB73" s="22"/>
      <c r="ICC73" s="22"/>
      <c r="ICD73" s="22"/>
      <c r="ICE73" s="22"/>
      <c r="ICF73" s="22"/>
      <c r="ICG73" s="22"/>
      <c r="ICH73" s="22"/>
      <c r="ICI73" s="22"/>
      <c r="ICJ73" s="22"/>
      <c r="ICK73" s="22"/>
      <c r="ICL73" s="22"/>
      <c r="ICM73" s="22"/>
      <c r="ICN73" s="22"/>
      <c r="ICO73" s="22"/>
      <c r="ICP73" s="22"/>
      <c r="ICQ73" s="22"/>
      <c r="ICR73" s="22"/>
      <c r="ICS73" s="22"/>
      <c r="ICT73" s="22"/>
      <c r="ICU73" s="22"/>
      <c r="ICV73" s="22"/>
      <c r="ICW73" s="22"/>
      <c r="ICX73" s="22"/>
      <c r="ICY73" s="22"/>
      <c r="ICZ73" s="22"/>
      <c r="IDA73" s="22"/>
      <c r="IDB73" s="22"/>
      <c r="IDC73" s="22"/>
      <c r="IDD73" s="22"/>
      <c r="IDE73" s="22"/>
      <c r="IDF73" s="22"/>
      <c r="IDG73" s="22"/>
      <c r="IDH73" s="22"/>
      <c r="IDI73" s="22"/>
      <c r="IDJ73" s="22"/>
      <c r="IDK73" s="22"/>
      <c r="IDL73" s="22"/>
      <c r="IDM73" s="22"/>
      <c r="IDN73" s="22"/>
      <c r="IDO73" s="22"/>
      <c r="IDP73" s="22"/>
      <c r="IDQ73" s="22"/>
      <c r="IDR73" s="22"/>
      <c r="IDS73" s="22"/>
      <c r="IDT73" s="22"/>
      <c r="IDU73" s="22"/>
      <c r="IDV73" s="22"/>
      <c r="IDW73" s="22"/>
      <c r="IDX73" s="22"/>
      <c r="IDY73" s="22"/>
      <c r="IDZ73" s="22"/>
      <c r="IEA73" s="22"/>
      <c r="IEB73" s="22"/>
      <c r="IEC73" s="22"/>
      <c r="IED73" s="22"/>
      <c r="IEE73" s="22"/>
      <c r="IEF73" s="22"/>
      <c r="IEG73" s="22"/>
      <c r="IEH73" s="22"/>
      <c r="IEI73" s="22"/>
      <c r="IEJ73" s="22"/>
      <c r="IEK73" s="22"/>
      <c r="IEL73" s="22"/>
      <c r="IEM73" s="22"/>
      <c r="IEN73" s="22"/>
      <c r="IEO73" s="22"/>
      <c r="IEP73" s="22"/>
      <c r="IEQ73" s="22"/>
      <c r="IER73" s="22"/>
      <c r="IES73" s="22"/>
      <c r="IET73" s="22"/>
      <c r="IEU73" s="22"/>
      <c r="IEV73" s="22"/>
      <c r="IEW73" s="22"/>
      <c r="IEX73" s="22"/>
      <c r="IEY73" s="22"/>
      <c r="IEZ73" s="22"/>
      <c r="IFA73" s="22"/>
      <c r="IFB73" s="22"/>
      <c r="IFC73" s="22"/>
      <c r="IFD73" s="22"/>
      <c r="IFE73" s="22"/>
      <c r="IFF73" s="22"/>
      <c r="IFG73" s="22"/>
      <c r="IFH73" s="22"/>
      <c r="IFI73" s="22"/>
      <c r="IFJ73" s="22"/>
      <c r="IFK73" s="22"/>
      <c r="IFL73" s="22"/>
      <c r="IFM73" s="22"/>
      <c r="IFN73" s="22"/>
      <c r="IFO73" s="22"/>
      <c r="IFP73" s="22"/>
      <c r="IFQ73" s="22"/>
      <c r="IFR73" s="22"/>
      <c r="IFS73" s="22"/>
      <c r="IFT73" s="22"/>
      <c r="IFU73" s="22"/>
      <c r="IFV73" s="22"/>
      <c r="IFW73" s="22"/>
      <c r="IFX73" s="22"/>
      <c r="IFY73" s="22"/>
      <c r="IFZ73" s="22"/>
      <c r="IGA73" s="22"/>
      <c r="IGB73" s="22"/>
      <c r="IGC73" s="22"/>
      <c r="IGD73" s="22"/>
      <c r="IGE73" s="22"/>
      <c r="IGF73" s="22"/>
      <c r="IGG73" s="22"/>
      <c r="IGH73" s="22"/>
      <c r="IGI73" s="22"/>
      <c r="IGJ73" s="22"/>
      <c r="IGK73" s="22"/>
      <c r="IGL73" s="22"/>
      <c r="IGM73" s="22"/>
      <c r="IGN73" s="22"/>
      <c r="IGO73" s="22"/>
      <c r="IGP73" s="22"/>
      <c r="IGQ73" s="22"/>
      <c r="IGR73" s="22"/>
      <c r="IGS73" s="22"/>
      <c r="IGT73" s="22"/>
      <c r="IGU73" s="22"/>
      <c r="IGV73" s="22"/>
      <c r="IGW73" s="22"/>
      <c r="IGX73" s="22"/>
      <c r="IGY73" s="22"/>
      <c r="IGZ73" s="22"/>
      <c r="IHA73" s="22"/>
      <c r="IHB73" s="22"/>
      <c r="IHC73" s="22"/>
      <c r="IHD73" s="22"/>
      <c r="IHE73" s="22"/>
      <c r="IHF73" s="22"/>
      <c r="IHG73" s="22"/>
      <c r="IHH73" s="22"/>
      <c r="IHI73" s="22"/>
      <c r="IHJ73" s="22"/>
      <c r="IHK73" s="22"/>
      <c r="IHL73" s="22"/>
      <c r="IHM73" s="22"/>
      <c r="IHN73" s="22"/>
      <c r="IHO73" s="22"/>
      <c r="IHP73" s="22"/>
      <c r="IHQ73" s="22"/>
      <c r="IHR73" s="22"/>
      <c r="IHS73" s="22"/>
      <c r="IHT73" s="22"/>
      <c r="IHU73" s="22"/>
      <c r="IHV73" s="22"/>
      <c r="IHW73" s="22"/>
      <c r="IHX73" s="22"/>
      <c r="IHY73" s="22"/>
      <c r="IHZ73" s="22"/>
      <c r="IIA73" s="22"/>
      <c r="IIB73" s="22"/>
      <c r="IIC73" s="22"/>
      <c r="IID73" s="22"/>
      <c r="IIE73" s="22"/>
      <c r="IIF73" s="22"/>
      <c r="IIG73" s="22"/>
      <c r="IIH73" s="22"/>
      <c r="III73" s="22"/>
      <c r="IIJ73" s="22"/>
      <c r="IIK73" s="22"/>
      <c r="IIL73" s="22"/>
      <c r="IIM73" s="22"/>
      <c r="IIN73" s="22"/>
      <c r="IIO73" s="22"/>
      <c r="IIP73" s="22"/>
      <c r="IIQ73" s="22"/>
      <c r="IIR73" s="22"/>
      <c r="IIS73" s="22"/>
      <c r="IIT73" s="22"/>
      <c r="IIU73" s="22"/>
      <c r="IIV73" s="22"/>
      <c r="IIW73" s="22"/>
      <c r="IIX73" s="22"/>
      <c r="IIY73" s="22"/>
      <c r="IIZ73" s="22"/>
      <c r="IJA73" s="22"/>
      <c r="IJB73" s="22"/>
      <c r="IJC73" s="22"/>
      <c r="IJD73" s="22"/>
      <c r="IJE73" s="22"/>
      <c r="IJF73" s="22"/>
      <c r="IJG73" s="22"/>
      <c r="IJH73" s="22"/>
      <c r="IJI73" s="22"/>
      <c r="IJJ73" s="22"/>
      <c r="IJK73" s="22"/>
      <c r="IJL73" s="22"/>
      <c r="IJM73" s="22"/>
      <c r="IJN73" s="22"/>
      <c r="IJO73" s="22"/>
      <c r="IJP73" s="22"/>
      <c r="IJQ73" s="22"/>
      <c r="IJR73" s="22"/>
      <c r="IJS73" s="22"/>
      <c r="IJT73" s="22"/>
      <c r="IJU73" s="22"/>
      <c r="IJV73" s="22"/>
      <c r="IJW73" s="22"/>
      <c r="IJX73" s="22"/>
      <c r="IJY73" s="22"/>
      <c r="IJZ73" s="22"/>
      <c r="IKA73" s="22"/>
      <c r="IKB73" s="22"/>
      <c r="IKC73" s="22"/>
      <c r="IKD73" s="22"/>
      <c r="IKE73" s="22"/>
      <c r="IKF73" s="22"/>
      <c r="IKG73" s="22"/>
      <c r="IKH73" s="22"/>
      <c r="IKI73" s="22"/>
      <c r="IKJ73" s="22"/>
      <c r="IKK73" s="22"/>
      <c r="IKL73" s="22"/>
      <c r="IKM73" s="22"/>
      <c r="IKN73" s="22"/>
      <c r="IKO73" s="22"/>
      <c r="IKP73" s="22"/>
      <c r="IKQ73" s="22"/>
      <c r="IKR73" s="22"/>
      <c r="IKS73" s="22"/>
      <c r="IKT73" s="22"/>
      <c r="IKU73" s="22"/>
      <c r="IKV73" s="22"/>
      <c r="IKW73" s="22"/>
      <c r="IKX73" s="22"/>
      <c r="IKY73" s="22"/>
      <c r="IKZ73" s="22"/>
      <c r="ILA73" s="22"/>
      <c r="ILB73" s="22"/>
      <c r="ILC73" s="22"/>
      <c r="ILD73" s="22"/>
      <c r="ILE73" s="22"/>
      <c r="ILF73" s="22"/>
      <c r="ILG73" s="22"/>
      <c r="ILH73" s="22"/>
      <c r="ILI73" s="22"/>
      <c r="ILJ73" s="22"/>
      <c r="ILK73" s="22"/>
      <c r="ILL73" s="22"/>
      <c r="ILM73" s="22"/>
      <c r="ILN73" s="22"/>
      <c r="ILO73" s="22"/>
      <c r="ILP73" s="22"/>
      <c r="ILQ73" s="22"/>
      <c r="ILR73" s="22"/>
      <c r="ILS73" s="22"/>
      <c r="ILT73" s="22"/>
      <c r="ILU73" s="22"/>
      <c r="ILV73" s="22"/>
      <c r="ILW73" s="22"/>
      <c r="ILX73" s="22"/>
      <c r="ILY73" s="22"/>
      <c r="ILZ73" s="22"/>
      <c r="IMA73" s="22"/>
      <c r="IMB73" s="22"/>
      <c r="IMC73" s="22"/>
      <c r="IMD73" s="22"/>
      <c r="IME73" s="22"/>
      <c r="IMF73" s="22"/>
      <c r="IMG73" s="22"/>
      <c r="IMH73" s="22"/>
      <c r="IMI73" s="22"/>
      <c r="IMJ73" s="22"/>
      <c r="IMK73" s="22"/>
      <c r="IML73" s="22"/>
      <c r="IMM73" s="22"/>
      <c r="IMN73" s="22"/>
      <c r="IMO73" s="22"/>
      <c r="IMP73" s="22"/>
      <c r="IMQ73" s="22"/>
      <c r="IMR73" s="22"/>
      <c r="IMS73" s="22"/>
      <c r="IMT73" s="22"/>
      <c r="IMU73" s="22"/>
      <c r="IMV73" s="22"/>
      <c r="IMW73" s="22"/>
      <c r="IMX73" s="22"/>
      <c r="IMY73" s="22"/>
      <c r="IMZ73" s="22"/>
      <c r="INA73" s="22"/>
      <c r="INB73" s="22"/>
      <c r="INC73" s="22"/>
      <c r="IND73" s="22"/>
      <c r="INE73" s="22"/>
      <c r="INF73" s="22"/>
      <c r="ING73" s="22"/>
      <c r="INH73" s="22"/>
      <c r="INI73" s="22"/>
      <c r="INJ73" s="22"/>
      <c r="INK73" s="22"/>
      <c r="INL73" s="22"/>
      <c r="INM73" s="22"/>
      <c r="INN73" s="22"/>
      <c r="INO73" s="22"/>
      <c r="INP73" s="22"/>
      <c r="INQ73" s="22"/>
      <c r="INR73" s="22"/>
      <c r="INS73" s="22"/>
      <c r="INT73" s="22"/>
      <c r="INU73" s="22"/>
      <c r="INV73" s="22"/>
      <c r="INW73" s="22"/>
      <c r="INX73" s="22"/>
      <c r="INY73" s="22"/>
      <c r="INZ73" s="22"/>
      <c r="IOA73" s="22"/>
      <c r="IOB73" s="22"/>
      <c r="IOC73" s="22"/>
      <c r="IOD73" s="22"/>
      <c r="IOE73" s="22"/>
      <c r="IOF73" s="22"/>
      <c r="IOG73" s="22"/>
      <c r="IOH73" s="22"/>
      <c r="IOI73" s="22"/>
      <c r="IOJ73" s="22"/>
      <c r="IOK73" s="22"/>
      <c r="IOL73" s="22"/>
      <c r="IOM73" s="22"/>
      <c r="ION73" s="22"/>
      <c r="IOO73" s="22"/>
      <c r="IOP73" s="22"/>
      <c r="IOQ73" s="22"/>
      <c r="IOR73" s="22"/>
      <c r="IOS73" s="22"/>
      <c r="IOT73" s="22"/>
      <c r="IOU73" s="22"/>
      <c r="IOV73" s="22"/>
      <c r="IOW73" s="22"/>
      <c r="IOX73" s="22"/>
      <c r="IOY73" s="22"/>
      <c r="IOZ73" s="22"/>
      <c r="IPA73" s="22"/>
      <c r="IPB73" s="22"/>
      <c r="IPC73" s="22"/>
      <c r="IPD73" s="22"/>
      <c r="IPE73" s="22"/>
      <c r="IPF73" s="22"/>
      <c r="IPG73" s="22"/>
      <c r="IPH73" s="22"/>
      <c r="IPI73" s="22"/>
      <c r="IPJ73" s="22"/>
      <c r="IPK73" s="22"/>
      <c r="IPL73" s="22"/>
      <c r="IPM73" s="22"/>
      <c r="IPN73" s="22"/>
      <c r="IPO73" s="22"/>
      <c r="IPP73" s="22"/>
      <c r="IPQ73" s="22"/>
      <c r="IPR73" s="22"/>
      <c r="IPS73" s="22"/>
      <c r="IPT73" s="22"/>
      <c r="IPU73" s="22"/>
      <c r="IPV73" s="22"/>
      <c r="IPW73" s="22"/>
      <c r="IPX73" s="22"/>
      <c r="IPY73" s="22"/>
      <c r="IPZ73" s="22"/>
      <c r="IQA73" s="22"/>
      <c r="IQB73" s="22"/>
      <c r="IQC73" s="22"/>
      <c r="IQD73" s="22"/>
      <c r="IQE73" s="22"/>
      <c r="IQF73" s="22"/>
      <c r="IQG73" s="22"/>
      <c r="IQH73" s="22"/>
      <c r="IQI73" s="22"/>
      <c r="IQJ73" s="22"/>
      <c r="IQK73" s="22"/>
      <c r="IQL73" s="22"/>
      <c r="IQM73" s="22"/>
      <c r="IQN73" s="22"/>
      <c r="IQO73" s="22"/>
      <c r="IQP73" s="22"/>
      <c r="IQQ73" s="22"/>
      <c r="IQR73" s="22"/>
      <c r="IQS73" s="22"/>
      <c r="IQT73" s="22"/>
      <c r="IQU73" s="22"/>
      <c r="IQV73" s="22"/>
      <c r="IQW73" s="22"/>
      <c r="IQX73" s="22"/>
      <c r="IQY73" s="22"/>
      <c r="IQZ73" s="22"/>
      <c r="IRA73" s="22"/>
      <c r="IRB73" s="22"/>
      <c r="IRC73" s="22"/>
      <c r="IRD73" s="22"/>
      <c r="IRE73" s="22"/>
      <c r="IRF73" s="22"/>
      <c r="IRG73" s="22"/>
      <c r="IRH73" s="22"/>
      <c r="IRI73" s="22"/>
      <c r="IRJ73" s="22"/>
      <c r="IRK73" s="22"/>
      <c r="IRL73" s="22"/>
      <c r="IRM73" s="22"/>
      <c r="IRN73" s="22"/>
      <c r="IRO73" s="22"/>
      <c r="IRP73" s="22"/>
      <c r="IRQ73" s="22"/>
      <c r="IRR73" s="22"/>
      <c r="IRS73" s="22"/>
      <c r="IRT73" s="22"/>
      <c r="IRU73" s="22"/>
      <c r="IRV73" s="22"/>
      <c r="IRW73" s="22"/>
      <c r="IRX73" s="22"/>
      <c r="IRY73" s="22"/>
      <c r="IRZ73" s="22"/>
      <c r="ISA73" s="22"/>
      <c r="ISB73" s="22"/>
      <c r="ISC73" s="22"/>
      <c r="ISD73" s="22"/>
      <c r="ISE73" s="22"/>
      <c r="ISF73" s="22"/>
      <c r="ISG73" s="22"/>
      <c r="ISH73" s="22"/>
      <c r="ISI73" s="22"/>
      <c r="ISJ73" s="22"/>
      <c r="ISK73" s="22"/>
      <c r="ISL73" s="22"/>
      <c r="ISM73" s="22"/>
      <c r="ISN73" s="22"/>
      <c r="ISO73" s="22"/>
      <c r="ISP73" s="22"/>
      <c r="ISQ73" s="22"/>
      <c r="ISR73" s="22"/>
      <c r="ISS73" s="22"/>
      <c r="IST73" s="22"/>
      <c r="ISU73" s="22"/>
      <c r="ISV73" s="22"/>
      <c r="ISW73" s="22"/>
      <c r="ISX73" s="22"/>
      <c r="ISY73" s="22"/>
      <c r="ISZ73" s="22"/>
      <c r="ITA73" s="22"/>
      <c r="ITB73" s="22"/>
      <c r="ITC73" s="22"/>
      <c r="ITD73" s="22"/>
      <c r="ITE73" s="22"/>
      <c r="ITF73" s="22"/>
      <c r="ITG73" s="22"/>
      <c r="ITH73" s="22"/>
      <c r="ITI73" s="22"/>
      <c r="ITJ73" s="22"/>
      <c r="ITK73" s="22"/>
      <c r="ITL73" s="22"/>
      <c r="ITM73" s="22"/>
      <c r="ITN73" s="22"/>
      <c r="ITO73" s="22"/>
      <c r="ITP73" s="22"/>
      <c r="ITQ73" s="22"/>
      <c r="ITR73" s="22"/>
      <c r="ITS73" s="22"/>
      <c r="ITT73" s="22"/>
      <c r="ITU73" s="22"/>
      <c r="ITV73" s="22"/>
      <c r="ITW73" s="22"/>
      <c r="ITX73" s="22"/>
      <c r="ITY73" s="22"/>
      <c r="ITZ73" s="22"/>
      <c r="IUA73" s="22"/>
      <c r="IUB73" s="22"/>
      <c r="IUC73" s="22"/>
      <c r="IUD73" s="22"/>
      <c r="IUE73" s="22"/>
      <c r="IUF73" s="22"/>
      <c r="IUG73" s="22"/>
      <c r="IUH73" s="22"/>
      <c r="IUI73" s="22"/>
      <c r="IUJ73" s="22"/>
      <c r="IUK73" s="22"/>
      <c r="IUL73" s="22"/>
      <c r="IUM73" s="22"/>
      <c r="IUN73" s="22"/>
      <c r="IUO73" s="22"/>
      <c r="IUP73" s="22"/>
      <c r="IUQ73" s="22"/>
      <c r="IUR73" s="22"/>
      <c r="IUS73" s="22"/>
      <c r="IUT73" s="22"/>
      <c r="IUU73" s="22"/>
      <c r="IUV73" s="22"/>
      <c r="IUW73" s="22"/>
      <c r="IUX73" s="22"/>
      <c r="IUY73" s="22"/>
      <c r="IUZ73" s="22"/>
      <c r="IVA73" s="22"/>
      <c r="IVB73" s="22"/>
      <c r="IVC73" s="22"/>
      <c r="IVD73" s="22"/>
      <c r="IVE73" s="22"/>
      <c r="IVF73" s="22"/>
      <c r="IVG73" s="22"/>
      <c r="IVH73" s="22"/>
      <c r="IVI73" s="22"/>
      <c r="IVJ73" s="22"/>
      <c r="IVK73" s="22"/>
      <c r="IVL73" s="22"/>
      <c r="IVM73" s="22"/>
      <c r="IVN73" s="22"/>
      <c r="IVO73" s="22"/>
      <c r="IVP73" s="22"/>
      <c r="IVQ73" s="22"/>
      <c r="IVR73" s="22"/>
      <c r="IVS73" s="22"/>
      <c r="IVT73" s="22"/>
      <c r="IVU73" s="22"/>
      <c r="IVV73" s="22"/>
      <c r="IVW73" s="22"/>
      <c r="IVX73" s="22"/>
      <c r="IVY73" s="22"/>
      <c r="IVZ73" s="22"/>
      <c r="IWA73" s="22"/>
      <c r="IWB73" s="22"/>
      <c r="IWC73" s="22"/>
      <c r="IWD73" s="22"/>
      <c r="IWE73" s="22"/>
      <c r="IWF73" s="22"/>
      <c r="IWG73" s="22"/>
      <c r="IWH73" s="22"/>
      <c r="IWI73" s="22"/>
      <c r="IWJ73" s="22"/>
      <c r="IWK73" s="22"/>
      <c r="IWL73" s="22"/>
      <c r="IWM73" s="22"/>
      <c r="IWN73" s="22"/>
      <c r="IWO73" s="22"/>
      <c r="IWP73" s="22"/>
      <c r="IWQ73" s="22"/>
      <c r="IWR73" s="22"/>
      <c r="IWS73" s="22"/>
      <c r="IWT73" s="22"/>
      <c r="IWU73" s="22"/>
      <c r="IWV73" s="22"/>
      <c r="IWW73" s="22"/>
      <c r="IWX73" s="22"/>
      <c r="IWY73" s="22"/>
      <c r="IWZ73" s="22"/>
      <c r="IXA73" s="22"/>
      <c r="IXB73" s="22"/>
      <c r="IXC73" s="22"/>
      <c r="IXD73" s="22"/>
      <c r="IXE73" s="22"/>
      <c r="IXF73" s="22"/>
      <c r="IXG73" s="22"/>
      <c r="IXH73" s="22"/>
      <c r="IXI73" s="22"/>
      <c r="IXJ73" s="22"/>
      <c r="IXK73" s="22"/>
      <c r="IXL73" s="22"/>
      <c r="IXM73" s="22"/>
      <c r="IXN73" s="22"/>
      <c r="IXO73" s="22"/>
      <c r="IXP73" s="22"/>
      <c r="IXQ73" s="22"/>
      <c r="IXR73" s="22"/>
      <c r="IXS73" s="22"/>
      <c r="IXT73" s="22"/>
      <c r="IXU73" s="22"/>
      <c r="IXV73" s="22"/>
      <c r="IXW73" s="22"/>
      <c r="IXX73" s="22"/>
      <c r="IXY73" s="22"/>
      <c r="IXZ73" s="22"/>
      <c r="IYA73" s="22"/>
      <c r="IYB73" s="22"/>
      <c r="IYC73" s="22"/>
      <c r="IYD73" s="22"/>
      <c r="IYE73" s="22"/>
      <c r="IYF73" s="22"/>
      <c r="IYG73" s="22"/>
      <c r="IYH73" s="22"/>
      <c r="IYI73" s="22"/>
      <c r="IYJ73" s="22"/>
      <c r="IYK73" s="22"/>
      <c r="IYL73" s="22"/>
      <c r="IYM73" s="22"/>
      <c r="IYN73" s="22"/>
      <c r="IYO73" s="22"/>
      <c r="IYP73" s="22"/>
      <c r="IYQ73" s="22"/>
      <c r="IYR73" s="22"/>
      <c r="IYS73" s="22"/>
      <c r="IYT73" s="22"/>
      <c r="IYU73" s="22"/>
      <c r="IYV73" s="22"/>
      <c r="IYW73" s="22"/>
      <c r="IYX73" s="22"/>
      <c r="IYY73" s="22"/>
      <c r="IYZ73" s="22"/>
      <c r="IZA73" s="22"/>
      <c r="IZB73" s="22"/>
      <c r="IZC73" s="22"/>
      <c r="IZD73" s="22"/>
      <c r="IZE73" s="22"/>
      <c r="IZF73" s="22"/>
      <c r="IZG73" s="22"/>
      <c r="IZH73" s="22"/>
      <c r="IZI73" s="22"/>
      <c r="IZJ73" s="22"/>
      <c r="IZK73" s="22"/>
      <c r="IZL73" s="22"/>
      <c r="IZM73" s="22"/>
      <c r="IZN73" s="22"/>
      <c r="IZO73" s="22"/>
      <c r="IZP73" s="22"/>
      <c r="IZQ73" s="22"/>
      <c r="IZR73" s="22"/>
      <c r="IZS73" s="22"/>
      <c r="IZT73" s="22"/>
      <c r="IZU73" s="22"/>
      <c r="IZV73" s="22"/>
      <c r="IZW73" s="22"/>
      <c r="IZX73" s="22"/>
      <c r="IZY73" s="22"/>
      <c r="IZZ73" s="22"/>
      <c r="JAA73" s="22"/>
      <c r="JAB73" s="22"/>
      <c r="JAC73" s="22"/>
      <c r="JAD73" s="22"/>
      <c r="JAE73" s="22"/>
      <c r="JAF73" s="22"/>
      <c r="JAG73" s="22"/>
      <c r="JAH73" s="22"/>
      <c r="JAI73" s="22"/>
      <c r="JAJ73" s="22"/>
      <c r="JAK73" s="22"/>
      <c r="JAL73" s="22"/>
      <c r="JAM73" s="22"/>
      <c r="JAN73" s="22"/>
      <c r="JAO73" s="22"/>
      <c r="JAP73" s="22"/>
      <c r="JAQ73" s="22"/>
      <c r="JAR73" s="22"/>
      <c r="JAS73" s="22"/>
      <c r="JAT73" s="22"/>
      <c r="JAU73" s="22"/>
      <c r="JAV73" s="22"/>
      <c r="JAW73" s="22"/>
      <c r="JAX73" s="22"/>
      <c r="JAY73" s="22"/>
      <c r="JAZ73" s="22"/>
      <c r="JBA73" s="22"/>
      <c r="JBB73" s="22"/>
      <c r="JBC73" s="22"/>
      <c r="JBD73" s="22"/>
      <c r="JBE73" s="22"/>
      <c r="JBF73" s="22"/>
      <c r="JBG73" s="22"/>
      <c r="JBH73" s="22"/>
      <c r="JBI73" s="22"/>
      <c r="JBJ73" s="22"/>
      <c r="JBK73" s="22"/>
      <c r="JBL73" s="22"/>
      <c r="JBM73" s="22"/>
      <c r="JBN73" s="22"/>
      <c r="JBO73" s="22"/>
      <c r="JBP73" s="22"/>
      <c r="JBQ73" s="22"/>
      <c r="JBR73" s="22"/>
      <c r="JBS73" s="22"/>
      <c r="JBT73" s="22"/>
      <c r="JBU73" s="22"/>
      <c r="JBV73" s="22"/>
      <c r="JBW73" s="22"/>
      <c r="JBX73" s="22"/>
      <c r="JBY73" s="22"/>
      <c r="JBZ73" s="22"/>
      <c r="JCA73" s="22"/>
      <c r="JCB73" s="22"/>
      <c r="JCC73" s="22"/>
      <c r="JCD73" s="22"/>
      <c r="JCE73" s="22"/>
      <c r="JCF73" s="22"/>
      <c r="JCG73" s="22"/>
      <c r="JCH73" s="22"/>
      <c r="JCI73" s="22"/>
      <c r="JCJ73" s="22"/>
      <c r="JCK73" s="22"/>
      <c r="JCL73" s="22"/>
      <c r="JCM73" s="22"/>
      <c r="JCN73" s="22"/>
      <c r="JCO73" s="22"/>
      <c r="JCP73" s="22"/>
      <c r="JCQ73" s="22"/>
      <c r="JCR73" s="22"/>
      <c r="JCS73" s="22"/>
      <c r="JCT73" s="22"/>
      <c r="JCU73" s="22"/>
      <c r="JCV73" s="22"/>
      <c r="JCW73" s="22"/>
      <c r="JCX73" s="22"/>
      <c r="JCY73" s="22"/>
      <c r="JCZ73" s="22"/>
      <c r="JDA73" s="22"/>
      <c r="JDB73" s="22"/>
      <c r="JDC73" s="22"/>
      <c r="JDD73" s="22"/>
      <c r="JDE73" s="22"/>
      <c r="JDF73" s="22"/>
      <c r="JDG73" s="22"/>
      <c r="JDH73" s="22"/>
      <c r="JDI73" s="22"/>
      <c r="JDJ73" s="22"/>
      <c r="JDK73" s="22"/>
      <c r="JDL73" s="22"/>
      <c r="JDM73" s="22"/>
      <c r="JDN73" s="22"/>
      <c r="JDO73" s="22"/>
      <c r="JDP73" s="22"/>
      <c r="JDQ73" s="22"/>
      <c r="JDR73" s="22"/>
      <c r="JDS73" s="22"/>
      <c r="JDT73" s="22"/>
      <c r="JDU73" s="22"/>
      <c r="JDV73" s="22"/>
      <c r="JDW73" s="22"/>
      <c r="JDX73" s="22"/>
      <c r="JDY73" s="22"/>
      <c r="JDZ73" s="22"/>
      <c r="JEA73" s="22"/>
      <c r="JEB73" s="22"/>
      <c r="JEC73" s="22"/>
      <c r="JED73" s="22"/>
      <c r="JEE73" s="22"/>
      <c r="JEF73" s="22"/>
      <c r="JEG73" s="22"/>
      <c r="JEH73" s="22"/>
      <c r="JEI73" s="22"/>
      <c r="JEJ73" s="22"/>
      <c r="JEK73" s="22"/>
      <c r="JEL73" s="22"/>
      <c r="JEM73" s="22"/>
      <c r="JEN73" s="22"/>
      <c r="JEO73" s="22"/>
      <c r="JEP73" s="22"/>
      <c r="JEQ73" s="22"/>
      <c r="JER73" s="22"/>
      <c r="JES73" s="22"/>
      <c r="JET73" s="22"/>
      <c r="JEU73" s="22"/>
      <c r="JEV73" s="22"/>
      <c r="JEW73" s="22"/>
      <c r="JEX73" s="22"/>
      <c r="JEY73" s="22"/>
      <c r="JEZ73" s="22"/>
      <c r="JFA73" s="22"/>
      <c r="JFB73" s="22"/>
      <c r="JFC73" s="22"/>
      <c r="JFD73" s="22"/>
      <c r="JFE73" s="22"/>
      <c r="JFF73" s="22"/>
      <c r="JFG73" s="22"/>
      <c r="JFH73" s="22"/>
      <c r="JFI73" s="22"/>
      <c r="JFJ73" s="22"/>
      <c r="JFK73" s="22"/>
      <c r="JFL73" s="22"/>
      <c r="JFM73" s="22"/>
      <c r="JFN73" s="22"/>
      <c r="JFO73" s="22"/>
      <c r="JFP73" s="22"/>
      <c r="JFQ73" s="22"/>
      <c r="JFR73" s="22"/>
      <c r="JFS73" s="22"/>
      <c r="JFT73" s="22"/>
      <c r="JFU73" s="22"/>
      <c r="JFV73" s="22"/>
      <c r="JFW73" s="22"/>
      <c r="JFX73" s="22"/>
      <c r="JFY73" s="22"/>
      <c r="JFZ73" s="22"/>
      <c r="JGA73" s="22"/>
      <c r="JGB73" s="22"/>
      <c r="JGC73" s="22"/>
      <c r="JGD73" s="22"/>
      <c r="JGE73" s="22"/>
      <c r="JGF73" s="22"/>
      <c r="JGG73" s="22"/>
      <c r="JGH73" s="22"/>
      <c r="JGI73" s="22"/>
      <c r="JGJ73" s="22"/>
      <c r="JGK73" s="22"/>
      <c r="JGL73" s="22"/>
      <c r="JGM73" s="22"/>
      <c r="JGN73" s="22"/>
      <c r="JGO73" s="22"/>
      <c r="JGP73" s="22"/>
      <c r="JGQ73" s="22"/>
      <c r="JGR73" s="22"/>
      <c r="JGS73" s="22"/>
      <c r="JGT73" s="22"/>
      <c r="JGU73" s="22"/>
      <c r="JGV73" s="22"/>
      <c r="JGW73" s="22"/>
      <c r="JGX73" s="22"/>
      <c r="JGY73" s="22"/>
      <c r="JGZ73" s="22"/>
      <c r="JHA73" s="22"/>
      <c r="JHB73" s="22"/>
      <c r="JHC73" s="22"/>
      <c r="JHD73" s="22"/>
      <c r="JHE73" s="22"/>
      <c r="JHF73" s="22"/>
      <c r="JHG73" s="22"/>
      <c r="JHH73" s="22"/>
      <c r="JHI73" s="22"/>
      <c r="JHJ73" s="22"/>
      <c r="JHK73" s="22"/>
      <c r="JHL73" s="22"/>
      <c r="JHM73" s="22"/>
      <c r="JHN73" s="22"/>
      <c r="JHO73" s="22"/>
      <c r="JHP73" s="22"/>
      <c r="JHQ73" s="22"/>
      <c r="JHR73" s="22"/>
      <c r="JHS73" s="22"/>
      <c r="JHT73" s="22"/>
      <c r="JHU73" s="22"/>
      <c r="JHV73" s="22"/>
      <c r="JHW73" s="22"/>
      <c r="JHX73" s="22"/>
      <c r="JHY73" s="22"/>
      <c r="JHZ73" s="22"/>
      <c r="JIA73" s="22"/>
      <c r="JIB73" s="22"/>
      <c r="JIC73" s="22"/>
      <c r="JID73" s="22"/>
      <c r="JIE73" s="22"/>
      <c r="JIF73" s="22"/>
      <c r="JIG73" s="22"/>
      <c r="JIH73" s="22"/>
      <c r="JII73" s="22"/>
      <c r="JIJ73" s="22"/>
      <c r="JIK73" s="22"/>
      <c r="JIL73" s="22"/>
      <c r="JIM73" s="22"/>
      <c r="JIN73" s="22"/>
      <c r="JIO73" s="22"/>
      <c r="JIP73" s="22"/>
      <c r="JIQ73" s="22"/>
      <c r="JIR73" s="22"/>
      <c r="JIS73" s="22"/>
      <c r="JIT73" s="22"/>
      <c r="JIU73" s="22"/>
      <c r="JIV73" s="22"/>
      <c r="JIW73" s="22"/>
      <c r="JIX73" s="22"/>
      <c r="JIY73" s="22"/>
      <c r="JIZ73" s="22"/>
      <c r="JJA73" s="22"/>
      <c r="JJB73" s="22"/>
      <c r="JJC73" s="22"/>
      <c r="JJD73" s="22"/>
      <c r="JJE73" s="22"/>
      <c r="JJF73" s="22"/>
      <c r="JJG73" s="22"/>
      <c r="JJH73" s="22"/>
      <c r="JJI73" s="22"/>
      <c r="JJJ73" s="22"/>
      <c r="JJK73" s="22"/>
      <c r="JJL73" s="22"/>
      <c r="JJM73" s="22"/>
      <c r="JJN73" s="22"/>
      <c r="JJO73" s="22"/>
      <c r="JJP73" s="22"/>
      <c r="JJQ73" s="22"/>
      <c r="JJR73" s="22"/>
      <c r="JJS73" s="22"/>
      <c r="JJT73" s="22"/>
      <c r="JJU73" s="22"/>
      <c r="JJV73" s="22"/>
      <c r="JJW73" s="22"/>
      <c r="JJX73" s="22"/>
      <c r="JJY73" s="22"/>
      <c r="JJZ73" s="22"/>
      <c r="JKA73" s="22"/>
      <c r="JKB73" s="22"/>
      <c r="JKC73" s="22"/>
      <c r="JKD73" s="22"/>
      <c r="JKE73" s="22"/>
      <c r="JKF73" s="22"/>
      <c r="JKG73" s="22"/>
      <c r="JKH73" s="22"/>
      <c r="JKI73" s="22"/>
      <c r="JKJ73" s="22"/>
      <c r="JKK73" s="22"/>
      <c r="JKL73" s="22"/>
      <c r="JKM73" s="22"/>
      <c r="JKN73" s="22"/>
      <c r="JKO73" s="22"/>
      <c r="JKP73" s="22"/>
      <c r="JKQ73" s="22"/>
      <c r="JKR73" s="22"/>
      <c r="JKS73" s="22"/>
      <c r="JKT73" s="22"/>
      <c r="JKU73" s="22"/>
      <c r="JKV73" s="22"/>
      <c r="JKW73" s="22"/>
      <c r="JKX73" s="22"/>
      <c r="JKY73" s="22"/>
      <c r="JKZ73" s="22"/>
      <c r="JLA73" s="22"/>
      <c r="JLB73" s="22"/>
      <c r="JLC73" s="22"/>
      <c r="JLD73" s="22"/>
      <c r="JLE73" s="22"/>
      <c r="JLF73" s="22"/>
      <c r="JLG73" s="22"/>
      <c r="JLH73" s="22"/>
      <c r="JLI73" s="22"/>
      <c r="JLJ73" s="22"/>
      <c r="JLK73" s="22"/>
      <c r="JLL73" s="22"/>
      <c r="JLM73" s="22"/>
      <c r="JLN73" s="22"/>
      <c r="JLO73" s="22"/>
      <c r="JLP73" s="22"/>
      <c r="JLQ73" s="22"/>
      <c r="JLR73" s="22"/>
      <c r="JLS73" s="22"/>
      <c r="JLT73" s="22"/>
      <c r="JLU73" s="22"/>
      <c r="JLV73" s="22"/>
      <c r="JLW73" s="22"/>
      <c r="JLX73" s="22"/>
      <c r="JLY73" s="22"/>
      <c r="JLZ73" s="22"/>
      <c r="JMA73" s="22"/>
      <c r="JMB73" s="22"/>
      <c r="JMC73" s="22"/>
      <c r="JMD73" s="22"/>
      <c r="JME73" s="22"/>
      <c r="JMF73" s="22"/>
      <c r="JMG73" s="22"/>
      <c r="JMH73" s="22"/>
      <c r="JMI73" s="22"/>
      <c r="JMJ73" s="22"/>
      <c r="JMK73" s="22"/>
      <c r="JML73" s="22"/>
      <c r="JMM73" s="22"/>
      <c r="JMN73" s="22"/>
      <c r="JMO73" s="22"/>
      <c r="JMP73" s="22"/>
      <c r="JMQ73" s="22"/>
      <c r="JMR73" s="22"/>
      <c r="JMS73" s="22"/>
      <c r="JMT73" s="22"/>
      <c r="JMU73" s="22"/>
      <c r="JMV73" s="22"/>
      <c r="JMW73" s="22"/>
      <c r="JMX73" s="22"/>
      <c r="JMY73" s="22"/>
      <c r="JMZ73" s="22"/>
      <c r="JNA73" s="22"/>
      <c r="JNB73" s="22"/>
      <c r="JNC73" s="22"/>
      <c r="JND73" s="22"/>
      <c r="JNE73" s="22"/>
      <c r="JNF73" s="22"/>
      <c r="JNG73" s="22"/>
      <c r="JNH73" s="22"/>
      <c r="JNI73" s="22"/>
      <c r="JNJ73" s="22"/>
      <c r="JNK73" s="22"/>
      <c r="JNL73" s="22"/>
      <c r="JNM73" s="22"/>
      <c r="JNN73" s="22"/>
      <c r="JNO73" s="22"/>
      <c r="JNP73" s="22"/>
      <c r="JNQ73" s="22"/>
      <c r="JNR73" s="22"/>
      <c r="JNS73" s="22"/>
      <c r="JNT73" s="22"/>
      <c r="JNU73" s="22"/>
      <c r="JNV73" s="22"/>
      <c r="JNW73" s="22"/>
      <c r="JNX73" s="22"/>
      <c r="JNY73" s="22"/>
      <c r="JNZ73" s="22"/>
      <c r="JOA73" s="22"/>
      <c r="JOB73" s="22"/>
      <c r="JOC73" s="22"/>
      <c r="JOD73" s="22"/>
      <c r="JOE73" s="22"/>
      <c r="JOF73" s="22"/>
      <c r="JOG73" s="22"/>
      <c r="JOH73" s="22"/>
      <c r="JOI73" s="22"/>
      <c r="JOJ73" s="22"/>
      <c r="JOK73" s="22"/>
      <c r="JOL73" s="22"/>
      <c r="JOM73" s="22"/>
      <c r="JON73" s="22"/>
      <c r="JOO73" s="22"/>
      <c r="JOP73" s="22"/>
      <c r="JOQ73" s="22"/>
      <c r="JOR73" s="22"/>
      <c r="JOS73" s="22"/>
      <c r="JOT73" s="22"/>
      <c r="JOU73" s="22"/>
      <c r="JOV73" s="22"/>
      <c r="JOW73" s="22"/>
      <c r="JOX73" s="22"/>
      <c r="JOY73" s="22"/>
      <c r="JOZ73" s="22"/>
      <c r="JPA73" s="22"/>
      <c r="JPB73" s="22"/>
      <c r="JPC73" s="22"/>
      <c r="JPD73" s="22"/>
      <c r="JPE73" s="22"/>
      <c r="JPF73" s="22"/>
      <c r="JPG73" s="22"/>
      <c r="JPH73" s="22"/>
      <c r="JPI73" s="22"/>
      <c r="JPJ73" s="22"/>
      <c r="JPK73" s="22"/>
      <c r="JPL73" s="22"/>
      <c r="JPM73" s="22"/>
      <c r="JPN73" s="22"/>
      <c r="JPO73" s="22"/>
      <c r="JPP73" s="22"/>
      <c r="JPQ73" s="22"/>
      <c r="JPR73" s="22"/>
      <c r="JPS73" s="22"/>
      <c r="JPT73" s="22"/>
      <c r="JPU73" s="22"/>
      <c r="JPV73" s="22"/>
      <c r="JPW73" s="22"/>
      <c r="JPX73" s="22"/>
      <c r="JPY73" s="22"/>
      <c r="JPZ73" s="22"/>
      <c r="JQA73" s="22"/>
      <c r="JQB73" s="22"/>
      <c r="JQC73" s="22"/>
      <c r="JQD73" s="22"/>
      <c r="JQE73" s="22"/>
      <c r="JQF73" s="22"/>
      <c r="JQG73" s="22"/>
      <c r="JQH73" s="22"/>
      <c r="JQI73" s="22"/>
      <c r="JQJ73" s="22"/>
      <c r="JQK73" s="22"/>
      <c r="JQL73" s="22"/>
      <c r="JQM73" s="22"/>
      <c r="JQN73" s="22"/>
      <c r="JQO73" s="22"/>
      <c r="JQP73" s="22"/>
      <c r="JQQ73" s="22"/>
      <c r="JQR73" s="22"/>
      <c r="JQS73" s="22"/>
      <c r="JQT73" s="22"/>
      <c r="JQU73" s="22"/>
      <c r="JQV73" s="22"/>
      <c r="JQW73" s="22"/>
      <c r="JQX73" s="22"/>
      <c r="JQY73" s="22"/>
      <c r="JQZ73" s="22"/>
      <c r="JRA73" s="22"/>
      <c r="JRB73" s="22"/>
      <c r="JRC73" s="22"/>
      <c r="JRD73" s="22"/>
      <c r="JRE73" s="22"/>
      <c r="JRF73" s="22"/>
      <c r="JRG73" s="22"/>
      <c r="JRH73" s="22"/>
      <c r="JRI73" s="22"/>
      <c r="JRJ73" s="22"/>
      <c r="JRK73" s="22"/>
      <c r="JRL73" s="22"/>
      <c r="JRM73" s="22"/>
      <c r="JRN73" s="22"/>
      <c r="JRO73" s="22"/>
      <c r="JRP73" s="22"/>
      <c r="JRQ73" s="22"/>
      <c r="JRR73" s="22"/>
      <c r="JRS73" s="22"/>
      <c r="JRT73" s="22"/>
      <c r="JRU73" s="22"/>
      <c r="JRV73" s="22"/>
      <c r="JRW73" s="22"/>
      <c r="JRX73" s="22"/>
      <c r="JRY73" s="22"/>
      <c r="JRZ73" s="22"/>
      <c r="JSA73" s="22"/>
      <c r="JSB73" s="22"/>
      <c r="JSC73" s="22"/>
      <c r="JSD73" s="22"/>
      <c r="JSE73" s="22"/>
      <c r="JSF73" s="22"/>
      <c r="JSG73" s="22"/>
      <c r="JSH73" s="22"/>
      <c r="JSI73" s="22"/>
      <c r="JSJ73" s="22"/>
      <c r="JSK73" s="22"/>
      <c r="JSL73" s="22"/>
      <c r="JSM73" s="22"/>
      <c r="JSN73" s="22"/>
      <c r="JSO73" s="22"/>
      <c r="JSP73" s="22"/>
      <c r="JSQ73" s="22"/>
      <c r="JSR73" s="22"/>
      <c r="JSS73" s="22"/>
      <c r="JST73" s="22"/>
      <c r="JSU73" s="22"/>
      <c r="JSV73" s="22"/>
      <c r="JSW73" s="22"/>
      <c r="JSX73" s="22"/>
      <c r="JSY73" s="22"/>
      <c r="JSZ73" s="22"/>
      <c r="JTA73" s="22"/>
      <c r="JTB73" s="22"/>
      <c r="JTC73" s="22"/>
      <c r="JTD73" s="22"/>
      <c r="JTE73" s="22"/>
      <c r="JTF73" s="22"/>
      <c r="JTG73" s="22"/>
      <c r="JTH73" s="22"/>
      <c r="JTI73" s="22"/>
      <c r="JTJ73" s="22"/>
      <c r="JTK73" s="22"/>
      <c r="JTL73" s="22"/>
      <c r="JTM73" s="22"/>
      <c r="JTN73" s="22"/>
      <c r="JTO73" s="22"/>
      <c r="JTP73" s="22"/>
      <c r="JTQ73" s="22"/>
      <c r="JTR73" s="22"/>
      <c r="JTS73" s="22"/>
      <c r="JTT73" s="22"/>
      <c r="JTU73" s="22"/>
      <c r="JTV73" s="22"/>
      <c r="JTW73" s="22"/>
      <c r="JTX73" s="22"/>
      <c r="JTY73" s="22"/>
      <c r="JTZ73" s="22"/>
      <c r="JUA73" s="22"/>
      <c r="JUB73" s="22"/>
      <c r="JUC73" s="22"/>
      <c r="JUD73" s="22"/>
      <c r="JUE73" s="22"/>
      <c r="JUF73" s="22"/>
      <c r="JUG73" s="22"/>
      <c r="JUH73" s="22"/>
      <c r="JUI73" s="22"/>
      <c r="JUJ73" s="22"/>
      <c r="JUK73" s="22"/>
      <c r="JUL73" s="22"/>
      <c r="JUM73" s="22"/>
      <c r="JUN73" s="22"/>
      <c r="JUO73" s="22"/>
      <c r="JUP73" s="22"/>
      <c r="JUQ73" s="22"/>
      <c r="JUR73" s="22"/>
      <c r="JUS73" s="22"/>
      <c r="JUT73" s="22"/>
      <c r="JUU73" s="22"/>
      <c r="JUV73" s="22"/>
      <c r="JUW73" s="22"/>
      <c r="JUX73" s="22"/>
      <c r="JUY73" s="22"/>
      <c r="JUZ73" s="22"/>
      <c r="JVA73" s="22"/>
      <c r="JVB73" s="22"/>
      <c r="JVC73" s="22"/>
      <c r="JVD73" s="22"/>
      <c r="JVE73" s="22"/>
      <c r="JVF73" s="22"/>
      <c r="JVG73" s="22"/>
      <c r="JVH73" s="22"/>
      <c r="JVI73" s="22"/>
      <c r="JVJ73" s="22"/>
      <c r="JVK73" s="22"/>
      <c r="JVL73" s="22"/>
      <c r="JVM73" s="22"/>
      <c r="JVN73" s="22"/>
      <c r="JVO73" s="22"/>
      <c r="JVP73" s="22"/>
      <c r="JVQ73" s="22"/>
      <c r="JVR73" s="22"/>
      <c r="JVS73" s="22"/>
      <c r="JVT73" s="22"/>
      <c r="JVU73" s="22"/>
      <c r="JVV73" s="22"/>
      <c r="JVW73" s="22"/>
      <c r="JVX73" s="22"/>
      <c r="JVY73" s="22"/>
      <c r="JVZ73" s="22"/>
      <c r="JWA73" s="22"/>
      <c r="JWB73" s="22"/>
      <c r="JWC73" s="22"/>
      <c r="JWD73" s="22"/>
      <c r="JWE73" s="22"/>
      <c r="JWF73" s="22"/>
      <c r="JWG73" s="22"/>
      <c r="JWH73" s="22"/>
      <c r="JWI73" s="22"/>
      <c r="JWJ73" s="22"/>
      <c r="JWK73" s="22"/>
      <c r="JWL73" s="22"/>
      <c r="JWM73" s="22"/>
      <c r="JWN73" s="22"/>
      <c r="JWO73" s="22"/>
      <c r="JWP73" s="22"/>
      <c r="JWQ73" s="22"/>
      <c r="JWR73" s="22"/>
      <c r="JWS73" s="22"/>
      <c r="JWT73" s="22"/>
      <c r="JWU73" s="22"/>
      <c r="JWV73" s="22"/>
      <c r="JWW73" s="22"/>
      <c r="JWX73" s="22"/>
      <c r="JWY73" s="22"/>
      <c r="JWZ73" s="22"/>
      <c r="JXA73" s="22"/>
      <c r="JXB73" s="22"/>
      <c r="JXC73" s="22"/>
      <c r="JXD73" s="22"/>
      <c r="JXE73" s="22"/>
      <c r="JXF73" s="22"/>
      <c r="JXG73" s="22"/>
      <c r="JXH73" s="22"/>
      <c r="JXI73" s="22"/>
      <c r="JXJ73" s="22"/>
      <c r="JXK73" s="22"/>
      <c r="JXL73" s="22"/>
      <c r="JXM73" s="22"/>
      <c r="JXN73" s="22"/>
      <c r="JXO73" s="22"/>
      <c r="JXP73" s="22"/>
      <c r="JXQ73" s="22"/>
      <c r="JXR73" s="22"/>
      <c r="JXS73" s="22"/>
      <c r="JXT73" s="22"/>
      <c r="JXU73" s="22"/>
      <c r="JXV73" s="22"/>
      <c r="JXW73" s="22"/>
      <c r="JXX73" s="22"/>
      <c r="JXY73" s="22"/>
      <c r="JXZ73" s="22"/>
      <c r="JYA73" s="22"/>
      <c r="JYB73" s="22"/>
      <c r="JYC73" s="22"/>
      <c r="JYD73" s="22"/>
      <c r="JYE73" s="22"/>
      <c r="JYF73" s="22"/>
      <c r="JYG73" s="22"/>
      <c r="JYH73" s="22"/>
      <c r="JYI73" s="22"/>
      <c r="JYJ73" s="22"/>
      <c r="JYK73" s="22"/>
      <c r="JYL73" s="22"/>
      <c r="JYM73" s="22"/>
      <c r="JYN73" s="22"/>
      <c r="JYO73" s="22"/>
      <c r="JYP73" s="22"/>
      <c r="JYQ73" s="22"/>
      <c r="JYR73" s="22"/>
      <c r="JYS73" s="22"/>
      <c r="JYT73" s="22"/>
      <c r="JYU73" s="22"/>
      <c r="JYV73" s="22"/>
      <c r="JYW73" s="22"/>
      <c r="JYX73" s="22"/>
      <c r="JYY73" s="22"/>
      <c r="JYZ73" s="22"/>
      <c r="JZA73" s="22"/>
      <c r="JZB73" s="22"/>
      <c r="JZC73" s="22"/>
      <c r="JZD73" s="22"/>
      <c r="JZE73" s="22"/>
      <c r="JZF73" s="22"/>
      <c r="JZG73" s="22"/>
      <c r="JZH73" s="22"/>
      <c r="JZI73" s="22"/>
      <c r="JZJ73" s="22"/>
      <c r="JZK73" s="22"/>
      <c r="JZL73" s="22"/>
      <c r="JZM73" s="22"/>
      <c r="JZN73" s="22"/>
      <c r="JZO73" s="22"/>
      <c r="JZP73" s="22"/>
      <c r="JZQ73" s="22"/>
      <c r="JZR73" s="22"/>
      <c r="JZS73" s="22"/>
      <c r="JZT73" s="22"/>
      <c r="JZU73" s="22"/>
      <c r="JZV73" s="22"/>
      <c r="JZW73" s="22"/>
      <c r="JZX73" s="22"/>
      <c r="JZY73" s="22"/>
      <c r="JZZ73" s="22"/>
      <c r="KAA73" s="22"/>
      <c r="KAB73" s="22"/>
      <c r="KAC73" s="22"/>
      <c r="KAD73" s="22"/>
      <c r="KAE73" s="22"/>
      <c r="KAF73" s="22"/>
      <c r="KAG73" s="22"/>
      <c r="KAH73" s="22"/>
      <c r="KAI73" s="22"/>
      <c r="KAJ73" s="22"/>
      <c r="KAK73" s="22"/>
      <c r="KAL73" s="22"/>
      <c r="KAM73" s="22"/>
      <c r="KAN73" s="22"/>
      <c r="KAO73" s="22"/>
      <c r="KAP73" s="22"/>
      <c r="KAQ73" s="22"/>
      <c r="KAR73" s="22"/>
      <c r="KAS73" s="22"/>
      <c r="KAT73" s="22"/>
      <c r="KAU73" s="22"/>
      <c r="KAV73" s="22"/>
      <c r="KAW73" s="22"/>
      <c r="KAX73" s="22"/>
      <c r="KAY73" s="22"/>
      <c r="KAZ73" s="22"/>
      <c r="KBA73" s="22"/>
      <c r="KBB73" s="22"/>
      <c r="KBC73" s="22"/>
      <c r="KBD73" s="22"/>
      <c r="KBE73" s="22"/>
      <c r="KBF73" s="22"/>
      <c r="KBG73" s="22"/>
      <c r="KBH73" s="22"/>
      <c r="KBI73" s="22"/>
      <c r="KBJ73" s="22"/>
      <c r="KBK73" s="22"/>
      <c r="KBL73" s="22"/>
      <c r="KBM73" s="22"/>
      <c r="KBN73" s="22"/>
      <c r="KBO73" s="22"/>
      <c r="KBP73" s="22"/>
      <c r="KBQ73" s="22"/>
      <c r="KBR73" s="22"/>
      <c r="KBS73" s="22"/>
      <c r="KBT73" s="22"/>
      <c r="KBU73" s="22"/>
      <c r="KBV73" s="22"/>
      <c r="KBW73" s="22"/>
      <c r="KBX73" s="22"/>
      <c r="KBY73" s="22"/>
      <c r="KBZ73" s="22"/>
      <c r="KCA73" s="22"/>
      <c r="KCB73" s="22"/>
      <c r="KCC73" s="22"/>
      <c r="KCD73" s="22"/>
      <c r="KCE73" s="22"/>
      <c r="KCF73" s="22"/>
      <c r="KCG73" s="22"/>
      <c r="KCH73" s="22"/>
      <c r="KCI73" s="22"/>
      <c r="KCJ73" s="22"/>
      <c r="KCK73" s="22"/>
      <c r="KCL73" s="22"/>
      <c r="KCM73" s="22"/>
      <c r="KCN73" s="22"/>
      <c r="KCO73" s="22"/>
      <c r="KCP73" s="22"/>
      <c r="KCQ73" s="22"/>
      <c r="KCR73" s="22"/>
      <c r="KCS73" s="22"/>
      <c r="KCT73" s="22"/>
      <c r="KCU73" s="22"/>
      <c r="KCV73" s="22"/>
      <c r="KCW73" s="22"/>
      <c r="KCX73" s="22"/>
      <c r="KCY73" s="22"/>
      <c r="KCZ73" s="22"/>
      <c r="KDA73" s="22"/>
      <c r="KDB73" s="22"/>
      <c r="KDC73" s="22"/>
      <c r="KDD73" s="22"/>
      <c r="KDE73" s="22"/>
      <c r="KDF73" s="22"/>
      <c r="KDG73" s="22"/>
      <c r="KDH73" s="22"/>
      <c r="KDI73" s="22"/>
      <c r="KDJ73" s="22"/>
      <c r="KDK73" s="22"/>
      <c r="KDL73" s="22"/>
      <c r="KDM73" s="22"/>
      <c r="KDN73" s="22"/>
      <c r="KDO73" s="22"/>
      <c r="KDP73" s="22"/>
      <c r="KDQ73" s="22"/>
      <c r="KDR73" s="22"/>
      <c r="KDS73" s="22"/>
      <c r="KDT73" s="22"/>
      <c r="KDU73" s="22"/>
      <c r="KDV73" s="22"/>
      <c r="KDW73" s="22"/>
      <c r="KDX73" s="22"/>
      <c r="KDY73" s="22"/>
      <c r="KDZ73" s="22"/>
      <c r="KEA73" s="22"/>
      <c r="KEB73" s="22"/>
      <c r="KEC73" s="22"/>
      <c r="KED73" s="22"/>
      <c r="KEE73" s="22"/>
      <c r="KEF73" s="22"/>
      <c r="KEG73" s="22"/>
      <c r="KEH73" s="22"/>
      <c r="KEI73" s="22"/>
      <c r="KEJ73" s="22"/>
      <c r="KEK73" s="22"/>
      <c r="KEL73" s="22"/>
      <c r="KEM73" s="22"/>
      <c r="KEN73" s="22"/>
      <c r="KEO73" s="22"/>
      <c r="KEP73" s="22"/>
      <c r="KEQ73" s="22"/>
      <c r="KER73" s="22"/>
      <c r="KES73" s="22"/>
      <c r="KET73" s="22"/>
      <c r="KEU73" s="22"/>
      <c r="KEV73" s="22"/>
      <c r="KEW73" s="22"/>
      <c r="KEX73" s="22"/>
      <c r="KEY73" s="22"/>
      <c r="KEZ73" s="22"/>
      <c r="KFA73" s="22"/>
      <c r="KFB73" s="22"/>
      <c r="KFC73" s="22"/>
      <c r="KFD73" s="22"/>
      <c r="KFE73" s="22"/>
      <c r="KFF73" s="22"/>
      <c r="KFG73" s="22"/>
      <c r="KFH73" s="22"/>
      <c r="KFI73" s="22"/>
      <c r="KFJ73" s="22"/>
      <c r="KFK73" s="22"/>
      <c r="KFL73" s="22"/>
      <c r="KFM73" s="22"/>
      <c r="KFN73" s="22"/>
      <c r="KFO73" s="22"/>
      <c r="KFP73" s="22"/>
      <c r="KFQ73" s="22"/>
      <c r="KFR73" s="22"/>
      <c r="KFS73" s="22"/>
      <c r="KFT73" s="22"/>
      <c r="KFU73" s="22"/>
      <c r="KFV73" s="22"/>
      <c r="KFW73" s="22"/>
      <c r="KFX73" s="22"/>
      <c r="KFY73" s="22"/>
      <c r="KFZ73" s="22"/>
      <c r="KGA73" s="22"/>
      <c r="KGB73" s="22"/>
      <c r="KGC73" s="22"/>
      <c r="KGD73" s="22"/>
      <c r="KGE73" s="22"/>
      <c r="KGF73" s="22"/>
      <c r="KGG73" s="22"/>
      <c r="KGH73" s="22"/>
      <c r="KGI73" s="22"/>
      <c r="KGJ73" s="22"/>
      <c r="KGK73" s="22"/>
      <c r="KGL73" s="22"/>
      <c r="KGM73" s="22"/>
      <c r="KGN73" s="22"/>
      <c r="KGO73" s="22"/>
      <c r="KGP73" s="22"/>
      <c r="KGQ73" s="22"/>
      <c r="KGR73" s="22"/>
      <c r="KGS73" s="22"/>
      <c r="KGT73" s="22"/>
      <c r="KGU73" s="22"/>
      <c r="KGV73" s="22"/>
      <c r="KGW73" s="22"/>
      <c r="KGX73" s="22"/>
      <c r="KGY73" s="22"/>
      <c r="KGZ73" s="22"/>
      <c r="KHA73" s="22"/>
      <c r="KHB73" s="22"/>
      <c r="KHC73" s="22"/>
      <c r="KHD73" s="22"/>
      <c r="KHE73" s="22"/>
      <c r="KHF73" s="22"/>
      <c r="KHG73" s="22"/>
      <c r="KHH73" s="22"/>
      <c r="KHI73" s="22"/>
      <c r="KHJ73" s="22"/>
      <c r="KHK73" s="22"/>
      <c r="KHL73" s="22"/>
      <c r="KHM73" s="22"/>
      <c r="KHN73" s="22"/>
      <c r="KHO73" s="22"/>
      <c r="KHP73" s="22"/>
      <c r="KHQ73" s="22"/>
      <c r="KHR73" s="22"/>
      <c r="KHS73" s="22"/>
      <c r="KHT73" s="22"/>
      <c r="KHU73" s="22"/>
      <c r="KHV73" s="22"/>
      <c r="KHW73" s="22"/>
      <c r="KHX73" s="22"/>
      <c r="KHY73" s="22"/>
      <c r="KHZ73" s="22"/>
      <c r="KIA73" s="22"/>
      <c r="KIB73" s="22"/>
      <c r="KIC73" s="22"/>
      <c r="KID73" s="22"/>
      <c r="KIE73" s="22"/>
      <c r="KIF73" s="22"/>
      <c r="KIG73" s="22"/>
      <c r="KIH73" s="22"/>
      <c r="KII73" s="22"/>
      <c r="KIJ73" s="22"/>
      <c r="KIK73" s="22"/>
      <c r="KIL73" s="22"/>
      <c r="KIM73" s="22"/>
      <c r="KIN73" s="22"/>
      <c r="KIO73" s="22"/>
      <c r="KIP73" s="22"/>
      <c r="KIQ73" s="22"/>
      <c r="KIR73" s="22"/>
      <c r="KIS73" s="22"/>
      <c r="KIT73" s="22"/>
      <c r="KIU73" s="22"/>
      <c r="KIV73" s="22"/>
      <c r="KIW73" s="22"/>
      <c r="KIX73" s="22"/>
      <c r="KIY73" s="22"/>
      <c r="KIZ73" s="22"/>
      <c r="KJA73" s="22"/>
      <c r="KJB73" s="22"/>
      <c r="KJC73" s="22"/>
      <c r="KJD73" s="22"/>
      <c r="KJE73" s="22"/>
      <c r="KJF73" s="22"/>
      <c r="KJG73" s="22"/>
      <c r="KJH73" s="22"/>
      <c r="KJI73" s="22"/>
      <c r="KJJ73" s="22"/>
      <c r="KJK73" s="22"/>
      <c r="KJL73" s="22"/>
      <c r="KJM73" s="22"/>
      <c r="KJN73" s="22"/>
      <c r="KJO73" s="22"/>
      <c r="KJP73" s="22"/>
      <c r="KJQ73" s="22"/>
      <c r="KJR73" s="22"/>
      <c r="KJS73" s="22"/>
      <c r="KJT73" s="22"/>
      <c r="KJU73" s="22"/>
      <c r="KJV73" s="22"/>
      <c r="KJW73" s="22"/>
      <c r="KJX73" s="22"/>
      <c r="KJY73" s="22"/>
      <c r="KJZ73" s="22"/>
      <c r="KKA73" s="22"/>
      <c r="KKB73" s="22"/>
      <c r="KKC73" s="22"/>
      <c r="KKD73" s="22"/>
      <c r="KKE73" s="22"/>
      <c r="KKF73" s="22"/>
      <c r="KKG73" s="22"/>
      <c r="KKH73" s="22"/>
      <c r="KKI73" s="22"/>
      <c r="KKJ73" s="22"/>
      <c r="KKK73" s="22"/>
      <c r="KKL73" s="22"/>
      <c r="KKM73" s="22"/>
      <c r="KKN73" s="22"/>
      <c r="KKO73" s="22"/>
      <c r="KKP73" s="22"/>
      <c r="KKQ73" s="22"/>
      <c r="KKR73" s="22"/>
      <c r="KKS73" s="22"/>
      <c r="KKT73" s="22"/>
      <c r="KKU73" s="22"/>
      <c r="KKV73" s="22"/>
      <c r="KKW73" s="22"/>
      <c r="KKX73" s="22"/>
      <c r="KKY73" s="22"/>
      <c r="KKZ73" s="22"/>
      <c r="KLA73" s="22"/>
      <c r="KLB73" s="22"/>
      <c r="KLC73" s="22"/>
      <c r="KLD73" s="22"/>
      <c r="KLE73" s="22"/>
      <c r="KLF73" s="22"/>
      <c r="KLG73" s="22"/>
      <c r="KLH73" s="22"/>
      <c r="KLI73" s="22"/>
      <c r="KLJ73" s="22"/>
      <c r="KLK73" s="22"/>
      <c r="KLL73" s="22"/>
      <c r="KLM73" s="22"/>
      <c r="KLN73" s="22"/>
      <c r="KLO73" s="22"/>
      <c r="KLP73" s="22"/>
      <c r="KLQ73" s="22"/>
      <c r="KLR73" s="22"/>
      <c r="KLS73" s="22"/>
      <c r="KLT73" s="22"/>
      <c r="KLU73" s="22"/>
      <c r="KLV73" s="22"/>
      <c r="KLW73" s="22"/>
      <c r="KLX73" s="22"/>
      <c r="KLY73" s="22"/>
      <c r="KLZ73" s="22"/>
      <c r="KMA73" s="22"/>
      <c r="KMB73" s="22"/>
      <c r="KMC73" s="22"/>
      <c r="KMD73" s="22"/>
      <c r="KME73" s="22"/>
      <c r="KMF73" s="22"/>
      <c r="KMG73" s="22"/>
      <c r="KMH73" s="22"/>
      <c r="KMI73" s="22"/>
      <c r="KMJ73" s="22"/>
      <c r="KMK73" s="22"/>
      <c r="KML73" s="22"/>
      <c r="KMM73" s="22"/>
      <c r="KMN73" s="22"/>
      <c r="KMO73" s="22"/>
      <c r="KMP73" s="22"/>
      <c r="KMQ73" s="22"/>
      <c r="KMR73" s="22"/>
      <c r="KMS73" s="22"/>
      <c r="KMT73" s="22"/>
      <c r="KMU73" s="22"/>
      <c r="KMV73" s="22"/>
      <c r="KMW73" s="22"/>
      <c r="KMX73" s="22"/>
      <c r="KMY73" s="22"/>
      <c r="KMZ73" s="22"/>
      <c r="KNA73" s="22"/>
      <c r="KNB73" s="22"/>
      <c r="KNC73" s="22"/>
      <c r="KND73" s="22"/>
      <c r="KNE73" s="22"/>
      <c r="KNF73" s="22"/>
      <c r="KNG73" s="22"/>
      <c r="KNH73" s="22"/>
      <c r="KNI73" s="22"/>
      <c r="KNJ73" s="22"/>
      <c r="KNK73" s="22"/>
      <c r="KNL73" s="22"/>
      <c r="KNM73" s="22"/>
      <c r="KNN73" s="22"/>
      <c r="KNO73" s="22"/>
      <c r="KNP73" s="22"/>
      <c r="KNQ73" s="22"/>
      <c r="KNR73" s="22"/>
      <c r="KNS73" s="22"/>
      <c r="KNT73" s="22"/>
      <c r="KNU73" s="22"/>
      <c r="KNV73" s="22"/>
      <c r="KNW73" s="22"/>
      <c r="KNX73" s="22"/>
      <c r="KNY73" s="22"/>
      <c r="KNZ73" s="22"/>
      <c r="KOA73" s="22"/>
      <c r="KOB73" s="22"/>
      <c r="KOC73" s="22"/>
      <c r="KOD73" s="22"/>
      <c r="KOE73" s="22"/>
      <c r="KOF73" s="22"/>
      <c r="KOG73" s="22"/>
      <c r="KOH73" s="22"/>
      <c r="KOI73" s="22"/>
      <c r="KOJ73" s="22"/>
      <c r="KOK73" s="22"/>
      <c r="KOL73" s="22"/>
      <c r="KOM73" s="22"/>
      <c r="KON73" s="22"/>
      <c r="KOO73" s="22"/>
      <c r="KOP73" s="22"/>
      <c r="KOQ73" s="22"/>
      <c r="KOR73" s="22"/>
      <c r="KOS73" s="22"/>
      <c r="KOT73" s="22"/>
      <c r="KOU73" s="22"/>
      <c r="KOV73" s="22"/>
      <c r="KOW73" s="22"/>
      <c r="KOX73" s="22"/>
      <c r="KOY73" s="22"/>
      <c r="KOZ73" s="22"/>
      <c r="KPA73" s="22"/>
      <c r="KPB73" s="22"/>
      <c r="KPC73" s="22"/>
      <c r="KPD73" s="22"/>
      <c r="KPE73" s="22"/>
      <c r="KPF73" s="22"/>
      <c r="KPG73" s="22"/>
      <c r="KPH73" s="22"/>
      <c r="KPI73" s="22"/>
      <c r="KPJ73" s="22"/>
      <c r="KPK73" s="22"/>
      <c r="KPL73" s="22"/>
      <c r="KPM73" s="22"/>
      <c r="KPN73" s="22"/>
      <c r="KPO73" s="22"/>
      <c r="KPP73" s="22"/>
      <c r="KPQ73" s="22"/>
      <c r="KPR73" s="22"/>
      <c r="KPS73" s="22"/>
      <c r="KPT73" s="22"/>
      <c r="KPU73" s="22"/>
      <c r="KPV73" s="22"/>
      <c r="KPW73" s="22"/>
      <c r="KPX73" s="22"/>
      <c r="KPY73" s="22"/>
      <c r="KPZ73" s="22"/>
      <c r="KQA73" s="22"/>
      <c r="KQB73" s="22"/>
      <c r="KQC73" s="22"/>
      <c r="KQD73" s="22"/>
      <c r="KQE73" s="22"/>
      <c r="KQF73" s="22"/>
      <c r="KQG73" s="22"/>
      <c r="KQH73" s="22"/>
      <c r="KQI73" s="22"/>
      <c r="KQJ73" s="22"/>
      <c r="KQK73" s="22"/>
      <c r="KQL73" s="22"/>
      <c r="KQM73" s="22"/>
      <c r="KQN73" s="22"/>
      <c r="KQO73" s="22"/>
      <c r="KQP73" s="22"/>
      <c r="KQQ73" s="22"/>
      <c r="KQR73" s="22"/>
      <c r="KQS73" s="22"/>
      <c r="KQT73" s="22"/>
      <c r="KQU73" s="22"/>
      <c r="KQV73" s="22"/>
      <c r="KQW73" s="22"/>
      <c r="KQX73" s="22"/>
      <c r="KQY73" s="22"/>
      <c r="KQZ73" s="22"/>
      <c r="KRA73" s="22"/>
      <c r="KRB73" s="22"/>
      <c r="KRC73" s="22"/>
      <c r="KRD73" s="22"/>
      <c r="KRE73" s="22"/>
      <c r="KRF73" s="22"/>
      <c r="KRG73" s="22"/>
      <c r="KRH73" s="22"/>
      <c r="KRI73" s="22"/>
      <c r="KRJ73" s="22"/>
      <c r="KRK73" s="22"/>
      <c r="KRL73" s="22"/>
      <c r="KRM73" s="22"/>
      <c r="KRN73" s="22"/>
      <c r="KRO73" s="22"/>
      <c r="KRP73" s="22"/>
      <c r="KRQ73" s="22"/>
      <c r="KRR73" s="22"/>
      <c r="KRS73" s="22"/>
      <c r="KRT73" s="22"/>
      <c r="KRU73" s="22"/>
      <c r="KRV73" s="22"/>
      <c r="KRW73" s="22"/>
      <c r="KRX73" s="22"/>
      <c r="KRY73" s="22"/>
      <c r="KRZ73" s="22"/>
      <c r="KSA73" s="22"/>
      <c r="KSB73" s="22"/>
      <c r="KSC73" s="22"/>
      <c r="KSD73" s="22"/>
      <c r="KSE73" s="22"/>
      <c r="KSF73" s="22"/>
      <c r="KSG73" s="22"/>
      <c r="KSH73" s="22"/>
      <c r="KSI73" s="22"/>
      <c r="KSJ73" s="22"/>
      <c r="KSK73" s="22"/>
      <c r="KSL73" s="22"/>
      <c r="KSM73" s="22"/>
      <c r="KSN73" s="22"/>
      <c r="KSO73" s="22"/>
      <c r="KSP73" s="22"/>
      <c r="KSQ73" s="22"/>
      <c r="KSR73" s="22"/>
      <c r="KSS73" s="22"/>
      <c r="KST73" s="22"/>
      <c r="KSU73" s="22"/>
      <c r="KSV73" s="22"/>
      <c r="KSW73" s="22"/>
      <c r="KSX73" s="22"/>
      <c r="KSY73" s="22"/>
      <c r="KSZ73" s="22"/>
      <c r="KTA73" s="22"/>
      <c r="KTB73" s="22"/>
      <c r="KTC73" s="22"/>
      <c r="KTD73" s="22"/>
      <c r="KTE73" s="22"/>
      <c r="KTF73" s="22"/>
      <c r="KTG73" s="22"/>
      <c r="KTH73" s="22"/>
      <c r="KTI73" s="22"/>
      <c r="KTJ73" s="22"/>
      <c r="KTK73" s="22"/>
      <c r="KTL73" s="22"/>
      <c r="KTM73" s="22"/>
      <c r="KTN73" s="22"/>
      <c r="KTO73" s="22"/>
      <c r="KTP73" s="22"/>
      <c r="KTQ73" s="22"/>
      <c r="KTR73" s="22"/>
      <c r="KTS73" s="22"/>
      <c r="KTT73" s="22"/>
      <c r="KTU73" s="22"/>
      <c r="KTV73" s="22"/>
      <c r="KTW73" s="22"/>
      <c r="KTX73" s="22"/>
      <c r="KTY73" s="22"/>
      <c r="KTZ73" s="22"/>
      <c r="KUA73" s="22"/>
      <c r="KUB73" s="22"/>
      <c r="KUC73" s="22"/>
      <c r="KUD73" s="22"/>
      <c r="KUE73" s="22"/>
      <c r="KUF73" s="22"/>
      <c r="KUG73" s="22"/>
      <c r="KUH73" s="22"/>
      <c r="KUI73" s="22"/>
      <c r="KUJ73" s="22"/>
      <c r="KUK73" s="22"/>
      <c r="KUL73" s="22"/>
      <c r="KUM73" s="22"/>
      <c r="KUN73" s="22"/>
      <c r="KUO73" s="22"/>
      <c r="KUP73" s="22"/>
      <c r="KUQ73" s="22"/>
      <c r="KUR73" s="22"/>
      <c r="KUS73" s="22"/>
      <c r="KUT73" s="22"/>
      <c r="KUU73" s="22"/>
      <c r="KUV73" s="22"/>
      <c r="KUW73" s="22"/>
      <c r="KUX73" s="22"/>
      <c r="KUY73" s="22"/>
      <c r="KUZ73" s="22"/>
      <c r="KVA73" s="22"/>
      <c r="KVB73" s="22"/>
      <c r="KVC73" s="22"/>
      <c r="KVD73" s="22"/>
      <c r="KVE73" s="22"/>
      <c r="KVF73" s="22"/>
      <c r="KVG73" s="22"/>
      <c r="KVH73" s="22"/>
      <c r="KVI73" s="22"/>
      <c r="KVJ73" s="22"/>
      <c r="KVK73" s="22"/>
      <c r="KVL73" s="22"/>
      <c r="KVM73" s="22"/>
      <c r="KVN73" s="22"/>
      <c r="KVO73" s="22"/>
      <c r="KVP73" s="22"/>
      <c r="KVQ73" s="22"/>
      <c r="KVR73" s="22"/>
      <c r="KVS73" s="22"/>
      <c r="KVT73" s="22"/>
      <c r="KVU73" s="22"/>
      <c r="KVV73" s="22"/>
      <c r="KVW73" s="22"/>
      <c r="KVX73" s="22"/>
      <c r="KVY73" s="22"/>
      <c r="KVZ73" s="22"/>
      <c r="KWA73" s="22"/>
      <c r="KWB73" s="22"/>
      <c r="KWC73" s="22"/>
      <c r="KWD73" s="22"/>
      <c r="KWE73" s="22"/>
      <c r="KWF73" s="22"/>
      <c r="KWG73" s="22"/>
      <c r="KWH73" s="22"/>
      <c r="KWI73" s="22"/>
      <c r="KWJ73" s="22"/>
      <c r="KWK73" s="22"/>
      <c r="KWL73" s="22"/>
      <c r="KWM73" s="22"/>
      <c r="KWN73" s="22"/>
      <c r="KWO73" s="22"/>
      <c r="KWP73" s="22"/>
      <c r="KWQ73" s="22"/>
      <c r="KWR73" s="22"/>
      <c r="KWS73" s="22"/>
      <c r="KWT73" s="22"/>
      <c r="KWU73" s="22"/>
      <c r="KWV73" s="22"/>
      <c r="KWW73" s="22"/>
      <c r="KWX73" s="22"/>
      <c r="KWY73" s="22"/>
      <c r="KWZ73" s="22"/>
      <c r="KXA73" s="22"/>
      <c r="KXB73" s="22"/>
      <c r="KXC73" s="22"/>
      <c r="KXD73" s="22"/>
      <c r="KXE73" s="22"/>
      <c r="KXF73" s="22"/>
      <c r="KXG73" s="22"/>
      <c r="KXH73" s="22"/>
      <c r="KXI73" s="22"/>
      <c r="KXJ73" s="22"/>
      <c r="KXK73" s="22"/>
      <c r="KXL73" s="22"/>
      <c r="KXM73" s="22"/>
      <c r="KXN73" s="22"/>
      <c r="KXO73" s="22"/>
      <c r="KXP73" s="22"/>
      <c r="KXQ73" s="22"/>
      <c r="KXR73" s="22"/>
      <c r="KXS73" s="22"/>
      <c r="KXT73" s="22"/>
      <c r="KXU73" s="22"/>
      <c r="KXV73" s="22"/>
      <c r="KXW73" s="22"/>
      <c r="KXX73" s="22"/>
      <c r="KXY73" s="22"/>
      <c r="KXZ73" s="22"/>
      <c r="KYA73" s="22"/>
      <c r="KYB73" s="22"/>
      <c r="KYC73" s="22"/>
      <c r="KYD73" s="22"/>
      <c r="KYE73" s="22"/>
      <c r="KYF73" s="22"/>
      <c r="KYG73" s="22"/>
      <c r="KYH73" s="22"/>
      <c r="KYI73" s="22"/>
      <c r="KYJ73" s="22"/>
      <c r="KYK73" s="22"/>
      <c r="KYL73" s="22"/>
      <c r="KYM73" s="22"/>
      <c r="KYN73" s="22"/>
      <c r="KYO73" s="22"/>
      <c r="KYP73" s="22"/>
      <c r="KYQ73" s="22"/>
      <c r="KYR73" s="22"/>
      <c r="KYS73" s="22"/>
      <c r="KYT73" s="22"/>
      <c r="KYU73" s="22"/>
      <c r="KYV73" s="22"/>
      <c r="KYW73" s="22"/>
      <c r="KYX73" s="22"/>
      <c r="KYY73" s="22"/>
      <c r="KYZ73" s="22"/>
      <c r="KZA73" s="22"/>
      <c r="KZB73" s="22"/>
      <c r="KZC73" s="22"/>
      <c r="KZD73" s="22"/>
      <c r="KZE73" s="22"/>
      <c r="KZF73" s="22"/>
      <c r="KZG73" s="22"/>
      <c r="KZH73" s="22"/>
      <c r="KZI73" s="22"/>
      <c r="KZJ73" s="22"/>
      <c r="KZK73" s="22"/>
      <c r="KZL73" s="22"/>
      <c r="KZM73" s="22"/>
      <c r="KZN73" s="22"/>
      <c r="KZO73" s="22"/>
      <c r="KZP73" s="22"/>
      <c r="KZQ73" s="22"/>
      <c r="KZR73" s="22"/>
      <c r="KZS73" s="22"/>
      <c r="KZT73" s="22"/>
      <c r="KZU73" s="22"/>
      <c r="KZV73" s="22"/>
      <c r="KZW73" s="22"/>
      <c r="KZX73" s="22"/>
      <c r="KZY73" s="22"/>
      <c r="KZZ73" s="22"/>
      <c r="LAA73" s="22"/>
      <c r="LAB73" s="22"/>
      <c r="LAC73" s="22"/>
      <c r="LAD73" s="22"/>
      <c r="LAE73" s="22"/>
      <c r="LAF73" s="22"/>
      <c r="LAG73" s="22"/>
      <c r="LAH73" s="22"/>
      <c r="LAI73" s="22"/>
      <c r="LAJ73" s="22"/>
      <c r="LAK73" s="22"/>
      <c r="LAL73" s="22"/>
      <c r="LAM73" s="22"/>
      <c r="LAN73" s="22"/>
      <c r="LAO73" s="22"/>
      <c r="LAP73" s="22"/>
      <c r="LAQ73" s="22"/>
      <c r="LAR73" s="22"/>
      <c r="LAS73" s="22"/>
      <c r="LAT73" s="22"/>
      <c r="LAU73" s="22"/>
      <c r="LAV73" s="22"/>
      <c r="LAW73" s="22"/>
      <c r="LAX73" s="22"/>
      <c r="LAY73" s="22"/>
      <c r="LAZ73" s="22"/>
      <c r="LBA73" s="22"/>
      <c r="LBB73" s="22"/>
      <c r="LBC73" s="22"/>
      <c r="LBD73" s="22"/>
      <c r="LBE73" s="22"/>
      <c r="LBF73" s="22"/>
      <c r="LBG73" s="22"/>
      <c r="LBH73" s="22"/>
      <c r="LBI73" s="22"/>
      <c r="LBJ73" s="22"/>
      <c r="LBK73" s="22"/>
      <c r="LBL73" s="22"/>
      <c r="LBM73" s="22"/>
      <c r="LBN73" s="22"/>
      <c r="LBO73" s="22"/>
      <c r="LBP73" s="22"/>
      <c r="LBQ73" s="22"/>
      <c r="LBR73" s="22"/>
      <c r="LBS73" s="22"/>
      <c r="LBT73" s="22"/>
      <c r="LBU73" s="22"/>
      <c r="LBV73" s="22"/>
      <c r="LBW73" s="22"/>
      <c r="LBX73" s="22"/>
      <c r="LBY73" s="22"/>
      <c r="LBZ73" s="22"/>
      <c r="LCA73" s="22"/>
      <c r="LCB73" s="22"/>
      <c r="LCC73" s="22"/>
      <c r="LCD73" s="22"/>
      <c r="LCE73" s="22"/>
      <c r="LCF73" s="22"/>
      <c r="LCG73" s="22"/>
      <c r="LCH73" s="22"/>
      <c r="LCI73" s="22"/>
      <c r="LCJ73" s="22"/>
      <c r="LCK73" s="22"/>
      <c r="LCL73" s="22"/>
      <c r="LCM73" s="22"/>
      <c r="LCN73" s="22"/>
      <c r="LCO73" s="22"/>
      <c r="LCP73" s="22"/>
      <c r="LCQ73" s="22"/>
      <c r="LCR73" s="22"/>
      <c r="LCS73" s="22"/>
      <c r="LCT73" s="22"/>
      <c r="LCU73" s="22"/>
      <c r="LCV73" s="22"/>
      <c r="LCW73" s="22"/>
      <c r="LCX73" s="22"/>
      <c r="LCY73" s="22"/>
      <c r="LCZ73" s="22"/>
      <c r="LDA73" s="22"/>
      <c r="LDB73" s="22"/>
      <c r="LDC73" s="22"/>
      <c r="LDD73" s="22"/>
      <c r="LDE73" s="22"/>
      <c r="LDF73" s="22"/>
      <c r="LDG73" s="22"/>
      <c r="LDH73" s="22"/>
      <c r="LDI73" s="22"/>
      <c r="LDJ73" s="22"/>
      <c r="LDK73" s="22"/>
      <c r="LDL73" s="22"/>
      <c r="LDM73" s="22"/>
      <c r="LDN73" s="22"/>
      <c r="LDO73" s="22"/>
      <c r="LDP73" s="22"/>
      <c r="LDQ73" s="22"/>
      <c r="LDR73" s="22"/>
      <c r="LDS73" s="22"/>
      <c r="LDT73" s="22"/>
      <c r="LDU73" s="22"/>
      <c r="LDV73" s="22"/>
      <c r="LDW73" s="22"/>
      <c r="LDX73" s="22"/>
      <c r="LDY73" s="22"/>
      <c r="LDZ73" s="22"/>
      <c r="LEA73" s="22"/>
      <c r="LEB73" s="22"/>
      <c r="LEC73" s="22"/>
      <c r="LED73" s="22"/>
      <c r="LEE73" s="22"/>
      <c r="LEF73" s="22"/>
      <c r="LEG73" s="22"/>
      <c r="LEH73" s="22"/>
      <c r="LEI73" s="22"/>
      <c r="LEJ73" s="22"/>
      <c r="LEK73" s="22"/>
      <c r="LEL73" s="22"/>
      <c r="LEM73" s="22"/>
      <c r="LEN73" s="22"/>
      <c r="LEO73" s="22"/>
      <c r="LEP73" s="22"/>
      <c r="LEQ73" s="22"/>
      <c r="LER73" s="22"/>
      <c r="LES73" s="22"/>
      <c r="LET73" s="22"/>
      <c r="LEU73" s="22"/>
      <c r="LEV73" s="22"/>
      <c r="LEW73" s="22"/>
      <c r="LEX73" s="22"/>
      <c r="LEY73" s="22"/>
      <c r="LEZ73" s="22"/>
      <c r="LFA73" s="22"/>
      <c r="LFB73" s="22"/>
      <c r="LFC73" s="22"/>
      <c r="LFD73" s="22"/>
      <c r="LFE73" s="22"/>
      <c r="LFF73" s="22"/>
      <c r="LFG73" s="22"/>
      <c r="LFH73" s="22"/>
      <c r="LFI73" s="22"/>
      <c r="LFJ73" s="22"/>
      <c r="LFK73" s="22"/>
      <c r="LFL73" s="22"/>
      <c r="LFM73" s="22"/>
      <c r="LFN73" s="22"/>
      <c r="LFO73" s="22"/>
      <c r="LFP73" s="22"/>
      <c r="LFQ73" s="22"/>
      <c r="LFR73" s="22"/>
      <c r="LFS73" s="22"/>
      <c r="LFT73" s="22"/>
      <c r="LFU73" s="22"/>
      <c r="LFV73" s="22"/>
      <c r="LFW73" s="22"/>
      <c r="LFX73" s="22"/>
      <c r="LFY73" s="22"/>
      <c r="LFZ73" s="22"/>
      <c r="LGA73" s="22"/>
      <c r="LGB73" s="22"/>
      <c r="LGC73" s="22"/>
      <c r="LGD73" s="22"/>
      <c r="LGE73" s="22"/>
      <c r="LGF73" s="22"/>
      <c r="LGG73" s="22"/>
      <c r="LGH73" s="22"/>
      <c r="LGI73" s="22"/>
      <c r="LGJ73" s="22"/>
      <c r="LGK73" s="22"/>
      <c r="LGL73" s="22"/>
      <c r="LGM73" s="22"/>
      <c r="LGN73" s="22"/>
      <c r="LGO73" s="22"/>
      <c r="LGP73" s="22"/>
      <c r="LGQ73" s="22"/>
      <c r="LGR73" s="22"/>
      <c r="LGS73" s="22"/>
      <c r="LGT73" s="22"/>
      <c r="LGU73" s="22"/>
      <c r="LGV73" s="22"/>
      <c r="LGW73" s="22"/>
      <c r="LGX73" s="22"/>
      <c r="LGY73" s="22"/>
      <c r="LGZ73" s="22"/>
      <c r="LHA73" s="22"/>
      <c r="LHB73" s="22"/>
      <c r="LHC73" s="22"/>
      <c r="LHD73" s="22"/>
      <c r="LHE73" s="22"/>
      <c r="LHF73" s="22"/>
      <c r="LHG73" s="22"/>
      <c r="LHH73" s="22"/>
      <c r="LHI73" s="22"/>
      <c r="LHJ73" s="22"/>
      <c r="LHK73" s="22"/>
      <c r="LHL73" s="22"/>
      <c r="LHM73" s="22"/>
      <c r="LHN73" s="22"/>
      <c r="LHO73" s="22"/>
      <c r="LHP73" s="22"/>
      <c r="LHQ73" s="22"/>
      <c r="LHR73" s="22"/>
      <c r="LHS73" s="22"/>
      <c r="LHT73" s="22"/>
      <c r="LHU73" s="22"/>
      <c r="LHV73" s="22"/>
      <c r="LHW73" s="22"/>
      <c r="LHX73" s="22"/>
      <c r="LHY73" s="22"/>
      <c r="LHZ73" s="22"/>
      <c r="LIA73" s="22"/>
      <c r="LIB73" s="22"/>
      <c r="LIC73" s="22"/>
      <c r="LID73" s="22"/>
      <c r="LIE73" s="22"/>
      <c r="LIF73" s="22"/>
      <c r="LIG73" s="22"/>
      <c r="LIH73" s="22"/>
      <c r="LII73" s="22"/>
      <c r="LIJ73" s="22"/>
      <c r="LIK73" s="22"/>
      <c r="LIL73" s="22"/>
      <c r="LIM73" s="22"/>
      <c r="LIN73" s="22"/>
      <c r="LIO73" s="22"/>
      <c r="LIP73" s="22"/>
      <c r="LIQ73" s="22"/>
      <c r="LIR73" s="22"/>
      <c r="LIS73" s="22"/>
      <c r="LIT73" s="22"/>
      <c r="LIU73" s="22"/>
      <c r="LIV73" s="22"/>
      <c r="LIW73" s="22"/>
      <c r="LIX73" s="22"/>
      <c r="LIY73" s="22"/>
      <c r="LIZ73" s="22"/>
      <c r="LJA73" s="22"/>
      <c r="LJB73" s="22"/>
      <c r="LJC73" s="22"/>
      <c r="LJD73" s="22"/>
      <c r="LJE73" s="22"/>
      <c r="LJF73" s="22"/>
      <c r="LJG73" s="22"/>
      <c r="LJH73" s="22"/>
      <c r="LJI73" s="22"/>
      <c r="LJJ73" s="22"/>
      <c r="LJK73" s="22"/>
      <c r="LJL73" s="22"/>
      <c r="LJM73" s="22"/>
      <c r="LJN73" s="22"/>
      <c r="LJO73" s="22"/>
      <c r="LJP73" s="22"/>
      <c r="LJQ73" s="22"/>
      <c r="LJR73" s="22"/>
      <c r="LJS73" s="22"/>
      <c r="LJT73" s="22"/>
      <c r="LJU73" s="22"/>
      <c r="LJV73" s="22"/>
      <c r="LJW73" s="22"/>
      <c r="LJX73" s="22"/>
      <c r="LJY73" s="22"/>
      <c r="LJZ73" s="22"/>
      <c r="LKA73" s="22"/>
      <c r="LKB73" s="22"/>
      <c r="LKC73" s="22"/>
      <c r="LKD73" s="22"/>
      <c r="LKE73" s="22"/>
      <c r="LKF73" s="22"/>
      <c r="LKG73" s="22"/>
      <c r="LKH73" s="22"/>
      <c r="LKI73" s="22"/>
      <c r="LKJ73" s="22"/>
      <c r="LKK73" s="22"/>
      <c r="LKL73" s="22"/>
      <c r="LKM73" s="22"/>
      <c r="LKN73" s="22"/>
      <c r="LKO73" s="22"/>
      <c r="LKP73" s="22"/>
      <c r="LKQ73" s="22"/>
      <c r="LKR73" s="22"/>
      <c r="LKS73" s="22"/>
      <c r="LKT73" s="22"/>
      <c r="LKU73" s="22"/>
      <c r="LKV73" s="22"/>
      <c r="LKW73" s="22"/>
      <c r="LKX73" s="22"/>
      <c r="LKY73" s="22"/>
      <c r="LKZ73" s="22"/>
      <c r="LLA73" s="22"/>
      <c r="LLB73" s="22"/>
      <c r="LLC73" s="22"/>
      <c r="LLD73" s="22"/>
      <c r="LLE73" s="22"/>
      <c r="LLF73" s="22"/>
      <c r="LLG73" s="22"/>
      <c r="LLH73" s="22"/>
      <c r="LLI73" s="22"/>
      <c r="LLJ73" s="22"/>
      <c r="LLK73" s="22"/>
      <c r="LLL73" s="22"/>
      <c r="LLM73" s="22"/>
      <c r="LLN73" s="22"/>
      <c r="LLO73" s="22"/>
      <c r="LLP73" s="22"/>
      <c r="LLQ73" s="22"/>
      <c r="LLR73" s="22"/>
      <c r="LLS73" s="22"/>
      <c r="LLT73" s="22"/>
      <c r="LLU73" s="22"/>
      <c r="LLV73" s="22"/>
      <c r="LLW73" s="22"/>
      <c r="LLX73" s="22"/>
      <c r="LLY73" s="22"/>
      <c r="LLZ73" s="22"/>
      <c r="LMA73" s="22"/>
      <c r="LMB73" s="22"/>
      <c r="LMC73" s="22"/>
      <c r="LMD73" s="22"/>
      <c r="LME73" s="22"/>
      <c r="LMF73" s="22"/>
      <c r="LMG73" s="22"/>
      <c r="LMH73" s="22"/>
      <c r="LMI73" s="22"/>
      <c r="LMJ73" s="22"/>
      <c r="LMK73" s="22"/>
      <c r="LML73" s="22"/>
      <c r="LMM73" s="22"/>
      <c r="LMN73" s="22"/>
      <c r="LMO73" s="22"/>
      <c r="LMP73" s="22"/>
      <c r="LMQ73" s="22"/>
      <c r="LMR73" s="22"/>
      <c r="LMS73" s="22"/>
      <c r="LMT73" s="22"/>
      <c r="LMU73" s="22"/>
      <c r="LMV73" s="22"/>
      <c r="LMW73" s="22"/>
      <c r="LMX73" s="22"/>
      <c r="LMY73" s="22"/>
      <c r="LMZ73" s="22"/>
      <c r="LNA73" s="22"/>
      <c r="LNB73" s="22"/>
      <c r="LNC73" s="22"/>
      <c r="LND73" s="22"/>
      <c r="LNE73" s="22"/>
      <c r="LNF73" s="22"/>
      <c r="LNG73" s="22"/>
      <c r="LNH73" s="22"/>
      <c r="LNI73" s="22"/>
      <c r="LNJ73" s="22"/>
      <c r="LNK73" s="22"/>
      <c r="LNL73" s="22"/>
      <c r="LNM73" s="22"/>
      <c r="LNN73" s="22"/>
      <c r="LNO73" s="22"/>
      <c r="LNP73" s="22"/>
      <c r="LNQ73" s="22"/>
      <c r="LNR73" s="22"/>
      <c r="LNS73" s="22"/>
      <c r="LNT73" s="22"/>
      <c r="LNU73" s="22"/>
      <c r="LNV73" s="22"/>
      <c r="LNW73" s="22"/>
      <c r="LNX73" s="22"/>
      <c r="LNY73" s="22"/>
      <c r="LNZ73" s="22"/>
      <c r="LOA73" s="22"/>
      <c r="LOB73" s="22"/>
      <c r="LOC73" s="22"/>
      <c r="LOD73" s="22"/>
      <c r="LOE73" s="22"/>
      <c r="LOF73" s="22"/>
      <c r="LOG73" s="22"/>
      <c r="LOH73" s="22"/>
      <c r="LOI73" s="22"/>
      <c r="LOJ73" s="22"/>
      <c r="LOK73" s="22"/>
      <c r="LOL73" s="22"/>
      <c r="LOM73" s="22"/>
      <c r="LON73" s="22"/>
      <c r="LOO73" s="22"/>
      <c r="LOP73" s="22"/>
      <c r="LOQ73" s="22"/>
      <c r="LOR73" s="22"/>
      <c r="LOS73" s="22"/>
      <c r="LOT73" s="22"/>
      <c r="LOU73" s="22"/>
      <c r="LOV73" s="22"/>
      <c r="LOW73" s="22"/>
      <c r="LOX73" s="22"/>
      <c r="LOY73" s="22"/>
      <c r="LOZ73" s="22"/>
      <c r="LPA73" s="22"/>
      <c r="LPB73" s="22"/>
      <c r="LPC73" s="22"/>
      <c r="LPD73" s="22"/>
      <c r="LPE73" s="22"/>
      <c r="LPF73" s="22"/>
      <c r="LPG73" s="22"/>
      <c r="LPH73" s="22"/>
      <c r="LPI73" s="22"/>
      <c r="LPJ73" s="22"/>
      <c r="LPK73" s="22"/>
      <c r="LPL73" s="22"/>
      <c r="LPM73" s="22"/>
      <c r="LPN73" s="22"/>
      <c r="LPO73" s="22"/>
      <c r="LPP73" s="22"/>
      <c r="LPQ73" s="22"/>
      <c r="LPR73" s="22"/>
      <c r="LPS73" s="22"/>
      <c r="LPT73" s="22"/>
      <c r="LPU73" s="22"/>
      <c r="LPV73" s="22"/>
      <c r="LPW73" s="22"/>
      <c r="LPX73" s="22"/>
      <c r="LPY73" s="22"/>
      <c r="LPZ73" s="22"/>
      <c r="LQA73" s="22"/>
      <c r="LQB73" s="22"/>
      <c r="LQC73" s="22"/>
      <c r="LQD73" s="22"/>
      <c r="LQE73" s="22"/>
      <c r="LQF73" s="22"/>
      <c r="LQG73" s="22"/>
      <c r="LQH73" s="22"/>
      <c r="LQI73" s="22"/>
      <c r="LQJ73" s="22"/>
      <c r="LQK73" s="22"/>
      <c r="LQL73" s="22"/>
      <c r="LQM73" s="22"/>
      <c r="LQN73" s="22"/>
      <c r="LQO73" s="22"/>
      <c r="LQP73" s="22"/>
      <c r="LQQ73" s="22"/>
      <c r="LQR73" s="22"/>
      <c r="LQS73" s="22"/>
      <c r="LQT73" s="22"/>
      <c r="LQU73" s="22"/>
      <c r="LQV73" s="22"/>
      <c r="LQW73" s="22"/>
      <c r="LQX73" s="22"/>
      <c r="LQY73" s="22"/>
      <c r="LQZ73" s="22"/>
      <c r="LRA73" s="22"/>
      <c r="LRB73" s="22"/>
      <c r="LRC73" s="22"/>
      <c r="LRD73" s="22"/>
      <c r="LRE73" s="22"/>
      <c r="LRF73" s="22"/>
      <c r="LRG73" s="22"/>
      <c r="LRH73" s="22"/>
      <c r="LRI73" s="22"/>
      <c r="LRJ73" s="22"/>
      <c r="LRK73" s="22"/>
      <c r="LRL73" s="22"/>
      <c r="LRM73" s="22"/>
      <c r="LRN73" s="22"/>
      <c r="LRO73" s="22"/>
      <c r="LRP73" s="22"/>
      <c r="LRQ73" s="22"/>
      <c r="LRR73" s="22"/>
      <c r="LRS73" s="22"/>
      <c r="LRT73" s="22"/>
      <c r="LRU73" s="22"/>
      <c r="LRV73" s="22"/>
      <c r="LRW73" s="22"/>
      <c r="LRX73" s="22"/>
      <c r="LRY73" s="22"/>
      <c r="LRZ73" s="22"/>
      <c r="LSA73" s="22"/>
      <c r="LSB73" s="22"/>
      <c r="LSC73" s="22"/>
      <c r="LSD73" s="22"/>
      <c r="LSE73" s="22"/>
      <c r="LSF73" s="22"/>
      <c r="LSG73" s="22"/>
      <c r="LSH73" s="22"/>
      <c r="LSI73" s="22"/>
      <c r="LSJ73" s="22"/>
      <c r="LSK73" s="22"/>
      <c r="LSL73" s="22"/>
      <c r="LSM73" s="22"/>
      <c r="LSN73" s="22"/>
      <c r="LSO73" s="22"/>
      <c r="LSP73" s="22"/>
      <c r="LSQ73" s="22"/>
      <c r="LSR73" s="22"/>
      <c r="LSS73" s="22"/>
      <c r="LST73" s="22"/>
      <c r="LSU73" s="22"/>
      <c r="LSV73" s="22"/>
      <c r="LSW73" s="22"/>
      <c r="LSX73" s="22"/>
      <c r="LSY73" s="22"/>
      <c r="LSZ73" s="22"/>
      <c r="LTA73" s="22"/>
      <c r="LTB73" s="22"/>
      <c r="LTC73" s="22"/>
      <c r="LTD73" s="22"/>
      <c r="LTE73" s="22"/>
      <c r="LTF73" s="22"/>
      <c r="LTG73" s="22"/>
      <c r="LTH73" s="22"/>
      <c r="LTI73" s="22"/>
      <c r="LTJ73" s="22"/>
      <c r="LTK73" s="22"/>
      <c r="LTL73" s="22"/>
      <c r="LTM73" s="22"/>
      <c r="LTN73" s="22"/>
      <c r="LTO73" s="22"/>
      <c r="LTP73" s="22"/>
      <c r="LTQ73" s="22"/>
      <c r="LTR73" s="22"/>
      <c r="LTS73" s="22"/>
      <c r="LTT73" s="22"/>
      <c r="LTU73" s="22"/>
      <c r="LTV73" s="22"/>
      <c r="LTW73" s="22"/>
      <c r="LTX73" s="22"/>
      <c r="LTY73" s="22"/>
      <c r="LTZ73" s="22"/>
      <c r="LUA73" s="22"/>
      <c r="LUB73" s="22"/>
      <c r="LUC73" s="22"/>
      <c r="LUD73" s="22"/>
      <c r="LUE73" s="22"/>
      <c r="LUF73" s="22"/>
      <c r="LUG73" s="22"/>
      <c r="LUH73" s="22"/>
      <c r="LUI73" s="22"/>
      <c r="LUJ73" s="22"/>
      <c r="LUK73" s="22"/>
      <c r="LUL73" s="22"/>
      <c r="LUM73" s="22"/>
      <c r="LUN73" s="22"/>
      <c r="LUO73" s="22"/>
      <c r="LUP73" s="22"/>
      <c r="LUQ73" s="22"/>
      <c r="LUR73" s="22"/>
      <c r="LUS73" s="22"/>
      <c r="LUT73" s="22"/>
      <c r="LUU73" s="22"/>
      <c r="LUV73" s="22"/>
      <c r="LUW73" s="22"/>
      <c r="LUX73" s="22"/>
      <c r="LUY73" s="22"/>
      <c r="LUZ73" s="22"/>
      <c r="LVA73" s="22"/>
      <c r="LVB73" s="22"/>
      <c r="LVC73" s="22"/>
      <c r="LVD73" s="22"/>
      <c r="LVE73" s="22"/>
      <c r="LVF73" s="22"/>
      <c r="LVG73" s="22"/>
      <c r="LVH73" s="22"/>
      <c r="LVI73" s="22"/>
      <c r="LVJ73" s="22"/>
      <c r="LVK73" s="22"/>
      <c r="LVL73" s="22"/>
      <c r="LVM73" s="22"/>
      <c r="LVN73" s="22"/>
      <c r="LVO73" s="22"/>
      <c r="LVP73" s="22"/>
      <c r="LVQ73" s="22"/>
      <c r="LVR73" s="22"/>
      <c r="LVS73" s="22"/>
      <c r="LVT73" s="22"/>
      <c r="LVU73" s="22"/>
      <c r="LVV73" s="22"/>
      <c r="LVW73" s="22"/>
      <c r="LVX73" s="22"/>
      <c r="LVY73" s="22"/>
      <c r="LVZ73" s="22"/>
      <c r="LWA73" s="22"/>
      <c r="LWB73" s="22"/>
      <c r="LWC73" s="22"/>
      <c r="LWD73" s="22"/>
      <c r="LWE73" s="22"/>
      <c r="LWF73" s="22"/>
      <c r="LWG73" s="22"/>
      <c r="LWH73" s="22"/>
      <c r="LWI73" s="22"/>
      <c r="LWJ73" s="22"/>
      <c r="LWK73" s="22"/>
      <c r="LWL73" s="22"/>
      <c r="LWM73" s="22"/>
      <c r="LWN73" s="22"/>
      <c r="LWO73" s="22"/>
      <c r="LWP73" s="22"/>
      <c r="LWQ73" s="22"/>
      <c r="LWR73" s="22"/>
      <c r="LWS73" s="22"/>
      <c r="LWT73" s="22"/>
      <c r="LWU73" s="22"/>
      <c r="LWV73" s="22"/>
      <c r="LWW73" s="22"/>
      <c r="LWX73" s="22"/>
      <c r="LWY73" s="22"/>
      <c r="LWZ73" s="22"/>
      <c r="LXA73" s="22"/>
      <c r="LXB73" s="22"/>
      <c r="LXC73" s="22"/>
      <c r="LXD73" s="22"/>
      <c r="LXE73" s="22"/>
      <c r="LXF73" s="22"/>
      <c r="LXG73" s="22"/>
      <c r="LXH73" s="22"/>
      <c r="LXI73" s="22"/>
      <c r="LXJ73" s="22"/>
      <c r="LXK73" s="22"/>
      <c r="LXL73" s="22"/>
      <c r="LXM73" s="22"/>
      <c r="LXN73" s="22"/>
      <c r="LXO73" s="22"/>
      <c r="LXP73" s="22"/>
      <c r="LXQ73" s="22"/>
      <c r="LXR73" s="22"/>
      <c r="LXS73" s="22"/>
      <c r="LXT73" s="22"/>
      <c r="LXU73" s="22"/>
      <c r="LXV73" s="22"/>
      <c r="LXW73" s="22"/>
      <c r="LXX73" s="22"/>
      <c r="LXY73" s="22"/>
      <c r="LXZ73" s="22"/>
      <c r="LYA73" s="22"/>
      <c r="LYB73" s="22"/>
      <c r="LYC73" s="22"/>
      <c r="LYD73" s="22"/>
      <c r="LYE73" s="22"/>
      <c r="LYF73" s="22"/>
      <c r="LYG73" s="22"/>
      <c r="LYH73" s="22"/>
      <c r="LYI73" s="22"/>
      <c r="LYJ73" s="22"/>
      <c r="LYK73" s="22"/>
      <c r="LYL73" s="22"/>
      <c r="LYM73" s="22"/>
      <c r="LYN73" s="22"/>
      <c r="LYO73" s="22"/>
      <c r="LYP73" s="22"/>
      <c r="LYQ73" s="22"/>
      <c r="LYR73" s="22"/>
      <c r="LYS73" s="22"/>
      <c r="LYT73" s="22"/>
      <c r="LYU73" s="22"/>
      <c r="LYV73" s="22"/>
      <c r="LYW73" s="22"/>
      <c r="LYX73" s="22"/>
      <c r="LYY73" s="22"/>
      <c r="LYZ73" s="22"/>
      <c r="LZA73" s="22"/>
      <c r="LZB73" s="22"/>
      <c r="LZC73" s="22"/>
      <c r="LZD73" s="22"/>
      <c r="LZE73" s="22"/>
      <c r="LZF73" s="22"/>
      <c r="LZG73" s="22"/>
      <c r="LZH73" s="22"/>
      <c r="LZI73" s="22"/>
      <c r="LZJ73" s="22"/>
      <c r="LZK73" s="22"/>
      <c r="LZL73" s="22"/>
      <c r="LZM73" s="22"/>
      <c r="LZN73" s="22"/>
      <c r="LZO73" s="22"/>
      <c r="LZP73" s="22"/>
      <c r="LZQ73" s="22"/>
      <c r="LZR73" s="22"/>
      <c r="LZS73" s="22"/>
      <c r="LZT73" s="22"/>
      <c r="LZU73" s="22"/>
      <c r="LZV73" s="22"/>
      <c r="LZW73" s="22"/>
      <c r="LZX73" s="22"/>
      <c r="LZY73" s="22"/>
      <c r="LZZ73" s="22"/>
      <c r="MAA73" s="22"/>
      <c r="MAB73" s="22"/>
      <c r="MAC73" s="22"/>
      <c r="MAD73" s="22"/>
      <c r="MAE73" s="22"/>
      <c r="MAF73" s="22"/>
      <c r="MAG73" s="22"/>
      <c r="MAH73" s="22"/>
      <c r="MAI73" s="22"/>
      <c r="MAJ73" s="22"/>
      <c r="MAK73" s="22"/>
      <c r="MAL73" s="22"/>
      <c r="MAM73" s="22"/>
      <c r="MAN73" s="22"/>
      <c r="MAO73" s="22"/>
      <c r="MAP73" s="22"/>
      <c r="MAQ73" s="22"/>
      <c r="MAR73" s="22"/>
      <c r="MAS73" s="22"/>
      <c r="MAT73" s="22"/>
      <c r="MAU73" s="22"/>
      <c r="MAV73" s="22"/>
      <c r="MAW73" s="22"/>
      <c r="MAX73" s="22"/>
      <c r="MAY73" s="22"/>
      <c r="MAZ73" s="22"/>
      <c r="MBA73" s="22"/>
      <c r="MBB73" s="22"/>
      <c r="MBC73" s="22"/>
      <c r="MBD73" s="22"/>
      <c r="MBE73" s="22"/>
      <c r="MBF73" s="22"/>
      <c r="MBG73" s="22"/>
      <c r="MBH73" s="22"/>
      <c r="MBI73" s="22"/>
      <c r="MBJ73" s="22"/>
      <c r="MBK73" s="22"/>
      <c r="MBL73" s="22"/>
      <c r="MBM73" s="22"/>
      <c r="MBN73" s="22"/>
      <c r="MBO73" s="22"/>
      <c r="MBP73" s="22"/>
      <c r="MBQ73" s="22"/>
      <c r="MBR73" s="22"/>
      <c r="MBS73" s="22"/>
      <c r="MBT73" s="22"/>
      <c r="MBU73" s="22"/>
      <c r="MBV73" s="22"/>
      <c r="MBW73" s="22"/>
      <c r="MBX73" s="22"/>
      <c r="MBY73" s="22"/>
      <c r="MBZ73" s="22"/>
      <c r="MCA73" s="22"/>
      <c r="MCB73" s="22"/>
      <c r="MCC73" s="22"/>
      <c r="MCD73" s="22"/>
      <c r="MCE73" s="22"/>
      <c r="MCF73" s="22"/>
      <c r="MCG73" s="22"/>
      <c r="MCH73" s="22"/>
      <c r="MCI73" s="22"/>
      <c r="MCJ73" s="22"/>
      <c r="MCK73" s="22"/>
      <c r="MCL73" s="22"/>
      <c r="MCM73" s="22"/>
      <c r="MCN73" s="22"/>
      <c r="MCO73" s="22"/>
      <c r="MCP73" s="22"/>
      <c r="MCQ73" s="22"/>
      <c r="MCR73" s="22"/>
      <c r="MCS73" s="22"/>
      <c r="MCT73" s="22"/>
      <c r="MCU73" s="22"/>
      <c r="MCV73" s="22"/>
      <c r="MCW73" s="22"/>
      <c r="MCX73" s="22"/>
      <c r="MCY73" s="22"/>
      <c r="MCZ73" s="22"/>
      <c r="MDA73" s="22"/>
      <c r="MDB73" s="22"/>
      <c r="MDC73" s="22"/>
      <c r="MDD73" s="22"/>
      <c r="MDE73" s="22"/>
      <c r="MDF73" s="22"/>
      <c r="MDG73" s="22"/>
      <c r="MDH73" s="22"/>
      <c r="MDI73" s="22"/>
      <c r="MDJ73" s="22"/>
      <c r="MDK73" s="22"/>
      <c r="MDL73" s="22"/>
      <c r="MDM73" s="22"/>
      <c r="MDN73" s="22"/>
      <c r="MDO73" s="22"/>
      <c r="MDP73" s="22"/>
      <c r="MDQ73" s="22"/>
      <c r="MDR73" s="22"/>
      <c r="MDS73" s="22"/>
      <c r="MDT73" s="22"/>
      <c r="MDU73" s="22"/>
      <c r="MDV73" s="22"/>
      <c r="MDW73" s="22"/>
      <c r="MDX73" s="22"/>
      <c r="MDY73" s="22"/>
      <c r="MDZ73" s="22"/>
      <c r="MEA73" s="22"/>
      <c r="MEB73" s="22"/>
      <c r="MEC73" s="22"/>
      <c r="MED73" s="22"/>
      <c r="MEE73" s="22"/>
      <c r="MEF73" s="22"/>
      <c r="MEG73" s="22"/>
      <c r="MEH73" s="22"/>
      <c r="MEI73" s="22"/>
      <c r="MEJ73" s="22"/>
      <c r="MEK73" s="22"/>
      <c r="MEL73" s="22"/>
      <c r="MEM73" s="22"/>
      <c r="MEN73" s="22"/>
      <c r="MEO73" s="22"/>
      <c r="MEP73" s="22"/>
      <c r="MEQ73" s="22"/>
      <c r="MER73" s="22"/>
      <c r="MES73" s="22"/>
      <c r="MET73" s="22"/>
      <c r="MEU73" s="22"/>
      <c r="MEV73" s="22"/>
      <c r="MEW73" s="22"/>
      <c r="MEX73" s="22"/>
      <c r="MEY73" s="22"/>
      <c r="MEZ73" s="22"/>
      <c r="MFA73" s="22"/>
      <c r="MFB73" s="22"/>
      <c r="MFC73" s="22"/>
      <c r="MFD73" s="22"/>
      <c r="MFE73" s="22"/>
      <c r="MFF73" s="22"/>
      <c r="MFG73" s="22"/>
      <c r="MFH73" s="22"/>
      <c r="MFI73" s="22"/>
      <c r="MFJ73" s="22"/>
      <c r="MFK73" s="22"/>
      <c r="MFL73" s="22"/>
      <c r="MFM73" s="22"/>
      <c r="MFN73" s="22"/>
      <c r="MFO73" s="22"/>
      <c r="MFP73" s="22"/>
      <c r="MFQ73" s="22"/>
      <c r="MFR73" s="22"/>
      <c r="MFS73" s="22"/>
      <c r="MFT73" s="22"/>
      <c r="MFU73" s="22"/>
      <c r="MFV73" s="22"/>
      <c r="MFW73" s="22"/>
      <c r="MFX73" s="22"/>
      <c r="MFY73" s="22"/>
      <c r="MFZ73" s="22"/>
      <c r="MGA73" s="22"/>
      <c r="MGB73" s="22"/>
      <c r="MGC73" s="22"/>
      <c r="MGD73" s="22"/>
      <c r="MGE73" s="22"/>
      <c r="MGF73" s="22"/>
      <c r="MGG73" s="22"/>
      <c r="MGH73" s="22"/>
      <c r="MGI73" s="22"/>
      <c r="MGJ73" s="22"/>
      <c r="MGK73" s="22"/>
      <c r="MGL73" s="22"/>
      <c r="MGM73" s="22"/>
      <c r="MGN73" s="22"/>
      <c r="MGO73" s="22"/>
      <c r="MGP73" s="22"/>
      <c r="MGQ73" s="22"/>
      <c r="MGR73" s="22"/>
      <c r="MGS73" s="22"/>
      <c r="MGT73" s="22"/>
      <c r="MGU73" s="22"/>
      <c r="MGV73" s="22"/>
      <c r="MGW73" s="22"/>
      <c r="MGX73" s="22"/>
      <c r="MGY73" s="22"/>
      <c r="MGZ73" s="22"/>
      <c r="MHA73" s="22"/>
      <c r="MHB73" s="22"/>
      <c r="MHC73" s="22"/>
      <c r="MHD73" s="22"/>
      <c r="MHE73" s="22"/>
      <c r="MHF73" s="22"/>
      <c r="MHG73" s="22"/>
      <c r="MHH73" s="22"/>
      <c r="MHI73" s="22"/>
      <c r="MHJ73" s="22"/>
      <c r="MHK73" s="22"/>
      <c r="MHL73" s="22"/>
      <c r="MHM73" s="22"/>
      <c r="MHN73" s="22"/>
      <c r="MHO73" s="22"/>
      <c r="MHP73" s="22"/>
      <c r="MHQ73" s="22"/>
      <c r="MHR73" s="22"/>
      <c r="MHS73" s="22"/>
      <c r="MHT73" s="22"/>
      <c r="MHU73" s="22"/>
      <c r="MHV73" s="22"/>
      <c r="MHW73" s="22"/>
      <c r="MHX73" s="22"/>
      <c r="MHY73" s="22"/>
      <c r="MHZ73" s="22"/>
      <c r="MIA73" s="22"/>
      <c r="MIB73" s="22"/>
      <c r="MIC73" s="22"/>
      <c r="MID73" s="22"/>
      <c r="MIE73" s="22"/>
      <c r="MIF73" s="22"/>
      <c r="MIG73" s="22"/>
      <c r="MIH73" s="22"/>
      <c r="MII73" s="22"/>
      <c r="MIJ73" s="22"/>
      <c r="MIK73" s="22"/>
      <c r="MIL73" s="22"/>
      <c r="MIM73" s="22"/>
      <c r="MIN73" s="22"/>
      <c r="MIO73" s="22"/>
      <c r="MIP73" s="22"/>
      <c r="MIQ73" s="22"/>
      <c r="MIR73" s="22"/>
      <c r="MIS73" s="22"/>
      <c r="MIT73" s="22"/>
      <c r="MIU73" s="22"/>
      <c r="MIV73" s="22"/>
      <c r="MIW73" s="22"/>
      <c r="MIX73" s="22"/>
      <c r="MIY73" s="22"/>
      <c r="MIZ73" s="22"/>
      <c r="MJA73" s="22"/>
      <c r="MJB73" s="22"/>
      <c r="MJC73" s="22"/>
      <c r="MJD73" s="22"/>
      <c r="MJE73" s="22"/>
      <c r="MJF73" s="22"/>
      <c r="MJG73" s="22"/>
      <c r="MJH73" s="22"/>
      <c r="MJI73" s="22"/>
      <c r="MJJ73" s="22"/>
      <c r="MJK73" s="22"/>
      <c r="MJL73" s="22"/>
      <c r="MJM73" s="22"/>
      <c r="MJN73" s="22"/>
      <c r="MJO73" s="22"/>
      <c r="MJP73" s="22"/>
      <c r="MJQ73" s="22"/>
      <c r="MJR73" s="22"/>
      <c r="MJS73" s="22"/>
      <c r="MJT73" s="22"/>
      <c r="MJU73" s="22"/>
      <c r="MJV73" s="22"/>
      <c r="MJW73" s="22"/>
      <c r="MJX73" s="22"/>
      <c r="MJY73" s="22"/>
      <c r="MJZ73" s="22"/>
      <c r="MKA73" s="22"/>
      <c r="MKB73" s="22"/>
      <c r="MKC73" s="22"/>
      <c r="MKD73" s="22"/>
      <c r="MKE73" s="22"/>
      <c r="MKF73" s="22"/>
      <c r="MKG73" s="22"/>
      <c r="MKH73" s="22"/>
      <c r="MKI73" s="22"/>
      <c r="MKJ73" s="22"/>
      <c r="MKK73" s="22"/>
      <c r="MKL73" s="22"/>
      <c r="MKM73" s="22"/>
      <c r="MKN73" s="22"/>
      <c r="MKO73" s="22"/>
      <c r="MKP73" s="22"/>
      <c r="MKQ73" s="22"/>
      <c r="MKR73" s="22"/>
      <c r="MKS73" s="22"/>
      <c r="MKT73" s="22"/>
      <c r="MKU73" s="22"/>
      <c r="MKV73" s="22"/>
      <c r="MKW73" s="22"/>
      <c r="MKX73" s="22"/>
      <c r="MKY73" s="22"/>
      <c r="MKZ73" s="22"/>
      <c r="MLA73" s="22"/>
      <c r="MLB73" s="22"/>
      <c r="MLC73" s="22"/>
      <c r="MLD73" s="22"/>
      <c r="MLE73" s="22"/>
      <c r="MLF73" s="22"/>
      <c r="MLG73" s="22"/>
      <c r="MLH73" s="22"/>
      <c r="MLI73" s="22"/>
      <c r="MLJ73" s="22"/>
      <c r="MLK73" s="22"/>
      <c r="MLL73" s="22"/>
      <c r="MLM73" s="22"/>
      <c r="MLN73" s="22"/>
      <c r="MLO73" s="22"/>
      <c r="MLP73" s="22"/>
      <c r="MLQ73" s="22"/>
      <c r="MLR73" s="22"/>
      <c r="MLS73" s="22"/>
      <c r="MLT73" s="22"/>
      <c r="MLU73" s="22"/>
      <c r="MLV73" s="22"/>
      <c r="MLW73" s="22"/>
      <c r="MLX73" s="22"/>
      <c r="MLY73" s="22"/>
      <c r="MLZ73" s="22"/>
      <c r="MMA73" s="22"/>
      <c r="MMB73" s="22"/>
      <c r="MMC73" s="22"/>
      <c r="MMD73" s="22"/>
      <c r="MME73" s="22"/>
      <c r="MMF73" s="22"/>
      <c r="MMG73" s="22"/>
      <c r="MMH73" s="22"/>
      <c r="MMI73" s="22"/>
      <c r="MMJ73" s="22"/>
      <c r="MMK73" s="22"/>
      <c r="MML73" s="22"/>
      <c r="MMM73" s="22"/>
      <c r="MMN73" s="22"/>
      <c r="MMO73" s="22"/>
      <c r="MMP73" s="22"/>
      <c r="MMQ73" s="22"/>
      <c r="MMR73" s="22"/>
      <c r="MMS73" s="22"/>
      <c r="MMT73" s="22"/>
      <c r="MMU73" s="22"/>
      <c r="MMV73" s="22"/>
      <c r="MMW73" s="22"/>
      <c r="MMX73" s="22"/>
      <c r="MMY73" s="22"/>
      <c r="MMZ73" s="22"/>
      <c r="MNA73" s="22"/>
      <c r="MNB73" s="22"/>
      <c r="MNC73" s="22"/>
      <c r="MND73" s="22"/>
      <c r="MNE73" s="22"/>
      <c r="MNF73" s="22"/>
      <c r="MNG73" s="22"/>
      <c r="MNH73" s="22"/>
      <c r="MNI73" s="22"/>
      <c r="MNJ73" s="22"/>
      <c r="MNK73" s="22"/>
      <c r="MNL73" s="22"/>
      <c r="MNM73" s="22"/>
      <c r="MNN73" s="22"/>
      <c r="MNO73" s="22"/>
      <c r="MNP73" s="22"/>
      <c r="MNQ73" s="22"/>
      <c r="MNR73" s="22"/>
      <c r="MNS73" s="22"/>
      <c r="MNT73" s="22"/>
      <c r="MNU73" s="22"/>
      <c r="MNV73" s="22"/>
      <c r="MNW73" s="22"/>
      <c r="MNX73" s="22"/>
      <c r="MNY73" s="22"/>
      <c r="MNZ73" s="22"/>
      <c r="MOA73" s="22"/>
      <c r="MOB73" s="22"/>
      <c r="MOC73" s="22"/>
      <c r="MOD73" s="22"/>
      <c r="MOE73" s="22"/>
      <c r="MOF73" s="22"/>
      <c r="MOG73" s="22"/>
      <c r="MOH73" s="22"/>
      <c r="MOI73" s="22"/>
      <c r="MOJ73" s="22"/>
      <c r="MOK73" s="22"/>
      <c r="MOL73" s="22"/>
      <c r="MOM73" s="22"/>
      <c r="MON73" s="22"/>
      <c r="MOO73" s="22"/>
      <c r="MOP73" s="22"/>
      <c r="MOQ73" s="22"/>
      <c r="MOR73" s="22"/>
      <c r="MOS73" s="22"/>
      <c r="MOT73" s="22"/>
      <c r="MOU73" s="22"/>
      <c r="MOV73" s="22"/>
      <c r="MOW73" s="22"/>
      <c r="MOX73" s="22"/>
      <c r="MOY73" s="22"/>
      <c r="MOZ73" s="22"/>
      <c r="MPA73" s="22"/>
      <c r="MPB73" s="22"/>
      <c r="MPC73" s="22"/>
      <c r="MPD73" s="22"/>
      <c r="MPE73" s="22"/>
      <c r="MPF73" s="22"/>
      <c r="MPG73" s="22"/>
      <c r="MPH73" s="22"/>
      <c r="MPI73" s="22"/>
      <c r="MPJ73" s="22"/>
      <c r="MPK73" s="22"/>
      <c r="MPL73" s="22"/>
      <c r="MPM73" s="22"/>
      <c r="MPN73" s="22"/>
      <c r="MPO73" s="22"/>
      <c r="MPP73" s="22"/>
      <c r="MPQ73" s="22"/>
      <c r="MPR73" s="22"/>
      <c r="MPS73" s="22"/>
      <c r="MPT73" s="22"/>
      <c r="MPU73" s="22"/>
      <c r="MPV73" s="22"/>
      <c r="MPW73" s="22"/>
      <c r="MPX73" s="22"/>
      <c r="MPY73" s="22"/>
      <c r="MPZ73" s="22"/>
      <c r="MQA73" s="22"/>
      <c r="MQB73" s="22"/>
      <c r="MQC73" s="22"/>
      <c r="MQD73" s="22"/>
      <c r="MQE73" s="22"/>
      <c r="MQF73" s="22"/>
      <c r="MQG73" s="22"/>
      <c r="MQH73" s="22"/>
      <c r="MQI73" s="22"/>
      <c r="MQJ73" s="22"/>
      <c r="MQK73" s="22"/>
      <c r="MQL73" s="22"/>
      <c r="MQM73" s="22"/>
      <c r="MQN73" s="22"/>
      <c r="MQO73" s="22"/>
      <c r="MQP73" s="22"/>
      <c r="MQQ73" s="22"/>
      <c r="MQR73" s="22"/>
      <c r="MQS73" s="22"/>
      <c r="MQT73" s="22"/>
      <c r="MQU73" s="22"/>
      <c r="MQV73" s="22"/>
      <c r="MQW73" s="22"/>
      <c r="MQX73" s="22"/>
      <c r="MQY73" s="22"/>
      <c r="MQZ73" s="22"/>
      <c r="MRA73" s="22"/>
      <c r="MRB73" s="22"/>
      <c r="MRC73" s="22"/>
      <c r="MRD73" s="22"/>
      <c r="MRE73" s="22"/>
      <c r="MRF73" s="22"/>
      <c r="MRG73" s="22"/>
      <c r="MRH73" s="22"/>
      <c r="MRI73" s="22"/>
      <c r="MRJ73" s="22"/>
      <c r="MRK73" s="22"/>
      <c r="MRL73" s="22"/>
      <c r="MRM73" s="22"/>
      <c r="MRN73" s="22"/>
      <c r="MRO73" s="22"/>
      <c r="MRP73" s="22"/>
      <c r="MRQ73" s="22"/>
      <c r="MRR73" s="22"/>
      <c r="MRS73" s="22"/>
      <c r="MRT73" s="22"/>
      <c r="MRU73" s="22"/>
      <c r="MRV73" s="22"/>
      <c r="MRW73" s="22"/>
      <c r="MRX73" s="22"/>
      <c r="MRY73" s="22"/>
      <c r="MRZ73" s="22"/>
      <c r="MSA73" s="22"/>
      <c r="MSB73" s="22"/>
      <c r="MSC73" s="22"/>
      <c r="MSD73" s="22"/>
      <c r="MSE73" s="22"/>
      <c r="MSF73" s="22"/>
      <c r="MSG73" s="22"/>
      <c r="MSH73" s="22"/>
      <c r="MSI73" s="22"/>
      <c r="MSJ73" s="22"/>
      <c r="MSK73" s="22"/>
      <c r="MSL73" s="22"/>
      <c r="MSM73" s="22"/>
      <c r="MSN73" s="22"/>
      <c r="MSO73" s="22"/>
      <c r="MSP73" s="22"/>
      <c r="MSQ73" s="22"/>
      <c r="MSR73" s="22"/>
      <c r="MSS73" s="22"/>
      <c r="MST73" s="22"/>
      <c r="MSU73" s="22"/>
      <c r="MSV73" s="22"/>
      <c r="MSW73" s="22"/>
      <c r="MSX73" s="22"/>
      <c r="MSY73" s="22"/>
      <c r="MSZ73" s="22"/>
      <c r="MTA73" s="22"/>
      <c r="MTB73" s="22"/>
      <c r="MTC73" s="22"/>
      <c r="MTD73" s="22"/>
      <c r="MTE73" s="22"/>
      <c r="MTF73" s="22"/>
      <c r="MTG73" s="22"/>
      <c r="MTH73" s="22"/>
      <c r="MTI73" s="22"/>
      <c r="MTJ73" s="22"/>
      <c r="MTK73" s="22"/>
      <c r="MTL73" s="22"/>
      <c r="MTM73" s="22"/>
      <c r="MTN73" s="22"/>
      <c r="MTO73" s="22"/>
      <c r="MTP73" s="22"/>
      <c r="MTQ73" s="22"/>
      <c r="MTR73" s="22"/>
      <c r="MTS73" s="22"/>
      <c r="MTT73" s="22"/>
      <c r="MTU73" s="22"/>
      <c r="MTV73" s="22"/>
      <c r="MTW73" s="22"/>
      <c r="MTX73" s="22"/>
      <c r="MTY73" s="22"/>
      <c r="MTZ73" s="22"/>
      <c r="MUA73" s="22"/>
      <c r="MUB73" s="22"/>
      <c r="MUC73" s="22"/>
      <c r="MUD73" s="22"/>
      <c r="MUE73" s="22"/>
      <c r="MUF73" s="22"/>
      <c r="MUG73" s="22"/>
      <c r="MUH73" s="22"/>
      <c r="MUI73" s="22"/>
      <c r="MUJ73" s="22"/>
      <c r="MUK73" s="22"/>
      <c r="MUL73" s="22"/>
      <c r="MUM73" s="22"/>
      <c r="MUN73" s="22"/>
      <c r="MUO73" s="22"/>
      <c r="MUP73" s="22"/>
      <c r="MUQ73" s="22"/>
      <c r="MUR73" s="22"/>
      <c r="MUS73" s="22"/>
      <c r="MUT73" s="22"/>
      <c r="MUU73" s="22"/>
      <c r="MUV73" s="22"/>
      <c r="MUW73" s="22"/>
      <c r="MUX73" s="22"/>
      <c r="MUY73" s="22"/>
      <c r="MUZ73" s="22"/>
      <c r="MVA73" s="22"/>
      <c r="MVB73" s="22"/>
      <c r="MVC73" s="22"/>
      <c r="MVD73" s="22"/>
      <c r="MVE73" s="22"/>
      <c r="MVF73" s="22"/>
      <c r="MVG73" s="22"/>
      <c r="MVH73" s="22"/>
      <c r="MVI73" s="22"/>
      <c r="MVJ73" s="22"/>
      <c r="MVK73" s="22"/>
      <c r="MVL73" s="22"/>
      <c r="MVM73" s="22"/>
      <c r="MVN73" s="22"/>
      <c r="MVO73" s="22"/>
      <c r="MVP73" s="22"/>
      <c r="MVQ73" s="22"/>
      <c r="MVR73" s="22"/>
      <c r="MVS73" s="22"/>
      <c r="MVT73" s="22"/>
      <c r="MVU73" s="22"/>
      <c r="MVV73" s="22"/>
      <c r="MVW73" s="22"/>
      <c r="MVX73" s="22"/>
      <c r="MVY73" s="22"/>
      <c r="MVZ73" s="22"/>
      <c r="MWA73" s="22"/>
      <c r="MWB73" s="22"/>
      <c r="MWC73" s="22"/>
      <c r="MWD73" s="22"/>
      <c r="MWE73" s="22"/>
      <c r="MWF73" s="22"/>
      <c r="MWG73" s="22"/>
      <c r="MWH73" s="22"/>
      <c r="MWI73" s="22"/>
      <c r="MWJ73" s="22"/>
      <c r="MWK73" s="22"/>
      <c r="MWL73" s="22"/>
      <c r="MWM73" s="22"/>
      <c r="MWN73" s="22"/>
      <c r="MWO73" s="22"/>
      <c r="MWP73" s="22"/>
      <c r="MWQ73" s="22"/>
      <c r="MWR73" s="22"/>
      <c r="MWS73" s="22"/>
      <c r="MWT73" s="22"/>
      <c r="MWU73" s="22"/>
      <c r="MWV73" s="22"/>
      <c r="MWW73" s="22"/>
      <c r="MWX73" s="22"/>
      <c r="MWY73" s="22"/>
      <c r="MWZ73" s="22"/>
      <c r="MXA73" s="22"/>
      <c r="MXB73" s="22"/>
      <c r="MXC73" s="22"/>
      <c r="MXD73" s="22"/>
      <c r="MXE73" s="22"/>
      <c r="MXF73" s="22"/>
      <c r="MXG73" s="22"/>
      <c r="MXH73" s="22"/>
      <c r="MXI73" s="22"/>
      <c r="MXJ73" s="22"/>
      <c r="MXK73" s="22"/>
      <c r="MXL73" s="22"/>
      <c r="MXM73" s="22"/>
      <c r="MXN73" s="22"/>
      <c r="MXO73" s="22"/>
      <c r="MXP73" s="22"/>
      <c r="MXQ73" s="22"/>
      <c r="MXR73" s="22"/>
      <c r="MXS73" s="22"/>
      <c r="MXT73" s="22"/>
      <c r="MXU73" s="22"/>
      <c r="MXV73" s="22"/>
      <c r="MXW73" s="22"/>
      <c r="MXX73" s="22"/>
      <c r="MXY73" s="22"/>
      <c r="MXZ73" s="22"/>
      <c r="MYA73" s="22"/>
      <c r="MYB73" s="22"/>
      <c r="MYC73" s="22"/>
      <c r="MYD73" s="22"/>
      <c r="MYE73" s="22"/>
      <c r="MYF73" s="22"/>
      <c r="MYG73" s="22"/>
      <c r="MYH73" s="22"/>
      <c r="MYI73" s="22"/>
      <c r="MYJ73" s="22"/>
      <c r="MYK73" s="22"/>
      <c r="MYL73" s="22"/>
      <c r="MYM73" s="22"/>
      <c r="MYN73" s="22"/>
      <c r="MYO73" s="22"/>
      <c r="MYP73" s="22"/>
      <c r="MYQ73" s="22"/>
      <c r="MYR73" s="22"/>
      <c r="MYS73" s="22"/>
      <c r="MYT73" s="22"/>
      <c r="MYU73" s="22"/>
      <c r="MYV73" s="22"/>
      <c r="MYW73" s="22"/>
      <c r="MYX73" s="22"/>
      <c r="MYY73" s="22"/>
      <c r="MYZ73" s="22"/>
      <c r="MZA73" s="22"/>
      <c r="MZB73" s="22"/>
      <c r="MZC73" s="22"/>
      <c r="MZD73" s="22"/>
      <c r="MZE73" s="22"/>
      <c r="MZF73" s="22"/>
      <c r="MZG73" s="22"/>
      <c r="MZH73" s="22"/>
      <c r="MZI73" s="22"/>
      <c r="MZJ73" s="22"/>
      <c r="MZK73" s="22"/>
      <c r="MZL73" s="22"/>
      <c r="MZM73" s="22"/>
      <c r="MZN73" s="22"/>
      <c r="MZO73" s="22"/>
      <c r="MZP73" s="22"/>
      <c r="MZQ73" s="22"/>
      <c r="MZR73" s="22"/>
      <c r="MZS73" s="22"/>
      <c r="MZT73" s="22"/>
      <c r="MZU73" s="22"/>
      <c r="MZV73" s="22"/>
      <c r="MZW73" s="22"/>
      <c r="MZX73" s="22"/>
      <c r="MZY73" s="22"/>
      <c r="MZZ73" s="22"/>
      <c r="NAA73" s="22"/>
      <c r="NAB73" s="22"/>
      <c r="NAC73" s="22"/>
      <c r="NAD73" s="22"/>
      <c r="NAE73" s="22"/>
      <c r="NAF73" s="22"/>
      <c r="NAG73" s="22"/>
      <c r="NAH73" s="22"/>
      <c r="NAI73" s="22"/>
      <c r="NAJ73" s="22"/>
      <c r="NAK73" s="22"/>
      <c r="NAL73" s="22"/>
      <c r="NAM73" s="22"/>
      <c r="NAN73" s="22"/>
      <c r="NAO73" s="22"/>
      <c r="NAP73" s="22"/>
      <c r="NAQ73" s="22"/>
      <c r="NAR73" s="22"/>
      <c r="NAS73" s="22"/>
      <c r="NAT73" s="22"/>
      <c r="NAU73" s="22"/>
      <c r="NAV73" s="22"/>
      <c r="NAW73" s="22"/>
      <c r="NAX73" s="22"/>
      <c r="NAY73" s="22"/>
      <c r="NAZ73" s="22"/>
      <c r="NBA73" s="22"/>
      <c r="NBB73" s="22"/>
      <c r="NBC73" s="22"/>
      <c r="NBD73" s="22"/>
      <c r="NBE73" s="22"/>
      <c r="NBF73" s="22"/>
      <c r="NBG73" s="22"/>
      <c r="NBH73" s="22"/>
      <c r="NBI73" s="22"/>
      <c r="NBJ73" s="22"/>
      <c r="NBK73" s="22"/>
      <c r="NBL73" s="22"/>
      <c r="NBM73" s="22"/>
      <c r="NBN73" s="22"/>
      <c r="NBO73" s="22"/>
      <c r="NBP73" s="22"/>
      <c r="NBQ73" s="22"/>
      <c r="NBR73" s="22"/>
      <c r="NBS73" s="22"/>
      <c r="NBT73" s="22"/>
      <c r="NBU73" s="22"/>
      <c r="NBV73" s="22"/>
      <c r="NBW73" s="22"/>
      <c r="NBX73" s="22"/>
      <c r="NBY73" s="22"/>
      <c r="NBZ73" s="22"/>
      <c r="NCA73" s="22"/>
      <c r="NCB73" s="22"/>
      <c r="NCC73" s="22"/>
      <c r="NCD73" s="22"/>
      <c r="NCE73" s="22"/>
      <c r="NCF73" s="22"/>
      <c r="NCG73" s="22"/>
      <c r="NCH73" s="22"/>
      <c r="NCI73" s="22"/>
      <c r="NCJ73" s="22"/>
      <c r="NCK73" s="22"/>
      <c r="NCL73" s="22"/>
      <c r="NCM73" s="22"/>
      <c r="NCN73" s="22"/>
      <c r="NCO73" s="22"/>
      <c r="NCP73" s="22"/>
      <c r="NCQ73" s="22"/>
      <c r="NCR73" s="22"/>
      <c r="NCS73" s="22"/>
      <c r="NCT73" s="22"/>
      <c r="NCU73" s="22"/>
      <c r="NCV73" s="22"/>
      <c r="NCW73" s="22"/>
      <c r="NCX73" s="22"/>
      <c r="NCY73" s="22"/>
      <c r="NCZ73" s="22"/>
      <c r="NDA73" s="22"/>
      <c r="NDB73" s="22"/>
      <c r="NDC73" s="22"/>
      <c r="NDD73" s="22"/>
      <c r="NDE73" s="22"/>
      <c r="NDF73" s="22"/>
      <c r="NDG73" s="22"/>
      <c r="NDH73" s="22"/>
      <c r="NDI73" s="22"/>
      <c r="NDJ73" s="22"/>
      <c r="NDK73" s="22"/>
      <c r="NDL73" s="22"/>
      <c r="NDM73" s="22"/>
      <c r="NDN73" s="22"/>
      <c r="NDO73" s="22"/>
      <c r="NDP73" s="22"/>
      <c r="NDQ73" s="22"/>
      <c r="NDR73" s="22"/>
      <c r="NDS73" s="22"/>
      <c r="NDT73" s="22"/>
      <c r="NDU73" s="22"/>
      <c r="NDV73" s="22"/>
      <c r="NDW73" s="22"/>
      <c r="NDX73" s="22"/>
      <c r="NDY73" s="22"/>
      <c r="NDZ73" s="22"/>
      <c r="NEA73" s="22"/>
      <c r="NEB73" s="22"/>
      <c r="NEC73" s="22"/>
      <c r="NED73" s="22"/>
      <c r="NEE73" s="22"/>
      <c r="NEF73" s="22"/>
      <c r="NEG73" s="22"/>
      <c r="NEH73" s="22"/>
      <c r="NEI73" s="22"/>
      <c r="NEJ73" s="22"/>
      <c r="NEK73" s="22"/>
      <c r="NEL73" s="22"/>
      <c r="NEM73" s="22"/>
      <c r="NEN73" s="22"/>
      <c r="NEO73" s="22"/>
      <c r="NEP73" s="22"/>
      <c r="NEQ73" s="22"/>
      <c r="NER73" s="22"/>
      <c r="NES73" s="22"/>
      <c r="NET73" s="22"/>
      <c r="NEU73" s="22"/>
      <c r="NEV73" s="22"/>
      <c r="NEW73" s="22"/>
      <c r="NEX73" s="22"/>
      <c r="NEY73" s="22"/>
      <c r="NEZ73" s="22"/>
      <c r="NFA73" s="22"/>
      <c r="NFB73" s="22"/>
      <c r="NFC73" s="22"/>
      <c r="NFD73" s="22"/>
      <c r="NFE73" s="22"/>
      <c r="NFF73" s="22"/>
      <c r="NFG73" s="22"/>
      <c r="NFH73" s="22"/>
      <c r="NFI73" s="22"/>
      <c r="NFJ73" s="22"/>
      <c r="NFK73" s="22"/>
      <c r="NFL73" s="22"/>
      <c r="NFM73" s="22"/>
      <c r="NFN73" s="22"/>
      <c r="NFO73" s="22"/>
      <c r="NFP73" s="22"/>
      <c r="NFQ73" s="22"/>
      <c r="NFR73" s="22"/>
      <c r="NFS73" s="22"/>
      <c r="NFT73" s="22"/>
      <c r="NFU73" s="22"/>
      <c r="NFV73" s="22"/>
      <c r="NFW73" s="22"/>
      <c r="NFX73" s="22"/>
      <c r="NFY73" s="22"/>
      <c r="NFZ73" s="22"/>
      <c r="NGA73" s="22"/>
      <c r="NGB73" s="22"/>
      <c r="NGC73" s="22"/>
      <c r="NGD73" s="22"/>
      <c r="NGE73" s="22"/>
      <c r="NGF73" s="22"/>
      <c r="NGG73" s="22"/>
      <c r="NGH73" s="22"/>
      <c r="NGI73" s="22"/>
      <c r="NGJ73" s="22"/>
      <c r="NGK73" s="22"/>
      <c r="NGL73" s="22"/>
      <c r="NGM73" s="22"/>
      <c r="NGN73" s="22"/>
      <c r="NGO73" s="22"/>
      <c r="NGP73" s="22"/>
      <c r="NGQ73" s="22"/>
      <c r="NGR73" s="22"/>
      <c r="NGS73" s="22"/>
      <c r="NGT73" s="22"/>
      <c r="NGU73" s="22"/>
      <c r="NGV73" s="22"/>
      <c r="NGW73" s="22"/>
      <c r="NGX73" s="22"/>
      <c r="NGY73" s="22"/>
      <c r="NGZ73" s="22"/>
      <c r="NHA73" s="22"/>
      <c r="NHB73" s="22"/>
      <c r="NHC73" s="22"/>
      <c r="NHD73" s="22"/>
      <c r="NHE73" s="22"/>
      <c r="NHF73" s="22"/>
      <c r="NHG73" s="22"/>
      <c r="NHH73" s="22"/>
      <c r="NHI73" s="22"/>
      <c r="NHJ73" s="22"/>
      <c r="NHK73" s="22"/>
      <c r="NHL73" s="22"/>
      <c r="NHM73" s="22"/>
      <c r="NHN73" s="22"/>
      <c r="NHO73" s="22"/>
      <c r="NHP73" s="22"/>
      <c r="NHQ73" s="22"/>
      <c r="NHR73" s="22"/>
      <c r="NHS73" s="22"/>
      <c r="NHT73" s="22"/>
      <c r="NHU73" s="22"/>
      <c r="NHV73" s="22"/>
      <c r="NHW73" s="22"/>
      <c r="NHX73" s="22"/>
      <c r="NHY73" s="22"/>
      <c r="NHZ73" s="22"/>
      <c r="NIA73" s="22"/>
      <c r="NIB73" s="22"/>
      <c r="NIC73" s="22"/>
      <c r="NID73" s="22"/>
      <c r="NIE73" s="22"/>
      <c r="NIF73" s="22"/>
      <c r="NIG73" s="22"/>
      <c r="NIH73" s="22"/>
      <c r="NII73" s="22"/>
      <c r="NIJ73" s="22"/>
      <c r="NIK73" s="22"/>
      <c r="NIL73" s="22"/>
      <c r="NIM73" s="22"/>
      <c r="NIN73" s="22"/>
      <c r="NIO73" s="22"/>
      <c r="NIP73" s="22"/>
      <c r="NIQ73" s="22"/>
      <c r="NIR73" s="22"/>
      <c r="NIS73" s="22"/>
      <c r="NIT73" s="22"/>
      <c r="NIU73" s="22"/>
      <c r="NIV73" s="22"/>
      <c r="NIW73" s="22"/>
      <c r="NIX73" s="22"/>
      <c r="NIY73" s="22"/>
      <c r="NIZ73" s="22"/>
      <c r="NJA73" s="22"/>
      <c r="NJB73" s="22"/>
      <c r="NJC73" s="22"/>
      <c r="NJD73" s="22"/>
      <c r="NJE73" s="22"/>
      <c r="NJF73" s="22"/>
      <c r="NJG73" s="22"/>
      <c r="NJH73" s="22"/>
      <c r="NJI73" s="22"/>
      <c r="NJJ73" s="22"/>
      <c r="NJK73" s="22"/>
      <c r="NJL73" s="22"/>
      <c r="NJM73" s="22"/>
      <c r="NJN73" s="22"/>
      <c r="NJO73" s="22"/>
      <c r="NJP73" s="22"/>
      <c r="NJQ73" s="22"/>
      <c r="NJR73" s="22"/>
      <c r="NJS73" s="22"/>
      <c r="NJT73" s="22"/>
      <c r="NJU73" s="22"/>
      <c r="NJV73" s="22"/>
      <c r="NJW73" s="22"/>
      <c r="NJX73" s="22"/>
      <c r="NJY73" s="22"/>
      <c r="NJZ73" s="22"/>
      <c r="NKA73" s="22"/>
      <c r="NKB73" s="22"/>
      <c r="NKC73" s="22"/>
      <c r="NKD73" s="22"/>
      <c r="NKE73" s="22"/>
      <c r="NKF73" s="22"/>
      <c r="NKG73" s="22"/>
      <c r="NKH73" s="22"/>
      <c r="NKI73" s="22"/>
      <c r="NKJ73" s="22"/>
      <c r="NKK73" s="22"/>
      <c r="NKL73" s="22"/>
      <c r="NKM73" s="22"/>
      <c r="NKN73" s="22"/>
      <c r="NKO73" s="22"/>
      <c r="NKP73" s="22"/>
      <c r="NKQ73" s="22"/>
      <c r="NKR73" s="22"/>
      <c r="NKS73" s="22"/>
      <c r="NKT73" s="22"/>
      <c r="NKU73" s="22"/>
      <c r="NKV73" s="22"/>
      <c r="NKW73" s="22"/>
      <c r="NKX73" s="22"/>
      <c r="NKY73" s="22"/>
      <c r="NKZ73" s="22"/>
      <c r="NLA73" s="22"/>
      <c r="NLB73" s="22"/>
      <c r="NLC73" s="22"/>
      <c r="NLD73" s="22"/>
      <c r="NLE73" s="22"/>
      <c r="NLF73" s="22"/>
      <c r="NLG73" s="22"/>
      <c r="NLH73" s="22"/>
      <c r="NLI73" s="22"/>
      <c r="NLJ73" s="22"/>
      <c r="NLK73" s="22"/>
      <c r="NLL73" s="22"/>
      <c r="NLM73" s="22"/>
      <c r="NLN73" s="22"/>
      <c r="NLO73" s="22"/>
      <c r="NLP73" s="22"/>
      <c r="NLQ73" s="22"/>
      <c r="NLR73" s="22"/>
      <c r="NLS73" s="22"/>
      <c r="NLT73" s="22"/>
      <c r="NLU73" s="22"/>
      <c r="NLV73" s="22"/>
      <c r="NLW73" s="22"/>
      <c r="NLX73" s="22"/>
      <c r="NLY73" s="22"/>
      <c r="NLZ73" s="22"/>
      <c r="NMA73" s="22"/>
      <c r="NMB73" s="22"/>
      <c r="NMC73" s="22"/>
      <c r="NMD73" s="22"/>
      <c r="NME73" s="22"/>
      <c r="NMF73" s="22"/>
      <c r="NMG73" s="22"/>
      <c r="NMH73" s="22"/>
      <c r="NMI73" s="22"/>
      <c r="NMJ73" s="22"/>
      <c r="NMK73" s="22"/>
      <c r="NML73" s="22"/>
      <c r="NMM73" s="22"/>
      <c r="NMN73" s="22"/>
      <c r="NMO73" s="22"/>
      <c r="NMP73" s="22"/>
      <c r="NMQ73" s="22"/>
      <c r="NMR73" s="22"/>
      <c r="NMS73" s="22"/>
      <c r="NMT73" s="22"/>
      <c r="NMU73" s="22"/>
      <c r="NMV73" s="22"/>
      <c r="NMW73" s="22"/>
      <c r="NMX73" s="22"/>
      <c r="NMY73" s="22"/>
      <c r="NMZ73" s="22"/>
      <c r="NNA73" s="22"/>
      <c r="NNB73" s="22"/>
      <c r="NNC73" s="22"/>
      <c r="NND73" s="22"/>
      <c r="NNE73" s="22"/>
      <c r="NNF73" s="22"/>
      <c r="NNG73" s="22"/>
      <c r="NNH73" s="22"/>
      <c r="NNI73" s="22"/>
      <c r="NNJ73" s="22"/>
      <c r="NNK73" s="22"/>
      <c r="NNL73" s="22"/>
      <c r="NNM73" s="22"/>
      <c r="NNN73" s="22"/>
      <c r="NNO73" s="22"/>
      <c r="NNP73" s="22"/>
      <c r="NNQ73" s="22"/>
      <c r="NNR73" s="22"/>
      <c r="NNS73" s="22"/>
      <c r="NNT73" s="22"/>
      <c r="NNU73" s="22"/>
      <c r="NNV73" s="22"/>
      <c r="NNW73" s="22"/>
      <c r="NNX73" s="22"/>
      <c r="NNY73" s="22"/>
      <c r="NNZ73" s="22"/>
      <c r="NOA73" s="22"/>
      <c r="NOB73" s="22"/>
      <c r="NOC73" s="22"/>
      <c r="NOD73" s="22"/>
      <c r="NOE73" s="22"/>
      <c r="NOF73" s="22"/>
      <c r="NOG73" s="22"/>
      <c r="NOH73" s="22"/>
      <c r="NOI73" s="22"/>
      <c r="NOJ73" s="22"/>
      <c r="NOK73" s="22"/>
      <c r="NOL73" s="22"/>
      <c r="NOM73" s="22"/>
      <c r="NON73" s="22"/>
      <c r="NOO73" s="22"/>
      <c r="NOP73" s="22"/>
      <c r="NOQ73" s="22"/>
      <c r="NOR73" s="22"/>
      <c r="NOS73" s="22"/>
      <c r="NOT73" s="22"/>
      <c r="NOU73" s="22"/>
      <c r="NOV73" s="22"/>
      <c r="NOW73" s="22"/>
      <c r="NOX73" s="22"/>
      <c r="NOY73" s="22"/>
      <c r="NOZ73" s="22"/>
      <c r="NPA73" s="22"/>
      <c r="NPB73" s="22"/>
      <c r="NPC73" s="22"/>
      <c r="NPD73" s="22"/>
      <c r="NPE73" s="22"/>
      <c r="NPF73" s="22"/>
      <c r="NPG73" s="22"/>
      <c r="NPH73" s="22"/>
      <c r="NPI73" s="22"/>
      <c r="NPJ73" s="22"/>
      <c r="NPK73" s="22"/>
      <c r="NPL73" s="22"/>
      <c r="NPM73" s="22"/>
      <c r="NPN73" s="22"/>
      <c r="NPO73" s="22"/>
      <c r="NPP73" s="22"/>
      <c r="NPQ73" s="22"/>
      <c r="NPR73" s="22"/>
      <c r="NPS73" s="22"/>
      <c r="NPT73" s="22"/>
      <c r="NPU73" s="22"/>
      <c r="NPV73" s="22"/>
      <c r="NPW73" s="22"/>
      <c r="NPX73" s="22"/>
      <c r="NPY73" s="22"/>
      <c r="NPZ73" s="22"/>
      <c r="NQA73" s="22"/>
      <c r="NQB73" s="22"/>
      <c r="NQC73" s="22"/>
      <c r="NQD73" s="22"/>
      <c r="NQE73" s="22"/>
      <c r="NQF73" s="22"/>
      <c r="NQG73" s="22"/>
      <c r="NQH73" s="22"/>
      <c r="NQI73" s="22"/>
      <c r="NQJ73" s="22"/>
      <c r="NQK73" s="22"/>
      <c r="NQL73" s="22"/>
      <c r="NQM73" s="22"/>
      <c r="NQN73" s="22"/>
      <c r="NQO73" s="22"/>
      <c r="NQP73" s="22"/>
      <c r="NQQ73" s="22"/>
      <c r="NQR73" s="22"/>
      <c r="NQS73" s="22"/>
      <c r="NQT73" s="22"/>
      <c r="NQU73" s="22"/>
      <c r="NQV73" s="22"/>
      <c r="NQW73" s="22"/>
      <c r="NQX73" s="22"/>
      <c r="NQY73" s="22"/>
      <c r="NQZ73" s="22"/>
      <c r="NRA73" s="22"/>
      <c r="NRB73" s="22"/>
      <c r="NRC73" s="22"/>
      <c r="NRD73" s="22"/>
      <c r="NRE73" s="22"/>
      <c r="NRF73" s="22"/>
      <c r="NRG73" s="22"/>
      <c r="NRH73" s="22"/>
      <c r="NRI73" s="22"/>
      <c r="NRJ73" s="22"/>
      <c r="NRK73" s="22"/>
      <c r="NRL73" s="22"/>
      <c r="NRM73" s="22"/>
      <c r="NRN73" s="22"/>
      <c r="NRO73" s="22"/>
      <c r="NRP73" s="22"/>
      <c r="NRQ73" s="22"/>
      <c r="NRR73" s="22"/>
      <c r="NRS73" s="22"/>
      <c r="NRT73" s="22"/>
      <c r="NRU73" s="22"/>
      <c r="NRV73" s="22"/>
      <c r="NRW73" s="22"/>
      <c r="NRX73" s="22"/>
      <c r="NRY73" s="22"/>
      <c r="NRZ73" s="22"/>
      <c r="NSA73" s="22"/>
      <c r="NSB73" s="22"/>
      <c r="NSC73" s="22"/>
      <c r="NSD73" s="22"/>
      <c r="NSE73" s="22"/>
      <c r="NSF73" s="22"/>
      <c r="NSG73" s="22"/>
      <c r="NSH73" s="22"/>
      <c r="NSI73" s="22"/>
      <c r="NSJ73" s="22"/>
      <c r="NSK73" s="22"/>
      <c r="NSL73" s="22"/>
      <c r="NSM73" s="22"/>
      <c r="NSN73" s="22"/>
      <c r="NSO73" s="22"/>
      <c r="NSP73" s="22"/>
      <c r="NSQ73" s="22"/>
      <c r="NSR73" s="22"/>
      <c r="NSS73" s="22"/>
      <c r="NST73" s="22"/>
      <c r="NSU73" s="22"/>
      <c r="NSV73" s="22"/>
      <c r="NSW73" s="22"/>
      <c r="NSX73" s="22"/>
      <c r="NSY73" s="22"/>
      <c r="NSZ73" s="22"/>
      <c r="NTA73" s="22"/>
      <c r="NTB73" s="22"/>
      <c r="NTC73" s="22"/>
      <c r="NTD73" s="22"/>
      <c r="NTE73" s="22"/>
      <c r="NTF73" s="22"/>
      <c r="NTG73" s="22"/>
      <c r="NTH73" s="22"/>
      <c r="NTI73" s="22"/>
      <c r="NTJ73" s="22"/>
      <c r="NTK73" s="22"/>
      <c r="NTL73" s="22"/>
      <c r="NTM73" s="22"/>
      <c r="NTN73" s="22"/>
      <c r="NTO73" s="22"/>
      <c r="NTP73" s="22"/>
      <c r="NTQ73" s="22"/>
      <c r="NTR73" s="22"/>
      <c r="NTS73" s="22"/>
      <c r="NTT73" s="22"/>
      <c r="NTU73" s="22"/>
      <c r="NTV73" s="22"/>
      <c r="NTW73" s="22"/>
      <c r="NTX73" s="22"/>
      <c r="NTY73" s="22"/>
      <c r="NTZ73" s="22"/>
      <c r="NUA73" s="22"/>
      <c r="NUB73" s="22"/>
      <c r="NUC73" s="22"/>
      <c r="NUD73" s="22"/>
      <c r="NUE73" s="22"/>
      <c r="NUF73" s="22"/>
      <c r="NUG73" s="22"/>
      <c r="NUH73" s="22"/>
      <c r="NUI73" s="22"/>
      <c r="NUJ73" s="22"/>
      <c r="NUK73" s="22"/>
      <c r="NUL73" s="22"/>
      <c r="NUM73" s="22"/>
      <c r="NUN73" s="22"/>
      <c r="NUO73" s="22"/>
      <c r="NUP73" s="22"/>
      <c r="NUQ73" s="22"/>
      <c r="NUR73" s="22"/>
      <c r="NUS73" s="22"/>
      <c r="NUT73" s="22"/>
      <c r="NUU73" s="22"/>
      <c r="NUV73" s="22"/>
      <c r="NUW73" s="22"/>
      <c r="NUX73" s="22"/>
      <c r="NUY73" s="22"/>
      <c r="NUZ73" s="22"/>
      <c r="NVA73" s="22"/>
      <c r="NVB73" s="22"/>
      <c r="NVC73" s="22"/>
      <c r="NVD73" s="22"/>
      <c r="NVE73" s="22"/>
      <c r="NVF73" s="22"/>
      <c r="NVG73" s="22"/>
      <c r="NVH73" s="22"/>
      <c r="NVI73" s="22"/>
      <c r="NVJ73" s="22"/>
      <c r="NVK73" s="22"/>
      <c r="NVL73" s="22"/>
      <c r="NVM73" s="22"/>
      <c r="NVN73" s="22"/>
      <c r="NVO73" s="22"/>
      <c r="NVP73" s="22"/>
      <c r="NVQ73" s="22"/>
      <c r="NVR73" s="22"/>
      <c r="NVS73" s="22"/>
      <c r="NVT73" s="22"/>
      <c r="NVU73" s="22"/>
      <c r="NVV73" s="22"/>
      <c r="NVW73" s="22"/>
      <c r="NVX73" s="22"/>
      <c r="NVY73" s="22"/>
      <c r="NVZ73" s="22"/>
      <c r="NWA73" s="22"/>
      <c r="NWB73" s="22"/>
      <c r="NWC73" s="22"/>
      <c r="NWD73" s="22"/>
      <c r="NWE73" s="22"/>
      <c r="NWF73" s="22"/>
      <c r="NWG73" s="22"/>
      <c r="NWH73" s="22"/>
      <c r="NWI73" s="22"/>
      <c r="NWJ73" s="22"/>
      <c r="NWK73" s="22"/>
      <c r="NWL73" s="22"/>
      <c r="NWM73" s="22"/>
      <c r="NWN73" s="22"/>
      <c r="NWO73" s="22"/>
      <c r="NWP73" s="22"/>
      <c r="NWQ73" s="22"/>
      <c r="NWR73" s="22"/>
      <c r="NWS73" s="22"/>
      <c r="NWT73" s="22"/>
      <c r="NWU73" s="22"/>
      <c r="NWV73" s="22"/>
      <c r="NWW73" s="22"/>
      <c r="NWX73" s="22"/>
      <c r="NWY73" s="22"/>
      <c r="NWZ73" s="22"/>
      <c r="NXA73" s="22"/>
      <c r="NXB73" s="22"/>
      <c r="NXC73" s="22"/>
      <c r="NXD73" s="22"/>
      <c r="NXE73" s="22"/>
      <c r="NXF73" s="22"/>
      <c r="NXG73" s="22"/>
      <c r="NXH73" s="22"/>
      <c r="NXI73" s="22"/>
      <c r="NXJ73" s="22"/>
      <c r="NXK73" s="22"/>
      <c r="NXL73" s="22"/>
      <c r="NXM73" s="22"/>
      <c r="NXN73" s="22"/>
      <c r="NXO73" s="22"/>
      <c r="NXP73" s="22"/>
      <c r="NXQ73" s="22"/>
      <c r="NXR73" s="22"/>
      <c r="NXS73" s="22"/>
      <c r="NXT73" s="22"/>
      <c r="NXU73" s="22"/>
      <c r="NXV73" s="22"/>
      <c r="NXW73" s="22"/>
      <c r="NXX73" s="22"/>
      <c r="NXY73" s="22"/>
      <c r="NXZ73" s="22"/>
      <c r="NYA73" s="22"/>
      <c r="NYB73" s="22"/>
      <c r="NYC73" s="22"/>
      <c r="NYD73" s="22"/>
      <c r="NYE73" s="22"/>
      <c r="NYF73" s="22"/>
      <c r="NYG73" s="22"/>
      <c r="NYH73" s="22"/>
      <c r="NYI73" s="22"/>
      <c r="NYJ73" s="22"/>
      <c r="NYK73" s="22"/>
      <c r="NYL73" s="22"/>
      <c r="NYM73" s="22"/>
      <c r="NYN73" s="22"/>
      <c r="NYO73" s="22"/>
      <c r="NYP73" s="22"/>
      <c r="NYQ73" s="22"/>
      <c r="NYR73" s="22"/>
      <c r="NYS73" s="22"/>
      <c r="NYT73" s="22"/>
      <c r="NYU73" s="22"/>
      <c r="NYV73" s="22"/>
      <c r="NYW73" s="22"/>
      <c r="NYX73" s="22"/>
      <c r="NYY73" s="22"/>
      <c r="NYZ73" s="22"/>
      <c r="NZA73" s="22"/>
      <c r="NZB73" s="22"/>
      <c r="NZC73" s="22"/>
      <c r="NZD73" s="22"/>
      <c r="NZE73" s="22"/>
      <c r="NZF73" s="22"/>
      <c r="NZG73" s="22"/>
      <c r="NZH73" s="22"/>
      <c r="NZI73" s="22"/>
      <c r="NZJ73" s="22"/>
      <c r="NZK73" s="22"/>
      <c r="NZL73" s="22"/>
      <c r="NZM73" s="22"/>
      <c r="NZN73" s="22"/>
      <c r="NZO73" s="22"/>
      <c r="NZP73" s="22"/>
      <c r="NZQ73" s="22"/>
      <c r="NZR73" s="22"/>
      <c r="NZS73" s="22"/>
      <c r="NZT73" s="22"/>
      <c r="NZU73" s="22"/>
      <c r="NZV73" s="22"/>
      <c r="NZW73" s="22"/>
      <c r="NZX73" s="22"/>
      <c r="NZY73" s="22"/>
      <c r="NZZ73" s="22"/>
      <c r="OAA73" s="22"/>
      <c r="OAB73" s="22"/>
      <c r="OAC73" s="22"/>
      <c r="OAD73" s="22"/>
      <c r="OAE73" s="22"/>
      <c r="OAF73" s="22"/>
      <c r="OAG73" s="22"/>
      <c r="OAH73" s="22"/>
      <c r="OAI73" s="22"/>
      <c r="OAJ73" s="22"/>
      <c r="OAK73" s="22"/>
      <c r="OAL73" s="22"/>
      <c r="OAM73" s="22"/>
      <c r="OAN73" s="22"/>
      <c r="OAO73" s="22"/>
      <c r="OAP73" s="22"/>
      <c r="OAQ73" s="22"/>
      <c r="OAR73" s="22"/>
      <c r="OAS73" s="22"/>
      <c r="OAT73" s="22"/>
      <c r="OAU73" s="22"/>
      <c r="OAV73" s="22"/>
      <c r="OAW73" s="22"/>
      <c r="OAX73" s="22"/>
      <c r="OAY73" s="22"/>
      <c r="OAZ73" s="22"/>
      <c r="OBA73" s="22"/>
      <c r="OBB73" s="22"/>
      <c r="OBC73" s="22"/>
      <c r="OBD73" s="22"/>
      <c r="OBE73" s="22"/>
      <c r="OBF73" s="22"/>
      <c r="OBG73" s="22"/>
      <c r="OBH73" s="22"/>
      <c r="OBI73" s="22"/>
      <c r="OBJ73" s="22"/>
      <c r="OBK73" s="22"/>
      <c r="OBL73" s="22"/>
      <c r="OBM73" s="22"/>
      <c r="OBN73" s="22"/>
      <c r="OBO73" s="22"/>
      <c r="OBP73" s="22"/>
      <c r="OBQ73" s="22"/>
      <c r="OBR73" s="22"/>
      <c r="OBS73" s="22"/>
      <c r="OBT73" s="22"/>
      <c r="OBU73" s="22"/>
      <c r="OBV73" s="22"/>
      <c r="OBW73" s="22"/>
      <c r="OBX73" s="22"/>
      <c r="OBY73" s="22"/>
      <c r="OBZ73" s="22"/>
      <c r="OCA73" s="22"/>
      <c r="OCB73" s="22"/>
      <c r="OCC73" s="22"/>
      <c r="OCD73" s="22"/>
      <c r="OCE73" s="22"/>
      <c r="OCF73" s="22"/>
      <c r="OCG73" s="22"/>
      <c r="OCH73" s="22"/>
      <c r="OCI73" s="22"/>
      <c r="OCJ73" s="22"/>
      <c r="OCK73" s="22"/>
      <c r="OCL73" s="22"/>
      <c r="OCM73" s="22"/>
      <c r="OCN73" s="22"/>
      <c r="OCO73" s="22"/>
      <c r="OCP73" s="22"/>
      <c r="OCQ73" s="22"/>
      <c r="OCR73" s="22"/>
      <c r="OCS73" s="22"/>
      <c r="OCT73" s="22"/>
      <c r="OCU73" s="22"/>
      <c r="OCV73" s="22"/>
      <c r="OCW73" s="22"/>
      <c r="OCX73" s="22"/>
      <c r="OCY73" s="22"/>
      <c r="OCZ73" s="22"/>
      <c r="ODA73" s="22"/>
      <c r="ODB73" s="22"/>
      <c r="ODC73" s="22"/>
      <c r="ODD73" s="22"/>
      <c r="ODE73" s="22"/>
      <c r="ODF73" s="22"/>
      <c r="ODG73" s="22"/>
      <c r="ODH73" s="22"/>
      <c r="ODI73" s="22"/>
      <c r="ODJ73" s="22"/>
      <c r="ODK73" s="22"/>
      <c r="ODL73" s="22"/>
      <c r="ODM73" s="22"/>
      <c r="ODN73" s="22"/>
      <c r="ODO73" s="22"/>
      <c r="ODP73" s="22"/>
      <c r="ODQ73" s="22"/>
      <c r="ODR73" s="22"/>
      <c r="ODS73" s="22"/>
      <c r="ODT73" s="22"/>
      <c r="ODU73" s="22"/>
      <c r="ODV73" s="22"/>
      <c r="ODW73" s="22"/>
      <c r="ODX73" s="22"/>
      <c r="ODY73" s="22"/>
      <c r="ODZ73" s="22"/>
      <c r="OEA73" s="22"/>
      <c r="OEB73" s="22"/>
      <c r="OEC73" s="22"/>
      <c r="OED73" s="22"/>
      <c r="OEE73" s="22"/>
      <c r="OEF73" s="22"/>
      <c r="OEG73" s="22"/>
      <c r="OEH73" s="22"/>
      <c r="OEI73" s="22"/>
      <c r="OEJ73" s="22"/>
      <c r="OEK73" s="22"/>
      <c r="OEL73" s="22"/>
      <c r="OEM73" s="22"/>
      <c r="OEN73" s="22"/>
      <c r="OEO73" s="22"/>
      <c r="OEP73" s="22"/>
      <c r="OEQ73" s="22"/>
      <c r="OER73" s="22"/>
      <c r="OES73" s="22"/>
      <c r="OET73" s="22"/>
      <c r="OEU73" s="22"/>
      <c r="OEV73" s="22"/>
      <c r="OEW73" s="22"/>
      <c r="OEX73" s="22"/>
      <c r="OEY73" s="22"/>
      <c r="OEZ73" s="22"/>
      <c r="OFA73" s="22"/>
      <c r="OFB73" s="22"/>
      <c r="OFC73" s="22"/>
      <c r="OFD73" s="22"/>
      <c r="OFE73" s="22"/>
      <c r="OFF73" s="22"/>
      <c r="OFG73" s="22"/>
      <c r="OFH73" s="22"/>
      <c r="OFI73" s="22"/>
      <c r="OFJ73" s="22"/>
      <c r="OFK73" s="22"/>
      <c r="OFL73" s="22"/>
      <c r="OFM73" s="22"/>
      <c r="OFN73" s="22"/>
      <c r="OFO73" s="22"/>
      <c r="OFP73" s="22"/>
      <c r="OFQ73" s="22"/>
      <c r="OFR73" s="22"/>
      <c r="OFS73" s="22"/>
      <c r="OFT73" s="22"/>
      <c r="OFU73" s="22"/>
      <c r="OFV73" s="22"/>
      <c r="OFW73" s="22"/>
      <c r="OFX73" s="22"/>
      <c r="OFY73" s="22"/>
      <c r="OFZ73" s="22"/>
      <c r="OGA73" s="22"/>
      <c r="OGB73" s="22"/>
      <c r="OGC73" s="22"/>
      <c r="OGD73" s="22"/>
      <c r="OGE73" s="22"/>
      <c r="OGF73" s="22"/>
      <c r="OGG73" s="22"/>
      <c r="OGH73" s="22"/>
      <c r="OGI73" s="22"/>
      <c r="OGJ73" s="22"/>
      <c r="OGK73" s="22"/>
      <c r="OGL73" s="22"/>
      <c r="OGM73" s="22"/>
      <c r="OGN73" s="22"/>
      <c r="OGO73" s="22"/>
      <c r="OGP73" s="22"/>
      <c r="OGQ73" s="22"/>
      <c r="OGR73" s="22"/>
      <c r="OGS73" s="22"/>
      <c r="OGT73" s="22"/>
      <c r="OGU73" s="22"/>
      <c r="OGV73" s="22"/>
      <c r="OGW73" s="22"/>
      <c r="OGX73" s="22"/>
      <c r="OGY73" s="22"/>
      <c r="OGZ73" s="22"/>
      <c r="OHA73" s="22"/>
      <c r="OHB73" s="22"/>
      <c r="OHC73" s="22"/>
      <c r="OHD73" s="22"/>
      <c r="OHE73" s="22"/>
      <c r="OHF73" s="22"/>
      <c r="OHG73" s="22"/>
      <c r="OHH73" s="22"/>
      <c r="OHI73" s="22"/>
      <c r="OHJ73" s="22"/>
      <c r="OHK73" s="22"/>
      <c r="OHL73" s="22"/>
      <c r="OHM73" s="22"/>
      <c r="OHN73" s="22"/>
      <c r="OHO73" s="22"/>
      <c r="OHP73" s="22"/>
      <c r="OHQ73" s="22"/>
      <c r="OHR73" s="22"/>
      <c r="OHS73" s="22"/>
      <c r="OHT73" s="22"/>
      <c r="OHU73" s="22"/>
      <c r="OHV73" s="22"/>
      <c r="OHW73" s="22"/>
      <c r="OHX73" s="22"/>
      <c r="OHY73" s="22"/>
      <c r="OHZ73" s="22"/>
      <c r="OIA73" s="22"/>
      <c r="OIB73" s="22"/>
      <c r="OIC73" s="22"/>
      <c r="OID73" s="22"/>
      <c r="OIE73" s="22"/>
      <c r="OIF73" s="22"/>
      <c r="OIG73" s="22"/>
      <c r="OIH73" s="22"/>
      <c r="OII73" s="22"/>
      <c r="OIJ73" s="22"/>
      <c r="OIK73" s="22"/>
      <c r="OIL73" s="22"/>
      <c r="OIM73" s="22"/>
      <c r="OIN73" s="22"/>
      <c r="OIO73" s="22"/>
      <c r="OIP73" s="22"/>
      <c r="OIQ73" s="22"/>
      <c r="OIR73" s="22"/>
      <c r="OIS73" s="22"/>
      <c r="OIT73" s="22"/>
      <c r="OIU73" s="22"/>
      <c r="OIV73" s="22"/>
      <c r="OIW73" s="22"/>
      <c r="OIX73" s="22"/>
      <c r="OIY73" s="22"/>
      <c r="OIZ73" s="22"/>
      <c r="OJA73" s="22"/>
      <c r="OJB73" s="22"/>
      <c r="OJC73" s="22"/>
      <c r="OJD73" s="22"/>
      <c r="OJE73" s="22"/>
      <c r="OJF73" s="22"/>
      <c r="OJG73" s="22"/>
      <c r="OJH73" s="22"/>
      <c r="OJI73" s="22"/>
      <c r="OJJ73" s="22"/>
      <c r="OJK73" s="22"/>
      <c r="OJL73" s="22"/>
      <c r="OJM73" s="22"/>
      <c r="OJN73" s="22"/>
      <c r="OJO73" s="22"/>
      <c r="OJP73" s="22"/>
      <c r="OJQ73" s="22"/>
      <c r="OJR73" s="22"/>
      <c r="OJS73" s="22"/>
      <c r="OJT73" s="22"/>
      <c r="OJU73" s="22"/>
      <c r="OJV73" s="22"/>
      <c r="OJW73" s="22"/>
      <c r="OJX73" s="22"/>
      <c r="OJY73" s="22"/>
      <c r="OJZ73" s="22"/>
      <c r="OKA73" s="22"/>
      <c r="OKB73" s="22"/>
      <c r="OKC73" s="22"/>
      <c r="OKD73" s="22"/>
      <c r="OKE73" s="22"/>
      <c r="OKF73" s="22"/>
      <c r="OKG73" s="22"/>
      <c r="OKH73" s="22"/>
      <c r="OKI73" s="22"/>
      <c r="OKJ73" s="22"/>
      <c r="OKK73" s="22"/>
      <c r="OKL73" s="22"/>
      <c r="OKM73" s="22"/>
      <c r="OKN73" s="22"/>
      <c r="OKO73" s="22"/>
      <c r="OKP73" s="22"/>
      <c r="OKQ73" s="22"/>
      <c r="OKR73" s="22"/>
      <c r="OKS73" s="22"/>
      <c r="OKT73" s="22"/>
      <c r="OKU73" s="22"/>
      <c r="OKV73" s="22"/>
      <c r="OKW73" s="22"/>
      <c r="OKX73" s="22"/>
      <c r="OKY73" s="22"/>
      <c r="OKZ73" s="22"/>
      <c r="OLA73" s="22"/>
      <c r="OLB73" s="22"/>
      <c r="OLC73" s="22"/>
      <c r="OLD73" s="22"/>
      <c r="OLE73" s="22"/>
      <c r="OLF73" s="22"/>
      <c r="OLG73" s="22"/>
      <c r="OLH73" s="22"/>
      <c r="OLI73" s="22"/>
      <c r="OLJ73" s="22"/>
      <c r="OLK73" s="22"/>
      <c r="OLL73" s="22"/>
      <c r="OLM73" s="22"/>
      <c r="OLN73" s="22"/>
      <c r="OLO73" s="22"/>
      <c r="OLP73" s="22"/>
      <c r="OLQ73" s="22"/>
      <c r="OLR73" s="22"/>
      <c r="OLS73" s="22"/>
      <c r="OLT73" s="22"/>
      <c r="OLU73" s="22"/>
      <c r="OLV73" s="22"/>
      <c r="OLW73" s="22"/>
      <c r="OLX73" s="22"/>
      <c r="OLY73" s="22"/>
      <c r="OLZ73" s="22"/>
      <c r="OMA73" s="22"/>
      <c r="OMB73" s="22"/>
      <c r="OMC73" s="22"/>
      <c r="OMD73" s="22"/>
      <c r="OME73" s="22"/>
      <c r="OMF73" s="22"/>
      <c r="OMG73" s="22"/>
      <c r="OMH73" s="22"/>
      <c r="OMI73" s="22"/>
      <c r="OMJ73" s="22"/>
      <c r="OMK73" s="22"/>
      <c r="OML73" s="22"/>
      <c r="OMM73" s="22"/>
      <c r="OMN73" s="22"/>
      <c r="OMO73" s="22"/>
      <c r="OMP73" s="22"/>
      <c r="OMQ73" s="22"/>
      <c r="OMR73" s="22"/>
      <c r="OMS73" s="22"/>
      <c r="OMT73" s="22"/>
      <c r="OMU73" s="22"/>
      <c r="OMV73" s="22"/>
      <c r="OMW73" s="22"/>
      <c r="OMX73" s="22"/>
      <c r="OMY73" s="22"/>
      <c r="OMZ73" s="22"/>
      <c r="ONA73" s="22"/>
      <c r="ONB73" s="22"/>
      <c r="ONC73" s="22"/>
      <c r="OND73" s="22"/>
      <c r="ONE73" s="22"/>
      <c r="ONF73" s="22"/>
      <c r="ONG73" s="22"/>
      <c r="ONH73" s="22"/>
      <c r="ONI73" s="22"/>
      <c r="ONJ73" s="22"/>
      <c r="ONK73" s="22"/>
      <c r="ONL73" s="22"/>
      <c r="ONM73" s="22"/>
      <c r="ONN73" s="22"/>
      <c r="ONO73" s="22"/>
      <c r="ONP73" s="22"/>
      <c r="ONQ73" s="22"/>
      <c r="ONR73" s="22"/>
      <c r="ONS73" s="22"/>
      <c r="ONT73" s="22"/>
      <c r="ONU73" s="22"/>
      <c r="ONV73" s="22"/>
      <c r="ONW73" s="22"/>
      <c r="ONX73" s="22"/>
      <c r="ONY73" s="22"/>
      <c r="ONZ73" s="22"/>
      <c r="OOA73" s="22"/>
      <c r="OOB73" s="22"/>
      <c r="OOC73" s="22"/>
      <c r="OOD73" s="22"/>
      <c r="OOE73" s="22"/>
      <c r="OOF73" s="22"/>
      <c r="OOG73" s="22"/>
      <c r="OOH73" s="22"/>
      <c r="OOI73" s="22"/>
      <c r="OOJ73" s="22"/>
      <c r="OOK73" s="22"/>
      <c r="OOL73" s="22"/>
      <c r="OOM73" s="22"/>
      <c r="OON73" s="22"/>
      <c r="OOO73" s="22"/>
      <c r="OOP73" s="22"/>
      <c r="OOQ73" s="22"/>
      <c r="OOR73" s="22"/>
      <c r="OOS73" s="22"/>
      <c r="OOT73" s="22"/>
      <c r="OOU73" s="22"/>
      <c r="OOV73" s="22"/>
      <c r="OOW73" s="22"/>
      <c r="OOX73" s="22"/>
      <c r="OOY73" s="22"/>
      <c r="OOZ73" s="22"/>
      <c r="OPA73" s="22"/>
      <c r="OPB73" s="22"/>
      <c r="OPC73" s="22"/>
      <c r="OPD73" s="22"/>
      <c r="OPE73" s="22"/>
      <c r="OPF73" s="22"/>
      <c r="OPG73" s="22"/>
      <c r="OPH73" s="22"/>
      <c r="OPI73" s="22"/>
      <c r="OPJ73" s="22"/>
      <c r="OPK73" s="22"/>
      <c r="OPL73" s="22"/>
      <c r="OPM73" s="22"/>
      <c r="OPN73" s="22"/>
      <c r="OPO73" s="22"/>
      <c r="OPP73" s="22"/>
      <c r="OPQ73" s="22"/>
      <c r="OPR73" s="22"/>
      <c r="OPS73" s="22"/>
      <c r="OPT73" s="22"/>
      <c r="OPU73" s="22"/>
      <c r="OPV73" s="22"/>
      <c r="OPW73" s="22"/>
      <c r="OPX73" s="22"/>
      <c r="OPY73" s="22"/>
      <c r="OPZ73" s="22"/>
      <c r="OQA73" s="22"/>
      <c r="OQB73" s="22"/>
      <c r="OQC73" s="22"/>
      <c r="OQD73" s="22"/>
      <c r="OQE73" s="22"/>
      <c r="OQF73" s="22"/>
      <c r="OQG73" s="22"/>
      <c r="OQH73" s="22"/>
      <c r="OQI73" s="22"/>
      <c r="OQJ73" s="22"/>
      <c r="OQK73" s="22"/>
      <c r="OQL73" s="22"/>
      <c r="OQM73" s="22"/>
      <c r="OQN73" s="22"/>
      <c r="OQO73" s="22"/>
      <c r="OQP73" s="22"/>
      <c r="OQQ73" s="22"/>
      <c r="OQR73" s="22"/>
      <c r="OQS73" s="22"/>
      <c r="OQT73" s="22"/>
      <c r="OQU73" s="22"/>
      <c r="OQV73" s="22"/>
      <c r="OQW73" s="22"/>
      <c r="OQX73" s="22"/>
      <c r="OQY73" s="22"/>
      <c r="OQZ73" s="22"/>
      <c r="ORA73" s="22"/>
      <c r="ORB73" s="22"/>
      <c r="ORC73" s="22"/>
      <c r="ORD73" s="22"/>
      <c r="ORE73" s="22"/>
      <c r="ORF73" s="22"/>
      <c r="ORG73" s="22"/>
      <c r="ORH73" s="22"/>
      <c r="ORI73" s="22"/>
      <c r="ORJ73" s="22"/>
      <c r="ORK73" s="22"/>
      <c r="ORL73" s="22"/>
      <c r="ORM73" s="22"/>
      <c r="ORN73" s="22"/>
      <c r="ORO73" s="22"/>
      <c r="ORP73" s="22"/>
      <c r="ORQ73" s="22"/>
      <c r="ORR73" s="22"/>
      <c r="ORS73" s="22"/>
      <c r="ORT73" s="22"/>
      <c r="ORU73" s="22"/>
      <c r="ORV73" s="22"/>
      <c r="ORW73" s="22"/>
      <c r="ORX73" s="22"/>
      <c r="ORY73" s="22"/>
      <c r="ORZ73" s="22"/>
      <c r="OSA73" s="22"/>
      <c r="OSB73" s="22"/>
      <c r="OSC73" s="22"/>
      <c r="OSD73" s="22"/>
      <c r="OSE73" s="22"/>
      <c r="OSF73" s="22"/>
      <c r="OSG73" s="22"/>
      <c r="OSH73" s="22"/>
      <c r="OSI73" s="22"/>
      <c r="OSJ73" s="22"/>
      <c r="OSK73" s="22"/>
      <c r="OSL73" s="22"/>
      <c r="OSM73" s="22"/>
      <c r="OSN73" s="22"/>
      <c r="OSO73" s="22"/>
      <c r="OSP73" s="22"/>
      <c r="OSQ73" s="22"/>
      <c r="OSR73" s="22"/>
      <c r="OSS73" s="22"/>
      <c r="OST73" s="22"/>
      <c r="OSU73" s="22"/>
      <c r="OSV73" s="22"/>
      <c r="OSW73" s="22"/>
      <c r="OSX73" s="22"/>
      <c r="OSY73" s="22"/>
      <c r="OSZ73" s="22"/>
      <c r="OTA73" s="22"/>
      <c r="OTB73" s="22"/>
      <c r="OTC73" s="22"/>
      <c r="OTD73" s="22"/>
      <c r="OTE73" s="22"/>
      <c r="OTF73" s="22"/>
      <c r="OTG73" s="22"/>
      <c r="OTH73" s="22"/>
      <c r="OTI73" s="22"/>
      <c r="OTJ73" s="22"/>
      <c r="OTK73" s="22"/>
      <c r="OTL73" s="22"/>
      <c r="OTM73" s="22"/>
      <c r="OTN73" s="22"/>
      <c r="OTO73" s="22"/>
      <c r="OTP73" s="22"/>
      <c r="OTQ73" s="22"/>
      <c r="OTR73" s="22"/>
      <c r="OTS73" s="22"/>
      <c r="OTT73" s="22"/>
      <c r="OTU73" s="22"/>
      <c r="OTV73" s="22"/>
      <c r="OTW73" s="22"/>
      <c r="OTX73" s="22"/>
      <c r="OTY73" s="22"/>
      <c r="OTZ73" s="22"/>
      <c r="OUA73" s="22"/>
      <c r="OUB73" s="22"/>
      <c r="OUC73" s="22"/>
      <c r="OUD73" s="22"/>
      <c r="OUE73" s="22"/>
      <c r="OUF73" s="22"/>
      <c r="OUG73" s="22"/>
      <c r="OUH73" s="22"/>
      <c r="OUI73" s="22"/>
      <c r="OUJ73" s="22"/>
      <c r="OUK73" s="22"/>
      <c r="OUL73" s="22"/>
      <c r="OUM73" s="22"/>
      <c r="OUN73" s="22"/>
      <c r="OUO73" s="22"/>
      <c r="OUP73" s="22"/>
      <c r="OUQ73" s="22"/>
      <c r="OUR73" s="22"/>
      <c r="OUS73" s="22"/>
      <c r="OUT73" s="22"/>
      <c r="OUU73" s="22"/>
      <c r="OUV73" s="22"/>
      <c r="OUW73" s="22"/>
      <c r="OUX73" s="22"/>
      <c r="OUY73" s="22"/>
      <c r="OUZ73" s="22"/>
      <c r="OVA73" s="22"/>
      <c r="OVB73" s="22"/>
      <c r="OVC73" s="22"/>
      <c r="OVD73" s="22"/>
      <c r="OVE73" s="22"/>
      <c r="OVF73" s="22"/>
      <c r="OVG73" s="22"/>
      <c r="OVH73" s="22"/>
      <c r="OVI73" s="22"/>
      <c r="OVJ73" s="22"/>
      <c r="OVK73" s="22"/>
      <c r="OVL73" s="22"/>
      <c r="OVM73" s="22"/>
      <c r="OVN73" s="22"/>
      <c r="OVO73" s="22"/>
      <c r="OVP73" s="22"/>
      <c r="OVQ73" s="22"/>
      <c r="OVR73" s="22"/>
      <c r="OVS73" s="22"/>
      <c r="OVT73" s="22"/>
      <c r="OVU73" s="22"/>
      <c r="OVV73" s="22"/>
      <c r="OVW73" s="22"/>
      <c r="OVX73" s="22"/>
      <c r="OVY73" s="22"/>
      <c r="OVZ73" s="22"/>
      <c r="OWA73" s="22"/>
      <c r="OWB73" s="22"/>
      <c r="OWC73" s="22"/>
      <c r="OWD73" s="22"/>
      <c r="OWE73" s="22"/>
      <c r="OWF73" s="22"/>
      <c r="OWG73" s="22"/>
      <c r="OWH73" s="22"/>
      <c r="OWI73" s="22"/>
      <c r="OWJ73" s="22"/>
      <c r="OWK73" s="22"/>
      <c r="OWL73" s="22"/>
      <c r="OWM73" s="22"/>
      <c r="OWN73" s="22"/>
      <c r="OWO73" s="22"/>
      <c r="OWP73" s="22"/>
      <c r="OWQ73" s="22"/>
      <c r="OWR73" s="22"/>
      <c r="OWS73" s="22"/>
      <c r="OWT73" s="22"/>
      <c r="OWU73" s="22"/>
      <c r="OWV73" s="22"/>
      <c r="OWW73" s="22"/>
      <c r="OWX73" s="22"/>
      <c r="OWY73" s="22"/>
      <c r="OWZ73" s="22"/>
      <c r="OXA73" s="22"/>
      <c r="OXB73" s="22"/>
      <c r="OXC73" s="22"/>
      <c r="OXD73" s="22"/>
      <c r="OXE73" s="22"/>
      <c r="OXF73" s="22"/>
      <c r="OXG73" s="22"/>
      <c r="OXH73" s="22"/>
      <c r="OXI73" s="22"/>
      <c r="OXJ73" s="22"/>
      <c r="OXK73" s="22"/>
      <c r="OXL73" s="22"/>
      <c r="OXM73" s="22"/>
      <c r="OXN73" s="22"/>
      <c r="OXO73" s="22"/>
      <c r="OXP73" s="22"/>
      <c r="OXQ73" s="22"/>
      <c r="OXR73" s="22"/>
      <c r="OXS73" s="22"/>
      <c r="OXT73" s="22"/>
      <c r="OXU73" s="22"/>
      <c r="OXV73" s="22"/>
      <c r="OXW73" s="22"/>
      <c r="OXX73" s="22"/>
      <c r="OXY73" s="22"/>
      <c r="OXZ73" s="22"/>
      <c r="OYA73" s="22"/>
      <c r="OYB73" s="22"/>
      <c r="OYC73" s="22"/>
      <c r="OYD73" s="22"/>
      <c r="OYE73" s="22"/>
      <c r="OYF73" s="22"/>
      <c r="OYG73" s="22"/>
      <c r="OYH73" s="22"/>
      <c r="OYI73" s="22"/>
      <c r="OYJ73" s="22"/>
      <c r="OYK73" s="22"/>
      <c r="OYL73" s="22"/>
      <c r="OYM73" s="22"/>
      <c r="OYN73" s="22"/>
      <c r="OYO73" s="22"/>
      <c r="OYP73" s="22"/>
      <c r="OYQ73" s="22"/>
      <c r="OYR73" s="22"/>
      <c r="OYS73" s="22"/>
      <c r="OYT73" s="22"/>
      <c r="OYU73" s="22"/>
      <c r="OYV73" s="22"/>
      <c r="OYW73" s="22"/>
      <c r="OYX73" s="22"/>
      <c r="OYY73" s="22"/>
      <c r="OYZ73" s="22"/>
      <c r="OZA73" s="22"/>
      <c r="OZB73" s="22"/>
      <c r="OZC73" s="22"/>
      <c r="OZD73" s="22"/>
      <c r="OZE73" s="22"/>
      <c r="OZF73" s="22"/>
      <c r="OZG73" s="22"/>
      <c r="OZH73" s="22"/>
      <c r="OZI73" s="22"/>
      <c r="OZJ73" s="22"/>
      <c r="OZK73" s="22"/>
      <c r="OZL73" s="22"/>
      <c r="OZM73" s="22"/>
      <c r="OZN73" s="22"/>
      <c r="OZO73" s="22"/>
      <c r="OZP73" s="22"/>
      <c r="OZQ73" s="22"/>
      <c r="OZR73" s="22"/>
      <c r="OZS73" s="22"/>
      <c r="OZT73" s="22"/>
      <c r="OZU73" s="22"/>
      <c r="OZV73" s="22"/>
      <c r="OZW73" s="22"/>
      <c r="OZX73" s="22"/>
      <c r="OZY73" s="22"/>
      <c r="OZZ73" s="22"/>
      <c r="PAA73" s="22"/>
      <c r="PAB73" s="22"/>
      <c r="PAC73" s="22"/>
      <c r="PAD73" s="22"/>
      <c r="PAE73" s="22"/>
      <c r="PAF73" s="22"/>
      <c r="PAG73" s="22"/>
      <c r="PAH73" s="22"/>
      <c r="PAI73" s="22"/>
      <c r="PAJ73" s="22"/>
      <c r="PAK73" s="22"/>
      <c r="PAL73" s="22"/>
      <c r="PAM73" s="22"/>
      <c r="PAN73" s="22"/>
      <c r="PAO73" s="22"/>
      <c r="PAP73" s="22"/>
      <c r="PAQ73" s="22"/>
      <c r="PAR73" s="22"/>
      <c r="PAS73" s="22"/>
      <c r="PAT73" s="22"/>
      <c r="PAU73" s="22"/>
      <c r="PAV73" s="22"/>
      <c r="PAW73" s="22"/>
      <c r="PAX73" s="22"/>
      <c r="PAY73" s="22"/>
      <c r="PAZ73" s="22"/>
      <c r="PBA73" s="22"/>
      <c r="PBB73" s="22"/>
      <c r="PBC73" s="22"/>
      <c r="PBD73" s="22"/>
      <c r="PBE73" s="22"/>
      <c r="PBF73" s="22"/>
      <c r="PBG73" s="22"/>
      <c r="PBH73" s="22"/>
      <c r="PBI73" s="22"/>
      <c r="PBJ73" s="22"/>
      <c r="PBK73" s="22"/>
      <c r="PBL73" s="22"/>
      <c r="PBM73" s="22"/>
      <c r="PBN73" s="22"/>
      <c r="PBO73" s="22"/>
      <c r="PBP73" s="22"/>
      <c r="PBQ73" s="22"/>
      <c r="PBR73" s="22"/>
      <c r="PBS73" s="22"/>
      <c r="PBT73" s="22"/>
      <c r="PBU73" s="22"/>
      <c r="PBV73" s="22"/>
      <c r="PBW73" s="22"/>
      <c r="PBX73" s="22"/>
      <c r="PBY73" s="22"/>
      <c r="PBZ73" s="22"/>
      <c r="PCA73" s="22"/>
      <c r="PCB73" s="22"/>
      <c r="PCC73" s="22"/>
      <c r="PCD73" s="22"/>
      <c r="PCE73" s="22"/>
      <c r="PCF73" s="22"/>
      <c r="PCG73" s="22"/>
      <c r="PCH73" s="22"/>
      <c r="PCI73" s="22"/>
      <c r="PCJ73" s="22"/>
      <c r="PCK73" s="22"/>
      <c r="PCL73" s="22"/>
      <c r="PCM73" s="22"/>
      <c r="PCN73" s="22"/>
      <c r="PCO73" s="22"/>
      <c r="PCP73" s="22"/>
      <c r="PCQ73" s="22"/>
      <c r="PCR73" s="22"/>
      <c r="PCS73" s="22"/>
      <c r="PCT73" s="22"/>
      <c r="PCU73" s="22"/>
      <c r="PCV73" s="22"/>
      <c r="PCW73" s="22"/>
      <c r="PCX73" s="22"/>
      <c r="PCY73" s="22"/>
      <c r="PCZ73" s="22"/>
      <c r="PDA73" s="22"/>
      <c r="PDB73" s="22"/>
      <c r="PDC73" s="22"/>
      <c r="PDD73" s="22"/>
      <c r="PDE73" s="22"/>
      <c r="PDF73" s="22"/>
      <c r="PDG73" s="22"/>
      <c r="PDH73" s="22"/>
      <c r="PDI73" s="22"/>
      <c r="PDJ73" s="22"/>
      <c r="PDK73" s="22"/>
      <c r="PDL73" s="22"/>
      <c r="PDM73" s="22"/>
      <c r="PDN73" s="22"/>
      <c r="PDO73" s="22"/>
      <c r="PDP73" s="22"/>
      <c r="PDQ73" s="22"/>
      <c r="PDR73" s="22"/>
      <c r="PDS73" s="22"/>
      <c r="PDT73" s="22"/>
      <c r="PDU73" s="22"/>
      <c r="PDV73" s="22"/>
      <c r="PDW73" s="22"/>
      <c r="PDX73" s="22"/>
      <c r="PDY73" s="22"/>
      <c r="PDZ73" s="22"/>
      <c r="PEA73" s="22"/>
      <c r="PEB73" s="22"/>
      <c r="PEC73" s="22"/>
      <c r="PED73" s="22"/>
      <c r="PEE73" s="22"/>
      <c r="PEF73" s="22"/>
      <c r="PEG73" s="22"/>
      <c r="PEH73" s="22"/>
      <c r="PEI73" s="22"/>
      <c r="PEJ73" s="22"/>
      <c r="PEK73" s="22"/>
      <c r="PEL73" s="22"/>
      <c r="PEM73" s="22"/>
      <c r="PEN73" s="22"/>
      <c r="PEO73" s="22"/>
      <c r="PEP73" s="22"/>
      <c r="PEQ73" s="22"/>
      <c r="PER73" s="22"/>
      <c r="PES73" s="22"/>
      <c r="PET73" s="22"/>
      <c r="PEU73" s="22"/>
      <c r="PEV73" s="22"/>
      <c r="PEW73" s="22"/>
      <c r="PEX73" s="22"/>
      <c r="PEY73" s="22"/>
      <c r="PEZ73" s="22"/>
      <c r="PFA73" s="22"/>
      <c r="PFB73" s="22"/>
      <c r="PFC73" s="22"/>
      <c r="PFD73" s="22"/>
      <c r="PFE73" s="22"/>
      <c r="PFF73" s="22"/>
      <c r="PFG73" s="22"/>
      <c r="PFH73" s="22"/>
      <c r="PFI73" s="22"/>
      <c r="PFJ73" s="22"/>
      <c r="PFK73" s="22"/>
      <c r="PFL73" s="22"/>
      <c r="PFM73" s="22"/>
      <c r="PFN73" s="22"/>
      <c r="PFO73" s="22"/>
      <c r="PFP73" s="22"/>
      <c r="PFQ73" s="22"/>
      <c r="PFR73" s="22"/>
      <c r="PFS73" s="22"/>
      <c r="PFT73" s="22"/>
      <c r="PFU73" s="22"/>
      <c r="PFV73" s="22"/>
      <c r="PFW73" s="22"/>
      <c r="PFX73" s="22"/>
      <c r="PFY73" s="22"/>
      <c r="PFZ73" s="22"/>
      <c r="PGA73" s="22"/>
      <c r="PGB73" s="22"/>
      <c r="PGC73" s="22"/>
      <c r="PGD73" s="22"/>
      <c r="PGE73" s="22"/>
      <c r="PGF73" s="22"/>
      <c r="PGG73" s="22"/>
      <c r="PGH73" s="22"/>
      <c r="PGI73" s="22"/>
      <c r="PGJ73" s="22"/>
      <c r="PGK73" s="22"/>
      <c r="PGL73" s="22"/>
      <c r="PGM73" s="22"/>
      <c r="PGN73" s="22"/>
      <c r="PGO73" s="22"/>
      <c r="PGP73" s="22"/>
      <c r="PGQ73" s="22"/>
      <c r="PGR73" s="22"/>
      <c r="PGS73" s="22"/>
      <c r="PGT73" s="22"/>
      <c r="PGU73" s="22"/>
      <c r="PGV73" s="22"/>
      <c r="PGW73" s="22"/>
      <c r="PGX73" s="22"/>
      <c r="PGY73" s="22"/>
      <c r="PGZ73" s="22"/>
      <c r="PHA73" s="22"/>
      <c r="PHB73" s="22"/>
      <c r="PHC73" s="22"/>
      <c r="PHD73" s="22"/>
      <c r="PHE73" s="22"/>
      <c r="PHF73" s="22"/>
      <c r="PHG73" s="22"/>
      <c r="PHH73" s="22"/>
      <c r="PHI73" s="22"/>
      <c r="PHJ73" s="22"/>
      <c r="PHK73" s="22"/>
      <c r="PHL73" s="22"/>
      <c r="PHM73" s="22"/>
      <c r="PHN73" s="22"/>
      <c r="PHO73" s="22"/>
      <c r="PHP73" s="22"/>
      <c r="PHQ73" s="22"/>
      <c r="PHR73" s="22"/>
      <c r="PHS73" s="22"/>
      <c r="PHT73" s="22"/>
      <c r="PHU73" s="22"/>
      <c r="PHV73" s="22"/>
      <c r="PHW73" s="22"/>
      <c r="PHX73" s="22"/>
      <c r="PHY73" s="22"/>
      <c r="PHZ73" s="22"/>
      <c r="PIA73" s="22"/>
      <c r="PIB73" s="22"/>
      <c r="PIC73" s="22"/>
      <c r="PID73" s="22"/>
      <c r="PIE73" s="22"/>
      <c r="PIF73" s="22"/>
      <c r="PIG73" s="22"/>
      <c r="PIH73" s="22"/>
      <c r="PII73" s="22"/>
      <c r="PIJ73" s="22"/>
      <c r="PIK73" s="22"/>
      <c r="PIL73" s="22"/>
      <c r="PIM73" s="22"/>
      <c r="PIN73" s="22"/>
      <c r="PIO73" s="22"/>
      <c r="PIP73" s="22"/>
      <c r="PIQ73" s="22"/>
      <c r="PIR73" s="22"/>
      <c r="PIS73" s="22"/>
      <c r="PIT73" s="22"/>
      <c r="PIU73" s="22"/>
      <c r="PIV73" s="22"/>
      <c r="PIW73" s="22"/>
      <c r="PIX73" s="22"/>
      <c r="PIY73" s="22"/>
      <c r="PIZ73" s="22"/>
      <c r="PJA73" s="22"/>
      <c r="PJB73" s="22"/>
      <c r="PJC73" s="22"/>
      <c r="PJD73" s="22"/>
      <c r="PJE73" s="22"/>
      <c r="PJF73" s="22"/>
      <c r="PJG73" s="22"/>
      <c r="PJH73" s="22"/>
      <c r="PJI73" s="22"/>
      <c r="PJJ73" s="22"/>
      <c r="PJK73" s="22"/>
      <c r="PJL73" s="22"/>
      <c r="PJM73" s="22"/>
      <c r="PJN73" s="22"/>
      <c r="PJO73" s="22"/>
      <c r="PJP73" s="22"/>
      <c r="PJQ73" s="22"/>
      <c r="PJR73" s="22"/>
      <c r="PJS73" s="22"/>
      <c r="PJT73" s="22"/>
      <c r="PJU73" s="22"/>
      <c r="PJV73" s="22"/>
      <c r="PJW73" s="22"/>
      <c r="PJX73" s="22"/>
      <c r="PJY73" s="22"/>
      <c r="PJZ73" s="22"/>
      <c r="PKA73" s="22"/>
      <c r="PKB73" s="22"/>
      <c r="PKC73" s="22"/>
      <c r="PKD73" s="22"/>
      <c r="PKE73" s="22"/>
      <c r="PKF73" s="22"/>
      <c r="PKG73" s="22"/>
      <c r="PKH73" s="22"/>
      <c r="PKI73" s="22"/>
      <c r="PKJ73" s="22"/>
      <c r="PKK73" s="22"/>
      <c r="PKL73" s="22"/>
      <c r="PKM73" s="22"/>
      <c r="PKN73" s="22"/>
      <c r="PKO73" s="22"/>
      <c r="PKP73" s="22"/>
      <c r="PKQ73" s="22"/>
      <c r="PKR73" s="22"/>
      <c r="PKS73" s="22"/>
      <c r="PKT73" s="22"/>
      <c r="PKU73" s="22"/>
      <c r="PKV73" s="22"/>
      <c r="PKW73" s="22"/>
      <c r="PKX73" s="22"/>
      <c r="PKY73" s="22"/>
      <c r="PKZ73" s="22"/>
      <c r="PLA73" s="22"/>
      <c r="PLB73" s="22"/>
      <c r="PLC73" s="22"/>
      <c r="PLD73" s="22"/>
      <c r="PLE73" s="22"/>
      <c r="PLF73" s="22"/>
      <c r="PLG73" s="22"/>
      <c r="PLH73" s="22"/>
      <c r="PLI73" s="22"/>
      <c r="PLJ73" s="22"/>
      <c r="PLK73" s="22"/>
      <c r="PLL73" s="22"/>
      <c r="PLM73" s="22"/>
      <c r="PLN73" s="22"/>
      <c r="PLO73" s="22"/>
      <c r="PLP73" s="22"/>
      <c r="PLQ73" s="22"/>
      <c r="PLR73" s="22"/>
      <c r="PLS73" s="22"/>
      <c r="PLT73" s="22"/>
      <c r="PLU73" s="22"/>
      <c r="PLV73" s="22"/>
      <c r="PLW73" s="22"/>
      <c r="PLX73" s="22"/>
      <c r="PLY73" s="22"/>
      <c r="PLZ73" s="22"/>
      <c r="PMA73" s="22"/>
      <c r="PMB73" s="22"/>
      <c r="PMC73" s="22"/>
      <c r="PMD73" s="22"/>
      <c r="PME73" s="22"/>
      <c r="PMF73" s="22"/>
      <c r="PMG73" s="22"/>
      <c r="PMH73" s="22"/>
      <c r="PMI73" s="22"/>
      <c r="PMJ73" s="22"/>
      <c r="PMK73" s="22"/>
      <c r="PML73" s="22"/>
      <c r="PMM73" s="22"/>
      <c r="PMN73" s="22"/>
      <c r="PMO73" s="22"/>
      <c r="PMP73" s="22"/>
      <c r="PMQ73" s="22"/>
      <c r="PMR73" s="22"/>
      <c r="PMS73" s="22"/>
      <c r="PMT73" s="22"/>
      <c r="PMU73" s="22"/>
      <c r="PMV73" s="22"/>
      <c r="PMW73" s="22"/>
      <c r="PMX73" s="22"/>
      <c r="PMY73" s="22"/>
      <c r="PMZ73" s="22"/>
      <c r="PNA73" s="22"/>
      <c r="PNB73" s="22"/>
      <c r="PNC73" s="22"/>
      <c r="PND73" s="22"/>
      <c r="PNE73" s="22"/>
      <c r="PNF73" s="22"/>
      <c r="PNG73" s="22"/>
      <c r="PNH73" s="22"/>
      <c r="PNI73" s="22"/>
      <c r="PNJ73" s="22"/>
      <c r="PNK73" s="22"/>
      <c r="PNL73" s="22"/>
      <c r="PNM73" s="22"/>
      <c r="PNN73" s="22"/>
      <c r="PNO73" s="22"/>
      <c r="PNP73" s="22"/>
      <c r="PNQ73" s="22"/>
      <c r="PNR73" s="22"/>
      <c r="PNS73" s="22"/>
      <c r="PNT73" s="22"/>
      <c r="PNU73" s="22"/>
      <c r="PNV73" s="22"/>
      <c r="PNW73" s="22"/>
      <c r="PNX73" s="22"/>
      <c r="PNY73" s="22"/>
      <c r="PNZ73" s="22"/>
      <c r="POA73" s="22"/>
      <c r="POB73" s="22"/>
      <c r="POC73" s="22"/>
      <c r="POD73" s="22"/>
      <c r="POE73" s="22"/>
      <c r="POF73" s="22"/>
      <c r="POG73" s="22"/>
      <c r="POH73" s="22"/>
      <c r="POI73" s="22"/>
      <c r="POJ73" s="22"/>
      <c r="POK73" s="22"/>
      <c r="POL73" s="22"/>
      <c r="POM73" s="22"/>
      <c r="PON73" s="22"/>
      <c r="POO73" s="22"/>
      <c r="POP73" s="22"/>
      <c r="POQ73" s="22"/>
      <c r="POR73" s="22"/>
      <c r="POS73" s="22"/>
      <c r="POT73" s="22"/>
      <c r="POU73" s="22"/>
      <c r="POV73" s="22"/>
      <c r="POW73" s="22"/>
      <c r="POX73" s="22"/>
      <c r="POY73" s="22"/>
      <c r="POZ73" s="22"/>
      <c r="PPA73" s="22"/>
      <c r="PPB73" s="22"/>
      <c r="PPC73" s="22"/>
      <c r="PPD73" s="22"/>
      <c r="PPE73" s="22"/>
      <c r="PPF73" s="22"/>
      <c r="PPG73" s="22"/>
      <c r="PPH73" s="22"/>
      <c r="PPI73" s="22"/>
      <c r="PPJ73" s="22"/>
      <c r="PPK73" s="22"/>
      <c r="PPL73" s="22"/>
      <c r="PPM73" s="22"/>
      <c r="PPN73" s="22"/>
      <c r="PPO73" s="22"/>
      <c r="PPP73" s="22"/>
      <c r="PPQ73" s="22"/>
      <c r="PPR73" s="22"/>
      <c r="PPS73" s="22"/>
      <c r="PPT73" s="22"/>
      <c r="PPU73" s="22"/>
      <c r="PPV73" s="22"/>
      <c r="PPW73" s="22"/>
      <c r="PPX73" s="22"/>
      <c r="PPY73" s="22"/>
      <c r="PPZ73" s="22"/>
      <c r="PQA73" s="22"/>
      <c r="PQB73" s="22"/>
      <c r="PQC73" s="22"/>
      <c r="PQD73" s="22"/>
      <c r="PQE73" s="22"/>
      <c r="PQF73" s="22"/>
      <c r="PQG73" s="22"/>
      <c r="PQH73" s="22"/>
      <c r="PQI73" s="22"/>
      <c r="PQJ73" s="22"/>
      <c r="PQK73" s="22"/>
      <c r="PQL73" s="22"/>
      <c r="PQM73" s="22"/>
      <c r="PQN73" s="22"/>
      <c r="PQO73" s="22"/>
      <c r="PQP73" s="22"/>
      <c r="PQQ73" s="22"/>
      <c r="PQR73" s="22"/>
      <c r="PQS73" s="22"/>
      <c r="PQT73" s="22"/>
      <c r="PQU73" s="22"/>
      <c r="PQV73" s="22"/>
      <c r="PQW73" s="22"/>
      <c r="PQX73" s="22"/>
      <c r="PQY73" s="22"/>
      <c r="PQZ73" s="22"/>
      <c r="PRA73" s="22"/>
      <c r="PRB73" s="22"/>
      <c r="PRC73" s="22"/>
      <c r="PRD73" s="22"/>
      <c r="PRE73" s="22"/>
      <c r="PRF73" s="22"/>
      <c r="PRG73" s="22"/>
      <c r="PRH73" s="22"/>
      <c r="PRI73" s="22"/>
      <c r="PRJ73" s="22"/>
      <c r="PRK73" s="22"/>
      <c r="PRL73" s="22"/>
      <c r="PRM73" s="22"/>
      <c r="PRN73" s="22"/>
      <c r="PRO73" s="22"/>
      <c r="PRP73" s="22"/>
      <c r="PRQ73" s="22"/>
      <c r="PRR73" s="22"/>
      <c r="PRS73" s="22"/>
      <c r="PRT73" s="22"/>
      <c r="PRU73" s="22"/>
      <c r="PRV73" s="22"/>
      <c r="PRW73" s="22"/>
      <c r="PRX73" s="22"/>
      <c r="PRY73" s="22"/>
      <c r="PRZ73" s="22"/>
      <c r="PSA73" s="22"/>
      <c r="PSB73" s="22"/>
      <c r="PSC73" s="22"/>
      <c r="PSD73" s="22"/>
      <c r="PSE73" s="22"/>
      <c r="PSF73" s="22"/>
      <c r="PSG73" s="22"/>
      <c r="PSH73" s="22"/>
      <c r="PSI73" s="22"/>
      <c r="PSJ73" s="22"/>
      <c r="PSK73" s="22"/>
      <c r="PSL73" s="22"/>
      <c r="PSM73" s="22"/>
      <c r="PSN73" s="22"/>
      <c r="PSO73" s="22"/>
      <c r="PSP73" s="22"/>
      <c r="PSQ73" s="22"/>
      <c r="PSR73" s="22"/>
      <c r="PSS73" s="22"/>
      <c r="PST73" s="22"/>
      <c r="PSU73" s="22"/>
      <c r="PSV73" s="22"/>
      <c r="PSW73" s="22"/>
      <c r="PSX73" s="22"/>
      <c r="PSY73" s="22"/>
      <c r="PSZ73" s="22"/>
      <c r="PTA73" s="22"/>
      <c r="PTB73" s="22"/>
      <c r="PTC73" s="22"/>
      <c r="PTD73" s="22"/>
      <c r="PTE73" s="22"/>
      <c r="PTF73" s="22"/>
      <c r="PTG73" s="22"/>
      <c r="PTH73" s="22"/>
      <c r="PTI73" s="22"/>
      <c r="PTJ73" s="22"/>
      <c r="PTK73" s="22"/>
      <c r="PTL73" s="22"/>
      <c r="PTM73" s="22"/>
      <c r="PTN73" s="22"/>
      <c r="PTO73" s="22"/>
      <c r="PTP73" s="22"/>
      <c r="PTQ73" s="22"/>
      <c r="PTR73" s="22"/>
      <c r="PTS73" s="22"/>
      <c r="PTT73" s="22"/>
      <c r="PTU73" s="22"/>
      <c r="PTV73" s="22"/>
      <c r="PTW73" s="22"/>
      <c r="PTX73" s="22"/>
      <c r="PTY73" s="22"/>
      <c r="PTZ73" s="22"/>
      <c r="PUA73" s="22"/>
      <c r="PUB73" s="22"/>
      <c r="PUC73" s="22"/>
      <c r="PUD73" s="22"/>
      <c r="PUE73" s="22"/>
      <c r="PUF73" s="22"/>
      <c r="PUG73" s="22"/>
      <c r="PUH73" s="22"/>
      <c r="PUI73" s="22"/>
      <c r="PUJ73" s="22"/>
      <c r="PUK73" s="22"/>
      <c r="PUL73" s="22"/>
      <c r="PUM73" s="22"/>
      <c r="PUN73" s="22"/>
      <c r="PUO73" s="22"/>
      <c r="PUP73" s="22"/>
      <c r="PUQ73" s="22"/>
      <c r="PUR73" s="22"/>
      <c r="PUS73" s="22"/>
      <c r="PUT73" s="22"/>
      <c r="PUU73" s="22"/>
      <c r="PUV73" s="22"/>
      <c r="PUW73" s="22"/>
      <c r="PUX73" s="22"/>
      <c r="PUY73" s="22"/>
      <c r="PUZ73" s="22"/>
      <c r="PVA73" s="22"/>
      <c r="PVB73" s="22"/>
      <c r="PVC73" s="22"/>
      <c r="PVD73" s="22"/>
      <c r="PVE73" s="22"/>
      <c r="PVF73" s="22"/>
      <c r="PVG73" s="22"/>
      <c r="PVH73" s="22"/>
      <c r="PVI73" s="22"/>
      <c r="PVJ73" s="22"/>
      <c r="PVK73" s="22"/>
      <c r="PVL73" s="22"/>
      <c r="PVM73" s="22"/>
      <c r="PVN73" s="22"/>
      <c r="PVO73" s="22"/>
      <c r="PVP73" s="22"/>
      <c r="PVQ73" s="22"/>
      <c r="PVR73" s="22"/>
      <c r="PVS73" s="22"/>
      <c r="PVT73" s="22"/>
      <c r="PVU73" s="22"/>
      <c r="PVV73" s="22"/>
      <c r="PVW73" s="22"/>
      <c r="PVX73" s="22"/>
      <c r="PVY73" s="22"/>
      <c r="PVZ73" s="22"/>
      <c r="PWA73" s="22"/>
      <c r="PWB73" s="22"/>
      <c r="PWC73" s="22"/>
      <c r="PWD73" s="22"/>
      <c r="PWE73" s="22"/>
      <c r="PWF73" s="22"/>
      <c r="PWG73" s="22"/>
      <c r="PWH73" s="22"/>
      <c r="PWI73" s="22"/>
      <c r="PWJ73" s="22"/>
      <c r="PWK73" s="22"/>
      <c r="PWL73" s="22"/>
      <c r="PWM73" s="22"/>
      <c r="PWN73" s="22"/>
      <c r="PWO73" s="22"/>
      <c r="PWP73" s="22"/>
      <c r="PWQ73" s="22"/>
      <c r="PWR73" s="22"/>
      <c r="PWS73" s="22"/>
      <c r="PWT73" s="22"/>
      <c r="PWU73" s="22"/>
      <c r="PWV73" s="22"/>
      <c r="PWW73" s="22"/>
      <c r="PWX73" s="22"/>
      <c r="PWY73" s="22"/>
      <c r="PWZ73" s="22"/>
      <c r="PXA73" s="22"/>
      <c r="PXB73" s="22"/>
      <c r="PXC73" s="22"/>
      <c r="PXD73" s="22"/>
      <c r="PXE73" s="22"/>
      <c r="PXF73" s="22"/>
      <c r="PXG73" s="22"/>
      <c r="PXH73" s="22"/>
      <c r="PXI73" s="22"/>
      <c r="PXJ73" s="22"/>
      <c r="PXK73" s="22"/>
      <c r="PXL73" s="22"/>
      <c r="PXM73" s="22"/>
      <c r="PXN73" s="22"/>
      <c r="PXO73" s="22"/>
      <c r="PXP73" s="22"/>
      <c r="PXQ73" s="22"/>
      <c r="PXR73" s="22"/>
      <c r="PXS73" s="22"/>
      <c r="PXT73" s="22"/>
      <c r="PXU73" s="22"/>
      <c r="PXV73" s="22"/>
      <c r="PXW73" s="22"/>
      <c r="PXX73" s="22"/>
      <c r="PXY73" s="22"/>
      <c r="PXZ73" s="22"/>
      <c r="PYA73" s="22"/>
      <c r="PYB73" s="22"/>
      <c r="PYC73" s="22"/>
      <c r="PYD73" s="22"/>
      <c r="PYE73" s="22"/>
      <c r="PYF73" s="22"/>
      <c r="PYG73" s="22"/>
      <c r="PYH73" s="22"/>
      <c r="PYI73" s="22"/>
      <c r="PYJ73" s="22"/>
      <c r="PYK73" s="22"/>
      <c r="PYL73" s="22"/>
      <c r="PYM73" s="22"/>
      <c r="PYN73" s="22"/>
      <c r="PYO73" s="22"/>
      <c r="PYP73" s="22"/>
      <c r="PYQ73" s="22"/>
      <c r="PYR73" s="22"/>
      <c r="PYS73" s="22"/>
      <c r="PYT73" s="22"/>
      <c r="PYU73" s="22"/>
      <c r="PYV73" s="22"/>
      <c r="PYW73" s="22"/>
      <c r="PYX73" s="22"/>
      <c r="PYY73" s="22"/>
      <c r="PYZ73" s="22"/>
      <c r="PZA73" s="22"/>
      <c r="PZB73" s="22"/>
      <c r="PZC73" s="22"/>
      <c r="PZD73" s="22"/>
      <c r="PZE73" s="22"/>
      <c r="PZF73" s="22"/>
      <c r="PZG73" s="22"/>
      <c r="PZH73" s="22"/>
      <c r="PZI73" s="22"/>
      <c r="PZJ73" s="22"/>
      <c r="PZK73" s="22"/>
      <c r="PZL73" s="22"/>
      <c r="PZM73" s="22"/>
      <c r="PZN73" s="22"/>
      <c r="PZO73" s="22"/>
      <c r="PZP73" s="22"/>
      <c r="PZQ73" s="22"/>
      <c r="PZR73" s="22"/>
      <c r="PZS73" s="22"/>
      <c r="PZT73" s="22"/>
      <c r="PZU73" s="22"/>
      <c r="PZV73" s="22"/>
      <c r="PZW73" s="22"/>
      <c r="PZX73" s="22"/>
      <c r="PZY73" s="22"/>
      <c r="PZZ73" s="22"/>
      <c r="QAA73" s="22"/>
      <c r="QAB73" s="22"/>
      <c r="QAC73" s="22"/>
      <c r="QAD73" s="22"/>
      <c r="QAE73" s="22"/>
      <c r="QAF73" s="22"/>
      <c r="QAG73" s="22"/>
      <c r="QAH73" s="22"/>
      <c r="QAI73" s="22"/>
      <c r="QAJ73" s="22"/>
      <c r="QAK73" s="22"/>
      <c r="QAL73" s="22"/>
      <c r="QAM73" s="22"/>
      <c r="QAN73" s="22"/>
      <c r="QAO73" s="22"/>
      <c r="QAP73" s="22"/>
      <c r="QAQ73" s="22"/>
      <c r="QAR73" s="22"/>
      <c r="QAS73" s="22"/>
      <c r="QAT73" s="22"/>
      <c r="QAU73" s="22"/>
      <c r="QAV73" s="22"/>
      <c r="QAW73" s="22"/>
      <c r="QAX73" s="22"/>
      <c r="QAY73" s="22"/>
      <c r="QAZ73" s="22"/>
      <c r="QBA73" s="22"/>
      <c r="QBB73" s="22"/>
      <c r="QBC73" s="22"/>
      <c r="QBD73" s="22"/>
      <c r="QBE73" s="22"/>
      <c r="QBF73" s="22"/>
      <c r="QBG73" s="22"/>
      <c r="QBH73" s="22"/>
      <c r="QBI73" s="22"/>
      <c r="QBJ73" s="22"/>
      <c r="QBK73" s="22"/>
      <c r="QBL73" s="22"/>
      <c r="QBM73" s="22"/>
      <c r="QBN73" s="22"/>
      <c r="QBO73" s="22"/>
      <c r="QBP73" s="22"/>
      <c r="QBQ73" s="22"/>
      <c r="QBR73" s="22"/>
      <c r="QBS73" s="22"/>
      <c r="QBT73" s="22"/>
      <c r="QBU73" s="22"/>
      <c r="QBV73" s="22"/>
      <c r="QBW73" s="22"/>
      <c r="QBX73" s="22"/>
      <c r="QBY73" s="22"/>
      <c r="QBZ73" s="22"/>
      <c r="QCA73" s="22"/>
      <c r="QCB73" s="22"/>
      <c r="QCC73" s="22"/>
      <c r="QCD73" s="22"/>
      <c r="QCE73" s="22"/>
      <c r="QCF73" s="22"/>
      <c r="QCG73" s="22"/>
      <c r="QCH73" s="22"/>
      <c r="QCI73" s="22"/>
      <c r="QCJ73" s="22"/>
      <c r="QCK73" s="22"/>
      <c r="QCL73" s="22"/>
      <c r="QCM73" s="22"/>
      <c r="QCN73" s="22"/>
      <c r="QCO73" s="22"/>
      <c r="QCP73" s="22"/>
      <c r="QCQ73" s="22"/>
      <c r="QCR73" s="22"/>
      <c r="QCS73" s="22"/>
      <c r="QCT73" s="22"/>
      <c r="QCU73" s="22"/>
      <c r="QCV73" s="22"/>
      <c r="QCW73" s="22"/>
      <c r="QCX73" s="22"/>
      <c r="QCY73" s="22"/>
      <c r="QCZ73" s="22"/>
      <c r="QDA73" s="22"/>
      <c r="QDB73" s="22"/>
      <c r="QDC73" s="22"/>
      <c r="QDD73" s="22"/>
      <c r="QDE73" s="22"/>
      <c r="QDF73" s="22"/>
      <c r="QDG73" s="22"/>
      <c r="QDH73" s="22"/>
      <c r="QDI73" s="22"/>
      <c r="QDJ73" s="22"/>
      <c r="QDK73" s="22"/>
      <c r="QDL73" s="22"/>
      <c r="QDM73" s="22"/>
      <c r="QDN73" s="22"/>
      <c r="QDO73" s="22"/>
      <c r="QDP73" s="22"/>
      <c r="QDQ73" s="22"/>
      <c r="QDR73" s="22"/>
      <c r="QDS73" s="22"/>
      <c r="QDT73" s="22"/>
      <c r="QDU73" s="22"/>
      <c r="QDV73" s="22"/>
      <c r="QDW73" s="22"/>
      <c r="QDX73" s="22"/>
      <c r="QDY73" s="22"/>
      <c r="QDZ73" s="22"/>
      <c r="QEA73" s="22"/>
      <c r="QEB73" s="22"/>
      <c r="QEC73" s="22"/>
      <c r="QED73" s="22"/>
      <c r="QEE73" s="22"/>
      <c r="QEF73" s="22"/>
      <c r="QEG73" s="22"/>
      <c r="QEH73" s="22"/>
      <c r="QEI73" s="22"/>
      <c r="QEJ73" s="22"/>
      <c r="QEK73" s="22"/>
      <c r="QEL73" s="22"/>
      <c r="QEM73" s="22"/>
      <c r="QEN73" s="22"/>
      <c r="QEO73" s="22"/>
      <c r="QEP73" s="22"/>
      <c r="QEQ73" s="22"/>
      <c r="QER73" s="22"/>
      <c r="QES73" s="22"/>
      <c r="QET73" s="22"/>
      <c r="QEU73" s="22"/>
      <c r="QEV73" s="22"/>
      <c r="QEW73" s="22"/>
      <c r="QEX73" s="22"/>
      <c r="QEY73" s="22"/>
      <c r="QEZ73" s="22"/>
      <c r="QFA73" s="22"/>
      <c r="QFB73" s="22"/>
      <c r="QFC73" s="22"/>
      <c r="QFD73" s="22"/>
      <c r="QFE73" s="22"/>
      <c r="QFF73" s="22"/>
      <c r="QFG73" s="22"/>
      <c r="QFH73" s="22"/>
      <c r="QFI73" s="22"/>
      <c r="QFJ73" s="22"/>
      <c r="QFK73" s="22"/>
      <c r="QFL73" s="22"/>
      <c r="QFM73" s="22"/>
      <c r="QFN73" s="22"/>
      <c r="QFO73" s="22"/>
      <c r="QFP73" s="22"/>
      <c r="QFQ73" s="22"/>
      <c r="QFR73" s="22"/>
      <c r="QFS73" s="22"/>
      <c r="QFT73" s="22"/>
      <c r="QFU73" s="22"/>
      <c r="QFV73" s="22"/>
      <c r="QFW73" s="22"/>
      <c r="QFX73" s="22"/>
      <c r="QFY73" s="22"/>
      <c r="QFZ73" s="22"/>
      <c r="QGA73" s="22"/>
      <c r="QGB73" s="22"/>
      <c r="QGC73" s="22"/>
      <c r="QGD73" s="22"/>
      <c r="QGE73" s="22"/>
      <c r="QGF73" s="22"/>
      <c r="QGG73" s="22"/>
      <c r="QGH73" s="22"/>
      <c r="QGI73" s="22"/>
      <c r="QGJ73" s="22"/>
      <c r="QGK73" s="22"/>
      <c r="QGL73" s="22"/>
      <c r="QGM73" s="22"/>
      <c r="QGN73" s="22"/>
      <c r="QGO73" s="22"/>
      <c r="QGP73" s="22"/>
      <c r="QGQ73" s="22"/>
      <c r="QGR73" s="22"/>
      <c r="QGS73" s="22"/>
      <c r="QGT73" s="22"/>
      <c r="QGU73" s="22"/>
      <c r="QGV73" s="22"/>
      <c r="QGW73" s="22"/>
      <c r="QGX73" s="22"/>
      <c r="QGY73" s="22"/>
      <c r="QGZ73" s="22"/>
      <c r="QHA73" s="22"/>
      <c r="QHB73" s="22"/>
      <c r="QHC73" s="22"/>
      <c r="QHD73" s="22"/>
      <c r="QHE73" s="22"/>
      <c r="QHF73" s="22"/>
      <c r="QHG73" s="22"/>
      <c r="QHH73" s="22"/>
      <c r="QHI73" s="22"/>
      <c r="QHJ73" s="22"/>
      <c r="QHK73" s="22"/>
      <c r="QHL73" s="22"/>
      <c r="QHM73" s="22"/>
      <c r="QHN73" s="22"/>
      <c r="QHO73" s="22"/>
      <c r="QHP73" s="22"/>
      <c r="QHQ73" s="22"/>
      <c r="QHR73" s="22"/>
      <c r="QHS73" s="22"/>
      <c r="QHT73" s="22"/>
      <c r="QHU73" s="22"/>
      <c r="QHV73" s="22"/>
      <c r="QHW73" s="22"/>
      <c r="QHX73" s="22"/>
      <c r="QHY73" s="22"/>
      <c r="QHZ73" s="22"/>
      <c r="QIA73" s="22"/>
      <c r="QIB73" s="22"/>
      <c r="QIC73" s="22"/>
      <c r="QID73" s="22"/>
      <c r="QIE73" s="22"/>
      <c r="QIF73" s="22"/>
      <c r="QIG73" s="22"/>
      <c r="QIH73" s="22"/>
      <c r="QII73" s="22"/>
      <c r="QIJ73" s="22"/>
      <c r="QIK73" s="22"/>
      <c r="QIL73" s="22"/>
      <c r="QIM73" s="22"/>
      <c r="QIN73" s="22"/>
      <c r="QIO73" s="22"/>
      <c r="QIP73" s="22"/>
      <c r="QIQ73" s="22"/>
      <c r="QIR73" s="22"/>
      <c r="QIS73" s="22"/>
      <c r="QIT73" s="22"/>
      <c r="QIU73" s="22"/>
      <c r="QIV73" s="22"/>
      <c r="QIW73" s="22"/>
      <c r="QIX73" s="22"/>
      <c r="QIY73" s="22"/>
      <c r="QIZ73" s="22"/>
      <c r="QJA73" s="22"/>
      <c r="QJB73" s="22"/>
      <c r="QJC73" s="22"/>
      <c r="QJD73" s="22"/>
      <c r="QJE73" s="22"/>
      <c r="QJF73" s="22"/>
      <c r="QJG73" s="22"/>
      <c r="QJH73" s="22"/>
      <c r="QJI73" s="22"/>
      <c r="QJJ73" s="22"/>
      <c r="QJK73" s="22"/>
      <c r="QJL73" s="22"/>
      <c r="QJM73" s="22"/>
      <c r="QJN73" s="22"/>
      <c r="QJO73" s="22"/>
      <c r="QJP73" s="22"/>
      <c r="QJQ73" s="22"/>
      <c r="QJR73" s="22"/>
      <c r="QJS73" s="22"/>
      <c r="QJT73" s="22"/>
      <c r="QJU73" s="22"/>
      <c r="QJV73" s="22"/>
      <c r="QJW73" s="22"/>
      <c r="QJX73" s="22"/>
      <c r="QJY73" s="22"/>
      <c r="QJZ73" s="22"/>
      <c r="QKA73" s="22"/>
      <c r="QKB73" s="22"/>
      <c r="QKC73" s="22"/>
      <c r="QKD73" s="22"/>
      <c r="QKE73" s="22"/>
      <c r="QKF73" s="22"/>
      <c r="QKG73" s="22"/>
      <c r="QKH73" s="22"/>
      <c r="QKI73" s="22"/>
      <c r="QKJ73" s="22"/>
      <c r="QKK73" s="22"/>
      <c r="QKL73" s="22"/>
      <c r="QKM73" s="22"/>
      <c r="QKN73" s="22"/>
      <c r="QKO73" s="22"/>
      <c r="QKP73" s="22"/>
      <c r="QKQ73" s="22"/>
      <c r="QKR73" s="22"/>
      <c r="QKS73" s="22"/>
      <c r="QKT73" s="22"/>
      <c r="QKU73" s="22"/>
      <c r="QKV73" s="22"/>
      <c r="QKW73" s="22"/>
      <c r="QKX73" s="22"/>
      <c r="QKY73" s="22"/>
      <c r="QKZ73" s="22"/>
      <c r="QLA73" s="22"/>
      <c r="QLB73" s="22"/>
      <c r="QLC73" s="22"/>
      <c r="QLD73" s="22"/>
      <c r="QLE73" s="22"/>
      <c r="QLF73" s="22"/>
      <c r="QLG73" s="22"/>
      <c r="QLH73" s="22"/>
      <c r="QLI73" s="22"/>
      <c r="QLJ73" s="22"/>
      <c r="QLK73" s="22"/>
      <c r="QLL73" s="22"/>
      <c r="QLM73" s="22"/>
      <c r="QLN73" s="22"/>
      <c r="QLO73" s="22"/>
      <c r="QLP73" s="22"/>
      <c r="QLQ73" s="22"/>
      <c r="QLR73" s="22"/>
      <c r="QLS73" s="22"/>
      <c r="QLT73" s="22"/>
      <c r="QLU73" s="22"/>
      <c r="QLV73" s="22"/>
      <c r="QLW73" s="22"/>
      <c r="QLX73" s="22"/>
      <c r="QLY73" s="22"/>
      <c r="QLZ73" s="22"/>
      <c r="QMA73" s="22"/>
      <c r="QMB73" s="22"/>
      <c r="QMC73" s="22"/>
      <c r="QMD73" s="22"/>
      <c r="QME73" s="22"/>
      <c r="QMF73" s="22"/>
      <c r="QMG73" s="22"/>
      <c r="QMH73" s="22"/>
      <c r="QMI73" s="22"/>
      <c r="QMJ73" s="22"/>
      <c r="QMK73" s="22"/>
      <c r="QML73" s="22"/>
      <c r="QMM73" s="22"/>
      <c r="QMN73" s="22"/>
      <c r="QMO73" s="22"/>
      <c r="QMP73" s="22"/>
      <c r="QMQ73" s="22"/>
      <c r="QMR73" s="22"/>
      <c r="QMS73" s="22"/>
      <c r="QMT73" s="22"/>
      <c r="QMU73" s="22"/>
      <c r="QMV73" s="22"/>
      <c r="QMW73" s="22"/>
      <c r="QMX73" s="22"/>
      <c r="QMY73" s="22"/>
      <c r="QMZ73" s="22"/>
      <c r="QNA73" s="22"/>
      <c r="QNB73" s="22"/>
      <c r="QNC73" s="22"/>
      <c r="QND73" s="22"/>
      <c r="QNE73" s="22"/>
      <c r="QNF73" s="22"/>
      <c r="QNG73" s="22"/>
      <c r="QNH73" s="22"/>
      <c r="QNI73" s="22"/>
      <c r="QNJ73" s="22"/>
      <c r="QNK73" s="22"/>
      <c r="QNL73" s="22"/>
      <c r="QNM73" s="22"/>
      <c r="QNN73" s="22"/>
      <c r="QNO73" s="22"/>
      <c r="QNP73" s="22"/>
      <c r="QNQ73" s="22"/>
      <c r="QNR73" s="22"/>
      <c r="QNS73" s="22"/>
      <c r="QNT73" s="22"/>
      <c r="QNU73" s="22"/>
      <c r="QNV73" s="22"/>
      <c r="QNW73" s="22"/>
      <c r="QNX73" s="22"/>
      <c r="QNY73" s="22"/>
      <c r="QNZ73" s="22"/>
      <c r="QOA73" s="22"/>
      <c r="QOB73" s="22"/>
      <c r="QOC73" s="22"/>
      <c r="QOD73" s="22"/>
      <c r="QOE73" s="22"/>
      <c r="QOF73" s="22"/>
      <c r="QOG73" s="22"/>
      <c r="QOH73" s="22"/>
      <c r="QOI73" s="22"/>
      <c r="QOJ73" s="22"/>
      <c r="QOK73" s="22"/>
      <c r="QOL73" s="22"/>
      <c r="QOM73" s="22"/>
      <c r="QON73" s="22"/>
      <c r="QOO73" s="22"/>
      <c r="QOP73" s="22"/>
      <c r="QOQ73" s="22"/>
      <c r="QOR73" s="22"/>
      <c r="QOS73" s="22"/>
      <c r="QOT73" s="22"/>
      <c r="QOU73" s="22"/>
      <c r="QOV73" s="22"/>
      <c r="QOW73" s="22"/>
      <c r="QOX73" s="22"/>
      <c r="QOY73" s="22"/>
      <c r="QOZ73" s="22"/>
      <c r="QPA73" s="22"/>
      <c r="QPB73" s="22"/>
      <c r="QPC73" s="22"/>
      <c r="QPD73" s="22"/>
      <c r="QPE73" s="22"/>
      <c r="QPF73" s="22"/>
      <c r="QPG73" s="22"/>
      <c r="QPH73" s="22"/>
      <c r="QPI73" s="22"/>
      <c r="QPJ73" s="22"/>
      <c r="QPK73" s="22"/>
      <c r="QPL73" s="22"/>
      <c r="QPM73" s="22"/>
      <c r="QPN73" s="22"/>
      <c r="QPO73" s="22"/>
      <c r="QPP73" s="22"/>
      <c r="QPQ73" s="22"/>
      <c r="QPR73" s="22"/>
      <c r="QPS73" s="22"/>
      <c r="QPT73" s="22"/>
      <c r="QPU73" s="22"/>
      <c r="QPV73" s="22"/>
      <c r="QPW73" s="22"/>
      <c r="QPX73" s="22"/>
      <c r="QPY73" s="22"/>
      <c r="QPZ73" s="22"/>
      <c r="QQA73" s="22"/>
      <c r="QQB73" s="22"/>
      <c r="QQC73" s="22"/>
      <c r="QQD73" s="22"/>
      <c r="QQE73" s="22"/>
      <c r="QQF73" s="22"/>
      <c r="QQG73" s="22"/>
      <c r="QQH73" s="22"/>
      <c r="QQI73" s="22"/>
      <c r="QQJ73" s="22"/>
      <c r="QQK73" s="22"/>
      <c r="QQL73" s="22"/>
      <c r="QQM73" s="22"/>
      <c r="QQN73" s="22"/>
      <c r="QQO73" s="22"/>
      <c r="QQP73" s="22"/>
      <c r="QQQ73" s="22"/>
      <c r="QQR73" s="22"/>
      <c r="QQS73" s="22"/>
      <c r="QQT73" s="22"/>
      <c r="QQU73" s="22"/>
      <c r="QQV73" s="22"/>
      <c r="QQW73" s="22"/>
      <c r="QQX73" s="22"/>
      <c r="QQY73" s="22"/>
      <c r="QQZ73" s="22"/>
      <c r="QRA73" s="22"/>
      <c r="QRB73" s="22"/>
      <c r="QRC73" s="22"/>
      <c r="QRD73" s="22"/>
      <c r="QRE73" s="22"/>
      <c r="QRF73" s="22"/>
      <c r="QRG73" s="22"/>
      <c r="QRH73" s="22"/>
      <c r="QRI73" s="22"/>
      <c r="QRJ73" s="22"/>
      <c r="QRK73" s="22"/>
      <c r="QRL73" s="22"/>
      <c r="QRM73" s="22"/>
      <c r="QRN73" s="22"/>
      <c r="QRO73" s="22"/>
      <c r="QRP73" s="22"/>
      <c r="QRQ73" s="22"/>
      <c r="QRR73" s="22"/>
      <c r="QRS73" s="22"/>
      <c r="QRT73" s="22"/>
      <c r="QRU73" s="22"/>
      <c r="QRV73" s="22"/>
      <c r="QRW73" s="22"/>
      <c r="QRX73" s="22"/>
      <c r="QRY73" s="22"/>
      <c r="QRZ73" s="22"/>
      <c r="QSA73" s="22"/>
      <c r="QSB73" s="22"/>
      <c r="QSC73" s="22"/>
      <c r="QSD73" s="22"/>
      <c r="QSE73" s="22"/>
      <c r="QSF73" s="22"/>
      <c r="QSG73" s="22"/>
      <c r="QSH73" s="22"/>
      <c r="QSI73" s="22"/>
      <c r="QSJ73" s="22"/>
      <c r="QSK73" s="22"/>
      <c r="QSL73" s="22"/>
      <c r="QSM73" s="22"/>
      <c r="QSN73" s="22"/>
      <c r="QSO73" s="22"/>
      <c r="QSP73" s="22"/>
      <c r="QSQ73" s="22"/>
      <c r="QSR73" s="22"/>
      <c r="QSS73" s="22"/>
      <c r="QST73" s="22"/>
      <c r="QSU73" s="22"/>
      <c r="QSV73" s="22"/>
      <c r="QSW73" s="22"/>
      <c r="QSX73" s="22"/>
      <c r="QSY73" s="22"/>
      <c r="QSZ73" s="22"/>
      <c r="QTA73" s="22"/>
      <c r="QTB73" s="22"/>
      <c r="QTC73" s="22"/>
      <c r="QTD73" s="22"/>
      <c r="QTE73" s="22"/>
      <c r="QTF73" s="22"/>
      <c r="QTG73" s="22"/>
      <c r="QTH73" s="22"/>
      <c r="QTI73" s="22"/>
      <c r="QTJ73" s="22"/>
      <c r="QTK73" s="22"/>
      <c r="QTL73" s="22"/>
      <c r="QTM73" s="22"/>
      <c r="QTN73" s="22"/>
      <c r="QTO73" s="22"/>
      <c r="QTP73" s="22"/>
      <c r="QTQ73" s="22"/>
      <c r="QTR73" s="22"/>
      <c r="QTS73" s="22"/>
      <c r="QTT73" s="22"/>
      <c r="QTU73" s="22"/>
      <c r="QTV73" s="22"/>
      <c r="QTW73" s="22"/>
      <c r="QTX73" s="22"/>
      <c r="QTY73" s="22"/>
      <c r="QTZ73" s="22"/>
      <c r="QUA73" s="22"/>
      <c r="QUB73" s="22"/>
      <c r="QUC73" s="22"/>
      <c r="QUD73" s="22"/>
      <c r="QUE73" s="22"/>
      <c r="QUF73" s="22"/>
      <c r="QUG73" s="22"/>
      <c r="QUH73" s="22"/>
      <c r="QUI73" s="22"/>
      <c r="QUJ73" s="22"/>
      <c r="QUK73" s="22"/>
      <c r="QUL73" s="22"/>
      <c r="QUM73" s="22"/>
      <c r="QUN73" s="22"/>
      <c r="QUO73" s="22"/>
      <c r="QUP73" s="22"/>
      <c r="QUQ73" s="22"/>
      <c r="QUR73" s="22"/>
      <c r="QUS73" s="22"/>
      <c r="QUT73" s="22"/>
      <c r="QUU73" s="22"/>
      <c r="QUV73" s="22"/>
      <c r="QUW73" s="22"/>
      <c r="QUX73" s="22"/>
      <c r="QUY73" s="22"/>
      <c r="QUZ73" s="22"/>
      <c r="QVA73" s="22"/>
      <c r="QVB73" s="22"/>
      <c r="QVC73" s="22"/>
      <c r="QVD73" s="22"/>
      <c r="QVE73" s="22"/>
      <c r="QVF73" s="22"/>
      <c r="QVG73" s="22"/>
      <c r="QVH73" s="22"/>
      <c r="QVI73" s="22"/>
      <c r="QVJ73" s="22"/>
      <c r="QVK73" s="22"/>
      <c r="QVL73" s="22"/>
      <c r="QVM73" s="22"/>
      <c r="QVN73" s="22"/>
      <c r="QVO73" s="22"/>
      <c r="QVP73" s="22"/>
      <c r="QVQ73" s="22"/>
      <c r="QVR73" s="22"/>
      <c r="QVS73" s="22"/>
      <c r="QVT73" s="22"/>
      <c r="QVU73" s="22"/>
      <c r="QVV73" s="22"/>
      <c r="QVW73" s="22"/>
      <c r="QVX73" s="22"/>
      <c r="QVY73" s="22"/>
      <c r="QVZ73" s="22"/>
      <c r="QWA73" s="22"/>
      <c r="QWB73" s="22"/>
      <c r="QWC73" s="22"/>
      <c r="QWD73" s="22"/>
      <c r="QWE73" s="22"/>
      <c r="QWF73" s="22"/>
      <c r="QWG73" s="22"/>
      <c r="QWH73" s="22"/>
      <c r="QWI73" s="22"/>
      <c r="QWJ73" s="22"/>
      <c r="QWK73" s="22"/>
      <c r="QWL73" s="22"/>
      <c r="QWM73" s="22"/>
      <c r="QWN73" s="22"/>
      <c r="QWO73" s="22"/>
      <c r="QWP73" s="22"/>
      <c r="QWQ73" s="22"/>
      <c r="QWR73" s="22"/>
      <c r="QWS73" s="22"/>
      <c r="QWT73" s="22"/>
      <c r="QWU73" s="22"/>
      <c r="QWV73" s="22"/>
      <c r="QWW73" s="22"/>
      <c r="QWX73" s="22"/>
      <c r="QWY73" s="22"/>
      <c r="QWZ73" s="22"/>
      <c r="QXA73" s="22"/>
      <c r="QXB73" s="22"/>
      <c r="QXC73" s="22"/>
      <c r="QXD73" s="22"/>
      <c r="QXE73" s="22"/>
      <c r="QXF73" s="22"/>
      <c r="QXG73" s="22"/>
      <c r="QXH73" s="22"/>
      <c r="QXI73" s="22"/>
      <c r="QXJ73" s="22"/>
      <c r="QXK73" s="22"/>
      <c r="QXL73" s="22"/>
      <c r="QXM73" s="22"/>
      <c r="QXN73" s="22"/>
      <c r="QXO73" s="22"/>
      <c r="QXP73" s="22"/>
      <c r="QXQ73" s="22"/>
      <c r="QXR73" s="22"/>
      <c r="QXS73" s="22"/>
      <c r="QXT73" s="22"/>
      <c r="QXU73" s="22"/>
      <c r="QXV73" s="22"/>
      <c r="QXW73" s="22"/>
      <c r="QXX73" s="22"/>
      <c r="QXY73" s="22"/>
      <c r="QXZ73" s="22"/>
      <c r="QYA73" s="22"/>
      <c r="QYB73" s="22"/>
      <c r="QYC73" s="22"/>
      <c r="QYD73" s="22"/>
      <c r="QYE73" s="22"/>
      <c r="QYF73" s="22"/>
      <c r="QYG73" s="22"/>
      <c r="QYH73" s="22"/>
      <c r="QYI73" s="22"/>
      <c r="QYJ73" s="22"/>
      <c r="QYK73" s="22"/>
      <c r="QYL73" s="22"/>
      <c r="QYM73" s="22"/>
      <c r="QYN73" s="22"/>
      <c r="QYO73" s="22"/>
      <c r="QYP73" s="22"/>
      <c r="QYQ73" s="22"/>
      <c r="QYR73" s="22"/>
      <c r="QYS73" s="22"/>
      <c r="QYT73" s="22"/>
      <c r="QYU73" s="22"/>
      <c r="QYV73" s="22"/>
      <c r="QYW73" s="22"/>
      <c r="QYX73" s="22"/>
      <c r="QYY73" s="22"/>
      <c r="QYZ73" s="22"/>
      <c r="QZA73" s="22"/>
      <c r="QZB73" s="22"/>
      <c r="QZC73" s="22"/>
      <c r="QZD73" s="22"/>
      <c r="QZE73" s="22"/>
      <c r="QZF73" s="22"/>
      <c r="QZG73" s="22"/>
      <c r="QZH73" s="22"/>
      <c r="QZI73" s="22"/>
      <c r="QZJ73" s="22"/>
      <c r="QZK73" s="22"/>
      <c r="QZL73" s="22"/>
      <c r="QZM73" s="22"/>
      <c r="QZN73" s="22"/>
      <c r="QZO73" s="22"/>
      <c r="QZP73" s="22"/>
      <c r="QZQ73" s="22"/>
      <c r="QZR73" s="22"/>
      <c r="QZS73" s="22"/>
      <c r="QZT73" s="22"/>
      <c r="QZU73" s="22"/>
      <c r="QZV73" s="22"/>
      <c r="QZW73" s="22"/>
      <c r="QZX73" s="22"/>
      <c r="QZY73" s="22"/>
      <c r="QZZ73" s="22"/>
      <c r="RAA73" s="22"/>
      <c r="RAB73" s="22"/>
      <c r="RAC73" s="22"/>
      <c r="RAD73" s="22"/>
      <c r="RAE73" s="22"/>
      <c r="RAF73" s="22"/>
      <c r="RAG73" s="22"/>
      <c r="RAH73" s="22"/>
      <c r="RAI73" s="22"/>
      <c r="RAJ73" s="22"/>
      <c r="RAK73" s="22"/>
      <c r="RAL73" s="22"/>
      <c r="RAM73" s="22"/>
      <c r="RAN73" s="22"/>
      <c r="RAO73" s="22"/>
      <c r="RAP73" s="22"/>
      <c r="RAQ73" s="22"/>
      <c r="RAR73" s="22"/>
      <c r="RAS73" s="22"/>
      <c r="RAT73" s="22"/>
      <c r="RAU73" s="22"/>
      <c r="RAV73" s="22"/>
      <c r="RAW73" s="22"/>
      <c r="RAX73" s="22"/>
      <c r="RAY73" s="22"/>
      <c r="RAZ73" s="22"/>
      <c r="RBA73" s="22"/>
      <c r="RBB73" s="22"/>
      <c r="RBC73" s="22"/>
      <c r="RBD73" s="22"/>
      <c r="RBE73" s="22"/>
      <c r="RBF73" s="22"/>
      <c r="RBG73" s="22"/>
      <c r="RBH73" s="22"/>
      <c r="RBI73" s="22"/>
      <c r="RBJ73" s="22"/>
      <c r="RBK73" s="22"/>
      <c r="RBL73" s="22"/>
      <c r="RBM73" s="22"/>
      <c r="RBN73" s="22"/>
      <c r="RBO73" s="22"/>
      <c r="RBP73" s="22"/>
      <c r="RBQ73" s="22"/>
      <c r="RBR73" s="22"/>
      <c r="RBS73" s="22"/>
      <c r="RBT73" s="22"/>
      <c r="RBU73" s="22"/>
      <c r="RBV73" s="22"/>
      <c r="RBW73" s="22"/>
      <c r="RBX73" s="22"/>
      <c r="RBY73" s="22"/>
      <c r="RBZ73" s="22"/>
      <c r="RCA73" s="22"/>
      <c r="RCB73" s="22"/>
      <c r="RCC73" s="22"/>
      <c r="RCD73" s="22"/>
      <c r="RCE73" s="22"/>
      <c r="RCF73" s="22"/>
      <c r="RCG73" s="22"/>
      <c r="RCH73" s="22"/>
      <c r="RCI73" s="22"/>
      <c r="RCJ73" s="22"/>
      <c r="RCK73" s="22"/>
      <c r="RCL73" s="22"/>
      <c r="RCM73" s="22"/>
      <c r="RCN73" s="22"/>
      <c r="RCO73" s="22"/>
      <c r="RCP73" s="22"/>
      <c r="RCQ73" s="22"/>
      <c r="RCR73" s="22"/>
      <c r="RCS73" s="22"/>
      <c r="RCT73" s="22"/>
      <c r="RCU73" s="22"/>
      <c r="RCV73" s="22"/>
      <c r="RCW73" s="22"/>
      <c r="RCX73" s="22"/>
      <c r="RCY73" s="22"/>
      <c r="RCZ73" s="22"/>
      <c r="RDA73" s="22"/>
      <c r="RDB73" s="22"/>
      <c r="RDC73" s="22"/>
      <c r="RDD73" s="22"/>
      <c r="RDE73" s="22"/>
      <c r="RDF73" s="22"/>
      <c r="RDG73" s="22"/>
      <c r="RDH73" s="22"/>
      <c r="RDI73" s="22"/>
      <c r="RDJ73" s="22"/>
      <c r="RDK73" s="22"/>
      <c r="RDL73" s="22"/>
      <c r="RDM73" s="22"/>
      <c r="RDN73" s="22"/>
      <c r="RDO73" s="22"/>
      <c r="RDP73" s="22"/>
      <c r="RDQ73" s="22"/>
      <c r="RDR73" s="22"/>
      <c r="RDS73" s="22"/>
      <c r="RDT73" s="22"/>
      <c r="RDU73" s="22"/>
      <c r="RDV73" s="22"/>
      <c r="RDW73" s="22"/>
      <c r="RDX73" s="22"/>
      <c r="RDY73" s="22"/>
      <c r="RDZ73" s="22"/>
      <c r="REA73" s="22"/>
      <c r="REB73" s="22"/>
      <c r="REC73" s="22"/>
      <c r="RED73" s="22"/>
      <c r="REE73" s="22"/>
      <c r="REF73" s="22"/>
      <c r="REG73" s="22"/>
      <c r="REH73" s="22"/>
      <c r="REI73" s="22"/>
      <c r="REJ73" s="22"/>
      <c r="REK73" s="22"/>
      <c r="REL73" s="22"/>
      <c r="REM73" s="22"/>
      <c r="REN73" s="22"/>
      <c r="REO73" s="22"/>
      <c r="REP73" s="22"/>
      <c r="REQ73" s="22"/>
      <c r="RER73" s="22"/>
      <c r="RES73" s="22"/>
      <c r="RET73" s="22"/>
      <c r="REU73" s="22"/>
      <c r="REV73" s="22"/>
      <c r="REW73" s="22"/>
      <c r="REX73" s="22"/>
      <c r="REY73" s="22"/>
      <c r="REZ73" s="22"/>
      <c r="RFA73" s="22"/>
      <c r="RFB73" s="22"/>
      <c r="RFC73" s="22"/>
      <c r="RFD73" s="22"/>
      <c r="RFE73" s="22"/>
      <c r="RFF73" s="22"/>
      <c r="RFG73" s="22"/>
      <c r="RFH73" s="22"/>
      <c r="RFI73" s="22"/>
      <c r="RFJ73" s="22"/>
      <c r="RFK73" s="22"/>
      <c r="RFL73" s="22"/>
      <c r="RFM73" s="22"/>
      <c r="RFN73" s="22"/>
      <c r="RFO73" s="22"/>
      <c r="RFP73" s="22"/>
      <c r="RFQ73" s="22"/>
      <c r="RFR73" s="22"/>
      <c r="RFS73" s="22"/>
      <c r="RFT73" s="22"/>
      <c r="RFU73" s="22"/>
      <c r="RFV73" s="22"/>
      <c r="RFW73" s="22"/>
      <c r="RFX73" s="22"/>
      <c r="RFY73" s="22"/>
      <c r="RFZ73" s="22"/>
      <c r="RGA73" s="22"/>
      <c r="RGB73" s="22"/>
      <c r="RGC73" s="22"/>
      <c r="RGD73" s="22"/>
      <c r="RGE73" s="22"/>
      <c r="RGF73" s="22"/>
      <c r="RGG73" s="22"/>
      <c r="RGH73" s="22"/>
      <c r="RGI73" s="22"/>
      <c r="RGJ73" s="22"/>
      <c r="RGK73" s="22"/>
      <c r="RGL73" s="22"/>
      <c r="RGM73" s="22"/>
      <c r="RGN73" s="22"/>
      <c r="RGO73" s="22"/>
      <c r="RGP73" s="22"/>
      <c r="RGQ73" s="22"/>
      <c r="RGR73" s="22"/>
      <c r="RGS73" s="22"/>
      <c r="RGT73" s="22"/>
      <c r="RGU73" s="22"/>
      <c r="RGV73" s="22"/>
      <c r="RGW73" s="22"/>
      <c r="RGX73" s="22"/>
      <c r="RGY73" s="22"/>
      <c r="RGZ73" s="22"/>
      <c r="RHA73" s="22"/>
      <c r="RHB73" s="22"/>
      <c r="RHC73" s="22"/>
      <c r="RHD73" s="22"/>
      <c r="RHE73" s="22"/>
      <c r="RHF73" s="22"/>
      <c r="RHG73" s="22"/>
      <c r="RHH73" s="22"/>
      <c r="RHI73" s="22"/>
      <c r="RHJ73" s="22"/>
      <c r="RHK73" s="22"/>
      <c r="RHL73" s="22"/>
      <c r="RHM73" s="22"/>
      <c r="RHN73" s="22"/>
      <c r="RHO73" s="22"/>
      <c r="RHP73" s="22"/>
      <c r="RHQ73" s="22"/>
      <c r="RHR73" s="22"/>
      <c r="RHS73" s="22"/>
      <c r="RHT73" s="22"/>
      <c r="RHU73" s="22"/>
      <c r="RHV73" s="22"/>
      <c r="RHW73" s="22"/>
      <c r="RHX73" s="22"/>
      <c r="RHY73" s="22"/>
      <c r="RHZ73" s="22"/>
      <c r="RIA73" s="22"/>
      <c r="RIB73" s="22"/>
      <c r="RIC73" s="22"/>
      <c r="RID73" s="22"/>
      <c r="RIE73" s="22"/>
      <c r="RIF73" s="22"/>
      <c r="RIG73" s="22"/>
      <c r="RIH73" s="22"/>
      <c r="RII73" s="22"/>
      <c r="RIJ73" s="22"/>
      <c r="RIK73" s="22"/>
      <c r="RIL73" s="22"/>
      <c r="RIM73" s="22"/>
      <c r="RIN73" s="22"/>
      <c r="RIO73" s="22"/>
      <c r="RIP73" s="22"/>
      <c r="RIQ73" s="22"/>
      <c r="RIR73" s="22"/>
      <c r="RIS73" s="22"/>
      <c r="RIT73" s="22"/>
      <c r="RIU73" s="22"/>
      <c r="RIV73" s="22"/>
      <c r="RIW73" s="22"/>
      <c r="RIX73" s="22"/>
      <c r="RIY73" s="22"/>
      <c r="RIZ73" s="22"/>
      <c r="RJA73" s="22"/>
      <c r="RJB73" s="22"/>
      <c r="RJC73" s="22"/>
      <c r="RJD73" s="22"/>
      <c r="RJE73" s="22"/>
      <c r="RJF73" s="22"/>
      <c r="RJG73" s="22"/>
      <c r="RJH73" s="22"/>
      <c r="RJI73" s="22"/>
      <c r="RJJ73" s="22"/>
      <c r="RJK73" s="22"/>
      <c r="RJL73" s="22"/>
      <c r="RJM73" s="22"/>
      <c r="RJN73" s="22"/>
      <c r="RJO73" s="22"/>
      <c r="RJP73" s="22"/>
      <c r="RJQ73" s="22"/>
      <c r="RJR73" s="22"/>
      <c r="RJS73" s="22"/>
      <c r="RJT73" s="22"/>
      <c r="RJU73" s="22"/>
      <c r="RJV73" s="22"/>
      <c r="RJW73" s="22"/>
      <c r="RJX73" s="22"/>
      <c r="RJY73" s="22"/>
      <c r="RJZ73" s="22"/>
      <c r="RKA73" s="22"/>
      <c r="RKB73" s="22"/>
      <c r="RKC73" s="22"/>
      <c r="RKD73" s="22"/>
      <c r="RKE73" s="22"/>
      <c r="RKF73" s="22"/>
      <c r="RKG73" s="22"/>
      <c r="RKH73" s="22"/>
      <c r="RKI73" s="22"/>
      <c r="RKJ73" s="22"/>
      <c r="RKK73" s="22"/>
      <c r="RKL73" s="22"/>
      <c r="RKM73" s="22"/>
      <c r="RKN73" s="22"/>
      <c r="RKO73" s="22"/>
      <c r="RKP73" s="22"/>
      <c r="RKQ73" s="22"/>
      <c r="RKR73" s="22"/>
      <c r="RKS73" s="22"/>
      <c r="RKT73" s="22"/>
      <c r="RKU73" s="22"/>
      <c r="RKV73" s="22"/>
      <c r="RKW73" s="22"/>
      <c r="RKX73" s="22"/>
      <c r="RKY73" s="22"/>
      <c r="RKZ73" s="22"/>
      <c r="RLA73" s="22"/>
      <c r="RLB73" s="22"/>
      <c r="RLC73" s="22"/>
      <c r="RLD73" s="22"/>
      <c r="RLE73" s="22"/>
      <c r="RLF73" s="22"/>
      <c r="RLG73" s="22"/>
      <c r="RLH73" s="22"/>
      <c r="RLI73" s="22"/>
      <c r="RLJ73" s="22"/>
      <c r="RLK73" s="22"/>
      <c r="RLL73" s="22"/>
      <c r="RLM73" s="22"/>
      <c r="RLN73" s="22"/>
      <c r="RLO73" s="22"/>
      <c r="RLP73" s="22"/>
      <c r="RLQ73" s="22"/>
      <c r="RLR73" s="22"/>
      <c r="RLS73" s="22"/>
      <c r="RLT73" s="22"/>
      <c r="RLU73" s="22"/>
      <c r="RLV73" s="22"/>
      <c r="RLW73" s="22"/>
      <c r="RLX73" s="22"/>
      <c r="RLY73" s="22"/>
      <c r="RLZ73" s="22"/>
      <c r="RMA73" s="22"/>
      <c r="RMB73" s="22"/>
      <c r="RMC73" s="22"/>
      <c r="RMD73" s="22"/>
      <c r="RME73" s="22"/>
      <c r="RMF73" s="22"/>
      <c r="RMG73" s="22"/>
      <c r="RMH73" s="22"/>
      <c r="RMI73" s="22"/>
      <c r="RMJ73" s="22"/>
      <c r="RMK73" s="22"/>
      <c r="RML73" s="22"/>
      <c r="RMM73" s="22"/>
      <c r="RMN73" s="22"/>
      <c r="RMO73" s="22"/>
      <c r="RMP73" s="22"/>
      <c r="RMQ73" s="22"/>
      <c r="RMR73" s="22"/>
      <c r="RMS73" s="22"/>
      <c r="RMT73" s="22"/>
      <c r="RMU73" s="22"/>
      <c r="RMV73" s="22"/>
      <c r="RMW73" s="22"/>
      <c r="RMX73" s="22"/>
      <c r="RMY73" s="22"/>
      <c r="RMZ73" s="22"/>
      <c r="RNA73" s="22"/>
      <c r="RNB73" s="22"/>
      <c r="RNC73" s="22"/>
      <c r="RND73" s="22"/>
      <c r="RNE73" s="22"/>
      <c r="RNF73" s="22"/>
      <c r="RNG73" s="22"/>
      <c r="RNH73" s="22"/>
      <c r="RNI73" s="22"/>
      <c r="RNJ73" s="22"/>
      <c r="RNK73" s="22"/>
      <c r="RNL73" s="22"/>
      <c r="RNM73" s="22"/>
      <c r="RNN73" s="22"/>
      <c r="RNO73" s="22"/>
      <c r="RNP73" s="22"/>
      <c r="RNQ73" s="22"/>
      <c r="RNR73" s="22"/>
      <c r="RNS73" s="22"/>
      <c r="RNT73" s="22"/>
      <c r="RNU73" s="22"/>
      <c r="RNV73" s="22"/>
      <c r="RNW73" s="22"/>
      <c r="RNX73" s="22"/>
      <c r="RNY73" s="22"/>
      <c r="RNZ73" s="22"/>
      <c r="ROA73" s="22"/>
      <c r="ROB73" s="22"/>
      <c r="ROC73" s="22"/>
      <c r="ROD73" s="22"/>
      <c r="ROE73" s="22"/>
      <c r="ROF73" s="22"/>
      <c r="ROG73" s="22"/>
      <c r="ROH73" s="22"/>
      <c r="ROI73" s="22"/>
      <c r="ROJ73" s="22"/>
      <c r="ROK73" s="22"/>
      <c r="ROL73" s="22"/>
      <c r="ROM73" s="22"/>
      <c r="RON73" s="22"/>
      <c r="ROO73" s="22"/>
      <c r="ROP73" s="22"/>
      <c r="ROQ73" s="22"/>
      <c r="ROR73" s="22"/>
      <c r="ROS73" s="22"/>
      <c r="ROT73" s="22"/>
      <c r="ROU73" s="22"/>
      <c r="ROV73" s="22"/>
      <c r="ROW73" s="22"/>
      <c r="ROX73" s="22"/>
      <c r="ROY73" s="22"/>
      <c r="ROZ73" s="22"/>
      <c r="RPA73" s="22"/>
      <c r="RPB73" s="22"/>
      <c r="RPC73" s="22"/>
      <c r="RPD73" s="22"/>
      <c r="RPE73" s="22"/>
      <c r="RPF73" s="22"/>
      <c r="RPG73" s="22"/>
      <c r="RPH73" s="22"/>
      <c r="RPI73" s="22"/>
      <c r="RPJ73" s="22"/>
      <c r="RPK73" s="22"/>
      <c r="RPL73" s="22"/>
      <c r="RPM73" s="22"/>
      <c r="RPN73" s="22"/>
      <c r="RPO73" s="22"/>
      <c r="RPP73" s="22"/>
      <c r="RPQ73" s="22"/>
      <c r="RPR73" s="22"/>
      <c r="RPS73" s="22"/>
      <c r="RPT73" s="22"/>
      <c r="RPU73" s="22"/>
      <c r="RPV73" s="22"/>
      <c r="RPW73" s="22"/>
      <c r="RPX73" s="22"/>
      <c r="RPY73" s="22"/>
      <c r="RPZ73" s="22"/>
      <c r="RQA73" s="22"/>
      <c r="RQB73" s="22"/>
      <c r="RQC73" s="22"/>
      <c r="RQD73" s="22"/>
      <c r="RQE73" s="22"/>
      <c r="RQF73" s="22"/>
      <c r="RQG73" s="22"/>
      <c r="RQH73" s="22"/>
      <c r="RQI73" s="22"/>
      <c r="RQJ73" s="22"/>
      <c r="RQK73" s="22"/>
      <c r="RQL73" s="22"/>
      <c r="RQM73" s="22"/>
      <c r="RQN73" s="22"/>
      <c r="RQO73" s="22"/>
      <c r="RQP73" s="22"/>
      <c r="RQQ73" s="22"/>
      <c r="RQR73" s="22"/>
      <c r="RQS73" s="22"/>
      <c r="RQT73" s="22"/>
      <c r="RQU73" s="22"/>
      <c r="RQV73" s="22"/>
      <c r="RQW73" s="22"/>
      <c r="RQX73" s="22"/>
      <c r="RQY73" s="22"/>
      <c r="RQZ73" s="22"/>
      <c r="RRA73" s="22"/>
      <c r="RRB73" s="22"/>
      <c r="RRC73" s="22"/>
      <c r="RRD73" s="22"/>
      <c r="RRE73" s="22"/>
      <c r="RRF73" s="22"/>
      <c r="RRG73" s="22"/>
      <c r="RRH73" s="22"/>
      <c r="RRI73" s="22"/>
      <c r="RRJ73" s="22"/>
      <c r="RRK73" s="22"/>
      <c r="RRL73" s="22"/>
      <c r="RRM73" s="22"/>
      <c r="RRN73" s="22"/>
      <c r="RRO73" s="22"/>
      <c r="RRP73" s="22"/>
      <c r="RRQ73" s="22"/>
      <c r="RRR73" s="22"/>
      <c r="RRS73" s="22"/>
      <c r="RRT73" s="22"/>
      <c r="RRU73" s="22"/>
      <c r="RRV73" s="22"/>
      <c r="RRW73" s="22"/>
      <c r="RRX73" s="22"/>
      <c r="RRY73" s="22"/>
      <c r="RRZ73" s="22"/>
      <c r="RSA73" s="22"/>
      <c r="RSB73" s="22"/>
      <c r="RSC73" s="22"/>
      <c r="RSD73" s="22"/>
      <c r="RSE73" s="22"/>
      <c r="RSF73" s="22"/>
      <c r="RSG73" s="22"/>
      <c r="RSH73" s="22"/>
      <c r="RSI73" s="22"/>
      <c r="RSJ73" s="22"/>
      <c r="RSK73" s="22"/>
      <c r="RSL73" s="22"/>
      <c r="RSM73" s="22"/>
      <c r="RSN73" s="22"/>
      <c r="RSO73" s="22"/>
      <c r="RSP73" s="22"/>
      <c r="RSQ73" s="22"/>
      <c r="RSR73" s="22"/>
      <c r="RSS73" s="22"/>
      <c r="RST73" s="22"/>
      <c r="RSU73" s="22"/>
      <c r="RSV73" s="22"/>
      <c r="RSW73" s="22"/>
      <c r="RSX73" s="22"/>
      <c r="RSY73" s="22"/>
      <c r="RSZ73" s="22"/>
      <c r="RTA73" s="22"/>
      <c r="RTB73" s="22"/>
      <c r="RTC73" s="22"/>
      <c r="RTD73" s="22"/>
      <c r="RTE73" s="22"/>
      <c r="RTF73" s="22"/>
      <c r="RTG73" s="22"/>
      <c r="RTH73" s="22"/>
      <c r="RTI73" s="22"/>
      <c r="RTJ73" s="22"/>
      <c r="RTK73" s="22"/>
      <c r="RTL73" s="22"/>
      <c r="RTM73" s="22"/>
      <c r="RTN73" s="22"/>
      <c r="RTO73" s="22"/>
      <c r="RTP73" s="22"/>
      <c r="RTQ73" s="22"/>
      <c r="RTR73" s="22"/>
      <c r="RTS73" s="22"/>
      <c r="RTT73" s="22"/>
      <c r="RTU73" s="22"/>
      <c r="RTV73" s="22"/>
      <c r="RTW73" s="22"/>
      <c r="RTX73" s="22"/>
      <c r="RTY73" s="22"/>
      <c r="RTZ73" s="22"/>
      <c r="RUA73" s="22"/>
      <c r="RUB73" s="22"/>
      <c r="RUC73" s="22"/>
      <c r="RUD73" s="22"/>
      <c r="RUE73" s="22"/>
      <c r="RUF73" s="22"/>
      <c r="RUG73" s="22"/>
      <c r="RUH73" s="22"/>
      <c r="RUI73" s="22"/>
      <c r="RUJ73" s="22"/>
      <c r="RUK73" s="22"/>
      <c r="RUL73" s="22"/>
      <c r="RUM73" s="22"/>
      <c r="RUN73" s="22"/>
      <c r="RUO73" s="22"/>
      <c r="RUP73" s="22"/>
      <c r="RUQ73" s="22"/>
      <c r="RUR73" s="22"/>
      <c r="RUS73" s="22"/>
      <c r="RUT73" s="22"/>
      <c r="RUU73" s="22"/>
      <c r="RUV73" s="22"/>
      <c r="RUW73" s="22"/>
      <c r="RUX73" s="22"/>
      <c r="RUY73" s="22"/>
      <c r="RUZ73" s="22"/>
      <c r="RVA73" s="22"/>
      <c r="RVB73" s="22"/>
      <c r="RVC73" s="22"/>
      <c r="RVD73" s="22"/>
      <c r="RVE73" s="22"/>
      <c r="RVF73" s="22"/>
      <c r="RVG73" s="22"/>
      <c r="RVH73" s="22"/>
      <c r="RVI73" s="22"/>
      <c r="RVJ73" s="22"/>
      <c r="RVK73" s="22"/>
      <c r="RVL73" s="22"/>
      <c r="RVM73" s="22"/>
      <c r="RVN73" s="22"/>
      <c r="RVO73" s="22"/>
      <c r="RVP73" s="22"/>
      <c r="RVQ73" s="22"/>
      <c r="RVR73" s="22"/>
      <c r="RVS73" s="22"/>
      <c r="RVT73" s="22"/>
      <c r="RVU73" s="22"/>
      <c r="RVV73" s="22"/>
      <c r="RVW73" s="22"/>
      <c r="RVX73" s="22"/>
      <c r="RVY73" s="22"/>
      <c r="RVZ73" s="22"/>
      <c r="RWA73" s="22"/>
      <c r="RWB73" s="22"/>
      <c r="RWC73" s="22"/>
      <c r="RWD73" s="22"/>
      <c r="RWE73" s="22"/>
      <c r="RWF73" s="22"/>
      <c r="RWG73" s="22"/>
      <c r="RWH73" s="22"/>
      <c r="RWI73" s="22"/>
      <c r="RWJ73" s="22"/>
      <c r="RWK73" s="22"/>
      <c r="RWL73" s="22"/>
      <c r="RWM73" s="22"/>
      <c r="RWN73" s="22"/>
      <c r="RWO73" s="22"/>
      <c r="RWP73" s="22"/>
      <c r="RWQ73" s="22"/>
      <c r="RWR73" s="22"/>
      <c r="RWS73" s="22"/>
      <c r="RWT73" s="22"/>
      <c r="RWU73" s="22"/>
      <c r="RWV73" s="22"/>
      <c r="RWW73" s="22"/>
      <c r="RWX73" s="22"/>
      <c r="RWY73" s="22"/>
      <c r="RWZ73" s="22"/>
      <c r="RXA73" s="22"/>
      <c r="RXB73" s="22"/>
      <c r="RXC73" s="22"/>
      <c r="RXD73" s="22"/>
      <c r="RXE73" s="22"/>
      <c r="RXF73" s="22"/>
      <c r="RXG73" s="22"/>
      <c r="RXH73" s="22"/>
      <c r="RXI73" s="22"/>
      <c r="RXJ73" s="22"/>
      <c r="RXK73" s="22"/>
      <c r="RXL73" s="22"/>
      <c r="RXM73" s="22"/>
      <c r="RXN73" s="22"/>
      <c r="RXO73" s="22"/>
      <c r="RXP73" s="22"/>
      <c r="RXQ73" s="22"/>
      <c r="RXR73" s="22"/>
      <c r="RXS73" s="22"/>
      <c r="RXT73" s="22"/>
      <c r="RXU73" s="22"/>
      <c r="RXV73" s="22"/>
      <c r="RXW73" s="22"/>
      <c r="RXX73" s="22"/>
      <c r="RXY73" s="22"/>
      <c r="RXZ73" s="22"/>
      <c r="RYA73" s="22"/>
      <c r="RYB73" s="22"/>
      <c r="RYC73" s="22"/>
      <c r="RYD73" s="22"/>
      <c r="RYE73" s="22"/>
      <c r="RYF73" s="22"/>
      <c r="RYG73" s="22"/>
      <c r="RYH73" s="22"/>
      <c r="RYI73" s="22"/>
      <c r="RYJ73" s="22"/>
      <c r="RYK73" s="22"/>
      <c r="RYL73" s="22"/>
      <c r="RYM73" s="22"/>
      <c r="RYN73" s="22"/>
      <c r="RYO73" s="22"/>
      <c r="RYP73" s="22"/>
      <c r="RYQ73" s="22"/>
      <c r="RYR73" s="22"/>
      <c r="RYS73" s="22"/>
      <c r="RYT73" s="22"/>
      <c r="RYU73" s="22"/>
      <c r="RYV73" s="22"/>
      <c r="RYW73" s="22"/>
      <c r="RYX73" s="22"/>
      <c r="RYY73" s="22"/>
      <c r="RYZ73" s="22"/>
      <c r="RZA73" s="22"/>
      <c r="RZB73" s="22"/>
      <c r="RZC73" s="22"/>
      <c r="RZD73" s="22"/>
      <c r="RZE73" s="22"/>
      <c r="RZF73" s="22"/>
      <c r="RZG73" s="22"/>
      <c r="RZH73" s="22"/>
      <c r="RZI73" s="22"/>
      <c r="RZJ73" s="22"/>
      <c r="RZK73" s="22"/>
      <c r="RZL73" s="22"/>
      <c r="RZM73" s="22"/>
      <c r="RZN73" s="22"/>
      <c r="RZO73" s="22"/>
      <c r="RZP73" s="22"/>
      <c r="RZQ73" s="22"/>
      <c r="RZR73" s="22"/>
      <c r="RZS73" s="22"/>
      <c r="RZT73" s="22"/>
      <c r="RZU73" s="22"/>
      <c r="RZV73" s="22"/>
      <c r="RZW73" s="22"/>
      <c r="RZX73" s="22"/>
      <c r="RZY73" s="22"/>
      <c r="RZZ73" s="22"/>
      <c r="SAA73" s="22"/>
      <c r="SAB73" s="22"/>
      <c r="SAC73" s="22"/>
      <c r="SAD73" s="22"/>
      <c r="SAE73" s="22"/>
      <c r="SAF73" s="22"/>
      <c r="SAG73" s="22"/>
      <c r="SAH73" s="22"/>
      <c r="SAI73" s="22"/>
      <c r="SAJ73" s="22"/>
      <c r="SAK73" s="22"/>
      <c r="SAL73" s="22"/>
      <c r="SAM73" s="22"/>
      <c r="SAN73" s="22"/>
      <c r="SAO73" s="22"/>
      <c r="SAP73" s="22"/>
      <c r="SAQ73" s="22"/>
      <c r="SAR73" s="22"/>
      <c r="SAS73" s="22"/>
      <c r="SAT73" s="22"/>
      <c r="SAU73" s="22"/>
      <c r="SAV73" s="22"/>
      <c r="SAW73" s="22"/>
      <c r="SAX73" s="22"/>
      <c r="SAY73" s="22"/>
      <c r="SAZ73" s="22"/>
      <c r="SBA73" s="22"/>
      <c r="SBB73" s="22"/>
      <c r="SBC73" s="22"/>
      <c r="SBD73" s="22"/>
      <c r="SBE73" s="22"/>
      <c r="SBF73" s="22"/>
      <c r="SBG73" s="22"/>
      <c r="SBH73" s="22"/>
      <c r="SBI73" s="22"/>
      <c r="SBJ73" s="22"/>
      <c r="SBK73" s="22"/>
      <c r="SBL73" s="22"/>
      <c r="SBM73" s="22"/>
      <c r="SBN73" s="22"/>
      <c r="SBO73" s="22"/>
      <c r="SBP73" s="22"/>
      <c r="SBQ73" s="22"/>
      <c r="SBR73" s="22"/>
      <c r="SBS73" s="22"/>
      <c r="SBT73" s="22"/>
      <c r="SBU73" s="22"/>
      <c r="SBV73" s="22"/>
      <c r="SBW73" s="22"/>
      <c r="SBX73" s="22"/>
      <c r="SBY73" s="22"/>
      <c r="SBZ73" s="22"/>
      <c r="SCA73" s="22"/>
      <c r="SCB73" s="22"/>
      <c r="SCC73" s="22"/>
      <c r="SCD73" s="22"/>
      <c r="SCE73" s="22"/>
      <c r="SCF73" s="22"/>
      <c r="SCG73" s="22"/>
      <c r="SCH73" s="22"/>
      <c r="SCI73" s="22"/>
      <c r="SCJ73" s="22"/>
      <c r="SCK73" s="22"/>
      <c r="SCL73" s="22"/>
      <c r="SCM73" s="22"/>
      <c r="SCN73" s="22"/>
      <c r="SCO73" s="22"/>
      <c r="SCP73" s="22"/>
      <c r="SCQ73" s="22"/>
      <c r="SCR73" s="22"/>
      <c r="SCS73" s="22"/>
      <c r="SCT73" s="22"/>
      <c r="SCU73" s="22"/>
      <c r="SCV73" s="22"/>
      <c r="SCW73" s="22"/>
      <c r="SCX73" s="22"/>
      <c r="SCY73" s="22"/>
      <c r="SCZ73" s="22"/>
      <c r="SDA73" s="22"/>
      <c r="SDB73" s="22"/>
      <c r="SDC73" s="22"/>
      <c r="SDD73" s="22"/>
      <c r="SDE73" s="22"/>
      <c r="SDF73" s="22"/>
      <c r="SDG73" s="22"/>
      <c r="SDH73" s="22"/>
      <c r="SDI73" s="22"/>
      <c r="SDJ73" s="22"/>
      <c r="SDK73" s="22"/>
      <c r="SDL73" s="22"/>
      <c r="SDM73" s="22"/>
      <c r="SDN73" s="22"/>
      <c r="SDO73" s="22"/>
      <c r="SDP73" s="22"/>
      <c r="SDQ73" s="22"/>
      <c r="SDR73" s="22"/>
      <c r="SDS73" s="22"/>
      <c r="SDT73" s="22"/>
      <c r="SDU73" s="22"/>
      <c r="SDV73" s="22"/>
      <c r="SDW73" s="22"/>
      <c r="SDX73" s="22"/>
      <c r="SDY73" s="22"/>
      <c r="SDZ73" s="22"/>
      <c r="SEA73" s="22"/>
      <c r="SEB73" s="22"/>
      <c r="SEC73" s="22"/>
      <c r="SED73" s="22"/>
      <c r="SEE73" s="22"/>
      <c r="SEF73" s="22"/>
      <c r="SEG73" s="22"/>
      <c r="SEH73" s="22"/>
      <c r="SEI73" s="22"/>
      <c r="SEJ73" s="22"/>
      <c r="SEK73" s="22"/>
      <c r="SEL73" s="22"/>
      <c r="SEM73" s="22"/>
      <c r="SEN73" s="22"/>
      <c r="SEO73" s="22"/>
      <c r="SEP73" s="22"/>
      <c r="SEQ73" s="22"/>
      <c r="SER73" s="22"/>
      <c r="SES73" s="22"/>
      <c r="SET73" s="22"/>
      <c r="SEU73" s="22"/>
      <c r="SEV73" s="22"/>
      <c r="SEW73" s="22"/>
      <c r="SEX73" s="22"/>
      <c r="SEY73" s="22"/>
      <c r="SEZ73" s="22"/>
      <c r="SFA73" s="22"/>
      <c r="SFB73" s="22"/>
      <c r="SFC73" s="22"/>
      <c r="SFD73" s="22"/>
      <c r="SFE73" s="22"/>
      <c r="SFF73" s="22"/>
      <c r="SFG73" s="22"/>
      <c r="SFH73" s="22"/>
      <c r="SFI73" s="22"/>
      <c r="SFJ73" s="22"/>
      <c r="SFK73" s="22"/>
      <c r="SFL73" s="22"/>
      <c r="SFM73" s="22"/>
      <c r="SFN73" s="22"/>
      <c r="SFO73" s="22"/>
      <c r="SFP73" s="22"/>
      <c r="SFQ73" s="22"/>
      <c r="SFR73" s="22"/>
      <c r="SFS73" s="22"/>
      <c r="SFT73" s="22"/>
      <c r="SFU73" s="22"/>
      <c r="SFV73" s="22"/>
      <c r="SFW73" s="22"/>
      <c r="SFX73" s="22"/>
      <c r="SFY73" s="22"/>
      <c r="SFZ73" s="22"/>
      <c r="SGA73" s="22"/>
      <c r="SGB73" s="22"/>
      <c r="SGC73" s="22"/>
      <c r="SGD73" s="22"/>
      <c r="SGE73" s="22"/>
      <c r="SGF73" s="22"/>
      <c r="SGG73" s="22"/>
      <c r="SGH73" s="22"/>
      <c r="SGI73" s="22"/>
      <c r="SGJ73" s="22"/>
      <c r="SGK73" s="22"/>
      <c r="SGL73" s="22"/>
      <c r="SGM73" s="22"/>
      <c r="SGN73" s="22"/>
      <c r="SGO73" s="22"/>
      <c r="SGP73" s="22"/>
      <c r="SGQ73" s="22"/>
      <c r="SGR73" s="22"/>
      <c r="SGS73" s="22"/>
      <c r="SGT73" s="22"/>
      <c r="SGU73" s="22"/>
      <c r="SGV73" s="22"/>
      <c r="SGW73" s="22"/>
      <c r="SGX73" s="22"/>
      <c r="SGY73" s="22"/>
      <c r="SGZ73" s="22"/>
      <c r="SHA73" s="22"/>
      <c r="SHB73" s="22"/>
      <c r="SHC73" s="22"/>
      <c r="SHD73" s="22"/>
      <c r="SHE73" s="22"/>
      <c r="SHF73" s="22"/>
      <c r="SHG73" s="22"/>
      <c r="SHH73" s="22"/>
      <c r="SHI73" s="22"/>
      <c r="SHJ73" s="22"/>
      <c r="SHK73" s="22"/>
      <c r="SHL73" s="22"/>
      <c r="SHM73" s="22"/>
      <c r="SHN73" s="22"/>
      <c r="SHO73" s="22"/>
      <c r="SHP73" s="22"/>
      <c r="SHQ73" s="22"/>
      <c r="SHR73" s="22"/>
      <c r="SHS73" s="22"/>
      <c r="SHT73" s="22"/>
      <c r="SHU73" s="22"/>
      <c r="SHV73" s="22"/>
      <c r="SHW73" s="22"/>
      <c r="SHX73" s="22"/>
      <c r="SHY73" s="22"/>
      <c r="SHZ73" s="22"/>
      <c r="SIA73" s="22"/>
      <c r="SIB73" s="22"/>
      <c r="SIC73" s="22"/>
      <c r="SID73" s="22"/>
      <c r="SIE73" s="22"/>
      <c r="SIF73" s="22"/>
      <c r="SIG73" s="22"/>
      <c r="SIH73" s="22"/>
      <c r="SII73" s="22"/>
      <c r="SIJ73" s="22"/>
      <c r="SIK73" s="22"/>
      <c r="SIL73" s="22"/>
      <c r="SIM73" s="22"/>
      <c r="SIN73" s="22"/>
      <c r="SIO73" s="22"/>
      <c r="SIP73" s="22"/>
      <c r="SIQ73" s="22"/>
      <c r="SIR73" s="22"/>
      <c r="SIS73" s="22"/>
      <c r="SIT73" s="22"/>
      <c r="SIU73" s="22"/>
      <c r="SIV73" s="22"/>
      <c r="SIW73" s="22"/>
      <c r="SIX73" s="22"/>
      <c r="SIY73" s="22"/>
      <c r="SIZ73" s="22"/>
      <c r="SJA73" s="22"/>
      <c r="SJB73" s="22"/>
      <c r="SJC73" s="22"/>
      <c r="SJD73" s="22"/>
      <c r="SJE73" s="22"/>
      <c r="SJF73" s="22"/>
      <c r="SJG73" s="22"/>
      <c r="SJH73" s="22"/>
      <c r="SJI73" s="22"/>
      <c r="SJJ73" s="22"/>
      <c r="SJK73" s="22"/>
      <c r="SJL73" s="22"/>
      <c r="SJM73" s="22"/>
      <c r="SJN73" s="22"/>
      <c r="SJO73" s="22"/>
      <c r="SJP73" s="22"/>
      <c r="SJQ73" s="22"/>
      <c r="SJR73" s="22"/>
      <c r="SJS73" s="22"/>
      <c r="SJT73" s="22"/>
      <c r="SJU73" s="22"/>
      <c r="SJV73" s="22"/>
      <c r="SJW73" s="22"/>
      <c r="SJX73" s="22"/>
      <c r="SJY73" s="22"/>
      <c r="SJZ73" s="22"/>
      <c r="SKA73" s="22"/>
      <c r="SKB73" s="22"/>
      <c r="SKC73" s="22"/>
      <c r="SKD73" s="22"/>
      <c r="SKE73" s="22"/>
      <c r="SKF73" s="22"/>
      <c r="SKG73" s="22"/>
      <c r="SKH73" s="22"/>
      <c r="SKI73" s="22"/>
      <c r="SKJ73" s="22"/>
      <c r="SKK73" s="22"/>
      <c r="SKL73" s="22"/>
      <c r="SKM73" s="22"/>
      <c r="SKN73" s="22"/>
      <c r="SKO73" s="22"/>
      <c r="SKP73" s="22"/>
      <c r="SKQ73" s="22"/>
      <c r="SKR73" s="22"/>
      <c r="SKS73" s="22"/>
      <c r="SKT73" s="22"/>
      <c r="SKU73" s="22"/>
      <c r="SKV73" s="22"/>
      <c r="SKW73" s="22"/>
      <c r="SKX73" s="22"/>
      <c r="SKY73" s="22"/>
      <c r="SKZ73" s="22"/>
      <c r="SLA73" s="22"/>
      <c r="SLB73" s="22"/>
      <c r="SLC73" s="22"/>
      <c r="SLD73" s="22"/>
      <c r="SLE73" s="22"/>
      <c r="SLF73" s="22"/>
      <c r="SLG73" s="22"/>
      <c r="SLH73" s="22"/>
      <c r="SLI73" s="22"/>
      <c r="SLJ73" s="22"/>
      <c r="SLK73" s="22"/>
      <c r="SLL73" s="22"/>
      <c r="SLM73" s="22"/>
      <c r="SLN73" s="22"/>
      <c r="SLO73" s="22"/>
      <c r="SLP73" s="22"/>
      <c r="SLQ73" s="22"/>
      <c r="SLR73" s="22"/>
      <c r="SLS73" s="22"/>
      <c r="SLT73" s="22"/>
      <c r="SLU73" s="22"/>
      <c r="SLV73" s="22"/>
      <c r="SLW73" s="22"/>
      <c r="SLX73" s="22"/>
      <c r="SLY73" s="22"/>
      <c r="SLZ73" s="22"/>
      <c r="SMA73" s="22"/>
      <c r="SMB73" s="22"/>
      <c r="SMC73" s="22"/>
      <c r="SMD73" s="22"/>
      <c r="SME73" s="22"/>
      <c r="SMF73" s="22"/>
      <c r="SMG73" s="22"/>
      <c r="SMH73" s="22"/>
      <c r="SMI73" s="22"/>
      <c r="SMJ73" s="22"/>
      <c r="SMK73" s="22"/>
      <c r="SML73" s="22"/>
      <c r="SMM73" s="22"/>
      <c r="SMN73" s="22"/>
      <c r="SMO73" s="22"/>
      <c r="SMP73" s="22"/>
      <c r="SMQ73" s="22"/>
      <c r="SMR73" s="22"/>
      <c r="SMS73" s="22"/>
      <c r="SMT73" s="22"/>
      <c r="SMU73" s="22"/>
      <c r="SMV73" s="22"/>
      <c r="SMW73" s="22"/>
      <c r="SMX73" s="22"/>
      <c r="SMY73" s="22"/>
      <c r="SMZ73" s="22"/>
      <c r="SNA73" s="22"/>
      <c r="SNB73" s="22"/>
      <c r="SNC73" s="22"/>
      <c r="SND73" s="22"/>
      <c r="SNE73" s="22"/>
      <c r="SNF73" s="22"/>
      <c r="SNG73" s="22"/>
      <c r="SNH73" s="22"/>
      <c r="SNI73" s="22"/>
      <c r="SNJ73" s="22"/>
      <c r="SNK73" s="22"/>
      <c r="SNL73" s="22"/>
      <c r="SNM73" s="22"/>
      <c r="SNN73" s="22"/>
      <c r="SNO73" s="22"/>
      <c r="SNP73" s="22"/>
      <c r="SNQ73" s="22"/>
      <c r="SNR73" s="22"/>
      <c r="SNS73" s="22"/>
      <c r="SNT73" s="22"/>
      <c r="SNU73" s="22"/>
      <c r="SNV73" s="22"/>
      <c r="SNW73" s="22"/>
      <c r="SNX73" s="22"/>
      <c r="SNY73" s="22"/>
      <c r="SNZ73" s="22"/>
      <c r="SOA73" s="22"/>
      <c r="SOB73" s="22"/>
      <c r="SOC73" s="22"/>
      <c r="SOD73" s="22"/>
      <c r="SOE73" s="22"/>
      <c r="SOF73" s="22"/>
      <c r="SOG73" s="22"/>
      <c r="SOH73" s="22"/>
      <c r="SOI73" s="22"/>
      <c r="SOJ73" s="22"/>
      <c r="SOK73" s="22"/>
      <c r="SOL73" s="22"/>
      <c r="SOM73" s="22"/>
      <c r="SON73" s="22"/>
      <c r="SOO73" s="22"/>
      <c r="SOP73" s="22"/>
      <c r="SOQ73" s="22"/>
      <c r="SOR73" s="22"/>
      <c r="SOS73" s="22"/>
      <c r="SOT73" s="22"/>
      <c r="SOU73" s="22"/>
      <c r="SOV73" s="22"/>
      <c r="SOW73" s="22"/>
      <c r="SOX73" s="22"/>
      <c r="SOY73" s="22"/>
      <c r="SOZ73" s="22"/>
      <c r="SPA73" s="22"/>
      <c r="SPB73" s="22"/>
      <c r="SPC73" s="22"/>
      <c r="SPD73" s="22"/>
      <c r="SPE73" s="22"/>
      <c r="SPF73" s="22"/>
      <c r="SPG73" s="22"/>
      <c r="SPH73" s="22"/>
      <c r="SPI73" s="22"/>
      <c r="SPJ73" s="22"/>
      <c r="SPK73" s="22"/>
      <c r="SPL73" s="22"/>
      <c r="SPM73" s="22"/>
      <c r="SPN73" s="22"/>
      <c r="SPO73" s="22"/>
      <c r="SPP73" s="22"/>
      <c r="SPQ73" s="22"/>
      <c r="SPR73" s="22"/>
      <c r="SPS73" s="22"/>
      <c r="SPT73" s="22"/>
      <c r="SPU73" s="22"/>
      <c r="SPV73" s="22"/>
      <c r="SPW73" s="22"/>
      <c r="SPX73" s="22"/>
      <c r="SPY73" s="22"/>
      <c r="SPZ73" s="22"/>
      <c r="SQA73" s="22"/>
      <c r="SQB73" s="22"/>
      <c r="SQC73" s="22"/>
      <c r="SQD73" s="22"/>
      <c r="SQE73" s="22"/>
      <c r="SQF73" s="22"/>
      <c r="SQG73" s="22"/>
      <c r="SQH73" s="22"/>
      <c r="SQI73" s="22"/>
      <c r="SQJ73" s="22"/>
      <c r="SQK73" s="22"/>
      <c r="SQL73" s="22"/>
      <c r="SQM73" s="22"/>
      <c r="SQN73" s="22"/>
      <c r="SQO73" s="22"/>
      <c r="SQP73" s="22"/>
      <c r="SQQ73" s="22"/>
      <c r="SQR73" s="22"/>
      <c r="SQS73" s="22"/>
      <c r="SQT73" s="22"/>
      <c r="SQU73" s="22"/>
      <c r="SQV73" s="22"/>
      <c r="SQW73" s="22"/>
      <c r="SQX73" s="22"/>
      <c r="SQY73" s="22"/>
      <c r="SQZ73" s="22"/>
      <c r="SRA73" s="22"/>
      <c r="SRB73" s="22"/>
      <c r="SRC73" s="22"/>
      <c r="SRD73" s="22"/>
      <c r="SRE73" s="22"/>
      <c r="SRF73" s="22"/>
      <c r="SRG73" s="22"/>
      <c r="SRH73" s="22"/>
      <c r="SRI73" s="22"/>
      <c r="SRJ73" s="22"/>
      <c r="SRK73" s="22"/>
      <c r="SRL73" s="22"/>
      <c r="SRM73" s="22"/>
      <c r="SRN73" s="22"/>
      <c r="SRO73" s="22"/>
      <c r="SRP73" s="22"/>
      <c r="SRQ73" s="22"/>
      <c r="SRR73" s="22"/>
      <c r="SRS73" s="22"/>
      <c r="SRT73" s="22"/>
      <c r="SRU73" s="22"/>
      <c r="SRV73" s="22"/>
      <c r="SRW73" s="22"/>
      <c r="SRX73" s="22"/>
      <c r="SRY73" s="22"/>
      <c r="SRZ73" s="22"/>
      <c r="SSA73" s="22"/>
      <c r="SSB73" s="22"/>
      <c r="SSC73" s="22"/>
      <c r="SSD73" s="22"/>
      <c r="SSE73" s="22"/>
      <c r="SSF73" s="22"/>
      <c r="SSG73" s="22"/>
      <c r="SSH73" s="22"/>
      <c r="SSI73" s="22"/>
      <c r="SSJ73" s="22"/>
      <c r="SSK73" s="22"/>
      <c r="SSL73" s="22"/>
      <c r="SSM73" s="22"/>
      <c r="SSN73" s="22"/>
      <c r="SSO73" s="22"/>
      <c r="SSP73" s="22"/>
      <c r="SSQ73" s="22"/>
      <c r="SSR73" s="22"/>
      <c r="SSS73" s="22"/>
      <c r="SST73" s="22"/>
      <c r="SSU73" s="22"/>
      <c r="SSV73" s="22"/>
      <c r="SSW73" s="22"/>
      <c r="SSX73" s="22"/>
      <c r="SSY73" s="22"/>
      <c r="SSZ73" s="22"/>
      <c r="STA73" s="22"/>
      <c r="STB73" s="22"/>
      <c r="STC73" s="22"/>
      <c r="STD73" s="22"/>
      <c r="STE73" s="22"/>
      <c r="STF73" s="22"/>
      <c r="STG73" s="22"/>
      <c r="STH73" s="22"/>
      <c r="STI73" s="22"/>
      <c r="STJ73" s="22"/>
      <c r="STK73" s="22"/>
      <c r="STL73" s="22"/>
      <c r="STM73" s="22"/>
      <c r="STN73" s="22"/>
      <c r="STO73" s="22"/>
      <c r="STP73" s="22"/>
      <c r="STQ73" s="22"/>
      <c r="STR73" s="22"/>
      <c r="STS73" s="22"/>
      <c r="STT73" s="22"/>
      <c r="STU73" s="22"/>
      <c r="STV73" s="22"/>
      <c r="STW73" s="22"/>
      <c r="STX73" s="22"/>
      <c r="STY73" s="22"/>
      <c r="STZ73" s="22"/>
      <c r="SUA73" s="22"/>
      <c r="SUB73" s="22"/>
      <c r="SUC73" s="22"/>
      <c r="SUD73" s="22"/>
      <c r="SUE73" s="22"/>
      <c r="SUF73" s="22"/>
      <c r="SUG73" s="22"/>
      <c r="SUH73" s="22"/>
      <c r="SUI73" s="22"/>
      <c r="SUJ73" s="22"/>
      <c r="SUK73" s="22"/>
      <c r="SUL73" s="22"/>
      <c r="SUM73" s="22"/>
      <c r="SUN73" s="22"/>
      <c r="SUO73" s="22"/>
      <c r="SUP73" s="22"/>
      <c r="SUQ73" s="22"/>
      <c r="SUR73" s="22"/>
      <c r="SUS73" s="22"/>
      <c r="SUT73" s="22"/>
      <c r="SUU73" s="22"/>
      <c r="SUV73" s="22"/>
      <c r="SUW73" s="22"/>
      <c r="SUX73" s="22"/>
      <c r="SUY73" s="22"/>
      <c r="SUZ73" s="22"/>
      <c r="SVA73" s="22"/>
      <c r="SVB73" s="22"/>
      <c r="SVC73" s="22"/>
      <c r="SVD73" s="22"/>
      <c r="SVE73" s="22"/>
      <c r="SVF73" s="22"/>
      <c r="SVG73" s="22"/>
      <c r="SVH73" s="22"/>
      <c r="SVI73" s="22"/>
      <c r="SVJ73" s="22"/>
      <c r="SVK73" s="22"/>
      <c r="SVL73" s="22"/>
      <c r="SVM73" s="22"/>
      <c r="SVN73" s="22"/>
      <c r="SVO73" s="22"/>
      <c r="SVP73" s="22"/>
      <c r="SVQ73" s="22"/>
      <c r="SVR73" s="22"/>
      <c r="SVS73" s="22"/>
      <c r="SVT73" s="22"/>
      <c r="SVU73" s="22"/>
      <c r="SVV73" s="22"/>
      <c r="SVW73" s="22"/>
      <c r="SVX73" s="22"/>
      <c r="SVY73" s="22"/>
      <c r="SVZ73" s="22"/>
      <c r="SWA73" s="22"/>
      <c r="SWB73" s="22"/>
      <c r="SWC73" s="22"/>
      <c r="SWD73" s="22"/>
      <c r="SWE73" s="22"/>
      <c r="SWF73" s="22"/>
      <c r="SWG73" s="22"/>
      <c r="SWH73" s="22"/>
      <c r="SWI73" s="22"/>
      <c r="SWJ73" s="22"/>
      <c r="SWK73" s="22"/>
      <c r="SWL73" s="22"/>
      <c r="SWM73" s="22"/>
      <c r="SWN73" s="22"/>
      <c r="SWO73" s="22"/>
      <c r="SWP73" s="22"/>
      <c r="SWQ73" s="22"/>
      <c r="SWR73" s="22"/>
      <c r="SWS73" s="22"/>
      <c r="SWT73" s="22"/>
      <c r="SWU73" s="22"/>
      <c r="SWV73" s="22"/>
      <c r="SWW73" s="22"/>
      <c r="SWX73" s="22"/>
      <c r="SWY73" s="22"/>
      <c r="SWZ73" s="22"/>
      <c r="SXA73" s="22"/>
      <c r="SXB73" s="22"/>
      <c r="SXC73" s="22"/>
      <c r="SXD73" s="22"/>
      <c r="SXE73" s="22"/>
      <c r="SXF73" s="22"/>
      <c r="SXG73" s="22"/>
      <c r="SXH73" s="22"/>
      <c r="SXI73" s="22"/>
      <c r="SXJ73" s="22"/>
      <c r="SXK73" s="22"/>
      <c r="SXL73" s="22"/>
      <c r="SXM73" s="22"/>
      <c r="SXN73" s="22"/>
      <c r="SXO73" s="22"/>
      <c r="SXP73" s="22"/>
      <c r="SXQ73" s="22"/>
      <c r="SXR73" s="22"/>
      <c r="SXS73" s="22"/>
      <c r="SXT73" s="22"/>
      <c r="SXU73" s="22"/>
      <c r="SXV73" s="22"/>
      <c r="SXW73" s="22"/>
      <c r="SXX73" s="22"/>
      <c r="SXY73" s="22"/>
      <c r="SXZ73" s="22"/>
      <c r="SYA73" s="22"/>
      <c r="SYB73" s="22"/>
      <c r="SYC73" s="22"/>
      <c r="SYD73" s="22"/>
      <c r="SYE73" s="22"/>
      <c r="SYF73" s="22"/>
      <c r="SYG73" s="22"/>
      <c r="SYH73" s="22"/>
      <c r="SYI73" s="22"/>
      <c r="SYJ73" s="22"/>
      <c r="SYK73" s="22"/>
      <c r="SYL73" s="22"/>
      <c r="SYM73" s="22"/>
      <c r="SYN73" s="22"/>
      <c r="SYO73" s="22"/>
      <c r="SYP73" s="22"/>
      <c r="SYQ73" s="22"/>
      <c r="SYR73" s="22"/>
      <c r="SYS73" s="22"/>
      <c r="SYT73" s="22"/>
      <c r="SYU73" s="22"/>
      <c r="SYV73" s="22"/>
      <c r="SYW73" s="22"/>
      <c r="SYX73" s="22"/>
      <c r="SYY73" s="22"/>
      <c r="SYZ73" s="22"/>
      <c r="SZA73" s="22"/>
      <c r="SZB73" s="22"/>
      <c r="SZC73" s="22"/>
      <c r="SZD73" s="22"/>
      <c r="SZE73" s="22"/>
      <c r="SZF73" s="22"/>
      <c r="SZG73" s="22"/>
      <c r="SZH73" s="22"/>
      <c r="SZI73" s="22"/>
      <c r="SZJ73" s="22"/>
      <c r="SZK73" s="22"/>
      <c r="SZL73" s="22"/>
      <c r="SZM73" s="22"/>
      <c r="SZN73" s="22"/>
      <c r="SZO73" s="22"/>
      <c r="SZP73" s="22"/>
      <c r="SZQ73" s="22"/>
      <c r="SZR73" s="22"/>
      <c r="SZS73" s="22"/>
      <c r="SZT73" s="22"/>
      <c r="SZU73" s="22"/>
      <c r="SZV73" s="22"/>
      <c r="SZW73" s="22"/>
      <c r="SZX73" s="22"/>
      <c r="SZY73" s="22"/>
      <c r="SZZ73" s="22"/>
      <c r="TAA73" s="22"/>
      <c r="TAB73" s="22"/>
      <c r="TAC73" s="22"/>
      <c r="TAD73" s="22"/>
      <c r="TAE73" s="22"/>
      <c r="TAF73" s="22"/>
      <c r="TAG73" s="22"/>
      <c r="TAH73" s="22"/>
      <c r="TAI73" s="22"/>
      <c r="TAJ73" s="22"/>
      <c r="TAK73" s="22"/>
      <c r="TAL73" s="22"/>
      <c r="TAM73" s="22"/>
      <c r="TAN73" s="22"/>
      <c r="TAO73" s="22"/>
      <c r="TAP73" s="22"/>
      <c r="TAQ73" s="22"/>
      <c r="TAR73" s="22"/>
      <c r="TAS73" s="22"/>
      <c r="TAT73" s="22"/>
      <c r="TAU73" s="22"/>
      <c r="TAV73" s="22"/>
      <c r="TAW73" s="22"/>
      <c r="TAX73" s="22"/>
      <c r="TAY73" s="22"/>
      <c r="TAZ73" s="22"/>
      <c r="TBA73" s="22"/>
      <c r="TBB73" s="22"/>
      <c r="TBC73" s="22"/>
      <c r="TBD73" s="22"/>
      <c r="TBE73" s="22"/>
      <c r="TBF73" s="22"/>
      <c r="TBG73" s="22"/>
      <c r="TBH73" s="22"/>
      <c r="TBI73" s="22"/>
      <c r="TBJ73" s="22"/>
      <c r="TBK73" s="22"/>
      <c r="TBL73" s="22"/>
      <c r="TBM73" s="22"/>
      <c r="TBN73" s="22"/>
      <c r="TBO73" s="22"/>
      <c r="TBP73" s="22"/>
      <c r="TBQ73" s="22"/>
      <c r="TBR73" s="22"/>
      <c r="TBS73" s="22"/>
      <c r="TBT73" s="22"/>
      <c r="TBU73" s="22"/>
      <c r="TBV73" s="22"/>
      <c r="TBW73" s="22"/>
      <c r="TBX73" s="22"/>
      <c r="TBY73" s="22"/>
      <c r="TBZ73" s="22"/>
      <c r="TCA73" s="22"/>
      <c r="TCB73" s="22"/>
      <c r="TCC73" s="22"/>
      <c r="TCD73" s="22"/>
      <c r="TCE73" s="22"/>
      <c r="TCF73" s="22"/>
      <c r="TCG73" s="22"/>
      <c r="TCH73" s="22"/>
      <c r="TCI73" s="22"/>
      <c r="TCJ73" s="22"/>
      <c r="TCK73" s="22"/>
      <c r="TCL73" s="22"/>
      <c r="TCM73" s="22"/>
      <c r="TCN73" s="22"/>
      <c r="TCO73" s="22"/>
      <c r="TCP73" s="22"/>
      <c r="TCQ73" s="22"/>
      <c r="TCR73" s="22"/>
      <c r="TCS73" s="22"/>
      <c r="TCT73" s="22"/>
      <c r="TCU73" s="22"/>
      <c r="TCV73" s="22"/>
      <c r="TCW73" s="22"/>
      <c r="TCX73" s="22"/>
      <c r="TCY73" s="22"/>
      <c r="TCZ73" s="22"/>
      <c r="TDA73" s="22"/>
      <c r="TDB73" s="22"/>
      <c r="TDC73" s="22"/>
      <c r="TDD73" s="22"/>
      <c r="TDE73" s="22"/>
      <c r="TDF73" s="22"/>
      <c r="TDG73" s="22"/>
      <c r="TDH73" s="22"/>
      <c r="TDI73" s="22"/>
      <c r="TDJ73" s="22"/>
      <c r="TDK73" s="22"/>
      <c r="TDL73" s="22"/>
      <c r="TDM73" s="22"/>
      <c r="TDN73" s="22"/>
      <c r="TDO73" s="22"/>
      <c r="TDP73" s="22"/>
      <c r="TDQ73" s="22"/>
      <c r="TDR73" s="22"/>
      <c r="TDS73" s="22"/>
      <c r="TDT73" s="22"/>
      <c r="TDU73" s="22"/>
      <c r="TDV73" s="22"/>
      <c r="TDW73" s="22"/>
      <c r="TDX73" s="22"/>
      <c r="TDY73" s="22"/>
      <c r="TDZ73" s="22"/>
      <c r="TEA73" s="22"/>
      <c r="TEB73" s="22"/>
      <c r="TEC73" s="22"/>
      <c r="TED73" s="22"/>
      <c r="TEE73" s="22"/>
      <c r="TEF73" s="22"/>
      <c r="TEG73" s="22"/>
      <c r="TEH73" s="22"/>
      <c r="TEI73" s="22"/>
      <c r="TEJ73" s="22"/>
      <c r="TEK73" s="22"/>
      <c r="TEL73" s="22"/>
      <c r="TEM73" s="22"/>
      <c r="TEN73" s="22"/>
      <c r="TEO73" s="22"/>
      <c r="TEP73" s="22"/>
      <c r="TEQ73" s="22"/>
      <c r="TER73" s="22"/>
      <c r="TES73" s="22"/>
      <c r="TET73" s="22"/>
      <c r="TEU73" s="22"/>
      <c r="TEV73" s="22"/>
      <c r="TEW73" s="22"/>
      <c r="TEX73" s="22"/>
      <c r="TEY73" s="22"/>
      <c r="TEZ73" s="22"/>
      <c r="TFA73" s="22"/>
      <c r="TFB73" s="22"/>
      <c r="TFC73" s="22"/>
      <c r="TFD73" s="22"/>
      <c r="TFE73" s="22"/>
      <c r="TFF73" s="22"/>
      <c r="TFG73" s="22"/>
      <c r="TFH73" s="22"/>
      <c r="TFI73" s="22"/>
      <c r="TFJ73" s="22"/>
      <c r="TFK73" s="22"/>
      <c r="TFL73" s="22"/>
      <c r="TFM73" s="22"/>
      <c r="TFN73" s="22"/>
      <c r="TFO73" s="22"/>
      <c r="TFP73" s="22"/>
      <c r="TFQ73" s="22"/>
      <c r="TFR73" s="22"/>
      <c r="TFS73" s="22"/>
      <c r="TFT73" s="22"/>
      <c r="TFU73" s="22"/>
      <c r="TFV73" s="22"/>
      <c r="TFW73" s="22"/>
      <c r="TFX73" s="22"/>
      <c r="TFY73" s="22"/>
      <c r="TFZ73" s="22"/>
      <c r="TGA73" s="22"/>
      <c r="TGB73" s="22"/>
      <c r="TGC73" s="22"/>
      <c r="TGD73" s="22"/>
      <c r="TGE73" s="22"/>
      <c r="TGF73" s="22"/>
      <c r="TGG73" s="22"/>
      <c r="TGH73" s="22"/>
      <c r="TGI73" s="22"/>
      <c r="TGJ73" s="22"/>
      <c r="TGK73" s="22"/>
      <c r="TGL73" s="22"/>
      <c r="TGM73" s="22"/>
      <c r="TGN73" s="22"/>
      <c r="TGO73" s="22"/>
      <c r="TGP73" s="22"/>
      <c r="TGQ73" s="22"/>
      <c r="TGR73" s="22"/>
      <c r="TGS73" s="22"/>
      <c r="TGT73" s="22"/>
      <c r="TGU73" s="22"/>
      <c r="TGV73" s="22"/>
      <c r="TGW73" s="22"/>
      <c r="TGX73" s="22"/>
      <c r="TGY73" s="22"/>
      <c r="TGZ73" s="22"/>
      <c r="THA73" s="22"/>
      <c r="THB73" s="22"/>
      <c r="THC73" s="22"/>
      <c r="THD73" s="22"/>
      <c r="THE73" s="22"/>
      <c r="THF73" s="22"/>
      <c r="THG73" s="22"/>
      <c r="THH73" s="22"/>
      <c r="THI73" s="22"/>
      <c r="THJ73" s="22"/>
      <c r="THK73" s="22"/>
      <c r="THL73" s="22"/>
      <c r="THM73" s="22"/>
      <c r="THN73" s="22"/>
      <c r="THO73" s="22"/>
      <c r="THP73" s="22"/>
      <c r="THQ73" s="22"/>
      <c r="THR73" s="22"/>
      <c r="THS73" s="22"/>
      <c r="THT73" s="22"/>
      <c r="THU73" s="22"/>
      <c r="THV73" s="22"/>
      <c r="THW73" s="22"/>
      <c r="THX73" s="22"/>
      <c r="THY73" s="22"/>
      <c r="THZ73" s="22"/>
      <c r="TIA73" s="22"/>
      <c r="TIB73" s="22"/>
      <c r="TIC73" s="22"/>
      <c r="TID73" s="22"/>
      <c r="TIE73" s="22"/>
      <c r="TIF73" s="22"/>
      <c r="TIG73" s="22"/>
      <c r="TIH73" s="22"/>
      <c r="TII73" s="22"/>
      <c r="TIJ73" s="22"/>
      <c r="TIK73" s="22"/>
      <c r="TIL73" s="22"/>
      <c r="TIM73" s="22"/>
      <c r="TIN73" s="22"/>
      <c r="TIO73" s="22"/>
      <c r="TIP73" s="22"/>
      <c r="TIQ73" s="22"/>
      <c r="TIR73" s="22"/>
      <c r="TIS73" s="22"/>
      <c r="TIT73" s="22"/>
      <c r="TIU73" s="22"/>
      <c r="TIV73" s="22"/>
      <c r="TIW73" s="22"/>
      <c r="TIX73" s="22"/>
      <c r="TIY73" s="22"/>
      <c r="TIZ73" s="22"/>
      <c r="TJA73" s="22"/>
      <c r="TJB73" s="22"/>
      <c r="TJC73" s="22"/>
      <c r="TJD73" s="22"/>
      <c r="TJE73" s="22"/>
      <c r="TJF73" s="22"/>
      <c r="TJG73" s="22"/>
      <c r="TJH73" s="22"/>
      <c r="TJI73" s="22"/>
      <c r="TJJ73" s="22"/>
      <c r="TJK73" s="22"/>
      <c r="TJL73" s="22"/>
      <c r="TJM73" s="22"/>
      <c r="TJN73" s="22"/>
      <c r="TJO73" s="22"/>
      <c r="TJP73" s="22"/>
      <c r="TJQ73" s="22"/>
      <c r="TJR73" s="22"/>
      <c r="TJS73" s="22"/>
      <c r="TJT73" s="22"/>
      <c r="TJU73" s="22"/>
      <c r="TJV73" s="22"/>
      <c r="TJW73" s="22"/>
      <c r="TJX73" s="22"/>
      <c r="TJY73" s="22"/>
      <c r="TJZ73" s="22"/>
      <c r="TKA73" s="22"/>
      <c r="TKB73" s="22"/>
      <c r="TKC73" s="22"/>
      <c r="TKD73" s="22"/>
      <c r="TKE73" s="22"/>
      <c r="TKF73" s="22"/>
      <c r="TKG73" s="22"/>
      <c r="TKH73" s="22"/>
      <c r="TKI73" s="22"/>
      <c r="TKJ73" s="22"/>
      <c r="TKK73" s="22"/>
      <c r="TKL73" s="22"/>
      <c r="TKM73" s="22"/>
      <c r="TKN73" s="22"/>
      <c r="TKO73" s="22"/>
      <c r="TKP73" s="22"/>
      <c r="TKQ73" s="22"/>
      <c r="TKR73" s="22"/>
      <c r="TKS73" s="22"/>
      <c r="TKT73" s="22"/>
      <c r="TKU73" s="22"/>
      <c r="TKV73" s="22"/>
      <c r="TKW73" s="22"/>
      <c r="TKX73" s="22"/>
      <c r="TKY73" s="22"/>
      <c r="TKZ73" s="22"/>
      <c r="TLA73" s="22"/>
      <c r="TLB73" s="22"/>
      <c r="TLC73" s="22"/>
      <c r="TLD73" s="22"/>
      <c r="TLE73" s="22"/>
      <c r="TLF73" s="22"/>
      <c r="TLG73" s="22"/>
      <c r="TLH73" s="22"/>
      <c r="TLI73" s="22"/>
      <c r="TLJ73" s="22"/>
      <c r="TLK73" s="22"/>
      <c r="TLL73" s="22"/>
      <c r="TLM73" s="22"/>
      <c r="TLN73" s="22"/>
      <c r="TLO73" s="22"/>
      <c r="TLP73" s="22"/>
      <c r="TLQ73" s="22"/>
      <c r="TLR73" s="22"/>
      <c r="TLS73" s="22"/>
      <c r="TLT73" s="22"/>
      <c r="TLU73" s="22"/>
      <c r="TLV73" s="22"/>
      <c r="TLW73" s="22"/>
      <c r="TLX73" s="22"/>
      <c r="TLY73" s="22"/>
      <c r="TLZ73" s="22"/>
      <c r="TMA73" s="22"/>
      <c r="TMB73" s="22"/>
      <c r="TMC73" s="22"/>
      <c r="TMD73" s="22"/>
      <c r="TME73" s="22"/>
      <c r="TMF73" s="22"/>
      <c r="TMG73" s="22"/>
      <c r="TMH73" s="22"/>
      <c r="TMI73" s="22"/>
      <c r="TMJ73" s="22"/>
      <c r="TMK73" s="22"/>
      <c r="TML73" s="22"/>
      <c r="TMM73" s="22"/>
      <c r="TMN73" s="22"/>
      <c r="TMO73" s="22"/>
      <c r="TMP73" s="22"/>
      <c r="TMQ73" s="22"/>
      <c r="TMR73" s="22"/>
      <c r="TMS73" s="22"/>
      <c r="TMT73" s="22"/>
      <c r="TMU73" s="22"/>
      <c r="TMV73" s="22"/>
      <c r="TMW73" s="22"/>
      <c r="TMX73" s="22"/>
      <c r="TMY73" s="22"/>
      <c r="TMZ73" s="22"/>
      <c r="TNA73" s="22"/>
      <c r="TNB73" s="22"/>
      <c r="TNC73" s="22"/>
      <c r="TND73" s="22"/>
      <c r="TNE73" s="22"/>
      <c r="TNF73" s="22"/>
      <c r="TNG73" s="22"/>
      <c r="TNH73" s="22"/>
      <c r="TNI73" s="22"/>
      <c r="TNJ73" s="22"/>
      <c r="TNK73" s="22"/>
      <c r="TNL73" s="22"/>
      <c r="TNM73" s="22"/>
      <c r="TNN73" s="22"/>
      <c r="TNO73" s="22"/>
      <c r="TNP73" s="22"/>
      <c r="TNQ73" s="22"/>
      <c r="TNR73" s="22"/>
      <c r="TNS73" s="22"/>
      <c r="TNT73" s="22"/>
      <c r="TNU73" s="22"/>
      <c r="TNV73" s="22"/>
      <c r="TNW73" s="22"/>
      <c r="TNX73" s="22"/>
      <c r="TNY73" s="22"/>
      <c r="TNZ73" s="22"/>
      <c r="TOA73" s="22"/>
      <c r="TOB73" s="22"/>
      <c r="TOC73" s="22"/>
      <c r="TOD73" s="22"/>
      <c r="TOE73" s="22"/>
      <c r="TOF73" s="22"/>
      <c r="TOG73" s="22"/>
      <c r="TOH73" s="22"/>
      <c r="TOI73" s="22"/>
      <c r="TOJ73" s="22"/>
      <c r="TOK73" s="22"/>
      <c r="TOL73" s="22"/>
      <c r="TOM73" s="22"/>
      <c r="TON73" s="22"/>
      <c r="TOO73" s="22"/>
      <c r="TOP73" s="22"/>
      <c r="TOQ73" s="22"/>
      <c r="TOR73" s="22"/>
      <c r="TOS73" s="22"/>
      <c r="TOT73" s="22"/>
      <c r="TOU73" s="22"/>
      <c r="TOV73" s="22"/>
      <c r="TOW73" s="22"/>
      <c r="TOX73" s="22"/>
      <c r="TOY73" s="22"/>
      <c r="TOZ73" s="22"/>
      <c r="TPA73" s="22"/>
      <c r="TPB73" s="22"/>
      <c r="TPC73" s="22"/>
      <c r="TPD73" s="22"/>
      <c r="TPE73" s="22"/>
      <c r="TPF73" s="22"/>
      <c r="TPG73" s="22"/>
      <c r="TPH73" s="22"/>
      <c r="TPI73" s="22"/>
      <c r="TPJ73" s="22"/>
      <c r="TPK73" s="22"/>
      <c r="TPL73" s="22"/>
      <c r="TPM73" s="22"/>
      <c r="TPN73" s="22"/>
      <c r="TPO73" s="22"/>
      <c r="TPP73" s="22"/>
      <c r="TPQ73" s="22"/>
      <c r="TPR73" s="22"/>
      <c r="TPS73" s="22"/>
      <c r="TPT73" s="22"/>
      <c r="TPU73" s="22"/>
      <c r="TPV73" s="22"/>
      <c r="TPW73" s="22"/>
      <c r="TPX73" s="22"/>
      <c r="TPY73" s="22"/>
      <c r="TPZ73" s="22"/>
      <c r="TQA73" s="22"/>
      <c r="TQB73" s="22"/>
      <c r="TQC73" s="22"/>
      <c r="TQD73" s="22"/>
      <c r="TQE73" s="22"/>
      <c r="TQF73" s="22"/>
      <c r="TQG73" s="22"/>
      <c r="TQH73" s="22"/>
      <c r="TQI73" s="22"/>
      <c r="TQJ73" s="22"/>
      <c r="TQK73" s="22"/>
      <c r="TQL73" s="22"/>
      <c r="TQM73" s="22"/>
      <c r="TQN73" s="22"/>
      <c r="TQO73" s="22"/>
      <c r="TQP73" s="22"/>
      <c r="TQQ73" s="22"/>
      <c r="TQR73" s="22"/>
      <c r="TQS73" s="22"/>
      <c r="TQT73" s="22"/>
      <c r="TQU73" s="22"/>
      <c r="TQV73" s="22"/>
      <c r="TQW73" s="22"/>
      <c r="TQX73" s="22"/>
      <c r="TQY73" s="22"/>
      <c r="TQZ73" s="22"/>
      <c r="TRA73" s="22"/>
      <c r="TRB73" s="22"/>
      <c r="TRC73" s="22"/>
      <c r="TRD73" s="22"/>
      <c r="TRE73" s="22"/>
      <c r="TRF73" s="22"/>
      <c r="TRG73" s="22"/>
      <c r="TRH73" s="22"/>
      <c r="TRI73" s="22"/>
      <c r="TRJ73" s="22"/>
      <c r="TRK73" s="22"/>
      <c r="TRL73" s="22"/>
      <c r="TRM73" s="22"/>
      <c r="TRN73" s="22"/>
      <c r="TRO73" s="22"/>
      <c r="TRP73" s="22"/>
      <c r="TRQ73" s="22"/>
      <c r="TRR73" s="22"/>
      <c r="TRS73" s="22"/>
      <c r="TRT73" s="22"/>
      <c r="TRU73" s="22"/>
      <c r="TRV73" s="22"/>
      <c r="TRW73" s="22"/>
      <c r="TRX73" s="22"/>
      <c r="TRY73" s="22"/>
      <c r="TRZ73" s="22"/>
      <c r="TSA73" s="22"/>
      <c r="TSB73" s="22"/>
      <c r="TSC73" s="22"/>
      <c r="TSD73" s="22"/>
      <c r="TSE73" s="22"/>
      <c r="TSF73" s="22"/>
      <c r="TSG73" s="22"/>
      <c r="TSH73" s="22"/>
      <c r="TSI73" s="22"/>
      <c r="TSJ73" s="22"/>
      <c r="TSK73" s="22"/>
      <c r="TSL73" s="22"/>
      <c r="TSM73" s="22"/>
      <c r="TSN73" s="22"/>
      <c r="TSO73" s="22"/>
      <c r="TSP73" s="22"/>
      <c r="TSQ73" s="22"/>
      <c r="TSR73" s="22"/>
      <c r="TSS73" s="22"/>
      <c r="TST73" s="22"/>
      <c r="TSU73" s="22"/>
      <c r="TSV73" s="22"/>
      <c r="TSW73" s="22"/>
      <c r="TSX73" s="22"/>
      <c r="TSY73" s="22"/>
      <c r="TSZ73" s="22"/>
      <c r="TTA73" s="22"/>
      <c r="TTB73" s="22"/>
      <c r="TTC73" s="22"/>
      <c r="TTD73" s="22"/>
      <c r="TTE73" s="22"/>
      <c r="TTF73" s="22"/>
      <c r="TTG73" s="22"/>
      <c r="TTH73" s="22"/>
      <c r="TTI73" s="22"/>
      <c r="TTJ73" s="22"/>
      <c r="TTK73" s="22"/>
      <c r="TTL73" s="22"/>
      <c r="TTM73" s="22"/>
      <c r="TTN73" s="22"/>
      <c r="TTO73" s="22"/>
      <c r="TTP73" s="22"/>
      <c r="TTQ73" s="22"/>
      <c r="TTR73" s="22"/>
      <c r="TTS73" s="22"/>
      <c r="TTT73" s="22"/>
      <c r="TTU73" s="22"/>
      <c r="TTV73" s="22"/>
      <c r="TTW73" s="22"/>
      <c r="TTX73" s="22"/>
      <c r="TTY73" s="22"/>
      <c r="TTZ73" s="22"/>
      <c r="TUA73" s="22"/>
      <c r="TUB73" s="22"/>
      <c r="TUC73" s="22"/>
      <c r="TUD73" s="22"/>
      <c r="TUE73" s="22"/>
      <c r="TUF73" s="22"/>
      <c r="TUG73" s="22"/>
      <c r="TUH73" s="22"/>
      <c r="TUI73" s="22"/>
      <c r="TUJ73" s="22"/>
      <c r="TUK73" s="22"/>
      <c r="TUL73" s="22"/>
      <c r="TUM73" s="22"/>
      <c r="TUN73" s="22"/>
      <c r="TUO73" s="22"/>
      <c r="TUP73" s="22"/>
      <c r="TUQ73" s="22"/>
      <c r="TUR73" s="22"/>
      <c r="TUS73" s="22"/>
      <c r="TUT73" s="22"/>
      <c r="TUU73" s="22"/>
      <c r="TUV73" s="22"/>
      <c r="TUW73" s="22"/>
      <c r="TUX73" s="22"/>
      <c r="TUY73" s="22"/>
      <c r="TUZ73" s="22"/>
      <c r="TVA73" s="22"/>
      <c r="TVB73" s="22"/>
      <c r="TVC73" s="22"/>
      <c r="TVD73" s="22"/>
      <c r="TVE73" s="22"/>
      <c r="TVF73" s="22"/>
      <c r="TVG73" s="22"/>
      <c r="TVH73" s="22"/>
      <c r="TVI73" s="22"/>
      <c r="TVJ73" s="22"/>
      <c r="TVK73" s="22"/>
      <c r="TVL73" s="22"/>
      <c r="TVM73" s="22"/>
      <c r="TVN73" s="22"/>
      <c r="TVO73" s="22"/>
      <c r="TVP73" s="22"/>
      <c r="TVQ73" s="22"/>
      <c r="TVR73" s="22"/>
      <c r="TVS73" s="22"/>
      <c r="TVT73" s="22"/>
      <c r="TVU73" s="22"/>
      <c r="TVV73" s="22"/>
      <c r="TVW73" s="22"/>
      <c r="TVX73" s="22"/>
      <c r="TVY73" s="22"/>
      <c r="TVZ73" s="22"/>
      <c r="TWA73" s="22"/>
      <c r="TWB73" s="22"/>
      <c r="TWC73" s="22"/>
      <c r="TWD73" s="22"/>
      <c r="TWE73" s="22"/>
      <c r="TWF73" s="22"/>
      <c r="TWG73" s="22"/>
      <c r="TWH73" s="22"/>
      <c r="TWI73" s="22"/>
      <c r="TWJ73" s="22"/>
      <c r="TWK73" s="22"/>
      <c r="TWL73" s="22"/>
      <c r="TWM73" s="22"/>
      <c r="TWN73" s="22"/>
      <c r="TWO73" s="22"/>
      <c r="TWP73" s="22"/>
      <c r="TWQ73" s="22"/>
      <c r="TWR73" s="22"/>
      <c r="TWS73" s="22"/>
      <c r="TWT73" s="22"/>
      <c r="TWU73" s="22"/>
      <c r="TWV73" s="22"/>
      <c r="TWW73" s="22"/>
      <c r="TWX73" s="22"/>
      <c r="TWY73" s="22"/>
      <c r="TWZ73" s="22"/>
      <c r="TXA73" s="22"/>
      <c r="TXB73" s="22"/>
      <c r="TXC73" s="22"/>
      <c r="TXD73" s="22"/>
      <c r="TXE73" s="22"/>
      <c r="TXF73" s="22"/>
      <c r="TXG73" s="22"/>
      <c r="TXH73" s="22"/>
      <c r="TXI73" s="22"/>
      <c r="TXJ73" s="22"/>
      <c r="TXK73" s="22"/>
      <c r="TXL73" s="22"/>
      <c r="TXM73" s="22"/>
      <c r="TXN73" s="22"/>
      <c r="TXO73" s="22"/>
      <c r="TXP73" s="22"/>
      <c r="TXQ73" s="22"/>
      <c r="TXR73" s="22"/>
      <c r="TXS73" s="22"/>
      <c r="TXT73" s="22"/>
      <c r="TXU73" s="22"/>
      <c r="TXV73" s="22"/>
      <c r="TXW73" s="22"/>
      <c r="TXX73" s="22"/>
      <c r="TXY73" s="22"/>
      <c r="TXZ73" s="22"/>
      <c r="TYA73" s="22"/>
      <c r="TYB73" s="22"/>
      <c r="TYC73" s="22"/>
      <c r="TYD73" s="22"/>
      <c r="TYE73" s="22"/>
      <c r="TYF73" s="22"/>
      <c r="TYG73" s="22"/>
      <c r="TYH73" s="22"/>
      <c r="TYI73" s="22"/>
      <c r="TYJ73" s="22"/>
      <c r="TYK73" s="22"/>
      <c r="TYL73" s="22"/>
      <c r="TYM73" s="22"/>
      <c r="TYN73" s="22"/>
      <c r="TYO73" s="22"/>
      <c r="TYP73" s="22"/>
      <c r="TYQ73" s="22"/>
      <c r="TYR73" s="22"/>
      <c r="TYS73" s="22"/>
      <c r="TYT73" s="22"/>
      <c r="TYU73" s="22"/>
      <c r="TYV73" s="22"/>
      <c r="TYW73" s="22"/>
      <c r="TYX73" s="22"/>
      <c r="TYY73" s="22"/>
      <c r="TYZ73" s="22"/>
      <c r="TZA73" s="22"/>
      <c r="TZB73" s="22"/>
      <c r="TZC73" s="22"/>
      <c r="TZD73" s="22"/>
      <c r="TZE73" s="22"/>
      <c r="TZF73" s="22"/>
      <c r="TZG73" s="22"/>
      <c r="TZH73" s="22"/>
      <c r="TZI73" s="22"/>
      <c r="TZJ73" s="22"/>
      <c r="TZK73" s="22"/>
      <c r="TZL73" s="22"/>
      <c r="TZM73" s="22"/>
      <c r="TZN73" s="22"/>
      <c r="TZO73" s="22"/>
      <c r="TZP73" s="22"/>
      <c r="TZQ73" s="22"/>
      <c r="TZR73" s="22"/>
      <c r="TZS73" s="22"/>
      <c r="TZT73" s="22"/>
      <c r="TZU73" s="22"/>
      <c r="TZV73" s="22"/>
      <c r="TZW73" s="22"/>
      <c r="TZX73" s="22"/>
      <c r="TZY73" s="22"/>
      <c r="TZZ73" s="22"/>
      <c r="UAA73" s="22"/>
      <c r="UAB73" s="22"/>
      <c r="UAC73" s="22"/>
      <c r="UAD73" s="22"/>
      <c r="UAE73" s="22"/>
      <c r="UAF73" s="22"/>
      <c r="UAG73" s="22"/>
      <c r="UAH73" s="22"/>
      <c r="UAI73" s="22"/>
      <c r="UAJ73" s="22"/>
      <c r="UAK73" s="22"/>
      <c r="UAL73" s="22"/>
      <c r="UAM73" s="22"/>
      <c r="UAN73" s="22"/>
      <c r="UAO73" s="22"/>
      <c r="UAP73" s="22"/>
      <c r="UAQ73" s="22"/>
      <c r="UAR73" s="22"/>
      <c r="UAS73" s="22"/>
      <c r="UAT73" s="22"/>
      <c r="UAU73" s="22"/>
      <c r="UAV73" s="22"/>
      <c r="UAW73" s="22"/>
      <c r="UAX73" s="22"/>
      <c r="UAY73" s="22"/>
      <c r="UAZ73" s="22"/>
      <c r="UBA73" s="22"/>
      <c r="UBB73" s="22"/>
      <c r="UBC73" s="22"/>
      <c r="UBD73" s="22"/>
      <c r="UBE73" s="22"/>
      <c r="UBF73" s="22"/>
      <c r="UBG73" s="22"/>
      <c r="UBH73" s="22"/>
      <c r="UBI73" s="22"/>
      <c r="UBJ73" s="22"/>
      <c r="UBK73" s="22"/>
      <c r="UBL73" s="22"/>
      <c r="UBM73" s="22"/>
      <c r="UBN73" s="22"/>
      <c r="UBO73" s="22"/>
      <c r="UBP73" s="22"/>
      <c r="UBQ73" s="22"/>
      <c r="UBR73" s="22"/>
      <c r="UBS73" s="22"/>
      <c r="UBT73" s="22"/>
      <c r="UBU73" s="22"/>
      <c r="UBV73" s="22"/>
      <c r="UBW73" s="22"/>
      <c r="UBX73" s="22"/>
      <c r="UBY73" s="22"/>
      <c r="UBZ73" s="22"/>
      <c r="UCA73" s="22"/>
      <c r="UCB73" s="22"/>
      <c r="UCC73" s="22"/>
      <c r="UCD73" s="22"/>
      <c r="UCE73" s="22"/>
      <c r="UCF73" s="22"/>
      <c r="UCG73" s="22"/>
      <c r="UCH73" s="22"/>
      <c r="UCI73" s="22"/>
      <c r="UCJ73" s="22"/>
      <c r="UCK73" s="22"/>
      <c r="UCL73" s="22"/>
      <c r="UCM73" s="22"/>
      <c r="UCN73" s="22"/>
      <c r="UCO73" s="22"/>
      <c r="UCP73" s="22"/>
      <c r="UCQ73" s="22"/>
      <c r="UCR73" s="22"/>
      <c r="UCS73" s="22"/>
      <c r="UCT73" s="22"/>
      <c r="UCU73" s="22"/>
      <c r="UCV73" s="22"/>
      <c r="UCW73" s="22"/>
      <c r="UCX73" s="22"/>
      <c r="UCY73" s="22"/>
      <c r="UCZ73" s="22"/>
      <c r="UDA73" s="22"/>
      <c r="UDB73" s="22"/>
      <c r="UDC73" s="22"/>
      <c r="UDD73" s="22"/>
      <c r="UDE73" s="22"/>
      <c r="UDF73" s="22"/>
      <c r="UDG73" s="22"/>
      <c r="UDH73" s="22"/>
      <c r="UDI73" s="22"/>
      <c r="UDJ73" s="22"/>
      <c r="UDK73" s="22"/>
      <c r="UDL73" s="22"/>
      <c r="UDM73" s="22"/>
      <c r="UDN73" s="22"/>
      <c r="UDO73" s="22"/>
      <c r="UDP73" s="22"/>
      <c r="UDQ73" s="22"/>
      <c r="UDR73" s="22"/>
      <c r="UDS73" s="22"/>
      <c r="UDT73" s="22"/>
      <c r="UDU73" s="22"/>
      <c r="UDV73" s="22"/>
      <c r="UDW73" s="22"/>
      <c r="UDX73" s="22"/>
      <c r="UDY73" s="22"/>
      <c r="UDZ73" s="22"/>
      <c r="UEA73" s="22"/>
      <c r="UEB73" s="22"/>
      <c r="UEC73" s="22"/>
      <c r="UED73" s="22"/>
      <c r="UEE73" s="22"/>
      <c r="UEF73" s="22"/>
      <c r="UEG73" s="22"/>
      <c r="UEH73" s="22"/>
      <c r="UEI73" s="22"/>
      <c r="UEJ73" s="22"/>
      <c r="UEK73" s="22"/>
      <c r="UEL73" s="22"/>
      <c r="UEM73" s="22"/>
      <c r="UEN73" s="22"/>
      <c r="UEO73" s="22"/>
      <c r="UEP73" s="22"/>
      <c r="UEQ73" s="22"/>
      <c r="UER73" s="22"/>
      <c r="UES73" s="22"/>
      <c r="UET73" s="22"/>
      <c r="UEU73" s="22"/>
      <c r="UEV73" s="22"/>
      <c r="UEW73" s="22"/>
      <c r="UEX73" s="22"/>
      <c r="UEY73" s="22"/>
      <c r="UEZ73" s="22"/>
      <c r="UFA73" s="22"/>
      <c r="UFB73" s="22"/>
      <c r="UFC73" s="22"/>
      <c r="UFD73" s="22"/>
      <c r="UFE73" s="22"/>
      <c r="UFF73" s="22"/>
      <c r="UFG73" s="22"/>
      <c r="UFH73" s="22"/>
      <c r="UFI73" s="22"/>
      <c r="UFJ73" s="22"/>
      <c r="UFK73" s="22"/>
      <c r="UFL73" s="22"/>
      <c r="UFM73" s="22"/>
      <c r="UFN73" s="22"/>
      <c r="UFO73" s="22"/>
      <c r="UFP73" s="22"/>
      <c r="UFQ73" s="22"/>
      <c r="UFR73" s="22"/>
      <c r="UFS73" s="22"/>
      <c r="UFT73" s="22"/>
      <c r="UFU73" s="22"/>
      <c r="UFV73" s="22"/>
      <c r="UFW73" s="22"/>
      <c r="UFX73" s="22"/>
      <c r="UFY73" s="22"/>
      <c r="UFZ73" s="22"/>
      <c r="UGA73" s="22"/>
      <c r="UGB73" s="22"/>
      <c r="UGC73" s="22"/>
      <c r="UGD73" s="22"/>
      <c r="UGE73" s="22"/>
      <c r="UGF73" s="22"/>
      <c r="UGG73" s="22"/>
      <c r="UGH73" s="22"/>
      <c r="UGI73" s="22"/>
      <c r="UGJ73" s="22"/>
      <c r="UGK73" s="22"/>
      <c r="UGL73" s="22"/>
      <c r="UGM73" s="22"/>
      <c r="UGN73" s="22"/>
      <c r="UGO73" s="22"/>
      <c r="UGP73" s="22"/>
      <c r="UGQ73" s="22"/>
      <c r="UGR73" s="22"/>
      <c r="UGS73" s="22"/>
      <c r="UGT73" s="22"/>
      <c r="UGU73" s="22"/>
      <c r="UGV73" s="22"/>
      <c r="UGW73" s="22"/>
      <c r="UGX73" s="22"/>
      <c r="UGY73" s="22"/>
      <c r="UGZ73" s="22"/>
      <c r="UHA73" s="22"/>
      <c r="UHB73" s="22"/>
      <c r="UHC73" s="22"/>
      <c r="UHD73" s="22"/>
      <c r="UHE73" s="22"/>
      <c r="UHF73" s="22"/>
      <c r="UHG73" s="22"/>
      <c r="UHH73" s="22"/>
      <c r="UHI73" s="22"/>
      <c r="UHJ73" s="22"/>
      <c r="UHK73" s="22"/>
      <c r="UHL73" s="22"/>
      <c r="UHM73" s="22"/>
      <c r="UHN73" s="22"/>
      <c r="UHO73" s="22"/>
      <c r="UHP73" s="22"/>
      <c r="UHQ73" s="22"/>
      <c r="UHR73" s="22"/>
      <c r="UHS73" s="22"/>
      <c r="UHT73" s="22"/>
      <c r="UHU73" s="22"/>
      <c r="UHV73" s="22"/>
      <c r="UHW73" s="22"/>
      <c r="UHX73" s="22"/>
      <c r="UHY73" s="22"/>
      <c r="UHZ73" s="22"/>
      <c r="UIA73" s="22"/>
      <c r="UIB73" s="22"/>
      <c r="UIC73" s="22"/>
      <c r="UID73" s="22"/>
      <c r="UIE73" s="22"/>
      <c r="UIF73" s="22"/>
      <c r="UIG73" s="22"/>
      <c r="UIH73" s="22"/>
      <c r="UII73" s="22"/>
      <c r="UIJ73" s="22"/>
      <c r="UIK73" s="22"/>
      <c r="UIL73" s="22"/>
      <c r="UIM73" s="22"/>
      <c r="UIN73" s="22"/>
      <c r="UIO73" s="22"/>
      <c r="UIP73" s="22"/>
      <c r="UIQ73" s="22"/>
      <c r="UIR73" s="22"/>
      <c r="UIS73" s="22"/>
      <c r="UIT73" s="22"/>
      <c r="UIU73" s="22"/>
      <c r="UIV73" s="22"/>
      <c r="UIW73" s="22"/>
      <c r="UIX73" s="22"/>
      <c r="UIY73" s="22"/>
      <c r="UIZ73" s="22"/>
      <c r="UJA73" s="22"/>
      <c r="UJB73" s="22"/>
      <c r="UJC73" s="22"/>
      <c r="UJD73" s="22"/>
      <c r="UJE73" s="22"/>
      <c r="UJF73" s="22"/>
      <c r="UJG73" s="22"/>
      <c r="UJH73" s="22"/>
      <c r="UJI73" s="22"/>
      <c r="UJJ73" s="22"/>
      <c r="UJK73" s="22"/>
      <c r="UJL73" s="22"/>
      <c r="UJM73" s="22"/>
      <c r="UJN73" s="22"/>
      <c r="UJO73" s="22"/>
      <c r="UJP73" s="22"/>
      <c r="UJQ73" s="22"/>
      <c r="UJR73" s="22"/>
      <c r="UJS73" s="22"/>
      <c r="UJT73" s="22"/>
      <c r="UJU73" s="22"/>
      <c r="UJV73" s="22"/>
      <c r="UJW73" s="22"/>
      <c r="UJX73" s="22"/>
      <c r="UJY73" s="22"/>
      <c r="UJZ73" s="22"/>
      <c r="UKA73" s="22"/>
      <c r="UKB73" s="22"/>
      <c r="UKC73" s="22"/>
      <c r="UKD73" s="22"/>
      <c r="UKE73" s="22"/>
      <c r="UKF73" s="22"/>
      <c r="UKG73" s="22"/>
      <c r="UKH73" s="22"/>
      <c r="UKI73" s="22"/>
      <c r="UKJ73" s="22"/>
      <c r="UKK73" s="22"/>
      <c r="UKL73" s="22"/>
      <c r="UKM73" s="22"/>
      <c r="UKN73" s="22"/>
      <c r="UKO73" s="22"/>
      <c r="UKP73" s="22"/>
      <c r="UKQ73" s="22"/>
      <c r="UKR73" s="22"/>
      <c r="UKS73" s="22"/>
      <c r="UKT73" s="22"/>
      <c r="UKU73" s="22"/>
      <c r="UKV73" s="22"/>
      <c r="UKW73" s="22"/>
      <c r="UKX73" s="22"/>
      <c r="UKY73" s="22"/>
      <c r="UKZ73" s="22"/>
      <c r="ULA73" s="22"/>
      <c r="ULB73" s="22"/>
      <c r="ULC73" s="22"/>
      <c r="ULD73" s="22"/>
      <c r="ULE73" s="22"/>
      <c r="ULF73" s="22"/>
      <c r="ULG73" s="22"/>
      <c r="ULH73" s="22"/>
      <c r="ULI73" s="22"/>
      <c r="ULJ73" s="22"/>
      <c r="ULK73" s="22"/>
      <c r="ULL73" s="22"/>
      <c r="ULM73" s="22"/>
      <c r="ULN73" s="22"/>
      <c r="ULO73" s="22"/>
      <c r="ULP73" s="22"/>
      <c r="ULQ73" s="22"/>
      <c r="ULR73" s="22"/>
      <c r="ULS73" s="22"/>
      <c r="ULT73" s="22"/>
      <c r="ULU73" s="22"/>
      <c r="ULV73" s="22"/>
      <c r="ULW73" s="22"/>
      <c r="ULX73" s="22"/>
      <c r="ULY73" s="22"/>
      <c r="ULZ73" s="22"/>
      <c r="UMA73" s="22"/>
      <c r="UMB73" s="22"/>
      <c r="UMC73" s="22"/>
      <c r="UMD73" s="22"/>
      <c r="UME73" s="22"/>
      <c r="UMF73" s="22"/>
      <c r="UMG73" s="22"/>
      <c r="UMH73" s="22"/>
      <c r="UMI73" s="22"/>
      <c r="UMJ73" s="22"/>
      <c r="UMK73" s="22"/>
      <c r="UML73" s="22"/>
      <c r="UMM73" s="22"/>
      <c r="UMN73" s="22"/>
      <c r="UMO73" s="22"/>
      <c r="UMP73" s="22"/>
      <c r="UMQ73" s="22"/>
      <c r="UMR73" s="22"/>
      <c r="UMS73" s="22"/>
      <c r="UMT73" s="22"/>
      <c r="UMU73" s="22"/>
      <c r="UMV73" s="22"/>
      <c r="UMW73" s="22"/>
      <c r="UMX73" s="22"/>
      <c r="UMY73" s="22"/>
      <c r="UMZ73" s="22"/>
      <c r="UNA73" s="22"/>
      <c r="UNB73" s="22"/>
      <c r="UNC73" s="22"/>
      <c r="UND73" s="22"/>
      <c r="UNE73" s="22"/>
      <c r="UNF73" s="22"/>
      <c r="UNG73" s="22"/>
      <c r="UNH73" s="22"/>
      <c r="UNI73" s="22"/>
      <c r="UNJ73" s="22"/>
      <c r="UNK73" s="22"/>
      <c r="UNL73" s="22"/>
      <c r="UNM73" s="22"/>
      <c r="UNN73" s="22"/>
      <c r="UNO73" s="22"/>
      <c r="UNP73" s="22"/>
      <c r="UNQ73" s="22"/>
      <c r="UNR73" s="22"/>
      <c r="UNS73" s="22"/>
      <c r="UNT73" s="22"/>
      <c r="UNU73" s="22"/>
      <c r="UNV73" s="22"/>
      <c r="UNW73" s="22"/>
      <c r="UNX73" s="22"/>
      <c r="UNY73" s="22"/>
      <c r="UNZ73" s="22"/>
      <c r="UOA73" s="22"/>
      <c r="UOB73" s="22"/>
      <c r="UOC73" s="22"/>
      <c r="UOD73" s="22"/>
      <c r="UOE73" s="22"/>
      <c r="UOF73" s="22"/>
      <c r="UOG73" s="22"/>
      <c r="UOH73" s="22"/>
      <c r="UOI73" s="22"/>
      <c r="UOJ73" s="22"/>
      <c r="UOK73" s="22"/>
      <c r="UOL73" s="22"/>
      <c r="UOM73" s="22"/>
      <c r="UON73" s="22"/>
      <c r="UOO73" s="22"/>
      <c r="UOP73" s="22"/>
      <c r="UOQ73" s="22"/>
      <c r="UOR73" s="22"/>
      <c r="UOS73" s="22"/>
      <c r="UOT73" s="22"/>
      <c r="UOU73" s="22"/>
      <c r="UOV73" s="22"/>
      <c r="UOW73" s="22"/>
      <c r="UOX73" s="22"/>
      <c r="UOY73" s="22"/>
      <c r="UOZ73" s="22"/>
      <c r="UPA73" s="22"/>
      <c r="UPB73" s="22"/>
      <c r="UPC73" s="22"/>
      <c r="UPD73" s="22"/>
      <c r="UPE73" s="22"/>
      <c r="UPF73" s="22"/>
      <c r="UPG73" s="22"/>
      <c r="UPH73" s="22"/>
      <c r="UPI73" s="22"/>
      <c r="UPJ73" s="22"/>
      <c r="UPK73" s="22"/>
      <c r="UPL73" s="22"/>
      <c r="UPM73" s="22"/>
      <c r="UPN73" s="22"/>
      <c r="UPO73" s="22"/>
      <c r="UPP73" s="22"/>
      <c r="UPQ73" s="22"/>
      <c r="UPR73" s="22"/>
      <c r="UPS73" s="22"/>
      <c r="UPT73" s="22"/>
      <c r="UPU73" s="22"/>
      <c r="UPV73" s="22"/>
      <c r="UPW73" s="22"/>
      <c r="UPX73" s="22"/>
      <c r="UPY73" s="22"/>
      <c r="UPZ73" s="22"/>
      <c r="UQA73" s="22"/>
      <c r="UQB73" s="22"/>
      <c r="UQC73" s="22"/>
      <c r="UQD73" s="22"/>
      <c r="UQE73" s="22"/>
      <c r="UQF73" s="22"/>
      <c r="UQG73" s="22"/>
      <c r="UQH73" s="22"/>
      <c r="UQI73" s="22"/>
      <c r="UQJ73" s="22"/>
      <c r="UQK73" s="22"/>
      <c r="UQL73" s="22"/>
      <c r="UQM73" s="22"/>
      <c r="UQN73" s="22"/>
      <c r="UQO73" s="22"/>
      <c r="UQP73" s="22"/>
      <c r="UQQ73" s="22"/>
      <c r="UQR73" s="22"/>
      <c r="UQS73" s="22"/>
      <c r="UQT73" s="22"/>
      <c r="UQU73" s="22"/>
      <c r="UQV73" s="22"/>
      <c r="UQW73" s="22"/>
      <c r="UQX73" s="22"/>
      <c r="UQY73" s="22"/>
      <c r="UQZ73" s="22"/>
      <c r="URA73" s="22"/>
      <c r="URB73" s="22"/>
      <c r="URC73" s="22"/>
      <c r="URD73" s="22"/>
      <c r="URE73" s="22"/>
      <c r="URF73" s="22"/>
      <c r="URG73" s="22"/>
      <c r="URH73" s="22"/>
      <c r="URI73" s="22"/>
      <c r="URJ73" s="22"/>
      <c r="URK73" s="22"/>
      <c r="URL73" s="22"/>
      <c r="URM73" s="22"/>
      <c r="URN73" s="22"/>
      <c r="URO73" s="22"/>
      <c r="URP73" s="22"/>
      <c r="URQ73" s="22"/>
      <c r="URR73" s="22"/>
      <c r="URS73" s="22"/>
      <c r="URT73" s="22"/>
      <c r="URU73" s="22"/>
      <c r="URV73" s="22"/>
      <c r="URW73" s="22"/>
      <c r="URX73" s="22"/>
      <c r="URY73" s="22"/>
      <c r="URZ73" s="22"/>
      <c r="USA73" s="22"/>
      <c r="USB73" s="22"/>
      <c r="USC73" s="22"/>
      <c r="USD73" s="22"/>
      <c r="USE73" s="22"/>
      <c r="USF73" s="22"/>
      <c r="USG73" s="22"/>
      <c r="USH73" s="22"/>
      <c r="USI73" s="22"/>
      <c r="USJ73" s="22"/>
      <c r="USK73" s="22"/>
      <c r="USL73" s="22"/>
      <c r="USM73" s="22"/>
      <c r="USN73" s="22"/>
      <c r="USO73" s="22"/>
      <c r="USP73" s="22"/>
      <c r="USQ73" s="22"/>
      <c r="USR73" s="22"/>
      <c r="USS73" s="22"/>
      <c r="UST73" s="22"/>
      <c r="USU73" s="22"/>
      <c r="USV73" s="22"/>
      <c r="USW73" s="22"/>
      <c r="USX73" s="22"/>
      <c r="USY73" s="22"/>
      <c r="USZ73" s="22"/>
      <c r="UTA73" s="22"/>
      <c r="UTB73" s="22"/>
      <c r="UTC73" s="22"/>
      <c r="UTD73" s="22"/>
      <c r="UTE73" s="22"/>
      <c r="UTF73" s="22"/>
      <c r="UTG73" s="22"/>
      <c r="UTH73" s="22"/>
      <c r="UTI73" s="22"/>
      <c r="UTJ73" s="22"/>
      <c r="UTK73" s="22"/>
      <c r="UTL73" s="22"/>
      <c r="UTM73" s="22"/>
      <c r="UTN73" s="22"/>
      <c r="UTO73" s="22"/>
      <c r="UTP73" s="22"/>
      <c r="UTQ73" s="22"/>
      <c r="UTR73" s="22"/>
      <c r="UTS73" s="22"/>
      <c r="UTT73" s="22"/>
      <c r="UTU73" s="22"/>
      <c r="UTV73" s="22"/>
      <c r="UTW73" s="22"/>
      <c r="UTX73" s="22"/>
      <c r="UTY73" s="22"/>
      <c r="UTZ73" s="22"/>
      <c r="UUA73" s="22"/>
      <c r="UUB73" s="22"/>
      <c r="UUC73" s="22"/>
      <c r="UUD73" s="22"/>
      <c r="UUE73" s="22"/>
      <c r="UUF73" s="22"/>
      <c r="UUG73" s="22"/>
      <c r="UUH73" s="22"/>
      <c r="UUI73" s="22"/>
      <c r="UUJ73" s="22"/>
      <c r="UUK73" s="22"/>
      <c r="UUL73" s="22"/>
      <c r="UUM73" s="22"/>
      <c r="UUN73" s="22"/>
      <c r="UUO73" s="22"/>
      <c r="UUP73" s="22"/>
      <c r="UUQ73" s="22"/>
      <c r="UUR73" s="22"/>
      <c r="UUS73" s="22"/>
      <c r="UUT73" s="22"/>
      <c r="UUU73" s="22"/>
      <c r="UUV73" s="22"/>
      <c r="UUW73" s="22"/>
      <c r="UUX73" s="22"/>
      <c r="UUY73" s="22"/>
      <c r="UUZ73" s="22"/>
      <c r="UVA73" s="22"/>
      <c r="UVB73" s="22"/>
      <c r="UVC73" s="22"/>
      <c r="UVD73" s="22"/>
      <c r="UVE73" s="22"/>
      <c r="UVF73" s="22"/>
      <c r="UVG73" s="22"/>
      <c r="UVH73" s="22"/>
      <c r="UVI73" s="22"/>
      <c r="UVJ73" s="22"/>
      <c r="UVK73" s="22"/>
      <c r="UVL73" s="22"/>
      <c r="UVM73" s="22"/>
      <c r="UVN73" s="22"/>
      <c r="UVO73" s="22"/>
      <c r="UVP73" s="22"/>
      <c r="UVQ73" s="22"/>
      <c r="UVR73" s="22"/>
      <c r="UVS73" s="22"/>
      <c r="UVT73" s="22"/>
      <c r="UVU73" s="22"/>
      <c r="UVV73" s="22"/>
      <c r="UVW73" s="22"/>
      <c r="UVX73" s="22"/>
      <c r="UVY73" s="22"/>
      <c r="UVZ73" s="22"/>
      <c r="UWA73" s="22"/>
      <c r="UWB73" s="22"/>
      <c r="UWC73" s="22"/>
      <c r="UWD73" s="22"/>
      <c r="UWE73" s="22"/>
      <c r="UWF73" s="22"/>
      <c r="UWG73" s="22"/>
      <c r="UWH73" s="22"/>
      <c r="UWI73" s="22"/>
      <c r="UWJ73" s="22"/>
      <c r="UWK73" s="22"/>
      <c r="UWL73" s="22"/>
      <c r="UWM73" s="22"/>
      <c r="UWN73" s="22"/>
      <c r="UWO73" s="22"/>
      <c r="UWP73" s="22"/>
      <c r="UWQ73" s="22"/>
      <c r="UWR73" s="22"/>
      <c r="UWS73" s="22"/>
      <c r="UWT73" s="22"/>
      <c r="UWU73" s="22"/>
      <c r="UWV73" s="22"/>
      <c r="UWW73" s="22"/>
      <c r="UWX73" s="22"/>
      <c r="UWY73" s="22"/>
      <c r="UWZ73" s="22"/>
      <c r="UXA73" s="22"/>
      <c r="UXB73" s="22"/>
      <c r="UXC73" s="22"/>
      <c r="UXD73" s="22"/>
      <c r="UXE73" s="22"/>
      <c r="UXF73" s="22"/>
      <c r="UXG73" s="22"/>
      <c r="UXH73" s="22"/>
      <c r="UXI73" s="22"/>
      <c r="UXJ73" s="22"/>
      <c r="UXK73" s="22"/>
      <c r="UXL73" s="22"/>
      <c r="UXM73" s="22"/>
      <c r="UXN73" s="22"/>
      <c r="UXO73" s="22"/>
      <c r="UXP73" s="22"/>
      <c r="UXQ73" s="22"/>
      <c r="UXR73" s="22"/>
      <c r="UXS73" s="22"/>
      <c r="UXT73" s="22"/>
      <c r="UXU73" s="22"/>
      <c r="UXV73" s="22"/>
      <c r="UXW73" s="22"/>
      <c r="UXX73" s="22"/>
      <c r="UXY73" s="22"/>
      <c r="UXZ73" s="22"/>
      <c r="UYA73" s="22"/>
      <c r="UYB73" s="22"/>
      <c r="UYC73" s="22"/>
      <c r="UYD73" s="22"/>
      <c r="UYE73" s="22"/>
      <c r="UYF73" s="22"/>
      <c r="UYG73" s="22"/>
      <c r="UYH73" s="22"/>
      <c r="UYI73" s="22"/>
      <c r="UYJ73" s="22"/>
      <c r="UYK73" s="22"/>
      <c r="UYL73" s="22"/>
      <c r="UYM73" s="22"/>
      <c r="UYN73" s="22"/>
      <c r="UYO73" s="22"/>
      <c r="UYP73" s="22"/>
      <c r="UYQ73" s="22"/>
      <c r="UYR73" s="22"/>
      <c r="UYS73" s="22"/>
      <c r="UYT73" s="22"/>
      <c r="UYU73" s="22"/>
      <c r="UYV73" s="22"/>
      <c r="UYW73" s="22"/>
      <c r="UYX73" s="22"/>
      <c r="UYY73" s="22"/>
      <c r="UYZ73" s="22"/>
      <c r="UZA73" s="22"/>
      <c r="UZB73" s="22"/>
      <c r="UZC73" s="22"/>
      <c r="UZD73" s="22"/>
      <c r="UZE73" s="22"/>
      <c r="UZF73" s="22"/>
      <c r="UZG73" s="22"/>
      <c r="UZH73" s="22"/>
      <c r="UZI73" s="22"/>
      <c r="UZJ73" s="22"/>
      <c r="UZK73" s="22"/>
      <c r="UZL73" s="22"/>
      <c r="UZM73" s="22"/>
      <c r="UZN73" s="22"/>
      <c r="UZO73" s="22"/>
      <c r="UZP73" s="22"/>
      <c r="UZQ73" s="22"/>
      <c r="UZR73" s="22"/>
      <c r="UZS73" s="22"/>
      <c r="UZT73" s="22"/>
      <c r="UZU73" s="22"/>
      <c r="UZV73" s="22"/>
      <c r="UZW73" s="22"/>
      <c r="UZX73" s="22"/>
      <c r="UZY73" s="22"/>
      <c r="UZZ73" s="22"/>
      <c r="VAA73" s="22"/>
      <c r="VAB73" s="22"/>
      <c r="VAC73" s="22"/>
      <c r="VAD73" s="22"/>
      <c r="VAE73" s="22"/>
      <c r="VAF73" s="22"/>
      <c r="VAG73" s="22"/>
      <c r="VAH73" s="22"/>
      <c r="VAI73" s="22"/>
      <c r="VAJ73" s="22"/>
      <c r="VAK73" s="22"/>
      <c r="VAL73" s="22"/>
      <c r="VAM73" s="22"/>
      <c r="VAN73" s="22"/>
      <c r="VAO73" s="22"/>
      <c r="VAP73" s="22"/>
      <c r="VAQ73" s="22"/>
      <c r="VAR73" s="22"/>
      <c r="VAS73" s="22"/>
      <c r="VAT73" s="22"/>
      <c r="VAU73" s="22"/>
      <c r="VAV73" s="22"/>
      <c r="VAW73" s="22"/>
      <c r="VAX73" s="22"/>
      <c r="VAY73" s="22"/>
      <c r="VAZ73" s="22"/>
      <c r="VBA73" s="22"/>
      <c r="VBB73" s="22"/>
      <c r="VBC73" s="22"/>
      <c r="VBD73" s="22"/>
      <c r="VBE73" s="22"/>
      <c r="VBF73" s="22"/>
      <c r="VBG73" s="22"/>
      <c r="VBH73" s="22"/>
      <c r="VBI73" s="22"/>
      <c r="VBJ73" s="22"/>
      <c r="VBK73" s="22"/>
      <c r="VBL73" s="22"/>
      <c r="VBM73" s="22"/>
      <c r="VBN73" s="22"/>
      <c r="VBO73" s="22"/>
      <c r="VBP73" s="22"/>
      <c r="VBQ73" s="22"/>
      <c r="VBR73" s="22"/>
      <c r="VBS73" s="22"/>
      <c r="VBT73" s="22"/>
      <c r="VBU73" s="22"/>
      <c r="VBV73" s="22"/>
      <c r="VBW73" s="22"/>
      <c r="VBX73" s="22"/>
      <c r="VBY73" s="22"/>
      <c r="VBZ73" s="22"/>
      <c r="VCA73" s="22"/>
      <c r="VCB73" s="22"/>
      <c r="VCC73" s="22"/>
      <c r="VCD73" s="22"/>
      <c r="VCE73" s="22"/>
      <c r="VCF73" s="22"/>
      <c r="VCG73" s="22"/>
      <c r="VCH73" s="22"/>
      <c r="VCI73" s="22"/>
      <c r="VCJ73" s="22"/>
      <c r="VCK73" s="22"/>
      <c r="VCL73" s="22"/>
      <c r="VCM73" s="22"/>
      <c r="VCN73" s="22"/>
      <c r="VCO73" s="22"/>
      <c r="VCP73" s="22"/>
      <c r="VCQ73" s="22"/>
      <c r="VCR73" s="22"/>
      <c r="VCS73" s="22"/>
      <c r="VCT73" s="22"/>
      <c r="VCU73" s="22"/>
      <c r="VCV73" s="22"/>
      <c r="VCW73" s="22"/>
      <c r="VCX73" s="22"/>
      <c r="VCY73" s="22"/>
      <c r="VCZ73" s="22"/>
      <c r="VDA73" s="22"/>
      <c r="VDB73" s="22"/>
      <c r="VDC73" s="22"/>
      <c r="VDD73" s="22"/>
      <c r="VDE73" s="22"/>
      <c r="VDF73" s="22"/>
      <c r="VDG73" s="22"/>
      <c r="VDH73" s="22"/>
      <c r="VDI73" s="22"/>
      <c r="VDJ73" s="22"/>
      <c r="VDK73" s="22"/>
      <c r="VDL73" s="22"/>
      <c r="VDM73" s="22"/>
      <c r="VDN73" s="22"/>
      <c r="VDO73" s="22"/>
      <c r="VDP73" s="22"/>
      <c r="VDQ73" s="22"/>
      <c r="VDR73" s="22"/>
      <c r="VDS73" s="22"/>
      <c r="VDT73" s="22"/>
      <c r="VDU73" s="22"/>
      <c r="VDV73" s="22"/>
      <c r="VDW73" s="22"/>
      <c r="VDX73" s="22"/>
      <c r="VDY73" s="22"/>
      <c r="VDZ73" s="22"/>
      <c r="VEA73" s="22"/>
      <c r="VEB73" s="22"/>
      <c r="VEC73" s="22"/>
      <c r="VED73" s="22"/>
      <c r="VEE73" s="22"/>
      <c r="VEF73" s="22"/>
      <c r="VEG73" s="22"/>
      <c r="VEH73" s="22"/>
      <c r="VEI73" s="22"/>
      <c r="VEJ73" s="22"/>
      <c r="VEK73" s="22"/>
      <c r="VEL73" s="22"/>
      <c r="VEM73" s="22"/>
      <c r="VEN73" s="22"/>
      <c r="VEO73" s="22"/>
      <c r="VEP73" s="22"/>
      <c r="VEQ73" s="22"/>
      <c r="VER73" s="22"/>
      <c r="VES73" s="22"/>
      <c r="VET73" s="22"/>
      <c r="VEU73" s="22"/>
      <c r="VEV73" s="22"/>
      <c r="VEW73" s="22"/>
      <c r="VEX73" s="22"/>
      <c r="VEY73" s="22"/>
      <c r="VEZ73" s="22"/>
      <c r="VFA73" s="22"/>
      <c r="VFB73" s="22"/>
      <c r="VFC73" s="22"/>
      <c r="VFD73" s="22"/>
      <c r="VFE73" s="22"/>
      <c r="VFF73" s="22"/>
      <c r="VFG73" s="22"/>
      <c r="VFH73" s="22"/>
      <c r="VFI73" s="22"/>
      <c r="VFJ73" s="22"/>
      <c r="VFK73" s="22"/>
      <c r="VFL73" s="22"/>
      <c r="VFM73" s="22"/>
      <c r="VFN73" s="22"/>
      <c r="VFO73" s="22"/>
      <c r="VFP73" s="22"/>
      <c r="VFQ73" s="22"/>
      <c r="VFR73" s="22"/>
      <c r="VFS73" s="22"/>
      <c r="VFT73" s="22"/>
      <c r="VFU73" s="22"/>
      <c r="VFV73" s="22"/>
      <c r="VFW73" s="22"/>
      <c r="VFX73" s="22"/>
      <c r="VFY73" s="22"/>
      <c r="VFZ73" s="22"/>
      <c r="VGA73" s="22"/>
      <c r="VGB73" s="22"/>
      <c r="VGC73" s="22"/>
      <c r="VGD73" s="22"/>
      <c r="VGE73" s="22"/>
      <c r="VGF73" s="22"/>
      <c r="VGG73" s="22"/>
      <c r="VGH73" s="22"/>
      <c r="VGI73" s="22"/>
      <c r="VGJ73" s="22"/>
      <c r="VGK73" s="22"/>
      <c r="VGL73" s="22"/>
      <c r="VGM73" s="22"/>
      <c r="VGN73" s="22"/>
      <c r="VGO73" s="22"/>
      <c r="VGP73" s="22"/>
      <c r="VGQ73" s="22"/>
      <c r="VGR73" s="22"/>
      <c r="VGS73" s="22"/>
      <c r="VGT73" s="22"/>
      <c r="VGU73" s="22"/>
      <c r="VGV73" s="22"/>
      <c r="VGW73" s="22"/>
      <c r="VGX73" s="22"/>
      <c r="VGY73" s="22"/>
      <c r="VGZ73" s="22"/>
      <c r="VHA73" s="22"/>
      <c r="VHB73" s="22"/>
      <c r="VHC73" s="22"/>
      <c r="VHD73" s="22"/>
      <c r="VHE73" s="22"/>
      <c r="VHF73" s="22"/>
      <c r="VHG73" s="22"/>
      <c r="VHH73" s="22"/>
      <c r="VHI73" s="22"/>
      <c r="VHJ73" s="22"/>
      <c r="VHK73" s="22"/>
      <c r="VHL73" s="22"/>
      <c r="VHM73" s="22"/>
      <c r="VHN73" s="22"/>
      <c r="VHO73" s="22"/>
      <c r="VHP73" s="22"/>
      <c r="VHQ73" s="22"/>
      <c r="VHR73" s="22"/>
      <c r="VHS73" s="22"/>
      <c r="VHT73" s="22"/>
      <c r="VHU73" s="22"/>
      <c r="VHV73" s="22"/>
      <c r="VHW73" s="22"/>
      <c r="VHX73" s="22"/>
      <c r="VHY73" s="22"/>
      <c r="VHZ73" s="22"/>
      <c r="VIA73" s="22"/>
      <c r="VIB73" s="22"/>
      <c r="VIC73" s="22"/>
      <c r="VID73" s="22"/>
      <c r="VIE73" s="22"/>
      <c r="VIF73" s="22"/>
      <c r="VIG73" s="22"/>
      <c r="VIH73" s="22"/>
      <c r="VII73" s="22"/>
      <c r="VIJ73" s="22"/>
      <c r="VIK73" s="22"/>
      <c r="VIL73" s="22"/>
      <c r="VIM73" s="22"/>
      <c r="VIN73" s="22"/>
      <c r="VIO73" s="22"/>
      <c r="VIP73" s="22"/>
      <c r="VIQ73" s="22"/>
      <c r="VIR73" s="22"/>
      <c r="VIS73" s="22"/>
      <c r="VIT73" s="22"/>
      <c r="VIU73" s="22"/>
      <c r="VIV73" s="22"/>
      <c r="VIW73" s="22"/>
      <c r="VIX73" s="22"/>
      <c r="VIY73" s="22"/>
      <c r="VIZ73" s="22"/>
      <c r="VJA73" s="22"/>
      <c r="VJB73" s="22"/>
      <c r="VJC73" s="22"/>
      <c r="VJD73" s="22"/>
      <c r="VJE73" s="22"/>
      <c r="VJF73" s="22"/>
      <c r="VJG73" s="22"/>
      <c r="VJH73" s="22"/>
      <c r="VJI73" s="22"/>
      <c r="VJJ73" s="22"/>
      <c r="VJK73" s="22"/>
      <c r="VJL73" s="22"/>
      <c r="VJM73" s="22"/>
      <c r="VJN73" s="22"/>
      <c r="VJO73" s="22"/>
      <c r="VJP73" s="22"/>
      <c r="VJQ73" s="22"/>
      <c r="VJR73" s="22"/>
      <c r="VJS73" s="22"/>
      <c r="VJT73" s="22"/>
      <c r="VJU73" s="22"/>
      <c r="VJV73" s="22"/>
      <c r="VJW73" s="22"/>
      <c r="VJX73" s="22"/>
      <c r="VJY73" s="22"/>
      <c r="VJZ73" s="22"/>
      <c r="VKA73" s="22"/>
      <c r="VKB73" s="22"/>
      <c r="VKC73" s="22"/>
      <c r="VKD73" s="22"/>
      <c r="VKE73" s="22"/>
      <c r="VKF73" s="22"/>
      <c r="VKG73" s="22"/>
      <c r="VKH73" s="22"/>
      <c r="VKI73" s="22"/>
      <c r="VKJ73" s="22"/>
      <c r="VKK73" s="22"/>
      <c r="VKL73" s="22"/>
      <c r="VKM73" s="22"/>
      <c r="VKN73" s="22"/>
      <c r="VKO73" s="22"/>
      <c r="VKP73" s="22"/>
      <c r="VKQ73" s="22"/>
      <c r="VKR73" s="22"/>
      <c r="VKS73" s="22"/>
      <c r="VKT73" s="22"/>
      <c r="VKU73" s="22"/>
      <c r="VKV73" s="22"/>
      <c r="VKW73" s="22"/>
      <c r="VKX73" s="22"/>
      <c r="VKY73" s="22"/>
      <c r="VKZ73" s="22"/>
      <c r="VLA73" s="22"/>
      <c r="VLB73" s="22"/>
      <c r="VLC73" s="22"/>
      <c r="VLD73" s="22"/>
      <c r="VLE73" s="22"/>
      <c r="VLF73" s="22"/>
      <c r="VLG73" s="22"/>
      <c r="VLH73" s="22"/>
      <c r="VLI73" s="22"/>
      <c r="VLJ73" s="22"/>
      <c r="VLK73" s="22"/>
      <c r="VLL73" s="22"/>
      <c r="VLM73" s="22"/>
      <c r="VLN73" s="22"/>
      <c r="VLO73" s="22"/>
      <c r="VLP73" s="22"/>
      <c r="VLQ73" s="22"/>
      <c r="VLR73" s="22"/>
      <c r="VLS73" s="22"/>
      <c r="VLT73" s="22"/>
      <c r="VLU73" s="22"/>
      <c r="VLV73" s="22"/>
      <c r="VLW73" s="22"/>
      <c r="VLX73" s="22"/>
      <c r="VLY73" s="22"/>
      <c r="VLZ73" s="22"/>
      <c r="VMA73" s="22"/>
      <c r="VMB73" s="22"/>
      <c r="VMC73" s="22"/>
      <c r="VMD73" s="22"/>
      <c r="VME73" s="22"/>
      <c r="VMF73" s="22"/>
      <c r="VMG73" s="22"/>
      <c r="VMH73" s="22"/>
      <c r="VMI73" s="22"/>
      <c r="VMJ73" s="22"/>
      <c r="VMK73" s="22"/>
      <c r="VML73" s="22"/>
      <c r="VMM73" s="22"/>
      <c r="VMN73" s="22"/>
      <c r="VMO73" s="22"/>
      <c r="VMP73" s="22"/>
      <c r="VMQ73" s="22"/>
      <c r="VMR73" s="22"/>
      <c r="VMS73" s="22"/>
      <c r="VMT73" s="22"/>
      <c r="VMU73" s="22"/>
      <c r="VMV73" s="22"/>
      <c r="VMW73" s="22"/>
      <c r="VMX73" s="22"/>
      <c r="VMY73" s="22"/>
      <c r="VMZ73" s="22"/>
      <c r="VNA73" s="22"/>
      <c r="VNB73" s="22"/>
      <c r="VNC73" s="22"/>
      <c r="VND73" s="22"/>
      <c r="VNE73" s="22"/>
      <c r="VNF73" s="22"/>
      <c r="VNG73" s="22"/>
      <c r="VNH73" s="22"/>
      <c r="VNI73" s="22"/>
      <c r="VNJ73" s="22"/>
      <c r="VNK73" s="22"/>
      <c r="VNL73" s="22"/>
      <c r="VNM73" s="22"/>
      <c r="VNN73" s="22"/>
      <c r="VNO73" s="22"/>
      <c r="VNP73" s="22"/>
      <c r="VNQ73" s="22"/>
      <c r="VNR73" s="22"/>
      <c r="VNS73" s="22"/>
      <c r="VNT73" s="22"/>
      <c r="VNU73" s="22"/>
      <c r="VNV73" s="22"/>
      <c r="VNW73" s="22"/>
      <c r="VNX73" s="22"/>
      <c r="VNY73" s="22"/>
      <c r="VNZ73" s="22"/>
      <c r="VOA73" s="22"/>
      <c r="VOB73" s="22"/>
      <c r="VOC73" s="22"/>
      <c r="VOD73" s="22"/>
      <c r="VOE73" s="22"/>
      <c r="VOF73" s="22"/>
      <c r="VOG73" s="22"/>
      <c r="VOH73" s="22"/>
      <c r="VOI73" s="22"/>
      <c r="VOJ73" s="22"/>
      <c r="VOK73" s="22"/>
      <c r="VOL73" s="22"/>
      <c r="VOM73" s="22"/>
      <c r="VON73" s="22"/>
      <c r="VOO73" s="22"/>
      <c r="VOP73" s="22"/>
      <c r="VOQ73" s="22"/>
      <c r="VOR73" s="22"/>
      <c r="VOS73" s="22"/>
      <c r="VOT73" s="22"/>
      <c r="VOU73" s="22"/>
      <c r="VOV73" s="22"/>
      <c r="VOW73" s="22"/>
      <c r="VOX73" s="22"/>
      <c r="VOY73" s="22"/>
      <c r="VOZ73" s="22"/>
      <c r="VPA73" s="22"/>
      <c r="VPB73" s="22"/>
      <c r="VPC73" s="22"/>
      <c r="VPD73" s="22"/>
      <c r="VPE73" s="22"/>
      <c r="VPF73" s="22"/>
      <c r="VPG73" s="22"/>
      <c r="VPH73" s="22"/>
      <c r="VPI73" s="22"/>
      <c r="VPJ73" s="22"/>
      <c r="VPK73" s="22"/>
      <c r="VPL73" s="22"/>
      <c r="VPM73" s="22"/>
      <c r="VPN73" s="22"/>
      <c r="VPO73" s="22"/>
      <c r="VPP73" s="22"/>
      <c r="VPQ73" s="22"/>
      <c r="VPR73" s="22"/>
      <c r="VPS73" s="22"/>
      <c r="VPT73" s="22"/>
      <c r="VPU73" s="22"/>
      <c r="VPV73" s="22"/>
      <c r="VPW73" s="22"/>
      <c r="VPX73" s="22"/>
      <c r="VPY73" s="22"/>
      <c r="VPZ73" s="22"/>
      <c r="VQA73" s="22"/>
      <c r="VQB73" s="22"/>
      <c r="VQC73" s="22"/>
      <c r="VQD73" s="22"/>
      <c r="VQE73" s="22"/>
      <c r="VQF73" s="22"/>
      <c r="VQG73" s="22"/>
      <c r="VQH73" s="22"/>
      <c r="VQI73" s="22"/>
      <c r="VQJ73" s="22"/>
      <c r="VQK73" s="22"/>
      <c r="VQL73" s="22"/>
      <c r="VQM73" s="22"/>
      <c r="VQN73" s="22"/>
      <c r="VQO73" s="22"/>
      <c r="VQP73" s="22"/>
      <c r="VQQ73" s="22"/>
      <c r="VQR73" s="22"/>
      <c r="VQS73" s="22"/>
      <c r="VQT73" s="22"/>
      <c r="VQU73" s="22"/>
      <c r="VQV73" s="22"/>
      <c r="VQW73" s="22"/>
      <c r="VQX73" s="22"/>
      <c r="VQY73" s="22"/>
      <c r="VQZ73" s="22"/>
      <c r="VRA73" s="22"/>
      <c r="VRB73" s="22"/>
      <c r="VRC73" s="22"/>
      <c r="VRD73" s="22"/>
      <c r="VRE73" s="22"/>
      <c r="VRF73" s="22"/>
      <c r="VRG73" s="22"/>
      <c r="VRH73" s="22"/>
      <c r="VRI73" s="22"/>
      <c r="VRJ73" s="22"/>
      <c r="VRK73" s="22"/>
      <c r="VRL73" s="22"/>
      <c r="VRM73" s="22"/>
      <c r="VRN73" s="22"/>
      <c r="VRO73" s="22"/>
      <c r="VRP73" s="22"/>
      <c r="VRQ73" s="22"/>
      <c r="VRR73" s="22"/>
      <c r="VRS73" s="22"/>
      <c r="VRT73" s="22"/>
      <c r="VRU73" s="22"/>
      <c r="VRV73" s="22"/>
      <c r="VRW73" s="22"/>
      <c r="VRX73" s="22"/>
      <c r="VRY73" s="22"/>
      <c r="VRZ73" s="22"/>
      <c r="VSA73" s="22"/>
      <c r="VSB73" s="22"/>
      <c r="VSC73" s="22"/>
      <c r="VSD73" s="22"/>
      <c r="VSE73" s="22"/>
      <c r="VSF73" s="22"/>
      <c r="VSG73" s="22"/>
      <c r="VSH73" s="22"/>
      <c r="VSI73" s="22"/>
      <c r="VSJ73" s="22"/>
      <c r="VSK73" s="22"/>
      <c r="VSL73" s="22"/>
      <c r="VSM73" s="22"/>
      <c r="VSN73" s="22"/>
      <c r="VSO73" s="22"/>
      <c r="VSP73" s="22"/>
      <c r="VSQ73" s="22"/>
      <c r="VSR73" s="22"/>
      <c r="VSS73" s="22"/>
      <c r="VST73" s="22"/>
      <c r="VSU73" s="22"/>
      <c r="VSV73" s="22"/>
      <c r="VSW73" s="22"/>
      <c r="VSX73" s="22"/>
      <c r="VSY73" s="22"/>
      <c r="VSZ73" s="22"/>
      <c r="VTA73" s="22"/>
      <c r="VTB73" s="22"/>
      <c r="VTC73" s="22"/>
      <c r="VTD73" s="22"/>
      <c r="VTE73" s="22"/>
      <c r="VTF73" s="22"/>
      <c r="VTG73" s="22"/>
      <c r="VTH73" s="22"/>
      <c r="VTI73" s="22"/>
      <c r="VTJ73" s="22"/>
      <c r="VTK73" s="22"/>
      <c r="VTL73" s="22"/>
      <c r="VTM73" s="22"/>
      <c r="VTN73" s="22"/>
      <c r="VTO73" s="22"/>
      <c r="VTP73" s="22"/>
      <c r="VTQ73" s="22"/>
      <c r="VTR73" s="22"/>
      <c r="VTS73" s="22"/>
      <c r="VTT73" s="22"/>
      <c r="VTU73" s="22"/>
      <c r="VTV73" s="22"/>
      <c r="VTW73" s="22"/>
      <c r="VTX73" s="22"/>
      <c r="VTY73" s="22"/>
      <c r="VTZ73" s="22"/>
      <c r="VUA73" s="22"/>
      <c r="VUB73" s="22"/>
      <c r="VUC73" s="22"/>
      <c r="VUD73" s="22"/>
      <c r="VUE73" s="22"/>
      <c r="VUF73" s="22"/>
      <c r="VUG73" s="22"/>
      <c r="VUH73" s="22"/>
      <c r="VUI73" s="22"/>
      <c r="VUJ73" s="22"/>
      <c r="VUK73" s="22"/>
      <c r="VUL73" s="22"/>
      <c r="VUM73" s="22"/>
      <c r="VUN73" s="22"/>
      <c r="VUO73" s="22"/>
      <c r="VUP73" s="22"/>
      <c r="VUQ73" s="22"/>
      <c r="VUR73" s="22"/>
      <c r="VUS73" s="22"/>
      <c r="VUT73" s="22"/>
      <c r="VUU73" s="22"/>
      <c r="VUV73" s="22"/>
      <c r="VUW73" s="22"/>
      <c r="VUX73" s="22"/>
      <c r="VUY73" s="22"/>
      <c r="VUZ73" s="22"/>
      <c r="VVA73" s="22"/>
      <c r="VVB73" s="22"/>
      <c r="VVC73" s="22"/>
      <c r="VVD73" s="22"/>
      <c r="VVE73" s="22"/>
      <c r="VVF73" s="22"/>
      <c r="VVG73" s="22"/>
      <c r="VVH73" s="22"/>
      <c r="VVI73" s="22"/>
      <c r="VVJ73" s="22"/>
      <c r="VVK73" s="22"/>
      <c r="VVL73" s="22"/>
      <c r="VVM73" s="22"/>
      <c r="VVN73" s="22"/>
      <c r="VVO73" s="22"/>
      <c r="VVP73" s="22"/>
      <c r="VVQ73" s="22"/>
      <c r="VVR73" s="22"/>
      <c r="VVS73" s="22"/>
      <c r="VVT73" s="22"/>
      <c r="VVU73" s="22"/>
      <c r="VVV73" s="22"/>
      <c r="VVW73" s="22"/>
      <c r="VVX73" s="22"/>
      <c r="VVY73" s="22"/>
      <c r="VVZ73" s="22"/>
      <c r="VWA73" s="22"/>
      <c r="VWB73" s="22"/>
      <c r="VWC73" s="22"/>
      <c r="VWD73" s="22"/>
      <c r="VWE73" s="22"/>
      <c r="VWF73" s="22"/>
      <c r="VWG73" s="22"/>
      <c r="VWH73" s="22"/>
      <c r="VWI73" s="22"/>
      <c r="VWJ73" s="22"/>
      <c r="VWK73" s="22"/>
      <c r="VWL73" s="22"/>
      <c r="VWM73" s="22"/>
      <c r="VWN73" s="22"/>
      <c r="VWO73" s="22"/>
      <c r="VWP73" s="22"/>
      <c r="VWQ73" s="22"/>
      <c r="VWR73" s="22"/>
      <c r="VWS73" s="22"/>
      <c r="VWT73" s="22"/>
      <c r="VWU73" s="22"/>
      <c r="VWV73" s="22"/>
      <c r="VWW73" s="22"/>
      <c r="VWX73" s="22"/>
      <c r="VWY73" s="22"/>
      <c r="VWZ73" s="22"/>
      <c r="VXA73" s="22"/>
      <c r="VXB73" s="22"/>
      <c r="VXC73" s="22"/>
      <c r="VXD73" s="22"/>
      <c r="VXE73" s="22"/>
      <c r="VXF73" s="22"/>
      <c r="VXG73" s="22"/>
      <c r="VXH73" s="22"/>
      <c r="VXI73" s="22"/>
      <c r="VXJ73" s="22"/>
      <c r="VXK73" s="22"/>
      <c r="VXL73" s="22"/>
      <c r="VXM73" s="22"/>
      <c r="VXN73" s="22"/>
      <c r="VXO73" s="22"/>
      <c r="VXP73" s="22"/>
      <c r="VXQ73" s="22"/>
      <c r="VXR73" s="22"/>
      <c r="VXS73" s="22"/>
      <c r="VXT73" s="22"/>
      <c r="VXU73" s="22"/>
      <c r="VXV73" s="22"/>
      <c r="VXW73" s="22"/>
      <c r="VXX73" s="22"/>
      <c r="VXY73" s="22"/>
      <c r="VXZ73" s="22"/>
      <c r="VYA73" s="22"/>
      <c r="VYB73" s="22"/>
      <c r="VYC73" s="22"/>
      <c r="VYD73" s="22"/>
      <c r="VYE73" s="22"/>
      <c r="VYF73" s="22"/>
      <c r="VYG73" s="22"/>
      <c r="VYH73" s="22"/>
      <c r="VYI73" s="22"/>
      <c r="VYJ73" s="22"/>
      <c r="VYK73" s="22"/>
      <c r="VYL73" s="22"/>
      <c r="VYM73" s="22"/>
      <c r="VYN73" s="22"/>
      <c r="VYO73" s="22"/>
      <c r="VYP73" s="22"/>
      <c r="VYQ73" s="22"/>
      <c r="VYR73" s="22"/>
      <c r="VYS73" s="22"/>
      <c r="VYT73" s="22"/>
      <c r="VYU73" s="22"/>
      <c r="VYV73" s="22"/>
      <c r="VYW73" s="22"/>
      <c r="VYX73" s="22"/>
      <c r="VYY73" s="22"/>
      <c r="VYZ73" s="22"/>
      <c r="VZA73" s="22"/>
      <c r="VZB73" s="22"/>
      <c r="VZC73" s="22"/>
      <c r="VZD73" s="22"/>
      <c r="VZE73" s="22"/>
      <c r="VZF73" s="22"/>
      <c r="VZG73" s="22"/>
      <c r="VZH73" s="22"/>
      <c r="VZI73" s="22"/>
      <c r="VZJ73" s="22"/>
      <c r="VZK73" s="22"/>
      <c r="VZL73" s="22"/>
      <c r="VZM73" s="22"/>
      <c r="VZN73" s="22"/>
      <c r="VZO73" s="22"/>
      <c r="VZP73" s="22"/>
      <c r="VZQ73" s="22"/>
      <c r="VZR73" s="22"/>
      <c r="VZS73" s="22"/>
      <c r="VZT73" s="22"/>
      <c r="VZU73" s="22"/>
      <c r="VZV73" s="22"/>
      <c r="VZW73" s="22"/>
      <c r="VZX73" s="22"/>
      <c r="VZY73" s="22"/>
      <c r="VZZ73" s="22"/>
      <c r="WAA73" s="22"/>
      <c r="WAB73" s="22"/>
      <c r="WAC73" s="22"/>
      <c r="WAD73" s="22"/>
      <c r="WAE73" s="22"/>
      <c r="WAF73" s="22"/>
      <c r="WAG73" s="22"/>
      <c r="WAH73" s="22"/>
      <c r="WAI73" s="22"/>
      <c r="WAJ73" s="22"/>
      <c r="WAK73" s="22"/>
      <c r="WAL73" s="22"/>
      <c r="WAM73" s="22"/>
      <c r="WAN73" s="22"/>
      <c r="WAO73" s="22"/>
      <c r="WAP73" s="22"/>
      <c r="WAQ73" s="22"/>
      <c r="WAR73" s="22"/>
      <c r="WAS73" s="22"/>
      <c r="WAT73" s="22"/>
      <c r="WAU73" s="22"/>
      <c r="WAV73" s="22"/>
      <c r="WAW73" s="22"/>
      <c r="WAX73" s="22"/>
      <c r="WAY73" s="22"/>
      <c r="WAZ73" s="22"/>
      <c r="WBA73" s="22"/>
      <c r="WBB73" s="22"/>
      <c r="WBC73" s="22"/>
      <c r="WBD73" s="22"/>
      <c r="WBE73" s="22"/>
      <c r="WBF73" s="22"/>
      <c r="WBG73" s="22"/>
      <c r="WBH73" s="22"/>
      <c r="WBI73" s="22"/>
      <c r="WBJ73" s="22"/>
      <c r="WBK73" s="22"/>
      <c r="WBL73" s="22"/>
      <c r="WBM73" s="22"/>
      <c r="WBN73" s="22"/>
      <c r="WBO73" s="22"/>
      <c r="WBP73" s="22"/>
      <c r="WBQ73" s="22"/>
      <c r="WBR73" s="22"/>
      <c r="WBS73" s="22"/>
      <c r="WBT73" s="22"/>
      <c r="WBU73" s="22"/>
      <c r="WBV73" s="22"/>
      <c r="WBW73" s="22"/>
      <c r="WBX73" s="22"/>
      <c r="WBY73" s="22"/>
      <c r="WBZ73" s="22"/>
      <c r="WCA73" s="22"/>
      <c r="WCB73" s="22"/>
      <c r="WCC73" s="22"/>
      <c r="WCD73" s="22"/>
      <c r="WCE73" s="22"/>
      <c r="WCF73" s="22"/>
      <c r="WCG73" s="22"/>
      <c r="WCH73" s="22"/>
      <c r="WCI73" s="22"/>
      <c r="WCJ73" s="22"/>
      <c r="WCK73" s="22"/>
      <c r="WCL73" s="22"/>
      <c r="WCM73" s="22"/>
      <c r="WCN73" s="22"/>
      <c r="WCO73" s="22"/>
      <c r="WCP73" s="22"/>
      <c r="WCQ73" s="22"/>
      <c r="WCR73" s="22"/>
      <c r="WCS73" s="22"/>
      <c r="WCT73" s="22"/>
      <c r="WCU73" s="22"/>
      <c r="WCV73" s="22"/>
      <c r="WCW73" s="22"/>
      <c r="WCX73" s="22"/>
      <c r="WCY73" s="22"/>
      <c r="WCZ73" s="22"/>
      <c r="WDA73" s="22"/>
      <c r="WDB73" s="22"/>
      <c r="WDC73" s="22"/>
      <c r="WDD73" s="22"/>
      <c r="WDE73" s="22"/>
      <c r="WDF73" s="22"/>
      <c r="WDG73" s="22"/>
      <c r="WDH73" s="22"/>
      <c r="WDI73" s="22"/>
      <c r="WDJ73" s="22"/>
      <c r="WDK73" s="22"/>
      <c r="WDL73" s="22"/>
      <c r="WDM73" s="22"/>
      <c r="WDN73" s="22"/>
      <c r="WDO73" s="22"/>
      <c r="WDP73" s="22"/>
      <c r="WDQ73" s="22"/>
      <c r="WDR73" s="22"/>
      <c r="WDS73" s="22"/>
      <c r="WDT73" s="22"/>
      <c r="WDU73" s="22"/>
      <c r="WDV73" s="22"/>
      <c r="WDW73" s="22"/>
      <c r="WDX73" s="22"/>
      <c r="WDY73" s="22"/>
      <c r="WDZ73" s="22"/>
      <c r="WEA73" s="22"/>
      <c r="WEB73" s="22"/>
      <c r="WEC73" s="22"/>
      <c r="WED73" s="22"/>
      <c r="WEE73" s="22"/>
      <c r="WEF73" s="22"/>
      <c r="WEG73" s="22"/>
      <c r="WEH73" s="22"/>
      <c r="WEI73" s="22"/>
      <c r="WEJ73" s="22"/>
      <c r="WEK73" s="22"/>
      <c r="WEL73" s="22"/>
      <c r="WEM73" s="22"/>
      <c r="WEN73" s="22"/>
      <c r="WEO73" s="22"/>
      <c r="WEP73" s="22"/>
      <c r="WEQ73" s="22"/>
      <c r="WER73" s="22"/>
      <c r="WES73" s="22"/>
      <c r="WET73" s="22"/>
      <c r="WEU73" s="22"/>
      <c r="WEV73" s="22"/>
      <c r="WEW73" s="22"/>
      <c r="WEX73" s="22"/>
      <c r="WEY73" s="22"/>
      <c r="WEZ73" s="22"/>
      <c r="WFA73" s="22"/>
      <c r="WFB73" s="22"/>
      <c r="WFC73" s="22"/>
      <c r="WFD73" s="22"/>
      <c r="WFE73" s="22"/>
      <c r="WFF73" s="22"/>
      <c r="WFG73" s="22"/>
      <c r="WFH73" s="22"/>
      <c r="WFI73" s="22"/>
      <c r="WFJ73" s="22"/>
      <c r="WFK73" s="22"/>
      <c r="WFL73" s="22"/>
      <c r="WFM73" s="22"/>
      <c r="WFN73" s="22"/>
      <c r="WFO73" s="22"/>
      <c r="WFP73" s="22"/>
      <c r="WFQ73" s="22"/>
      <c r="WFR73" s="22"/>
      <c r="WFS73" s="22"/>
      <c r="WFT73" s="22"/>
      <c r="WFU73" s="22"/>
      <c r="WFV73" s="22"/>
      <c r="WFW73" s="22"/>
      <c r="WFX73" s="22"/>
      <c r="WFY73" s="22"/>
      <c r="WFZ73" s="22"/>
      <c r="WGA73" s="22"/>
      <c r="WGB73" s="22"/>
      <c r="WGC73" s="22"/>
      <c r="WGD73" s="22"/>
      <c r="WGE73" s="22"/>
      <c r="WGF73" s="22"/>
      <c r="WGG73" s="22"/>
      <c r="WGH73" s="22"/>
      <c r="WGI73" s="22"/>
      <c r="WGJ73" s="22"/>
      <c r="WGK73" s="22"/>
      <c r="WGL73" s="22"/>
      <c r="WGM73" s="22"/>
      <c r="WGN73" s="22"/>
      <c r="WGO73" s="22"/>
      <c r="WGP73" s="22"/>
      <c r="WGQ73" s="22"/>
      <c r="WGR73" s="22"/>
      <c r="WGS73" s="22"/>
      <c r="WGT73" s="22"/>
      <c r="WGU73" s="22"/>
      <c r="WGV73" s="22"/>
      <c r="WGW73" s="22"/>
      <c r="WGX73" s="22"/>
      <c r="WGY73" s="22"/>
      <c r="WGZ73" s="22"/>
      <c r="WHA73" s="22"/>
      <c r="WHB73" s="22"/>
      <c r="WHC73" s="22"/>
      <c r="WHD73" s="22"/>
      <c r="WHE73" s="22"/>
      <c r="WHF73" s="22"/>
      <c r="WHG73" s="22"/>
      <c r="WHH73" s="22"/>
      <c r="WHI73" s="22"/>
      <c r="WHJ73" s="22"/>
      <c r="WHK73" s="22"/>
      <c r="WHL73" s="22"/>
      <c r="WHM73" s="22"/>
      <c r="WHN73" s="22"/>
      <c r="WHO73" s="22"/>
      <c r="WHP73" s="22"/>
      <c r="WHQ73" s="22"/>
      <c r="WHR73" s="22"/>
      <c r="WHS73" s="22"/>
      <c r="WHT73" s="22"/>
      <c r="WHU73" s="22"/>
      <c r="WHV73" s="22"/>
      <c r="WHW73" s="22"/>
      <c r="WHX73" s="22"/>
      <c r="WHY73" s="22"/>
      <c r="WHZ73" s="22"/>
      <c r="WIA73" s="22"/>
      <c r="WIB73" s="22"/>
      <c r="WIC73" s="22"/>
      <c r="WID73" s="22"/>
      <c r="WIE73" s="22"/>
      <c r="WIF73" s="22"/>
      <c r="WIG73" s="22"/>
      <c r="WIH73" s="22"/>
      <c r="WII73" s="22"/>
      <c r="WIJ73" s="22"/>
      <c r="WIK73" s="22"/>
      <c r="WIL73" s="22"/>
      <c r="WIM73" s="22"/>
      <c r="WIN73" s="22"/>
      <c r="WIO73" s="22"/>
      <c r="WIP73" s="22"/>
      <c r="WIQ73" s="22"/>
      <c r="WIR73" s="22"/>
      <c r="WIS73" s="22"/>
      <c r="WIT73" s="22"/>
      <c r="WIU73" s="22"/>
      <c r="WIV73" s="22"/>
      <c r="WIW73" s="22"/>
      <c r="WIX73" s="22"/>
      <c r="WIY73" s="22"/>
      <c r="WIZ73" s="22"/>
      <c r="WJA73" s="22"/>
      <c r="WJB73" s="22"/>
      <c r="WJC73" s="22"/>
      <c r="WJD73" s="22"/>
      <c r="WJE73" s="22"/>
      <c r="WJF73" s="22"/>
      <c r="WJG73" s="22"/>
      <c r="WJH73" s="22"/>
      <c r="WJI73" s="22"/>
      <c r="WJJ73" s="22"/>
      <c r="WJK73" s="22"/>
      <c r="WJL73" s="22"/>
      <c r="WJM73" s="22"/>
      <c r="WJN73" s="22"/>
      <c r="WJO73" s="22"/>
      <c r="WJP73" s="22"/>
      <c r="WJQ73" s="22"/>
      <c r="WJR73" s="22"/>
      <c r="WJS73" s="22"/>
      <c r="WJT73" s="22"/>
      <c r="WJU73" s="22"/>
      <c r="WJV73" s="22"/>
      <c r="WJW73" s="22"/>
      <c r="WJX73" s="22"/>
      <c r="WJY73" s="22"/>
      <c r="WJZ73" s="22"/>
      <c r="WKA73" s="22"/>
      <c r="WKB73" s="22"/>
      <c r="WKC73" s="22"/>
      <c r="WKD73" s="22"/>
      <c r="WKE73" s="22"/>
      <c r="WKF73" s="22"/>
      <c r="WKG73" s="22"/>
      <c r="WKH73" s="22"/>
      <c r="WKI73" s="22"/>
      <c r="WKJ73" s="22"/>
      <c r="WKK73" s="22"/>
      <c r="WKL73" s="22"/>
      <c r="WKM73" s="22"/>
      <c r="WKN73" s="22"/>
      <c r="WKO73" s="22"/>
      <c r="WKP73" s="22"/>
      <c r="WKQ73" s="22"/>
      <c r="WKR73" s="22"/>
      <c r="WKS73" s="22"/>
      <c r="WKT73" s="22"/>
      <c r="WKU73" s="22"/>
      <c r="WKV73" s="22"/>
      <c r="WKW73" s="22"/>
      <c r="WKX73" s="22"/>
      <c r="WKY73" s="22"/>
      <c r="WKZ73" s="22"/>
      <c r="WLA73" s="22"/>
      <c r="WLB73" s="22"/>
      <c r="WLC73" s="22"/>
      <c r="WLD73" s="22"/>
      <c r="WLE73" s="22"/>
      <c r="WLF73" s="22"/>
      <c r="WLG73" s="22"/>
      <c r="WLH73" s="22"/>
      <c r="WLI73" s="22"/>
      <c r="WLJ73" s="22"/>
      <c r="WLK73" s="22"/>
      <c r="WLL73" s="22"/>
      <c r="WLM73" s="22"/>
      <c r="WLN73" s="22"/>
      <c r="WLO73" s="22"/>
      <c r="WLP73" s="22"/>
      <c r="WLQ73" s="22"/>
      <c r="WLR73" s="22"/>
      <c r="WLS73" s="22"/>
      <c r="WLT73" s="22"/>
      <c r="WLU73" s="22"/>
      <c r="WLV73" s="22"/>
      <c r="WLW73" s="22"/>
      <c r="WLX73" s="22"/>
      <c r="WLY73" s="22"/>
      <c r="WLZ73" s="22"/>
      <c r="WMA73" s="22"/>
      <c r="WMB73" s="22"/>
      <c r="WMC73" s="22"/>
      <c r="WMD73" s="22"/>
      <c r="WME73" s="22"/>
      <c r="WMF73" s="22"/>
      <c r="WMG73" s="22"/>
      <c r="WMH73" s="22"/>
      <c r="WMI73" s="22"/>
      <c r="WMJ73" s="22"/>
      <c r="WMK73" s="22"/>
      <c r="WML73" s="22"/>
      <c r="WMM73" s="22"/>
      <c r="WMN73" s="22"/>
      <c r="WMO73" s="22"/>
      <c r="WMP73" s="22"/>
      <c r="WMQ73" s="22"/>
      <c r="WMR73" s="22"/>
      <c r="WMS73" s="22"/>
      <c r="WMT73" s="22"/>
      <c r="WMU73" s="22"/>
      <c r="WMV73" s="22"/>
      <c r="WMW73" s="22"/>
      <c r="WMX73" s="22"/>
      <c r="WMY73" s="22"/>
      <c r="WMZ73" s="22"/>
      <c r="WNA73" s="22"/>
      <c r="WNB73" s="22"/>
      <c r="WNC73" s="22"/>
      <c r="WND73" s="22"/>
      <c r="WNE73" s="22"/>
      <c r="WNF73" s="22"/>
      <c r="WNG73" s="22"/>
      <c r="WNH73" s="22"/>
      <c r="WNI73" s="22"/>
      <c r="WNJ73" s="22"/>
      <c r="WNK73" s="22"/>
      <c r="WNL73" s="22"/>
      <c r="WNM73" s="22"/>
      <c r="WNN73" s="22"/>
      <c r="WNO73" s="22"/>
      <c r="WNP73" s="22"/>
      <c r="WNQ73" s="22"/>
      <c r="WNR73" s="22"/>
      <c r="WNS73" s="22"/>
      <c r="WNT73" s="22"/>
      <c r="WNU73" s="22"/>
      <c r="WNV73" s="22"/>
      <c r="WNW73" s="22"/>
      <c r="WNX73" s="22"/>
      <c r="WNY73" s="22"/>
      <c r="WNZ73" s="22"/>
      <c r="WOA73" s="22"/>
      <c r="WOB73" s="22"/>
      <c r="WOC73" s="22"/>
      <c r="WOD73" s="22"/>
      <c r="WOE73" s="22"/>
      <c r="WOF73" s="22"/>
      <c r="WOG73" s="22"/>
      <c r="WOH73" s="22"/>
      <c r="WOI73" s="22"/>
      <c r="WOJ73" s="22"/>
      <c r="WOK73" s="22"/>
      <c r="WOL73" s="22"/>
      <c r="WOM73" s="22"/>
      <c r="WON73" s="22"/>
      <c r="WOO73" s="22"/>
      <c r="WOP73" s="22"/>
      <c r="WOQ73" s="22"/>
      <c r="WOR73" s="22"/>
      <c r="WOS73" s="22"/>
      <c r="WOT73" s="22"/>
      <c r="WOU73" s="22"/>
      <c r="WOV73" s="22"/>
      <c r="WOW73" s="22"/>
      <c r="WOX73" s="22"/>
      <c r="WOY73" s="22"/>
      <c r="WOZ73" s="22"/>
      <c r="WPA73" s="22"/>
      <c r="WPB73" s="22"/>
      <c r="WPC73" s="22"/>
      <c r="WPD73" s="22"/>
      <c r="WPE73" s="22"/>
      <c r="WPF73" s="22"/>
      <c r="WPG73" s="22"/>
      <c r="WPH73" s="22"/>
      <c r="WPI73" s="22"/>
      <c r="WPJ73" s="22"/>
      <c r="WPK73" s="22"/>
      <c r="WPL73" s="22"/>
      <c r="WPM73" s="22"/>
      <c r="WPN73" s="22"/>
      <c r="WPO73" s="22"/>
      <c r="WPP73" s="22"/>
      <c r="WPQ73" s="22"/>
      <c r="WPR73" s="22"/>
      <c r="WPS73" s="22"/>
      <c r="WPT73" s="22"/>
      <c r="WPU73" s="22"/>
      <c r="WPV73" s="22"/>
      <c r="WPW73" s="22"/>
      <c r="WPX73" s="22"/>
      <c r="WPY73" s="22"/>
      <c r="WPZ73" s="22"/>
      <c r="WQA73" s="22"/>
      <c r="WQB73" s="22"/>
      <c r="WQC73" s="22"/>
      <c r="WQD73" s="22"/>
      <c r="WQE73" s="22"/>
      <c r="WQF73" s="22"/>
      <c r="WQG73" s="22"/>
      <c r="WQH73" s="22"/>
      <c r="WQI73" s="22"/>
      <c r="WQJ73" s="22"/>
      <c r="WQK73" s="22"/>
      <c r="WQL73" s="22"/>
      <c r="WQM73" s="22"/>
      <c r="WQN73" s="22"/>
      <c r="WQO73" s="22"/>
      <c r="WQP73" s="22"/>
      <c r="WQQ73" s="22"/>
      <c r="WQR73" s="22"/>
      <c r="WQS73" s="22"/>
      <c r="WQT73" s="22"/>
      <c r="WQU73" s="22"/>
      <c r="WQV73" s="22"/>
      <c r="WQW73" s="22"/>
      <c r="WQX73" s="22"/>
      <c r="WQY73" s="22"/>
      <c r="WQZ73" s="22"/>
      <c r="WRA73" s="22"/>
      <c r="WRB73" s="22"/>
      <c r="WRC73" s="22"/>
      <c r="WRD73" s="22"/>
      <c r="WRE73" s="22"/>
      <c r="WRF73" s="22"/>
      <c r="WRG73" s="22"/>
      <c r="WRH73" s="22"/>
      <c r="WRI73" s="22"/>
      <c r="WRJ73" s="22"/>
      <c r="WRK73" s="22"/>
      <c r="WRL73" s="22"/>
      <c r="WRM73" s="22"/>
      <c r="WRN73" s="22"/>
      <c r="WRO73" s="22"/>
      <c r="WRP73" s="22"/>
      <c r="WRQ73" s="22"/>
      <c r="WRR73" s="22"/>
      <c r="WRS73" s="22"/>
      <c r="WRT73" s="22"/>
      <c r="WRU73" s="22"/>
      <c r="WRV73" s="22"/>
      <c r="WRW73" s="22"/>
      <c r="WRX73" s="22"/>
      <c r="WRY73" s="22"/>
      <c r="WRZ73" s="22"/>
      <c r="WSA73" s="22"/>
      <c r="WSB73" s="22"/>
      <c r="WSC73" s="22"/>
      <c r="WSD73" s="22"/>
      <c r="WSE73" s="22"/>
      <c r="WSF73" s="22"/>
      <c r="WSG73" s="22"/>
      <c r="WSH73" s="22"/>
      <c r="WSI73" s="22"/>
      <c r="WSJ73" s="22"/>
      <c r="WSK73" s="22"/>
      <c r="WSL73" s="22"/>
      <c r="WSM73" s="22"/>
      <c r="WSN73" s="22"/>
      <c r="WSO73" s="22"/>
      <c r="WSP73" s="22"/>
      <c r="WSQ73" s="22"/>
      <c r="WSR73" s="22"/>
      <c r="WSS73" s="22"/>
      <c r="WST73" s="22"/>
      <c r="WSU73" s="22"/>
      <c r="WSV73" s="22"/>
      <c r="WSW73" s="22"/>
      <c r="WSX73" s="22"/>
      <c r="WSY73" s="22"/>
      <c r="WSZ73" s="22"/>
      <c r="WTA73" s="22"/>
      <c r="WTB73" s="22"/>
      <c r="WTC73" s="22"/>
      <c r="WTD73" s="22"/>
      <c r="WTE73" s="22"/>
      <c r="WTF73" s="22"/>
      <c r="WTG73" s="22"/>
      <c r="WTH73" s="22"/>
      <c r="WTI73" s="22"/>
      <c r="WTJ73" s="22"/>
      <c r="WTK73" s="22"/>
      <c r="WTL73" s="22"/>
      <c r="WTM73" s="22"/>
      <c r="WTN73" s="22"/>
      <c r="WTO73" s="22"/>
      <c r="WTP73" s="22"/>
      <c r="WTQ73" s="22"/>
      <c r="WTR73" s="22"/>
      <c r="WTS73" s="22"/>
      <c r="WTT73" s="22"/>
      <c r="WTU73" s="22"/>
      <c r="WTV73" s="22"/>
      <c r="WTW73" s="22"/>
      <c r="WTX73" s="22"/>
      <c r="WTY73" s="22"/>
      <c r="WTZ73" s="22"/>
      <c r="WUA73" s="22"/>
      <c r="WUB73" s="22"/>
      <c r="WUC73" s="22"/>
      <c r="WUD73" s="22"/>
      <c r="WUE73" s="22"/>
      <c r="WUF73" s="22"/>
      <c r="WUG73" s="22"/>
      <c r="WUH73" s="22"/>
      <c r="WUI73" s="22"/>
      <c r="WUJ73" s="22"/>
      <c r="WUK73" s="22"/>
      <c r="WUL73" s="22"/>
      <c r="WUM73" s="22"/>
      <c r="WUN73" s="22"/>
      <c r="WUO73" s="22"/>
      <c r="WUP73" s="22"/>
      <c r="WUQ73" s="22"/>
      <c r="WUR73" s="22"/>
      <c r="WUS73" s="22"/>
      <c r="WUT73" s="22"/>
      <c r="WUU73" s="22"/>
      <c r="WUV73" s="22"/>
      <c r="WUW73" s="22"/>
      <c r="WUX73" s="22"/>
      <c r="WUY73" s="22"/>
      <c r="WUZ73" s="22"/>
      <c r="WVA73" s="22"/>
      <c r="WVB73" s="22"/>
      <c r="WVC73" s="22"/>
      <c r="WVD73" s="22"/>
      <c r="WVE73" s="22"/>
      <c r="WVF73" s="22"/>
      <c r="WVG73" s="22"/>
      <c r="WVH73" s="22"/>
      <c r="WVI73" s="22"/>
      <c r="WVJ73" s="22"/>
      <c r="WVK73" s="22"/>
      <c r="WVL73" s="22"/>
      <c r="WVM73" s="22"/>
      <c r="WVN73" s="22"/>
      <c r="WVO73" s="22"/>
      <c r="WVP73" s="22"/>
      <c r="WVQ73" s="22"/>
      <c r="WVR73" s="22"/>
      <c r="WVS73" s="22"/>
      <c r="WVT73" s="22"/>
      <c r="WVU73" s="22"/>
      <c r="WVV73" s="22"/>
      <c r="WVW73" s="22"/>
      <c r="WVX73" s="22"/>
      <c r="WVY73" s="22"/>
      <c r="WVZ73" s="22"/>
      <c r="WWA73" s="22"/>
      <c r="WWB73" s="22"/>
      <c r="WWC73" s="22"/>
      <c r="WWD73" s="22"/>
      <c r="WWE73" s="22"/>
      <c r="WWF73" s="22"/>
      <c r="WWG73" s="22"/>
      <c r="WWH73" s="22"/>
      <c r="WWI73" s="22"/>
      <c r="WWJ73" s="22"/>
      <c r="WWK73" s="22"/>
      <c r="WWL73" s="22"/>
      <c r="WWM73" s="22"/>
      <c r="WWN73" s="22"/>
      <c r="WWO73" s="22"/>
      <c r="WWP73" s="22"/>
      <c r="WWQ73" s="22"/>
      <c r="WWR73" s="22"/>
      <c r="WWS73" s="22"/>
      <c r="WWT73" s="22"/>
      <c r="WWU73" s="22"/>
      <c r="WWV73" s="22"/>
      <c r="WWW73" s="22"/>
      <c r="WWX73" s="22"/>
      <c r="WWY73" s="22"/>
      <c r="WWZ73" s="22"/>
      <c r="WXA73" s="22"/>
      <c r="WXB73" s="22"/>
      <c r="WXC73" s="22"/>
      <c r="WXD73" s="22"/>
      <c r="WXE73" s="22"/>
      <c r="WXF73" s="22"/>
      <c r="WXG73" s="22"/>
      <c r="WXH73" s="22"/>
      <c r="WXI73" s="22"/>
      <c r="WXJ73" s="22"/>
      <c r="WXK73" s="22"/>
      <c r="WXL73" s="22"/>
      <c r="WXM73" s="22"/>
      <c r="WXN73" s="22"/>
      <c r="WXO73" s="22"/>
      <c r="WXP73" s="22"/>
      <c r="WXQ73" s="22"/>
      <c r="WXR73" s="22"/>
      <c r="WXS73" s="22"/>
      <c r="WXT73" s="22"/>
      <c r="WXU73" s="22"/>
      <c r="WXV73" s="22"/>
      <c r="WXW73" s="22"/>
      <c r="WXX73" s="22"/>
      <c r="WXY73" s="22"/>
      <c r="WXZ73" s="22"/>
      <c r="WYA73" s="22"/>
      <c r="WYB73" s="22"/>
      <c r="WYC73" s="22"/>
      <c r="WYD73" s="22"/>
      <c r="WYE73" s="22"/>
      <c r="WYF73" s="22"/>
      <c r="WYG73" s="22"/>
      <c r="WYH73" s="22"/>
      <c r="WYI73" s="22"/>
      <c r="WYJ73" s="22"/>
      <c r="WYK73" s="22"/>
      <c r="WYL73" s="22"/>
      <c r="WYM73" s="22"/>
      <c r="WYN73" s="22"/>
      <c r="WYO73" s="22"/>
      <c r="WYP73" s="22"/>
      <c r="WYQ73" s="22"/>
      <c r="WYR73" s="22"/>
      <c r="WYS73" s="22"/>
      <c r="WYT73" s="22"/>
      <c r="WYU73" s="22"/>
      <c r="WYV73" s="22"/>
      <c r="WYW73" s="22"/>
      <c r="WYX73" s="22"/>
      <c r="WYY73" s="22"/>
      <c r="WYZ73" s="22"/>
      <c r="WZA73" s="22"/>
      <c r="WZB73" s="22"/>
      <c r="WZC73" s="22"/>
      <c r="WZD73" s="22"/>
      <c r="WZE73" s="22"/>
      <c r="WZF73" s="22"/>
      <c r="WZG73" s="22"/>
      <c r="WZH73" s="22"/>
      <c r="WZI73" s="22"/>
      <c r="WZJ73" s="22"/>
      <c r="WZK73" s="22"/>
      <c r="WZL73" s="22"/>
      <c r="WZM73" s="22"/>
      <c r="WZN73" s="22"/>
      <c r="WZO73" s="22"/>
      <c r="WZP73" s="22"/>
      <c r="WZQ73" s="22"/>
      <c r="WZR73" s="22"/>
      <c r="WZS73" s="22"/>
      <c r="WZT73" s="22"/>
      <c r="WZU73" s="22"/>
      <c r="WZV73" s="22"/>
      <c r="WZW73" s="22"/>
      <c r="WZX73" s="22"/>
      <c r="WZY73" s="22"/>
      <c r="WZZ73" s="22"/>
      <c r="XAA73" s="22"/>
      <c r="XAB73" s="22"/>
      <c r="XAC73" s="22"/>
      <c r="XAD73" s="22"/>
      <c r="XAE73" s="22"/>
      <c r="XAF73" s="22"/>
      <c r="XAG73" s="22"/>
      <c r="XAH73" s="22"/>
      <c r="XAI73" s="22"/>
      <c r="XAJ73" s="22"/>
      <c r="XAK73" s="22"/>
      <c r="XAL73" s="22"/>
      <c r="XAM73" s="22"/>
      <c r="XAN73" s="22"/>
      <c r="XAO73" s="22"/>
      <c r="XAP73" s="22"/>
      <c r="XAQ73" s="22"/>
      <c r="XAR73" s="22"/>
      <c r="XAS73" s="22"/>
      <c r="XAT73" s="22"/>
      <c r="XAU73" s="22"/>
      <c r="XAV73" s="22"/>
      <c r="XAW73" s="22"/>
      <c r="XAX73" s="22"/>
      <c r="XAY73" s="22"/>
      <c r="XAZ73" s="22"/>
      <c r="XBA73" s="22"/>
      <c r="XBB73" s="22"/>
      <c r="XBC73" s="22"/>
      <c r="XBD73" s="22"/>
      <c r="XBE73" s="22"/>
      <c r="XBF73" s="22"/>
      <c r="XBG73" s="22"/>
      <c r="XBH73" s="22"/>
      <c r="XBI73" s="22"/>
      <c r="XBJ73" s="22"/>
      <c r="XBK73" s="22"/>
      <c r="XBL73" s="22"/>
      <c r="XBM73" s="22"/>
      <c r="XBN73" s="22"/>
      <c r="XBO73" s="22"/>
      <c r="XBP73" s="22"/>
      <c r="XBQ73" s="22"/>
      <c r="XBR73" s="22"/>
      <c r="XBS73" s="22"/>
      <c r="XBT73" s="22"/>
      <c r="XBU73" s="22"/>
      <c r="XBV73" s="22"/>
      <c r="XBW73" s="22"/>
      <c r="XBX73" s="22"/>
      <c r="XBY73" s="22"/>
      <c r="XBZ73" s="22"/>
      <c r="XCA73" s="22"/>
      <c r="XCB73" s="22"/>
      <c r="XCC73" s="22"/>
      <c r="XCD73" s="22"/>
      <c r="XCE73" s="22"/>
      <c r="XCF73" s="22"/>
      <c r="XCG73" s="22"/>
      <c r="XCH73" s="22"/>
      <c r="XCI73" s="22"/>
      <c r="XCJ73" s="22"/>
      <c r="XCK73" s="22"/>
      <c r="XCL73" s="22"/>
      <c r="XCM73" s="22"/>
      <c r="XCN73" s="22"/>
      <c r="XCO73" s="22"/>
      <c r="XCP73" s="22"/>
      <c r="XCQ73" s="22"/>
      <c r="XCR73" s="22"/>
      <c r="XCS73" s="22"/>
      <c r="XCT73" s="22"/>
      <c r="XCU73" s="22"/>
      <c r="XCV73" s="22"/>
      <c r="XCW73" s="22"/>
      <c r="XCX73" s="22"/>
      <c r="XCY73" s="22"/>
      <c r="XCZ73" s="22"/>
      <c r="XDA73" s="22"/>
      <c r="XDB73" s="22"/>
      <c r="XDC73" s="22"/>
      <c r="XDD73" s="22"/>
      <c r="XDE73" s="22"/>
      <c r="XDF73" s="22"/>
      <c r="XDG73" s="22"/>
      <c r="XDH73" s="22"/>
      <c r="XDI73" s="22"/>
      <c r="XDJ73" s="22"/>
      <c r="XDK73" s="22"/>
      <c r="XDL73" s="22"/>
      <c r="XDM73" s="22"/>
      <c r="XDN73" s="22"/>
      <c r="XDO73" s="22"/>
      <c r="XDP73" s="22"/>
      <c r="XDQ73" s="22"/>
      <c r="XDR73" s="22"/>
      <c r="XDS73" s="22"/>
      <c r="XDT73" s="22"/>
      <c r="XDU73" s="22"/>
      <c r="XDV73" s="22"/>
      <c r="XDW73" s="22"/>
      <c r="XDX73" s="22"/>
      <c r="XDY73" s="22"/>
      <c r="XDZ73" s="22"/>
      <c r="XEA73" s="22"/>
      <c r="XEB73" s="22"/>
      <c r="XEC73" s="22"/>
      <c r="XED73" s="22"/>
      <c r="XEE73" s="22"/>
      <c r="XEF73" s="22"/>
      <c r="XEG73" s="22"/>
      <c r="XEH73" s="22"/>
      <c r="XEI73" s="22"/>
      <c r="XEJ73" s="22"/>
      <c r="XEK73" s="22"/>
      <c r="XEL73" s="22"/>
      <c r="XEM73" s="22"/>
      <c r="XEN73" s="22"/>
      <c r="XEO73" s="22"/>
      <c r="XEP73" s="22"/>
      <c r="XEQ73" s="22"/>
      <c r="XER73" s="22"/>
      <c r="XES73" s="22"/>
      <c r="XET73" s="22"/>
      <c r="XEU73" s="22"/>
      <c r="XEV73" s="22"/>
    </row>
    <row r="74" spans="1:16376" outlineLevel="2" x14ac:dyDescent="0.15">
      <c r="B74" s="22" t="s">
        <v>450</v>
      </c>
      <c r="C74" s="54" t="s">
        <v>3</v>
      </c>
      <c r="D74" s="22"/>
      <c r="F74" s="14"/>
      <c r="L74" s="184"/>
      <c r="M74" s="72"/>
      <c r="N74" s="72"/>
      <c r="O74" s="72"/>
      <c r="P74" s="185">
        <v>0.5</v>
      </c>
      <c r="Q74" s="185">
        <v>0.5</v>
      </c>
      <c r="R74" s="185">
        <v>1</v>
      </c>
      <c r="S74" s="185">
        <f>R74</f>
        <v>1</v>
      </c>
      <c r="T74" s="185">
        <f t="shared" ref="T74" si="17">S74</f>
        <v>1</v>
      </c>
      <c r="U74" s="7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  <c r="IB74" s="22"/>
      <c r="IC74" s="22"/>
      <c r="ID74" s="22"/>
      <c r="IE74" s="22"/>
      <c r="IF74" s="22"/>
      <c r="IG74" s="22"/>
      <c r="IH74" s="22"/>
      <c r="II74" s="22"/>
      <c r="IJ74" s="22"/>
      <c r="IK74" s="22"/>
      <c r="IL74" s="22"/>
      <c r="IM74" s="22"/>
      <c r="IN74" s="22"/>
      <c r="IO74" s="22"/>
      <c r="IP74" s="22"/>
      <c r="IQ74" s="22"/>
      <c r="IR74" s="22"/>
      <c r="IS74" s="22"/>
      <c r="IT74" s="22"/>
      <c r="IU74" s="22"/>
      <c r="IV74" s="22"/>
      <c r="IW74" s="22"/>
      <c r="IX74" s="22"/>
      <c r="IY74" s="22"/>
      <c r="IZ74" s="22"/>
      <c r="JA74" s="22"/>
      <c r="JB74" s="22"/>
      <c r="JC74" s="22"/>
      <c r="JD74" s="22"/>
      <c r="JE74" s="22"/>
      <c r="JF74" s="22"/>
      <c r="JG74" s="22"/>
      <c r="JH74" s="22"/>
      <c r="JI74" s="22"/>
      <c r="JJ74" s="22"/>
      <c r="JK74" s="22"/>
      <c r="JL74" s="22"/>
      <c r="JM74" s="22"/>
      <c r="JN74" s="22"/>
      <c r="JO74" s="22"/>
      <c r="JP74" s="22"/>
      <c r="JQ74" s="22"/>
      <c r="JR74" s="22"/>
      <c r="JS74" s="22"/>
      <c r="JT74" s="22"/>
      <c r="JU74" s="22"/>
      <c r="JV74" s="22"/>
      <c r="JW74" s="22"/>
      <c r="JX74" s="22"/>
      <c r="JY74" s="22"/>
      <c r="JZ74" s="22"/>
      <c r="KA74" s="22"/>
      <c r="KB74" s="22"/>
      <c r="KC74" s="22"/>
      <c r="KD74" s="22"/>
      <c r="KE74" s="22"/>
      <c r="KF74" s="22"/>
      <c r="KG74" s="22"/>
      <c r="KH74" s="22"/>
      <c r="KI74" s="22"/>
      <c r="KJ74" s="22"/>
      <c r="KK74" s="22"/>
      <c r="KL74" s="22"/>
      <c r="KM74" s="22"/>
      <c r="KN74" s="22"/>
      <c r="KO74" s="22"/>
      <c r="KP74" s="22"/>
      <c r="KQ74" s="22"/>
      <c r="KR74" s="22"/>
      <c r="KS74" s="22"/>
      <c r="KT74" s="22"/>
      <c r="KU74" s="22"/>
      <c r="KV74" s="22"/>
      <c r="KW74" s="22"/>
      <c r="KX74" s="22"/>
      <c r="KY74" s="22"/>
      <c r="KZ74" s="22"/>
      <c r="LA74" s="22"/>
      <c r="LB74" s="22"/>
      <c r="LC74" s="22"/>
      <c r="LD74" s="22"/>
      <c r="LE74" s="22"/>
      <c r="LF74" s="22"/>
      <c r="LG74" s="22"/>
      <c r="LH74" s="22"/>
      <c r="LI74" s="22"/>
      <c r="LJ74" s="22"/>
      <c r="LK74" s="22"/>
      <c r="LL74" s="22"/>
      <c r="LM74" s="22"/>
      <c r="LN74" s="22"/>
      <c r="LO74" s="22"/>
      <c r="LP74" s="22"/>
      <c r="LQ74" s="22"/>
      <c r="LR74" s="22"/>
      <c r="LS74" s="22"/>
      <c r="LT74" s="22"/>
      <c r="LU74" s="22"/>
      <c r="LV74" s="22"/>
      <c r="LW74" s="22"/>
      <c r="LX74" s="22"/>
      <c r="LY74" s="22"/>
      <c r="LZ74" s="22"/>
      <c r="MA74" s="22"/>
      <c r="MB74" s="22"/>
      <c r="MC74" s="22"/>
      <c r="MD74" s="22"/>
      <c r="ME74" s="22"/>
      <c r="MF74" s="22"/>
      <c r="MG74" s="22"/>
      <c r="MH74" s="22"/>
      <c r="MI74" s="22"/>
      <c r="MJ74" s="22"/>
      <c r="MK74" s="22"/>
      <c r="ML74" s="22"/>
      <c r="MM74" s="22"/>
      <c r="MN74" s="22"/>
      <c r="MO74" s="22"/>
      <c r="MP74" s="22"/>
      <c r="MQ74" s="22"/>
      <c r="MR74" s="22"/>
      <c r="MS74" s="22"/>
      <c r="MT74" s="22"/>
      <c r="MU74" s="22"/>
      <c r="MV74" s="22"/>
      <c r="MW74" s="22"/>
      <c r="MX74" s="22"/>
      <c r="MY74" s="22"/>
      <c r="MZ74" s="22"/>
      <c r="NA74" s="22"/>
      <c r="NB74" s="22"/>
      <c r="NC74" s="22"/>
      <c r="ND74" s="22"/>
      <c r="NE74" s="22"/>
      <c r="NF74" s="22"/>
      <c r="NG74" s="22"/>
      <c r="NH74" s="22"/>
      <c r="NI74" s="22"/>
      <c r="NJ74" s="22"/>
      <c r="NK74" s="22"/>
      <c r="NL74" s="22"/>
      <c r="NM74" s="22"/>
      <c r="NN74" s="22"/>
      <c r="NO74" s="22"/>
      <c r="NP74" s="22"/>
      <c r="NQ74" s="22"/>
      <c r="NR74" s="22"/>
      <c r="NS74" s="22"/>
      <c r="NT74" s="22"/>
      <c r="NU74" s="22"/>
      <c r="NV74" s="22"/>
      <c r="NW74" s="22"/>
      <c r="NX74" s="22"/>
      <c r="NY74" s="22"/>
      <c r="NZ74" s="22"/>
      <c r="OA74" s="22"/>
      <c r="OB74" s="22"/>
      <c r="OC74" s="22"/>
      <c r="OD74" s="22"/>
      <c r="OE74" s="22"/>
      <c r="OF74" s="22"/>
      <c r="OG74" s="22"/>
      <c r="OH74" s="22"/>
      <c r="OI74" s="22"/>
      <c r="OJ74" s="22"/>
      <c r="OK74" s="22"/>
      <c r="OL74" s="22"/>
      <c r="OM74" s="22"/>
      <c r="ON74" s="22"/>
      <c r="OO74" s="22"/>
      <c r="OP74" s="22"/>
      <c r="OQ74" s="22"/>
      <c r="OR74" s="22"/>
      <c r="OS74" s="22"/>
      <c r="OT74" s="22"/>
      <c r="OU74" s="22"/>
      <c r="OV74" s="22"/>
      <c r="OW74" s="22"/>
      <c r="OX74" s="22"/>
      <c r="OY74" s="22"/>
      <c r="OZ74" s="22"/>
      <c r="PA74" s="22"/>
      <c r="PB74" s="22"/>
      <c r="PC74" s="22"/>
      <c r="PD74" s="22"/>
      <c r="PE74" s="22"/>
      <c r="PF74" s="22"/>
      <c r="PG74" s="22"/>
      <c r="PH74" s="22"/>
      <c r="PI74" s="22"/>
      <c r="PJ74" s="22"/>
      <c r="PK74" s="22"/>
      <c r="PL74" s="22"/>
      <c r="PM74" s="22"/>
      <c r="PN74" s="22"/>
      <c r="PO74" s="22"/>
      <c r="PP74" s="22"/>
      <c r="PQ74" s="22"/>
      <c r="PR74" s="22"/>
      <c r="PS74" s="22"/>
      <c r="PT74" s="22"/>
      <c r="PU74" s="22"/>
      <c r="PV74" s="22"/>
      <c r="PW74" s="22"/>
      <c r="PX74" s="22"/>
      <c r="PY74" s="22"/>
      <c r="PZ74" s="22"/>
      <c r="QA74" s="22"/>
      <c r="QB74" s="22"/>
      <c r="QC74" s="22"/>
      <c r="QD74" s="22"/>
      <c r="QE74" s="22"/>
      <c r="QF74" s="22"/>
      <c r="QG74" s="22"/>
      <c r="QH74" s="22"/>
      <c r="QI74" s="22"/>
      <c r="QJ74" s="22"/>
      <c r="QK74" s="22"/>
      <c r="QL74" s="22"/>
      <c r="QM74" s="22"/>
      <c r="QN74" s="22"/>
      <c r="QO74" s="22"/>
      <c r="QP74" s="22"/>
      <c r="QQ74" s="22"/>
      <c r="QR74" s="22"/>
      <c r="QS74" s="22"/>
      <c r="QT74" s="22"/>
      <c r="QU74" s="22"/>
      <c r="QV74" s="22"/>
      <c r="QW74" s="22"/>
      <c r="QX74" s="22"/>
      <c r="QY74" s="22"/>
      <c r="QZ74" s="22"/>
      <c r="RA74" s="22"/>
      <c r="RB74" s="22"/>
      <c r="RC74" s="22"/>
      <c r="RD74" s="22"/>
      <c r="RE74" s="22"/>
      <c r="RF74" s="22"/>
      <c r="RG74" s="22"/>
      <c r="RH74" s="22"/>
      <c r="RI74" s="22"/>
      <c r="RJ74" s="22"/>
      <c r="RK74" s="22"/>
      <c r="RL74" s="22"/>
      <c r="RM74" s="22"/>
      <c r="RN74" s="22"/>
      <c r="RO74" s="22"/>
      <c r="RP74" s="22"/>
      <c r="RQ74" s="22"/>
      <c r="RR74" s="22"/>
      <c r="RS74" s="22"/>
      <c r="RT74" s="22"/>
      <c r="RU74" s="22"/>
      <c r="RV74" s="22"/>
      <c r="RW74" s="22"/>
      <c r="RX74" s="22"/>
      <c r="RY74" s="22"/>
      <c r="RZ74" s="22"/>
      <c r="SA74" s="22"/>
      <c r="SB74" s="22"/>
      <c r="SC74" s="22"/>
      <c r="SD74" s="22"/>
      <c r="SE74" s="22"/>
      <c r="SF74" s="22"/>
      <c r="SG74" s="22"/>
      <c r="SH74" s="22"/>
      <c r="SI74" s="22"/>
      <c r="SJ74" s="22"/>
      <c r="SK74" s="22"/>
      <c r="SL74" s="22"/>
      <c r="SM74" s="22"/>
      <c r="SN74" s="22"/>
      <c r="SO74" s="22"/>
      <c r="SP74" s="22"/>
      <c r="SQ74" s="22"/>
      <c r="SR74" s="22"/>
      <c r="SS74" s="22"/>
      <c r="ST74" s="22"/>
      <c r="SU74" s="22"/>
      <c r="SV74" s="22"/>
      <c r="SW74" s="22"/>
      <c r="SX74" s="22"/>
      <c r="SY74" s="22"/>
      <c r="SZ74" s="22"/>
      <c r="TA74" s="22"/>
      <c r="TB74" s="22"/>
      <c r="TC74" s="22"/>
      <c r="TD74" s="22"/>
      <c r="TE74" s="22"/>
      <c r="TF74" s="22"/>
      <c r="TG74" s="22"/>
      <c r="TH74" s="22"/>
      <c r="TI74" s="22"/>
      <c r="TJ74" s="22"/>
      <c r="TK74" s="22"/>
      <c r="TL74" s="22"/>
      <c r="TM74" s="22"/>
      <c r="TN74" s="22"/>
      <c r="TO74" s="22"/>
      <c r="TP74" s="22"/>
      <c r="TQ74" s="22"/>
      <c r="TR74" s="22"/>
      <c r="TS74" s="22"/>
      <c r="TT74" s="22"/>
      <c r="TU74" s="22"/>
      <c r="TV74" s="22"/>
      <c r="TW74" s="22"/>
      <c r="TX74" s="22"/>
      <c r="TY74" s="22"/>
      <c r="TZ74" s="22"/>
      <c r="UA74" s="22"/>
      <c r="UB74" s="22"/>
      <c r="UC74" s="22"/>
      <c r="UD74" s="22"/>
      <c r="UE74" s="22"/>
      <c r="UF74" s="22"/>
      <c r="UG74" s="22"/>
      <c r="UH74" s="22"/>
      <c r="UI74" s="22"/>
      <c r="UJ74" s="22"/>
      <c r="UK74" s="22"/>
      <c r="UL74" s="22"/>
      <c r="UM74" s="22"/>
      <c r="UN74" s="22"/>
      <c r="UO74" s="22"/>
      <c r="UP74" s="22"/>
      <c r="UQ74" s="22"/>
      <c r="UR74" s="22"/>
      <c r="US74" s="22"/>
      <c r="UT74" s="22"/>
      <c r="UU74" s="22"/>
      <c r="UV74" s="22"/>
      <c r="UW74" s="22"/>
      <c r="UX74" s="22"/>
      <c r="UY74" s="22"/>
      <c r="UZ74" s="22"/>
      <c r="VA74" s="22"/>
      <c r="VB74" s="22"/>
      <c r="VC74" s="22"/>
      <c r="VD74" s="22"/>
      <c r="VE74" s="22"/>
      <c r="VF74" s="22"/>
      <c r="VG74" s="22"/>
      <c r="VH74" s="22"/>
      <c r="VI74" s="22"/>
      <c r="VJ74" s="22"/>
      <c r="VK74" s="22"/>
      <c r="VL74" s="22"/>
      <c r="VM74" s="22"/>
      <c r="VN74" s="22"/>
      <c r="VO74" s="22"/>
      <c r="VP74" s="22"/>
      <c r="VQ74" s="22"/>
      <c r="VR74" s="22"/>
      <c r="VS74" s="22"/>
      <c r="VT74" s="22"/>
      <c r="VU74" s="22"/>
      <c r="VV74" s="22"/>
      <c r="VW74" s="22"/>
      <c r="VX74" s="22"/>
      <c r="VY74" s="22"/>
      <c r="VZ74" s="22"/>
      <c r="WA74" s="22"/>
      <c r="WB74" s="22"/>
      <c r="WC74" s="22"/>
      <c r="WD74" s="22"/>
      <c r="WE74" s="22"/>
      <c r="WF74" s="22"/>
      <c r="WG74" s="22"/>
      <c r="WH74" s="22"/>
      <c r="WI74" s="22"/>
      <c r="WJ74" s="22"/>
      <c r="WK74" s="22"/>
      <c r="WL74" s="22"/>
      <c r="WM74" s="22"/>
      <c r="WN74" s="22"/>
      <c r="WO74" s="22"/>
      <c r="WP74" s="22"/>
      <c r="WQ74" s="22"/>
      <c r="WR74" s="22"/>
      <c r="WS74" s="22"/>
      <c r="WT74" s="22"/>
      <c r="WU74" s="22"/>
      <c r="WV74" s="22"/>
      <c r="WW74" s="22"/>
      <c r="WX74" s="22"/>
      <c r="WY74" s="22"/>
      <c r="WZ74" s="22"/>
      <c r="XA74" s="22"/>
      <c r="XB74" s="22"/>
      <c r="XC74" s="22"/>
      <c r="XD74" s="22"/>
      <c r="XE74" s="22"/>
      <c r="XF74" s="22"/>
      <c r="XG74" s="22"/>
      <c r="XH74" s="22"/>
      <c r="XI74" s="22"/>
      <c r="XJ74" s="22"/>
      <c r="XK74" s="22"/>
      <c r="XL74" s="22"/>
      <c r="XM74" s="22"/>
      <c r="XN74" s="22"/>
      <c r="XO74" s="22"/>
      <c r="XP74" s="22"/>
      <c r="XQ74" s="22"/>
      <c r="XR74" s="22"/>
      <c r="XS74" s="22"/>
      <c r="XT74" s="22"/>
      <c r="XU74" s="22"/>
      <c r="XV74" s="22"/>
      <c r="XW74" s="22"/>
      <c r="XX74" s="22"/>
      <c r="XY74" s="22"/>
      <c r="XZ74" s="22"/>
      <c r="YA74" s="22"/>
      <c r="YB74" s="22"/>
      <c r="YC74" s="22"/>
      <c r="YD74" s="22"/>
      <c r="YE74" s="22"/>
      <c r="YF74" s="22"/>
      <c r="YG74" s="22"/>
      <c r="YH74" s="22"/>
      <c r="YI74" s="22"/>
      <c r="YJ74" s="22"/>
      <c r="YK74" s="22"/>
      <c r="YL74" s="22"/>
      <c r="YM74" s="22"/>
      <c r="YN74" s="22"/>
      <c r="YO74" s="22"/>
      <c r="YP74" s="22"/>
      <c r="YQ74" s="22"/>
      <c r="YR74" s="22"/>
      <c r="YS74" s="22"/>
      <c r="YT74" s="22"/>
      <c r="YU74" s="22"/>
      <c r="YV74" s="22"/>
      <c r="YW74" s="22"/>
      <c r="YX74" s="22"/>
      <c r="YY74" s="22"/>
      <c r="YZ74" s="22"/>
      <c r="ZA74" s="22"/>
      <c r="ZB74" s="22"/>
      <c r="ZC74" s="22"/>
      <c r="ZD74" s="22"/>
      <c r="ZE74" s="22"/>
      <c r="ZF74" s="22"/>
      <c r="ZG74" s="22"/>
      <c r="ZH74" s="22"/>
      <c r="ZI74" s="22"/>
      <c r="ZJ74" s="22"/>
      <c r="ZK74" s="22"/>
      <c r="ZL74" s="22"/>
      <c r="ZM74" s="22"/>
      <c r="ZN74" s="22"/>
      <c r="ZO74" s="22"/>
      <c r="ZP74" s="22"/>
      <c r="ZQ74" s="22"/>
      <c r="ZR74" s="22"/>
      <c r="ZS74" s="22"/>
      <c r="ZT74" s="22"/>
      <c r="ZU74" s="22"/>
      <c r="ZV74" s="22"/>
      <c r="ZW74" s="22"/>
      <c r="ZX74" s="22"/>
      <c r="ZY74" s="22"/>
      <c r="ZZ74" s="22"/>
      <c r="AAA74" s="22"/>
      <c r="AAB74" s="22"/>
      <c r="AAC74" s="22"/>
      <c r="AAD74" s="22"/>
      <c r="AAE74" s="22"/>
      <c r="AAF74" s="22"/>
      <c r="AAG74" s="22"/>
      <c r="AAH74" s="22"/>
      <c r="AAI74" s="22"/>
      <c r="AAJ74" s="22"/>
      <c r="AAK74" s="22"/>
      <c r="AAL74" s="22"/>
      <c r="AAM74" s="22"/>
      <c r="AAN74" s="22"/>
      <c r="AAO74" s="22"/>
      <c r="AAP74" s="22"/>
      <c r="AAQ74" s="22"/>
      <c r="AAR74" s="22"/>
      <c r="AAS74" s="22"/>
      <c r="AAT74" s="22"/>
      <c r="AAU74" s="22"/>
      <c r="AAV74" s="22"/>
      <c r="AAW74" s="22"/>
      <c r="AAX74" s="22"/>
      <c r="AAY74" s="22"/>
      <c r="AAZ74" s="22"/>
      <c r="ABA74" s="22"/>
      <c r="ABB74" s="22"/>
      <c r="ABC74" s="22"/>
      <c r="ABD74" s="22"/>
      <c r="ABE74" s="22"/>
      <c r="ABF74" s="22"/>
      <c r="ABG74" s="22"/>
      <c r="ABH74" s="22"/>
      <c r="ABI74" s="22"/>
      <c r="ABJ74" s="22"/>
      <c r="ABK74" s="22"/>
      <c r="ABL74" s="22"/>
      <c r="ABM74" s="22"/>
      <c r="ABN74" s="22"/>
      <c r="ABO74" s="22"/>
      <c r="ABP74" s="22"/>
      <c r="ABQ74" s="22"/>
      <c r="ABR74" s="22"/>
      <c r="ABS74" s="22"/>
      <c r="ABT74" s="22"/>
      <c r="ABU74" s="22"/>
      <c r="ABV74" s="22"/>
      <c r="ABW74" s="22"/>
      <c r="ABX74" s="22"/>
      <c r="ABY74" s="22"/>
      <c r="ABZ74" s="22"/>
      <c r="ACA74" s="22"/>
      <c r="ACB74" s="22"/>
      <c r="ACC74" s="22"/>
      <c r="ACD74" s="22"/>
      <c r="ACE74" s="22"/>
      <c r="ACF74" s="22"/>
      <c r="ACG74" s="22"/>
      <c r="ACH74" s="22"/>
      <c r="ACI74" s="22"/>
      <c r="ACJ74" s="22"/>
      <c r="ACK74" s="22"/>
      <c r="ACL74" s="22"/>
      <c r="ACM74" s="22"/>
      <c r="ACN74" s="22"/>
      <c r="ACO74" s="22"/>
      <c r="ACP74" s="22"/>
      <c r="ACQ74" s="22"/>
      <c r="ACR74" s="22"/>
      <c r="ACS74" s="22"/>
      <c r="ACT74" s="22"/>
      <c r="ACU74" s="22"/>
      <c r="ACV74" s="22"/>
      <c r="ACW74" s="22"/>
      <c r="ACX74" s="22"/>
      <c r="ACY74" s="22"/>
      <c r="ACZ74" s="22"/>
      <c r="ADA74" s="22"/>
      <c r="ADB74" s="22"/>
      <c r="ADC74" s="22"/>
      <c r="ADD74" s="22"/>
      <c r="ADE74" s="22"/>
      <c r="ADF74" s="22"/>
      <c r="ADG74" s="22"/>
      <c r="ADH74" s="22"/>
      <c r="ADI74" s="22"/>
      <c r="ADJ74" s="22"/>
      <c r="ADK74" s="22"/>
      <c r="ADL74" s="22"/>
      <c r="ADM74" s="22"/>
      <c r="ADN74" s="22"/>
      <c r="ADO74" s="22"/>
      <c r="ADP74" s="22"/>
      <c r="ADQ74" s="22"/>
      <c r="ADR74" s="22"/>
      <c r="ADS74" s="22"/>
      <c r="ADT74" s="22"/>
      <c r="ADU74" s="22"/>
      <c r="ADV74" s="22"/>
      <c r="ADW74" s="22"/>
      <c r="ADX74" s="22"/>
      <c r="ADY74" s="22"/>
      <c r="ADZ74" s="22"/>
      <c r="AEA74" s="22"/>
      <c r="AEB74" s="22"/>
      <c r="AEC74" s="22"/>
      <c r="AED74" s="22"/>
      <c r="AEE74" s="22"/>
      <c r="AEF74" s="22"/>
      <c r="AEG74" s="22"/>
      <c r="AEH74" s="22"/>
      <c r="AEI74" s="22"/>
      <c r="AEJ74" s="22"/>
      <c r="AEK74" s="22"/>
      <c r="AEL74" s="22"/>
      <c r="AEM74" s="22"/>
      <c r="AEN74" s="22"/>
      <c r="AEO74" s="22"/>
      <c r="AEP74" s="22"/>
      <c r="AEQ74" s="22"/>
      <c r="AER74" s="22"/>
      <c r="AES74" s="22"/>
      <c r="AET74" s="22"/>
      <c r="AEU74" s="22"/>
      <c r="AEV74" s="22"/>
      <c r="AEW74" s="22"/>
      <c r="AEX74" s="22"/>
      <c r="AEY74" s="22"/>
      <c r="AEZ74" s="22"/>
      <c r="AFA74" s="22"/>
      <c r="AFB74" s="22"/>
      <c r="AFC74" s="22"/>
      <c r="AFD74" s="22"/>
      <c r="AFE74" s="22"/>
      <c r="AFF74" s="22"/>
      <c r="AFG74" s="22"/>
      <c r="AFH74" s="22"/>
      <c r="AFI74" s="22"/>
      <c r="AFJ74" s="22"/>
      <c r="AFK74" s="22"/>
      <c r="AFL74" s="22"/>
      <c r="AFM74" s="22"/>
      <c r="AFN74" s="22"/>
      <c r="AFO74" s="22"/>
      <c r="AFP74" s="22"/>
      <c r="AFQ74" s="22"/>
      <c r="AFR74" s="22"/>
      <c r="AFS74" s="22"/>
      <c r="AFT74" s="22"/>
      <c r="AFU74" s="22"/>
      <c r="AFV74" s="22"/>
      <c r="AFW74" s="22"/>
      <c r="AFX74" s="22"/>
      <c r="AFY74" s="22"/>
      <c r="AFZ74" s="22"/>
      <c r="AGA74" s="22"/>
      <c r="AGB74" s="22"/>
      <c r="AGC74" s="22"/>
      <c r="AGD74" s="22"/>
      <c r="AGE74" s="22"/>
      <c r="AGF74" s="22"/>
      <c r="AGG74" s="22"/>
      <c r="AGH74" s="22"/>
      <c r="AGI74" s="22"/>
      <c r="AGJ74" s="22"/>
      <c r="AGK74" s="22"/>
      <c r="AGL74" s="22"/>
      <c r="AGM74" s="22"/>
      <c r="AGN74" s="22"/>
      <c r="AGO74" s="22"/>
      <c r="AGP74" s="22"/>
      <c r="AGQ74" s="22"/>
      <c r="AGR74" s="22"/>
      <c r="AGS74" s="22"/>
      <c r="AGT74" s="22"/>
      <c r="AGU74" s="22"/>
      <c r="AGV74" s="22"/>
      <c r="AGW74" s="22"/>
      <c r="AGX74" s="22"/>
      <c r="AGY74" s="22"/>
      <c r="AGZ74" s="22"/>
      <c r="AHA74" s="22"/>
      <c r="AHB74" s="22"/>
      <c r="AHC74" s="22"/>
      <c r="AHD74" s="22"/>
      <c r="AHE74" s="22"/>
      <c r="AHF74" s="22"/>
      <c r="AHG74" s="22"/>
      <c r="AHH74" s="22"/>
      <c r="AHI74" s="22"/>
      <c r="AHJ74" s="22"/>
      <c r="AHK74" s="22"/>
      <c r="AHL74" s="22"/>
      <c r="AHM74" s="22"/>
      <c r="AHN74" s="22"/>
      <c r="AHO74" s="22"/>
      <c r="AHP74" s="22"/>
      <c r="AHQ74" s="22"/>
      <c r="AHR74" s="22"/>
      <c r="AHS74" s="22"/>
      <c r="AHT74" s="22"/>
      <c r="AHU74" s="22"/>
      <c r="AHV74" s="22"/>
      <c r="AHW74" s="22"/>
      <c r="AHX74" s="22"/>
      <c r="AHY74" s="22"/>
      <c r="AHZ74" s="22"/>
      <c r="AIA74" s="22"/>
      <c r="AIB74" s="22"/>
      <c r="AIC74" s="22"/>
      <c r="AID74" s="22"/>
      <c r="AIE74" s="22"/>
      <c r="AIF74" s="22"/>
      <c r="AIG74" s="22"/>
      <c r="AIH74" s="22"/>
      <c r="AII74" s="22"/>
      <c r="AIJ74" s="22"/>
      <c r="AIK74" s="22"/>
      <c r="AIL74" s="22"/>
      <c r="AIM74" s="22"/>
      <c r="AIN74" s="22"/>
      <c r="AIO74" s="22"/>
      <c r="AIP74" s="22"/>
      <c r="AIQ74" s="22"/>
      <c r="AIR74" s="22"/>
      <c r="AIS74" s="22"/>
      <c r="AIT74" s="22"/>
      <c r="AIU74" s="22"/>
      <c r="AIV74" s="22"/>
      <c r="AIW74" s="22"/>
      <c r="AIX74" s="22"/>
      <c r="AIY74" s="22"/>
      <c r="AIZ74" s="22"/>
      <c r="AJA74" s="22"/>
      <c r="AJB74" s="22"/>
      <c r="AJC74" s="22"/>
      <c r="AJD74" s="22"/>
      <c r="AJE74" s="22"/>
      <c r="AJF74" s="22"/>
      <c r="AJG74" s="22"/>
      <c r="AJH74" s="22"/>
      <c r="AJI74" s="22"/>
      <c r="AJJ74" s="22"/>
      <c r="AJK74" s="22"/>
      <c r="AJL74" s="22"/>
      <c r="AJM74" s="22"/>
      <c r="AJN74" s="22"/>
      <c r="AJO74" s="22"/>
      <c r="AJP74" s="22"/>
      <c r="AJQ74" s="22"/>
      <c r="AJR74" s="22"/>
      <c r="AJS74" s="22"/>
      <c r="AJT74" s="22"/>
      <c r="AJU74" s="22"/>
      <c r="AJV74" s="22"/>
      <c r="AJW74" s="22"/>
      <c r="AJX74" s="22"/>
      <c r="AJY74" s="22"/>
      <c r="AJZ74" s="22"/>
      <c r="AKA74" s="22"/>
      <c r="AKB74" s="22"/>
      <c r="AKC74" s="22"/>
      <c r="AKD74" s="22"/>
      <c r="AKE74" s="22"/>
      <c r="AKF74" s="22"/>
      <c r="AKG74" s="22"/>
      <c r="AKH74" s="22"/>
      <c r="AKI74" s="22"/>
      <c r="AKJ74" s="22"/>
      <c r="AKK74" s="22"/>
      <c r="AKL74" s="22"/>
      <c r="AKM74" s="22"/>
      <c r="AKN74" s="22"/>
      <c r="AKO74" s="22"/>
      <c r="AKP74" s="22"/>
      <c r="AKQ74" s="22"/>
      <c r="AKR74" s="22"/>
      <c r="AKS74" s="22"/>
      <c r="AKT74" s="22"/>
      <c r="AKU74" s="22"/>
      <c r="AKV74" s="22"/>
      <c r="AKW74" s="22"/>
      <c r="AKX74" s="22"/>
      <c r="AKY74" s="22"/>
      <c r="AKZ74" s="22"/>
      <c r="ALA74" s="22"/>
      <c r="ALB74" s="22"/>
      <c r="ALC74" s="22"/>
      <c r="ALD74" s="22"/>
      <c r="ALE74" s="22"/>
      <c r="ALF74" s="22"/>
      <c r="ALG74" s="22"/>
      <c r="ALH74" s="22"/>
      <c r="ALI74" s="22"/>
      <c r="ALJ74" s="22"/>
      <c r="ALK74" s="22"/>
      <c r="ALL74" s="22"/>
      <c r="ALM74" s="22"/>
      <c r="ALN74" s="22"/>
      <c r="ALO74" s="22"/>
      <c r="ALP74" s="22"/>
      <c r="ALQ74" s="22"/>
      <c r="ALR74" s="22"/>
      <c r="ALS74" s="22"/>
      <c r="ALT74" s="22"/>
      <c r="ALU74" s="22"/>
      <c r="ALV74" s="22"/>
      <c r="ALW74" s="22"/>
      <c r="ALX74" s="22"/>
      <c r="ALY74" s="22"/>
      <c r="ALZ74" s="22"/>
      <c r="AMA74" s="22"/>
      <c r="AMB74" s="22"/>
      <c r="AMC74" s="22"/>
      <c r="AMD74" s="22"/>
      <c r="AME74" s="22"/>
      <c r="AMF74" s="22"/>
      <c r="AMG74" s="22"/>
      <c r="AMH74" s="22"/>
      <c r="AMI74" s="22"/>
      <c r="AMJ74" s="22"/>
      <c r="AMK74" s="22"/>
      <c r="AML74" s="22"/>
      <c r="AMM74" s="22"/>
      <c r="AMN74" s="22"/>
      <c r="AMO74" s="22"/>
      <c r="AMP74" s="22"/>
      <c r="AMQ74" s="22"/>
      <c r="AMR74" s="22"/>
      <c r="AMS74" s="22"/>
      <c r="AMT74" s="22"/>
      <c r="AMU74" s="22"/>
      <c r="AMV74" s="22"/>
      <c r="AMW74" s="22"/>
      <c r="AMX74" s="22"/>
      <c r="AMY74" s="22"/>
      <c r="AMZ74" s="22"/>
      <c r="ANA74" s="22"/>
      <c r="ANB74" s="22"/>
      <c r="ANC74" s="22"/>
      <c r="AND74" s="22"/>
      <c r="ANE74" s="22"/>
      <c r="ANF74" s="22"/>
      <c r="ANG74" s="22"/>
      <c r="ANH74" s="22"/>
      <c r="ANI74" s="22"/>
      <c r="ANJ74" s="22"/>
      <c r="ANK74" s="22"/>
      <c r="ANL74" s="22"/>
      <c r="ANM74" s="22"/>
      <c r="ANN74" s="22"/>
      <c r="ANO74" s="22"/>
      <c r="ANP74" s="22"/>
      <c r="ANQ74" s="22"/>
      <c r="ANR74" s="22"/>
      <c r="ANS74" s="22"/>
      <c r="ANT74" s="22"/>
      <c r="ANU74" s="22"/>
      <c r="ANV74" s="22"/>
      <c r="ANW74" s="22"/>
      <c r="ANX74" s="22"/>
      <c r="ANY74" s="22"/>
      <c r="ANZ74" s="22"/>
      <c r="AOA74" s="22"/>
      <c r="AOB74" s="22"/>
      <c r="AOC74" s="22"/>
      <c r="AOD74" s="22"/>
      <c r="AOE74" s="22"/>
      <c r="AOF74" s="22"/>
      <c r="AOG74" s="22"/>
      <c r="AOH74" s="22"/>
      <c r="AOI74" s="22"/>
      <c r="AOJ74" s="22"/>
      <c r="AOK74" s="22"/>
      <c r="AOL74" s="22"/>
      <c r="AOM74" s="22"/>
      <c r="AON74" s="22"/>
      <c r="AOO74" s="22"/>
      <c r="AOP74" s="22"/>
      <c r="AOQ74" s="22"/>
      <c r="AOR74" s="22"/>
      <c r="AOS74" s="22"/>
      <c r="AOT74" s="22"/>
      <c r="AOU74" s="22"/>
      <c r="AOV74" s="22"/>
      <c r="AOW74" s="22"/>
      <c r="AOX74" s="22"/>
      <c r="AOY74" s="22"/>
      <c r="AOZ74" s="22"/>
      <c r="APA74" s="22"/>
      <c r="APB74" s="22"/>
      <c r="APC74" s="22"/>
      <c r="APD74" s="22"/>
      <c r="APE74" s="22"/>
      <c r="APF74" s="22"/>
      <c r="APG74" s="22"/>
      <c r="APH74" s="22"/>
      <c r="API74" s="22"/>
      <c r="APJ74" s="22"/>
      <c r="APK74" s="22"/>
      <c r="APL74" s="22"/>
      <c r="APM74" s="22"/>
      <c r="APN74" s="22"/>
      <c r="APO74" s="22"/>
      <c r="APP74" s="22"/>
      <c r="APQ74" s="22"/>
      <c r="APR74" s="22"/>
      <c r="APS74" s="22"/>
      <c r="APT74" s="22"/>
      <c r="APU74" s="22"/>
      <c r="APV74" s="22"/>
      <c r="APW74" s="22"/>
      <c r="APX74" s="22"/>
      <c r="APY74" s="22"/>
      <c r="APZ74" s="22"/>
      <c r="AQA74" s="22"/>
      <c r="AQB74" s="22"/>
      <c r="AQC74" s="22"/>
      <c r="AQD74" s="22"/>
      <c r="AQE74" s="22"/>
      <c r="AQF74" s="22"/>
      <c r="AQG74" s="22"/>
      <c r="AQH74" s="22"/>
      <c r="AQI74" s="22"/>
      <c r="AQJ74" s="22"/>
      <c r="AQK74" s="22"/>
      <c r="AQL74" s="22"/>
      <c r="AQM74" s="22"/>
      <c r="AQN74" s="22"/>
      <c r="AQO74" s="22"/>
      <c r="AQP74" s="22"/>
      <c r="AQQ74" s="22"/>
      <c r="AQR74" s="22"/>
      <c r="AQS74" s="22"/>
      <c r="AQT74" s="22"/>
      <c r="AQU74" s="22"/>
      <c r="AQV74" s="22"/>
      <c r="AQW74" s="22"/>
      <c r="AQX74" s="22"/>
      <c r="AQY74" s="22"/>
      <c r="AQZ74" s="22"/>
      <c r="ARA74" s="22"/>
      <c r="ARB74" s="22"/>
      <c r="ARC74" s="22"/>
      <c r="ARD74" s="22"/>
      <c r="ARE74" s="22"/>
      <c r="ARF74" s="22"/>
      <c r="ARG74" s="22"/>
      <c r="ARH74" s="22"/>
      <c r="ARI74" s="22"/>
      <c r="ARJ74" s="22"/>
      <c r="ARK74" s="22"/>
      <c r="ARL74" s="22"/>
      <c r="ARM74" s="22"/>
      <c r="ARN74" s="22"/>
      <c r="ARO74" s="22"/>
      <c r="ARP74" s="22"/>
      <c r="ARQ74" s="22"/>
      <c r="ARR74" s="22"/>
      <c r="ARS74" s="22"/>
      <c r="ART74" s="22"/>
      <c r="ARU74" s="22"/>
      <c r="ARV74" s="22"/>
      <c r="ARW74" s="22"/>
      <c r="ARX74" s="22"/>
      <c r="ARY74" s="22"/>
      <c r="ARZ74" s="22"/>
      <c r="ASA74" s="22"/>
      <c r="ASB74" s="22"/>
      <c r="ASC74" s="22"/>
      <c r="ASD74" s="22"/>
      <c r="ASE74" s="22"/>
      <c r="ASF74" s="22"/>
      <c r="ASG74" s="22"/>
      <c r="ASH74" s="22"/>
      <c r="ASI74" s="22"/>
      <c r="ASJ74" s="22"/>
      <c r="ASK74" s="22"/>
      <c r="ASL74" s="22"/>
      <c r="ASM74" s="22"/>
      <c r="ASN74" s="22"/>
      <c r="ASO74" s="22"/>
      <c r="ASP74" s="22"/>
      <c r="ASQ74" s="22"/>
      <c r="ASR74" s="22"/>
      <c r="ASS74" s="22"/>
      <c r="AST74" s="22"/>
      <c r="ASU74" s="22"/>
      <c r="ASV74" s="22"/>
      <c r="ASW74" s="22"/>
      <c r="ASX74" s="22"/>
      <c r="ASY74" s="22"/>
      <c r="ASZ74" s="22"/>
      <c r="ATA74" s="22"/>
      <c r="ATB74" s="22"/>
      <c r="ATC74" s="22"/>
      <c r="ATD74" s="22"/>
      <c r="ATE74" s="22"/>
      <c r="ATF74" s="22"/>
      <c r="ATG74" s="22"/>
      <c r="ATH74" s="22"/>
      <c r="ATI74" s="22"/>
      <c r="ATJ74" s="22"/>
      <c r="ATK74" s="22"/>
      <c r="ATL74" s="22"/>
      <c r="ATM74" s="22"/>
      <c r="ATN74" s="22"/>
      <c r="ATO74" s="22"/>
      <c r="ATP74" s="22"/>
      <c r="ATQ74" s="22"/>
      <c r="ATR74" s="22"/>
      <c r="ATS74" s="22"/>
      <c r="ATT74" s="22"/>
      <c r="ATU74" s="22"/>
      <c r="ATV74" s="22"/>
      <c r="ATW74" s="22"/>
      <c r="ATX74" s="22"/>
      <c r="ATY74" s="22"/>
      <c r="ATZ74" s="22"/>
      <c r="AUA74" s="22"/>
      <c r="AUB74" s="22"/>
      <c r="AUC74" s="22"/>
      <c r="AUD74" s="22"/>
      <c r="AUE74" s="22"/>
      <c r="AUF74" s="22"/>
      <c r="AUG74" s="22"/>
      <c r="AUH74" s="22"/>
      <c r="AUI74" s="22"/>
      <c r="AUJ74" s="22"/>
      <c r="AUK74" s="22"/>
      <c r="AUL74" s="22"/>
      <c r="AUM74" s="22"/>
      <c r="AUN74" s="22"/>
      <c r="AUO74" s="22"/>
      <c r="AUP74" s="22"/>
      <c r="AUQ74" s="22"/>
      <c r="AUR74" s="22"/>
      <c r="AUS74" s="22"/>
      <c r="AUT74" s="22"/>
      <c r="AUU74" s="22"/>
      <c r="AUV74" s="22"/>
      <c r="AUW74" s="22"/>
      <c r="AUX74" s="22"/>
      <c r="AUY74" s="22"/>
      <c r="AUZ74" s="22"/>
      <c r="AVA74" s="22"/>
      <c r="AVB74" s="22"/>
      <c r="AVC74" s="22"/>
      <c r="AVD74" s="22"/>
      <c r="AVE74" s="22"/>
      <c r="AVF74" s="22"/>
      <c r="AVG74" s="22"/>
      <c r="AVH74" s="22"/>
      <c r="AVI74" s="22"/>
      <c r="AVJ74" s="22"/>
      <c r="AVK74" s="22"/>
      <c r="AVL74" s="22"/>
      <c r="AVM74" s="22"/>
      <c r="AVN74" s="22"/>
      <c r="AVO74" s="22"/>
      <c r="AVP74" s="22"/>
      <c r="AVQ74" s="22"/>
      <c r="AVR74" s="22"/>
      <c r="AVS74" s="22"/>
      <c r="AVT74" s="22"/>
      <c r="AVU74" s="22"/>
      <c r="AVV74" s="22"/>
      <c r="AVW74" s="22"/>
      <c r="AVX74" s="22"/>
      <c r="AVY74" s="22"/>
      <c r="AVZ74" s="22"/>
      <c r="AWA74" s="22"/>
      <c r="AWB74" s="22"/>
      <c r="AWC74" s="22"/>
      <c r="AWD74" s="22"/>
      <c r="AWE74" s="22"/>
      <c r="AWF74" s="22"/>
      <c r="AWG74" s="22"/>
      <c r="AWH74" s="22"/>
      <c r="AWI74" s="22"/>
      <c r="AWJ74" s="22"/>
      <c r="AWK74" s="22"/>
      <c r="AWL74" s="22"/>
      <c r="AWM74" s="22"/>
      <c r="AWN74" s="22"/>
      <c r="AWO74" s="22"/>
      <c r="AWP74" s="22"/>
      <c r="AWQ74" s="22"/>
      <c r="AWR74" s="22"/>
      <c r="AWS74" s="22"/>
      <c r="AWT74" s="22"/>
      <c r="AWU74" s="22"/>
      <c r="AWV74" s="22"/>
      <c r="AWW74" s="22"/>
      <c r="AWX74" s="22"/>
      <c r="AWY74" s="22"/>
      <c r="AWZ74" s="22"/>
      <c r="AXA74" s="22"/>
      <c r="AXB74" s="22"/>
      <c r="AXC74" s="22"/>
      <c r="AXD74" s="22"/>
      <c r="AXE74" s="22"/>
      <c r="AXF74" s="22"/>
      <c r="AXG74" s="22"/>
      <c r="AXH74" s="22"/>
      <c r="AXI74" s="22"/>
      <c r="AXJ74" s="22"/>
      <c r="AXK74" s="22"/>
      <c r="AXL74" s="22"/>
      <c r="AXM74" s="22"/>
      <c r="AXN74" s="22"/>
      <c r="AXO74" s="22"/>
      <c r="AXP74" s="22"/>
      <c r="AXQ74" s="22"/>
      <c r="AXR74" s="22"/>
      <c r="AXS74" s="22"/>
      <c r="AXT74" s="22"/>
      <c r="AXU74" s="22"/>
      <c r="AXV74" s="22"/>
      <c r="AXW74" s="22"/>
      <c r="AXX74" s="22"/>
      <c r="AXY74" s="22"/>
      <c r="AXZ74" s="22"/>
      <c r="AYA74" s="22"/>
      <c r="AYB74" s="22"/>
      <c r="AYC74" s="22"/>
      <c r="AYD74" s="22"/>
      <c r="AYE74" s="22"/>
      <c r="AYF74" s="22"/>
      <c r="AYG74" s="22"/>
      <c r="AYH74" s="22"/>
      <c r="AYI74" s="22"/>
      <c r="AYJ74" s="22"/>
      <c r="AYK74" s="22"/>
      <c r="AYL74" s="22"/>
      <c r="AYM74" s="22"/>
      <c r="AYN74" s="22"/>
      <c r="AYO74" s="22"/>
      <c r="AYP74" s="22"/>
      <c r="AYQ74" s="22"/>
      <c r="AYR74" s="22"/>
      <c r="AYS74" s="22"/>
      <c r="AYT74" s="22"/>
      <c r="AYU74" s="22"/>
      <c r="AYV74" s="22"/>
      <c r="AYW74" s="22"/>
      <c r="AYX74" s="22"/>
      <c r="AYY74" s="22"/>
      <c r="AYZ74" s="22"/>
      <c r="AZA74" s="22"/>
      <c r="AZB74" s="22"/>
      <c r="AZC74" s="22"/>
      <c r="AZD74" s="22"/>
      <c r="AZE74" s="22"/>
      <c r="AZF74" s="22"/>
      <c r="AZG74" s="22"/>
      <c r="AZH74" s="22"/>
      <c r="AZI74" s="22"/>
      <c r="AZJ74" s="22"/>
      <c r="AZK74" s="22"/>
      <c r="AZL74" s="22"/>
      <c r="AZM74" s="22"/>
      <c r="AZN74" s="22"/>
      <c r="AZO74" s="22"/>
      <c r="AZP74" s="22"/>
      <c r="AZQ74" s="22"/>
      <c r="AZR74" s="22"/>
      <c r="AZS74" s="22"/>
      <c r="AZT74" s="22"/>
      <c r="AZU74" s="22"/>
      <c r="AZV74" s="22"/>
      <c r="AZW74" s="22"/>
      <c r="AZX74" s="22"/>
      <c r="AZY74" s="22"/>
      <c r="AZZ74" s="22"/>
      <c r="BAA74" s="22"/>
      <c r="BAB74" s="22"/>
      <c r="BAC74" s="22"/>
      <c r="BAD74" s="22"/>
      <c r="BAE74" s="22"/>
      <c r="BAF74" s="22"/>
      <c r="BAG74" s="22"/>
      <c r="BAH74" s="22"/>
      <c r="BAI74" s="22"/>
      <c r="BAJ74" s="22"/>
      <c r="BAK74" s="22"/>
      <c r="BAL74" s="22"/>
      <c r="BAM74" s="22"/>
      <c r="BAN74" s="22"/>
      <c r="BAO74" s="22"/>
      <c r="BAP74" s="22"/>
      <c r="BAQ74" s="22"/>
      <c r="BAR74" s="22"/>
      <c r="BAS74" s="22"/>
      <c r="BAT74" s="22"/>
      <c r="BAU74" s="22"/>
      <c r="BAV74" s="22"/>
      <c r="BAW74" s="22"/>
      <c r="BAX74" s="22"/>
      <c r="BAY74" s="22"/>
      <c r="BAZ74" s="22"/>
      <c r="BBA74" s="22"/>
      <c r="BBB74" s="22"/>
      <c r="BBC74" s="22"/>
      <c r="BBD74" s="22"/>
      <c r="BBE74" s="22"/>
      <c r="BBF74" s="22"/>
      <c r="BBG74" s="22"/>
      <c r="BBH74" s="22"/>
      <c r="BBI74" s="22"/>
      <c r="BBJ74" s="22"/>
      <c r="BBK74" s="22"/>
      <c r="BBL74" s="22"/>
      <c r="BBM74" s="22"/>
      <c r="BBN74" s="22"/>
      <c r="BBO74" s="22"/>
      <c r="BBP74" s="22"/>
      <c r="BBQ74" s="22"/>
      <c r="BBR74" s="22"/>
      <c r="BBS74" s="22"/>
      <c r="BBT74" s="22"/>
      <c r="BBU74" s="22"/>
      <c r="BBV74" s="22"/>
      <c r="BBW74" s="22"/>
      <c r="BBX74" s="22"/>
      <c r="BBY74" s="22"/>
      <c r="BBZ74" s="22"/>
      <c r="BCA74" s="22"/>
      <c r="BCB74" s="22"/>
      <c r="BCC74" s="22"/>
      <c r="BCD74" s="22"/>
      <c r="BCE74" s="22"/>
      <c r="BCF74" s="22"/>
      <c r="BCG74" s="22"/>
      <c r="BCH74" s="22"/>
      <c r="BCI74" s="22"/>
      <c r="BCJ74" s="22"/>
      <c r="BCK74" s="22"/>
      <c r="BCL74" s="22"/>
      <c r="BCM74" s="22"/>
      <c r="BCN74" s="22"/>
      <c r="BCO74" s="22"/>
      <c r="BCP74" s="22"/>
      <c r="BCQ74" s="22"/>
      <c r="BCR74" s="22"/>
      <c r="BCS74" s="22"/>
      <c r="BCT74" s="22"/>
      <c r="BCU74" s="22"/>
      <c r="BCV74" s="22"/>
      <c r="BCW74" s="22"/>
      <c r="BCX74" s="22"/>
      <c r="BCY74" s="22"/>
      <c r="BCZ74" s="22"/>
      <c r="BDA74" s="22"/>
      <c r="BDB74" s="22"/>
      <c r="BDC74" s="22"/>
      <c r="BDD74" s="22"/>
      <c r="BDE74" s="22"/>
      <c r="BDF74" s="22"/>
      <c r="BDG74" s="22"/>
      <c r="BDH74" s="22"/>
      <c r="BDI74" s="22"/>
      <c r="BDJ74" s="22"/>
      <c r="BDK74" s="22"/>
      <c r="BDL74" s="22"/>
      <c r="BDM74" s="22"/>
      <c r="BDN74" s="22"/>
      <c r="BDO74" s="22"/>
      <c r="BDP74" s="22"/>
      <c r="BDQ74" s="22"/>
      <c r="BDR74" s="22"/>
      <c r="BDS74" s="22"/>
      <c r="BDT74" s="22"/>
      <c r="BDU74" s="22"/>
      <c r="BDV74" s="22"/>
      <c r="BDW74" s="22"/>
      <c r="BDX74" s="22"/>
      <c r="BDY74" s="22"/>
      <c r="BDZ74" s="22"/>
      <c r="BEA74" s="22"/>
      <c r="BEB74" s="22"/>
      <c r="BEC74" s="22"/>
      <c r="BED74" s="22"/>
      <c r="BEE74" s="22"/>
      <c r="BEF74" s="22"/>
      <c r="BEG74" s="22"/>
      <c r="BEH74" s="22"/>
      <c r="BEI74" s="22"/>
      <c r="BEJ74" s="22"/>
      <c r="BEK74" s="22"/>
      <c r="BEL74" s="22"/>
      <c r="BEM74" s="22"/>
      <c r="BEN74" s="22"/>
      <c r="BEO74" s="22"/>
      <c r="BEP74" s="22"/>
      <c r="BEQ74" s="22"/>
      <c r="BER74" s="22"/>
      <c r="BES74" s="22"/>
      <c r="BET74" s="22"/>
      <c r="BEU74" s="22"/>
      <c r="BEV74" s="22"/>
      <c r="BEW74" s="22"/>
      <c r="BEX74" s="22"/>
      <c r="BEY74" s="22"/>
      <c r="BEZ74" s="22"/>
      <c r="BFA74" s="22"/>
      <c r="BFB74" s="22"/>
      <c r="BFC74" s="22"/>
      <c r="BFD74" s="22"/>
      <c r="BFE74" s="22"/>
      <c r="BFF74" s="22"/>
      <c r="BFG74" s="22"/>
      <c r="BFH74" s="22"/>
      <c r="BFI74" s="22"/>
      <c r="BFJ74" s="22"/>
      <c r="BFK74" s="22"/>
      <c r="BFL74" s="22"/>
      <c r="BFM74" s="22"/>
      <c r="BFN74" s="22"/>
      <c r="BFO74" s="22"/>
      <c r="BFP74" s="22"/>
      <c r="BFQ74" s="22"/>
      <c r="BFR74" s="22"/>
      <c r="BFS74" s="22"/>
      <c r="BFT74" s="22"/>
      <c r="BFU74" s="22"/>
      <c r="BFV74" s="22"/>
      <c r="BFW74" s="22"/>
      <c r="BFX74" s="22"/>
      <c r="BFY74" s="22"/>
      <c r="BFZ74" s="22"/>
      <c r="BGA74" s="22"/>
      <c r="BGB74" s="22"/>
      <c r="BGC74" s="22"/>
      <c r="BGD74" s="22"/>
      <c r="BGE74" s="22"/>
      <c r="BGF74" s="22"/>
      <c r="BGG74" s="22"/>
      <c r="BGH74" s="22"/>
      <c r="BGI74" s="22"/>
      <c r="BGJ74" s="22"/>
      <c r="BGK74" s="22"/>
      <c r="BGL74" s="22"/>
      <c r="BGM74" s="22"/>
      <c r="BGN74" s="22"/>
      <c r="BGO74" s="22"/>
      <c r="BGP74" s="22"/>
      <c r="BGQ74" s="22"/>
      <c r="BGR74" s="22"/>
      <c r="BGS74" s="22"/>
      <c r="BGT74" s="22"/>
      <c r="BGU74" s="22"/>
      <c r="BGV74" s="22"/>
      <c r="BGW74" s="22"/>
      <c r="BGX74" s="22"/>
      <c r="BGY74" s="22"/>
      <c r="BGZ74" s="22"/>
      <c r="BHA74" s="22"/>
      <c r="BHB74" s="22"/>
      <c r="BHC74" s="22"/>
      <c r="BHD74" s="22"/>
      <c r="BHE74" s="22"/>
      <c r="BHF74" s="22"/>
      <c r="BHG74" s="22"/>
      <c r="BHH74" s="22"/>
      <c r="BHI74" s="22"/>
      <c r="BHJ74" s="22"/>
      <c r="BHK74" s="22"/>
      <c r="BHL74" s="22"/>
      <c r="BHM74" s="22"/>
      <c r="BHN74" s="22"/>
      <c r="BHO74" s="22"/>
      <c r="BHP74" s="22"/>
      <c r="BHQ74" s="22"/>
      <c r="BHR74" s="22"/>
      <c r="BHS74" s="22"/>
      <c r="BHT74" s="22"/>
      <c r="BHU74" s="22"/>
      <c r="BHV74" s="22"/>
      <c r="BHW74" s="22"/>
      <c r="BHX74" s="22"/>
      <c r="BHY74" s="22"/>
      <c r="BHZ74" s="22"/>
      <c r="BIA74" s="22"/>
      <c r="BIB74" s="22"/>
      <c r="BIC74" s="22"/>
      <c r="BID74" s="22"/>
      <c r="BIE74" s="22"/>
      <c r="BIF74" s="22"/>
      <c r="BIG74" s="22"/>
      <c r="BIH74" s="22"/>
      <c r="BII74" s="22"/>
      <c r="BIJ74" s="22"/>
      <c r="BIK74" s="22"/>
      <c r="BIL74" s="22"/>
      <c r="BIM74" s="22"/>
      <c r="BIN74" s="22"/>
      <c r="BIO74" s="22"/>
      <c r="BIP74" s="22"/>
      <c r="BIQ74" s="22"/>
      <c r="BIR74" s="22"/>
      <c r="BIS74" s="22"/>
      <c r="BIT74" s="22"/>
      <c r="BIU74" s="22"/>
      <c r="BIV74" s="22"/>
      <c r="BIW74" s="22"/>
      <c r="BIX74" s="22"/>
      <c r="BIY74" s="22"/>
      <c r="BIZ74" s="22"/>
      <c r="BJA74" s="22"/>
      <c r="BJB74" s="22"/>
      <c r="BJC74" s="22"/>
      <c r="BJD74" s="22"/>
      <c r="BJE74" s="22"/>
      <c r="BJF74" s="22"/>
      <c r="BJG74" s="22"/>
      <c r="BJH74" s="22"/>
      <c r="BJI74" s="22"/>
      <c r="BJJ74" s="22"/>
      <c r="BJK74" s="22"/>
      <c r="BJL74" s="22"/>
      <c r="BJM74" s="22"/>
      <c r="BJN74" s="22"/>
      <c r="BJO74" s="22"/>
      <c r="BJP74" s="22"/>
      <c r="BJQ74" s="22"/>
      <c r="BJR74" s="22"/>
      <c r="BJS74" s="22"/>
      <c r="BJT74" s="22"/>
      <c r="BJU74" s="22"/>
      <c r="BJV74" s="22"/>
      <c r="BJW74" s="22"/>
      <c r="BJX74" s="22"/>
      <c r="BJY74" s="22"/>
      <c r="BJZ74" s="22"/>
      <c r="BKA74" s="22"/>
      <c r="BKB74" s="22"/>
      <c r="BKC74" s="22"/>
      <c r="BKD74" s="22"/>
      <c r="BKE74" s="22"/>
      <c r="BKF74" s="22"/>
      <c r="BKG74" s="22"/>
      <c r="BKH74" s="22"/>
      <c r="BKI74" s="22"/>
      <c r="BKJ74" s="22"/>
      <c r="BKK74" s="22"/>
      <c r="BKL74" s="22"/>
      <c r="BKM74" s="22"/>
      <c r="BKN74" s="22"/>
      <c r="BKO74" s="22"/>
      <c r="BKP74" s="22"/>
      <c r="BKQ74" s="22"/>
      <c r="BKR74" s="22"/>
      <c r="BKS74" s="22"/>
      <c r="BKT74" s="22"/>
      <c r="BKU74" s="22"/>
      <c r="BKV74" s="22"/>
      <c r="BKW74" s="22"/>
      <c r="BKX74" s="22"/>
      <c r="BKY74" s="22"/>
      <c r="BKZ74" s="22"/>
      <c r="BLA74" s="22"/>
      <c r="BLB74" s="22"/>
      <c r="BLC74" s="22"/>
      <c r="BLD74" s="22"/>
      <c r="BLE74" s="22"/>
      <c r="BLF74" s="22"/>
      <c r="BLG74" s="22"/>
      <c r="BLH74" s="22"/>
      <c r="BLI74" s="22"/>
      <c r="BLJ74" s="22"/>
      <c r="BLK74" s="22"/>
      <c r="BLL74" s="22"/>
      <c r="BLM74" s="22"/>
      <c r="BLN74" s="22"/>
      <c r="BLO74" s="22"/>
      <c r="BLP74" s="22"/>
      <c r="BLQ74" s="22"/>
      <c r="BLR74" s="22"/>
      <c r="BLS74" s="22"/>
      <c r="BLT74" s="22"/>
      <c r="BLU74" s="22"/>
      <c r="BLV74" s="22"/>
      <c r="BLW74" s="22"/>
      <c r="BLX74" s="22"/>
      <c r="BLY74" s="22"/>
      <c r="BLZ74" s="22"/>
      <c r="BMA74" s="22"/>
      <c r="BMB74" s="22"/>
      <c r="BMC74" s="22"/>
      <c r="BMD74" s="22"/>
      <c r="BME74" s="22"/>
      <c r="BMF74" s="22"/>
      <c r="BMG74" s="22"/>
      <c r="BMH74" s="22"/>
      <c r="BMI74" s="22"/>
      <c r="BMJ74" s="22"/>
      <c r="BMK74" s="22"/>
      <c r="BML74" s="22"/>
      <c r="BMM74" s="22"/>
      <c r="BMN74" s="22"/>
      <c r="BMO74" s="22"/>
      <c r="BMP74" s="22"/>
      <c r="BMQ74" s="22"/>
      <c r="BMR74" s="22"/>
      <c r="BMS74" s="22"/>
      <c r="BMT74" s="22"/>
      <c r="BMU74" s="22"/>
      <c r="BMV74" s="22"/>
      <c r="BMW74" s="22"/>
      <c r="BMX74" s="22"/>
      <c r="BMY74" s="22"/>
      <c r="BMZ74" s="22"/>
      <c r="BNA74" s="22"/>
      <c r="BNB74" s="22"/>
      <c r="BNC74" s="22"/>
      <c r="BND74" s="22"/>
      <c r="BNE74" s="22"/>
      <c r="BNF74" s="22"/>
      <c r="BNG74" s="22"/>
      <c r="BNH74" s="22"/>
      <c r="BNI74" s="22"/>
      <c r="BNJ74" s="22"/>
      <c r="BNK74" s="22"/>
      <c r="BNL74" s="22"/>
      <c r="BNM74" s="22"/>
      <c r="BNN74" s="22"/>
      <c r="BNO74" s="22"/>
      <c r="BNP74" s="22"/>
      <c r="BNQ74" s="22"/>
      <c r="BNR74" s="22"/>
      <c r="BNS74" s="22"/>
      <c r="BNT74" s="22"/>
      <c r="BNU74" s="22"/>
      <c r="BNV74" s="22"/>
      <c r="BNW74" s="22"/>
      <c r="BNX74" s="22"/>
      <c r="BNY74" s="22"/>
      <c r="BNZ74" s="22"/>
      <c r="BOA74" s="22"/>
      <c r="BOB74" s="22"/>
      <c r="BOC74" s="22"/>
      <c r="BOD74" s="22"/>
      <c r="BOE74" s="22"/>
      <c r="BOF74" s="22"/>
      <c r="BOG74" s="22"/>
      <c r="BOH74" s="22"/>
      <c r="BOI74" s="22"/>
      <c r="BOJ74" s="22"/>
      <c r="BOK74" s="22"/>
      <c r="BOL74" s="22"/>
      <c r="BOM74" s="22"/>
      <c r="BON74" s="22"/>
      <c r="BOO74" s="22"/>
      <c r="BOP74" s="22"/>
      <c r="BOQ74" s="22"/>
      <c r="BOR74" s="22"/>
      <c r="BOS74" s="22"/>
      <c r="BOT74" s="22"/>
      <c r="BOU74" s="22"/>
      <c r="BOV74" s="22"/>
      <c r="BOW74" s="22"/>
      <c r="BOX74" s="22"/>
      <c r="BOY74" s="22"/>
      <c r="BOZ74" s="22"/>
      <c r="BPA74" s="22"/>
      <c r="BPB74" s="22"/>
      <c r="BPC74" s="22"/>
      <c r="BPD74" s="22"/>
      <c r="BPE74" s="22"/>
      <c r="BPF74" s="22"/>
      <c r="BPG74" s="22"/>
      <c r="BPH74" s="22"/>
      <c r="BPI74" s="22"/>
      <c r="BPJ74" s="22"/>
      <c r="BPK74" s="22"/>
      <c r="BPL74" s="22"/>
      <c r="BPM74" s="22"/>
      <c r="BPN74" s="22"/>
      <c r="BPO74" s="22"/>
      <c r="BPP74" s="22"/>
      <c r="BPQ74" s="22"/>
      <c r="BPR74" s="22"/>
      <c r="BPS74" s="22"/>
      <c r="BPT74" s="22"/>
      <c r="BPU74" s="22"/>
      <c r="BPV74" s="22"/>
      <c r="BPW74" s="22"/>
      <c r="BPX74" s="22"/>
      <c r="BPY74" s="22"/>
      <c r="BPZ74" s="22"/>
      <c r="BQA74" s="22"/>
      <c r="BQB74" s="22"/>
      <c r="BQC74" s="22"/>
      <c r="BQD74" s="22"/>
      <c r="BQE74" s="22"/>
      <c r="BQF74" s="22"/>
      <c r="BQG74" s="22"/>
      <c r="BQH74" s="22"/>
      <c r="BQI74" s="22"/>
      <c r="BQJ74" s="22"/>
      <c r="BQK74" s="22"/>
      <c r="BQL74" s="22"/>
      <c r="BQM74" s="22"/>
      <c r="BQN74" s="22"/>
      <c r="BQO74" s="22"/>
      <c r="BQP74" s="22"/>
      <c r="BQQ74" s="22"/>
      <c r="BQR74" s="22"/>
      <c r="BQS74" s="22"/>
      <c r="BQT74" s="22"/>
      <c r="BQU74" s="22"/>
      <c r="BQV74" s="22"/>
      <c r="BQW74" s="22"/>
      <c r="BQX74" s="22"/>
      <c r="BQY74" s="22"/>
      <c r="BQZ74" s="22"/>
      <c r="BRA74" s="22"/>
      <c r="BRB74" s="22"/>
      <c r="BRC74" s="22"/>
      <c r="BRD74" s="22"/>
      <c r="BRE74" s="22"/>
      <c r="BRF74" s="22"/>
      <c r="BRG74" s="22"/>
      <c r="BRH74" s="22"/>
      <c r="BRI74" s="22"/>
      <c r="BRJ74" s="22"/>
      <c r="BRK74" s="22"/>
      <c r="BRL74" s="22"/>
      <c r="BRM74" s="22"/>
      <c r="BRN74" s="22"/>
      <c r="BRO74" s="22"/>
      <c r="BRP74" s="22"/>
      <c r="BRQ74" s="22"/>
      <c r="BRR74" s="22"/>
      <c r="BRS74" s="22"/>
      <c r="BRT74" s="22"/>
      <c r="BRU74" s="22"/>
      <c r="BRV74" s="22"/>
      <c r="BRW74" s="22"/>
      <c r="BRX74" s="22"/>
      <c r="BRY74" s="22"/>
      <c r="BRZ74" s="22"/>
      <c r="BSA74" s="22"/>
      <c r="BSB74" s="22"/>
      <c r="BSC74" s="22"/>
      <c r="BSD74" s="22"/>
      <c r="BSE74" s="22"/>
      <c r="BSF74" s="22"/>
      <c r="BSG74" s="22"/>
      <c r="BSH74" s="22"/>
      <c r="BSI74" s="22"/>
      <c r="BSJ74" s="22"/>
      <c r="BSK74" s="22"/>
      <c r="BSL74" s="22"/>
      <c r="BSM74" s="22"/>
      <c r="BSN74" s="22"/>
      <c r="BSO74" s="22"/>
      <c r="BSP74" s="22"/>
      <c r="BSQ74" s="22"/>
      <c r="BSR74" s="22"/>
      <c r="BSS74" s="22"/>
      <c r="BST74" s="22"/>
      <c r="BSU74" s="22"/>
      <c r="BSV74" s="22"/>
      <c r="BSW74" s="22"/>
      <c r="BSX74" s="22"/>
      <c r="BSY74" s="22"/>
      <c r="BSZ74" s="22"/>
      <c r="BTA74" s="22"/>
      <c r="BTB74" s="22"/>
      <c r="BTC74" s="22"/>
      <c r="BTD74" s="22"/>
      <c r="BTE74" s="22"/>
      <c r="BTF74" s="22"/>
      <c r="BTG74" s="22"/>
      <c r="BTH74" s="22"/>
      <c r="BTI74" s="22"/>
      <c r="BTJ74" s="22"/>
      <c r="BTK74" s="22"/>
      <c r="BTL74" s="22"/>
      <c r="BTM74" s="22"/>
      <c r="BTN74" s="22"/>
      <c r="BTO74" s="22"/>
      <c r="BTP74" s="22"/>
      <c r="BTQ74" s="22"/>
      <c r="BTR74" s="22"/>
      <c r="BTS74" s="22"/>
      <c r="BTT74" s="22"/>
      <c r="BTU74" s="22"/>
      <c r="BTV74" s="22"/>
      <c r="BTW74" s="22"/>
      <c r="BTX74" s="22"/>
      <c r="BTY74" s="22"/>
      <c r="BTZ74" s="22"/>
      <c r="BUA74" s="22"/>
      <c r="BUB74" s="22"/>
      <c r="BUC74" s="22"/>
      <c r="BUD74" s="22"/>
      <c r="BUE74" s="22"/>
      <c r="BUF74" s="22"/>
      <c r="BUG74" s="22"/>
      <c r="BUH74" s="22"/>
      <c r="BUI74" s="22"/>
      <c r="BUJ74" s="22"/>
      <c r="BUK74" s="22"/>
      <c r="BUL74" s="22"/>
      <c r="BUM74" s="22"/>
      <c r="BUN74" s="22"/>
      <c r="BUO74" s="22"/>
      <c r="BUP74" s="22"/>
      <c r="BUQ74" s="22"/>
      <c r="BUR74" s="22"/>
      <c r="BUS74" s="22"/>
      <c r="BUT74" s="22"/>
      <c r="BUU74" s="22"/>
      <c r="BUV74" s="22"/>
      <c r="BUW74" s="22"/>
      <c r="BUX74" s="22"/>
      <c r="BUY74" s="22"/>
      <c r="BUZ74" s="22"/>
      <c r="BVA74" s="22"/>
      <c r="BVB74" s="22"/>
      <c r="BVC74" s="22"/>
      <c r="BVD74" s="22"/>
      <c r="BVE74" s="22"/>
      <c r="BVF74" s="22"/>
      <c r="BVG74" s="22"/>
      <c r="BVH74" s="22"/>
      <c r="BVI74" s="22"/>
      <c r="BVJ74" s="22"/>
      <c r="BVK74" s="22"/>
      <c r="BVL74" s="22"/>
      <c r="BVM74" s="22"/>
      <c r="BVN74" s="22"/>
      <c r="BVO74" s="22"/>
      <c r="BVP74" s="22"/>
      <c r="BVQ74" s="22"/>
      <c r="BVR74" s="22"/>
      <c r="BVS74" s="22"/>
      <c r="BVT74" s="22"/>
      <c r="BVU74" s="22"/>
      <c r="BVV74" s="22"/>
      <c r="BVW74" s="22"/>
      <c r="BVX74" s="22"/>
      <c r="BVY74" s="22"/>
      <c r="BVZ74" s="22"/>
      <c r="BWA74" s="22"/>
      <c r="BWB74" s="22"/>
      <c r="BWC74" s="22"/>
      <c r="BWD74" s="22"/>
      <c r="BWE74" s="22"/>
      <c r="BWF74" s="22"/>
      <c r="BWG74" s="22"/>
      <c r="BWH74" s="22"/>
      <c r="BWI74" s="22"/>
      <c r="BWJ74" s="22"/>
      <c r="BWK74" s="22"/>
      <c r="BWL74" s="22"/>
      <c r="BWM74" s="22"/>
      <c r="BWN74" s="22"/>
      <c r="BWO74" s="22"/>
      <c r="BWP74" s="22"/>
      <c r="BWQ74" s="22"/>
      <c r="BWR74" s="22"/>
      <c r="BWS74" s="22"/>
      <c r="BWT74" s="22"/>
      <c r="BWU74" s="22"/>
      <c r="BWV74" s="22"/>
      <c r="BWW74" s="22"/>
      <c r="BWX74" s="22"/>
      <c r="BWY74" s="22"/>
      <c r="BWZ74" s="22"/>
      <c r="BXA74" s="22"/>
      <c r="BXB74" s="22"/>
      <c r="BXC74" s="22"/>
      <c r="BXD74" s="22"/>
      <c r="BXE74" s="22"/>
      <c r="BXF74" s="22"/>
      <c r="BXG74" s="22"/>
      <c r="BXH74" s="22"/>
      <c r="BXI74" s="22"/>
      <c r="BXJ74" s="22"/>
      <c r="BXK74" s="22"/>
      <c r="BXL74" s="22"/>
      <c r="BXM74" s="22"/>
      <c r="BXN74" s="22"/>
      <c r="BXO74" s="22"/>
      <c r="BXP74" s="22"/>
      <c r="BXQ74" s="22"/>
      <c r="BXR74" s="22"/>
      <c r="BXS74" s="22"/>
      <c r="BXT74" s="22"/>
      <c r="BXU74" s="22"/>
      <c r="BXV74" s="22"/>
      <c r="BXW74" s="22"/>
      <c r="BXX74" s="22"/>
      <c r="BXY74" s="22"/>
      <c r="BXZ74" s="22"/>
      <c r="BYA74" s="22"/>
      <c r="BYB74" s="22"/>
      <c r="BYC74" s="22"/>
      <c r="BYD74" s="22"/>
      <c r="BYE74" s="22"/>
      <c r="BYF74" s="22"/>
      <c r="BYG74" s="22"/>
      <c r="BYH74" s="22"/>
      <c r="BYI74" s="22"/>
      <c r="BYJ74" s="22"/>
      <c r="BYK74" s="22"/>
      <c r="BYL74" s="22"/>
      <c r="BYM74" s="22"/>
      <c r="BYN74" s="22"/>
      <c r="BYO74" s="22"/>
      <c r="BYP74" s="22"/>
      <c r="BYQ74" s="22"/>
      <c r="BYR74" s="22"/>
      <c r="BYS74" s="22"/>
      <c r="BYT74" s="22"/>
      <c r="BYU74" s="22"/>
      <c r="BYV74" s="22"/>
      <c r="BYW74" s="22"/>
      <c r="BYX74" s="22"/>
      <c r="BYY74" s="22"/>
      <c r="BYZ74" s="22"/>
      <c r="BZA74" s="22"/>
      <c r="BZB74" s="22"/>
      <c r="BZC74" s="22"/>
      <c r="BZD74" s="22"/>
      <c r="BZE74" s="22"/>
      <c r="BZF74" s="22"/>
      <c r="BZG74" s="22"/>
      <c r="BZH74" s="22"/>
      <c r="BZI74" s="22"/>
      <c r="BZJ74" s="22"/>
      <c r="BZK74" s="22"/>
      <c r="BZL74" s="22"/>
      <c r="BZM74" s="22"/>
      <c r="BZN74" s="22"/>
      <c r="BZO74" s="22"/>
      <c r="BZP74" s="22"/>
      <c r="BZQ74" s="22"/>
      <c r="BZR74" s="22"/>
      <c r="BZS74" s="22"/>
      <c r="BZT74" s="22"/>
      <c r="BZU74" s="22"/>
      <c r="BZV74" s="22"/>
      <c r="BZW74" s="22"/>
      <c r="BZX74" s="22"/>
      <c r="BZY74" s="22"/>
      <c r="BZZ74" s="22"/>
      <c r="CAA74" s="22"/>
      <c r="CAB74" s="22"/>
      <c r="CAC74" s="22"/>
      <c r="CAD74" s="22"/>
      <c r="CAE74" s="22"/>
      <c r="CAF74" s="22"/>
      <c r="CAG74" s="22"/>
      <c r="CAH74" s="22"/>
      <c r="CAI74" s="22"/>
      <c r="CAJ74" s="22"/>
      <c r="CAK74" s="22"/>
      <c r="CAL74" s="22"/>
      <c r="CAM74" s="22"/>
      <c r="CAN74" s="22"/>
      <c r="CAO74" s="22"/>
      <c r="CAP74" s="22"/>
      <c r="CAQ74" s="22"/>
      <c r="CAR74" s="22"/>
      <c r="CAS74" s="22"/>
      <c r="CAT74" s="22"/>
      <c r="CAU74" s="22"/>
      <c r="CAV74" s="22"/>
      <c r="CAW74" s="22"/>
      <c r="CAX74" s="22"/>
      <c r="CAY74" s="22"/>
      <c r="CAZ74" s="22"/>
      <c r="CBA74" s="22"/>
      <c r="CBB74" s="22"/>
      <c r="CBC74" s="22"/>
      <c r="CBD74" s="22"/>
      <c r="CBE74" s="22"/>
      <c r="CBF74" s="22"/>
      <c r="CBG74" s="22"/>
      <c r="CBH74" s="22"/>
      <c r="CBI74" s="22"/>
      <c r="CBJ74" s="22"/>
      <c r="CBK74" s="22"/>
      <c r="CBL74" s="22"/>
      <c r="CBM74" s="22"/>
      <c r="CBN74" s="22"/>
      <c r="CBO74" s="22"/>
      <c r="CBP74" s="22"/>
      <c r="CBQ74" s="22"/>
      <c r="CBR74" s="22"/>
      <c r="CBS74" s="22"/>
      <c r="CBT74" s="22"/>
      <c r="CBU74" s="22"/>
      <c r="CBV74" s="22"/>
      <c r="CBW74" s="22"/>
      <c r="CBX74" s="22"/>
      <c r="CBY74" s="22"/>
      <c r="CBZ74" s="22"/>
      <c r="CCA74" s="22"/>
      <c r="CCB74" s="22"/>
      <c r="CCC74" s="22"/>
      <c r="CCD74" s="22"/>
      <c r="CCE74" s="22"/>
      <c r="CCF74" s="22"/>
      <c r="CCG74" s="22"/>
      <c r="CCH74" s="22"/>
      <c r="CCI74" s="22"/>
      <c r="CCJ74" s="22"/>
      <c r="CCK74" s="22"/>
      <c r="CCL74" s="22"/>
      <c r="CCM74" s="22"/>
      <c r="CCN74" s="22"/>
      <c r="CCO74" s="22"/>
      <c r="CCP74" s="22"/>
      <c r="CCQ74" s="22"/>
      <c r="CCR74" s="22"/>
      <c r="CCS74" s="22"/>
      <c r="CCT74" s="22"/>
      <c r="CCU74" s="22"/>
      <c r="CCV74" s="22"/>
      <c r="CCW74" s="22"/>
      <c r="CCX74" s="22"/>
      <c r="CCY74" s="22"/>
      <c r="CCZ74" s="22"/>
      <c r="CDA74" s="22"/>
      <c r="CDB74" s="22"/>
      <c r="CDC74" s="22"/>
      <c r="CDD74" s="22"/>
      <c r="CDE74" s="22"/>
      <c r="CDF74" s="22"/>
      <c r="CDG74" s="22"/>
      <c r="CDH74" s="22"/>
      <c r="CDI74" s="22"/>
      <c r="CDJ74" s="22"/>
      <c r="CDK74" s="22"/>
      <c r="CDL74" s="22"/>
      <c r="CDM74" s="22"/>
      <c r="CDN74" s="22"/>
      <c r="CDO74" s="22"/>
      <c r="CDP74" s="22"/>
      <c r="CDQ74" s="22"/>
      <c r="CDR74" s="22"/>
      <c r="CDS74" s="22"/>
      <c r="CDT74" s="22"/>
      <c r="CDU74" s="22"/>
      <c r="CDV74" s="22"/>
      <c r="CDW74" s="22"/>
      <c r="CDX74" s="22"/>
      <c r="CDY74" s="22"/>
      <c r="CDZ74" s="22"/>
      <c r="CEA74" s="22"/>
      <c r="CEB74" s="22"/>
      <c r="CEC74" s="22"/>
      <c r="CED74" s="22"/>
      <c r="CEE74" s="22"/>
      <c r="CEF74" s="22"/>
      <c r="CEG74" s="22"/>
      <c r="CEH74" s="22"/>
      <c r="CEI74" s="22"/>
      <c r="CEJ74" s="22"/>
      <c r="CEK74" s="22"/>
      <c r="CEL74" s="22"/>
      <c r="CEM74" s="22"/>
      <c r="CEN74" s="22"/>
      <c r="CEO74" s="22"/>
      <c r="CEP74" s="22"/>
      <c r="CEQ74" s="22"/>
      <c r="CER74" s="22"/>
      <c r="CES74" s="22"/>
      <c r="CET74" s="22"/>
      <c r="CEU74" s="22"/>
      <c r="CEV74" s="22"/>
      <c r="CEW74" s="22"/>
      <c r="CEX74" s="22"/>
      <c r="CEY74" s="22"/>
      <c r="CEZ74" s="22"/>
      <c r="CFA74" s="22"/>
      <c r="CFB74" s="22"/>
      <c r="CFC74" s="22"/>
      <c r="CFD74" s="22"/>
      <c r="CFE74" s="22"/>
      <c r="CFF74" s="22"/>
      <c r="CFG74" s="22"/>
      <c r="CFH74" s="22"/>
      <c r="CFI74" s="22"/>
      <c r="CFJ74" s="22"/>
      <c r="CFK74" s="22"/>
      <c r="CFL74" s="22"/>
      <c r="CFM74" s="22"/>
      <c r="CFN74" s="22"/>
      <c r="CFO74" s="22"/>
      <c r="CFP74" s="22"/>
      <c r="CFQ74" s="22"/>
      <c r="CFR74" s="22"/>
      <c r="CFS74" s="22"/>
      <c r="CFT74" s="22"/>
      <c r="CFU74" s="22"/>
      <c r="CFV74" s="22"/>
      <c r="CFW74" s="22"/>
      <c r="CFX74" s="22"/>
      <c r="CFY74" s="22"/>
      <c r="CFZ74" s="22"/>
      <c r="CGA74" s="22"/>
      <c r="CGB74" s="22"/>
      <c r="CGC74" s="22"/>
      <c r="CGD74" s="22"/>
      <c r="CGE74" s="22"/>
      <c r="CGF74" s="22"/>
      <c r="CGG74" s="22"/>
      <c r="CGH74" s="22"/>
      <c r="CGI74" s="22"/>
      <c r="CGJ74" s="22"/>
      <c r="CGK74" s="22"/>
      <c r="CGL74" s="22"/>
      <c r="CGM74" s="22"/>
      <c r="CGN74" s="22"/>
      <c r="CGO74" s="22"/>
      <c r="CGP74" s="22"/>
      <c r="CGQ74" s="22"/>
      <c r="CGR74" s="22"/>
      <c r="CGS74" s="22"/>
      <c r="CGT74" s="22"/>
      <c r="CGU74" s="22"/>
      <c r="CGV74" s="22"/>
      <c r="CGW74" s="22"/>
      <c r="CGX74" s="22"/>
      <c r="CGY74" s="22"/>
      <c r="CGZ74" s="22"/>
      <c r="CHA74" s="22"/>
      <c r="CHB74" s="22"/>
      <c r="CHC74" s="22"/>
      <c r="CHD74" s="22"/>
      <c r="CHE74" s="22"/>
      <c r="CHF74" s="22"/>
      <c r="CHG74" s="22"/>
      <c r="CHH74" s="22"/>
      <c r="CHI74" s="22"/>
      <c r="CHJ74" s="22"/>
      <c r="CHK74" s="22"/>
      <c r="CHL74" s="22"/>
      <c r="CHM74" s="22"/>
      <c r="CHN74" s="22"/>
      <c r="CHO74" s="22"/>
      <c r="CHP74" s="22"/>
      <c r="CHQ74" s="22"/>
      <c r="CHR74" s="22"/>
      <c r="CHS74" s="22"/>
      <c r="CHT74" s="22"/>
      <c r="CHU74" s="22"/>
      <c r="CHV74" s="22"/>
      <c r="CHW74" s="22"/>
      <c r="CHX74" s="22"/>
      <c r="CHY74" s="22"/>
      <c r="CHZ74" s="22"/>
      <c r="CIA74" s="22"/>
      <c r="CIB74" s="22"/>
      <c r="CIC74" s="22"/>
      <c r="CID74" s="22"/>
      <c r="CIE74" s="22"/>
      <c r="CIF74" s="22"/>
      <c r="CIG74" s="22"/>
      <c r="CIH74" s="22"/>
      <c r="CII74" s="22"/>
      <c r="CIJ74" s="22"/>
      <c r="CIK74" s="22"/>
      <c r="CIL74" s="22"/>
      <c r="CIM74" s="22"/>
      <c r="CIN74" s="22"/>
      <c r="CIO74" s="22"/>
      <c r="CIP74" s="22"/>
      <c r="CIQ74" s="22"/>
      <c r="CIR74" s="22"/>
      <c r="CIS74" s="22"/>
      <c r="CIT74" s="22"/>
      <c r="CIU74" s="22"/>
      <c r="CIV74" s="22"/>
      <c r="CIW74" s="22"/>
      <c r="CIX74" s="22"/>
      <c r="CIY74" s="22"/>
      <c r="CIZ74" s="22"/>
      <c r="CJA74" s="22"/>
      <c r="CJB74" s="22"/>
      <c r="CJC74" s="22"/>
      <c r="CJD74" s="22"/>
      <c r="CJE74" s="22"/>
      <c r="CJF74" s="22"/>
      <c r="CJG74" s="22"/>
      <c r="CJH74" s="22"/>
      <c r="CJI74" s="22"/>
      <c r="CJJ74" s="22"/>
      <c r="CJK74" s="22"/>
      <c r="CJL74" s="22"/>
      <c r="CJM74" s="22"/>
      <c r="CJN74" s="22"/>
      <c r="CJO74" s="22"/>
      <c r="CJP74" s="22"/>
      <c r="CJQ74" s="22"/>
      <c r="CJR74" s="22"/>
      <c r="CJS74" s="22"/>
      <c r="CJT74" s="22"/>
      <c r="CJU74" s="22"/>
      <c r="CJV74" s="22"/>
      <c r="CJW74" s="22"/>
      <c r="CJX74" s="22"/>
      <c r="CJY74" s="22"/>
      <c r="CJZ74" s="22"/>
      <c r="CKA74" s="22"/>
      <c r="CKB74" s="22"/>
      <c r="CKC74" s="22"/>
      <c r="CKD74" s="22"/>
      <c r="CKE74" s="22"/>
      <c r="CKF74" s="22"/>
      <c r="CKG74" s="22"/>
      <c r="CKH74" s="22"/>
      <c r="CKI74" s="22"/>
      <c r="CKJ74" s="22"/>
      <c r="CKK74" s="22"/>
      <c r="CKL74" s="22"/>
      <c r="CKM74" s="22"/>
      <c r="CKN74" s="22"/>
      <c r="CKO74" s="22"/>
      <c r="CKP74" s="22"/>
      <c r="CKQ74" s="22"/>
      <c r="CKR74" s="22"/>
      <c r="CKS74" s="22"/>
      <c r="CKT74" s="22"/>
      <c r="CKU74" s="22"/>
      <c r="CKV74" s="22"/>
      <c r="CKW74" s="22"/>
      <c r="CKX74" s="22"/>
      <c r="CKY74" s="22"/>
      <c r="CKZ74" s="22"/>
      <c r="CLA74" s="22"/>
      <c r="CLB74" s="22"/>
      <c r="CLC74" s="22"/>
      <c r="CLD74" s="22"/>
      <c r="CLE74" s="22"/>
      <c r="CLF74" s="22"/>
      <c r="CLG74" s="22"/>
      <c r="CLH74" s="22"/>
      <c r="CLI74" s="22"/>
      <c r="CLJ74" s="22"/>
      <c r="CLK74" s="22"/>
      <c r="CLL74" s="22"/>
      <c r="CLM74" s="22"/>
      <c r="CLN74" s="22"/>
      <c r="CLO74" s="22"/>
      <c r="CLP74" s="22"/>
      <c r="CLQ74" s="22"/>
      <c r="CLR74" s="22"/>
      <c r="CLS74" s="22"/>
      <c r="CLT74" s="22"/>
      <c r="CLU74" s="22"/>
      <c r="CLV74" s="22"/>
      <c r="CLW74" s="22"/>
      <c r="CLX74" s="22"/>
      <c r="CLY74" s="22"/>
      <c r="CLZ74" s="22"/>
      <c r="CMA74" s="22"/>
      <c r="CMB74" s="22"/>
      <c r="CMC74" s="22"/>
      <c r="CMD74" s="22"/>
      <c r="CME74" s="22"/>
      <c r="CMF74" s="22"/>
      <c r="CMG74" s="22"/>
      <c r="CMH74" s="22"/>
      <c r="CMI74" s="22"/>
      <c r="CMJ74" s="22"/>
      <c r="CMK74" s="22"/>
      <c r="CML74" s="22"/>
      <c r="CMM74" s="22"/>
      <c r="CMN74" s="22"/>
      <c r="CMO74" s="22"/>
      <c r="CMP74" s="22"/>
      <c r="CMQ74" s="22"/>
      <c r="CMR74" s="22"/>
      <c r="CMS74" s="22"/>
      <c r="CMT74" s="22"/>
      <c r="CMU74" s="22"/>
      <c r="CMV74" s="22"/>
      <c r="CMW74" s="22"/>
      <c r="CMX74" s="22"/>
      <c r="CMY74" s="22"/>
      <c r="CMZ74" s="22"/>
      <c r="CNA74" s="22"/>
      <c r="CNB74" s="22"/>
      <c r="CNC74" s="22"/>
      <c r="CND74" s="22"/>
      <c r="CNE74" s="22"/>
      <c r="CNF74" s="22"/>
      <c r="CNG74" s="22"/>
      <c r="CNH74" s="22"/>
      <c r="CNI74" s="22"/>
      <c r="CNJ74" s="22"/>
      <c r="CNK74" s="22"/>
      <c r="CNL74" s="22"/>
      <c r="CNM74" s="22"/>
      <c r="CNN74" s="22"/>
      <c r="CNO74" s="22"/>
      <c r="CNP74" s="22"/>
      <c r="CNQ74" s="22"/>
      <c r="CNR74" s="22"/>
      <c r="CNS74" s="22"/>
      <c r="CNT74" s="22"/>
      <c r="CNU74" s="22"/>
      <c r="CNV74" s="22"/>
      <c r="CNW74" s="22"/>
      <c r="CNX74" s="22"/>
      <c r="CNY74" s="22"/>
      <c r="CNZ74" s="22"/>
      <c r="COA74" s="22"/>
      <c r="COB74" s="22"/>
      <c r="COC74" s="22"/>
      <c r="COD74" s="22"/>
      <c r="COE74" s="22"/>
      <c r="COF74" s="22"/>
      <c r="COG74" s="22"/>
      <c r="COH74" s="22"/>
      <c r="COI74" s="22"/>
      <c r="COJ74" s="22"/>
      <c r="COK74" s="22"/>
      <c r="COL74" s="22"/>
      <c r="COM74" s="22"/>
      <c r="CON74" s="22"/>
      <c r="COO74" s="22"/>
      <c r="COP74" s="22"/>
      <c r="COQ74" s="22"/>
      <c r="COR74" s="22"/>
      <c r="COS74" s="22"/>
      <c r="COT74" s="22"/>
      <c r="COU74" s="22"/>
      <c r="COV74" s="22"/>
      <c r="COW74" s="22"/>
      <c r="COX74" s="22"/>
      <c r="COY74" s="22"/>
      <c r="COZ74" s="22"/>
      <c r="CPA74" s="22"/>
      <c r="CPB74" s="22"/>
      <c r="CPC74" s="22"/>
      <c r="CPD74" s="22"/>
      <c r="CPE74" s="22"/>
      <c r="CPF74" s="22"/>
      <c r="CPG74" s="22"/>
      <c r="CPH74" s="22"/>
      <c r="CPI74" s="22"/>
      <c r="CPJ74" s="22"/>
      <c r="CPK74" s="22"/>
      <c r="CPL74" s="22"/>
      <c r="CPM74" s="22"/>
      <c r="CPN74" s="22"/>
      <c r="CPO74" s="22"/>
      <c r="CPP74" s="22"/>
      <c r="CPQ74" s="22"/>
      <c r="CPR74" s="22"/>
      <c r="CPS74" s="22"/>
      <c r="CPT74" s="22"/>
      <c r="CPU74" s="22"/>
      <c r="CPV74" s="22"/>
      <c r="CPW74" s="22"/>
      <c r="CPX74" s="22"/>
      <c r="CPY74" s="22"/>
      <c r="CPZ74" s="22"/>
      <c r="CQA74" s="22"/>
      <c r="CQB74" s="22"/>
      <c r="CQC74" s="22"/>
      <c r="CQD74" s="22"/>
      <c r="CQE74" s="22"/>
      <c r="CQF74" s="22"/>
      <c r="CQG74" s="22"/>
      <c r="CQH74" s="22"/>
      <c r="CQI74" s="22"/>
      <c r="CQJ74" s="22"/>
      <c r="CQK74" s="22"/>
      <c r="CQL74" s="22"/>
      <c r="CQM74" s="22"/>
      <c r="CQN74" s="22"/>
      <c r="CQO74" s="22"/>
      <c r="CQP74" s="22"/>
      <c r="CQQ74" s="22"/>
      <c r="CQR74" s="22"/>
      <c r="CQS74" s="22"/>
      <c r="CQT74" s="22"/>
      <c r="CQU74" s="22"/>
      <c r="CQV74" s="22"/>
      <c r="CQW74" s="22"/>
      <c r="CQX74" s="22"/>
      <c r="CQY74" s="22"/>
      <c r="CQZ74" s="22"/>
      <c r="CRA74" s="22"/>
      <c r="CRB74" s="22"/>
      <c r="CRC74" s="22"/>
      <c r="CRD74" s="22"/>
      <c r="CRE74" s="22"/>
      <c r="CRF74" s="22"/>
      <c r="CRG74" s="22"/>
      <c r="CRH74" s="22"/>
      <c r="CRI74" s="22"/>
      <c r="CRJ74" s="22"/>
      <c r="CRK74" s="22"/>
      <c r="CRL74" s="22"/>
      <c r="CRM74" s="22"/>
      <c r="CRN74" s="22"/>
      <c r="CRO74" s="22"/>
      <c r="CRP74" s="22"/>
      <c r="CRQ74" s="22"/>
      <c r="CRR74" s="22"/>
      <c r="CRS74" s="22"/>
      <c r="CRT74" s="22"/>
      <c r="CRU74" s="22"/>
      <c r="CRV74" s="22"/>
      <c r="CRW74" s="22"/>
      <c r="CRX74" s="22"/>
      <c r="CRY74" s="22"/>
      <c r="CRZ74" s="22"/>
      <c r="CSA74" s="22"/>
      <c r="CSB74" s="22"/>
      <c r="CSC74" s="22"/>
      <c r="CSD74" s="22"/>
      <c r="CSE74" s="22"/>
      <c r="CSF74" s="22"/>
      <c r="CSG74" s="22"/>
      <c r="CSH74" s="22"/>
      <c r="CSI74" s="22"/>
      <c r="CSJ74" s="22"/>
      <c r="CSK74" s="22"/>
      <c r="CSL74" s="22"/>
      <c r="CSM74" s="22"/>
      <c r="CSN74" s="22"/>
      <c r="CSO74" s="22"/>
      <c r="CSP74" s="22"/>
      <c r="CSQ74" s="22"/>
      <c r="CSR74" s="22"/>
      <c r="CSS74" s="22"/>
      <c r="CST74" s="22"/>
      <c r="CSU74" s="22"/>
      <c r="CSV74" s="22"/>
      <c r="CSW74" s="22"/>
      <c r="CSX74" s="22"/>
      <c r="CSY74" s="22"/>
      <c r="CSZ74" s="22"/>
      <c r="CTA74" s="22"/>
      <c r="CTB74" s="22"/>
      <c r="CTC74" s="22"/>
      <c r="CTD74" s="22"/>
      <c r="CTE74" s="22"/>
      <c r="CTF74" s="22"/>
      <c r="CTG74" s="22"/>
      <c r="CTH74" s="22"/>
      <c r="CTI74" s="22"/>
      <c r="CTJ74" s="22"/>
      <c r="CTK74" s="22"/>
      <c r="CTL74" s="22"/>
      <c r="CTM74" s="22"/>
      <c r="CTN74" s="22"/>
      <c r="CTO74" s="22"/>
      <c r="CTP74" s="22"/>
      <c r="CTQ74" s="22"/>
      <c r="CTR74" s="22"/>
      <c r="CTS74" s="22"/>
      <c r="CTT74" s="22"/>
      <c r="CTU74" s="22"/>
      <c r="CTV74" s="22"/>
      <c r="CTW74" s="22"/>
      <c r="CTX74" s="22"/>
      <c r="CTY74" s="22"/>
      <c r="CTZ74" s="22"/>
      <c r="CUA74" s="22"/>
      <c r="CUB74" s="22"/>
      <c r="CUC74" s="22"/>
      <c r="CUD74" s="22"/>
      <c r="CUE74" s="22"/>
      <c r="CUF74" s="22"/>
      <c r="CUG74" s="22"/>
      <c r="CUH74" s="22"/>
      <c r="CUI74" s="22"/>
      <c r="CUJ74" s="22"/>
      <c r="CUK74" s="22"/>
      <c r="CUL74" s="22"/>
      <c r="CUM74" s="22"/>
      <c r="CUN74" s="22"/>
      <c r="CUO74" s="22"/>
      <c r="CUP74" s="22"/>
      <c r="CUQ74" s="22"/>
      <c r="CUR74" s="22"/>
      <c r="CUS74" s="22"/>
      <c r="CUT74" s="22"/>
      <c r="CUU74" s="22"/>
      <c r="CUV74" s="22"/>
      <c r="CUW74" s="22"/>
      <c r="CUX74" s="22"/>
      <c r="CUY74" s="22"/>
      <c r="CUZ74" s="22"/>
      <c r="CVA74" s="22"/>
      <c r="CVB74" s="22"/>
      <c r="CVC74" s="22"/>
      <c r="CVD74" s="22"/>
      <c r="CVE74" s="22"/>
      <c r="CVF74" s="22"/>
      <c r="CVG74" s="22"/>
      <c r="CVH74" s="22"/>
      <c r="CVI74" s="22"/>
      <c r="CVJ74" s="22"/>
      <c r="CVK74" s="22"/>
      <c r="CVL74" s="22"/>
      <c r="CVM74" s="22"/>
      <c r="CVN74" s="22"/>
      <c r="CVO74" s="22"/>
      <c r="CVP74" s="22"/>
      <c r="CVQ74" s="22"/>
      <c r="CVR74" s="22"/>
      <c r="CVS74" s="22"/>
      <c r="CVT74" s="22"/>
      <c r="CVU74" s="22"/>
      <c r="CVV74" s="22"/>
      <c r="CVW74" s="22"/>
      <c r="CVX74" s="22"/>
      <c r="CVY74" s="22"/>
      <c r="CVZ74" s="22"/>
      <c r="CWA74" s="22"/>
      <c r="CWB74" s="22"/>
      <c r="CWC74" s="22"/>
      <c r="CWD74" s="22"/>
      <c r="CWE74" s="22"/>
      <c r="CWF74" s="22"/>
      <c r="CWG74" s="22"/>
      <c r="CWH74" s="22"/>
      <c r="CWI74" s="22"/>
      <c r="CWJ74" s="22"/>
      <c r="CWK74" s="22"/>
      <c r="CWL74" s="22"/>
      <c r="CWM74" s="22"/>
      <c r="CWN74" s="22"/>
      <c r="CWO74" s="22"/>
      <c r="CWP74" s="22"/>
      <c r="CWQ74" s="22"/>
      <c r="CWR74" s="22"/>
      <c r="CWS74" s="22"/>
      <c r="CWT74" s="22"/>
      <c r="CWU74" s="22"/>
      <c r="CWV74" s="22"/>
      <c r="CWW74" s="22"/>
      <c r="CWX74" s="22"/>
      <c r="CWY74" s="22"/>
      <c r="CWZ74" s="22"/>
      <c r="CXA74" s="22"/>
      <c r="CXB74" s="22"/>
      <c r="CXC74" s="22"/>
      <c r="CXD74" s="22"/>
      <c r="CXE74" s="22"/>
      <c r="CXF74" s="22"/>
      <c r="CXG74" s="22"/>
      <c r="CXH74" s="22"/>
      <c r="CXI74" s="22"/>
      <c r="CXJ74" s="22"/>
      <c r="CXK74" s="22"/>
      <c r="CXL74" s="22"/>
      <c r="CXM74" s="22"/>
      <c r="CXN74" s="22"/>
      <c r="CXO74" s="22"/>
      <c r="CXP74" s="22"/>
      <c r="CXQ74" s="22"/>
      <c r="CXR74" s="22"/>
      <c r="CXS74" s="22"/>
      <c r="CXT74" s="22"/>
      <c r="CXU74" s="22"/>
      <c r="CXV74" s="22"/>
      <c r="CXW74" s="22"/>
      <c r="CXX74" s="22"/>
      <c r="CXY74" s="22"/>
      <c r="CXZ74" s="22"/>
      <c r="CYA74" s="22"/>
      <c r="CYB74" s="22"/>
      <c r="CYC74" s="22"/>
      <c r="CYD74" s="22"/>
      <c r="CYE74" s="22"/>
      <c r="CYF74" s="22"/>
      <c r="CYG74" s="22"/>
      <c r="CYH74" s="22"/>
      <c r="CYI74" s="22"/>
      <c r="CYJ74" s="22"/>
      <c r="CYK74" s="22"/>
      <c r="CYL74" s="22"/>
      <c r="CYM74" s="22"/>
      <c r="CYN74" s="22"/>
      <c r="CYO74" s="22"/>
      <c r="CYP74" s="22"/>
      <c r="CYQ74" s="22"/>
      <c r="CYR74" s="22"/>
      <c r="CYS74" s="22"/>
      <c r="CYT74" s="22"/>
      <c r="CYU74" s="22"/>
      <c r="CYV74" s="22"/>
      <c r="CYW74" s="22"/>
      <c r="CYX74" s="22"/>
      <c r="CYY74" s="22"/>
      <c r="CYZ74" s="22"/>
      <c r="CZA74" s="22"/>
      <c r="CZB74" s="22"/>
      <c r="CZC74" s="22"/>
      <c r="CZD74" s="22"/>
      <c r="CZE74" s="22"/>
      <c r="CZF74" s="22"/>
      <c r="CZG74" s="22"/>
      <c r="CZH74" s="22"/>
      <c r="CZI74" s="22"/>
      <c r="CZJ74" s="22"/>
      <c r="CZK74" s="22"/>
      <c r="CZL74" s="22"/>
      <c r="CZM74" s="22"/>
      <c r="CZN74" s="22"/>
      <c r="CZO74" s="22"/>
      <c r="CZP74" s="22"/>
      <c r="CZQ74" s="22"/>
      <c r="CZR74" s="22"/>
      <c r="CZS74" s="22"/>
      <c r="CZT74" s="22"/>
      <c r="CZU74" s="22"/>
      <c r="CZV74" s="22"/>
      <c r="CZW74" s="22"/>
      <c r="CZX74" s="22"/>
      <c r="CZY74" s="22"/>
      <c r="CZZ74" s="22"/>
      <c r="DAA74" s="22"/>
      <c r="DAB74" s="22"/>
      <c r="DAC74" s="22"/>
      <c r="DAD74" s="22"/>
      <c r="DAE74" s="22"/>
      <c r="DAF74" s="22"/>
      <c r="DAG74" s="22"/>
      <c r="DAH74" s="22"/>
      <c r="DAI74" s="22"/>
      <c r="DAJ74" s="22"/>
      <c r="DAK74" s="22"/>
      <c r="DAL74" s="22"/>
      <c r="DAM74" s="22"/>
      <c r="DAN74" s="22"/>
      <c r="DAO74" s="22"/>
      <c r="DAP74" s="22"/>
      <c r="DAQ74" s="22"/>
      <c r="DAR74" s="22"/>
      <c r="DAS74" s="22"/>
      <c r="DAT74" s="22"/>
      <c r="DAU74" s="22"/>
      <c r="DAV74" s="22"/>
      <c r="DAW74" s="22"/>
      <c r="DAX74" s="22"/>
      <c r="DAY74" s="22"/>
      <c r="DAZ74" s="22"/>
      <c r="DBA74" s="22"/>
      <c r="DBB74" s="22"/>
      <c r="DBC74" s="22"/>
      <c r="DBD74" s="22"/>
      <c r="DBE74" s="22"/>
      <c r="DBF74" s="22"/>
      <c r="DBG74" s="22"/>
      <c r="DBH74" s="22"/>
      <c r="DBI74" s="22"/>
      <c r="DBJ74" s="22"/>
      <c r="DBK74" s="22"/>
      <c r="DBL74" s="22"/>
      <c r="DBM74" s="22"/>
      <c r="DBN74" s="22"/>
      <c r="DBO74" s="22"/>
      <c r="DBP74" s="22"/>
      <c r="DBQ74" s="22"/>
      <c r="DBR74" s="22"/>
      <c r="DBS74" s="22"/>
      <c r="DBT74" s="22"/>
      <c r="DBU74" s="22"/>
      <c r="DBV74" s="22"/>
      <c r="DBW74" s="22"/>
      <c r="DBX74" s="22"/>
      <c r="DBY74" s="22"/>
      <c r="DBZ74" s="22"/>
      <c r="DCA74" s="22"/>
      <c r="DCB74" s="22"/>
      <c r="DCC74" s="22"/>
      <c r="DCD74" s="22"/>
      <c r="DCE74" s="22"/>
      <c r="DCF74" s="22"/>
      <c r="DCG74" s="22"/>
      <c r="DCH74" s="22"/>
      <c r="DCI74" s="22"/>
      <c r="DCJ74" s="22"/>
      <c r="DCK74" s="22"/>
      <c r="DCL74" s="22"/>
      <c r="DCM74" s="22"/>
      <c r="DCN74" s="22"/>
      <c r="DCO74" s="22"/>
      <c r="DCP74" s="22"/>
      <c r="DCQ74" s="22"/>
      <c r="DCR74" s="22"/>
      <c r="DCS74" s="22"/>
      <c r="DCT74" s="22"/>
      <c r="DCU74" s="22"/>
      <c r="DCV74" s="22"/>
      <c r="DCW74" s="22"/>
      <c r="DCX74" s="22"/>
      <c r="DCY74" s="22"/>
      <c r="DCZ74" s="22"/>
      <c r="DDA74" s="22"/>
      <c r="DDB74" s="22"/>
      <c r="DDC74" s="22"/>
      <c r="DDD74" s="22"/>
      <c r="DDE74" s="22"/>
      <c r="DDF74" s="22"/>
      <c r="DDG74" s="22"/>
      <c r="DDH74" s="22"/>
      <c r="DDI74" s="22"/>
      <c r="DDJ74" s="22"/>
      <c r="DDK74" s="22"/>
      <c r="DDL74" s="22"/>
      <c r="DDM74" s="22"/>
      <c r="DDN74" s="22"/>
      <c r="DDO74" s="22"/>
      <c r="DDP74" s="22"/>
      <c r="DDQ74" s="22"/>
      <c r="DDR74" s="22"/>
      <c r="DDS74" s="22"/>
      <c r="DDT74" s="22"/>
      <c r="DDU74" s="22"/>
      <c r="DDV74" s="22"/>
      <c r="DDW74" s="22"/>
      <c r="DDX74" s="22"/>
      <c r="DDY74" s="22"/>
      <c r="DDZ74" s="22"/>
      <c r="DEA74" s="22"/>
      <c r="DEB74" s="22"/>
      <c r="DEC74" s="22"/>
      <c r="DED74" s="22"/>
      <c r="DEE74" s="22"/>
      <c r="DEF74" s="22"/>
      <c r="DEG74" s="22"/>
      <c r="DEH74" s="22"/>
      <c r="DEI74" s="22"/>
      <c r="DEJ74" s="22"/>
      <c r="DEK74" s="22"/>
      <c r="DEL74" s="22"/>
      <c r="DEM74" s="22"/>
      <c r="DEN74" s="22"/>
      <c r="DEO74" s="22"/>
      <c r="DEP74" s="22"/>
      <c r="DEQ74" s="22"/>
      <c r="DER74" s="22"/>
      <c r="DES74" s="22"/>
      <c r="DET74" s="22"/>
      <c r="DEU74" s="22"/>
      <c r="DEV74" s="22"/>
      <c r="DEW74" s="22"/>
      <c r="DEX74" s="22"/>
      <c r="DEY74" s="22"/>
      <c r="DEZ74" s="22"/>
      <c r="DFA74" s="22"/>
      <c r="DFB74" s="22"/>
      <c r="DFC74" s="22"/>
      <c r="DFD74" s="22"/>
      <c r="DFE74" s="22"/>
      <c r="DFF74" s="22"/>
      <c r="DFG74" s="22"/>
      <c r="DFH74" s="22"/>
      <c r="DFI74" s="22"/>
      <c r="DFJ74" s="22"/>
      <c r="DFK74" s="22"/>
      <c r="DFL74" s="22"/>
      <c r="DFM74" s="22"/>
      <c r="DFN74" s="22"/>
      <c r="DFO74" s="22"/>
      <c r="DFP74" s="22"/>
      <c r="DFQ74" s="22"/>
      <c r="DFR74" s="22"/>
      <c r="DFS74" s="22"/>
      <c r="DFT74" s="22"/>
      <c r="DFU74" s="22"/>
      <c r="DFV74" s="22"/>
      <c r="DFW74" s="22"/>
      <c r="DFX74" s="22"/>
      <c r="DFY74" s="22"/>
      <c r="DFZ74" s="22"/>
      <c r="DGA74" s="22"/>
      <c r="DGB74" s="22"/>
      <c r="DGC74" s="22"/>
      <c r="DGD74" s="22"/>
      <c r="DGE74" s="22"/>
      <c r="DGF74" s="22"/>
      <c r="DGG74" s="22"/>
      <c r="DGH74" s="22"/>
      <c r="DGI74" s="22"/>
      <c r="DGJ74" s="22"/>
      <c r="DGK74" s="22"/>
      <c r="DGL74" s="22"/>
      <c r="DGM74" s="22"/>
      <c r="DGN74" s="22"/>
      <c r="DGO74" s="22"/>
      <c r="DGP74" s="22"/>
      <c r="DGQ74" s="22"/>
      <c r="DGR74" s="22"/>
      <c r="DGS74" s="22"/>
      <c r="DGT74" s="22"/>
      <c r="DGU74" s="22"/>
      <c r="DGV74" s="22"/>
      <c r="DGW74" s="22"/>
      <c r="DGX74" s="22"/>
      <c r="DGY74" s="22"/>
      <c r="DGZ74" s="22"/>
      <c r="DHA74" s="22"/>
      <c r="DHB74" s="22"/>
      <c r="DHC74" s="22"/>
      <c r="DHD74" s="22"/>
      <c r="DHE74" s="22"/>
      <c r="DHF74" s="22"/>
      <c r="DHG74" s="22"/>
      <c r="DHH74" s="22"/>
      <c r="DHI74" s="22"/>
      <c r="DHJ74" s="22"/>
      <c r="DHK74" s="22"/>
      <c r="DHL74" s="22"/>
      <c r="DHM74" s="22"/>
      <c r="DHN74" s="22"/>
      <c r="DHO74" s="22"/>
      <c r="DHP74" s="22"/>
      <c r="DHQ74" s="22"/>
      <c r="DHR74" s="22"/>
      <c r="DHS74" s="22"/>
      <c r="DHT74" s="22"/>
      <c r="DHU74" s="22"/>
      <c r="DHV74" s="22"/>
      <c r="DHW74" s="22"/>
      <c r="DHX74" s="22"/>
      <c r="DHY74" s="22"/>
      <c r="DHZ74" s="22"/>
      <c r="DIA74" s="22"/>
      <c r="DIB74" s="22"/>
      <c r="DIC74" s="22"/>
      <c r="DID74" s="22"/>
      <c r="DIE74" s="22"/>
      <c r="DIF74" s="22"/>
      <c r="DIG74" s="22"/>
      <c r="DIH74" s="22"/>
      <c r="DII74" s="22"/>
      <c r="DIJ74" s="22"/>
      <c r="DIK74" s="22"/>
      <c r="DIL74" s="22"/>
      <c r="DIM74" s="22"/>
      <c r="DIN74" s="22"/>
      <c r="DIO74" s="22"/>
      <c r="DIP74" s="22"/>
      <c r="DIQ74" s="22"/>
      <c r="DIR74" s="22"/>
      <c r="DIS74" s="22"/>
      <c r="DIT74" s="22"/>
      <c r="DIU74" s="22"/>
      <c r="DIV74" s="22"/>
      <c r="DIW74" s="22"/>
      <c r="DIX74" s="22"/>
      <c r="DIY74" s="22"/>
      <c r="DIZ74" s="22"/>
      <c r="DJA74" s="22"/>
      <c r="DJB74" s="22"/>
      <c r="DJC74" s="22"/>
      <c r="DJD74" s="22"/>
      <c r="DJE74" s="22"/>
      <c r="DJF74" s="22"/>
      <c r="DJG74" s="22"/>
      <c r="DJH74" s="22"/>
      <c r="DJI74" s="22"/>
      <c r="DJJ74" s="22"/>
      <c r="DJK74" s="22"/>
      <c r="DJL74" s="22"/>
      <c r="DJM74" s="22"/>
      <c r="DJN74" s="22"/>
      <c r="DJO74" s="22"/>
      <c r="DJP74" s="22"/>
      <c r="DJQ74" s="22"/>
      <c r="DJR74" s="22"/>
      <c r="DJS74" s="22"/>
      <c r="DJT74" s="22"/>
      <c r="DJU74" s="22"/>
      <c r="DJV74" s="22"/>
      <c r="DJW74" s="22"/>
      <c r="DJX74" s="22"/>
      <c r="DJY74" s="22"/>
      <c r="DJZ74" s="22"/>
      <c r="DKA74" s="22"/>
      <c r="DKB74" s="22"/>
      <c r="DKC74" s="22"/>
      <c r="DKD74" s="22"/>
      <c r="DKE74" s="22"/>
      <c r="DKF74" s="22"/>
      <c r="DKG74" s="22"/>
      <c r="DKH74" s="22"/>
      <c r="DKI74" s="22"/>
      <c r="DKJ74" s="22"/>
      <c r="DKK74" s="22"/>
      <c r="DKL74" s="22"/>
      <c r="DKM74" s="22"/>
      <c r="DKN74" s="22"/>
      <c r="DKO74" s="22"/>
      <c r="DKP74" s="22"/>
      <c r="DKQ74" s="22"/>
      <c r="DKR74" s="22"/>
      <c r="DKS74" s="22"/>
      <c r="DKT74" s="22"/>
      <c r="DKU74" s="22"/>
      <c r="DKV74" s="22"/>
      <c r="DKW74" s="22"/>
      <c r="DKX74" s="22"/>
      <c r="DKY74" s="22"/>
      <c r="DKZ74" s="22"/>
      <c r="DLA74" s="22"/>
      <c r="DLB74" s="22"/>
      <c r="DLC74" s="22"/>
      <c r="DLD74" s="22"/>
      <c r="DLE74" s="22"/>
      <c r="DLF74" s="22"/>
      <c r="DLG74" s="22"/>
      <c r="DLH74" s="22"/>
      <c r="DLI74" s="22"/>
      <c r="DLJ74" s="22"/>
      <c r="DLK74" s="22"/>
      <c r="DLL74" s="22"/>
      <c r="DLM74" s="22"/>
      <c r="DLN74" s="22"/>
      <c r="DLO74" s="22"/>
      <c r="DLP74" s="22"/>
      <c r="DLQ74" s="22"/>
      <c r="DLR74" s="22"/>
      <c r="DLS74" s="22"/>
      <c r="DLT74" s="22"/>
      <c r="DLU74" s="22"/>
      <c r="DLV74" s="22"/>
      <c r="DLW74" s="22"/>
      <c r="DLX74" s="22"/>
      <c r="DLY74" s="22"/>
      <c r="DLZ74" s="22"/>
      <c r="DMA74" s="22"/>
      <c r="DMB74" s="22"/>
      <c r="DMC74" s="22"/>
      <c r="DMD74" s="22"/>
      <c r="DME74" s="22"/>
      <c r="DMF74" s="22"/>
      <c r="DMG74" s="22"/>
      <c r="DMH74" s="22"/>
      <c r="DMI74" s="22"/>
      <c r="DMJ74" s="22"/>
      <c r="DMK74" s="22"/>
      <c r="DML74" s="22"/>
      <c r="DMM74" s="22"/>
      <c r="DMN74" s="22"/>
      <c r="DMO74" s="22"/>
      <c r="DMP74" s="22"/>
      <c r="DMQ74" s="22"/>
      <c r="DMR74" s="22"/>
      <c r="DMS74" s="22"/>
      <c r="DMT74" s="22"/>
      <c r="DMU74" s="22"/>
      <c r="DMV74" s="22"/>
      <c r="DMW74" s="22"/>
      <c r="DMX74" s="22"/>
      <c r="DMY74" s="22"/>
      <c r="DMZ74" s="22"/>
      <c r="DNA74" s="22"/>
      <c r="DNB74" s="22"/>
      <c r="DNC74" s="22"/>
      <c r="DND74" s="22"/>
      <c r="DNE74" s="22"/>
      <c r="DNF74" s="22"/>
      <c r="DNG74" s="22"/>
      <c r="DNH74" s="22"/>
      <c r="DNI74" s="22"/>
      <c r="DNJ74" s="22"/>
      <c r="DNK74" s="22"/>
      <c r="DNL74" s="22"/>
      <c r="DNM74" s="22"/>
      <c r="DNN74" s="22"/>
      <c r="DNO74" s="22"/>
      <c r="DNP74" s="22"/>
      <c r="DNQ74" s="22"/>
      <c r="DNR74" s="22"/>
      <c r="DNS74" s="22"/>
      <c r="DNT74" s="22"/>
      <c r="DNU74" s="22"/>
      <c r="DNV74" s="22"/>
      <c r="DNW74" s="22"/>
      <c r="DNX74" s="22"/>
      <c r="DNY74" s="22"/>
      <c r="DNZ74" s="22"/>
      <c r="DOA74" s="22"/>
      <c r="DOB74" s="22"/>
      <c r="DOC74" s="22"/>
      <c r="DOD74" s="22"/>
      <c r="DOE74" s="22"/>
      <c r="DOF74" s="22"/>
      <c r="DOG74" s="22"/>
      <c r="DOH74" s="22"/>
      <c r="DOI74" s="22"/>
      <c r="DOJ74" s="22"/>
      <c r="DOK74" s="22"/>
      <c r="DOL74" s="22"/>
      <c r="DOM74" s="22"/>
      <c r="DON74" s="22"/>
      <c r="DOO74" s="22"/>
      <c r="DOP74" s="22"/>
      <c r="DOQ74" s="22"/>
      <c r="DOR74" s="22"/>
      <c r="DOS74" s="22"/>
      <c r="DOT74" s="22"/>
      <c r="DOU74" s="22"/>
      <c r="DOV74" s="22"/>
      <c r="DOW74" s="22"/>
      <c r="DOX74" s="22"/>
      <c r="DOY74" s="22"/>
      <c r="DOZ74" s="22"/>
      <c r="DPA74" s="22"/>
      <c r="DPB74" s="22"/>
      <c r="DPC74" s="22"/>
      <c r="DPD74" s="22"/>
      <c r="DPE74" s="22"/>
      <c r="DPF74" s="22"/>
      <c r="DPG74" s="22"/>
      <c r="DPH74" s="22"/>
      <c r="DPI74" s="22"/>
      <c r="DPJ74" s="22"/>
      <c r="DPK74" s="22"/>
      <c r="DPL74" s="22"/>
      <c r="DPM74" s="22"/>
      <c r="DPN74" s="22"/>
      <c r="DPO74" s="22"/>
      <c r="DPP74" s="22"/>
      <c r="DPQ74" s="22"/>
      <c r="DPR74" s="22"/>
      <c r="DPS74" s="22"/>
      <c r="DPT74" s="22"/>
      <c r="DPU74" s="22"/>
      <c r="DPV74" s="22"/>
      <c r="DPW74" s="22"/>
      <c r="DPX74" s="22"/>
      <c r="DPY74" s="22"/>
      <c r="DPZ74" s="22"/>
      <c r="DQA74" s="22"/>
      <c r="DQB74" s="22"/>
      <c r="DQC74" s="22"/>
      <c r="DQD74" s="22"/>
      <c r="DQE74" s="22"/>
      <c r="DQF74" s="22"/>
      <c r="DQG74" s="22"/>
      <c r="DQH74" s="22"/>
      <c r="DQI74" s="22"/>
      <c r="DQJ74" s="22"/>
      <c r="DQK74" s="22"/>
      <c r="DQL74" s="22"/>
      <c r="DQM74" s="22"/>
      <c r="DQN74" s="22"/>
      <c r="DQO74" s="22"/>
      <c r="DQP74" s="22"/>
      <c r="DQQ74" s="22"/>
      <c r="DQR74" s="22"/>
      <c r="DQS74" s="22"/>
      <c r="DQT74" s="22"/>
      <c r="DQU74" s="22"/>
      <c r="DQV74" s="22"/>
      <c r="DQW74" s="22"/>
      <c r="DQX74" s="22"/>
      <c r="DQY74" s="22"/>
      <c r="DQZ74" s="22"/>
      <c r="DRA74" s="22"/>
      <c r="DRB74" s="22"/>
      <c r="DRC74" s="22"/>
      <c r="DRD74" s="22"/>
      <c r="DRE74" s="22"/>
      <c r="DRF74" s="22"/>
      <c r="DRG74" s="22"/>
      <c r="DRH74" s="22"/>
      <c r="DRI74" s="22"/>
      <c r="DRJ74" s="22"/>
      <c r="DRK74" s="22"/>
      <c r="DRL74" s="22"/>
      <c r="DRM74" s="22"/>
      <c r="DRN74" s="22"/>
      <c r="DRO74" s="22"/>
      <c r="DRP74" s="22"/>
      <c r="DRQ74" s="22"/>
      <c r="DRR74" s="22"/>
      <c r="DRS74" s="22"/>
      <c r="DRT74" s="22"/>
      <c r="DRU74" s="22"/>
      <c r="DRV74" s="22"/>
      <c r="DRW74" s="22"/>
      <c r="DRX74" s="22"/>
      <c r="DRY74" s="22"/>
      <c r="DRZ74" s="22"/>
      <c r="DSA74" s="22"/>
      <c r="DSB74" s="22"/>
      <c r="DSC74" s="22"/>
      <c r="DSD74" s="22"/>
      <c r="DSE74" s="22"/>
      <c r="DSF74" s="22"/>
      <c r="DSG74" s="22"/>
      <c r="DSH74" s="22"/>
      <c r="DSI74" s="22"/>
      <c r="DSJ74" s="22"/>
      <c r="DSK74" s="22"/>
      <c r="DSL74" s="22"/>
      <c r="DSM74" s="22"/>
      <c r="DSN74" s="22"/>
      <c r="DSO74" s="22"/>
      <c r="DSP74" s="22"/>
      <c r="DSQ74" s="22"/>
      <c r="DSR74" s="22"/>
      <c r="DSS74" s="22"/>
      <c r="DST74" s="22"/>
      <c r="DSU74" s="22"/>
      <c r="DSV74" s="22"/>
      <c r="DSW74" s="22"/>
      <c r="DSX74" s="22"/>
      <c r="DSY74" s="22"/>
      <c r="DSZ74" s="22"/>
      <c r="DTA74" s="22"/>
      <c r="DTB74" s="22"/>
      <c r="DTC74" s="22"/>
      <c r="DTD74" s="22"/>
      <c r="DTE74" s="22"/>
      <c r="DTF74" s="22"/>
      <c r="DTG74" s="22"/>
      <c r="DTH74" s="22"/>
      <c r="DTI74" s="22"/>
      <c r="DTJ74" s="22"/>
      <c r="DTK74" s="22"/>
      <c r="DTL74" s="22"/>
      <c r="DTM74" s="22"/>
      <c r="DTN74" s="22"/>
      <c r="DTO74" s="22"/>
      <c r="DTP74" s="22"/>
      <c r="DTQ74" s="22"/>
      <c r="DTR74" s="22"/>
      <c r="DTS74" s="22"/>
      <c r="DTT74" s="22"/>
      <c r="DTU74" s="22"/>
      <c r="DTV74" s="22"/>
      <c r="DTW74" s="22"/>
      <c r="DTX74" s="22"/>
      <c r="DTY74" s="22"/>
      <c r="DTZ74" s="22"/>
      <c r="DUA74" s="22"/>
      <c r="DUB74" s="22"/>
      <c r="DUC74" s="22"/>
      <c r="DUD74" s="22"/>
      <c r="DUE74" s="22"/>
      <c r="DUF74" s="22"/>
      <c r="DUG74" s="22"/>
      <c r="DUH74" s="22"/>
      <c r="DUI74" s="22"/>
      <c r="DUJ74" s="22"/>
      <c r="DUK74" s="22"/>
      <c r="DUL74" s="22"/>
      <c r="DUM74" s="22"/>
      <c r="DUN74" s="22"/>
      <c r="DUO74" s="22"/>
      <c r="DUP74" s="22"/>
      <c r="DUQ74" s="22"/>
      <c r="DUR74" s="22"/>
      <c r="DUS74" s="22"/>
      <c r="DUT74" s="22"/>
      <c r="DUU74" s="22"/>
      <c r="DUV74" s="22"/>
      <c r="DUW74" s="22"/>
      <c r="DUX74" s="22"/>
      <c r="DUY74" s="22"/>
      <c r="DUZ74" s="22"/>
      <c r="DVA74" s="22"/>
      <c r="DVB74" s="22"/>
      <c r="DVC74" s="22"/>
      <c r="DVD74" s="22"/>
      <c r="DVE74" s="22"/>
      <c r="DVF74" s="22"/>
      <c r="DVG74" s="22"/>
      <c r="DVH74" s="22"/>
      <c r="DVI74" s="22"/>
      <c r="DVJ74" s="22"/>
      <c r="DVK74" s="22"/>
      <c r="DVL74" s="22"/>
      <c r="DVM74" s="22"/>
      <c r="DVN74" s="22"/>
      <c r="DVO74" s="22"/>
      <c r="DVP74" s="22"/>
      <c r="DVQ74" s="22"/>
      <c r="DVR74" s="22"/>
      <c r="DVS74" s="22"/>
      <c r="DVT74" s="22"/>
      <c r="DVU74" s="22"/>
      <c r="DVV74" s="22"/>
      <c r="DVW74" s="22"/>
      <c r="DVX74" s="22"/>
      <c r="DVY74" s="22"/>
      <c r="DVZ74" s="22"/>
      <c r="DWA74" s="22"/>
      <c r="DWB74" s="22"/>
      <c r="DWC74" s="22"/>
      <c r="DWD74" s="22"/>
      <c r="DWE74" s="22"/>
      <c r="DWF74" s="22"/>
      <c r="DWG74" s="22"/>
      <c r="DWH74" s="22"/>
      <c r="DWI74" s="22"/>
      <c r="DWJ74" s="22"/>
      <c r="DWK74" s="22"/>
      <c r="DWL74" s="22"/>
      <c r="DWM74" s="22"/>
      <c r="DWN74" s="22"/>
      <c r="DWO74" s="22"/>
      <c r="DWP74" s="22"/>
      <c r="DWQ74" s="22"/>
      <c r="DWR74" s="22"/>
      <c r="DWS74" s="22"/>
      <c r="DWT74" s="22"/>
      <c r="DWU74" s="22"/>
      <c r="DWV74" s="22"/>
      <c r="DWW74" s="22"/>
      <c r="DWX74" s="22"/>
      <c r="DWY74" s="22"/>
      <c r="DWZ74" s="22"/>
      <c r="DXA74" s="22"/>
      <c r="DXB74" s="22"/>
      <c r="DXC74" s="22"/>
      <c r="DXD74" s="22"/>
      <c r="DXE74" s="22"/>
      <c r="DXF74" s="22"/>
      <c r="DXG74" s="22"/>
      <c r="DXH74" s="22"/>
      <c r="DXI74" s="22"/>
      <c r="DXJ74" s="22"/>
      <c r="DXK74" s="22"/>
      <c r="DXL74" s="22"/>
      <c r="DXM74" s="22"/>
      <c r="DXN74" s="22"/>
      <c r="DXO74" s="22"/>
      <c r="DXP74" s="22"/>
      <c r="DXQ74" s="22"/>
      <c r="DXR74" s="22"/>
      <c r="DXS74" s="22"/>
      <c r="DXT74" s="22"/>
      <c r="DXU74" s="22"/>
      <c r="DXV74" s="22"/>
      <c r="DXW74" s="22"/>
      <c r="DXX74" s="22"/>
      <c r="DXY74" s="22"/>
      <c r="DXZ74" s="22"/>
      <c r="DYA74" s="22"/>
      <c r="DYB74" s="22"/>
      <c r="DYC74" s="22"/>
      <c r="DYD74" s="22"/>
      <c r="DYE74" s="22"/>
      <c r="DYF74" s="22"/>
      <c r="DYG74" s="22"/>
      <c r="DYH74" s="22"/>
      <c r="DYI74" s="22"/>
      <c r="DYJ74" s="22"/>
      <c r="DYK74" s="22"/>
      <c r="DYL74" s="22"/>
      <c r="DYM74" s="22"/>
      <c r="DYN74" s="22"/>
      <c r="DYO74" s="22"/>
      <c r="DYP74" s="22"/>
      <c r="DYQ74" s="22"/>
      <c r="DYR74" s="22"/>
      <c r="DYS74" s="22"/>
      <c r="DYT74" s="22"/>
      <c r="DYU74" s="22"/>
      <c r="DYV74" s="22"/>
      <c r="DYW74" s="22"/>
      <c r="DYX74" s="22"/>
      <c r="DYY74" s="22"/>
      <c r="DYZ74" s="22"/>
      <c r="DZA74" s="22"/>
      <c r="DZB74" s="22"/>
      <c r="DZC74" s="22"/>
      <c r="DZD74" s="22"/>
      <c r="DZE74" s="22"/>
      <c r="DZF74" s="22"/>
      <c r="DZG74" s="22"/>
      <c r="DZH74" s="22"/>
      <c r="DZI74" s="22"/>
      <c r="DZJ74" s="22"/>
      <c r="DZK74" s="22"/>
      <c r="DZL74" s="22"/>
      <c r="DZM74" s="22"/>
      <c r="DZN74" s="22"/>
      <c r="DZO74" s="22"/>
      <c r="DZP74" s="22"/>
      <c r="DZQ74" s="22"/>
      <c r="DZR74" s="22"/>
      <c r="DZS74" s="22"/>
      <c r="DZT74" s="22"/>
      <c r="DZU74" s="22"/>
      <c r="DZV74" s="22"/>
      <c r="DZW74" s="22"/>
      <c r="DZX74" s="22"/>
      <c r="DZY74" s="22"/>
      <c r="DZZ74" s="22"/>
      <c r="EAA74" s="22"/>
      <c r="EAB74" s="22"/>
      <c r="EAC74" s="22"/>
      <c r="EAD74" s="22"/>
      <c r="EAE74" s="22"/>
      <c r="EAF74" s="22"/>
      <c r="EAG74" s="22"/>
      <c r="EAH74" s="22"/>
      <c r="EAI74" s="22"/>
      <c r="EAJ74" s="22"/>
      <c r="EAK74" s="22"/>
      <c r="EAL74" s="22"/>
      <c r="EAM74" s="22"/>
      <c r="EAN74" s="22"/>
      <c r="EAO74" s="22"/>
      <c r="EAP74" s="22"/>
      <c r="EAQ74" s="22"/>
      <c r="EAR74" s="22"/>
      <c r="EAS74" s="22"/>
      <c r="EAT74" s="22"/>
      <c r="EAU74" s="22"/>
      <c r="EAV74" s="22"/>
      <c r="EAW74" s="22"/>
      <c r="EAX74" s="22"/>
      <c r="EAY74" s="22"/>
      <c r="EAZ74" s="22"/>
      <c r="EBA74" s="22"/>
      <c r="EBB74" s="22"/>
      <c r="EBC74" s="22"/>
      <c r="EBD74" s="22"/>
      <c r="EBE74" s="22"/>
      <c r="EBF74" s="22"/>
      <c r="EBG74" s="22"/>
      <c r="EBH74" s="22"/>
      <c r="EBI74" s="22"/>
      <c r="EBJ74" s="22"/>
      <c r="EBK74" s="22"/>
      <c r="EBL74" s="22"/>
      <c r="EBM74" s="22"/>
      <c r="EBN74" s="22"/>
      <c r="EBO74" s="22"/>
      <c r="EBP74" s="22"/>
      <c r="EBQ74" s="22"/>
      <c r="EBR74" s="22"/>
      <c r="EBS74" s="22"/>
      <c r="EBT74" s="22"/>
      <c r="EBU74" s="22"/>
      <c r="EBV74" s="22"/>
      <c r="EBW74" s="22"/>
      <c r="EBX74" s="22"/>
      <c r="EBY74" s="22"/>
      <c r="EBZ74" s="22"/>
      <c r="ECA74" s="22"/>
      <c r="ECB74" s="22"/>
      <c r="ECC74" s="22"/>
      <c r="ECD74" s="22"/>
      <c r="ECE74" s="22"/>
      <c r="ECF74" s="22"/>
      <c r="ECG74" s="22"/>
      <c r="ECH74" s="22"/>
      <c r="ECI74" s="22"/>
      <c r="ECJ74" s="22"/>
      <c r="ECK74" s="22"/>
      <c r="ECL74" s="22"/>
      <c r="ECM74" s="22"/>
      <c r="ECN74" s="22"/>
      <c r="ECO74" s="22"/>
      <c r="ECP74" s="22"/>
      <c r="ECQ74" s="22"/>
      <c r="ECR74" s="22"/>
      <c r="ECS74" s="22"/>
      <c r="ECT74" s="22"/>
      <c r="ECU74" s="22"/>
      <c r="ECV74" s="22"/>
      <c r="ECW74" s="22"/>
      <c r="ECX74" s="22"/>
      <c r="ECY74" s="22"/>
      <c r="ECZ74" s="22"/>
      <c r="EDA74" s="22"/>
      <c r="EDB74" s="22"/>
      <c r="EDC74" s="22"/>
      <c r="EDD74" s="22"/>
      <c r="EDE74" s="22"/>
      <c r="EDF74" s="22"/>
      <c r="EDG74" s="22"/>
      <c r="EDH74" s="22"/>
      <c r="EDI74" s="22"/>
      <c r="EDJ74" s="22"/>
      <c r="EDK74" s="22"/>
      <c r="EDL74" s="22"/>
      <c r="EDM74" s="22"/>
      <c r="EDN74" s="22"/>
      <c r="EDO74" s="22"/>
      <c r="EDP74" s="22"/>
      <c r="EDQ74" s="22"/>
      <c r="EDR74" s="22"/>
      <c r="EDS74" s="22"/>
      <c r="EDT74" s="22"/>
      <c r="EDU74" s="22"/>
      <c r="EDV74" s="22"/>
      <c r="EDW74" s="22"/>
      <c r="EDX74" s="22"/>
      <c r="EDY74" s="22"/>
      <c r="EDZ74" s="22"/>
      <c r="EEA74" s="22"/>
      <c r="EEB74" s="22"/>
      <c r="EEC74" s="22"/>
      <c r="EED74" s="22"/>
      <c r="EEE74" s="22"/>
      <c r="EEF74" s="22"/>
      <c r="EEG74" s="22"/>
      <c r="EEH74" s="22"/>
      <c r="EEI74" s="22"/>
      <c r="EEJ74" s="22"/>
      <c r="EEK74" s="22"/>
      <c r="EEL74" s="22"/>
      <c r="EEM74" s="22"/>
      <c r="EEN74" s="22"/>
      <c r="EEO74" s="22"/>
      <c r="EEP74" s="22"/>
      <c r="EEQ74" s="22"/>
      <c r="EER74" s="22"/>
      <c r="EES74" s="22"/>
      <c r="EET74" s="22"/>
      <c r="EEU74" s="22"/>
      <c r="EEV74" s="22"/>
      <c r="EEW74" s="22"/>
      <c r="EEX74" s="22"/>
      <c r="EEY74" s="22"/>
      <c r="EEZ74" s="22"/>
      <c r="EFA74" s="22"/>
      <c r="EFB74" s="22"/>
      <c r="EFC74" s="22"/>
      <c r="EFD74" s="22"/>
      <c r="EFE74" s="22"/>
      <c r="EFF74" s="22"/>
      <c r="EFG74" s="22"/>
      <c r="EFH74" s="22"/>
      <c r="EFI74" s="22"/>
      <c r="EFJ74" s="22"/>
      <c r="EFK74" s="22"/>
      <c r="EFL74" s="22"/>
      <c r="EFM74" s="22"/>
      <c r="EFN74" s="22"/>
      <c r="EFO74" s="22"/>
      <c r="EFP74" s="22"/>
      <c r="EFQ74" s="22"/>
      <c r="EFR74" s="22"/>
      <c r="EFS74" s="22"/>
      <c r="EFT74" s="22"/>
      <c r="EFU74" s="22"/>
      <c r="EFV74" s="22"/>
      <c r="EFW74" s="22"/>
      <c r="EFX74" s="22"/>
      <c r="EFY74" s="22"/>
      <c r="EFZ74" s="22"/>
      <c r="EGA74" s="22"/>
      <c r="EGB74" s="22"/>
      <c r="EGC74" s="22"/>
      <c r="EGD74" s="22"/>
      <c r="EGE74" s="22"/>
      <c r="EGF74" s="22"/>
      <c r="EGG74" s="22"/>
      <c r="EGH74" s="22"/>
      <c r="EGI74" s="22"/>
      <c r="EGJ74" s="22"/>
      <c r="EGK74" s="22"/>
      <c r="EGL74" s="22"/>
      <c r="EGM74" s="22"/>
      <c r="EGN74" s="22"/>
      <c r="EGO74" s="22"/>
      <c r="EGP74" s="22"/>
      <c r="EGQ74" s="22"/>
      <c r="EGR74" s="22"/>
      <c r="EGS74" s="22"/>
      <c r="EGT74" s="22"/>
      <c r="EGU74" s="22"/>
      <c r="EGV74" s="22"/>
      <c r="EGW74" s="22"/>
      <c r="EGX74" s="22"/>
      <c r="EGY74" s="22"/>
      <c r="EGZ74" s="22"/>
      <c r="EHA74" s="22"/>
      <c r="EHB74" s="22"/>
      <c r="EHC74" s="22"/>
      <c r="EHD74" s="22"/>
      <c r="EHE74" s="22"/>
      <c r="EHF74" s="22"/>
      <c r="EHG74" s="22"/>
      <c r="EHH74" s="22"/>
      <c r="EHI74" s="22"/>
      <c r="EHJ74" s="22"/>
      <c r="EHK74" s="22"/>
      <c r="EHL74" s="22"/>
      <c r="EHM74" s="22"/>
      <c r="EHN74" s="22"/>
      <c r="EHO74" s="22"/>
      <c r="EHP74" s="22"/>
      <c r="EHQ74" s="22"/>
      <c r="EHR74" s="22"/>
      <c r="EHS74" s="22"/>
      <c r="EHT74" s="22"/>
      <c r="EHU74" s="22"/>
      <c r="EHV74" s="22"/>
      <c r="EHW74" s="22"/>
      <c r="EHX74" s="22"/>
      <c r="EHY74" s="22"/>
      <c r="EHZ74" s="22"/>
      <c r="EIA74" s="22"/>
      <c r="EIB74" s="22"/>
      <c r="EIC74" s="22"/>
      <c r="EID74" s="22"/>
      <c r="EIE74" s="22"/>
      <c r="EIF74" s="22"/>
      <c r="EIG74" s="22"/>
      <c r="EIH74" s="22"/>
      <c r="EII74" s="22"/>
      <c r="EIJ74" s="22"/>
      <c r="EIK74" s="22"/>
      <c r="EIL74" s="22"/>
      <c r="EIM74" s="22"/>
      <c r="EIN74" s="22"/>
      <c r="EIO74" s="22"/>
      <c r="EIP74" s="22"/>
      <c r="EIQ74" s="22"/>
      <c r="EIR74" s="22"/>
      <c r="EIS74" s="22"/>
      <c r="EIT74" s="22"/>
      <c r="EIU74" s="22"/>
      <c r="EIV74" s="22"/>
      <c r="EIW74" s="22"/>
      <c r="EIX74" s="22"/>
      <c r="EIY74" s="22"/>
      <c r="EIZ74" s="22"/>
      <c r="EJA74" s="22"/>
      <c r="EJB74" s="22"/>
      <c r="EJC74" s="22"/>
      <c r="EJD74" s="22"/>
      <c r="EJE74" s="22"/>
      <c r="EJF74" s="22"/>
      <c r="EJG74" s="22"/>
      <c r="EJH74" s="22"/>
      <c r="EJI74" s="22"/>
      <c r="EJJ74" s="22"/>
      <c r="EJK74" s="22"/>
      <c r="EJL74" s="22"/>
      <c r="EJM74" s="22"/>
      <c r="EJN74" s="22"/>
      <c r="EJO74" s="22"/>
      <c r="EJP74" s="22"/>
      <c r="EJQ74" s="22"/>
      <c r="EJR74" s="22"/>
      <c r="EJS74" s="22"/>
      <c r="EJT74" s="22"/>
      <c r="EJU74" s="22"/>
      <c r="EJV74" s="22"/>
      <c r="EJW74" s="22"/>
      <c r="EJX74" s="22"/>
      <c r="EJY74" s="22"/>
      <c r="EJZ74" s="22"/>
      <c r="EKA74" s="22"/>
      <c r="EKB74" s="22"/>
      <c r="EKC74" s="22"/>
      <c r="EKD74" s="22"/>
      <c r="EKE74" s="22"/>
      <c r="EKF74" s="22"/>
      <c r="EKG74" s="22"/>
      <c r="EKH74" s="22"/>
      <c r="EKI74" s="22"/>
      <c r="EKJ74" s="22"/>
      <c r="EKK74" s="22"/>
      <c r="EKL74" s="22"/>
      <c r="EKM74" s="22"/>
      <c r="EKN74" s="22"/>
      <c r="EKO74" s="22"/>
      <c r="EKP74" s="22"/>
      <c r="EKQ74" s="22"/>
      <c r="EKR74" s="22"/>
      <c r="EKS74" s="22"/>
      <c r="EKT74" s="22"/>
      <c r="EKU74" s="22"/>
      <c r="EKV74" s="22"/>
      <c r="EKW74" s="22"/>
      <c r="EKX74" s="22"/>
      <c r="EKY74" s="22"/>
      <c r="EKZ74" s="22"/>
      <c r="ELA74" s="22"/>
      <c r="ELB74" s="22"/>
      <c r="ELC74" s="22"/>
      <c r="ELD74" s="22"/>
      <c r="ELE74" s="22"/>
      <c r="ELF74" s="22"/>
      <c r="ELG74" s="22"/>
      <c r="ELH74" s="22"/>
      <c r="ELI74" s="22"/>
      <c r="ELJ74" s="22"/>
      <c r="ELK74" s="22"/>
      <c r="ELL74" s="22"/>
      <c r="ELM74" s="22"/>
      <c r="ELN74" s="22"/>
      <c r="ELO74" s="22"/>
      <c r="ELP74" s="22"/>
      <c r="ELQ74" s="22"/>
      <c r="ELR74" s="22"/>
      <c r="ELS74" s="22"/>
      <c r="ELT74" s="22"/>
      <c r="ELU74" s="22"/>
      <c r="ELV74" s="22"/>
      <c r="ELW74" s="22"/>
      <c r="ELX74" s="22"/>
      <c r="ELY74" s="22"/>
      <c r="ELZ74" s="22"/>
      <c r="EMA74" s="22"/>
      <c r="EMB74" s="22"/>
      <c r="EMC74" s="22"/>
      <c r="EMD74" s="22"/>
      <c r="EME74" s="22"/>
      <c r="EMF74" s="22"/>
      <c r="EMG74" s="22"/>
      <c r="EMH74" s="22"/>
      <c r="EMI74" s="22"/>
      <c r="EMJ74" s="22"/>
      <c r="EMK74" s="22"/>
      <c r="EML74" s="22"/>
      <c r="EMM74" s="22"/>
      <c r="EMN74" s="22"/>
      <c r="EMO74" s="22"/>
      <c r="EMP74" s="22"/>
      <c r="EMQ74" s="22"/>
      <c r="EMR74" s="22"/>
      <c r="EMS74" s="22"/>
      <c r="EMT74" s="22"/>
      <c r="EMU74" s="22"/>
      <c r="EMV74" s="22"/>
      <c r="EMW74" s="22"/>
      <c r="EMX74" s="22"/>
      <c r="EMY74" s="22"/>
      <c r="EMZ74" s="22"/>
      <c r="ENA74" s="22"/>
      <c r="ENB74" s="22"/>
      <c r="ENC74" s="22"/>
      <c r="END74" s="22"/>
      <c r="ENE74" s="22"/>
      <c r="ENF74" s="22"/>
      <c r="ENG74" s="22"/>
      <c r="ENH74" s="22"/>
      <c r="ENI74" s="22"/>
      <c r="ENJ74" s="22"/>
      <c r="ENK74" s="22"/>
      <c r="ENL74" s="22"/>
      <c r="ENM74" s="22"/>
      <c r="ENN74" s="22"/>
      <c r="ENO74" s="22"/>
      <c r="ENP74" s="22"/>
      <c r="ENQ74" s="22"/>
      <c r="ENR74" s="22"/>
      <c r="ENS74" s="22"/>
      <c r="ENT74" s="22"/>
      <c r="ENU74" s="22"/>
      <c r="ENV74" s="22"/>
      <c r="ENW74" s="22"/>
      <c r="ENX74" s="22"/>
      <c r="ENY74" s="22"/>
      <c r="ENZ74" s="22"/>
      <c r="EOA74" s="22"/>
      <c r="EOB74" s="22"/>
      <c r="EOC74" s="22"/>
      <c r="EOD74" s="22"/>
      <c r="EOE74" s="22"/>
      <c r="EOF74" s="22"/>
      <c r="EOG74" s="22"/>
      <c r="EOH74" s="22"/>
      <c r="EOI74" s="22"/>
      <c r="EOJ74" s="22"/>
      <c r="EOK74" s="22"/>
      <c r="EOL74" s="22"/>
      <c r="EOM74" s="22"/>
      <c r="EON74" s="22"/>
      <c r="EOO74" s="22"/>
      <c r="EOP74" s="22"/>
      <c r="EOQ74" s="22"/>
      <c r="EOR74" s="22"/>
      <c r="EOS74" s="22"/>
      <c r="EOT74" s="22"/>
      <c r="EOU74" s="22"/>
      <c r="EOV74" s="22"/>
      <c r="EOW74" s="22"/>
      <c r="EOX74" s="22"/>
      <c r="EOY74" s="22"/>
      <c r="EOZ74" s="22"/>
      <c r="EPA74" s="22"/>
      <c r="EPB74" s="22"/>
      <c r="EPC74" s="22"/>
      <c r="EPD74" s="22"/>
      <c r="EPE74" s="22"/>
      <c r="EPF74" s="22"/>
      <c r="EPG74" s="22"/>
      <c r="EPH74" s="22"/>
      <c r="EPI74" s="22"/>
      <c r="EPJ74" s="22"/>
      <c r="EPK74" s="22"/>
      <c r="EPL74" s="22"/>
      <c r="EPM74" s="22"/>
      <c r="EPN74" s="22"/>
      <c r="EPO74" s="22"/>
      <c r="EPP74" s="22"/>
      <c r="EPQ74" s="22"/>
      <c r="EPR74" s="22"/>
      <c r="EPS74" s="22"/>
      <c r="EPT74" s="22"/>
      <c r="EPU74" s="22"/>
      <c r="EPV74" s="22"/>
      <c r="EPW74" s="22"/>
      <c r="EPX74" s="22"/>
      <c r="EPY74" s="22"/>
      <c r="EPZ74" s="22"/>
      <c r="EQA74" s="22"/>
      <c r="EQB74" s="22"/>
      <c r="EQC74" s="22"/>
      <c r="EQD74" s="22"/>
      <c r="EQE74" s="22"/>
      <c r="EQF74" s="22"/>
      <c r="EQG74" s="22"/>
      <c r="EQH74" s="22"/>
      <c r="EQI74" s="22"/>
      <c r="EQJ74" s="22"/>
      <c r="EQK74" s="22"/>
      <c r="EQL74" s="22"/>
      <c r="EQM74" s="22"/>
      <c r="EQN74" s="22"/>
      <c r="EQO74" s="22"/>
      <c r="EQP74" s="22"/>
      <c r="EQQ74" s="22"/>
      <c r="EQR74" s="22"/>
      <c r="EQS74" s="22"/>
      <c r="EQT74" s="22"/>
      <c r="EQU74" s="22"/>
      <c r="EQV74" s="22"/>
      <c r="EQW74" s="22"/>
      <c r="EQX74" s="22"/>
      <c r="EQY74" s="22"/>
      <c r="EQZ74" s="22"/>
      <c r="ERA74" s="22"/>
      <c r="ERB74" s="22"/>
      <c r="ERC74" s="22"/>
      <c r="ERD74" s="22"/>
      <c r="ERE74" s="22"/>
      <c r="ERF74" s="22"/>
      <c r="ERG74" s="22"/>
      <c r="ERH74" s="22"/>
      <c r="ERI74" s="22"/>
      <c r="ERJ74" s="22"/>
      <c r="ERK74" s="22"/>
      <c r="ERL74" s="22"/>
      <c r="ERM74" s="22"/>
      <c r="ERN74" s="22"/>
      <c r="ERO74" s="22"/>
      <c r="ERP74" s="22"/>
      <c r="ERQ74" s="22"/>
      <c r="ERR74" s="22"/>
      <c r="ERS74" s="22"/>
      <c r="ERT74" s="22"/>
      <c r="ERU74" s="22"/>
      <c r="ERV74" s="22"/>
      <c r="ERW74" s="22"/>
      <c r="ERX74" s="22"/>
      <c r="ERY74" s="22"/>
      <c r="ERZ74" s="22"/>
      <c r="ESA74" s="22"/>
      <c r="ESB74" s="22"/>
      <c r="ESC74" s="22"/>
      <c r="ESD74" s="22"/>
      <c r="ESE74" s="22"/>
      <c r="ESF74" s="22"/>
      <c r="ESG74" s="22"/>
      <c r="ESH74" s="22"/>
      <c r="ESI74" s="22"/>
      <c r="ESJ74" s="22"/>
      <c r="ESK74" s="22"/>
      <c r="ESL74" s="22"/>
      <c r="ESM74" s="22"/>
      <c r="ESN74" s="22"/>
      <c r="ESO74" s="22"/>
      <c r="ESP74" s="22"/>
      <c r="ESQ74" s="22"/>
      <c r="ESR74" s="22"/>
      <c r="ESS74" s="22"/>
      <c r="EST74" s="22"/>
      <c r="ESU74" s="22"/>
      <c r="ESV74" s="22"/>
      <c r="ESW74" s="22"/>
      <c r="ESX74" s="22"/>
      <c r="ESY74" s="22"/>
      <c r="ESZ74" s="22"/>
      <c r="ETA74" s="22"/>
      <c r="ETB74" s="22"/>
      <c r="ETC74" s="22"/>
      <c r="ETD74" s="22"/>
      <c r="ETE74" s="22"/>
      <c r="ETF74" s="22"/>
      <c r="ETG74" s="22"/>
      <c r="ETH74" s="22"/>
      <c r="ETI74" s="22"/>
      <c r="ETJ74" s="22"/>
      <c r="ETK74" s="22"/>
      <c r="ETL74" s="22"/>
      <c r="ETM74" s="22"/>
      <c r="ETN74" s="22"/>
      <c r="ETO74" s="22"/>
      <c r="ETP74" s="22"/>
      <c r="ETQ74" s="22"/>
      <c r="ETR74" s="22"/>
      <c r="ETS74" s="22"/>
      <c r="ETT74" s="22"/>
      <c r="ETU74" s="22"/>
      <c r="ETV74" s="22"/>
      <c r="ETW74" s="22"/>
      <c r="ETX74" s="22"/>
      <c r="ETY74" s="22"/>
      <c r="ETZ74" s="22"/>
      <c r="EUA74" s="22"/>
      <c r="EUB74" s="22"/>
      <c r="EUC74" s="22"/>
      <c r="EUD74" s="22"/>
      <c r="EUE74" s="22"/>
      <c r="EUF74" s="22"/>
      <c r="EUG74" s="22"/>
      <c r="EUH74" s="22"/>
      <c r="EUI74" s="22"/>
      <c r="EUJ74" s="22"/>
      <c r="EUK74" s="22"/>
      <c r="EUL74" s="22"/>
      <c r="EUM74" s="22"/>
      <c r="EUN74" s="22"/>
      <c r="EUO74" s="22"/>
      <c r="EUP74" s="22"/>
      <c r="EUQ74" s="22"/>
      <c r="EUR74" s="22"/>
      <c r="EUS74" s="22"/>
      <c r="EUT74" s="22"/>
      <c r="EUU74" s="22"/>
      <c r="EUV74" s="22"/>
      <c r="EUW74" s="22"/>
      <c r="EUX74" s="22"/>
      <c r="EUY74" s="22"/>
      <c r="EUZ74" s="22"/>
      <c r="EVA74" s="22"/>
      <c r="EVB74" s="22"/>
      <c r="EVC74" s="22"/>
      <c r="EVD74" s="22"/>
      <c r="EVE74" s="22"/>
      <c r="EVF74" s="22"/>
      <c r="EVG74" s="22"/>
      <c r="EVH74" s="22"/>
      <c r="EVI74" s="22"/>
      <c r="EVJ74" s="22"/>
      <c r="EVK74" s="22"/>
      <c r="EVL74" s="22"/>
      <c r="EVM74" s="22"/>
      <c r="EVN74" s="22"/>
      <c r="EVO74" s="22"/>
      <c r="EVP74" s="22"/>
      <c r="EVQ74" s="22"/>
      <c r="EVR74" s="22"/>
      <c r="EVS74" s="22"/>
      <c r="EVT74" s="22"/>
      <c r="EVU74" s="22"/>
      <c r="EVV74" s="22"/>
      <c r="EVW74" s="22"/>
      <c r="EVX74" s="22"/>
      <c r="EVY74" s="22"/>
      <c r="EVZ74" s="22"/>
      <c r="EWA74" s="22"/>
      <c r="EWB74" s="22"/>
      <c r="EWC74" s="22"/>
      <c r="EWD74" s="22"/>
      <c r="EWE74" s="22"/>
      <c r="EWF74" s="22"/>
      <c r="EWG74" s="22"/>
      <c r="EWH74" s="22"/>
      <c r="EWI74" s="22"/>
      <c r="EWJ74" s="22"/>
      <c r="EWK74" s="22"/>
      <c r="EWL74" s="22"/>
      <c r="EWM74" s="22"/>
      <c r="EWN74" s="22"/>
      <c r="EWO74" s="22"/>
      <c r="EWP74" s="22"/>
      <c r="EWQ74" s="22"/>
      <c r="EWR74" s="22"/>
      <c r="EWS74" s="22"/>
      <c r="EWT74" s="22"/>
      <c r="EWU74" s="22"/>
      <c r="EWV74" s="22"/>
      <c r="EWW74" s="22"/>
      <c r="EWX74" s="22"/>
      <c r="EWY74" s="22"/>
      <c r="EWZ74" s="22"/>
      <c r="EXA74" s="22"/>
      <c r="EXB74" s="22"/>
      <c r="EXC74" s="22"/>
      <c r="EXD74" s="22"/>
      <c r="EXE74" s="22"/>
      <c r="EXF74" s="22"/>
      <c r="EXG74" s="22"/>
      <c r="EXH74" s="22"/>
      <c r="EXI74" s="22"/>
      <c r="EXJ74" s="22"/>
      <c r="EXK74" s="22"/>
      <c r="EXL74" s="22"/>
      <c r="EXM74" s="22"/>
      <c r="EXN74" s="22"/>
      <c r="EXO74" s="22"/>
      <c r="EXP74" s="22"/>
      <c r="EXQ74" s="22"/>
      <c r="EXR74" s="22"/>
      <c r="EXS74" s="22"/>
      <c r="EXT74" s="22"/>
      <c r="EXU74" s="22"/>
      <c r="EXV74" s="22"/>
      <c r="EXW74" s="22"/>
      <c r="EXX74" s="22"/>
      <c r="EXY74" s="22"/>
      <c r="EXZ74" s="22"/>
      <c r="EYA74" s="22"/>
      <c r="EYB74" s="22"/>
      <c r="EYC74" s="22"/>
      <c r="EYD74" s="22"/>
      <c r="EYE74" s="22"/>
      <c r="EYF74" s="22"/>
      <c r="EYG74" s="22"/>
      <c r="EYH74" s="22"/>
      <c r="EYI74" s="22"/>
      <c r="EYJ74" s="22"/>
      <c r="EYK74" s="22"/>
      <c r="EYL74" s="22"/>
      <c r="EYM74" s="22"/>
      <c r="EYN74" s="22"/>
      <c r="EYO74" s="22"/>
      <c r="EYP74" s="22"/>
      <c r="EYQ74" s="22"/>
      <c r="EYR74" s="22"/>
      <c r="EYS74" s="22"/>
      <c r="EYT74" s="22"/>
      <c r="EYU74" s="22"/>
      <c r="EYV74" s="22"/>
      <c r="EYW74" s="22"/>
      <c r="EYX74" s="22"/>
      <c r="EYY74" s="22"/>
      <c r="EYZ74" s="22"/>
      <c r="EZA74" s="22"/>
      <c r="EZB74" s="22"/>
      <c r="EZC74" s="22"/>
      <c r="EZD74" s="22"/>
      <c r="EZE74" s="22"/>
      <c r="EZF74" s="22"/>
      <c r="EZG74" s="22"/>
      <c r="EZH74" s="22"/>
      <c r="EZI74" s="22"/>
      <c r="EZJ74" s="22"/>
      <c r="EZK74" s="22"/>
      <c r="EZL74" s="22"/>
      <c r="EZM74" s="22"/>
      <c r="EZN74" s="22"/>
      <c r="EZO74" s="22"/>
      <c r="EZP74" s="22"/>
      <c r="EZQ74" s="22"/>
      <c r="EZR74" s="22"/>
      <c r="EZS74" s="22"/>
      <c r="EZT74" s="22"/>
      <c r="EZU74" s="22"/>
      <c r="EZV74" s="22"/>
      <c r="EZW74" s="22"/>
      <c r="EZX74" s="22"/>
      <c r="EZY74" s="22"/>
      <c r="EZZ74" s="22"/>
      <c r="FAA74" s="22"/>
      <c r="FAB74" s="22"/>
      <c r="FAC74" s="22"/>
      <c r="FAD74" s="22"/>
      <c r="FAE74" s="22"/>
      <c r="FAF74" s="22"/>
      <c r="FAG74" s="22"/>
      <c r="FAH74" s="22"/>
      <c r="FAI74" s="22"/>
      <c r="FAJ74" s="22"/>
      <c r="FAK74" s="22"/>
      <c r="FAL74" s="22"/>
      <c r="FAM74" s="22"/>
      <c r="FAN74" s="22"/>
      <c r="FAO74" s="22"/>
      <c r="FAP74" s="22"/>
      <c r="FAQ74" s="22"/>
      <c r="FAR74" s="22"/>
      <c r="FAS74" s="22"/>
      <c r="FAT74" s="22"/>
      <c r="FAU74" s="22"/>
      <c r="FAV74" s="22"/>
      <c r="FAW74" s="22"/>
      <c r="FAX74" s="22"/>
      <c r="FAY74" s="22"/>
      <c r="FAZ74" s="22"/>
      <c r="FBA74" s="22"/>
      <c r="FBB74" s="22"/>
      <c r="FBC74" s="22"/>
      <c r="FBD74" s="22"/>
      <c r="FBE74" s="22"/>
      <c r="FBF74" s="22"/>
      <c r="FBG74" s="22"/>
      <c r="FBH74" s="22"/>
      <c r="FBI74" s="22"/>
      <c r="FBJ74" s="22"/>
      <c r="FBK74" s="22"/>
      <c r="FBL74" s="22"/>
      <c r="FBM74" s="22"/>
      <c r="FBN74" s="22"/>
      <c r="FBO74" s="22"/>
      <c r="FBP74" s="22"/>
      <c r="FBQ74" s="22"/>
      <c r="FBR74" s="22"/>
      <c r="FBS74" s="22"/>
      <c r="FBT74" s="22"/>
      <c r="FBU74" s="22"/>
      <c r="FBV74" s="22"/>
      <c r="FBW74" s="22"/>
      <c r="FBX74" s="22"/>
      <c r="FBY74" s="22"/>
      <c r="FBZ74" s="22"/>
      <c r="FCA74" s="22"/>
      <c r="FCB74" s="22"/>
      <c r="FCC74" s="22"/>
      <c r="FCD74" s="22"/>
      <c r="FCE74" s="22"/>
      <c r="FCF74" s="22"/>
      <c r="FCG74" s="22"/>
      <c r="FCH74" s="22"/>
      <c r="FCI74" s="22"/>
      <c r="FCJ74" s="22"/>
      <c r="FCK74" s="22"/>
      <c r="FCL74" s="22"/>
      <c r="FCM74" s="22"/>
      <c r="FCN74" s="22"/>
      <c r="FCO74" s="22"/>
      <c r="FCP74" s="22"/>
      <c r="FCQ74" s="22"/>
      <c r="FCR74" s="22"/>
      <c r="FCS74" s="22"/>
      <c r="FCT74" s="22"/>
      <c r="FCU74" s="22"/>
      <c r="FCV74" s="22"/>
      <c r="FCW74" s="22"/>
      <c r="FCX74" s="22"/>
      <c r="FCY74" s="22"/>
      <c r="FCZ74" s="22"/>
      <c r="FDA74" s="22"/>
      <c r="FDB74" s="22"/>
      <c r="FDC74" s="22"/>
      <c r="FDD74" s="22"/>
      <c r="FDE74" s="22"/>
      <c r="FDF74" s="22"/>
      <c r="FDG74" s="22"/>
      <c r="FDH74" s="22"/>
      <c r="FDI74" s="22"/>
      <c r="FDJ74" s="22"/>
      <c r="FDK74" s="22"/>
      <c r="FDL74" s="22"/>
      <c r="FDM74" s="22"/>
      <c r="FDN74" s="22"/>
      <c r="FDO74" s="22"/>
      <c r="FDP74" s="22"/>
      <c r="FDQ74" s="22"/>
      <c r="FDR74" s="22"/>
      <c r="FDS74" s="22"/>
      <c r="FDT74" s="22"/>
      <c r="FDU74" s="22"/>
      <c r="FDV74" s="22"/>
      <c r="FDW74" s="22"/>
      <c r="FDX74" s="22"/>
      <c r="FDY74" s="22"/>
      <c r="FDZ74" s="22"/>
      <c r="FEA74" s="22"/>
      <c r="FEB74" s="22"/>
      <c r="FEC74" s="22"/>
      <c r="FED74" s="22"/>
      <c r="FEE74" s="22"/>
      <c r="FEF74" s="22"/>
      <c r="FEG74" s="22"/>
      <c r="FEH74" s="22"/>
      <c r="FEI74" s="22"/>
      <c r="FEJ74" s="22"/>
      <c r="FEK74" s="22"/>
      <c r="FEL74" s="22"/>
      <c r="FEM74" s="22"/>
      <c r="FEN74" s="22"/>
      <c r="FEO74" s="22"/>
      <c r="FEP74" s="22"/>
      <c r="FEQ74" s="22"/>
      <c r="FER74" s="22"/>
      <c r="FES74" s="22"/>
      <c r="FET74" s="22"/>
      <c r="FEU74" s="22"/>
      <c r="FEV74" s="22"/>
      <c r="FEW74" s="22"/>
      <c r="FEX74" s="22"/>
      <c r="FEY74" s="22"/>
      <c r="FEZ74" s="22"/>
      <c r="FFA74" s="22"/>
      <c r="FFB74" s="22"/>
      <c r="FFC74" s="22"/>
      <c r="FFD74" s="22"/>
      <c r="FFE74" s="22"/>
      <c r="FFF74" s="22"/>
      <c r="FFG74" s="22"/>
      <c r="FFH74" s="22"/>
      <c r="FFI74" s="22"/>
      <c r="FFJ74" s="22"/>
      <c r="FFK74" s="22"/>
      <c r="FFL74" s="22"/>
      <c r="FFM74" s="22"/>
      <c r="FFN74" s="22"/>
      <c r="FFO74" s="22"/>
      <c r="FFP74" s="22"/>
      <c r="FFQ74" s="22"/>
      <c r="FFR74" s="22"/>
      <c r="FFS74" s="22"/>
      <c r="FFT74" s="22"/>
      <c r="FFU74" s="22"/>
      <c r="FFV74" s="22"/>
      <c r="FFW74" s="22"/>
      <c r="FFX74" s="22"/>
      <c r="FFY74" s="22"/>
      <c r="FFZ74" s="22"/>
      <c r="FGA74" s="22"/>
      <c r="FGB74" s="22"/>
      <c r="FGC74" s="22"/>
      <c r="FGD74" s="22"/>
      <c r="FGE74" s="22"/>
      <c r="FGF74" s="22"/>
      <c r="FGG74" s="22"/>
      <c r="FGH74" s="22"/>
      <c r="FGI74" s="22"/>
      <c r="FGJ74" s="22"/>
      <c r="FGK74" s="22"/>
      <c r="FGL74" s="22"/>
      <c r="FGM74" s="22"/>
      <c r="FGN74" s="22"/>
      <c r="FGO74" s="22"/>
      <c r="FGP74" s="22"/>
      <c r="FGQ74" s="22"/>
      <c r="FGR74" s="22"/>
      <c r="FGS74" s="22"/>
      <c r="FGT74" s="22"/>
      <c r="FGU74" s="22"/>
      <c r="FGV74" s="22"/>
      <c r="FGW74" s="22"/>
      <c r="FGX74" s="22"/>
      <c r="FGY74" s="22"/>
      <c r="FGZ74" s="22"/>
      <c r="FHA74" s="22"/>
      <c r="FHB74" s="22"/>
      <c r="FHC74" s="22"/>
      <c r="FHD74" s="22"/>
      <c r="FHE74" s="22"/>
      <c r="FHF74" s="22"/>
      <c r="FHG74" s="22"/>
      <c r="FHH74" s="22"/>
      <c r="FHI74" s="22"/>
      <c r="FHJ74" s="22"/>
      <c r="FHK74" s="22"/>
      <c r="FHL74" s="22"/>
      <c r="FHM74" s="22"/>
      <c r="FHN74" s="22"/>
      <c r="FHO74" s="22"/>
      <c r="FHP74" s="22"/>
      <c r="FHQ74" s="22"/>
      <c r="FHR74" s="22"/>
      <c r="FHS74" s="22"/>
      <c r="FHT74" s="22"/>
      <c r="FHU74" s="22"/>
      <c r="FHV74" s="22"/>
      <c r="FHW74" s="22"/>
      <c r="FHX74" s="22"/>
      <c r="FHY74" s="22"/>
      <c r="FHZ74" s="22"/>
      <c r="FIA74" s="22"/>
      <c r="FIB74" s="22"/>
      <c r="FIC74" s="22"/>
      <c r="FID74" s="22"/>
      <c r="FIE74" s="22"/>
      <c r="FIF74" s="22"/>
      <c r="FIG74" s="22"/>
      <c r="FIH74" s="22"/>
      <c r="FII74" s="22"/>
      <c r="FIJ74" s="22"/>
      <c r="FIK74" s="22"/>
      <c r="FIL74" s="22"/>
      <c r="FIM74" s="22"/>
      <c r="FIN74" s="22"/>
      <c r="FIO74" s="22"/>
      <c r="FIP74" s="22"/>
      <c r="FIQ74" s="22"/>
      <c r="FIR74" s="22"/>
      <c r="FIS74" s="22"/>
      <c r="FIT74" s="22"/>
      <c r="FIU74" s="22"/>
      <c r="FIV74" s="22"/>
      <c r="FIW74" s="22"/>
      <c r="FIX74" s="22"/>
      <c r="FIY74" s="22"/>
      <c r="FIZ74" s="22"/>
      <c r="FJA74" s="22"/>
      <c r="FJB74" s="22"/>
      <c r="FJC74" s="22"/>
      <c r="FJD74" s="22"/>
      <c r="FJE74" s="22"/>
      <c r="FJF74" s="22"/>
      <c r="FJG74" s="22"/>
      <c r="FJH74" s="22"/>
      <c r="FJI74" s="22"/>
      <c r="FJJ74" s="22"/>
      <c r="FJK74" s="22"/>
      <c r="FJL74" s="22"/>
      <c r="FJM74" s="22"/>
      <c r="FJN74" s="22"/>
      <c r="FJO74" s="22"/>
      <c r="FJP74" s="22"/>
      <c r="FJQ74" s="22"/>
      <c r="FJR74" s="22"/>
      <c r="FJS74" s="22"/>
      <c r="FJT74" s="22"/>
      <c r="FJU74" s="22"/>
      <c r="FJV74" s="22"/>
      <c r="FJW74" s="22"/>
      <c r="FJX74" s="22"/>
      <c r="FJY74" s="22"/>
      <c r="FJZ74" s="22"/>
      <c r="FKA74" s="22"/>
      <c r="FKB74" s="22"/>
      <c r="FKC74" s="22"/>
      <c r="FKD74" s="22"/>
      <c r="FKE74" s="22"/>
      <c r="FKF74" s="22"/>
      <c r="FKG74" s="22"/>
      <c r="FKH74" s="22"/>
      <c r="FKI74" s="22"/>
      <c r="FKJ74" s="22"/>
      <c r="FKK74" s="22"/>
      <c r="FKL74" s="22"/>
      <c r="FKM74" s="22"/>
      <c r="FKN74" s="22"/>
      <c r="FKO74" s="22"/>
      <c r="FKP74" s="22"/>
      <c r="FKQ74" s="22"/>
      <c r="FKR74" s="22"/>
      <c r="FKS74" s="22"/>
      <c r="FKT74" s="22"/>
      <c r="FKU74" s="22"/>
      <c r="FKV74" s="22"/>
      <c r="FKW74" s="22"/>
      <c r="FKX74" s="22"/>
      <c r="FKY74" s="22"/>
      <c r="FKZ74" s="22"/>
      <c r="FLA74" s="22"/>
      <c r="FLB74" s="22"/>
      <c r="FLC74" s="22"/>
      <c r="FLD74" s="22"/>
      <c r="FLE74" s="22"/>
      <c r="FLF74" s="22"/>
      <c r="FLG74" s="22"/>
      <c r="FLH74" s="22"/>
      <c r="FLI74" s="22"/>
      <c r="FLJ74" s="22"/>
      <c r="FLK74" s="22"/>
      <c r="FLL74" s="22"/>
      <c r="FLM74" s="22"/>
      <c r="FLN74" s="22"/>
      <c r="FLO74" s="22"/>
      <c r="FLP74" s="22"/>
      <c r="FLQ74" s="22"/>
      <c r="FLR74" s="22"/>
      <c r="FLS74" s="22"/>
      <c r="FLT74" s="22"/>
      <c r="FLU74" s="22"/>
      <c r="FLV74" s="22"/>
      <c r="FLW74" s="22"/>
      <c r="FLX74" s="22"/>
      <c r="FLY74" s="22"/>
      <c r="FLZ74" s="22"/>
      <c r="FMA74" s="22"/>
      <c r="FMB74" s="22"/>
      <c r="FMC74" s="22"/>
      <c r="FMD74" s="22"/>
      <c r="FME74" s="22"/>
      <c r="FMF74" s="22"/>
      <c r="FMG74" s="22"/>
      <c r="FMH74" s="22"/>
      <c r="FMI74" s="22"/>
      <c r="FMJ74" s="22"/>
      <c r="FMK74" s="22"/>
      <c r="FML74" s="22"/>
      <c r="FMM74" s="22"/>
      <c r="FMN74" s="22"/>
      <c r="FMO74" s="22"/>
      <c r="FMP74" s="22"/>
      <c r="FMQ74" s="22"/>
      <c r="FMR74" s="22"/>
      <c r="FMS74" s="22"/>
      <c r="FMT74" s="22"/>
      <c r="FMU74" s="22"/>
      <c r="FMV74" s="22"/>
      <c r="FMW74" s="22"/>
      <c r="FMX74" s="22"/>
      <c r="FMY74" s="22"/>
      <c r="FMZ74" s="22"/>
      <c r="FNA74" s="22"/>
      <c r="FNB74" s="22"/>
      <c r="FNC74" s="22"/>
      <c r="FND74" s="22"/>
      <c r="FNE74" s="22"/>
      <c r="FNF74" s="22"/>
      <c r="FNG74" s="22"/>
      <c r="FNH74" s="22"/>
      <c r="FNI74" s="22"/>
      <c r="FNJ74" s="22"/>
      <c r="FNK74" s="22"/>
      <c r="FNL74" s="22"/>
      <c r="FNM74" s="22"/>
      <c r="FNN74" s="22"/>
      <c r="FNO74" s="22"/>
      <c r="FNP74" s="22"/>
      <c r="FNQ74" s="22"/>
      <c r="FNR74" s="22"/>
      <c r="FNS74" s="22"/>
      <c r="FNT74" s="22"/>
      <c r="FNU74" s="22"/>
      <c r="FNV74" s="22"/>
      <c r="FNW74" s="22"/>
      <c r="FNX74" s="22"/>
      <c r="FNY74" s="22"/>
      <c r="FNZ74" s="22"/>
      <c r="FOA74" s="22"/>
      <c r="FOB74" s="22"/>
      <c r="FOC74" s="22"/>
      <c r="FOD74" s="22"/>
      <c r="FOE74" s="22"/>
      <c r="FOF74" s="22"/>
      <c r="FOG74" s="22"/>
      <c r="FOH74" s="22"/>
      <c r="FOI74" s="22"/>
      <c r="FOJ74" s="22"/>
      <c r="FOK74" s="22"/>
      <c r="FOL74" s="22"/>
      <c r="FOM74" s="22"/>
      <c r="FON74" s="22"/>
      <c r="FOO74" s="22"/>
      <c r="FOP74" s="22"/>
      <c r="FOQ74" s="22"/>
      <c r="FOR74" s="22"/>
      <c r="FOS74" s="22"/>
      <c r="FOT74" s="22"/>
      <c r="FOU74" s="22"/>
      <c r="FOV74" s="22"/>
      <c r="FOW74" s="22"/>
      <c r="FOX74" s="22"/>
      <c r="FOY74" s="22"/>
      <c r="FOZ74" s="22"/>
      <c r="FPA74" s="22"/>
      <c r="FPB74" s="22"/>
      <c r="FPC74" s="22"/>
      <c r="FPD74" s="22"/>
      <c r="FPE74" s="22"/>
      <c r="FPF74" s="22"/>
      <c r="FPG74" s="22"/>
      <c r="FPH74" s="22"/>
      <c r="FPI74" s="22"/>
      <c r="FPJ74" s="22"/>
      <c r="FPK74" s="22"/>
      <c r="FPL74" s="22"/>
      <c r="FPM74" s="22"/>
      <c r="FPN74" s="22"/>
      <c r="FPO74" s="22"/>
      <c r="FPP74" s="22"/>
      <c r="FPQ74" s="22"/>
      <c r="FPR74" s="22"/>
      <c r="FPS74" s="22"/>
      <c r="FPT74" s="22"/>
      <c r="FPU74" s="22"/>
      <c r="FPV74" s="22"/>
      <c r="FPW74" s="22"/>
      <c r="FPX74" s="22"/>
      <c r="FPY74" s="22"/>
      <c r="FPZ74" s="22"/>
      <c r="FQA74" s="22"/>
      <c r="FQB74" s="22"/>
      <c r="FQC74" s="22"/>
      <c r="FQD74" s="22"/>
      <c r="FQE74" s="22"/>
      <c r="FQF74" s="22"/>
      <c r="FQG74" s="22"/>
      <c r="FQH74" s="22"/>
      <c r="FQI74" s="22"/>
      <c r="FQJ74" s="22"/>
      <c r="FQK74" s="22"/>
      <c r="FQL74" s="22"/>
      <c r="FQM74" s="22"/>
      <c r="FQN74" s="22"/>
      <c r="FQO74" s="22"/>
      <c r="FQP74" s="22"/>
      <c r="FQQ74" s="22"/>
      <c r="FQR74" s="22"/>
      <c r="FQS74" s="22"/>
      <c r="FQT74" s="22"/>
      <c r="FQU74" s="22"/>
      <c r="FQV74" s="22"/>
      <c r="FQW74" s="22"/>
      <c r="FQX74" s="22"/>
      <c r="FQY74" s="22"/>
      <c r="FQZ74" s="22"/>
      <c r="FRA74" s="22"/>
      <c r="FRB74" s="22"/>
      <c r="FRC74" s="22"/>
      <c r="FRD74" s="22"/>
      <c r="FRE74" s="22"/>
      <c r="FRF74" s="22"/>
      <c r="FRG74" s="22"/>
      <c r="FRH74" s="22"/>
      <c r="FRI74" s="22"/>
      <c r="FRJ74" s="22"/>
      <c r="FRK74" s="22"/>
      <c r="FRL74" s="22"/>
      <c r="FRM74" s="22"/>
      <c r="FRN74" s="22"/>
      <c r="FRO74" s="22"/>
      <c r="FRP74" s="22"/>
      <c r="FRQ74" s="22"/>
      <c r="FRR74" s="22"/>
      <c r="FRS74" s="22"/>
      <c r="FRT74" s="22"/>
      <c r="FRU74" s="22"/>
      <c r="FRV74" s="22"/>
      <c r="FRW74" s="22"/>
      <c r="FRX74" s="22"/>
      <c r="FRY74" s="22"/>
      <c r="FRZ74" s="22"/>
      <c r="FSA74" s="22"/>
      <c r="FSB74" s="22"/>
      <c r="FSC74" s="22"/>
      <c r="FSD74" s="22"/>
      <c r="FSE74" s="22"/>
      <c r="FSF74" s="22"/>
      <c r="FSG74" s="22"/>
      <c r="FSH74" s="22"/>
      <c r="FSI74" s="22"/>
      <c r="FSJ74" s="22"/>
      <c r="FSK74" s="22"/>
      <c r="FSL74" s="22"/>
      <c r="FSM74" s="22"/>
      <c r="FSN74" s="22"/>
      <c r="FSO74" s="22"/>
      <c r="FSP74" s="22"/>
      <c r="FSQ74" s="22"/>
      <c r="FSR74" s="22"/>
      <c r="FSS74" s="22"/>
      <c r="FST74" s="22"/>
      <c r="FSU74" s="22"/>
      <c r="FSV74" s="22"/>
      <c r="FSW74" s="22"/>
      <c r="FSX74" s="22"/>
      <c r="FSY74" s="22"/>
      <c r="FSZ74" s="22"/>
      <c r="FTA74" s="22"/>
      <c r="FTB74" s="22"/>
      <c r="FTC74" s="22"/>
      <c r="FTD74" s="22"/>
      <c r="FTE74" s="22"/>
      <c r="FTF74" s="22"/>
      <c r="FTG74" s="22"/>
      <c r="FTH74" s="22"/>
      <c r="FTI74" s="22"/>
      <c r="FTJ74" s="22"/>
      <c r="FTK74" s="22"/>
      <c r="FTL74" s="22"/>
      <c r="FTM74" s="22"/>
      <c r="FTN74" s="22"/>
      <c r="FTO74" s="22"/>
      <c r="FTP74" s="22"/>
      <c r="FTQ74" s="22"/>
      <c r="FTR74" s="22"/>
      <c r="FTS74" s="22"/>
      <c r="FTT74" s="22"/>
      <c r="FTU74" s="22"/>
      <c r="FTV74" s="22"/>
      <c r="FTW74" s="22"/>
      <c r="FTX74" s="22"/>
      <c r="FTY74" s="22"/>
      <c r="FTZ74" s="22"/>
      <c r="FUA74" s="22"/>
      <c r="FUB74" s="22"/>
      <c r="FUC74" s="22"/>
      <c r="FUD74" s="22"/>
      <c r="FUE74" s="22"/>
      <c r="FUF74" s="22"/>
      <c r="FUG74" s="22"/>
      <c r="FUH74" s="22"/>
      <c r="FUI74" s="22"/>
      <c r="FUJ74" s="22"/>
      <c r="FUK74" s="22"/>
      <c r="FUL74" s="22"/>
      <c r="FUM74" s="22"/>
      <c r="FUN74" s="22"/>
      <c r="FUO74" s="22"/>
      <c r="FUP74" s="22"/>
      <c r="FUQ74" s="22"/>
      <c r="FUR74" s="22"/>
      <c r="FUS74" s="22"/>
      <c r="FUT74" s="22"/>
      <c r="FUU74" s="22"/>
      <c r="FUV74" s="22"/>
      <c r="FUW74" s="22"/>
      <c r="FUX74" s="22"/>
      <c r="FUY74" s="22"/>
      <c r="FUZ74" s="22"/>
      <c r="FVA74" s="22"/>
      <c r="FVB74" s="22"/>
      <c r="FVC74" s="22"/>
      <c r="FVD74" s="22"/>
      <c r="FVE74" s="22"/>
      <c r="FVF74" s="22"/>
      <c r="FVG74" s="22"/>
      <c r="FVH74" s="22"/>
      <c r="FVI74" s="22"/>
      <c r="FVJ74" s="22"/>
      <c r="FVK74" s="22"/>
      <c r="FVL74" s="22"/>
      <c r="FVM74" s="22"/>
      <c r="FVN74" s="22"/>
      <c r="FVO74" s="22"/>
      <c r="FVP74" s="22"/>
      <c r="FVQ74" s="22"/>
      <c r="FVR74" s="22"/>
      <c r="FVS74" s="22"/>
      <c r="FVT74" s="22"/>
      <c r="FVU74" s="22"/>
      <c r="FVV74" s="22"/>
      <c r="FVW74" s="22"/>
      <c r="FVX74" s="22"/>
      <c r="FVY74" s="22"/>
      <c r="FVZ74" s="22"/>
      <c r="FWA74" s="22"/>
      <c r="FWB74" s="22"/>
      <c r="FWC74" s="22"/>
      <c r="FWD74" s="22"/>
      <c r="FWE74" s="22"/>
      <c r="FWF74" s="22"/>
      <c r="FWG74" s="22"/>
      <c r="FWH74" s="22"/>
      <c r="FWI74" s="22"/>
      <c r="FWJ74" s="22"/>
      <c r="FWK74" s="22"/>
      <c r="FWL74" s="22"/>
      <c r="FWM74" s="22"/>
      <c r="FWN74" s="22"/>
      <c r="FWO74" s="22"/>
      <c r="FWP74" s="22"/>
      <c r="FWQ74" s="22"/>
      <c r="FWR74" s="22"/>
      <c r="FWS74" s="22"/>
      <c r="FWT74" s="22"/>
      <c r="FWU74" s="22"/>
      <c r="FWV74" s="22"/>
      <c r="FWW74" s="22"/>
      <c r="FWX74" s="22"/>
      <c r="FWY74" s="22"/>
      <c r="FWZ74" s="22"/>
      <c r="FXA74" s="22"/>
      <c r="FXB74" s="22"/>
      <c r="FXC74" s="22"/>
      <c r="FXD74" s="22"/>
      <c r="FXE74" s="22"/>
      <c r="FXF74" s="22"/>
      <c r="FXG74" s="22"/>
      <c r="FXH74" s="22"/>
      <c r="FXI74" s="22"/>
      <c r="FXJ74" s="22"/>
      <c r="FXK74" s="22"/>
      <c r="FXL74" s="22"/>
      <c r="FXM74" s="22"/>
      <c r="FXN74" s="22"/>
      <c r="FXO74" s="22"/>
      <c r="FXP74" s="22"/>
      <c r="FXQ74" s="22"/>
      <c r="FXR74" s="22"/>
      <c r="FXS74" s="22"/>
      <c r="FXT74" s="22"/>
      <c r="FXU74" s="22"/>
      <c r="FXV74" s="22"/>
      <c r="FXW74" s="22"/>
      <c r="FXX74" s="22"/>
      <c r="FXY74" s="22"/>
      <c r="FXZ74" s="22"/>
      <c r="FYA74" s="22"/>
      <c r="FYB74" s="22"/>
      <c r="FYC74" s="22"/>
      <c r="FYD74" s="22"/>
      <c r="FYE74" s="22"/>
      <c r="FYF74" s="22"/>
      <c r="FYG74" s="22"/>
      <c r="FYH74" s="22"/>
      <c r="FYI74" s="22"/>
      <c r="FYJ74" s="22"/>
      <c r="FYK74" s="22"/>
      <c r="FYL74" s="22"/>
      <c r="FYM74" s="22"/>
      <c r="FYN74" s="22"/>
      <c r="FYO74" s="22"/>
      <c r="FYP74" s="22"/>
      <c r="FYQ74" s="22"/>
      <c r="FYR74" s="22"/>
      <c r="FYS74" s="22"/>
      <c r="FYT74" s="22"/>
      <c r="FYU74" s="22"/>
      <c r="FYV74" s="22"/>
      <c r="FYW74" s="22"/>
      <c r="FYX74" s="22"/>
      <c r="FYY74" s="22"/>
      <c r="FYZ74" s="22"/>
      <c r="FZA74" s="22"/>
      <c r="FZB74" s="22"/>
      <c r="FZC74" s="22"/>
      <c r="FZD74" s="22"/>
      <c r="FZE74" s="22"/>
      <c r="FZF74" s="22"/>
      <c r="FZG74" s="22"/>
      <c r="FZH74" s="22"/>
      <c r="FZI74" s="22"/>
      <c r="FZJ74" s="22"/>
      <c r="FZK74" s="22"/>
      <c r="FZL74" s="22"/>
      <c r="FZM74" s="22"/>
      <c r="FZN74" s="22"/>
      <c r="FZO74" s="22"/>
      <c r="FZP74" s="22"/>
      <c r="FZQ74" s="22"/>
      <c r="FZR74" s="22"/>
      <c r="FZS74" s="22"/>
      <c r="FZT74" s="22"/>
      <c r="FZU74" s="22"/>
      <c r="FZV74" s="22"/>
      <c r="FZW74" s="22"/>
      <c r="FZX74" s="22"/>
      <c r="FZY74" s="22"/>
      <c r="FZZ74" s="22"/>
      <c r="GAA74" s="22"/>
      <c r="GAB74" s="22"/>
      <c r="GAC74" s="22"/>
      <c r="GAD74" s="22"/>
      <c r="GAE74" s="22"/>
      <c r="GAF74" s="22"/>
      <c r="GAG74" s="22"/>
      <c r="GAH74" s="22"/>
      <c r="GAI74" s="22"/>
      <c r="GAJ74" s="22"/>
      <c r="GAK74" s="22"/>
      <c r="GAL74" s="22"/>
      <c r="GAM74" s="22"/>
      <c r="GAN74" s="22"/>
      <c r="GAO74" s="22"/>
      <c r="GAP74" s="22"/>
      <c r="GAQ74" s="22"/>
      <c r="GAR74" s="22"/>
      <c r="GAS74" s="22"/>
      <c r="GAT74" s="22"/>
      <c r="GAU74" s="22"/>
      <c r="GAV74" s="22"/>
      <c r="GAW74" s="22"/>
      <c r="GAX74" s="22"/>
      <c r="GAY74" s="22"/>
      <c r="GAZ74" s="22"/>
      <c r="GBA74" s="22"/>
      <c r="GBB74" s="22"/>
      <c r="GBC74" s="22"/>
      <c r="GBD74" s="22"/>
      <c r="GBE74" s="22"/>
      <c r="GBF74" s="22"/>
      <c r="GBG74" s="22"/>
      <c r="GBH74" s="22"/>
      <c r="GBI74" s="22"/>
      <c r="GBJ74" s="22"/>
      <c r="GBK74" s="22"/>
      <c r="GBL74" s="22"/>
      <c r="GBM74" s="22"/>
      <c r="GBN74" s="22"/>
      <c r="GBO74" s="22"/>
      <c r="GBP74" s="22"/>
      <c r="GBQ74" s="22"/>
      <c r="GBR74" s="22"/>
      <c r="GBS74" s="22"/>
      <c r="GBT74" s="22"/>
      <c r="GBU74" s="22"/>
      <c r="GBV74" s="22"/>
      <c r="GBW74" s="22"/>
      <c r="GBX74" s="22"/>
      <c r="GBY74" s="22"/>
      <c r="GBZ74" s="22"/>
      <c r="GCA74" s="22"/>
      <c r="GCB74" s="22"/>
      <c r="GCC74" s="22"/>
      <c r="GCD74" s="22"/>
      <c r="GCE74" s="22"/>
      <c r="GCF74" s="22"/>
      <c r="GCG74" s="22"/>
      <c r="GCH74" s="22"/>
      <c r="GCI74" s="22"/>
      <c r="GCJ74" s="22"/>
      <c r="GCK74" s="22"/>
      <c r="GCL74" s="22"/>
      <c r="GCM74" s="22"/>
      <c r="GCN74" s="22"/>
      <c r="GCO74" s="22"/>
      <c r="GCP74" s="22"/>
      <c r="GCQ74" s="22"/>
      <c r="GCR74" s="22"/>
      <c r="GCS74" s="22"/>
      <c r="GCT74" s="22"/>
      <c r="GCU74" s="22"/>
      <c r="GCV74" s="22"/>
      <c r="GCW74" s="22"/>
      <c r="GCX74" s="22"/>
      <c r="GCY74" s="22"/>
      <c r="GCZ74" s="22"/>
      <c r="GDA74" s="22"/>
      <c r="GDB74" s="22"/>
      <c r="GDC74" s="22"/>
      <c r="GDD74" s="22"/>
      <c r="GDE74" s="22"/>
      <c r="GDF74" s="22"/>
      <c r="GDG74" s="22"/>
      <c r="GDH74" s="22"/>
      <c r="GDI74" s="22"/>
      <c r="GDJ74" s="22"/>
      <c r="GDK74" s="22"/>
      <c r="GDL74" s="22"/>
      <c r="GDM74" s="22"/>
      <c r="GDN74" s="22"/>
      <c r="GDO74" s="22"/>
      <c r="GDP74" s="22"/>
      <c r="GDQ74" s="22"/>
      <c r="GDR74" s="22"/>
      <c r="GDS74" s="22"/>
      <c r="GDT74" s="22"/>
      <c r="GDU74" s="22"/>
      <c r="GDV74" s="22"/>
      <c r="GDW74" s="22"/>
      <c r="GDX74" s="22"/>
      <c r="GDY74" s="22"/>
      <c r="GDZ74" s="22"/>
      <c r="GEA74" s="22"/>
      <c r="GEB74" s="22"/>
      <c r="GEC74" s="22"/>
      <c r="GED74" s="22"/>
      <c r="GEE74" s="22"/>
      <c r="GEF74" s="22"/>
      <c r="GEG74" s="22"/>
      <c r="GEH74" s="22"/>
      <c r="GEI74" s="22"/>
      <c r="GEJ74" s="22"/>
      <c r="GEK74" s="22"/>
      <c r="GEL74" s="22"/>
      <c r="GEM74" s="22"/>
      <c r="GEN74" s="22"/>
      <c r="GEO74" s="22"/>
      <c r="GEP74" s="22"/>
      <c r="GEQ74" s="22"/>
      <c r="GER74" s="22"/>
      <c r="GES74" s="22"/>
      <c r="GET74" s="22"/>
      <c r="GEU74" s="22"/>
      <c r="GEV74" s="22"/>
      <c r="GEW74" s="22"/>
      <c r="GEX74" s="22"/>
      <c r="GEY74" s="22"/>
      <c r="GEZ74" s="22"/>
      <c r="GFA74" s="22"/>
      <c r="GFB74" s="22"/>
      <c r="GFC74" s="22"/>
      <c r="GFD74" s="22"/>
      <c r="GFE74" s="22"/>
      <c r="GFF74" s="22"/>
      <c r="GFG74" s="22"/>
      <c r="GFH74" s="22"/>
      <c r="GFI74" s="22"/>
      <c r="GFJ74" s="22"/>
      <c r="GFK74" s="22"/>
      <c r="GFL74" s="22"/>
      <c r="GFM74" s="22"/>
      <c r="GFN74" s="22"/>
      <c r="GFO74" s="22"/>
      <c r="GFP74" s="22"/>
      <c r="GFQ74" s="22"/>
      <c r="GFR74" s="22"/>
      <c r="GFS74" s="22"/>
      <c r="GFT74" s="22"/>
      <c r="GFU74" s="22"/>
      <c r="GFV74" s="22"/>
      <c r="GFW74" s="22"/>
      <c r="GFX74" s="22"/>
      <c r="GFY74" s="22"/>
      <c r="GFZ74" s="22"/>
      <c r="GGA74" s="22"/>
      <c r="GGB74" s="22"/>
      <c r="GGC74" s="22"/>
      <c r="GGD74" s="22"/>
      <c r="GGE74" s="22"/>
      <c r="GGF74" s="22"/>
      <c r="GGG74" s="22"/>
      <c r="GGH74" s="22"/>
      <c r="GGI74" s="22"/>
      <c r="GGJ74" s="22"/>
      <c r="GGK74" s="22"/>
      <c r="GGL74" s="22"/>
      <c r="GGM74" s="22"/>
      <c r="GGN74" s="22"/>
      <c r="GGO74" s="22"/>
      <c r="GGP74" s="22"/>
      <c r="GGQ74" s="22"/>
      <c r="GGR74" s="22"/>
      <c r="GGS74" s="22"/>
      <c r="GGT74" s="22"/>
      <c r="GGU74" s="22"/>
      <c r="GGV74" s="22"/>
      <c r="GGW74" s="22"/>
      <c r="GGX74" s="22"/>
      <c r="GGY74" s="22"/>
      <c r="GGZ74" s="22"/>
      <c r="GHA74" s="22"/>
      <c r="GHB74" s="22"/>
      <c r="GHC74" s="22"/>
      <c r="GHD74" s="22"/>
      <c r="GHE74" s="22"/>
      <c r="GHF74" s="22"/>
      <c r="GHG74" s="22"/>
      <c r="GHH74" s="22"/>
      <c r="GHI74" s="22"/>
      <c r="GHJ74" s="22"/>
      <c r="GHK74" s="22"/>
      <c r="GHL74" s="22"/>
      <c r="GHM74" s="22"/>
      <c r="GHN74" s="22"/>
      <c r="GHO74" s="22"/>
      <c r="GHP74" s="22"/>
      <c r="GHQ74" s="22"/>
      <c r="GHR74" s="22"/>
      <c r="GHS74" s="22"/>
      <c r="GHT74" s="22"/>
      <c r="GHU74" s="22"/>
      <c r="GHV74" s="22"/>
      <c r="GHW74" s="22"/>
      <c r="GHX74" s="22"/>
      <c r="GHY74" s="22"/>
      <c r="GHZ74" s="22"/>
      <c r="GIA74" s="22"/>
      <c r="GIB74" s="22"/>
      <c r="GIC74" s="22"/>
      <c r="GID74" s="22"/>
      <c r="GIE74" s="22"/>
      <c r="GIF74" s="22"/>
      <c r="GIG74" s="22"/>
      <c r="GIH74" s="22"/>
      <c r="GII74" s="22"/>
      <c r="GIJ74" s="22"/>
      <c r="GIK74" s="22"/>
      <c r="GIL74" s="22"/>
      <c r="GIM74" s="22"/>
      <c r="GIN74" s="22"/>
      <c r="GIO74" s="22"/>
      <c r="GIP74" s="22"/>
      <c r="GIQ74" s="22"/>
      <c r="GIR74" s="22"/>
      <c r="GIS74" s="22"/>
      <c r="GIT74" s="22"/>
      <c r="GIU74" s="22"/>
      <c r="GIV74" s="22"/>
      <c r="GIW74" s="22"/>
      <c r="GIX74" s="22"/>
      <c r="GIY74" s="22"/>
      <c r="GIZ74" s="22"/>
      <c r="GJA74" s="22"/>
      <c r="GJB74" s="22"/>
      <c r="GJC74" s="22"/>
      <c r="GJD74" s="22"/>
      <c r="GJE74" s="22"/>
      <c r="GJF74" s="22"/>
      <c r="GJG74" s="22"/>
      <c r="GJH74" s="22"/>
      <c r="GJI74" s="22"/>
      <c r="GJJ74" s="22"/>
      <c r="GJK74" s="22"/>
      <c r="GJL74" s="22"/>
      <c r="GJM74" s="22"/>
      <c r="GJN74" s="22"/>
      <c r="GJO74" s="22"/>
      <c r="GJP74" s="22"/>
      <c r="GJQ74" s="22"/>
      <c r="GJR74" s="22"/>
      <c r="GJS74" s="22"/>
      <c r="GJT74" s="22"/>
      <c r="GJU74" s="22"/>
      <c r="GJV74" s="22"/>
      <c r="GJW74" s="22"/>
      <c r="GJX74" s="22"/>
      <c r="GJY74" s="22"/>
      <c r="GJZ74" s="22"/>
      <c r="GKA74" s="22"/>
      <c r="GKB74" s="22"/>
      <c r="GKC74" s="22"/>
      <c r="GKD74" s="22"/>
      <c r="GKE74" s="22"/>
      <c r="GKF74" s="22"/>
      <c r="GKG74" s="22"/>
      <c r="GKH74" s="22"/>
      <c r="GKI74" s="22"/>
      <c r="GKJ74" s="22"/>
      <c r="GKK74" s="22"/>
      <c r="GKL74" s="22"/>
      <c r="GKM74" s="22"/>
      <c r="GKN74" s="22"/>
      <c r="GKO74" s="22"/>
      <c r="GKP74" s="22"/>
      <c r="GKQ74" s="22"/>
      <c r="GKR74" s="22"/>
      <c r="GKS74" s="22"/>
      <c r="GKT74" s="22"/>
      <c r="GKU74" s="22"/>
      <c r="GKV74" s="22"/>
      <c r="GKW74" s="22"/>
      <c r="GKX74" s="22"/>
      <c r="GKY74" s="22"/>
      <c r="GKZ74" s="22"/>
      <c r="GLA74" s="22"/>
      <c r="GLB74" s="22"/>
      <c r="GLC74" s="22"/>
      <c r="GLD74" s="22"/>
      <c r="GLE74" s="22"/>
      <c r="GLF74" s="22"/>
      <c r="GLG74" s="22"/>
      <c r="GLH74" s="22"/>
      <c r="GLI74" s="22"/>
      <c r="GLJ74" s="22"/>
      <c r="GLK74" s="22"/>
      <c r="GLL74" s="22"/>
      <c r="GLM74" s="22"/>
      <c r="GLN74" s="22"/>
      <c r="GLO74" s="22"/>
      <c r="GLP74" s="22"/>
      <c r="GLQ74" s="22"/>
      <c r="GLR74" s="22"/>
      <c r="GLS74" s="22"/>
      <c r="GLT74" s="22"/>
      <c r="GLU74" s="22"/>
      <c r="GLV74" s="22"/>
      <c r="GLW74" s="22"/>
      <c r="GLX74" s="22"/>
      <c r="GLY74" s="22"/>
      <c r="GLZ74" s="22"/>
      <c r="GMA74" s="22"/>
      <c r="GMB74" s="22"/>
      <c r="GMC74" s="22"/>
      <c r="GMD74" s="22"/>
      <c r="GME74" s="22"/>
      <c r="GMF74" s="22"/>
      <c r="GMG74" s="22"/>
      <c r="GMH74" s="22"/>
      <c r="GMI74" s="22"/>
      <c r="GMJ74" s="22"/>
      <c r="GMK74" s="22"/>
      <c r="GML74" s="22"/>
      <c r="GMM74" s="22"/>
      <c r="GMN74" s="22"/>
      <c r="GMO74" s="22"/>
      <c r="GMP74" s="22"/>
      <c r="GMQ74" s="22"/>
      <c r="GMR74" s="22"/>
      <c r="GMS74" s="22"/>
      <c r="GMT74" s="22"/>
      <c r="GMU74" s="22"/>
      <c r="GMV74" s="22"/>
      <c r="GMW74" s="22"/>
      <c r="GMX74" s="22"/>
      <c r="GMY74" s="22"/>
      <c r="GMZ74" s="22"/>
      <c r="GNA74" s="22"/>
      <c r="GNB74" s="22"/>
      <c r="GNC74" s="22"/>
      <c r="GND74" s="22"/>
      <c r="GNE74" s="22"/>
      <c r="GNF74" s="22"/>
      <c r="GNG74" s="22"/>
      <c r="GNH74" s="22"/>
      <c r="GNI74" s="22"/>
      <c r="GNJ74" s="22"/>
      <c r="GNK74" s="22"/>
      <c r="GNL74" s="22"/>
      <c r="GNM74" s="22"/>
      <c r="GNN74" s="22"/>
      <c r="GNO74" s="22"/>
      <c r="GNP74" s="22"/>
      <c r="GNQ74" s="22"/>
      <c r="GNR74" s="22"/>
      <c r="GNS74" s="22"/>
      <c r="GNT74" s="22"/>
      <c r="GNU74" s="22"/>
      <c r="GNV74" s="22"/>
      <c r="GNW74" s="22"/>
      <c r="GNX74" s="22"/>
      <c r="GNY74" s="22"/>
      <c r="GNZ74" s="22"/>
      <c r="GOA74" s="22"/>
      <c r="GOB74" s="22"/>
      <c r="GOC74" s="22"/>
      <c r="GOD74" s="22"/>
      <c r="GOE74" s="22"/>
      <c r="GOF74" s="22"/>
      <c r="GOG74" s="22"/>
      <c r="GOH74" s="22"/>
      <c r="GOI74" s="22"/>
      <c r="GOJ74" s="22"/>
      <c r="GOK74" s="22"/>
      <c r="GOL74" s="22"/>
      <c r="GOM74" s="22"/>
      <c r="GON74" s="22"/>
      <c r="GOO74" s="22"/>
      <c r="GOP74" s="22"/>
      <c r="GOQ74" s="22"/>
      <c r="GOR74" s="22"/>
      <c r="GOS74" s="22"/>
      <c r="GOT74" s="22"/>
      <c r="GOU74" s="22"/>
      <c r="GOV74" s="22"/>
      <c r="GOW74" s="22"/>
      <c r="GOX74" s="22"/>
      <c r="GOY74" s="22"/>
      <c r="GOZ74" s="22"/>
      <c r="GPA74" s="22"/>
      <c r="GPB74" s="22"/>
      <c r="GPC74" s="22"/>
      <c r="GPD74" s="22"/>
      <c r="GPE74" s="22"/>
      <c r="GPF74" s="22"/>
      <c r="GPG74" s="22"/>
      <c r="GPH74" s="22"/>
      <c r="GPI74" s="22"/>
      <c r="GPJ74" s="22"/>
      <c r="GPK74" s="22"/>
      <c r="GPL74" s="22"/>
      <c r="GPM74" s="22"/>
      <c r="GPN74" s="22"/>
      <c r="GPO74" s="22"/>
      <c r="GPP74" s="22"/>
      <c r="GPQ74" s="22"/>
      <c r="GPR74" s="22"/>
      <c r="GPS74" s="22"/>
      <c r="GPT74" s="22"/>
      <c r="GPU74" s="22"/>
      <c r="GPV74" s="22"/>
      <c r="GPW74" s="22"/>
      <c r="GPX74" s="22"/>
      <c r="GPY74" s="22"/>
      <c r="GPZ74" s="22"/>
      <c r="GQA74" s="22"/>
      <c r="GQB74" s="22"/>
      <c r="GQC74" s="22"/>
      <c r="GQD74" s="22"/>
      <c r="GQE74" s="22"/>
      <c r="GQF74" s="22"/>
      <c r="GQG74" s="22"/>
      <c r="GQH74" s="22"/>
      <c r="GQI74" s="22"/>
      <c r="GQJ74" s="22"/>
      <c r="GQK74" s="22"/>
      <c r="GQL74" s="22"/>
      <c r="GQM74" s="22"/>
      <c r="GQN74" s="22"/>
      <c r="GQO74" s="22"/>
      <c r="GQP74" s="22"/>
      <c r="GQQ74" s="22"/>
      <c r="GQR74" s="22"/>
      <c r="GQS74" s="22"/>
      <c r="GQT74" s="22"/>
      <c r="GQU74" s="22"/>
      <c r="GQV74" s="22"/>
      <c r="GQW74" s="22"/>
      <c r="GQX74" s="22"/>
      <c r="GQY74" s="22"/>
      <c r="GQZ74" s="22"/>
      <c r="GRA74" s="22"/>
      <c r="GRB74" s="22"/>
      <c r="GRC74" s="22"/>
      <c r="GRD74" s="22"/>
      <c r="GRE74" s="22"/>
      <c r="GRF74" s="22"/>
      <c r="GRG74" s="22"/>
      <c r="GRH74" s="22"/>
      <c r="GRI74" s="22"/>
      <c r="GRJ74" s="22"/>
      <c r="GRK74" s="22"/>
      <c r="GRL74" s="22"/>
      <c r="GRM74" s="22"/>
      <c r="GRN74" s="22"/>
      <c r="GRO74" s="22"/>
      <c r="GRP74" s="22"/>
      <c r="GRQ74" s="22"/>
      <c r="GRR74" s="22"/>
      <c r="GRS74" s="22"/>
      <c r="GRT74" s="22"/>
      <c r="GRU74" s="22"/>
      <c r="GRV74" s="22"/>
      <c r="GRW74" s="22"/>
      <c r="GRX74" s="22"/>
      <c r="GRY74" s="22"/>
      <c r="GRZ74" s="22"/>
      <c r="GSA74" s="22"/>
      <c r="GSB74" s="22"/>
      <c r="GSC74" s="22"/>
      <c r="GSD74" s="22"/>
      <c r="GSE74" s="22"/>
      <c r="GSF74" s="22"/>
      <c r="GSG74" s="22"/>
      <c r="GSH74" s="22"/>
      <c r="GSI74" s="22"/>
      <c r="GSJ74" s="22"/>
      <c r="GSK74" s="22"/>
      <c r="GSL74" s="22"/>
      <c r="GSM74" s="22"/>
      <c r="GSN74" s="22"/>
      <c r="GSO74" s="22"/>
      <c r="GSP74" s="22"/>
      <c r="GSQ74" s="22"/>
      <c r="GSR74" s="22"/>
      <c r="GSS74" s="22"/>
      <c r="GST74" s="22"/>
      <c r="GSU74" s="22"/>
      <c r="GSV74" s="22"/>
      <c r="GSW74" s="22"/>
      <c r="GSX74" s="22"/>
      <c r="GSY74" s="22"/>
      <c r="GSZ74" s="22"/>
      <c r="GTA74" s="22"/>
      <c r="GTB74" s="22"/>
      <c r="GTC74" s="22"/>
      <c r="GTD74" s="22"/>
      <c r="GTE74" s="22"/>
      <c r="GTF74" s="22"/>
      <c r="GTG74" s="22"/>
      <c r="GTH74" s="22"/>
      <c r="GTI74" s="22"/>
      <c r="GTJ74" s="22"/>
      <c r="GTK74" s="22"/>
      <c r="GTL74" s="22"/>
      <c r="GTM74" s="22"/>
      <c r="GTN74" s="22"/>
      <c r="GTO74" s="22"/>
      <c r="GTP74" s="22"/>
      <c r="GTQ74" s="22"/>
      <c r="GTR74" s="22"/>
      <c r="GTS74" s="22"/>
      <c r="GTT74" s="22"/>
      <c r="GTU74" s="22"/>
      <c r="GTV74" s="22"/>
      <c r="GTW74" s="22"/>
      <c r="GTX74" s="22"/>
      <c r="GTY74" s="22"/>
      <c r="GTZ74" s="22"/>
      <c r="GUA74" s="22"/>
      <c r="GUB74" s="22"/>
      <c r="GUC74" s="22"/>
      <c r="GUD74" s="22"/>
      <c r="GUE74" s="22"/>
      <c r="GUF74" s="22"/>
      <c r="GUG74" s="22"/>
      <c r="GUH74" s="22"/>
      <c r="GUI74" s="22"/>
      <c r="GUJ74" s="22"/>
      <c r="GUK74" s="22"/>
      <c r="GUL74" s="22"/>
      <c r="GUM74" s="22"/>
      <c r="GUN74" s="22"/>
      <c r="GUO74" s="22"/>
      <c r="GUP74" s="22"/>
      <c r="GUQ74" s="22"/>
      <c r="GUR74" s="22"/>
      <c r="GUS74" s="22"/>
      <c r="GUT74" s="22"/>
      <c r="GUU74" s="22"/>
      <c r="GUV74" s="22"/>
      <c r="GUW74" s="22"/>
      <c r="GUX74" s="22"/>
      <c r="GUY74" s="22"/>
      <c r="GUZ74" s="22"/>
      <c r="GVA74" s="22"/>
      <c r="GVB74" s="22"/>
      <c r="GVC74" s="22"/>
      <c r="GVD74" s="22"/>
      <c r="GVE74" s="22"/>
      <c r="GVF74" s="22"/>
      <c r="GVG74" s="22"/>
      <c r="GVH74" s="22"/>
      <c r="GVI74" s="22"/>
      <c r="GVJ74" s="22"/>
      <c r="GVK74" s="22"/>
      <c r="GVL74" s="22"/>
      <c r="GVM74" s="22"/>
      <c r="GVN74" s="22"/>
      <c r="GVO74" s="22"/>
      <c r="GVP74" s="22"/>
      <c r="GVQ74" s="22"/>
      <c r="GVR74" s="22"/>
      <c r="GVS74" s="22"/>
      <c r="GVT74" s="22"/>
      <c r="GVU74" s="22"/>
      <c r="GVV74" s="22"/>
      <c r="GVW74" s="22"/>
      <c r="GVX74" s="22"/>
      <c r="GVY74" s="22"/>
      <c r="GVZ74" s="22"/>
      <c r="GWA74" s="22"/>
      <c r="GWB74" s="22"/>
      <c r="GWC74" s="22"/>
      <c r="GWD74" s="22"/>
      <c r="GWE74" s="22"/>
      <c r="GWF74" s="22"/>
      <c r="GWG74" s="22"/>
      <c r="GWH74" s="22"/>
      <c r="GWI74" s="22"/>
      <c r="GWJ74" s="22"/>
      <c r="GWK74" s="22"/>
      <c r="GWL74" s="22"/>
      <c r="GWM74" s="22"/>
      <c r="GWN74" s="22"/>
      <c r="GWO74" s="22"/>
      <c r="GWP74" s="22"/>
      <c r="GWQ74" s="22"/>
      <c r="GWR74" s="22"/>
      <c r="GWS74" s="22"/>
      <c r="GWT74" s="22"/>
      <c r="GWU74" s="22"/>
      <c r="GWV74" s="22"/>
      <c r="GWW74" s="22"/>
      <c r="GWX74" s="22"/>
      <c r="GWY74" s="22"/>
      <c r="GWZ74" s="22"/>
      <c r="GXA74" s="22"/>
      <c r="GXB74" s="22"/>
      <c r="GXC74" s="22"/>
      <c r="GXD74" s="22"/>
      <c r="GXE74" s="22"/>
      <c r="GXF74" s="22"/>
      <c r="GXG74" s="22"/>
      <c r="GXH74" s="22"/>
      <c r="GXI74" s="22"/>
      <c r="GXJ74" s="22"/>
      <c r="GXK74" s="22"/>
      <c r="GXL74" s="22"/>
      <c r="GXM74" s="22"/>
      <c r="GXN74" s="22"/>
      <c r="GXO74" s="22"/>
      <c r="GXP74" s="22"/>
      <c r="GXQ74" s="22"/>
      <c r="GXR74" s="22"/>
      <c r="GXS74" s="22"/>
      <c r="GXT74" s="22"/>
      <c r="GXU74" s="22"/>
      <c r="GXV74" s="22"/>
      <c r="GXW74" s="22"/>
      <c r="GXX74" s="22"/>
      <c r="GXY74" s="22"/>
      <c r="GXZ74" s="22"/>
      <c r="GYA74" s="22"/>
      <c r="GYB74" s="22"/>
      <c r="GYC74" s="22"/>
      <c r="GYD74" s="22"/>
      <c r="GYE74" s="22"/>
      <c r="GYF74" s="22"/>
      <c r="GYG74" s="22"/>
      <c r="GYH74" s="22"/>
      <c r="GYI74" s="22"/>
      <c r="GYJ74" s="22"/>
      <c r="GYK74" s="22"/>
      <c r="GYL74" s="22"/>
      <c r="GYM74" s="22"/>
      <c r="GYN74" s="22"/>
      <c r="GYO74" s="22"/>
      <c r="GYP74" s="22"/>
      <c r="GYQ74" s="22"/>
      <c r="GYR74" s="22"/>
      <c r="GYS74" s="22"/>
      <c r="GYT74" s="22"/>
      <c r="GYU74" s="22"/>
      <c r="GYV74" s="22"/>
      <c r="GYW74" s="22"/>
      <c r="GYX74" s="22"/>
      <c r="GYY74" s="22"/>
      <c r="GYZ74" s="22"/>
      <c r="GZA74" s="22"/>
      <c r="GZB74" s="22"/>
      <c r="GZC74" s="22"/>
      <c r="GZD74" s="22"/>
      <c r="GZE74" s="22"/>
      <c r="GZF74" s="22"/>
      <c r="GZG74" s="22"/>
      <c r="GZH74" s="22"/>
      <c r="GZI74" s="22"/>
      <c r="GZJ74" s="22"/>
      <c r="GZK74" s="22"/>
      <c r="GZL74" s="22"/>
      <c r="GZM74" s="22"/>
      <c r="GZN74" s="22"/>
      <c r="GZO74" s="22"/>
      <c r="GZP74" s="22"/>
      <c r="GZQ74" s="22"/>
      <c r="GZR74" s="22"/>
      <c r="GZS74" s="22"/>
      <c r="GZT74" s="22"/>
      <c r="GZU74" s="22"/>
      <c r="GZV74" s="22"/>
      <c r="GZW74" s="22"/>
      <c r="GZX74" s="22"/>
      <c r="GZY74" s="22"/>
      <c r="GZZ74" s="22"/>
      <c r="HAA74" s="22"/>
      <c r="HAB74" s="22"/>
      <c r="HAC74" s="22"/>
      <c r="HAD74" s="22"/>
      <c r="HAE74" s="22"/>
      <c r="HAF74" s="22"/>
      <c r="HAG74" s="22"/>
      <c r="HAH74" s="22"/>
      <c r="HAI74" s="22"/>
      <c r="HAJ74" s="22"/>
      <c r="HAK74" s="22"/>
      <c r="HAL74" s="22"/>
      <c r="HAM74" s="22"/>
      <c r="HAN74" s="22"/>
      <c r="HAO74" s="22"/>
      <c r="HAP74" s="22"/>
      <c r="HAQ74" s="22"/>
      <c r="HAR74" s="22"/>
      <c r="HAS74" s="22"/>
      <c r="HAT74" s="22"/>
      <c r="HAU74" s="22"/>
      <c r="HAV74" s="22"/>
      <c r="HAW74" s="22"/>
      <c r="HAX74" s="22"/>
      <c r="HAY74" s="22"/>
      <c r="HAZ74" s="22"/>
      <c r="HBA74" s="22"/>
      <c r="HBB74" s="22"/>
      <c r="HBC74" s="22"/>
      <c r="HBD74" s="22"/>
      <c r="HBE74" s="22"/>
      <c r="HBF74" s="22"/>
      <c r="HBG74" s="22"/>
      <c r="HBH74" s="22"/>
      <c r="HBI74" s="22"/>
      <c r="HBJ74" s="22"/>
      <c r="HBK74" s="22"/>
      <c r="HBL74" s="22"/>
      <c r="HBM74" s="22"/>
      <c r="HBN74" s="22"/>
      <c r="HBO74" s="22"/>
      <c r="HBP74" s="22"/>
      <c r="HBQ74" s="22"/>
      <c r="HBR74" s="22"/>
      <c r="HBS74" s="22"/>
      <c r="HBT74" s="22"/>
      <c r="HBU74" s="22"/>
      <c r="HBV74" s="22"/>
      <c r="HBW74" s="22"/>
      <c r="HBX74" s="22"/>
      <c r="HBY74" s="22"/>
      <c r="HBZ74" s="22"/>
      <c r="HCA74" s="22"/>
      <c r="HCB74" s="22"/>
      <c r="HCC74" s="22"/>
      <c r="HCD74" s="22"/>
      <c r="HCE74" s="22"/>
      <c r="HCF74" s="22"/>
      <c r="HCG74" s="22"/>
      <c r="HCH74" s="22"/>
      <c r="HCI74" s="22"/>
      <c r="HCJ74" s="22"/>
      <c r="HCK74" s="22"/>
      <c r="HCL74" s="22"/>
      <c r="HCM74" s="22"/>
      <c r="HCN74" s="22"/>
      <c r="HCO74" s="22"/>
      <c r="HCP74" s="22"/>
      <c r="HCQ74" s="22"/>
      <c r="HCR74" s="22"/>
      <c r="HCS74" s="22"/>
      <c r="HCT74" s="22"/>
      <c r="HCU74" s="22"/>
      <c r="HCV74" s="22"/>
      <c r="HCW74" s="22"/>
      <c r="HCX74" s="22"/>
      <c r="HCY74" s="22"/>
      <c r="HCZ74" s="22"/>
      <c r="HDA74" s="22"/>
      <c r="HDB74" s="22"/>
      <c r="HDC74" s="22"/>
      <c r="HDD74" s="22"/>
      <c r="HDE74" s="22"/>
      <c r="HDF74" s="22"/>
      <c r="HDG74" s="22"/>
      <c r="HDH74" s="22"/>
      <c r="HDI74" s="22"/>
      <c r="HDJ74" s="22"/>
      <c r="HDK74" s="22"/>
      <c r="HDL74" s="22"/>
      <c r="HDM74" s="22"/>
      <c r="HDN74" s="22"/>
      <c r="HDO74" s="22"/>
      <c r="HDP74" s="22"/>
      <c r="HDQ74" s="22"/>
      <c r="HDR74" s="22"/>
      <c r="HDS74" s="22"/>
      <c r="HDT74" s="22"/>
      <c r="HDU74" s="22"/>
      <c r="HDV74" s="22"/>
      <c r="HDW74" s="22"/>
      <c r="HDX74" s="22"/>
      <c r="HDY74" s="22"/>
      <c r="HDZ74" s="22"/>
      <c r="HEA74" s="22"/>
      <c r="HEB74" s="22"/>
      <c r="HEC74" s="22"/>
      <c r="HED74" s="22"/>
      <c r="HEE74" s="22"/>
      <c r="HEF74" s="22"/>
      <c r="HEG74" s="22"/>
      <c r="HEH74" s="22"/>
      <c r="HEI74" s="22"/>
      <c r="HEJ74" s="22"/>
      <c r="HEK74" s="22"/>
      <c r="HEL74" s="22"/>
      <c r="HEM74" s="22"/>
      <c r="HEN74" s="22"/>
      <c r="HEO74" s="22"/>
      <c r="HEP74" s="22"/>
      <c r="HEQ74" s="22"/>
      <c r="HER74" s="22"/>
      <c r="HES74" s="22"/>
      <c r="HET74" s="22"/>
      <c r="HEU74" s="22"/>
      <c r="HEV74" s="22"/>
      <c r="HEW74" s="22"/>
      <c r="HEX74" s="22"/>
      <c r="HEY74" s="22"/>
      <c r="HEZ74" s="22"/>
      <c r="HFA74" s="22"/>
      <c r="HFB74" s="22"/>
      <c r="HFC74" s="22"/>
      <c r="HFD74" s="22"/>
      <c r="HFE74" s="22"/>
      <c r="HFF74" s="22"/>
      <c r="HFG74" s="22"/>
      <c r="HFH74" s="22"/>
      <c r="HFI74" s="22"/>
      <c r="HFJ74" s="22"/>
      <c r="HFK74" s="22"/>
      <c r="HFL74" s="22"/>
      <c r="HFM74" s="22"/>
      <c r="HFN74" s="22"/>
      <c r="HFO74" s="22"/>
      <c r="HFP74" s="22"/>
      <c r="HFQ74" s="22"/>
      <c r="HFR74" s="22"/>
      <c r="HFS74" s="22"/>
      <c r="HFT74" s="22"/>
      <c r="HFU74" s="22"/>
      <c r="HFV74" s="22"/>
      <c r="HFW74" s="22"/>
      <c r="HFX74" s="22"/>
      <c r="HFY74" s="22"/>
      <c r="HFZ74" s="22"/>
      <c r="HGA74" s="22"/>
      <c r="HGB74" s="22"/>
      <c r="HGC74" s="22"/>
      <c r="HGD74" s="22"/>
      <c r="HGE74" s="22"/>
      <c r="HGF74" s="22"/>
      <c r="HGG74" s="22"/>
      <c r="HGH74" s="22"/>
      <c r="HGI74" s="22"/>
      <c r="HGJ74" s="22"/>
      <c r="HGK74" s="22"/>
      <c r="HGL74" s="22"/>
      <c r="HGM74" s="22"/>
      <c r="HGN74" s="22"/>
      <c r="HGO74" s="22"/>
      <c r="HGP74" s="22"/>
      <c r="HGQ74" s="22"/>
      <c r="HGR74" s="22"/>
      <c r="HGS74" s="22"/>
      <c r="HGT74" s="22"/>
      <c r="HGU74" s="22"/>
      <c r="HGV74" s="22"/>
      <c r="HGW74" s="22"/>
      <c r="HGX74" s="22"/>
      <c r="HGY74" s="22"/>
      <c r="HGZ74" s="22"/>
      <c r="HHA74" s="22"/>
      <c r="HHB74" s="22"/>
      <c r="HHC74" s="22"/>
      <c r="HHD74" s="22"/>
      <c r="HHE74" s="22"/>
      <c r="HHF74" s="22"/>
      <c r="HHG74" s="22"/>
      <c r="HHH74" s="22"/>
      <c r="HHI74" s="22"/>
      <c r="HHJ74" s="22"/>
      <c r="HHK74" s="22"/>
      <c r="HHL74" s="22"/>
      <c r="HHM74" s="22"/>
      <c r="HHN74" s="22"/>
      <c r="HHO74" s="22"/>
      <c r="HHP74" s="22"/>
      <c r="HHQ74" s="22"/>
      <c r="HHR74" s="22"/>
      <c r="HHS74" s="22"/>
      <c r="HHT74" s="22"/>
      <c r="HHU74" s="22"/>
      <c r="HHV74" s="22"/>
      <c r="HHW74" s="22"/>
      <c r="HHX74" s="22"/>
      <c r="HHY74" s="22"/>
      <c r="HHZ74" s="22"/>
      <c r="HIA74" s="22"/>
      <c r="HIB74" s="22"/>
      <c r="HIC74" s="22"/>
      <c r="HID74" s="22"/>
      <c r="HIE74" s="22"/>
      <c r="HIF74" s="22"/>
      <c r="HIG74" s="22"/>
      <c r="HIH74" s="22"/>
      <c r="HII74" s="22"/>
      <c r="HIJ74" s="22"/>
      <c r="HIK74" s="22"/>
      <c r="HIL74" s="22"/>
      <c r="HIM74" s="22"/>
      <c r="HIN74" s="22"/>
      <c r="HIO74" s="22"/>
      <c r="HIP74" s="22"/>
      <c r="HIQ74" s="22"/>
      <c r="HIR74" s="22"/>
      <c r="HIS74" s="22"/>
      <c r="HIT74" s="22"/>
      <c r="HIU74" s="22"/>
      <c r="HIV74" s="22"/>
      <c r="HIW74" s="22"/>
      <c r="HIX74" s="22"/>
      <c r="HIY74" s="22"/>
      <c r="HIZ74" s="22"/>
      <c r="HJA74" s="22"/>
      <c r="HJB74" s="22"/>
      <c r="HJC74" s="22"/>
      <c r="HJD74" s="22"/>
      <c r="HJE74" s="22"/>
      <c r="HJF74" s="22"/>
      <c r="HJG74" s="22"/>
      <c r="HJH74" s="22"/>
      <c r="HJI74" s="22"/>
      <c r="HJJ74" s="22"/>
      <c r="HJK74" s="22"/>
      <c r="HJL74" s="22"/>
      <c r="HJM74" s="22"/>
      <c r="HJN74" s="22"/>
      <c r="HJO74" s="22"/>
      <c r="HJP74" s="22"/>
      <c r="HJQ74" s="22"/>
      <c r="HJR74" s="22"/>
      <c r="HJS74" s="22"/>
      <c r="HJT74" s="22"/>
      <c r="HJU74" s="22"/>
      <c r="HJV74" s="22"/>
      <c r="HJW74" s="22"/>
      <c r="HJX74" s="22"/>
      <c r="HJY74" s="22"/>
      <c r="HJZ74" s="22"/>
      <c r="HKA74" s="22"/>
      <c r="HKB74" s="22"/>
      <c r="HKC74" s="22"/>
      <c r="HKD74" s="22"/>
      <c r="HKE74" s="22"/>
      <c r="HKF74" s="22"/>
      <c r="HKG74" s="22"/>
      <c r="HKH74" s="22"/>
      <c r="HKI74" s="22"/>
      <c r="HKJ74" s="22"/>
      <c r="HKK74" s="22"/>
      <c r="HKL74" s="22"/>
      <c r="HKM74" s="22"/>
      <c r="HKN74" s="22"/>
      <c r="HKO74" s="22"/>
      <c r="HKP74" s="22"/>
      <c r="HKQ74" s="22"/>
      <c r="HKR74" s="22"/>
      <c r="HKS74" s="22"/>
      <c r="HKT74" s="22"/>
      <c r="HKU74" s="22"/>
      <c r="HKV74" s="22"/>
      <c r="HKW74" s="22"/>
      <c r="HKX74" s="22"/>
      <c r="HKY74" s="22"/>
      <c r="HKZ74" s="22"/>
      <c r="HLA74" s="22"/>
      <c r="HLB74" s="22"/>
      <c r="HLC74" s="22"/>
      <c r="HLD74" s="22"/>
      <c r="HLE74" s="22"/>
      <c r="HLF74" s="22"/>
      <c r="HLG74" s="22"/>
      <c r="HLH74" s="22"/>
      <c r="HLI74" s="22"/>
      <c r="HLJ74" s="22"/>
      <c r="HLK74" s="22"/>
      <c r="HLL74" s="22"/>
      <c r="HLM74" s="22"/>
      <c r="HLN74" s="22"/>
      <c r="HLO74" s="22"/>
      <c r="HLP74" s="22"/>
      <c r="HLQ74" s="22"/>
      <c r="HLR74" s="22"/>
      <c r="HLS74" s="22"/>
      <c r="HLT74" s="22"/>
      <c r="HLU74" s="22"/>
      <c r="HLV74" s="22"/>
      <c r="HLW74" s="22"/>
      <c r="HLX74" s="22"/>
      <c r="HLY74" s="22"/>
      <c r="HLZ74" s="22"/>
      <c r="HMA74" s="22"/>
      <c r="HMB74" s="22"/>
      <c r="HMC74" s="22"/>
      <c r="HMD74" s="22"/>
      <c r="HME74" s="22"/>
      <c r="HMF74" s="22"/>
      <c r="HMG74" s="22"/>
      <c r="HMH74" s="22"/>
      <c r="HMI74" s="22"/>
      <c r="HMJ74" s="22"/>
      <c r="HMK74" s="22"/>
      <c r="HML74" s="22"/>
      <c r="HMM74" s="22"/>
      <c r="HMN74" s="22"/>
      <c r="HMO74" s="22"/>
      <c r="HMP74" s="22"/>
      <c r="HMQ74" s="22"/>
      <c r="HMR74" s="22"/>
      <c r="HMS74" s="22"/>
      <c r="HMT74" s="22"/>
      <c r="HMU74" s="22"/>
      <c r="HMV74" s="22"/>
      <c r="HMW74" s="22"/>
      <c r="HMX74" s="22"/>
      <c r="HMY74" s="22"/>
      <c r="HMZ74" s="22"/>
      <c r="HNA74" s="22"/>
      <c r="HNB74" s="22"/>
      <c r="HNC74" s="22"/>
      <c r="HND74" s="22"/>
      <c r="HNE74" s="22"/>
      <c r="HNF74" s="22"/>
      <c r="HNG74" s="22"/>
      <c r="HNH74" s="22"/>
      <c r="HNI74" s="22"/>
      <c r="HNJ74" s="22"/>
      <c r="HNK74" s="22"/>
      <c r="HNL74" s="22"/>
      <c r="HNM74" s="22"/>
      <c r="HNN74" s="22"/>
      <c r="HNO74" s="22"/>
      <c r="HNP74" s="22"/>
      <c r="HNQ74" s="22"/>
      <c r="HNR74" s="22"/>
      <c r="HNS74" s="22"/>
      <c r="HNT74" s="22"/>
      <c r="HNU74" s="22"/>
      <c r="HNV74" s="22"/>
      <c r="HNW74" s="22"/>
      <c r="HNX74" s="22"/>
      <c r="HNY74" s="22"/>
      <c r="HNZ74" s="22"/>
      <c r="HOA74" s="22"/>
      <c r="HOB74" s="22"/>
      <c r="HOC74" s="22"/>
      <c r="HOD74" s="22"/>
      <c r="HOE74" s="22"/>
      <c r="HOF74" s="22"/>
      <c r="HOG74" s="22"/>
      <c r="HOH74" s="22"/>
      <c r="HOI74" s="22"/>
      <c r="HOJ74" s="22"/>
      <c r="HOK74" s="22"/>
      <c r="HOL74" s="22"/>
      <c r="HOM74" s="22"/>
      <c r="HON74" s="22"/>
      <c r="HOO74" s="22"/>
      <c r="HOP74" s="22"/>
      <c r="HOQ74" s="22"/>
      <c r="HOR74" s="22"/>
      <c r="HOS74" s="22"/>
      <c r="HOT74" s="22"/>
      <c r="HOU74" s="22"/>
      <c r="HOV74" s="22"/>
      <c r="HOW74" s="22"/>
      <c r="HOX74" s="22"/>
      <c r="HOY74" s="22"/>
      <c r="HOZ74" s="22"/>
      <c r="HPA74" s="22"/>
      <c r="HPB74" s="22"/>
      <c r="HPC74" s="22"/>
      <c r="HPD74" s="22"/>
      <c r="HPE74" s="22"/>
      <c r="HPF74" s="22"/>
      <c r="HPG74" s="22"/>
      <c r="HPH74" s="22"/>
      <c r="HPI74" s="22"/>
      <c r="HPJ74" s="22"/>
      <c r="HPK74" s="22"/>
      <c r="HPL74" s="22"/>
      <c r="HPM74" s="22"/>
      <c r="HPN74" s="22"/>
      <c r="HPO74" s="22"/>
      <c r="HPP74" s="22"/>
      <c r="HPQ74" s="22"/>
      <c r="HPR74" s="22"/>
      <c r="HPS74" s="22"/>
      <c r="HPT74" s="22"/>
      <c r="HPU74" s="22"/>
      <c r="HPV74" s="22"/>
      <c r="HPW74" s="22"/>
      <c r="HPX74" s="22"/>
      <c r="HPY74" s="22"/>
      <c r="HPZ74" s="22"/>
      <c r="HQA74" s="22"/>
      <c r="HQB74" s="22"/>
      <c r="HQC74" s="22"/>
      <c r="HQD74" s="22"/>
      <c r="HQE74" s="22"/>
      <c r="HQF74" s="22"/>
      <c r="HQG74" s="22"/>
      <c r="HQH74" s="22"/>
      <c r="HQI74" s="22"/>
      <c r="HQJ74" s="22"/>
      <c r="HQK74" s="22"/>
      <c r="HQL74" s="22"/>
      <c r="HQM74" s="22"/>
      <c r="HQN74" s="22"/>
      <c r="HQO74" s="22"/>
      <c r="HQP74" s="22"/>
      <c r="HQQ74" s="22"/>
      <c r="HQR74" s="22"/>
      <c r="HQS74" s="22"/>
      <c r="HQT74" s="22"/>
      <c r="HQU74" s="22"/>
      <c r="HQV74" s="22"/>
      <c r="HQW74" s="22"/>
      <c r="HQX74" s="22"/>
      <c r="HQY74" s="22"/>
      <c r="HQZ74" s="22"/>
      <c r="HRA74" s="22"/>
      <c r="HRB74" s="22"/>
      <c r="HRC74" s="22"/>
      <c r="HRD74" s="22"/>
      <c r="HRE74" s="22"/>
      <c r="HRF74" s="22"/>
      <c r="HRG74" s="22"/>
      <c r="HRH74" s="22"/>
      <c r="HRI74" s="22"/>
      <c r="HRJ74" s="22"/>
      <c r="HRK74" s="22"/>
      <c r="HRL74" s="22"/>
      <c r="HRM74" s="22"/>
      <c r="HRN74" s="22"/>
      <c r="HRO74" s="22"/>
      <c r="HRP74" s="22"/>
      <c r="HRQ74" s="22"/>
      <c r="HRR74" s="22"/>
      <c r="HRS74" s="22"/>
      <c r="HRT74" s="22"/>
      <c r="HRU74" s="22"/>
      <c r="HRV74" s="22"/>
      <c r="HRW74" s="22"/>
      <c r="HRX74" s="22"/>
      <c r="HRY74" s="22"/>
      <c r="HRZ74" s="22"/>
      <c r="HSA74" s="22"/>
      <c r="HSB74" s="22"/>
      <c r="HSC74" s="22"/>
      <c r="HSD74" s="22"/>
      <c r="HSE74" s="22"/>
      <c r="HSF74" s="22"/>
      <c r="HSG74" s="22"/>
      <c r="HSH74" s="22"/>
      <c r="HSI74" s="22"/>
      <c r="HSJ74" s="22"/>
      <c r="HSK74" s="22"/>
      <c r="HSL74" s="22"/>
      <c r="HSM74" s="22"/>
      <c r="HSN74" s="22"/>
      <c r="HSO74" s="22"/>
      <c r="HSP74" s="22"/>
      <c r="HSQ74" s="22"/>
      <c r="HSR74" s="22"/>
      <c r="HSS74" s="22"/>
      <c r="HST74" s="22"/>
      <c r="HSU74" s="22"/>
      <c r="HSV74" s="22"/>
      <c r="HSW74" s="22"/>
      <c r="HSX74" s="22"/>
      <c r="HSY74" s="22"/>
      <c r="HSZ74" s="22"/>
      <c r="HTA74" s="22"/>
      <c r="HTB74" s="22"/>
      <c r="HTC74" s="22"/>
      <c r="HTD74" s="22"/>
      <c r="HTE74" s="22"/>
      <c r="HTF74" s="22"/>
      <c r="HTG74" s="22"/>
      <c r="HTH74" s="22"/>
      <c r="HTI74" s="22"/>
      <c r="HTJ74" s="22"/>
      <c r="HTK74" s="22"/>
      <c r="HTL74" s="22"/>
      <c r="HTM74" s="22"/>
      <c r="HTN74" s="22"/>
      <c r="HTO74" s="22"/>
      <c r="HTP74" s="22"/>
      <c r="HTQ74" s="22"/>
      <c r="HTR74" s="22"/>
      <c r="HTS74" s="22"/>
      <c r="HTT74" s="22"/>
      <c r="HTU74" s="22"/>
      <c r="HTV74" s="22"/>
      <c r="HTW74" s="22"/>
      <c r="HTX74" s="22"/>
      <c r="HTY74" s="22"/>
      <c r="HTZ74" s="22"/>
      <c r="HUA74" s="22"/>
      <c r="HUB74" s="22"/>
      <c r="HUC74" s="22"/>
      <c r="HUD74" s="22"/>
      <c r="HUE74" s="22"/>
      <c r="HUF74" s="22"/>
      <c r="HUG74" s="22"/>
      <c r="HUH74" s="22"/>
      <c r="HUI74" s="22"/>
      <c r="HUJ74" s="22"/>
      <c r="HUK74" s="22"/>
      <c r="HUL74" s="22"/>
      <c r="HUM74" s="22"/>
      <c r="HUN74" s="22"/>
      <c r="HUO74" s="22"/>
      <c r="HUP74" s="22"/>
      <c r="HUQ74" s="22"/>
      <c r="HUR74" s="22"/>
      <c r="HUS74" s="22"/>
      <c r="HUT74" s="22"/>
      <c r="HUU74" s="22"/>
      <c r="HUV74" s="22"/>
      <c r="HUW74" s="22"/>
      <c r="HUX74" s="22"/>
      <c r="HUY74" s="22"/>
      <c r="HUZ74" s="22"/>
      <c r="HVA74" s="22"/>
      <c r="HVB74" s="22"/>
      <c r="HVC74" s="22"/>
      <c r="HVD74" s="22"/>
      <c r="HVE74" s="22"/>
      <c r="HVF74" s="22"/>
      <c r="HVG74" s="22"/>
      <c r="HVH74" s="22"/>
      <c r="HVI74" s="22"/>
      <c r="HVJ74" s="22"/>
      <c r="HVK74" s="22"/>
      <c r="HVL74" s="22"/>
      <c r="HVM74" s="22"/>
      <c r="HVN74" s="22"/>
      <c r="HVO74" s="22"/>
      <c r="HVP74" s="22"/>
      <c r="HVQ74" s="22"/>
      <c r="HVR74" s="22"/>
      <c r="HVS74" s="22"/>
      <c r="HVT74" s="22"/>
      <c r="HVU74" s="22"/>
      <c r="HVV74" s="22"/>
      <c r="HVW74" s="22"/>
      <c r="HVX74" s="22"/>
      <c r="HVY74" s="22"/>
      <c r="HVZ74" s="22"/>
      <c r="HWA74" s="22"/>
      <c r="HWB74" s="22"/>
      <c r="HWC74" s="22"/>
      <c r="HWD74" s="22"/>
      <c r="HWE74" s="22"/>
      <c r="HWF74" s="22"/>
      <c r="HWG74" s="22"/>
      <c r="HWH74" s="22"/>
      <c r="HWI74" s="22"/>
      <c r="HWJ74" s="22"/>
      <c r="HWK74" s="22"/>
      <c r="HWL74" s="22"/>
      <c r="HWM74" s="22"/>
      <c r="HWN74" s="22"/>
      <c r="HWO74" s="22"/>
      <c r="HWP74" s="22"/>
      <c r="HWQ74" s="22"/>
      <c r="HWR74" s="22"/>
      <c r="HWS74" s="22"/>
      <c r="HWT74" s="22"/>
      <c r="HWU74" s="22"/>
      <c r="HWV74" s="22"/>
      <c r="HWW74" s="22"/>
      <c r="HWX74" s="22"/>
      <c r="HWY74" s="22"/>
      <c r="HWZ74" s="22"/>
      <c r="HXA74" s="22"/>
      <c r="HXB74" s="22"/>
      <c r="HXC74" s="22"/>
      <c r="HXD74" s="22"/>
      <c r="HXE74" s="22"/>
      <c r="HXF74" s="22"/>
      <c r="HXG74" s="22"/>
      <c r="HXH74" s="22"/>
      <c r="HXI74" s="22"/>
      <c r="HXJ74" s="22"/>
      <c r="HXK74" s="22"/>
      <c r="HXL74" s="22"/>
      <c r="HXM74" s="22"/>
      <c r="HXN74" s="22"/>
      <c r="HXO74" s="22"/>
      <c r="HXP74" s="22"/>
      <c r="HXQ74" s="22"/>
      <c r="HXR74" s="22"/>
      <c r="HXS74" s="22"/>
      <c r="HXT74" s="22"/>
      <c r="HXU74" s="22"/>
      <c r="HXV74" s="22"/>
      <c r="HXW74" s="22"/>
      <c r="HXX74" s="22"/>
      <c r="HXY74" s="22"/>
      <c r="HXZ74" s="22"/>
      <c r="HYA74" s="22"/>
      <c r="HYB74" s="22"/>
      <c r="HYC74" s="22"/>
      <c r="HYD74" s="22"/>
      <c r="HYE74" s="22"/>
      <c r="HYF74" s="22"/>
      <c r="HYG74" s="22"/>
      <c r="HYH74" s="22"/>
      <c r="HYI74" s="22"/>
      <c r="HYJ74" s="22"/>
      <c r="HYK74" s="22"/>
      <c r="HYL74" s="22"/>
      <c r="HYM74" s="22"/>
      <c r="HYN74" s="22"/>
      <c r="HYO74" s="22"/>
      <c r="HYP74" s="22"/>
      <c r="HYQ74" s="22"/>
      <c r="HYR74" s="22"/>
      <c r="HYS74" s="22"/>
      <c r="HYT74" s="22"/>
      <c r="HYU74" s="22"/>
      <c r="HYV74" s="22"/>
      <c r="HYW74" s="22"/>
      <c r="HYX74" s="22"/>
      <c r="HYY74" s="22"/>
      <c r="HYZ74" s="22"/>
      <c r="HZA74" s="22"/>
      <c r="HZB74" s="22"/>
      <c r="HZC74" s="22"/>
      <c r="HZD74" s="22"/>
      <c r="HZE74" s="22"/>
      <c r="HZF74" s="22"/>
      <c r="HZG74" s="22"/>
      <c r="HZH74" s="22"/>
      <c r="HZI74" s="22"/>
      <c r="HZJ74" s="22"/>
      <c r="HZK74" s="22"/>
      <c r="HZL74" s="22"/>
      <c r="HZM74" s="22"/>
      <c r="HZN74" s="22"/>
      <c r="HZO74" s="22"/>
      <c r="HZP74" s="22"/>
      <c r="HZQ74" s="22"/>
      <c r="HZR74" s="22"/>
      <c r="HZS74" s="22"/>
      <c r="HZT74" s="22"/>
      <c r="HZU74" s="22"/>
      <c r="HZV74" s="22"/>
      <c r="HZW74" s="22"/>
      <c r="HZX74" s="22"/>
      <c r="HZY74" s="22"/>
      <c r="HZZ74" s="22"/>
      <c r="IAA74" s="22"/>
      <c r="IAB74" s="22"/>
      <c r="IAC74" s="22"/>
      <c r="IAD74" s="22"/>
      <c r="IAE74" s="22"/>
      <c r="IAF74" s="22"/>
      <c r="IAG74" s="22"/>
      <c r="IAH74" s="22"/>
      <c r="IAI74" s="22"/>
      <c r="IAJ74" s="22"/>
      <c r="IAK74" s="22"/>
      <c r="IAL74" s="22"/>
      <c r="IAM74" s="22"/>
      <c r="IAN74" s="22"/>
      <c r="IAO74" s="22"/>
      <c r="IAP74" s="22"/>
      <c r="IAQ74" s="22"/>
      <c r="IAR74" s="22"/>
      <c r="IAS74" s="22"/>
      <c r="IAT74" s="22"/>
      <c r="IAU74" s="22"/>
      <c r="IAV74" s="22"/>
      <c r="IAW74" s="22"/>
      <c r="IAX74" s="22"/>
      <c r="IAY74" s="22"/>
      <c r="IAZ74" s="22"/>
      <c r="IBA74" s="22"/>
      <c r="IBB74" s="22"/>
      <c r="IBC74" s="22"/>
      <c r="IBD74" s="22"/>
      <c r="IBE74" s="22"/>
      <c r="IBF74" s="22"/>
      <c r="IBG74" s="22"/>
      <c r="IBH74" s="22"/>
      <c r="IBI74" s="22"/>
      <c r="IBJ74" s="22"/>
      <c r="IBK74" s="22"/>
      <c r="IBL74" s="22"/>
      <c r="IBM74" s="22"/>
      <c r="IBN74" s="22"/>
      <c r="IBO74" s="22"/>
      <c r="IBP74" s="22"/>
      <c r="IBQ74" s="22"/>
      <c r="IBR74" s="22"/>
      <c r="IBS74" s="22"/>
      <c r="IBT74" s="22"/>
      <c r="IBU74" s="22"/>
      <c r="IBV74" s="22"/>
      <c r="IBW74" s="22"/>
      <c r="IBX74" s="22"/>
      <c r="IBY74" s="22"/>
      <c r="IBZ74" s="22"/>
      <c r="ICA74" s="22"/>
      <c r="ICB74" s="22"/>
      <c r="ICC74" s="22"/>
      <c r="ICD74" s="22"/>
      <c r="ICE74" s="22"/>
      <c r="ICF74" s="22"/>
      <c r="ICG74" s="22"/>
      <c r="ICH74" s="22"/>
      <c r="ICI74" s="22"/>
      <c r="ICJ74" s="22"/>
      <c r="ICK74" s="22"/>
      <c r="ICL74" s="22"/>
      <c r="ICM74" s="22"/>
      <c r="ICN74" s="22"/>
      <c r="ICO74" s="22"/>
      <c r="ICP74" s="22"/>
      <c r="ICQ74" s="22"/>
      <c r="ICR74" s="22"/>
      <c r="ICS74" s="22"/>
      <c r="ICT74" s="22"/>
      <c r="ICU74" s="22"/>
      <c r="ICV74" s="22"/>
      <c r="ICW74" s="22"/>
      <c r="ICX74" s="22"/>
      <c r="ICY74" s="22"/>
      <c r="ICZ74" s="22"/>
      <c r="IDA74" s="22"/>
      <c r="IDB74" s="22"/>
      <c r="IDC74" s="22"/>
      <c r="IDD74" s="22"/>
      <c r="IDE74" s="22"/>
      <c r="IDF74" s="22"/>
      <c r="IDG74" s="22"/>
      <c r="IDH74" s="22"/>
      <c r="IDI74" s="22"/>
      <c r="IDJ74" s="22"/>
      <c r="IDK74" s="22"/>
      <c r="IDL74" s="22"/>
      <c r="IDM74" s="22"/>
      <c r="IDN74" s="22"/>
      <c r="IDO74" s="22"/>
      <c r="IDP74" s="22"/>
      <c r="IDQ74" s="22"/>
      <c r="IDR74" s="22"/>
      <c r="IDS74" s="22"/>
      <c r="IDT74" s="22"/>
      <c r="IDU74" s="22"/>
      <c r="IDV74" s="22"/>
      <c r="IDW74" s="22"/>
      <c r="IDX74" s="22"/>
      <c r="IDY74" s="22"/>
      <c r="IDZ74" s="22"/>
      <c r="IEA74" s="22"/>
      <c r="IEB74" s="22"/>
      <c r="IEC74" s="22"/>
      <c r="IED74" s="22"/>
      <c r="IEE74" s="22"/>
      <c r="IEF74" s="22"/>
      <c r="IEG74" s="22"/>
      <c r="IEH74" s="22"/>
      <c r="IEI74" s="22"/>
      <c r="IEJ74" s="22"/>
      <c r="IEK74" s="22"/>
      <c r="IEL74" s="22"/>
      <c r="IEM74" s="22"/>
      <c r="IEN74" s="22"/>
      <c r="IEO74" s="22"/>
      <c r="IEP74" s="22"/>
      <c r="IEQ74" s="22"/>
      <c r="IER74" s="22"/>
      <c r="IES74" s="22"/>
      <c r="IET74" s="22"/>
      <c r="IEU74" s="22"/>
      <c r="IEV74" s="22"/>
      <c r="IEW74" s="22"/>
      <c r="IEX74" s="22"/>
      <c r="IEY74" s="22"/>
      <c r="IEZ74" s="22"/>
      <c r="IFA74" s="22"/>
      <c r="IFB74" s="22"/>
      <c r="IFC74" s="22"/>
      <c r="IFD74" s="22"/>
      <c r="IFE74" s="22"/>
      <c r="IFF74" s="22"/>
      <c r="IFG74" s="22"/>
      <c r="IFH74" s="22"/>
      <c r="IFI74" s="22"/>
      <c r="IFJ74" s="22"/>
      <c r="IFK74" s="22"/>
      <c r="IFL74" s="22"/>
      <c r="IFM74" s="22"/>
      <c r="IFN74" s="22"/>
      <c r="IFO74" s="22"/>
      <c r="IFP74" s="22"/>
      <c r="IFQ74" s="22"/>
      <c r="IFR74" s="22"/>
      <c r="IFS74" s="22"/>
      <c r="IFT74" s="22"/>
      <c r="IFU74" s="22"/>
      <c r="IFV74" s="22"/>
      <c r="IFW74" s="22"/>
      <c r="IFX74" s="22"/>
      <c r="IFY74" s="22"/>
      <c r="IFZ74" s="22"/>
      <c r="IGA74" s="22"/>
      <c r="IGB74" s="22"/>
      <c r="IGC74" s="22"/>
      <c r="IGD74" s="22"/>
      <c r="IGE74" s="22"/>
      <c r="IGF74" s="22"/>
      <c r="IGG74" s="22"/>
      <c r="IGH74" s="22"/>
      <c r="IGI74" s="22"/>
      <c r="IGJ74" s="22"/>
      <c r="IGK74" s="22"/>
      <c r="IGL74" s="22"/>
      <c r="IGM74" s="22"/>
      <c r="IGN74" s="22"/>
      <c r="IGO74" s="22"/>
      <c r="IGP74" s="22"/>
      <c r="IGQ74" s="22"/>
      <c r="IGR74" s="22"/>
      <c r="IGS74" s="22"/>
      <c r="IGT74" s="22"/>
      <c r="IGU74" s="22"/>
      <c r="IGV74" s="22"/>
      <c r="IGW74" s="22"/>
      <c r="IGX74" s="22"/>
      <c r="IGY74" s="22"/>
      <c r="IGZ74" s="22"/>
      <c r="IHA74" s="22"/>
      <c r="IHB74" s="22"/>
      <c r="IHC74" s="22"/>
      <c r="IHD74" s="22"/>
      <c r="IHE74" s="22"/>
      <c r="IHF74" s="22"/>
      <c r="IHG74" s="22"/>
      <c r="IHH74" s="22"/>
      <c r="IHI74" s="22"/>
      <c r="IHJ74" s="22"/>
      <c r="IHK74" s="22"/>
      <c r="IHL74" s="22"/>
      <c r="IHM74" s="22"/>
      <c r="IHN74" s="22"/>
      <c r="IHO74" s="22"/>
      <c r="IHP74" s="22"/>
      <c r="IHQ74" s="22"/>
      <c r="IHR74" s="22"/>
      <c r="IHS74" s="22"/>
      <c r="IHT74" s="22"/>
      <c r="IHU74" s="22"/>
      <c r="IHV74" s="22"/>
      <c r="IHW74" s="22"/>
      <c r="IHX74" s="22"/>
      <c r="IHY74" s="22"/>
      <c r="IHZ74" s="22"/>
      <c r="IIA74" s="22"/>
      <c r="IIB74" s="22"/>
      <c r="IIC74" s="22"/>
      <c r="IID74" s="22"/>
      <c r="IIE74" s="22"/>
      <c r="IIF74" s="22"/>
      <c r="IIG74" s="22"/>
      <c r="IIH74" s="22"/>
      <c r="III74" s="22"/>
      <c r="IIJ74" s="22"/>
      <c r="IIK74" s="22"/>
      <c r="IIL74" s="22"/>
      <c r="IIM74" s="22"/>
      <c r="IIN74" s="22"/>
      <c r="IIO74" s="22"/>
      <c r="IIP74" s="22"/>
      <c r="IIQ74" s="22"/>
      <c r="IIR74" s="22"/>
      <c r="IIS74" s="22"/>
      <c r="IIT74" s="22"/>
      <c r="IIU74" s="22"/>
      <c r="IIV74" s="22"/>
      <c r="IIW74" s="22"/>
      <c r="IIX74" s="22"/>
      <c r="IIY74" s="22"/>
      <c r="IIZ74" s="22"/>
      <c r="IJA74" s="22"/>
      <c r="IJB74" s="22"/>
      <c r="IJC74" s="22"/>
      <c r="IJD74" s="22"/>
      <c r="IJE74" s="22"/>
      <c r="IJF74" s="22"/>
      <c r="IJG74" s="22"/>
      <c r="IJH74" s="22"/>
      <c r="IJI74" s="22"/>
      <c r="IJJ74" s="22"/>
      <c r="IJK74" s="22"/>
      <c r="IJL74" s="22"/>
      <c r="IJM74" s="22"/>
      <c r="IJN74" s="22"/>
      <c r="IJO74" s="22"/>
      <c r="IJP74" s="22"/>
      <c r="IJQ74" s="22"/>
      <c r="IJR74" s="22"/>
      <c r="IJS74" s="22"/>
      <c r="IJT74" s="22"/>
      <c r="IJU74" s="22"/>
      <c r="IJV74" s="22"/>
      <c r="IJW74" s="22"/>
      <c r="IJX74" s="22"/>
      <c r="IJY74" s="22"/>
      <c r="IJZ74" s="22"/>
      <c r="IKA74" s="22"/>
      <c r="IKB74" s="22"/>
      <c r="IKC74" s="22"/>
      <c r="IKD74" s="22"/>
      <c r="IKE74" s="22"/>
      <c r="IKF74" s="22"/>
      <c r="IKG74" s="22"/>
      <c r="IKH74" s="22"/>
      <c r="IKI74" s="22"/>
      <c r="IKJ74" s="22"/>
      <c r="IKK74" s="22"/>
      <c r="IKL74" s="22"/>
      <c r="IKM74" s="22"/>
      <c r="IKN74" s="22"/>
      <c r="IKO74" s="22"/>
      <c r="IKP74" s="22"/>
      <c r="IKQ74" s="22"/>
      <c r="IKR74" s="22"/>
      <c r="IKS74" s="22"/>
      <c r="IKT74" s="22"/>
      <c r="IKU74" s="22"/>
      <c r="IKV74" s="22"/>
      <c r="IKW74" s="22"/>
      <c r="IKX74" s="22"/>
      <c r="IKY74" s="22"/>
      <c r="IKZ74" s="22"/>
      <c r="ILA74" s="22"/>
      <c r="ILB74" s="22"/>
      <c r="ILC74" s="22"/>
      <c r="ILD74" s="22"/>
      <c r="ILE74" s="22"/>
      <c r="ILF74" s="22"/>
      <c r="ILG74" s="22"/>
      <c r="ILH74" s="22"/>
      <c r="ILI74" s="22"/>
      <c r="ILJ74" s="22"/>
      <c r="ILK74" s="22"/>
      <c r="ILL74" s="22"/>
      <c r="ILM74" s="22"/>
      <c r="ILN74" s="22"/>
      <c r="ILO74" s="22"/>
      <c r="ILP74" s="22"/>
      <c r="ILQ74" s="22"/>
      <c r="ILR74" s="22"/>
      <c r="ILS74" s="22"/>
      <c r="ILT74" s="22"/>
      <c r="ILU74" s="22"/>
      <c r="ILV74" s="22"/>
      <c r="ILW74" s="22"/>
      <c r="ILX74" s="22"/>
      <c r="ILY74" s="22"/>
      <c r="ILZ74" s="22"/>
      <c r="IMA74" s="22"/>
      <c r="IMB74" s="22"/>
      <c r="IMC74" s="22"/>
      <c r="IMD74" s="22"/>
      <c r="IME74" s="22"/>
      <c r="IMF74" s="22"/>
      <c r="IMG74" s="22"/>
      <c r="IMH74" s="22"/>
      <c r="IMI74" s="22"/>
      <c r="IMJ74" s="22"/>
      <c r="IMK74" s="22"/>
      <c r="IML74" s="22"/>
      <c r="IMM74" s="22"/>
      <c r="IMN74" s="22"/>
      <c r="IMO74" s="22"/>
      <c r="IMP74" s="22"/>
      <c r="IMQ74" s="22"/>
      <c r="IMR74" s="22"/>
      <c r="IMS74" s="22"/>
      <c r="IMT74" s="22"/>
      <c r="IMU74" s="22"/>
      <c r="IMV74" s="22"/>
      <c r="IMW74" s="22"/>
      <c r="IMX74" s="22"/>
      <c r="IMY74" s="22"/>
      <c r="IMZ74" s="22"/>
      <c r="INA74" s="22"/>
      <c r="INB74" s="22"/>
      <c r="INC74" s="22"/>
      <c r="IND74" s="22"/>
      <c r="INE74" s="22"/>
      <c r="INF74" s="22"/>
      <c r="ING74" s="22"/>
      <c r="INH74" s="22"/>
      <c r="INI74" s="22"/>
      <c r="INJ74" s="22"/>
      <c r="INK74" s="22"/>
      <c r="INL74" s="22"/>
      <c r="INM74" s="22"/>
      <c r="INN74" s="22"/>
      <c r="INO74" s="22"/>
      <c r="INP74" s="22"/>
      <c r="INQ74" s="22"/>
      <c r="INR74" s="22"/>
      <c r="INS74" s="22"/>
      <c r="INT74" s="22"/>
      <c r="INU74" s="22"/>
      <c r="INV74" s="22"/>
      <c r="INW74" s="22"/>
      <c r="INX74" s="22"/>
      <c r="INY74" s="22"/>
      <c r="INZ74" s="22"/>
      <c r="IOA74" s="22"/>
      <c r="IOB74" s="22"/>
      <c r="IOC74" s="22"/>
      <c r="IOD74" s="22"/>
      <c r="IOE74" s="22"/>
      <c r="IOF74" s="22"/>
      <c r="IOG74" s="22"/>
      <c r="IOH74" s="22"/>
      <c r="IOI74" s="22"/>
      <c r="IOJ74" s="22"/>
      <c r="IOK74" s="22"/>
      <c r="IOL74" s="22"/>
      <c r="IOM74" s="22"/>
      <c r="ION74" s="22"/>
      <c r="IOO74" s="22"/>
      <c r="IOP74" s="22"/>
      <c r="IOQ74" s="22"/>
      <c r="IOR74" s="22"/>
      <c r="IOS74" s="22"/>
      <c r="IOT74" s="22"/>
      <c r="IOU74" s="22"/>
      <c r="IOV74" s="22"/>
      <c r="IOW74" s="22"/>
      <c r="IOX74" s="22"/>
      <c r="IOY74" s="22"/>
      <c r="IOZ74" s="22"/>
      <c r="IPA74" s="22"/>
      <c r="IPB74" s="22"/>
      <c r="IPC74" s="22"/>
      <c r="IPD74" s="22"/>
      <c r="IPE74" s="22"/>
      <c r="IPF74" s="22"/>
      <c r="IPG74" s="22"/>
      <c r="IPH74" s="22"/>
      <c r="IPI74" s="22"/>
      <c r="IPJ74" s="22"/>
      <c r="IPK74" s="22"/>
      <c r="IPL74" s="22"/>
      <c r="IPM74" s="22"/>
      <c r="IPN74" s="22"/>
      <c r="IPO74" s="22"/>
      <c r="IPP74" s="22"/>
      <c r="IPQ74" s="22"/>
      <c r="IPR74" s="22"/>
      <c r="IPS74" s="22"/>
      <c r="IPT74" s="22"/>
      <c r="IPU74" s="22"/>
      <c r="IPV74" s="22"/>
      <c r="IPW74" s="22"/>
      <c r="IPX74" s="22"/>
      <c r="IPY74" s="22"/>
      <c r="IPZ74" s="22"/>
      <c r="IQA74" s="22"/>
      <c r="IQB74" s="22"/>
      <c r="IQC74" s="22"/>
      <c r="IQD74" s="22"/>
      <c r="IQE74" s="22"/>
      <c r="IQF74" s="22"/>
      <c r="IQG74" s="22"/>
      <c r="IQH74" s="22"/>
      <c r="IQI74" s="22"/>
      <c r="IQJ74" s="22"/>
      <c r="IQK74" s="22"/>
      <c r="IQL74" s="22"/>
      <c r="IQM74" s="22"/>
      <c r="IQN74" s="22"/>
      <c r="IQO74" s="22"/>
      <c r="IQP74" s="22"/>
      <c r="IQQ74" s="22"/>
      <c r="IQR74" s="22"/>
      <c r="IQS74" s="22"/>
      <c r="IQT74" s="22"/>
      <c r="IQU74" s="22"/>
      <c r="IQV74" s="22"/>
      <c r="IQW74" s="22"/>
      <c r="IQX74" s="22"/>
      <c r="IQY74" s="22"/>
      <c r="IQZ74" s="22"/>
      <c r="IRA74" s="22"/>
      <c r="IRB74" s="22"/>
      <c r="IRC74" s="22"/>
      <c r="IRD74" s="22"/>
      <c r="IRE74" s="22"/>
      <c r="IRF74" s="22"/>
      <c r="IRG74" s="22"/>
      <c r="IRH74" s="22"/>
      <c r="IRI74" s="22"/>
      <c r="IRJ74" s="22"/>
      <c r="IRK74" s="22"/>
      <c r="IRL74" s="22"/>
      <c r="IRM74" s="22"/>
      <c r="IRN74" s="22"/>
      <c r="IRO74" s="22"/>
      <c r="IRP74" s="22"/>
      <c r="IRQ74" s="22"/>
      <c r="IRR74" s="22"/>
      <c r="IRS74" s="22"/>
      <c r="IRT74" s="22"/>
      <c r="IRU74" s="22"/>
      <c r="IRV74" s="22"/>
      <c r="IRW74" s="22"/>
      <c r="IRX74" s="22"/>
      <c r="IRY74" s="22"/>
      <c r="IRZ74" s="22"/>
      <c r="ISA74" s="22"/>
      <c r="ISB74" s="22"/>
      <c r="ISC74" s="22"/>
      <c r="ISD74" s="22"/>
      <c r="ISE74" s="22"/>
      <c r="ISF74" s="22"/>
      <c r="ISG74" s="22"/>
      <c r="ISH74" s="22"/>
      <c r="ISI74" s="22"/>
      <c r="ISJ74" s="22"/>
      <c r="ISK74" s="22"/>
      <c r="ISL74" s="22"/>
      <c r="ISM74" s="22"/>
      <c r="ISN74" s="22"/>
      <c r="ISO74" s="22"/>
      <c r="ISP74" s="22"/>
      <c r="ISQ74" s="22"/>
      <c r="ISR74" s="22"/>
      <c r="ISS74" s="22"/>
      <c r="IST74" s="22"/>
      <c r="ISU74" s="22"/>
      <c r="ISV74" s="22"/>
      <c r="ISW74" s="22"/>
      <c r="ISX74" s="22"/>
      <c r="ISY74" s="22"/>
      <c r="ISZ74" s="22"/>
      <c r="ITA74" s="22"/>
      <c r="ITB74" s="22"/>
      <c r="ITC74" s="22"/>
      <c r="ITD74" s="22"/>
      <c r="ITE74" s="22"/>
      <c r="ITF74" s="22"/>
      <c r="ITG74" s="22"/>
      <c r="ITH74" s="22"/>
      <c r="ITI74" s="22"/>
      <c r="ITJ74" s="22"/>
      <c r="ITK74" s="22"/>
      <c r="ITL74" s="22"/>
      <c r="ITM74" s="22"/>
      <c r="ITN74" s="22"/>
      <c r="ITO74" s="22"/>
      <c r="ITP74" s="22"/>
      <c r="ITQ74" s="22"/>
      <c r="ITR74" s="22"/>
      <c r="ITS74" s="22"/>
      <c r="ITT74" s="22"/>
      <c r="ITU74" s="22"/>
      <c r="ITV74" s="22"/>
      <c r="ITW74" s="22"/>
      <c r="ITX74" s="22"/>
      <c r="ITY74" s="22"/>
      <c r="ITZ74" s="22"/>
      <c r="IUA74" s="22"/>
      <c r="IUB74" s="22"/>
      <c r="IUC74" s="22"/>
      <c r="IUD74" s="22"/>
      <c r="IUE74" s="22"/>
      <c r="IUF74" s="22"/>
      <c r="IUG74" s="22"/>
      <c r="IUH74" s="22"/>
      <c r="IUI74" s="22"/>
      <c r="IUJ74" s="22"/>
      <c r="IUK74" s="22"/>
      <c r="IUL74" s="22"/>
      <c r="IUM74" s="22"/>
      <c r="IUN74" s="22"/>
      <c r="IUO74" s="22"/>
      <c r="IUP74" s="22"/>
      <c r="IUQ74" s="22"/>
      <c r="IUR74" s="22"/>
      <c r="IUS74" s="22"/>
      <c r="IUT74" s="22"/>
      <c r="IUU74" s="22"/>
      <c r="IUV74" s="22"/>
      <c r="IUW74" s="22"/>
      <c r="IUX74" s="22"/>
      <c r="IUY74" s="22"/>
      <c r="IUZ74" s="22"/>
      <c r="IVA74" s="22"/>
      <c r="IVB74" s="22"/>
      <c r="IVC74" s="22"/>
      <c r="IVD74" s="22"/>
      <c r="IVE74" s="22"/>
      <c r="IVF74" s="22"/>
      <c r="IVG74" s="22"/>
      <c r="IVH74" s="22"/>
      <c r="IVI74" s="22"/>
      <c r="IVJ74" s="22"/>
      <c r="IVK74" s="22"/>
      <c r="IVL74" s="22"/>
      <c r="IVM74" s="22"/>
      <c r="IVN74" s="22"/>
      <c r="IVO74" s="22"/>
      <c r="IVP74" s="22"/>
      <c r="IVQ74" s="22"/>
      <c r="IVR74" s="22"/>
      <c r="IVS74" s="22"/>
      <c r="IVT74" s="22"/>
      <c r="IVU74" s="22"/>
      <c r="IVV74" s="22"/>
      <c r="IVW74" s="22"/>
      <c r="IVX74" s="22"/>
      <c r="IVY74" s="22"/>
      <c r="IVZ74" s="22"/>
      <c r="IWA74" s="22"/>
      <c r="IWB74" s="22"/>
      <c r="IWC74" s="22"/>
      <c r="IWD74" s="22"/>
      <c r="IWE74" s="22"/>
      <c r="IWF74" s="22"/>
      <c r="IWG74" s="22"/>
      <c r="IWH74" s="22"/>
      <c r="IWI74" s="22"/>
      <c r="IWJ74" s="22"/>
      <c r="IWK74" s="22"/>
      <c r="IWL74" s="22"/>
      <c r="IWM74" s="22"/>
      <c r="IWN74" s="22"/>
      <c r="IWO74" s="22"/>
      <c r="IWP74" s="22"/>
      <c r="IWQ74" s="22"/>
      <c r="IWR74" s="22"/>
      <c r="IWS74" s="22"/>
      <c r="IWT74" s="22"/>
      <c r="IWU74" s="22"/>
      <c r="IWV74" s="22"/>
      <c r="IWW74" s="22"/>
      <c r="IWX74" s="22"/>
      <c r="IWY74" s="22"/>
      <c r="IWZ74" s="22"/>
      <c r="IXA74" s="22"/>
      <c r="IXB74" s="22"/>
      <c r="IXC74" s="22"/>
      <c r="IXD74" s="22"/>
      <c r="IXE74" s="22"/>
      <c r="IXF74" s="22"/>
      <c r="IXG74" s="22"/>
      <c r="IXH74" s="22"/>
      <c r="IXI74" s="22"/>
      <c r="IXJ74" s="22"/>
      <c r="IXK74" s="22"/>
      <c r="IXL74" s="22"/>
      <c r="IXM74" s="22"/>
      <c r="IXN74" s="22"/>
      <c r="IXO74" s="22"/>
      <c r="IXP74" s="22"/>
      <c r="IXQ74" s="22"/>
      <c r="IXR74" s="22"/>
      <c r="IXS74" s="22"/>
      <c r="IXT74" s="22"/>
      <c r="IXU74" s="22"/>
      <c r="IXV74" s="22"/>
      <c r="IXW74" s="22"/>
      <c r="IXX74" s="22"/>
      <c r="IXY74" s="22"/>
      <c r="IXZ74" s="22"/>
      <c r="IYA74" s="22"/>
      <c r="IYB74" s="22"/>
      <c r="IYC74" s="22"/>
      <c r="IYD74" s="22"/>
      <c r="IYE74" s="22"/>
      <c r="IYF74" s="22"/>
      <c r="IYG74" s="22"/>
      <c r="IYH74" s="22"/>
      <c r="IYI74" s="22"/>
      <c r="IYJ74" s="22"/>
      <c r="IYK74" s="22"/>
      <c r="IYL74" s="22"/>
      <c r="IYM74" s="22"/>
      <c r="IYN74" s="22"/>
      <c r="IYO74" s="22"/>
      <c r="IYP74" s="22"/>
      <c r="IYQ74" s="22"/>
      <c r="IYR74" s="22"/>
      <c r="IYS74" s="22"/>
      <c r="IYT74" s="22"/>
      <c r="IYU74" s="22"/>
      <c r="IYV74" s="22"/>
      <c r="IYW74" s="22"/>
      <c r="IYX74" s="22"/>
      <c r="IYY74" s="22"/>
      <c r="IYZ74" s="22"/>
      <c r="IZA74" s="22"/>
      <c r="IZB74" s="22"/>
      <c r="IZC74" s="22"/>
      <c r="IZD74" s="22"/>
      <c r="IZE74" s="22"/>
      <c r="IZF74" s="22"/>
      <c r="IZG74" s="22"/>
      <c r="IZH74" s="22"/>
      <c r="IZI74" s="22"/>
      <c r="IZJ74" s="22"/>
      <c r="IZK74" s="22"/>
      <c r="IZL74" s="22"/>
      <c r="IZM74" s="22"/>
      <c r="IZN74" s="22"/>
      <c r="IZO74" s="22"/>
      <c r="IZP74" s="22"/>
      <c r="IZQ74" s="22"/>
      <c r="IZR74" s="22"/>
      <c r="IZS74" s="22"/>
      <c r="IZT74" s="22"/>
      <c r="IZU74" s="22"/>
      <c r="IZV74" s="22"/>
      <c r="IZW74" s="22"/>
      <c r="IZX74" s="22"/>
      <c r="IZY74" s="22"/>
      <c r="IZZ74" s="22"/>
      <c r="JAA74" s="22"/>
      <c r="JAB74" s="22"/>
      <c r="JAC74" s="22"/>
      <c r="JAD74" s="22"/>
      <c r="JAE74" s="22"/>
      <c r="JAF74" s="22"/>
      <c r="JAG74" s="22"/>
      <c r="JAH74" s="22"/>
      <c r="JAI74" s="22"/>
      <c r="JAJ74" s="22"/>
      <c r="JAK74" s="22"/>
      <c r="JAL74" s="22"/>
      <c r="JAM74" s="22"/>
      <c r="JAN74" s="22"/>
      <c r="JAO74" s="22"/>
      <c r="JAP74" s="22"/>
      <c r="JAQ74" s="22"/>
      <c r="JAR74" s="22"/>
      <c r="JAS74" s="22"/>
      <c r="JAT74" s="22"/>
      <c r="JAU74" s="22"/>
      <c r="JAV74" s="22"/>
      <c r="JAW74" s="22"/>
      <c r="JAX74" s="22"/>
      <c r="JAY74" s="22"/>
      <c r="JAZ74" s="22"/>
      <c r="JBA74" s="22"/>
      <c r="JBB74" s="22"/>
      <c r="JBC74" s="22"/>
      <c r="JBD74" s="22"/>
      <c r="JBE74" s="22"/>
      <c r="JBF74" s="22"/>
      <c r="JBG74" s="22"/>
      <c r="JBH74" s="22"/>
      <c r="JBI74" s="22"/>
      <c r="JBJ74" s="22"/>
      <c r="JBK74" s="22"/>
      <c r="JBL74" s="22"/>
      <c r="JBM74" s="22"/>
      <c r="JBN74" s="22"/>
      <c r="JBO74" s="22"/>
      <c r="JBP74" s="22"/>
      <c r="JBQ74" s="22"/>
      <c r="JBR74" s="22"/>
      <c r="JBS74" s="22"/>
      <c r="JBT74" s="22"/>
      <c r="JBU74" s="22"/>
      <c r="JBV74" s="22"/>
      <c r="JBW74" s="22"/>
      <c r="JBX74" s="22"/>
      <c r="JBY74" s="22"/>
      <c r="JBZ74" s="22"/>
      <c r="JCA74" s="22"/>
      <c r="JCB74" s="22"/>
      <c r="JCC74" s="22"/>
      <c r="JCD74" s="22"/>
      <c r="JCE74" s="22"/>
      <c r="JCF74" s="22"/>
      <c r="JCG74" s="22"/>
      <c r="JCH74" s="22"/>
      <c r="JCI74" s="22"/>
      <c r="JCJ74" s="22"/>
      <c r="JCK74" s="22"/>
      <c r="JCL74" s="22"/>
      <c r="JCM74" s="22"/>
      <c r="JCN74" s="22"/>
      <c r="JCO74" s="22"/>
      <c r="JCP74" s="22"/>
      <c r="JCQ74" s="22"/>
      <c r="JCR74" s="22"/>
      <c r="JCS74" s="22"/>
      <c r="JCT74" s="22"/>
      <c r="JCU74" s="22"/>
      <c r="JCV74" s="22"/>
      <c r="JCW74" s="22"/>
      <c r="JCX74" s="22"/>
      <c r="JCY74" s="22"/>
      <c r="JCZ74" s="22"/>
      <c r="JDA74" s="22"/>
      <c r="JDB74" s="22"/>
      <c r="JDC74" s="22"/>
      <c r="JDD74" s="22"/>
      <c r="JDE74" s="22"/>
      <c r="JDF74" s="22"/>
      <c r="JDG74" s="22"/>
      <c r="JDH74" s="22"/>
      <c r="JDI74" s="22"/>
      <c r="JDJ74" s="22"/>
      <c r="JDK74" s="22"/>
      <c r="JDL74" s="22"/>
      <c r="JDM74" s="22"/>
      <c r="JDN74" s="22"/>
      <c r="JDO74" s="22"/>
      <c r="JDP74" s="22"/>
      <c r="JDQ74" s="22"/>
      <c r="JDR74" s="22"/>
      <c r="JDS74" s="22"/>
      <c r="JDT74" s="22"/>
      <c r="JDU74" s="22"/>
      <c r="JDV74" s="22"/>
      <c r="JDW74" s="22"/>
      <c r="JDX74" s="22"/>
      <c r="JDY74" s="22"/>
      <c r="JDZ74" s="22"/>
      <c r="JEA74" s="22"/>
      <c r="JEB74" s="22"/>
      <c r="JEC74" s="22"/>
      <c r="JED74" s="22"/>
      <c r="JEE74" s="22"/>
      <c r="JEF74" s="22"/>
      <c r="JEG74" s="22"/>
      <c r="JEH74" s="22"/>
      <c r="JEI74" s="22"/>
      <c r="JEJ74" s="22"/>
      <c r="JEK74" s="22"/>
      <c r="JEL74" s="22"/>
      <c r="JEM74" s="22"/>
      <c r="JEN74" s="22"/>
      <c r="JEO74" s="22"/>
      <c r="JEP74" s="22"/>
      <c r="JEQ74" s="22"/>
      <c r="JER74" s="22"/>
      <c r="JES74" s="22"/>
      <c r="JET74" s="22"/>
      <c r="JEU74" s="22"/>
      <c r="JEV74" s="22"/>
      <c r="JEW74" s="22"/>
      <c r="JEX74" s="22"/>
      <c r="JEY74" s="22"/>
      <c r="JEZ74" s="22"/>
      <c r="JFA74" s="22"/>
      <c r="JFB74" s="22"/>
      <c r="JFC74" s="22"/>
      <c r="JFD74" s="22"/>
      <c r="JFE74" s="22"/>
      <c r="JFF74" s="22"/>
      <c r="JFG74" s="22"/>
      <c r="JFH74" s="22"/>
      <c r="JFI74" s="22"/>
      <c r="JFJ74" s="22"/>
      <c r="JFK74" s="22"/>
      <c r="JFL74" s="22"/>
      <c r="JFM74" s="22"/>
      <c r="JFN74" s="22"/>
      <c r="JFO74" s="22"/>
      <c r="JFP74" s="22"/>
      <c r="JFQ74" s="22"/>
      <c r="JFR74" s="22"/>
      <c r="JFS74" s="22"/>
      <c r="JFT74" s="22"/>
      <c r="JFU74" s="22"/>
      <c r="JFV74" s="22"/>
      <c r="JFW74" s="22"/>
      <c r="JFX74" s="22"/>
      <c r="JFY74" s="22"/>
      <c r="JFZ74" s="22"/>
      <c r="JGA74" s="22"/>
      <c r="JGB74" s="22"/>
      <c r="JGC74" s="22"/>
      <c r="JGD74" s="22"/>
      <c r="JGE74" s="22"/>
      <c r="JGF74" s="22"/>
      <c r="JGG74" s="22"/>
      <c r="JGH74" s="22"/>
      <c r="JGI74" s="22"/>
      <c r="JGJ74" s="22"/>
      <c r="JGK74" s="22"/>
      <c r="JGL74" s="22"/>
      <c r="JGM74" s="22"/>
      <c r="JGN74" s="22"/>
      <c r="JGO74" s="22"/>
      <c r="JGP74" s="22"/>
      <c r="JGQ74" s="22"/>
      <c r="JGR74" s="22"/>
      <c r="JGS74" s="22"/>
      <c r="JGT74" s="22"/>
      <c r="JGU74" s="22"/>
      <c r="JGV74" s="22"/>
      <c r="JGW74" s="22"/>
      <c r="JGX74" s="22"/>
      <c r="JGY74" s="22"/>
      <c r="JGZ74" s="22"/>
      <c r="JHA74" s="22"/>
      <c r="JHB74" s="22"/>
      <c r="JHC74" s="22"/>
      <c r="JHD74" s="22"/>
      <c r="JHE74" s="22"/>
      <c r="JHF74" s="22"/>
      <c r="JHG74" s="22"/>
      <c r="JHH74" s="22"/>
      <c r="JHI74" s="22"/>
      <c r="JHJ74" s="22"/>
      <c r="JHK74" s="22"/>
      <c r="JHL74" s="22"/>
      <c r="JHM74" s="22"/>
      <c r="JHN74" s="22"/>
      <c r="JHO74" s="22"/>
      <c r="JHP74" s="22"/>
      <c r="JHQ74" s="22"/>
      <c r="JHR74" s="22"/>
      <c r="JHS74" s="22"/>
      <c r="JHT74" s="22"/>
      <c r="JHU74" s="22"/>
      <c r="JHV74" s="22"/>
      <c r="JHW74" s="22"/>
      <c r="JHX74" s="22"/>
      <c r="JHY74" s="22"/>
      <c r="JHZ74" s="22"/>
      <c r="JIA74" s="22"/>
      <c r="JIB74" s="22"/>
      <c r="JIC74" s="22"/>
      <c r="JID74" s="22"/>
      <c r="JIE74" s="22"/>
      <c r="JIF74" s="22"/>
      <c r="JIG74" s="22"/>
      <c r="JIH74" s="22"/>
      <c r="JII74" s="22"/>
      <c r="JIJ74" s="22"/>
      <c r="JIK74" s="22"/>
      <c r="JIL74" s="22"/>
      <c r="JIM74" s="22"/>
      <c r="JIN74" s="22"/>
      <c r="JIO74" s="22"/>
      <c r="JIP74" s="22"/>
      <c r="JIQ74" s="22"/>
      <c r="JIR74" s="22"/>
      <c r="JIS74" s="22"/>
      <c r="JIT74" s="22"/>
      <c r="JIU74" s="22"/>
      <c r="JIV74" s="22"/>
      <c r="JIW74" s="22"/>
      <c r="JIX74" s="22"/>
      <c r="JIY74" s="22"/>
      <c r="JIZ74" s="22"/>
      <c r="JJA74" s="22"/>
      <c r="JJB74" s="22"/>
      <c r="JJC74" s="22"/>
      <c r="JJD74" s="22"/>
      <c r="JJE74" s="22"/>
      <c r="JJF74" s="22"/>
      <c r="JJG74" s="22"/>
      <c r="JJH74" s="22"/>
      <c r="JJI74" s="22"/>
      <c r="JJJ74" s="22"/>
      <c r="JJK74" s="22"/>
      <c r="JJL74" s="22"/>
      <c r="JJM74" s="22"/>
      <c r="JJN74" s="22"/>
      <c r="JJO74" s="22"/>
      <c r="JJP74" s="22"/>
      <c r="JJQ74" s="22"/>
      <c r="JJR74" s="22"/>
      <c r="JJS74" s="22"/>
      <c r="JJT74" s="22"/>
      <c r="JJU74" s="22"/>
      <c r="JJV74" s="22"/>
      <c r="JJW74" s="22"/>
      <c r="JJX74" s="22"/>
      <c r="JJY74" s="22"/>
      <c r="JJZ74" s="22"/>
      <c r="JKA74" s="22"/>
      <c r="JKB74" s="22"/>
      <c r="JKC74" s="22"/>
      <c r="JKD74" s="22"/>
      <c r="JKE74" s="22"/>
      <c r="JKF74" s="22"/>
      <c r="JKG74" s="22"/>
      <c r="JKH74" s="22"/>
      <c r="JKI74" s="22"/>
      <c r="JKJ74" s="22"/>
      <c r="JKK74" s="22"/>
      <c r="JKL74" s="22"/>
      <c r="JKM74" s="22"/>
      <c r="JKN74" s="22"/>
      <c r="JKO74" s="22"/>
      <c r="JKP74" s="22"/>
      <c r="JKQ74" s="22"/>
      <c r="JKR74" s="22"/>
      <c r="JKS74" s="22"/>
      <c r="JKT74" s="22"/>
      <c r="JKU74" s="22"/>
      <c r="JKV74" s="22"/>
      <c r="JKW74" s="22"/>
      <c r="JKX74" s="22"/>
      <c r="JKY74" s="22"/>
      <c r="JKZ74" s="22"/>
      <c r="JLA74" s="22"/>
      <c r="JLB74" s="22"/>
      <c r="JLC74" s="22"/>
      <c r="JLD74" s="22"/>
      <c r="JLE74" s="22"/>
      <c r="JLF74" s="22"/>
      <c r="JLG74" s="22"/>
      <c r="JLH74" s="22"/>
      <c r="JLI74" s="22"/>
      <c r="JLJ74" s="22"/>
      <c r="JLK74" s="22"/>
      <c r="JLL74" s="22"/>
      <c r="JLM74" s="22"/>
      <c r="JLN74" s="22"/>
      <c r="JLO74" s="22"/>
      <c r="JLP74" s="22"/>
      <c r="JLQ74" s="22"/>
      <c r="JLR74" s="22"/>
      <c r="JLS74" s="22"/>
      <c r="JLT74" s="22"/>
      <c r="JLU74" s="22"/>
      <c r="JLV74" s="22"/>
      <c r="JLW74" s="22"/>
      <c r="JLX74" s="22"/>
      <c r="JLY74" s="22"/>
      <c r="JLZ74" s="22"/>
      <c r="JMA74" s="22"/>
      <c r="JMB74" s="22"/>
      <c r="JMC74" s="22"/>
      <c r="JMD74" s="22"/>
      <c r="JME74" s="22"/>
      <c r="JMF74" s="22"/>
      <c r="JMG74" s="22"/>
      <c r="JMH74" s="22"/>
      <c r="JMI74" s="22"/>
      <c r="JMJ74" s="22"/>
      <c r="JMK74" s="22"/>
      <c r="JML74" s="22"/>
      <c r="JMM74" s="22"/>
      <c r="JMN74" s="22"/>
      <c r="JMO74" s="22"/>
      <c r="JMP74" s="22"/>
      <c r="JMQ74" s="22"/>
      <c r="JMR74" s="22"/>
      <c r="JMS74" s="22"/>
      <c r="JMT74" s="22"/>
      <c r="JMU74" s="22"/>
      <c r="JMV74" s="22"/>
      <c r="JMW74" s="22"/>
      <c r="JMX74" s="22"/>
      <c r="JMY74" s="22"/>
      <c r="JMZ74" s="22"/>
      <c r="JNA74" s="22"/>
      <c r="JNB74" s="22"/>
      <c r="JNC74" s="22"/>
      <c r="JND74" s="22"/>
      <c r="JNE74" s="22"/>
      <c r="JNF74" s="22"/>
      <c r="JNG74" s="22"/>
      <c r="JNH74" s="22"/>
      <c r="JNI74" s="22"/>
      <c r="JNJ74" s="22"/>
      <c r="JNK74" s="22"/>
      <c r="JNL74" s="22"/>
      <c r="JNM74" s="22"/>
      <c r="JNN74" s="22"/>
      <c r="JNO74" s="22"/>
      <c r="JNP74" s="22"/>
      <c r="JNQ74" s="22"/>
      <c r="JNR74" s="22"/>
      <c r="JNS74" s="22"/>
      <c r="JNT74" s="22"/>
      <c r="JNU74" s="22"/>
      <c r="JNV74" s="22"/>
      <c r="JNW74" s="22"/>
      <c r="JNX74" s="22"/>
      <c r="JNY74" s="22"/>
      <c r="JNZ74" s="22"/>
      <c r="JOA74" s="22"/>
      <c r="JOB74" s="22"/>
      <c r="JOC74" s="22"/>
      <c r="JOD74" s="22"/>
      <c r="JOE74" s="22"/>
      <c r="JOF74" s="22"/>
      <c r="JOG74" s="22"/>
      <c r="JOH74" s="22"/>
      <c r="JOI74" s="22"/>
      <c r="JOJ74" s="22"/>
      <c r="JOK74" s="22"/>
      <c r="JOL74" s="22"/>
      <c r="JOM74" s="22"/>
      <c r="JON74" s="22"/>
      <c r="JOO74" s="22"/>
      <c r="JOP74" s="22"/>
      <c r="JOQ74" s="22"/>
      <c r="JOR74" s="22"/>
      <c r="JOS74" s="22"/>
      <c r="JOT74" s="22"/>
      <c r="JOU74" s="22"/>
      <c r="JOV74" s="22"/>
      <c r="JOW74" s="22"/>
      <c r="JOX74" s="22"/>
      <c r="JOY74" s="22"/>
      <c r="JOZ74" s="22"/>
      <c r="JPA74" s="22"/>
      <c r="JPB74" s="22"/>
      <c r="JPC74" s="22"/>
      <c r="JPD74" s="22"/>
      <c r="JPE74" s="22"/>
      <c r="JPF74" s="22"/>
      <c r="JPG74" s="22"/>
      <c r="JPH74" s="22"/>
      <c r="JPI74" s="22"/>
      <c r="JPJ74" s="22"/>
      <c r="JPK74" s="22"/>
      <c r="JPL74" s="22"/>
      <c r="JPM74" s="22"/>
      <c r="JPN74" s="22"/>
      <c r="JPO74" s="22"/>
      <c r="JPP74" s="22"/>
      <c r="JPQ74" s="22"/>
      <c r="JPR74" s="22"/>
      <c r="JPS74" s="22"/>
      <c r="JPT74" s="22"/>
      <c r="JPU74" s="22"/>
      <c r="JPV74" s="22"/>
      <c r="JPW74" s="22"/>
      <c r="JPX74" s="22"/>
      <c r="JPY74" s="22"/>
      <c r="JPZ74" s="22"/>
      <c r="JQA74" s="22"/>
      <c r="JQB74" s="22"/>
      <c r="JQC74" s="22"/>
      <c r="JQD74" s="22"/>
      <c r="JQE74" s="22"/>
      <c r="JQF74" s="22"/>
      <c r="JQG74" s="22"/>
      <c r="JQH74" s="22"/>
      <c r="JQI74" s="22"/>
      <c r="JQJ74" s="22"/>
      <c r="JQK74" s="22"/>
      <c r="JQL74" s="22"/>
      <c r="JQM74" s="22"/>
      <c r="JQN74" s="22"/>
      <c r="JQO74" s="22"/>
      <c r="JQP74" s="22"/>
      <c r="JQQ74" s="22"/>
      <c r="JQR74" s="22"/>
      <c r="JQS74" s="22"/>
      <c r="JQT74" s="22"/>
      <c r="JQU74" s="22"/>
      <c r="JQV74" s="22"/>
      <c r="JQW74" s="22"/>
      <c r="JQX74" s="22"/>
      <c r="JQY74" s="22"/>
      <c r="JQZ74" s="22"/>
      <c r="JRA74" s="22"/>
      <c r="JRB74" s="22"/>
      <c r="JRC74" s="22"/>
      <c r="JRD74" s="22"/>
      <c r="JRE74" s="22"/>
      <c r="JRF74" s="22"/>
      <c r="JRG74" s="22"/>
      <c r="JRH74" s="22"/>
      <c r="JRI74" s="22"/>
      <c r="JRJ74" s="22"/>
      <c r="JRK74" s="22"/>
      <c r="JRL74" s="22"/>
      <c r="JRM74" s="22"/>
      <c r="JRN74" s="22"/>
      <c r="JRO74" s="22"/>
      <c r="JRP74" s="22"/>
      <c r="JRQ74" s="22"/>
      <c r="JRR74" s="22"/>
      <c r="JRS74" s="22"/>
      <c r="JRT74" s="22"/>
      <c r="JRU74" s="22"/>
      <c r="JRV74" s="22"/>
      <c r="JRW74" s="22"/>
      <c r="JRX74" s="22"/>
      <c r="JRY74" s="22"/>
      <c r="JRZ74" s="22"/>
      <c r="JSA74" s="22"/>
      <c r="JSB74" s="22"/>
      <c r="JSC74" s="22"/>
      <c r="JSD74" s="22"/>
      <c r="JSE74" s="22"/>
      <c r="JSF74" s="22"/>
      <c r="JSG74" s="22"/>
      <c r="JSH74" s="22"/>
      <c r="JSI74" s="22"/>
      <c r="JSJ74" s="22"/>
      <c r="JSK74" s="22"/>
      <c r="JSL74" s="22"/>
      <c r="JSM74" s="22"/>
      <c r="JSN74" s="22"/>
      <c r="JSO74" s="22"/>
      <c r="JSP74" s="22"/>
      <c r="JSQ74" s="22"/>
      <c r="JSR74" s="22"/>
      <c r="JSS74" s="22"/>
      <c r="JST74" s="22"/>
      <c r="JSU74" s="22"/>
      <c r="JSV74" s="22"/>
      <c r="JSW74" s="22"/>
      <c r="JSX74" s="22"/>
      <c r="JSY74" s="22"/>
      <c r="JSZ74" s="22"/>
      <c r="JTA74" s="22"/>
      <c r="JTB74" s="22"/>
      <c r="JTC74" s="22"/>
      <c r="JTD74" s="22"/>
      <c r="JTE74" s="22"/>
      <c r="JTF74" s="22"/>
      <c r="JTG74" s="22"/>
      <c r="JTH74" s="22"/>
      <c r="JTI74" s="22"/>
      <c r="JTJ74" s="22"/>
      <c r="JTK74" s="22"/>
      <c r="JTL74" s="22"/>
      <c r="JTM74" s="22"/>
      <c r="JTN74" s="22"/>
      <c r="JTO74" s="22"/>
      <c r="JTP74" s="22"/>
      <c r="JTQ74" s="22"/>
      <c r="JTR74" s="22"/>
      <c r="JTS74" s="22"/>
      <c r="JTT74" s="22"/>
      <c r="JTU74" s="22"/>
      <c r="JTV74" s="22"/>
      <c r="JTW74" s="22"/>
      <c r="JTX74" s="22"/>
      <c r="JTY74" s="22"/>
      <c r="JTZ74" s="22"/>
      <c r="JUA74" s="22"/>
      <c r="JUB74" s="22"/>
      <c r="JUC74" s="22"/>
      <c r="JUD74" s="22"/>
      <c r="JUE74" s="22"/>
      <c r="JUF74" s="22"/>
      <c r="JUG74" s="22"/>
      <c r="JUH74" s="22"/>
      <c r="JUI74" s="22"/>
      <c r="JUJ74" s="22"/>
      <c r="JUK74" s="22"/>
      <c r="JUL74" s="22"/>
      <c r="JUM74" s="22"/>
      <c r="JUN74" s="22"/>
      <c r="JUO74" s="22"/>
      <c r="JUP74" s="22"/>
      <c r="JUQ74" s="22"/>
      <c r="JUR74" s="22"/>
      <c r="JUS74" s="22"/>
      <c r="JUT74" s="22"/>
      <c r="JUU74" s="22"/>
      <c r="JUV74" s="22"/>
      <c r="JUW74" s="22"/>
      <c r="JUX74" s="22"/>
      <c r="JUY74" s="22"/>
      <c r="JUZ74" s="22"/>
      <c r="JVA74" s="22"/>
      <c r="JVB74" s="22"/>
      <c r="JVC74" s="22"/>
      <c r="JVD74" s="22"/>
      <c r="JVE74" s="22"/>
      <c r="JVF74" s="22"/>
      <c r="JVG74" s="22"/>
      <c r="JVH74" s="22"/>
      <c r="JVI74" s="22"/>
      <c r="JVJ74" s="22"/>
      <c r="JVK74" s="22"/>
      <c r="JVL74" s="22"/>
      <c r="JVM74" s="22"/>
      <c r="JVN74" s="22"/>
      <c r="JVO74" s="22"/>
      <c r="JVP74" s="22"/>
      <c r="JVQ74" s="22"/>
      <c r="JVR74" s="22"/>
      <c r="JVS74" s="22"/>
      <c r="JVT74" s="22"/>
      <c r="JVU74" s="22"/>
      <c r="JVV74" s="22"/>
      <c r="JVW74" s="22"/>
      <c r="JVX74" s="22"/>
      <c r="JVY74" s="22"/>
      <c r="JVZ74" s="22"/>
      <c r="JWA74" s="22"/>
      <c r="JWB74" s="22"/>
      <c r="JWC74" s="22"/>
      <c r="JWD74" s="22"/>
      <c r="JWE74" s="22"/>
      <c r="JWF74" s="22"/>
      <c r="JWG74" s="22"/>
      <c r="JWH74" s="22"/>
      <c r="JWI74" s="22"/>
      <c r="JWJ74" s="22"/>
      <c r="JWK74" s="22"/>
      <c r="JWL74" s="22"/>
      <c r="JWM74" s="22"/>
      <c r="JWN74" s="22"/>
      <c r="JWO74" s="22"/>
      <c r="JWP74" s="22"/>
      <c r="JWQ74" s="22"/>
      <c r="JWR74" s="22"/>
      <c r="JWS74" s="22"/>
      <c r="JWT74" s="22"/>
      <c r="JWU74" s="22"/>
      <c r="JWV74" s="22"/>
      <c r="JWW74" s="22"/>
      <c r="JWX74" s="22"/>
      <c r="JWY74" s="22"/>
      <c r="JWZ74" s="22"/>
      <c r="JXA74" s="22"/>
      <c r="JXB74" s="22"/>
      <c r="JXC74" s="22"/>
      <c r="JXD74" s="22"/>
      <c r="JXE74" s="22"/>
      <c r="JXF74" s="22"/>
      <c r="JXG74" s="22"/>
      <c r="JXH74" s="22"/>
      <c r="JXI74" s="22"/>
      <c r="JXJ74" s="22"/>
      <c r="JXK74" s="22"/>
      <c r="JXL74" s="22"/>
      <c r="JXM74" s="22"/>
      <c r="JXN74" s="22"/>
      <c r="JXO74" s="22"/>
      <c r="JXP74" s="22"/>
      <c r="JXQ74" s="22"/>
      <c r="JXR74" s="22"/>
      <c r="JXS74" s="22"/>
      <c r="JXT74" s="22"/>
      <c r="JXU74" s="22"/>
      <c r="JXV74" s="22"/>
      <c r="JXW74" s="22"/>
      <c r="JXX74" s="22"/>
      <c r="JXY74" s="22"/>
      <c r="JXZ74" s="22"/>
      <c r="JYA74" s="22"/>
      <c r="JYB74" s="22"/>
      <c r="JYC74" s="22"/>
      <c r="JYD74" s="22"/>
      <c r="JYE74" s="22"/>
      <c r="JYF74" s="22"/>
      <c r="JYG74" s="22"/>
      <c r="JYH74" s="22"/>
      <c r="JYI74" s="22"/>
      <c r="JYJ74" s="22"/>
      <c r="JYK74" s="22"/>
      <c r="JYL74" s="22"/>
      <c r="JYM74" s="22"/>
      <c r="JYN74" s="22"/>
      <c r="JYO74" s="22"/>
      <c r="JYP74" s="22"/>
      <c r="JYQ74" s="22"/>
      <c r="JYR74" s="22"/>
      <c r="JYS74" s="22"/>
      <c r="JYT74" s="22"/>
      <c r="JYU74" s="22"/>
      <c r="JYV74" s="22"/>
      <c r="JYW74" s="22"/>
      <c r="JYX74" s="22"/>
      <c r="JYY74" s="22"/>
      <c r="JYZ74" s="22"/>
      <c r="JZA74" s="22"/>
      <c r="JZB74" s="22"/>
      <c r="JZC74" s="22"/>
      <c r="JZD74" s="22"/>
      <c r="JZE74" s="22"/>
      <c r="JZF74" s="22"/>
      <c r="JZG74" s="22"/>
      <c r="JZH74" s="22"/>
      <c r="JZI74" s="22"/>
      <c r="JZJ74" s="22"/>
      <c r="JZK74" s="22"/>
      <c r="JZL74" s="22"/>
      <c r="JZM74" s="22"/>
      <c r="JZN74" s="22"/>
      <c r="JZO74" s="22"/>
      <c r="JZP74" s="22"/>
      <c r="JZQ74" s="22"/>
      <c r="JZR74" s="22"/>
      <c r="JZS74" s="22"/>
      <c r="JZT74" s="22"/>
      <c r="JZU74" s="22"/>
      <c r="JZV74" s="22"/>
      <c r="JZW74" s="22"/>
      <c r="JZX74" s="22"/>
      <c r="JZY74" s="22"/>
      <c r="JZZ74" s="22"/>
      <c r="KAA74" s="22"/>
      <c r="KAB74" s="22"/>
      <c r="KAC74" s="22"/>
      <c r="KAD74" s="22"/>
      <c r="KAE74" s="22"/>
      <c r="KAF74" s="22"/>
      <c r="KAG74" s="22"/>
      <c r="KAH74" s="22"/>
      <c r="KAI74" s="22"/>
      <c r="KAJ74" s="22"/>
      <c r="KAK74" s="22"/>
      <c r="KAL74" s="22"/>
      <c r="KAM74" s="22"/>
      <c r="KAN74" s="22"/>
      <c r="KAO74" s="22"/>
      <c r="KAP74" s="22"/>
      <c r="KAQ74" s="22"/>
      <c r="KAR74" s="22"/>
      <c r="KAS74" s="22"/>
      <c r="KAT74" s="22"/>
      <c r="KAU74" s="22"/>
      <c r="KAV74" s="22"/>
      <c r="KAW74" s="22"/>
      <c r="KAX74" s="22"/>
      <c r="KAY74" s="22"/>
      <c r="KAZ74" s="22"/>
      <c r="KBA74" s="22"/>
      <c r="KBB74" s="22"/>
      <c r="KBC74" s="22"/>
      <c r="KBD74" s="22"/>
      <c r="KBE74" s="22"/>
      <c r="KBF74" s="22"/>
      <c r="KBG74" s="22"/>
      <c r="KBH74" s="22"/>
      <c r="KBI74" s="22"/>
      <c r="KBJ74" s="22"/>
      <c r="KBK74" s="22"/>
      <c r="KBL74" s="22"/>
      <c r="KBM74" s="22"/>
      <c r="KBN74" s="22"/>
      <c r="KBO74" s="22"/>
      <c r="KBP74" s="22"/>
      <c r="KBQ74" s="22"/>
      <c r="KBR74" s="22"/>
      <c r="KBS74" s="22"/>
      <c r="KBT74" s="22"/>
      <c r="KBU74" s="22"/>
      <c r="KBV74" s="22"/>
      <c r="KBW74" s="22"/>
      <c r="KBX74" s="22"/>
      <c r="KBY74" s="22"/>
      <c r="KBZ74" s="22"/>
      <c r="KCA74" s="22"/>
      <c r="KCB74" s="22"/>
      <c r="KCC74" s="22"/>
      <c r="KCD74" s="22"/>
      <c r="KCE74" s="22"/>
      <c r="KCF74" s="22"/>
      <c r="KCG74" s="22"/>
      <c r="KCH74" s="22"/>
      <c r="KCI74" s="22"/>
      <c r="KCJ74" s="22"/>
      <c r="KCK74" s="22"/>
      <c r="KCL74" s="22"/>
      <c r="KCM74" s="22"/>
      <c r="KCN74" s="22"/>
      <c r="KCO74" s="22"/>
      <c r="KCP74" s="22"/>
      <c r="KCQ74" s="22"/>
      <c r="KCR74" s="22"/>
      <c r="KCS74" s="22"/>
      <c r="KCT74" s="22"/>
      <c r="KCU74" s="22"/>
      <c r="KCV74" s="22"/>
      <c r="KCW74" s="22"/>
      <c r="KCX74" s="22"/>
      <c r="KCY74" s="22"/>
      <c r="KCZ74" s="22"/>
      <c r="KDA74" s="22"/>
      <c r="KDB74" s="22"/>
      <c r="KDC74" s="22"/>
      <c r="KDD74" s="22"/>
      <c r="KDE74" s="22"/>
      <c r="KDF74" s="22"/>
      <c r="KDG74" s="22"/>
      <c r="KDH74" s="22"/>
      <c r="KDI74" s="22"/>
      <c r="KDJ74" s="22"/>
      <c r="KDK74" s="22"/>
      <c r="KDL74" s="22"/>
      <c r="KDM74" s="22"/>
      <c r="KDN74" s="22"/>
      <c r="KDO74" s="22"/>
      <c r="KDP74" s="22"/>
      <c r="KDQ74" s="22"/>
      <c r="KDR74" s="22"/>
      <c r="KDS74" s="22"/>
      <c r="KDT74" s="22"/>
      <c r="KDU74" s="22"/>
      <c r="KDV74" s="22"/>
      <c r="KDW74" s="22"/>
      <c r="KDX74" s="22"/>
      <c r="KDY74" s="22"/>
      <c r="KDZ74" s="22"/>
      <c r="KEA74" s="22"/>
      <c r="KEB74" s="22"/>
      <c r="KEC74" s="22"/>
      <c r="KED74" s="22"/>
      <c r="KEE74" s="22"/>
      <c r="KEF74" s="22"/>
      <c r="KEG74" s="22"/>
      <c r="KEH74" s="22"/>
      <c r="KEI74" s="22"/>
      <c r="KEJ74" s="22"/>
      <c r="KEK74" s="22"/>
      <c r="KEL74" s="22"/>
      <c r="KEM74" s="22"/>
      <c r="KEN74" s="22"/>
      <c r="KEO74" s="22"/>
      <c r="KEP74" s="22"/>
      <c r="KEQ74" s="22"/>
      <c r="KER74" s="22"/>
      <c r="KES74" s="22"/>
      <c r="KET74" s="22"/>
      <c r="KEU74" s="22"/>
      <c r="KEV74" s="22"/>
      <c r="KEW74" s="22"/>
      <c r="KEX74" s="22"/>
      <c r="KEY74" s="22"/>
      <c r="KEZ74" s="22"/>
      <c r="KFA74" s="22"/>
      <c r="KFB74" s="22"/>
      <c r="KFC74" s="22"/>
      <c r="KFD74" s="22"/>
      <c r="KFE74" s="22"/>
      <c r="KFF74" s="22"/>
      <c r="KFG74" s="22"/>
      <c r="KFH74" s="22"/>
      <c r="KFI74" s="22"/>
      <c r="KFJ74" s="22"/>
      <c r="KFK74" s="22"/>
      <c r="KFL74" s="22"/>
      <c r="KFM74" s="22"/>
      <c r="KFN74" s="22"/>
      <c r="KFO74" s="22"/>
      <c r="KFP74" s="22"/>
      <c r="KFQ74" s="22"/>
      <c r="KFR74" s="22"/>
      <c r="KFS74" s="22"/>
      <c r="KFT74" s="22"/>
      <c r="KFU74" s="22"/>
      <c r="KFV74" s="22"/>
      <c r="KFW74" s="22"/>
      <c r="KFX74" s="22"/>
      <c r="KFY74" s="22"/>
      <c r="KFZ74" s="22"/>
      <c r="KGA74" s="22"/>
      <c r="KGB74" s="22"/>
      <c r="KGC74" s="22"/>
      <c r="KGD74" s="22"/>
      <c r="KGE74" s="22"/>
      <c r="KGF74" s="22"/>
      <c r="KGG74" s="22"/>
      <c r="KGH74" s="22"/>
      <c r="KGI74" s="22"/>
      <c r="KGJ74" s="22"/>
      <c r="KGK74" s="22"/>
      <c r="KGL74" s="22"/>
      <c r="KGM74" s="22"/>
      <c r="KGN74" s="22"/>
      <c r="KGO74" s="22"/>
      <c r="KGP74" s="22"/>
      <c r="KGQ74" s="22"/>
      <c r="KGR74" s="22"/>
      <c r="KGS74" s="22"/>
      <c r="KGT74" s="22"/>
      <c r="KGU74" s="22"/>
      <c r="KGV74" s="22"/>
      <c r="KGW74" s="22"/>
      <c r="KGX74" s="22"/>
      <c r="KGY74" s="22"/>
      <c r="KGZ74" s="22"/>
      <c r="KHA74" s="22"/>
      <c r="KHB74" s="22"/>
      <c r="KHC74" s="22"/>
      <c r="KHD74" s="22"/>
      <c r="KHE74" s="22"/>
      <c r="KHF74" s="22"/>
      <c r="KHG74" s="22"/>
      <c r="KHH74" s="22"/>
      <c r="KHI74" s="22"/>
      <c r="KHJ74" s="22"/>
      <c r="KHK74" s="22"/>
      <c r="KHL74" s="22"/>
      <c r="KHM74" s="22"/>
      <c r="KHN74" s="22"/>
      <c r="KHO74" s="22"/>
      <c r="KHP74" s="22"/>
      <c r="KHQ74" s="22"/>
      <c r="KHR74" s="22"/>
      <c r="KHS74" s="22"/>
      <c r="KHT74" s="22"/>
      <c r="KHU74" s="22"/>
      <c r="KHV74" s="22"/>
      <c r="KHW74" s="22"/>
      <c r="KHX74" s="22"/>
      <c r="KHY74" s="22"/>
      <c r="KHZ74" s="22"/>
      <c r="KIA74" s="22"/>
      <c r="KIB74" s="22"/>
      <c r="KIC74" s="22"/>
      <c r="KID74" s="22"/>
      <c r="KIE74" s="22"/>
      <c r="KIF74" s="22"/>
      <c r="KIG74" s="22"/>
      <c r="KIH74" s="22"/>
      <c r="KII74" s="22"/>
      <c r="KIJ74" s="22"/>
      <c r="KIK74" s="22"/>
      <c r="KIL74" s="22"/>
      <c r="KIM74" s="22"/>
      <c r="KIN74" s="22"/>
      <c r="KIO74" s="22"/>
      <c r="KIP74" s="22"/>
      <c r="KIQ74" s="22"/>
      <c r="KIR74" s="22"/>
      <c r="KIS74" s="22"/>
      <c r="KIT74" s="22"/>
      <c r="KIU74" s="22"/>
      <c r="KIV74" s="22"/>
      <c r="KIW74" s="22"/>
      <c r="KIX74" s="22"/>
      <c r="KIY74" s="22"/>
      <c r="KIZ74" s="22"/>
      <c r="KJA74" s="22"/>
      <c r="KJB74" s="22"/>
      <c r="KJC74" s="22"/>
      <c r="KJD74" s="22"/>
      <c r="KJE74" s="22"/>
      <c r="KJF74" s="22"/>
      <c r="KJG74" s="22"/>
      <c r="KJH74" s="22"/>
      <c r="KJI74" s="22"/>
      <c r="KJJ74" s="22"/>
      <c r="KJK74" s="22"/>
      <c r="KJL74" s="22"/>
      <c r="KJM74" s="22"/>
      <c r="KJN74" s="22"/>
      <c r="KJO74" s="22"/>
      <c r="KJP74" s="22"/>
      <c r="KJQ74" s="22"/>
      <c r="KJR74" s="22"/>
      <c r="KJS74" s="22"/>
      <c r="KJT74" s="22"/>
      <c r="KJU74" s="22"/>
      <c r="KJV74" s="22"/>
      <c r="KJW74" s="22"/>
      <c r="KJX74" s="22"/>
      <c r="KJY74" s="22"/>
      <c r="KJZ74" s="22"/>
      <c r="KKA74" s="22"/>
      <c r="KKB74" s="22"/>
      <c r="KKC74" s="22"/>
      <c r="KKD74" s="22"/>
      <c r="KKE74" s="22"/>
      <c r="KKF74" s="22"/>
      <c r="KKG74" s="22"/>
      <c r="KKH74" s="22"/>
      <c r="KKI74" s="22"/>
      <c r="KKJ74" s="22"/>
      <c r="KKK74" s="22"/>
      <c r="KKL74" s="22"/>
      <c r="KKM74" s="22"/>
      <c r="KKN74" s="22"/>
      <c r="KKO74" s="22"/>
      <c r="KKP74" s="22"/>
      <c r="KKQ74" s="22"/>
      <c r="KKR74" s="22"/>
      <c r="KKS74" s="22"/>
      <c r="KKT74" s="22"/>
      <c r="KKU74" s="22"/>
      <c r="KKV74" s="22"/>
      <c r="KKW74" s="22"/>
      <c r="KKX74" s="22"/>
      <c r="KKY74" s="22"/>
      <c r="KKZ74" s="22"/>
      <c r="KLA74" s="22"/>
      <c r="KLB74" s="22"/>
      <c r="KLC74" s="22"/>
      <c r="KLD74" s="22"/>
      <c r="KLE74" s="22"/>
      <c r="KLF74" s="22"/>
      <c r="KLG74" s="22"/>
      <c r="KLH74" s="22"/>
      <c r="KLI74" s="22"/>
      <c r="KLJ74" s="22"/>
      <c r="KLK74" s="22"/>
      <c r="KLL74" s="22"/>
      <c r="KLM74" s="22"/>
      <c r="KLN74" s="22"/>
      <c r="KLO74" s="22"/>
      <c r="KLP74" s="22"/>
      <c r="KLQ74" s="22"/>
      <c r="KLR74" s="22"/>
      <c r="KLS74" s="22"/>
      <c r="KLT74" s="22"/>
      <c r="KLU74" s="22"/>
      <c r="KLV74" s="22"/>
      <c r="KLW74" s="22"/>
      <c r="KLX74" s="22"/>
      <c r="KLY74" s="22"/>
      <c r="KLZ74" s="22"/>
      <c r="KMA74" s="22"/>
      <c r="KMB74" s="22"/>
      <c r="KMC74" s="22"/>
      <c r="KMD74" s="22"/>
      <c r="KME74" s="22"/>
      <c r="KMF74" s="22"/>
      <c r="KMG74" s="22"/>
      <c r="KMH74" s="22"/>
      <c r="KMI74" s="22"/>
      <c r="KMJ74" s="22"/>
      <c r="KMK74" s="22"/>
      <c r="KML74" s="22"/>
      <c r="KMM74" s="22"/>
      <c r="KMN74" s="22"/>
      <c r="KMO74" s="22"/>
      <c r="KMP74" s="22"/>
      <c r="KMQ74" s="22"/>
      <c r="KMR74" s="22"/>
      <c r="KMS74" s="22"/>
      <c r="KMT74" s="22"/>
      <c r="KMU74" s="22"/>
      <c r="KMV74" s="22"/>
      <c r="KMW74" s="22"/>
      <c r="KMX74" s="22"/>
      <c r="KMY74" s="22"/>
      <c r="KMZ74" s="22"/>
      <c r="KNA74" s="22"/>
      <c r="KNB74" s="22"/>
      <c r="KNC74" s="22"/>
      <c r="KND74" s="22"/>
      <c r="KNE74" s="22"/>
      <c r="KNF74" s="22"/>
      <c r="KNG74" s="22"/>
      <c r="KNH74" s="22"/>
      <c r="KNI74" s="22"/>
      <c r="KNJ74" s="22"/>
      <c r="KNK74" s="22"/>
      <c r="KNL74" s="22"/>
      <c r="KNM74" s="22"/>
      <c r="KNN74" s="22"/>
      <c r="KNO74" s="22"/>
      <c r="KNP74" s="22"/>
      <c r="KNQ74" s="22"/>
      <c r="KNR74" s="22"/>
      <c r="KNS74" s="22"/>
      <c r="KNT74" s="22"/>
      <c r="KNU74" s="22"/>
      <c r="KNV74" s="22"/>
      <c r="KNW74" s="22"/>
      <c r="KNX74" s="22"/>
      <c r="KNY74" s="22"/>
      <c r="KNZ74" s="22"/>
      <c r="KOA74" s="22"/>
      <c r="KOB74" s="22"/>
      <c r="KOC74" s="22"/>
      <c r="KOD74" s="22"/>
      <c r="KOE74" s="22"/>
      <c r="KOF74" s="22"/>
      <c r="KOG74" s="22"/>
      <c r="KOH74" s="22"/>
      <c r="KOI74" s="22"/>
      <c r="KOJ74" s="22"/>
      <c r="KOK74" s="22"/>
      <c r="KOL74" s="22"/>
      <c r="KOM74" s="22"/>
      <c r="KON74" s="22"/>
      <c r="KOO74" s="22"/>
      <c r="KOP74" s="22"/>
      <c r="KOQ74" s="22"/>
      <c r="KOR74" s="22"/>
      <c r="KOS74" s="22"/>
      <c r="KOT74" s="22"/>
      <c r="KOU74" s="22"/>
      <c r="KOV74" s="22"/>
      <c r="KOW74" s="22"/>
      <c r="KOX74" s="22"/>
      <c r="KOY74" s="22"/>
      <c r="KOZ74" s="22"/>
      <c r="KPA74" s="22"/>
      <c r="KPB74" s="22"/>
      <c r="KPC74" s="22"/>
      <c r="KPD74" s="22"/>
      <c r="KPE74" s="22"/>
      <c r="KPF74" s="22"/>
      <c r="KPG74" s="22"/>
      <c r="KPH74" s="22"/>
      <c r="KPI74" s="22"/>
      <c r="KPJ74" s="22"/>
      <c r="KPK74" s="22"/>
      <c r="KPL74" s="22"/>
      <c r="KPM74" s="22"/>
      <c r="KPN74" s="22"/>
      <c r="KPO74" s="22"/>
      <c r="KPP74" s="22"/>
      <c r="KPQ74" s="22"/>
      <c r="KPR74" s="22"/>
      <c r="KPS74" s="22"/>
      <c r="KPT74" s="22"/>
      <c r="KPU74" s="22"/>
      <c r="KPV74" s="22"/>
      <c r="KPW74" s="22"/>
      <c r="KPX74" s="22"/>
      <c r="KPY74" s="22"/>
      <c r="KPZ74" s="22"/>
      <c r="KQA74" s="22"/>
      <c r="KQB74" s="22"/>
      <c r="KQC74" s="22"/>
      <c r="KQD74" s="22"/>
      <c r="KQE74" s="22"/>
      <c r="KQF74" s="22"/>
      <c r="KQG74" s="22"/>
      <c r="KQH74" s="22"/>
      <c r="KQI74" s="22"/>
      <c r="KQJ74" s="22"/>
      <c r="KQK74" s="22"/>
      <c r="KQL74" s="22"/>
      <c r="KQM74" s="22"/>
      <c r="KQN74" s="22"/>
      <c r="KQO74" s="22"/>
      <c r="KQP74" s="22"/>
      <c r="KQQ74" s="22"/>
      <c r="KQR74" s="22"/>
      <c r="KQS74" s="22"/>
      <c r="KQT74" s="22"/>
      <c r="KQU74" s="22"/>
      <c r="KQV74" s="22"/>
      <c r="KQW74" s="22"/>
      <c r="KQX74" s="22"/>
      <c r="KQY74" s="22"/>
      <c r="KQZ74" s="22"/>
      <c r="KRA74" s="22"/>
      <c r="KRB74" s="22"/>
      <c r="KRC74" s="22"/>
      <c r="KRD74" s="22"/>
      <c r="KRE74" s="22"/>
      <c r="KRF74" s="22"/>
      <c r="KRG74" s="22"/>
      <c r="KRH74" s="22"/>
      <c r="KRI74" s="22"/>
      <c r="KRJ74" s="22"/>
      <c r="KRK74" s="22"/>
      <c r="KRL74" s="22"/>
      <c r="KRM74" s="22"/>
      <c r="KRN74" s="22"/>
      <c r="KRO74" s="22"/>
      <c r="KRP74" s="22"/>
      <c r="KRQ74" s="22"/>
      <c r="KRR74" s="22"/>
      <c r="KRS74" s="22"/>
      <c r="KRT74" s="22"/>
      <c r="KRU74" s="22"/>
      <c r="KRV74" s="22"/>
      <c r="KRW74" s="22"/>
      <c r="KRX74" s="22"/>
      <c r="KRY74" s="22"/>
      <c r="KRZ74" s="22"/>
      <c r="KSA74" s="22"/>
      <c r="KSB74" s="22"/>
      <c r="KSC74" s="22"/>
      <c r="KSD74" s="22"/>
      <c r="KSE74" s="22"/>
      <c r="KSF74" s="22"/>
      <c r="KSG74" s="22"/>
      <c r="KSH74" s="22"/>
      <c r="KSI74" s="22"/>
      <c r="KSJ74" s="22"/>
      <c r="KSK74" s="22"/>
      <c r="KSL74" s="22"/>
      <c r="KSM74" s="22"/>
      <c r="KSN74" s="22"/>
      <c r="KSO74" s="22"/>
      <c r="KSP74" s="22"/>
      <c r="KSQ74" s="22"/>
      <c r="KSR74" s="22"/>
      <c r="KSS74" s="22"/>
      <c r="KST74" s="22"/>
      <c r="KSU74" s="22"/>
      <c r="KSV74" s="22"/>
      <c r="KSW74" s="22"/>
      <c r="KSX74" s="22"/>
      <c r="KSY74" s="22"/>
      <c r="KSZ74" s="22"/>
      <c r="KTA74" s="22"/>
      <c r="KTB74" s="22"/>
      <c r="KTC74" s="22"/>
      <c r="KTD74" s="22"/>
      <c r="KTE74" s="22"/>
      <c r="KTF74" s="22"/>
      <c r="KTG74" s="22"/>
      <c r="KTH74" s="22"/>
      <c r="KTI74" s="22"/>
      <c r="KTJ74" s="22"/>
      <c r="KTK74" s="22"/>
      <c r="KTL74" s="22"/>
      <c r="KTM74" s="22"/>
      <c r="KTN74" s="22"/>
      <c r="KTO74" s="22"/>
      <c r="KTP74" s="22"/>
      <c r="KTQ74" s="22"/>
      <c r="KTR74" s="22"/>
      <c r="KTS74" s="22"/>
      <c r="KTT74" s="22"/>
      <c r="KTU74" s="22"/>
      <c r="KTV74" s="22"/>
      <c r="KTW74" s="22"/>
      <c r="KTX74" s="22"/>
      <c r="KTY74" s="22"/>
      <c r="KTZ74" s="22"/>
      <c r="KUA74" s="22"/>
      <c r="KUB74" s="22"/>
      <c r="KUC74" s="22"/>
      <c r="KUD74" s="22"/>
      <c r="KUE74" s="22"/>
      <c r="KUF74" s="22"/>
      <c r="KUG74" s="22"/>
      <c r="KUH74" s="22"/>
      <c r="KUI74" s="22"/>
      <c r="KUJ74" s="22"/>
      <c r="KUK74" s="22"/>
      <c r="KUL74" s="22"/>
      <c r="KUM74" s="22"/>
      <c r="KUN74" s="22"/>
      <c r="KUO74" s="22"/>
      <c r="KUP74" s="22"/>
      <c r="KUQ74" s="22"/>
      <c r="KUR74" s="22"/>
      <c r="KUS74" s="22"/>
      <c r="KUT74" s="22"/>
      <c r="KUU74" s="22"/>
      <c r="KUV74" s="22"/>
      <c r="KUW74" s="22"/>
      <c r="KUX74" s="22"/>
      <c r="KUY74" s="22"/>
      <c r="KUZ74" s="22"/>
      <c r="KVA74" s="22"/>
      <c r="KVB74" s="22"/>
      <c r="KVC74" s="22"/>
      <c r="KVD74" s="22"/>
      <c r="KVE74" s="22"/>
      <c r="KVF74" s="22"/>
      <c r="KVG74" s="22"/>
      <c r="KVH74" s="22"/>
      <c r="KVI74" s="22"/>
      <c r="KVJ74" s="22"/>
      <c r="KVK74" s="22"/>
      <c r="KVL74" s="22"/>
      <c r="KVM74" s="22"/>
      <c r="KVN74" s="22"/>
      <c r="KVO74" s="22"/>
      <c r="KVP74" s="22"/>
      <c r="KVQ74" s="22"/>
      <c r="KVR74" s="22"/>
      <c r="KVS74" s="22"/>
      <c r="KVT74" s="22"/>
      <c r="KVU74" s="22"/>
      <c r="KVV74" s="22"/>
      <c r="KVW74" s="22"/>
      <c r="KVX74" s="22"/>
      <c r="KVY74" s="22"/>
      <c r="KVZ74" s="22"/>
      <c r="KWA74" s="22"/>
      <c r="KWB74" s="22"/>
      <c r="KWC74" s="22"/>
      <c r="KWD74" s="22"/>
      <c r="KWE74" s="22"/>
      <c r="KWF74" s="22"/>
      <c r="KWG74" s="22"/>
      <c r="KWH74" s="22"/>
      <c r="KWI74" s="22"/>
      <c r="KWJ74" s="22"/>
      <c r="KWK74" s="22"/>
      <c r="KWL74" s="22"/>
      <c r="KWM74" s="22"/>
      <c r="KWN74" s="22"/>
      <c r="KWO74" s="22"/>
      <c r="KWP74" s="22"/>
      <c r="KWQ74" s="22"/>
      <c r="KWR74" s="22"/>
      <c r="KWS74" s="22"/>
      <c r="KWT74" s="22"/>
      <c r="KWU74" s="22"/>
      <c r="KWV74" s="22"/>
      <c r="KWW74" s="22"/>
      <c r="KWX74" s="22"/>
      <c r="KWY74" s="22"/>
      <c r="KWZ74" s="22"/>
      <c r="KXA74" s="22"/>
      <c r="KXB74" s="22"/>
      <c r="KXC74" s="22"/>
      <c r="KXD74" s="22"/>
      <c r="KXE74" s="22"/>
      <c r="KXF74" s="22"/>
      <c r="KXG74" s="22"/>
      <c r="KXH74" s="22"/>
      <c r="KXI74" s="22"/>
      <c r="KXJ74" s="22"/>
      <c r="KXK74" s="22"/>
      <c r="KXL74" s="22"/>
      <c r="KXM74" s="22"/>
      <c r="KXN74" s="22"/>
      <c r="KXO74" s="22"/>
      <c r="KXP74" s="22"/>
      <c r="KXQ74" s="22"/>
      <c r="KXR74" s="22"/>
      <c r="KXS74" s="22"/>
      <c r="KXT74" s="22"/>
      <c r="KXU74" s="22"/>
      <c r="KXV74" s="22"/>
      <c r="KXW74" s="22"/>
      <c r="KXX74" s="22"/>
      <c r="KXY74" s="22"/>
      <c r="KXZ74" s="22"/>
      <c r="KYA74" s="22"/>
      <c r="KYB74" s="22"/>
      <c r="KYC74" s="22"/>
      <c r="KYD74" s="22"/>
      <c r="KYE74" s="22"/>
      <c r="KYF74" s="22"/>
      <c r="KYG74" s="22"/>
      <c r="KYH74" s="22"/>
      <c r="KYI74" s="22"/>
      <c r="KYJ74" s="22"/>
      <c r="KYK74" s="22"/>
      <c r="KYL74" s="22"/>
      <c r="KYM74" s="22"/>
      <c r="KYN74" s="22"/>
      <c r="KYO74" s="22"/>
      <c r="KYP74" s="22"/>
      <c r="KYQ74" s="22"/>
      <c r="KYR74" s="22"/>
      <c r="KYS74" s="22"/>
      <c r="KYT74" s="22"/>
      <c r="KYU74" s="22"/>
      <c r="KYV74" s="22"/>
      <c r="KYW74" s="22"/>
      <c r="KYX74" s="22"/>
      <c r="KYY74" s="22"/>
      <c r="KYZ74" s="22"/>
      <c r="KZA74" s="22"/>
      <c r="KZB74" s="22"/>
      <c r="KZC74" s="22"/>
      <c r="KZD74" s="22"/>
      <c r="KZE74" s="22"/>
      <c r="KZF74" s="22"/>
      <c r="KZG74" s="22"/>
      <c r="KZH74" s="22"/>
      <c r="KZI74" s="22"/>
      <c r="KZJ74" s="22"/>
      <c r="KZK74" s="22"/>
      <c r="KZL74" s="22"/>
      <c r="KZM74" s="22"/>
      <c r="KZN74" s="22"/>
      <c r="KZO74" s="22"/>
      <c r="KZP74" s="22"/>
      <c r="KZQ74" s="22"/>
      <c r="KZR74" s="22"/>
      <c r="KZS74" s="22"/>
      <c r="KZT74" s="22"/>
      <c r="KZU74" s="22"/>
      <c r="KZV74" s="22"/>
      <c r="KZW74" s="22"/>
      <c r="KZX74" s="22"/>
      <c r="KZY74" s="22"/>
      <c r="KZZ74" s="22"/>
      <c r="LAA74" s="22"/>
      <c r="LAB74" s="22"/>
      <c r="LAC74" s="22"/>
      <c r="LAD74" s="22"/>
      <c r="LAE74" s="22"/>
      <c r="LAF74" s="22"/>
      <c r="LAG74" s="22"/>
      <c r="LAH74" s="22"/>
      <c r="LAI74" s="22"/>
      <c r="LAJ74" s="22"/>
      <c r="LAK74" s="22"/>
      <c r="LAL74" s="22"/>
      <c r="LAM74" s="22"/>
      <c r="LAN74" s="22"/>
      <c r="LAO74" s="22"/>
      <c r="LAP74" s="22"/>
      <c r="LAQ74" s="22"/>
      <c r="LAR74" s="22"/>
      <c r="LAS74" s="22"/>
      <c r="LAT74" s="22"/>
      <c r="LAU74" s="22"/>
      <c r="LAV74" s="22"/>
      <c r="LAW74" s="22"/>
      <c r="LAX74" s="22"/>
      <c r="LAY74" s="22"/>
      <c r="LAZ74" s="22"/>
      <c r="LBA74" s="22"/>
      <c r="LBB74" s="22"/>
      <c r="LBC74" s="22"/>
      <c r="LBD74" s="22"/>
      <c r="LBE74" s="22"/>
      <c r="LBF74" s="22"/>
      <c r="LBG74" s="22"/>
      <c r="LBH74" s="22"/>
      <c r="LBI74" s="22"/>
      <c r="LBJ74" s="22"/>
      <c r="LBK74" s="22"/>
      <c r="LBL74" s="22"/>
      <c r="LBM74" s="22"/>
      <c r="LBN74" s="22"/>
      <c r="LBO74" s="22"/>
      <c r="LBP74" s="22"/>
      <c r="LBQ74" s="22"/>
      <c r="LBR74" s="22"/>
      <c r="LBS74" s="22"/>
      <c r="LBT74" s="22"/>
      <c r="LBU74" s="22"/>
      <c r="LBV74" s="22"/>
      <c r="LBW74" s="22"/>
      <c r="LBX74" s="22"/>
      <c r="LBY74" s="22"/>
      <c r="LBZ74" s="22"/>
      <c r="LCA74" s="22"/>
      <c r="LCB74" s="22"/>
      <c r="LCC74" s="22"/>
      <c r="LCD74" s="22"/>
      <c r="LCE74" s="22"/>
      <c r="LCF74" s="22"/>
      <c r="LCG74" s="22"/>
      <c r="LCH74" s="22"/>
      <c r="LCI74" s="22"/>
      <c r="LCJ74" s="22"/>
      <c r="LCK74" s="22"/>
      <c r="LCL74" s="22"/>
      <c r="LCM74" s="22"/>
      <c r="LCN74" s="22"/>
      <c r="LCO74" s="22"/>
      <c r="LCP74" s="22"/>
      <c r="LCQ74" s="22"/>
      <c r="LCR74" s="22"/>
      <c r="LCS74" s="22"/>
      <c r="LCT74" s="22"/>
      <c r="LCU74" s="22"/>
      <c r="LCV74" s="22"/>
      <c r="LCW74" s="22"/>
      <c r="LCX74" s="22"/>
      <c r="LCY74" s="22"/>
      <c r="LCZ74" s="22"/>
      <c r="LDA74" s="22"/>
      <c r="LDB74" s="22"/>
      <c r="LDC74" s="22"/>
      <c r="LDD74" s="22"/>
      <c r="LDE74" s="22"/>
      <c r="LDF74" s="22"/>
      <c r="LDG74" s="22"/>
      <c r="LDH74" s="22"/>
      <c r="LDI74" s="22"/>
      <c r="LDJ74" s="22"/>
      <c r="LDK74" s="22"/>
      <c r="LDL74" s="22"/>
      <c r="LDM74" s="22"/>
      <c r="LDN74" s="22"/>
      <c r="LDO74" s="22"/>
      <c r="LDP74" s="22"/>
      <c r="LDQ74" s="22"/>
      <c r="LDR74" s="22"/>
      <c r="LDS74" s="22"/>
      <c r="LDT74" s="22"/>
      <c r="LDU74" s="22"/>
      <c r="LDV74" s="22"/>
      <c r="LDW74" s="22"/>
      <c r="LDX74" s="22"/>
      <c r="LDY74" s="22"/>
      <c r="LDZ74" s="22"/>
      <c r="LEA74" s="22"/>
      <c r="LEB74" s="22"/>
      <c r="LEC74" s="22"/>
      <c r="LED74" s="22"/>
      <c r="LEE74" s="22"/>
      <c r="LEF74" s="22"/>
      <c r="LEG74" s="22"/>
      <c r="LEH74" s="22"/>
      <c r="LEI74" s="22"/>
      <c r="LEJ74" s="22"/>
      <c r="LEK74" s="22"/>
      <c r="LEL74" s="22"/>
      <c r="LEM74" s="22"/>
      <c r="LEN74" s="22"/>
      <c r="LEO74" s="22"/>
      <c r="LEP74" s="22"/>
      <c r="LEQ74" s="22"/>
      <c r="LER74" s="22"/>
      <c r="LES74" s="22"/>
      <c r="LET74" s="22"/>
      <c r="LEU74" s="22"/>
      <c r="LEV74" s="22"/>
      <c r="LEW74" s="22"/>
      <c r="LEX74" s="22"/>
      <c r="LEY74" s="22"/>
      <c r="LEZ74" s="22"/>
      <c r="LFA74" s="22"/>
      <c r="LFB74" s="22"/>
      <c r="LFC74" s="22"/>
      <c r="LFD74" s="22"/>
      <c r="LFE74" s="22"/>
      <c r="LFF74" s="22"/>
      <c r="LFG74" s="22"/>
      <c r="LFH74" s="22"/>
      <c r="LFI74" s="22"/>
      <c r="LFJ74" s="22"/>
      <c r="LFK74" s="22"/>
      <c r="LFL74" s="22"/>
      <c r="LFM74" s="22"/>
      <c r="LFN74" s="22"/>
      <c r="LFO74" s="22"/>
      <c r="LFP74" s="22"/>
      <c r="LFQ74" s="22"/>
      <c r="LFR74" s="22"/>
      <c r="LFS74" s="22"/>
      <c r="LFT74" s="22"/>
      <c r="LFU74" s="22"/>
      <c r="LFV74" s="22"/>
      <c r="LFW74" s="22"/>
      <c r="LFX74" s="22"/>
      <c r="LFY74" s="22"/>
      <c r="LFZ74" s="22"/>
      <c r="LGA74" s="22"/>
      <c r="LGB74" s="22"/>
      <c r="LGC74" s="22"/>
      <c r="LGD74" s="22"/>
      <c r="LGE74" s="22"/>
      <c r="LGF74" s="22"/>
      <c r="LGG74" s="22"/>
      <c r="LGH74" s="22"/>
      <c r="LGI74" s="22"/>
      <c r="LGJ74" s="22"/>
      <c r="LGK74" s="22"/>
      <c r="LGL74" s="22"/>
      <c r="LGM74" s="22"/>
      <c r="LGN74" s="22"/>
      <c r="LGO74" s="22"/>
      <c r="LGP74" s="22"/>
      <c r="LGQ74" s="22"/>
      <c r="LGR74" s="22"/>
      <c r="LGS74" s="22"/>
      <c r="LGT74" s="22"/>
      <c r="LGU74" s="22"/>
      <c r="LGV74" s="22"/>
      <c r="LGW74" s="22"/>
      <c r="LGX74" s="22"/>
      <c r="LGY74" s="22"/>
      <c r="LGZ74" s="22"/>
      <c r="LHA74" s="22"/>
      <c r="LHB74" s="22"/>
      <c r="LHC74" s="22"/>
      <c r="LHD74" s="22"/>
      <c r="LHE74" s="22"/>
      <c r="LHF74" s="22"/>
      <c r="LHG74" s="22"/>
      <c r="LHH74" s="22"/>
      <c r="LHI74" s="22"/>
      <c r="LHJ74" s="22"/>
      <c r="LHK74" s="22"/>
      <c r="LHL74" s="22"/>
      <c r="LHM74" s="22"/>
      <c r="LHN74" s="22"/>
      <c r="LHO74" s="22"/>
      <c r="LHP74" s="22"/>
      <c r="LHQ74" s="22"/>
      <c r="LHR74" s="22"/>
      <c r="LHS74" s="22"/>
      <c r="LHT74" s="22"/>
      <c r="LHU74" s="22"/>
      <c r="LHV74" s="22"/>
      <c r="LHW74" s="22"/>
      <c r="LHX74" s="22"/>
      <c r="LHY74" s="22"/>
      <c r="LHZ74" s="22"/>
      <c r="LIA74" s="22"/>
      <c r="LIB74" s="22"/>
      <c r="LIC74" s="22"/>
      <c r="LID74" s="22"/>
      <c r="LIE74" s="22"/>
      <c r="LIF74" s="22"/>
      <c r="LIG74" s="22"/>
      <c r="LIH74" s="22"/>
      <c r="LII74" s="22"/>
      <c r="LIJ74" s="22"/>
      <c r="LIK74" s="22"/>
      <c r="LIL74" s="22"/>
      <c r="LIM74" s="22"/>
      <c r="LIN74" s="22"/>
      <c r="LIO74" s="22"/>
      <c r="LIP74" s="22"/>
      <c r="LIQ74" s="22"/>
      <c r="LIR74" s="22"/>
      <c r="LIS74" s="22"/>
      <c r="LIT74" s="22"/>
      <c r="LIU74" s="22"/>
      <c r="LIV74" s="22"/>
      <c r="LIW74" s="22"/>
      <c r="LIX74" s="22"/>
      <c r="LIY74" s="22"/>
      <c r="LIZ74" s="22"/>
      <c r="LJA74" s="22"/>
      <c r="LJB74" s="22"/>
      <c r="LJC74" s="22"/>
      <c r="LJD74" s="22"/>
      <c r="LJE74" s="22"/>
      <c r="LJF74" s="22"/>
      <c r="LJG74" s="22"/>
      <c r="LJH74" s="22"/>
      <c r="LJI74" s="22"/>
      <c r="LJJ74" s="22"/>
      <c r="LJK74" s="22"/>
      <c r="LJL74" s="22"/>
      <c r="LJM74" s="22"/>
      <c r="LJN74" s="22"/>
      <c r="LJO74" s="22"/>
      <c r="LJP74" s="22"/>
      <c r="LJQ74" s="22"/>
      <c r="LJR74" s="22"/>
      <c r="LJS74" s="22"/>
      <c r="LJT74" s="22"/>
      <c r="LJU74" s="22"/>
      <c r="LJV74" s="22"/>
      <c r="LJW74" s="22"/>
      <c r="LJX74" s="22"/>
      <c r="LJY74" s="22"/>
      <c r="LJZ74" s="22"/>
      <c r="LKA74" s="22"/>
      <c r="LKB74" s="22"/>
      <c r="LKC74" s="22"/>
      <c r="LKD74" s="22"/>
      <c r="LKE74" s="22"/>
      <c r="LKF74" s="22"/>
      <c r="LKG74" s="22"/>
      <c r="LKH74" s="22"/>
      <c r="LKI74" s="22"/>
      <c r="LKJ74" s="22"/>
      <c r="LKK74" s="22"/>
      <c r="LKL74" s="22"/>
      <c r="LKM74" s="22"/>
      <c r="LKN74" s="22"/>
      <c r="LKO74" s="22"/>
      <c r="LKP74" s="22"/>
      <c r="LKQ74" s="22"/>
      <c r="LKR74" s="22"/>
      <c r="LKS74" s="22"/>
      <c r="LKT74" s="22"/>
      <c r="LKU74" s="22"/>
      <c r="LKV74" s="22"/>
      <c r="LKW74" s="22"/>
      <c r="LKX74" s="22"/>
      <c r="LKY74" s="22"/>
      <c r="LKZ74" s="22"/>
      <c r="LLA74" s="22"/>
      <c r="LLB74" s="22"/>
      <c r="LLC74" s="22"/>
      <c r="LLD74" s="22"/>
      <c r="LLE74" s="22"/>
      <c r="LLF74" s="22"/>
      <c r="LLG74" s="22"/>
      <c r="LLH74" s="22"/>
      <c r="LLI74" s="22"/>
      <c r="LLJ74" s="22"/>
      <c r="LLK74" s="22"/>
      <c r="LLL74" s="22"/>
      <c r="LLM74" s="22"/>
      <c r="LLN74" s="22"/>
      <c r="LLO74" s="22"/>
      <c r="LLP74" s="22"/>
      <c r="LLQ74" s="22"/>
      <c r="LLR74" s="22"/>
      <c r="LLS74" s="22"/>
      <c r="LLT74" s="22"/>
      <c r="LLU74" s="22"/>
      <c r="LLV74" s="22"/>
      <c r="LLW74" s="22"/>
      <c r="LLX74" s="22"/>
      <c r="LLY74" s="22"/>
      <c r="LLZ74" s="22"/>
      <c r="LMA74" s="22"/>
      <c r="LMB74" s="22"/>
      <c r="LMC74" s="22"/>
      <c r="LMD74" s="22"/>
      <c r="LME74" s="22"/>
      <c r="LMF74" s="22"/>
      <c r="LMG74" s="22"/>
      <c r="LMH74" s="22"/>
      <c r="LMI74" s="22"/>
      <c r="LMJ74" s="22"/>
      <c r="LMK74" s="22"/>
      <c r="LML74" s="22"/>
      <c r="LMM74" s="22"/>
      <c r="LMN74" s="22"/>
      <c r="LMO74" s="22"/>
      <c r="LMP74" s="22"/>
      <c r="LMQ74" s="22"/>
      <c r="LMR74" s="22"/>
      <c r="LMS74" s="22"/>
      <c r="LMT74" s="22"/>
      <c r="LMU74" s="22"/>
      <c r="LMV74" s="22"/>
      <c r="LMW74" s="22"/>
      <c r="LMX74" s="22"/>
      <c r="LMY74" s="22"/>
      <c r="LMZ74" s="22"/>
      <c r="LNA74" s="22"/>
      <c r="LNB74" s="22"/>
      <c r="LNC74" s="22"/>
      <c r="LND74" s="22"/>
      <c r="LNE74" s="22"/>
      <c r="LNF74" s="22"/>
      <c r="LNG74" s="22"/>
      <c r="LNH74" s="22"/>
      <c r="LNI74" s="22"/>
      <c r="LNJ74" s="22"/>
      <c r="LNK74" s="22"/>
      <c r="LNL74" s="22"/>
      <c r="LNM74" s="22"/>
      <c r="LNN74" s="22"/>
      <c r="LNO74" s="22"/>
      <c r="LNP74" s="22"/>
      <c r="LNQ74" s="22"/>
      <c r="LNR74" s="22"/>
      <c r="LNS74" s="22"/>
      <c r="LNT74" s="22"/>
      <c r="LNU74" s="22"/>
      <c r="LNV74" s="22"/>
      <c r="LNW74" s="22"/>
      <c r="LNX74" s="22"/>
      <c r="LNY74" s="22"/>
      <c r="LNZ74" s="22"/>
      <c r="LOA74" s="22"/>
      <c r="LOB74" s="22"/>
      <c r="LOC74" s="22"/>
      <c r="LOD74" s="22"/>
      <c r="LOE74" s="22"/>
      <c r="LOF74" s="22"/>
      <c r="LOG74" s="22"/>
      <c r="LOH74" s="22"/>
      <c r="LOI74" s="22"/>
      <c r="LOJ74" s="22"/>
      <c r="LOK74" s="22"/>
      <c r="LOL74" s="22"/>
      <c r="LOM74" s="22"/>
      <c r="LON74" s="22"/>
      <c r="LOO74" s="22"/>
      <c r="LOP74" s="22"/>
      <c r="LOQ74" s="22"/>
      <c r="LOR74" s="22"/>
      <c r="LOS74" s="22"/>
      <c r="LOT74" s="22"/>
      <c r="LOU74" s="22"/>
      <c r="LOV74" s="22"/>
      <c r="LOW74" s="22"/>
      <c r="LOX74" s="22"/>
      <c r="LOY74" s="22"/>
      <c r="LOZ74" s="22"/>
      <c r="LPA74" s="22"/>
      <c r="LPB74" s="22"/>
      <c r="LPC74" s="22"/>
      <c r="LPD74" s="22"/>
      <c r="LPE74" s="22"/>
      <c r="LPF74" s="22"/>
      <c r="LPG74" s="22"/>
      <c r="LPH74" s="22"/>
      <c r="LPI74" s="22"/>
      <c r="LPJ74" s="22"/>
      <c r="LPK74" s="22"/>
      <c r="LPL74" s="22"/>
      <c r="LPM74" s="22"/>
      <c r="LPN74" s="22"/>
      <c r="LPO74" s="22"/>
      <c r="LPP74" s="22"/>
      <c r="LPQ74" s="22"/>
      <c r="LPR74" s="22"/>
      <c r="LPS74" s="22"/>
      <c r="LPT74" s="22"/>
      <c r="LPU74" s="22"/>
      <c r="LPV74" s="22"/>
      <c r="LPW74" s="22"/>
      <c r="LPX74" s="22"/>
      <c r="LPY74" s="22"/>
      <c r="LPZ74" s="22"/>
      <c r="LQA74" s="22"/>
      <c r="LQB74" s="22"/>
      <c r="LQC74" s="22"/>
      <c r="LQD74" s="22"/>
      <c r="LQE74" s="22"/>
      <c r="LQF74" s="22"/>
      <c r="LQG74" s="22"/>
      <c r="LQH74" s="22"/>
      <c r="LQI74" s="22"/>
      <c r="LQJ74" s="22"/>
      <c r="LQK74" s="22"/>
      <c r="LQL74" s="22"/>
      <c r="LQM74" s="22"/>
      <c r="LQN74" s="22"/>
      <c r="LQO74" s="22"/>
      <c r="LQP74" s="22"/>
      <c r="LQQ74" s="22"/>
      <c r="LQR74" s="22"/>
      <c r="LQS74" s="22"/>
      <c r="LQT74" s="22"/>
      <c r="LQU74" s="22"/>
      <c r="LQV74" s="22"/>
      <c r="LQW74" s="22"/>
      <c r="LQX74" s="22"/>
      <c r="LQY74" s="22"/>
      <c r="LQZ74" s="22"/>
      <c r="LRA74" s="22"/>
      <c r="LRB74" s="22"/>
      <c r="LRC74" s="22"/>
      <c r="LRD74" s="22"/>
      <c r="LRE74" s="22"/>
      <c r="LRF74" s="22"/>
      <c r="LRG74" s="22"/>
      <c r="LRH74" s="22"/>
      <c r="LRI74" s="22"/>
      <c r="LRJ74" s="22"/>
      <c r="LRK74" s="22"/>
      <c r="LRL74" s="22"/>
      <c r="LRM74" s="22"/>
      <c r="LRN74" s="22"/>
      <c r="LRO74" s="22"/>
      <c r="LRP74" s="22"/>
      <c r="LRQ74" s="22"/>
      <c r="LRR74" s="22"/>
      <c r="LRS74" s="22"/>
      <c r="LRT74" s="22"/>
      <c r="LRU74" s="22"/>
      <c r="LRV74" s="22"/>
      <c r="LRW74" s="22"/>
      <c r="LRX74" s="22"/>
      <c r="LRY74" s="22"/>
      <c r="LRZ74" s="22"/>
      <c r="LSA74" s="22"/>
      <c r="LSB74" s="22"/>
      <c r="LSC74" s="22"/>
      <c r="LSD74" s="22"/>
      <c r="LSE74" s="22"/>
      <c r="LSF74" s="22"/>
      <c r="LSG74" s="22"/>
      <c r="LSH74" s="22"/>
      <c r="LSI74" s="22"/>
      <c r="LSJ74" s="22"/>
      <c r="LSK74" s="22"/>
      <c r="LSL74" s="22"/>
      <c r="LSM74" s="22"/>
      <c r="LSN74" s="22"/>
      <c r="LSO74" s="22"/>
      <c r="LSP74" s="22"/>
      <c r="LSQ74" s="22"/>
      <c r="LSR74" s="22"/>
      <c r="LSS74" s="22"/>
      <c r="LST74" s="22"/>
      <c r="LSU74" s="22"/>
      <c r="LSV74" s="22"/>
      <c r="LSW74" s="22"/>
      <c r="LSX74" s="22"/>
      <c r="LSY74" s="22"/>
      <c r="LSZ74" s="22"/>
      <c r="LTA74" s="22"/>
      <c r="LTB74" s="22"/>
      <c r="LTC74" s="22"/>
      <c r="LTD74" s="22"/>
      <c r="LTE74" s="22"/>
      <c r="LTF74" s="22"/>
      <c r="LTG74" s="22"/>
      <c r="LTH74" s="22"/>
      <c r="LTI74" s="22"/>
      <c r="LTJ74" s="22"/>
      <c r="LTK74" s="22"/>
      <c r="LTL74" s="22"/>
      <c r="LTM74" s="22"/>
      <c r="LTN74" s="22"/>
      <c r="LTO74" s="22"/>
      <c r="LTP74" s="22"/>
      <c r="LTQ74" s="22"/>
      <c r="LTR74" s="22"/>
      <c r="LTS74" s="22"/>
      <c r="LTT74" s="22"/>
      <c r="LTU74" s="22"/>
      <c r="LTV74" s="22"/>
      <c r="LTW74" s="22"/>
      <c r="LTX74" s="22"/>
      <c r="LTY74" s="22"/>
      <c r="LTZ74" s="22"/>
      <c r="LUA74" s="22"/>
      <c r="LUB74" s="22"/>
      <c r="LUC74" s="22"/>
      <c r="LUD74" s="22"/>
      <c r="LUE74" s="22"/>
      <c r="LUF74" s="22"/>
      <c r="LUG74" s="22"/>
      <c r="LUH74" s="22"/>
      <c r="LUI74" s="22"/>
      <c r="LUJ74" s="22"/>
      <c r="LUK74" s="22"/>
      <c r="LUL74" s="22"/>
      <c r="LUM74" s="22"/>
      <c r="LUN74" s="22"/>
      <c r="LUO74" s="22"/>
      <c r="LUP74" s="22"/>
      <c r="LUQ74" s="22"/>
      <c r="LUR74" s="22"/>
      <c r="LUS74" s="22"/>
      <c r="LUT74" s="22"/>
      <c r="LUU74" s="22"/>
      <c r="LUV74" s="22"/>
      <c r="LUW74" s="22"/>
      <c r="LUX74" s="22"/>
      <c r="LUY74" s="22"/>
      <c r="LUZ74" s="22"/>
      <c r="LVA74" s="22"/>
      <c r="LVB74" s="22"/>
      <c r="LVC74" s="22"/>
      <c r="LVD74" s="22"/>
      <c r="LVE74" s="22"/>
      <c r="LVF74" s="22"/>
      <c r="LVG74" s="22"/>
      <c r="LVH74" s="22"/>
      <c r="LVI74" s="22"/>
      <c r="LVJ74" s="22"/>
      <c r="LVK74" s="22"/>
      <c r="LVL74" s="22"/>
      <c r="LVM74" s="22"/>
      <c r="LVN74" s="22"/>
      <c r="LVO74" s="22"/>
      <c r="LVP74" s="22"/>
      <c r="LVQ74" s="22"/>
      <c r="LVR74" s="22"/>
      <c r="LVS74" s="22"/>
      <c r="LVT74" s="22"/>
      <c r="LVU74" s="22"/>
      <c r="LVV74" s="22"/>
      <c r="LVW74" s="22"/>
      <c r="LVX74" s="22"/>
      <c r="LVY74" s="22"/>
      <c r="LVZ74" s="22"/>
      <c r="LWA74" s="22"/>
      <c r="LWB74" s="22"/>
      <c r="LWC74" s="22"/>
      <c r="LWD74" s="22"/>
      <c r="LWE74" s="22"/>
      <c r="LWF74" s="22"/>
      <c r="LWG74" s="22"/>
      <c r="LWH74" s="22"/>
      <c r="LWI74" s="22"/>
      <c r="LWJ74" s="22"/>
      <c r="LWK74" s="22"/>
      <c r="LWL74" s="22"/>
      <c r="LWM74" s="22"/>
      <c r="LWN74" s="22"/>
      <c r="LWO74" s="22"/>
      <c r="LWP74" s="22"/>
      <c r="LWQ74" s="22"/>
      <c r="LWR74" s="22"/>
      <c r="LWS74" s="22"/>
      <c r="LWT74" s="22"/>
      <c r="LWU74" s="22"/>
      <c r="LWV74" s="22"/>
      <c r="LWW74" s="22"/>
      <c r="LWX74" s="22"/>
      <c r="LWY74" s="22"/>
      <c r="LWZ74" s="22"/>
      <c r="LXA74" s="22"/>
      <c r="LXB74" s="22"/>
      <c r="LXC74" s="22"/>
      <c r="LXD74" s="22"/>
      <c r="LXE74" s="22"/>
      <c r="LXF74" s="22"/>
      <c r="LXG74" s="22"/>
      <c r="LXH74" s="22"/>
      <c r="LXI74" s="22"/>
      <c r="LXJ74" s="22"/>
      <c r="LXK74" s="22"/>
      <c r="LXL74" s="22"/>
      <c r="LXM74" s="22"/>
      <c r="LXN74" s="22"/>
      <c r="LXO74" s="22"/>
      <c r="LXP74" s="22"/>
      <c r="LXQ74" s="22"/>
      <c r="LXR74" s="22"/>
      <c r="LXS74" s="22"/>
      <c r="LXT74" s="22"/>
      <c r="LXU74" s="22"/>
      <c r="LXV74" s="22"/>
      <c r="LXW74" s="22"/>
      <c r="LXX74" s="22"/>
      <c r="LXY74" s="22"/>
      <c r="LXZ74" s="22"/>
      <c r="LYA74" s="22"/>
      <c r="LYB74" s="22"/>
      <c r="LYC74" s="22"/>
      <c r="LYD74" s="22"/>
      <c r="LYE74" s="22"/>
      <c r="LYF74" s="22"/>
      <c r="LYG74" s="22"/>
      <c r="LYH74" s="22"/>
      <c r="LYI74" s="22"/>
      <c r="LYJ74" s="22"/>
      <c r="LYK74" s="22"/>
      <c r="LYL74" s="22"/>
      <c r="LYM74" s="22"/>
      <c r="LYN74" s="22"/>
      <c r="LYO74" s="22"/>
      <c r="LYP74" s="22"/>
      <c r="LYQ74" s="22"/>
      <c r="LYR74" s="22"/>
      <c r="LYS74" s="22"/>
      <c r="LYT74" s="22"/>
      <c r="LYU74" s="22"/>
      <c r="LYV74" s="22"/>
      <c r="LYW74" s="22"/>
      <c r="LYX74" s="22"/>
      <c r="LYY74" s="22"/>
      <c r="LYZ74" s="22"/>
      <c r="LZA74" s="22"/>
      <c r="LZB74" s="22"/>
      <c r="LZC74" s="22"/>
      <c r="LZD74" s="22"/>
      <c r="LZE74" s="22"/>
      <c r="LZF74" s="22"/>
      <c r="LZG74" s="22"/>
      <c r="LZH74" s="22"/>
      <c r="LZI74" s="22"/>
      <c r="LZJ74" s="22"/>
      <c r="LZK74" s="22"/>
      <c r="LZL74" s="22"/>
      <c r="LZM74" s="22"/>
      <c r="LZN74" s="22"/>
      <c r="LZO74" s="22"/>
      <c r="LZP74" s="22"/>
      <c r="LZQ74" s="22"/>
      <c r="LZR74" s="22"/>
      <c r="LZS74" s="22"/>
      <c r="LZT74" s="22"/>
      <c r="LZU74" s="22"/>
      <c r="LZV74" s="22"/>
      <c r="LZW74" s="22"/>
      <c r="LZX74" s="22"/>
      <c r="LZY74" s="22"/>
      <c r="LZZ74" s="22"/>
      <c r="MAA74" s="22"/>
      <c r="MAB74" s="22"/>
      <c r="MAC74" s="22"/>
      <c r="MAD74" s="22"/>
      <c r="MAE74" s="22"/>
      <c r="MAF74" s="22"/>
      <c r="MAG74" s="22"/>
      <c r="MAH74" s="22"/>
      <c r="MAI74" s="22"/>
      <c r="MAJ74" s="22"/>
      <c r="MAK74" s="22"/>
      <c r="MAL74" s="22"/>
      <c r="MAM74" s="22"/>
      <c r="MAN74" s="22"/>
      <c r="MAO74" s="22"/>
      <c r="MAP74" s="22"/>
      <c r="MAQ74" s="22"/>
      <c r="MAR74" s="22"/>
      <c r="MAS74" s="22"/>
      <c r="MAT74" s="22"/>
      <c r="MAU74" s="22"/>
      <c r="MAV74" s="22"/>
      <c r="MAW74" s="22"/>
      <c r="MAX74" s="22"/>
      <c r="MAY74" s="22"/>
      <c r="MAZ74" s="22"/>
      <c r="MBA74" s="22"/>
      <c r="MBB74" s="22"/>
      <c r="MBC74" s="22"/>
      <c r="MBD74" s="22"/>
      <c r="MBE74" s="22"/>
      <c r="MBF74" s="22"/>
      <c r="MBG74" s="22"/>
      <c r="MBH74" s="22"/>
      <c r="MBI74" s="22"/>
      <c r="MBJ74" s="22"/>
      <c r="MBK74" s="22"/>
      <c r="MBL74" s="22"/>
      <c r="MBM74" s="22"/>
      <c r="MBN74" s="22"/>
      <c r="MBO74" s="22"/>
      <c r="MBP74" s="22"/>
      <c r="MBQ74" s="22"/>
      <c r="MBR74" s="22"/>
      <c r="MBS74" s="22"/>
      <c r="MBT74" s="22"/>
      <c r="MBU74" s="22"/>
      <c r="MBV74" s="22"/>
      <c r="MBW74" s="22"/>
      <c r="MBX74" s="22"/>
      <c r="MBY74" s="22"/>
      <c r="MBZ74" s="22"/>
      <c r="MCA74" s="22"/>
      <c r="MCB74" s="22"/>
      <c r="MCC74" s="22"/>
      <c r="MCD74" s="22"/>
      <c r="MCE74" s="22"/>
      <c r="MCF74" s="22"/>
      <c r="MCG74" s="22"/>
      <c r="MCH74" s="22"/>
      <c r="MCI74" s="22"/>
      <c r="MCJ74" s="22"/>
      <c r="MCK74" s="22"/>
      <c r="MCL74" s="22"/>
      <c r="MCM74" s="22"/>
      <c r="MCN74" s="22"/>
      <c r="MCO74" s="22"/>
      <c r="MCP74" s="22"/>
      <c r="MCQ74" s="22"/>
      <c r="MCR74" s="22"/>
      <c r="MCS74" s="22"/>
      <c r="MCT74" s="22"/>
      <c r="MCU74" s="22"/>
      <c r="MCV74" s="22"/>
      <c r="MCW74" s="22"/>
      <c r="MCX74" s="22"/>
      <c r="MCY74" s="22"/>
      <c r="MCZ74" s="22"/>
      <c r="MDA74" s="22"/>
      <c r="MDB74" s="22"/>
      <c r="MDC74" s="22"/>
      <c r="MDD74" s="22"/>
      <c r="MDE74" s="22"/>
      <c r="MDF74" s="22"/>
      <c r="MDG74" s="22"/>
      <c r="MDH74" s="22"/>
      <c r="MDI74" s="22"/>
      <c r="MDJ74" s="22"/>
      <c r="MDK74" s="22"/>
      <c r="MDL74" s="22"/>
      <c r="MDM74" s="22"/>
      <c r="MDN74" s="22"/>
      <c r="MDO74" s="22"/>
      <c r="MDP74" s="22"/>
      <c r="MDQ74" s="22"/>
      <c r="MDR74" s="22"/>
      <c r="MDS74" s="22"/>
      <c r="MDT74" s="22"/>
      <c r="MDU74" s="22"/>
      <c r="MDV74" s="22"/>
      <c r="MDW74" s="22"/>
      <c r="MDX74" s="22"/>
      <c r="MDY74" s="22"/>
      <c r="MDZ74" s="22"/>
      <c r="MEA74" s="22"/>
      <c r="MEB74" s="22"/>
      <c r="MEC74" s="22"/>
      <c r="MED74" s="22"/>
      <c r="MEE74" s="22"/>
      <c r="MEF74" s="22"/>
      <c r="MEG74" s="22"/>
      <c r="MEH74" s="22"/>
      <c r="MEI74" s="22"/>
      <c r="MEJ74" s="22"/>
      <c r="MEK74" s="22"/>
      <c r="MEL74" s="22"/>
      <c r="MEM74" s="22"/>
      <c r="MEN74" s="22"/>
      <c r="MEO74" s="22"/>
      <c r="MEP74" s="22"/>
      <c r="MEQ74" s="22"/>
      <c r="MER74" s="22"/>
      <c r="MES74" s="22"/>
      <c r="MET74" s="22"/>
      <c r="MEU74" s="22"/>
      <c r="MEV74" s="22"/>
      <c r="MEW74" s="22"/>
      <c r="MEX74" s="22"/>
      <c r="MEY74" s="22"/>
      <c r="MEZ74" s="22"/>
      <c r="MFA74" s="22"/>
      <c r="MFB74" s="22"/>
      <c r="MFC74" s="22"/>
      <c r="MFD74" s="22"/>
      <c r="MFE74" s="22"/>
      <c r="MFF74" s="22"/>
      <c r="MFG74" s="22"/>
      <c r="MFH74" s="22"/>
      <c r="MFI74" s="22"/>
      <c r="MFJ74" s="22"/>
      <c r="MFK74" s="22"/>
      <c r="MFL74" s="22"/>
      <c r="MFM74" s="22"/>
      <c r="MFN74" s="22"/>
      <c r="MFO74" s="22"/>
      <c r="MFP74" s="22"/>
      <c r="MFQ74" s="22"/>
      <c r="MFR74" s="22"/>
      <c r="MFS74" s="22"/>
      <c r="MFT74" s="22"/>
      <c r="MFU74" s="22"/>
      <c r="MFV74" s="22"/>
      <c r="MFW74" s="22"/>
      <c r="MFX74" s="22"/>
      <c r="MFY74" s="22"/>
      <c r="MFZ74" s="22"/>
      <c r="MGA74" s="22"/>
      <c r="MGB74" s="22"/>
      <c r="MGC74" s="22"/>
      <c r="MGD74" s="22"/>
      <c r="MGE74" s="22"/>
      <c r="MGF74" s="22"/>
      <c r="MGG74" s="22"/>
      <c r="MGH74" s="22"/>
      <c r="MGI74" s="22"/>
      <c r="MGJ74" s="22"/>
      <c r="MGK74" s="22"/>
      <c r="MGL74" s="22"/>
      <c r="MGM74" s="22"/>
      <c r="MGN74" s="22"/>
      <c r="MGO74" s="22"/>
      <c r="MGP74" s="22"/>
      <c r="MGQ74" s="22"/>
      <c r="MGR74" s="22"/>
      <c r="MGS74" s="22"/>
      <c r="MGT74" s="22"/>
      <c r="MGU74" s="22"/>
      <c r="MGV74" s="22"/>
      <c r="MGW74" s="22"/>
      <c r="MGX74" s="22"/>
      <c r="MGY74" s="22"/>
      <c r="MGZ74" s="22"/>
      <c r="MHA74" s="22"/>
      <c r="MHB74" s="22"/>
      <c r="MHC74" s="22"/>
      <c r="MHD74" s="22"/>
      <c r="MHE74" s="22"/>
      <c r="MHF74" s="22"/>
      <c r="MHG74" s="22"/>
      <c r="MHH74" s="22"/>
      <c r="MHI74" s="22"/>
      <c r="MHJ74" s="22"/>
      <c r="MHK74" s="22"/>
      <c r="MHL74" s="22"/>
      <c r="MHM74" s="22"/>
      <c r="MHN74" s="22"/>
      <c r="MHO74" s="22"/>
      <c r="MHP74" s="22"/>
      <c r="MHQ74" s="22"/>
      <c r="MHR74" s="22"/>
      <c r="MHS74" s="22"/>
      <c r="MHT74" s="22"/>
      <c r="MHU74" s="22"/>
      <c r="MHV74" s="22"/>
      <c r="MHW74" s="22"/>
      <c r="MHX74" s="22"/>
      <c r="MHY74" s="22"/>
      <c r="MHZ74" s="22"/>
      <c r="MIA74" s="22"/>
      <c r="MIB74" s="22"/>
      <c r="MIC74" s="22"/>
      <c r="MID74" s="22"/>
      <c r="MIE74" s="22"/>
      <c r="MIF74" s="22"/>
      <c r="MIG74" s="22"/>
      <c r="MIH74" s="22"/>
      <c r="MII74" s="22"/>
      <c r="MIJ74" s="22"/>
      <c r="MIK74" s="22"/>
      <c r="MIL74" s="22"/>
      <c r="MIM74" s="22"/>
      <c r="MIN74" s="22"/>
      <c r="MIO74" s="22"/>
      <c r="MIP74" s="22"/>
      <c r="MIQ74" s="22"/>
      <c r="MIR74" s="22"/>
      <c r="MIS74" s="22"/>
      <c r="MIT74" s="22"/>
      <c r="MIU74" s="22"/>
      <c r="MIV74" s="22"/>
      <c r="MIW74" s="22"/>
      <c r="MIX74" s="22"/>
      <c r="MIY74" s="22"/>
      <c r="MIZ74" s="22"/>
      <c r="MJA74" s="22"/>
      <c r="MJB74" s="22"/>
      <c r="MJC74" s="22"/>
      <c r="MJD74" s="22"/>
      <c r="MJE74" s="22"/>
      <c r="MJF74" s="22"/>
      <c r="MJG74" s="22"/>
      <c r="MJH74" s="22"/>
      <c r="MJI74" s="22"/>
      <c r="MJJ74" s="22"/>
      <c r="MJK74" s="22"/>
      <c r="MJL74" s="22"/>
      <c r="MJM74" s="22"/>
      <c r="MJN74" s="22"/>
      <c r="MJO74" s="22"/>
      <c r="MJP74" s="22"/>
      <c r="MJQ74" s="22"/>
      <c r="MJR74" s="22"/>
      <c r="MJS74" s="22"/>
      <c r="MJT74" s="22"/>
      <c r="MJU74" s="22"/>
      <c r="MJV74" s="22"/>
      <c r="MJW74" s="22"/>
      <c r="MJX74" s="22"/>
      <c r="MJY74" s="22"/>
      <c r="MJZ74" s="22"/>
      <c r="MKA74" s="22"/>
      <c r="MKB74" s="22"/>
      <c r="MKC74" s="22"/>
      <c r="MKD74" s="22"/>
      <c r="MKE74" s="22"/>
      <c r="MKF74" s="22"/>
      <c r="MKG74" s="22"/>
      <c r="MKH74" s="22"/>
      <c r="MKI74" s="22"/>
      <c r="MKJ74" s="22"/>
      <c r="MKK74" s="22"/>
      <c r="MKL74" s="22"/>
      <c r="MKM74" s="22"/>
      <c r="MKN74" s="22"/>
      <c r="MKO74" s="22"/>
      <c r="MKP74" s="22"/>
      <c r="MKQ74" s="22"/>
      <c r="MKR74" s="22"/>
      <c r="MKS74" s="22"/>
      <c r="MKT74" s="22"/>
      <c r="MKU74" s="22"/>
      <c r="MKV74" s="22"/>
      <c r="MKW74" s="22"/>
      <c r="MKX74" s="22"/>
      <c r="MKY74" s="22"/>
      <c r="MKZ74" s="22"/>
      <c r="MLA74" s="22"/>
      <c r="MLB74" s="22"/>
      <c r="MLC74" s="22"/>
      <c r="MLD74" s="22"/>
      <c r="MLE74" s="22"/>
      <c r="MLF74" s="22"/>
      <c r="MLG74" s="22"/>
      <c r="MLH74" s="22"/>
      <c r="MLI74" s="22"/>
      <c r="MLJ74" s="22"/>
      <c r="MLK74" s="22"/>
      <c r="MLL74" s="22"/>
      <c r="MLM74" s="22"/>
      <c r="MLN74" s="22"/>
      <c r="MLO74" s="22"/>
      <c r="MLP74" s="22"/>
      <c r="MLQ74" s="22"/>
      <c r="MLR74" s="22"/>
      <c r="MLS74" s="22"/>
      <c r="MLT74" s="22"/>
      <c r="MLU74" s="22"/>
      <c r="MLV74" s="22"/>
      <c r="MLW74" s="22"/>
      <c r="MLX74" s="22"/>
      <c r="MLY74" s="22"/>
      <c r="MLZ74" s="22"/>
      <c r="MMA74" s="22"/>
      <c r="MMB74" s="22"/>
      <c r="MMC74" s="22"/>
      <c r="MMD74" s="22"/>
      <c r="MME74" s="22"/>
      <c r="MMF74" s="22"/>
      <c r="MMG74" s="22"/>
      <c r="MMH74" s="22"/>
      <c r="MMI74" s="22"/>
      <c r="MMJ74" s="22"/>
      <c r="MMK74" s="22"/>
      <c r="MML74" s="22"/>
      <c r="MMM74" s="22"/>
      <c r="MMN74" s="22"/>
      <c r="MMO74" s="22"/>
      <c r="MMP74" s="22"/>
      <c r="MMQ74" s="22"/>
      <c r="MMR74" s="22"/>
      <c r="MMS74" s="22"/>
      <c r="MMT74" s="22"/>
      <c r="MMU74" s="22"/>
      <c r="MMV74" s="22"/>
      <c r="MMW74" s="22"/>
      <c r="MMX74" s="22"/>
      <c r="MMY74" s="22"/>
      <c r="MMZ74" s="22"/>
      <c r="MNA74" s="22"/>
      <c r="MNB74" s="22"/>
      <c r="MNC74" s="22"/>
      <c r="MND74" s="22"/>
      <c r="MNE74" s="22"/>
      <c r="MNF74" s="22"/>
      <c r="MNG74" s="22"/>
      <c r="MNH74" s="22"/>
      <c r="MNI74" s="22"/>
      <c r="MNJ74" s="22"/>
      <c r="MNK74" s="22"/>
      <c r="MNL74" s="22"/>
      <c r="MNM74" s="22"/>
      <c r="MNN74" s="22"/>
      <c r="MNO74" s="22"/>
      <c r="MNP74" s="22"/>
      <c r="MNQ74" s="22"/>
      <c r="MNR74" s="22"/>
      <c r="MNS74" s="22"/>
      <c r="MNT74" s="22"/>
      <c r="MNU74" s="22"/>
      <c r="MNV74" s="22"/>
      <c r="MNW74" s="22"/>
      <c r="MNX74" s="22"/>
      <c r="MNY74" s="22"/>
      <c r="MNZ74" s="22"/>
      <c r="MOA74" s="22"/>
      <c r="MOB74" s="22"/>
      <c r="MOC74" s="22"/>
      <c r="MOD74" s="22"/>
      <c r="MOE74" s="22"/>
      <c r="MOF74" s="22"/>
      <c r="MOG74" s="22"/>
      <c r="MOH74" s="22"/>
      <c r="MOI74" s="22"/>
      <c r="MOJ74" s="22"/>
      <c r="MOK74" s="22"/>
      <c r="MOL74" s="22"/>
      <c r="MOM74" s="22"/>
      <c r="MON74" s="22"/>
      <c r="MOO74" s="22"/>
      <c r="MOP74" s="22"/>
      <c r="MOQ74" s="22"/>
      <c r="MOR74" s="22"/>
      <c r="MOS74" s="22"/>
      <c r="MOT74" s="22"/>
      <c r="MOU74" s="22"/>
      <c r="MOV74" s="22"/>
      <c r="MOW74" s="22"/>
      <c r="MOX74" s="22"/>
      <c r="MOY74" s="22"/>
      <c r="MOZ74" s="22"/>
      <c r="MPA74" s="22"/>
      <c r="MPB74" s="22"/>
      <c r="MPC74" s="22"/>
      <c r="MPD74" s="22"/>
      <c r="MPE74" s="22"/>
      <c r="MPF74" s="22"/>
      <c r="MPG74" s="22"/>
      <c r="MPH74" s="22"/>
      <c r="MPI74" s="22"/>
      <c r="MPJ74" s="22"/>
      <c r="MPK74" s="22"/>
      <c r="MPL74" s="22"/>
      <c r="MPM74" s="22"/>
      <c r="MPN74" s="22"/>
      <c r="MPO74" s="22"/>
      <c r="MPP74" s="22"/>
      <c r="MPQ74" s="22"/>
      <c r="MPR74" s="22"/>
      <c r="MPS74" s="22"/>
      <c r="MPT74" s="22"/>
      <c r="MPU74" s="22"/>
      <c r="MPV74" s="22"/>
      <c r="MPW74" s="22"/>
      <c r="MPX74" s="22"/>
      <c r="MPY74" s="22"/>
      <c r="MPZ74" s="22"/>
      <c r="MQA74" s="22"/>
      <c r="MQB74" s="22"/>
      <c r="MQC74" s="22"/>
      <c r="MQD74" s="22"/>
      <c r="MQE74" s="22"/>
      <c r="MQF74" s="22"/>
      <c r="MQG74" s="22"/>
      <c r="MQH74" s="22"/>
      <c r="MQI74" s="22"/>
      <c r="MQJ74" s="22"/>
      <c r="MQK74" s="22"/>
      <c r="MQL74" s="22"/>
      <c r="MQM74" s="22"/>
      <c r="MQN74" s="22"/>
      <c r="MQO74" s="22"/>
      <c r="MQP74" s="22"/>
      <c r="MQQ74" s="22"/>
      <c r="MQR74" s="22"/>
      <c r="MQS74" s="22"/>
      <c r="MQT74" s="22"/>
      <c r="MQU74" s="22"/>
      <c r="MQV74" s="22"/>
      <c r="MQW74" s="22"/>
      <c r="MQX74" s="22"/>
      <c r="MQY74" s="22"/>
      <c r="MQZ74" s="22"/>
      <c r="MRA74" s="22"/>
      <c r="MRB74" s="22"/>
      <c r="MRC74" s="22"/>
      <c r="MRD74" s="22"/>
      <c r="MRE74" s="22"/>
      <c r="MRF74" s="22"/>
      <c r="MRG74" s="22"/>
      <c r="MRH74" s="22"/>
      <c r="MRI74" s="22"/>
      <c r="MRJ74" s="22"/>
      <c r="MRK74" s="22"/>
      <c r="MRL74" s="22"/>
      <c r="MRM74" s="22"/>
      <c r="MRN74" s="22"/>
      <c r="MRO74" s="22"/>
      <c r="MRP74" s="22"/>
      <c r="MRQ74" s="22"/>
      <c r="MRR74" s="22"/>
      <c r="MRS74" s="22"/>
      <c r="MRT74" s="22"/>
      <c r="MRU74" s="22"/>
      <c r="MRV74" s="22"/>
      <c r="MRW74" s="22"/>
      <c r="MRX74" s="22"/>
      <c r="MRY74" s="22"/>
      <c r="MRZ74" s="22"/>
      <c r="MSA74" s="22"/>
      <c r="MSB74" s="22"/>
      <c r="MSC74" s="22"/>
      <c r="MSD74" s="22"/>
      <c r="MSE74" s="22"/>
      <c r="MSF74" s="22"/>
      <c r="MSG74" s="22"/>
      <c r="MSH74" s="22"/>
      <c r="MSI74" s="22"/>
      <c r="MSJ74" s="22"/>
      <c r="MSK74" s="22"/>
      <c r="MSL74" s="22"/>
      <c r="MSM74" s="22"/>
      <c r="MSN74" s="22"/>
      <c r="MSO74" s="22"/>
      <c r="MSP74" s="22"/>
      <c r="MSQ74" s="22"/>
      <c r="MSR74" s="22"/>
      <c r="MSS74" s="22"/>
      <c r="MST74" s="22"/>
      <c r="MSU74" s="22"/>
      <c r="MSV74" s="22"/>
      <c r="MSW74" s="22"/>
      <c r="MSX74" s="22"/>
      <c r="MSY74" s="22"/>
      <c r="MSZ74" s="22"/>
      <c r="MTA74" s="22"/>
      <c r="MTB74" s="22"/>
      <c r="MTC74" s="22"/>
      <c r="MTD74" s="22"/>
      <c r="MTE74" s="22"/>
      <c r="MTF74" s="22"/>
      <c r="MTG74" s="22"/>
      <c r="MTH74" s="22"/>
      <c r="MTI74" s="22"/>
      <c r="MTJ74" s="22"/>
      <c r="MTK74" s="22"/>
      <c r="MTL74" s="22"/>
      <c r="MTM74" s="22"/>
      <c r="MTN74" s="22"/>
      <c r="MTO74" s="22"/>
      <c r="MTP74" s="22"/>
      <c r="MTQ74" s="22"/>
      <c r="MTR74" s="22"/>
      <c r="MTS74" s="22"/>
      <c r="MTT74" s="22"/>
      <c r="MTU74" s="22"/>
      <c r="MTV74" s="22"/>
      <c r="MTW74" s="22"/>
      <c r="MTX74" s="22"/>
      <c r="MTY74" s="22"/>
      <c r="MTZ74" s="22"/>
      <c r="MUA74" s="22"/>
      <c r="MUB74" s="22"/>
      <c r="MUC74" s="22"/>
      <c r="MUD74" s="22"/>
      <c r="MUE74" s="22"/>
      <c r="MUF74" s="22"/>
      <c r="MUG74" s="22"/>
      <c r="MUH74" s="22"/>
      <c r="MUI74" s="22"/>
      <c r="MUJ74" s="22"/>
      <c r="MUK74" s="22"/>
      <c r="MUL74" s="22"/>
      <c r="MUM74" s="22"/>
      <c r="MUN74" s="22"/>
      <c r="MUO74" s="22"/>
      <c r="MUP74" s="22"/>
      <c r="MUQ74" s="22"/>
      <c r="MUR74" s="22"/>
      <c r="MUS74" s="22"/>
      <c r="MUT74" s="22"/>
      <c r="MUU74" s="22"/>
      <c r="MUV74" s="22"/>
      <c r="MUW74" s="22"/>
      <c r="MUX74" s="22"/>
      <c r="MUY74" s="22"/>
      <c r="MUZ74" s="22"/>
      <c r="MVA74" s="22"/>
      <c r="MVB74" s="22"/>
      <c r="MVC74" s="22"/>
      <c r="MVD74" s="22"/>
      <c r="MVE74" s="22"/>
      <c r="MVF74" s="22"/>
      <c r="MVG74" s="22"/>
      <c r="MVH74" s="22"/>
      <c r="MVI74" s="22"/>
      <c r="MVJ74" s="22"/>
      <c r="MVK74" s="22"/>
      <c r="MVL74" s="22"/>
      <c r="MVM74" s="22"/>
      <c r="MVN74" s="22"/>
      <c r="MVO74" s="22"/>
      <c r="MVP74" s="22"/>
      <c r="MVQ74" s="22"/>
      <c r="MVR74" s="22"/>
      <c r="MVS74" s="22"/>
      <c r="MVT74" s="22"/>
      <c r="MVU74" s="22"/>
      <c r="MVV74" s="22"/>
      <c r="MVW74" s="22"/>
      <c r="MVX74" s="22"/>
      <c r="MVY74" s="22"/>
      <c r="MVZ74" s="22"/>
      <c r="MWA74" s="22"/>
      <c r="MWB74" s="22"/>
      <c r="MWC74" s="22"/>
      <c r="MWD74" s="22"/>
      <c r="MWE74" s="22"/>
      <c r="MWF74" s="22"/>
      <c r="MWG74" s="22"/>
      <c r="MWH74" s="22"/>
      <c r="MWI74" s="22"/>
      <c r="MWJ74" s="22"/>
      <c r="MWK74" s="22"/>
      <c r="MWL74" s="22"/>
      <c r="MWM74" s="22"/>
      <c r="MWN74" s="22"/>
      <c r="MWO74" s="22"/>
      <c r="MWP74" s="22"/>
      <c r="MWQ74" s="22"/>
      <c r="MWR74" s="22"/>
      <c r="MWS74" s="22"/>
      <c r="MWT74" s="22"/>
      <c r="MWU74" s="22"/>
      <c r="MWV74" s="22"/>
      <c r="MWW74" s="22"/>
      <c r="MWX74" s="22"/>
      <c r="MWY74" s="22"/>
      <c r="MWZ74" s="22"/>
      <c r="MXA74" s="22"/>
      <c r="MXB74" s="22"/>
      <c r="MXC74" s="22"/>
      <c r="MXD74" s="22"/>
      <c r="MXE74" s="22"/>
      <c r="MXF74" s="22"/>
      <c r="MXG74" s="22"/>
      <c r="MXH74" s="22"/>
      <c r="MXI74" s="22"/>
      <c r="MXJ74" s="22"/>
      <c r="MXK74" s="22"/>
      <c r="MXL74" s="22"/>
      <c r="MXM74" s="22"/>
      <c r="MXN74" s="22"/>
      <c r="MXO74" s="22"/>
      <c r="MXP74" s="22"/>
      <c r="MXQ74" s="22"/>
      <c r="MXR74" s="22"/>
      <c r="MXS74" s="22"/>
      <c r="MXT74" s="22"/>
      <c r="MXU74" s="22"/>
      <c r="MXV74" s="22"/>
      <c r="MXW74" s="22"/>
      <c r="MXX74" s="22"/>
      <c r="MXY74" s="22"/>
      <c r="MXZ74" s="22"/>
      <c r="MYA74" s="22"/>
      <c r="MYB74" s="22"/>
      <c r="MYC74" s="22"/>
      <c r="MYD74" s="22"/>
      <c r="MYE74" s="22"/>
      <c r="MYF74" s="22"/>
      <c r="MYG74" s="22"/>
      <c r="MYH74" s="22"/>
      <c r="MYI74" s="22"/>
      <c r="MYJ74" s="22"/>
      <c r="MYK74" s="22"/>
      <c r="MYL74" s="22"/>
      <c r="MYM74" s="22"/>
      <c r="MYN74" s="22"/>
      <c r="MYO74" s="22"/>
      <c r="MYP74" s="22"/>
      <c r="MYQ74" s="22"/>
      <c r="MYR74" s="22"/>
      <c r="MYS74" s="22"/>
      <c r="MYT74" s="22"/>
      <c r="MYU74" s="22"/>
      <c r="MYV74" s="22"/>
      <c r="MYW74" s="22"/>
      <c r="MYX74" s="22"/>
      <c r="MYY74" s="22"/>
      <c r="MYZ74" s="22"/>
      <c r="MZA74" s="22"/>
      <c r="MZB74" s="22"/>
      <c r="MZC74" s="22"/>
      <c r="MZD74" s="22"/>
      <c r="MZE74" s="22"/>
      <c r="MZF74" s="22"/>
      <c r="MZG74" s="22"/>
      <c r="MZH74" s="22"/>
      <c r="MZI74" s="22"/>
      <c r="MZJ74" s="22"/>
      <c r="MZK74" s="22"/>
      <c r="MZL74" s="22"/>
      <c r="MZM74" s="22"/>
      <c r="MZN74" s="22"/>
      <c r="MZO74" s="22"/>
      <c r="MZP74" s="22"/>
      <c r="MZQ74" s="22"/>
      <c r="MZR74" s="22"/>
      <c r="MZS74" s="22"/>
      <c r="MZT74" s="22"/>
      <c r="MZU74" s="22"/>
      <c r="MZV74" s="22"/>
      <c r="MZW74" s="22"/>
      <c r="MZX74" s="22"/>
      <c r="MZY74" s="22"/>
      <c r="MZZ74" s="22"/>
      <c r="NAA74" s="22"/>
      <c r="NAB74" s="22"/>
      <c r="NAC74" s="22"/>
      <c r="NAD74" s="22"/>
      <c r="NAE74" s="22"/>
      <c r="NAF74" s="22"/>
      <c r="NAG74" s="22"/>
      <c r="NAH74" s="22"/>
      <c r="NAI74" s="22"/>
      <c r="NAJ74" s="22"/>
      <c r="NAK74" s="22"/>
      <c r="NAL74" s="22"/>
      <c r="NAM74" s="22"/>
      <c r="NAN74" s="22"/>
      <c r="NAO74" s="22"/>
      <c r="NAP74" s="22"/>
      <c r="NAQ74" s="22"/>
      <c r="NAR74" s="22"/>
      <c r="NAS74" s="22"/>
      <c r="NAT74" s="22"/>
      <c r="NAU74" s="22"/>
      <c r="NAV74" s="22"/>
      <c r="NAW74" s="22"/>
      <c r="NAX74" s="22"/>
      <c r="NAY74" s="22"/>
      <c r="NAZ74" s="22"/>
      <c r="NBA74" s="22"/>
      <c r="NBB74" s="22"/>
      <c r="NBC74" s="22"/>
      <c r="NBD74" s="22"/>
      <c r="NBE74" s="22"/>
      <c r="NBF74" s="22"/>
      <c r="NBG74" s="22"/>
      <c r="NBH74" s="22"/>
      <c r="NBI74" s="22"/>
      <c r="NBJ74" s="22"/>
      <c r="NBK74" s="22"/>
      <c r="NBL74" s="22"/>
      <c r="NBM74" s="22"/>
      <c r="NBN74" s="22"/>
      <c r="NBO74" s="22"/>
      <c r="NBP74" s="22"/>
      <c r="NBQ74" s="22"/>
      <c r="NBR74" s="22"/>
      <c r="NBS74" s="22"/>
      <c r="NBT74" s="22"/>
      <c r="NBU74" s="22"/>
      <c r="NBV74" s="22"/>
      <c r="NBW74" s="22"/>
      <c r="NBX74" s="22"/>
      <c r="NBY74" s="22"/>
      <c r="NBZ74" s="22"/>
      <c r="NCA74" s="22"/>
      <c r="NCB74" s="22"/>
      <c r="NCC74" s="22"/>
      <c r="NCD74" s="22"/>
      <c r="NCE74" s="22"/>
      <c r="NCF74" s="22"/>
      <c r="NCG74" s="22"/>
      <c r="NCH74" s="22"/>
      <c r="NCI74" s="22"/>
      <c r="NCJ74" s="22"/>
      <c r="NCK74" s="22"/>
      <c r="NCL74" s="22"/>
      <c r="NCM74" s="22"/>
      <c r="NCN74" s="22"/>
      <c r="NCO74" s="22"/>
      <c r="NCP74" s="22"/>
      <c r="NCQ74" s="22"/>
      <c r="NCR74" s="22"/>
      <c r="NCS74" s="22"/>
      <c r="NCT74" s="22"/>
      <c r="NCU74" s="22"/>
      <c r="NCV74" s="22"/>
      <c r="NCW74" s="22"/>
      <c r="NCX74" s="22"/>
      <c r="NCY74" s="22"/>
      <c r="NCZ74" s="22"/>
      <c r="NDA74" s="22"/>
      <c r="NDB74" s="22"/>
      <c r="NDC74" s="22"/>
      <c r="NDD74" s="22"/>
      <c r="NDE74" s="22"/>
      <c r="NDF74" s="22"/>
      <c r="NDG74" s="22"/>
      <c r="NDH74" s="22"/>
      <c r="NDI74" s="22"/>
      <c r="NDJ74" s="22"/>
      <c r="NDK74" s="22"/>
      <c r="NDL74" s="22"/>
      <c r="NDM74" s="22"/>
      <c r="NDN74" s="22"/>
      <c r="NDO74" s="22"/>
      <c r="NDP74" s="22"/>
      <c r="NDQ74" s="22"/>
      <c r="NDR74" s="22"/>
      <c r="NDS74" s="22"/>
      <c r="NDT74" s="22"/>
      <c r="NDU74" s="22"/>
      <c r="NDV74" s="22"/>
      <c r="NDW74" s="22"/>
      <c r="NDX74" s="22"/>
      <c r="NDY74" s="22"/>
      <c r="NDZ74" s="22"/>
      <c r="NEA74" s="22"/>
      <c r="NEB74" s="22"/>
      <c r="NEC74" s="22"/>
      <c r="NED74" s="22"/>
      <c r="NEE74" s="22"/>
      <c r="NEF74" s="22"/>
      <c r="NEG74" s="22"/>
      <c r="NEH74" s="22"/>
      <c r="NEI74" s="22"/>
      <c r="NEJ74" s="22"/>
      <c r="NEK74" s="22"/>
      <c r="NEL74" s="22"/>
      <c r="NEM74" s="22"/>
      <c r="NEN74" s="22"/>
      <c r="NEO74" s="22"/>
      <c r="NEP74" s="22"/>
      <c r="NEQ74" s="22"/>
      <c r="NER74" s="22"/>
      <c r="NES74" s="22"/>
      <c r="NET74" s="22"/>
      <c r="NEU74" s="22"/>
      <c r="NEV74" s="22"/>
      <c r="NEW74" s="22"/>
      <c r="NEX74" s="22"/>
      <c r="NEY74" s="22"/>
      <c r="NEZ74" s="22"/>
      <c r="NFA74" s="22"/>
      <c r="NFB74" s="22"/>
      <c r="NFC74" s="22"/>
      <c r="NFD74" s="22"/>
      <c r="NFE74" s="22"/>
      <c r="NFF74" s="22"/>
      <c r="NFG74" s="22"/>
      <c r="NFH74" s="22"/>
      <c r="NFI74" s="22"/>
      <c r="NFJ74" s="22"/>
      <c r="NFK74" s="22"/>
      <c r="NFL74" s="22"/>
      <c r="NFM74" s="22"/>
      <c r="NFN74" s="22"/>
      <c r="NFO74" s="22"/>
      <c r="NFP74" s="22"/>
      <c r="NFQ74" s="22"/>
      <c r="NFR74" s="22"/>
      <c r="NFS74" s="22"/>
      <c r="NFT74" s="22"/>
      <c r="NFU74" s="22"/>
      <c r="NFV74" s="22"/>
      <c r="NFW74" s="22"/>
      <c r="NFX74" s="22"/>
      <c r="NFY74" s="22"/>
      <c r="NFZ74" s="22"/>
      <c r="NGA74" s="22"/>
      <c r="NGB74" s="22"/>
      <c r="NGC74" s="22"/>
      <c r="NGD74" s="22"/>
      <c r="NGE74" s="22"/>
      <c r="NGF74" s="22"/>
      <c r="NGG74" s="22"/>
      <c r="NGH74" s="22"/>
      <c r="NGI74" s="22"/>
      <c r="NGJ74" s="22"/>
      <c r="NGK74" s="22"/>
      <c r="NGL74" s="22"/>
      <c r="NGM74" s="22"/>
      <c r="NGN74" s="22"/>
      <c r="NGO74" s="22"/>
      <c r="NGP74" s="22"/>
      <c r="NGQ74" s="22"/>
      <c r="NGR74" s="22"/>
      <c r="NGS74" s="22"/>
      <c r="NGT74" s="22"/>
      <c r="NGU74" s="22"/>
      <c r="NGV74" s="22"/>
      <c r="NGW74" s="22"/>
      <c r="NGX74" s="22"/>
      <c r="NGY74" s="22"/>
      <c r="NGZ74" s="22"/>
      <c r="NHA74" s="22"/>
      <c r="NHB74" s="22"/>
      <c r="NHC74" s="22"/>
      <c r="NHD74" s="22"/>
      <c r="NHE74" s="22"/>
      <c r="NHF74" s="22"/>
      <c r="NHG74" s="22"/>
      <c r="NHH74" s="22"/>
      <c r="NHI74" s="22"/>
      <c r="NHJ74" s="22"/>
      <c r="NHK74" s="22"/>
      <c r="NHL74" s="22"/>
      <c r="NHM74" s="22"/>
      <c r="NHN74" s="22"/>
      <c r="NHO74" s="22"/>
      <c r="NHP74" s="22"/>
      <c r="NHQ74" s="22"/>
      <c r="NHR74" s="22"/>
      <c r="NHS74" s="22"/>
      <c r="NHT74" s="22"/>
      <c r="NHU74" s="22"/>
      <c r="NHV74" s="22"/>
      <c r="NHW74" s="22"/>
      <c r="NHX74" s="22"/>
      <c r="NHY74" s="22"/>
      <c r="NHZ74" s="22"/>
      <c r="NIA74" s="22"/>
      <c r="NIB74" s="22"/>
      <c r="NIC74" s="22"/>
      <c r="NID74" s="22"/>
      <c r="NIE74" s="22"/>
      <c r="NIF74" s="22"/>
      <c r="NIG74" s="22"/>
      <c r="NIH74" s="22"/>
      <c r="NII74" s="22"/>
      <c r="NIJ74" s="22"/>
      <c r="NIK74" s="22"/>
      <c r="NIL74" s="22"/>
      <c r="NIM74" s="22"/>
      <c r="NIN74" s="22"/>
      <c r="NIO74" s="22"/>
      <c r="NIP74" s="22"/>
      <c r="NIQ74" s="22"/>
      <c r="NIR74" s="22"/>
      <c r="NIS74" s="22"/>
      <c r="NIT74" s="22"/>
      <c r="NIU74" s="22"/>
      <c r="NIV74" s="22"/>
      <c r="NIW74" s="22"/>
      <c r="NIX74" s="22"/>
      <c r="NIY74" s="22"/>
      <c r="NIZ74" s="22"/>
      <c r="NJA74" s="22"/>
      <c r="NJB74" s="22"/>
      <c r="NJC74" s="22"/>
      <c r="NJD74" s="22"/>
      <c r="NJE74" s="22"/>
      <c r="NJF74" s="22"/>
      <c r="NJG74" s="22"/>
      <c r="NJH74" s="22"/>
      <c r="NJI74" s="22"/>
      <c r="NJJ74" s="22"/>
      <c r="NJK74" s="22"/>
      <c r="NJL74" s="22"/>
      <c r="NJM74" s="22"/>
      <c r="NJN74" s="22"/>
      <c r="NJO74" s="22"/>
      <c r="NJP74" s="22"/>
      <c r="NJQ74" s="22"/>
      <c r="NJR74" s="22"/>
      <c r="NJS74" s="22"/>
      <c r="NJT74" s="22"/>
      <c r="NJU74" s="22"/>
      <c r="NJV74" s="22"/>
      <c r="NJW74" s="22"/>
      <c r="NJX74" s="22"/>
      <c r="NJY74" s="22"/>
      <c r="NJZ74" s="22"/>
      <c r="NKA74" s="22"/>
      <c r="NKB74" s="22"/>
      <c r="NKC74" s="22"/>
      <c r="NKD74" s="22"/>
      <c r="NKE74" s="22"/>
      <c r="NKF74" s="22"/>
      <c r="NKG74" s="22"/>
      <c r="NKH74" s="22"/>
      <c r="NKI74" s="22"/>
      <c r="NKJ74" s="22"/>
      <c r="NKK74" s="22"/>
      <c r="NKL74" s="22"/>
      <c r="NKM74" s="22"/>
      <c r="NKN74" s="22"/>
      <c r="NKO74" s="22"/>
      <c r="NKP74" s="22"/>
      <c r="NKQ74" s="22"/>
      <c r="NKR74" s="22"/>
      <c r="NKS74" s="22"/>
      <c r="NKT74" s="22"/>
      <c r="NKU74" s="22"/>
      <c r="NKV74" s="22"/>
      <c r="NKW74" s="22"/>
      <c r="NKX74" s="22"/>
      <c r="NKY74" s="22"/>
      <c r="NKZ74" s="22"/>
      <c r="NLA74" s="22"/>
      <c r="NLB74" s="22"/>
      <c r="NLC74" s="22"/>
      <c r="NLD74" s="22"/>
      <c r="NLE74" s="22"/>
      <c r="NLF74" s="22"/>
      <c r="NLG74" s="22"/>
      <c r="NLH74" s="22"/>
      <c r="NLI74" s="22"/>
      <c r="NLJ74" s="22"/>
      <c r="NLK74" s="22"/>
      <c r="NLL74" s="22"/>
      <c r="NLM74" s="22"/>
      <c r="NLN74" s="22"/>
      <c r="NLO74" s="22"/>
      <c r="NLP74" s="22"/>
      <c r="NLQ74" s="22"/>
      <c r="NLR74" s="22"/>
      <c r="NLS74" s="22"/>
      <c r="NLT74" s="22"/>
      <c r="NLU74" s="22"/>
      <c r="NLV74" s="22"/>
      <c r="NLW74" s="22"/>
      <c r="NLX74" s="22"/>
      <c r="NLY74" s="22"/>
      <c r="NLZ74" s="22"/>
      <c r="NMA74" s="22"/>
      <c r="NMB74" s="22"/>
      <c r="NMC74" s="22"/>
      <c r="NMD74" s="22"/>
      <c r="NME74" s="22"/>
      <c r="NMF74" s="22"/>
      <c r="NMG74" s="22"/>
      <c r="NMH74" s="22"/>
      <c r="NMI74" s="22"/>
      <c r="NMJ74" s="22"/>
      <c r="NMK74" s="22"/>
      <c r="NML74" s="22"/>
      <c r="NMM74" s="22"/>
      <c r="NMN74" s="22"/>
      <c r="NMO74" s="22"/>
      <c r="NMP74" s="22"/>
      <c r="NMQ74" s="22"/>
      <c r="NMR74" s="22"/>
      <c r="NMS74" s="22"/>
      <c r="NMT74" s="22"/>
      <c r="NMU74" s="22"/>
      <c r="NMV74" s="22"/>
      <c r="NMW74" s="22"/>
      <c r="NMX74" s="22"/>
      <c r="NMY74" s="22"/>
      <c r="NMZ74" s="22"/>
      <c r="NNA74" s="22"/>
      <c r="NNB74" s="22"/>
      <c r="NNC74" s="22"/>
      <c r="NND74" s="22"/>
      <c r="NNE74" s="22"/>
      <c r="NNF74" s="22"/>
      <c r="NNG74" s="22"/>
      <c r="NNH74" s="22"/>
      <c r="NNI74" s="22"/>
      <c r="NNJ74" s="22"/>
      <c r="NNK74" s="22"/>
      <c r="NNL74" s="22"/>
      <c r="NNM74" s="22"/>
      <c r="NNN74" s="22"/>
      <c r="NNO74" s="22"/>
      <c r="NNP74" s="22"/>
      <c r="NNQ74" s="22"/>
      <c r="NNR74" s="22"/>
      <c r="NNS74" s="22"/>
      <c r="NNT74" s="22"/>
      <c r="NNU74" s="22"/>
      <c r="NNV74" s="22"/>
      <c r="NNW74" s="22"/>
      <c r="NNX74" s="22"/>
      <c r="NNY74" s="22"/>
      <c r="NNZ74" s="22"/>
      <c r="NOA74" s="22"/>
      <c r="NOB74" s="22"/>
      <c r="NOC74" s="22"/>
      <c r="NOD74" s="22"/>
      <c r="NOE74" s="22"/>
      <c r="NOF74" s="22"/>
      <c r="NOG74" s="22"/>
      <c r="NOH74" s="22"/>
      <c r="NOI74" s="22"/>
      <c r="NOJ74" s="22"/>
      <c r="NOK74" s="22"/>
      <c r="NOL74" s="22"/>
      <c r="NOM74" s="22"/>
      <c r="NON74" s="22"/>
      <c r="NOO74" s="22"/>
      <c r="NOP74" s="22"/>
      <c r="NOQ74" s="22"/>
      <c r="NOR74" s="22"/>
      <c r="NOS74" s="22"/>
      <c r="NOT74" s="22"/>
      <c r="NOU74" s="22"/>
      <c r="NOV74" s="22"/>
      <c r="NOW74" s="22"/>
      <c r="NOX74" s="22"/>
      <c r="NOY74" s="22"/>
      <c r="NOZ74" s="22"/>
      <c r="NPA74" s="22"/>
      <c r="NPB74" s="22"/>
      <c r="NPC74" s="22"/>
      <c r="NPD74" s="22"/>
      <c r="NPE74" s="22"/>
      <c r="NPF74" s="22"/>
      <c r="NPG74" s="22"/>
      <c r="NPH74" s="22"/>
      <c r="NPI74" s="22"/>
      <c r="NPJ74" s="22"/>
      <c r="NPK74" s="22"/>
      <c r="NPL74" s="22"/>
      <c r="NPM74" s="22"/>
      <c r="NPN74" s="22"/>
      <c r="NPO74" s="22"/>
      <c r="NPP74" s="22"/>
      <c r="NPQ74" s="22"/>
      <c r="NPR74" s="22"/>
      <c r="NPS74" s="22"/>
      <c r="NPT74" s="22"/>
      <c r="NPU74" s="22"/>
      <c r="NPV74" s="22"/>
      <c r="NPW74" s="22"/>
      <c r="NPX74" s="22"/>
      <c r="NPY74" s="22"/>
      <c r="NPZ74" s="22"/>
      <c r="NQA74" s="22"/>
      <c r="NQB74" s="22"/>
      <c r="NQC74" s="22"/>
      <c r="NQD74" s="22"/>
      <c r="NQE74" s="22"/>
      <c r="NQF74" s="22"/>
      <c r="NQG74" s="22"/>
      <c r="NQH74" s="22"/>
      <c r="NQI74" s="22"/>
      <c r="NQJ74" s="22"/>
      <c r="NQK74" s="22"/>
      <c r="NQL74" s="22"/>
      <c r="NQM74" s="22"/>
      <c r="NQN74" s="22"/>
      <c r="NQO74" s="22"/>
      <c r="NQP74" s="22"/>
      <c r="NQQ74" s="22"/>
      <c r="NQR74" s="22"/>
      <c r="NQS74" s="22"/>
      <c r="NQT74" s="22"/>
      <c r="NQU74" s="22"/>
      <c r="NQV74" s="22"/>
      <c r="NQW74" s="22"/>
      <c r="NQX74" s="22"/>
      <c r="NQY74" s="22"/>
      <c r="NQZ74" s="22"/>
      <c r="NRA74" s="22"/>
      <c r="NRB74" s="22"/>
      <c r="NRC74" s="22"/>
      <c r="NRD74" s="22"/>
      <c r="NRE74" s="22"/>
      <c r="NRF74" s="22"/>
      <c r="NRG74" s="22"/>
      <c r="NRH74" s="22"/>
      <c r="NRI74" s="22"/>
      <c r="NRJ74" s="22"/>
      <c r="NRK74" s="22"/>
      <c r="NRL74" s="22"/>
      <c r="NRM74" s="22"/>
      <c r="NRN74" s="22"/>
      <c r="NRO74" s="22"/>
      <c r="NRP74" s="22"/>
      <c r="NRQ74" s="22"/>
      <c r="NRR74" s="22"/>
      <c r="NRS74" s="22"/>
      <c r="NRT74" s="22"/>
      <c r="NRU74" s="22"/>
      <c r="NRV74" s="22"/>
      <c r="NRW74" s="22"/>
      <c r="NRX74" s="22"/>
      <c r="NRY74" s="22"/>
      <c r="NRZ74" s="22"/>
      <c r="NSA74" s="22"/>
      <c r="NSB74" s="22"/>
      <c r="NSC74" s="22"/>
      <c r="NSD74" s="22"/>
      <c r="NSE74" s="22"/>
      <c r="NSF74" s="22"/>
      <c r="NSG74" s="22"/>
      <c r="NSH74" s="22"/>
      <c r="NSI74" s="22"/>
      <c r="NSJ74" s="22"/>
      <c r="NSK74" s="22"/>
      <c r="NSL74" s="22"/>
      <c r="NSM74" s="22"/>
      <c r="NSN74" s="22"/>
      <c r="NSO74" s="22"/>
      <c r="NSP74" s="22"/>
      <c r="NSQ74" s="22"/>
      <c r="NSR74" s="22"/>
      <c r="NSS74" s="22"/>
      <c r="NST74" s="22"/>
      <c r="NSU74" s="22"/>
      <c r="NSV74" s="22"/>
      <c r="NSW74" s="22"/>
      <c r="NSX74" s="22"/>
      <c r="NSY74" s="22"/>
      <c r="NSZ74" s="22"/>
      <c r="NTA74" s="22"/>
      <c r="NTB74" s="22"/>
      <c r="NTC74" s="22"/>
      <c r="NTD74" s="22"/>
      <c r="NTE74" s="22"/>
      <c r="NTF74" s="22"/>
      <c r="NTG74" s="22"/>
      <c r="NTH74" s="22"/>
      <c r="NTI74" s="22"/>
      <c r="NTJ74" s="22"/>
      <c r="NTK74" s="22"/>
      <c r="NTL74" s="22"/>
      <c r="NTM74" s="22"/>
      <c r="NTN74" s="22"/>
      <c r="NTO74" s="22"/>
      <c r="NTP74" s="22"/>
      <c r="NTQ74" s="22"/>
      <c r="NTR74" s="22"/>
      <c r="NTS74" s="22"/>
      <c r="NTT74" s="22"/>
      <c r="NTU74" s="22"/>
      <c r="NTV74" s="22"/>
      <c r="NTW74" s="22"/>
      <c r="NTX74" s="22"/>
      <c r="NTY74" s="22"/>
      <c r="NTZ74" s="22"/>
      <c r="NUA74" s="22"/>
      <c r="NUB74" s="22"/>
      <c r="NUC74" s="22"/>
      <c r="NUD74" s="22"/>
      <c r="NUE74" s="22"/>
      <c r="NUF74" s="22"/>
      <c r="NUG74" s="22"/>
      <c r="NUH74" s="22"/>
      <c r="NUI74" s="22"/>
      <c r="NUJ74" s="22"/>
      <c r="NUK74" s="22"/>
      <c r="NUL74" s="22"/>
      <c r="NUM74" s="22"/>
      <c r="NUN74" s="22"/>
      <c r="NUO74" s="22"/>
      <c r="NUP74" s="22"/>
      <c r="NUQ74" s="22"/>
      <c r="NUR74" s="22"/>
      <c r="NUS74" s="22"/>
      <c r="NUT74" s="22"/>
      <c r="NUU74" s="22"/>
      <c r="NUV74" s="22"/>
      <c r="NUW74" s="22"/>
      <c r="NUX74" s="22"/>
      <c r="NUY74" s="22"/>
      <c r="NUZ74" s="22"/>
      <c r="NVA74" s="22"/>
      <c r="NVB74" s="22"/>
      <c r="NVC74" s="22"/>
      <c r="NVD74" s="22"/>
      <c r="NVE74" s="22"/>
      <c r="NVF74" s="22"/>
      <c r="NVG74" s="22"/>
      <c r="NVH74" s="22"/>
      <c r="NVI74" s="22"/>
      <c r="NVJ74" s="22"/>
      <c r="NVK74" s="22"/>
      <c r="NVL74" s="22"/>
      <c r="NVM74" s="22"/>
      <c r="NVN74" s="22"/>
      <c r="NVO74" s="22"/>
      <c r="NVP74" s="22"/>
      <c r="NVQ74" s="22"/>
      <c r="NVR74" s="22"/>
      <c r="NVS74" s="22"/>
      <c r="NVT74" s="22"/>
      <c r="NVU74" s="22"/>
      <c r="NVV74" s="22"/>
      <c r="NVW74" s="22"/>
      <c r="NVX74" s="22"/>
      <c r="NVY74" s="22"/>
      <c r="NVZ74" s="22"/>
      <c r="NWA74" s="22"/>
      <c r="NWB74" s="22"/>
      <c r="NWC74" s="22"/>
      <c r="NWD74" s="22"/>
      <c r="NWE74" s="22"/>
      <c r="NWF74" s="22"/>
      <c r="NWG74" s="22"/>
      <c r="NWH74" s="22"/>
      <c r="NWI74" s="22"/>
      <c r="NWJ74" s="22"/>
      <c r="NWK74" s="22"/>
      <c r="NWL74" s="22"/>
      <c r="NWM74" s="22"/>
      <c r="NWN74" s="22"/>
      <c r="NWO74" s="22"/>
      <c r="NWP74" s="22"/>
      <c r="NWQ74" s="22"/>
      <c r="NWR74" s="22"/>
      <c r="NWS74" s="22"/>
      <c r="NWT74" s="22"/>
      <c r="NWU74" s="22"/>
      <c r="NWV74" s="22"/>
      <c r="NWW74" s="22"/>
      <c r="NWX74" s="22"/>
      <c r="NWY74" s="22"/>
      <c r="NWZ74" s="22"/>
      <c r="NXA74" s="22"/>
      <c r="NXB74" s="22"/>
      <c r="NXC74" s="22"/>
      <c r="NXD74" s="22"/>
      <c r="NXE74" s="22"/>
      <c r="NXF74" s="22"/>
      <c r="NXG74" s="22"/>
      <c r="NXH74" s="22"/>
      <c r="NXI74" s="22"/>
      <c r="NXJ74" s="22"/>
      <c r="NXK74" s="22"/>
      <c r="NXL74" s="22"/>
      <c r="NXM74" s="22"/>
      <c r="NXN74" s="22"/>
      <c r="NXO74" s="22"/>
      <c r="NXP74" s="22"/>
      <c r="NXQ74" s="22"/>
      <c r="NXR74" s="22"/>
      <c r="NXS74" s="22"/>
      <c r="NXT74" s="22"/>
      <c r="NXU74" s="22"/>
      <c r="NXV74" s="22"/>
      <c r="NXW74" s="22"/>
      <c r="NXX74" s="22"/>
      <c r="NXY74" s="22"/>
      <c r="NXZ74" s="22"/>
      <c r="NYA74" s="22"/>
      <c r="NYB74" s="22"/>
      <c r="NYC74" s="22"/>
      <c r="NYD74" s="22"/>
      <c r="NYE74" s="22"/>
      <c r="NYF74" s="22"/>
      <c r="NYG74" s="22"/>
      <c r="NYH74" s="22"/>
      <c r="NYI74" s="22"/>
      <c r="NYJ74" s="22"/>
      <c r="NYK74" s="22"/>
      <c r="NYL74" s="22"/>
      <c r="NYM74" s="22"/>
      <c r="NYN74" s="22"/>
      <c r="NYO74" s="22"/>
      <c r="NYP74" s="22"/>
      <c r="NYQ74" s="22"/>
      <c r="NYR74" s="22"/>
      <c r="NYS74" s="22"/>
      <c r="NYT74" s="22"/>
      <c r="NYU74" s="22"/>
      <c r="NYV74" s="22"/>
      <c r="NYW74" s="22"/>
      <c r="NYX74" s="22"/>
      <c r="NYY74" s="22"/>
      <c r="NYZ74" s="22"/>
      <c r="NZA74" s="22"/>
      <c r="NZB74" s="22"/>
      <c r="NZC74" s="22"/>
      <c r="NZD74" s="22"/>
      <c r="NZE74" s="22"/>
      <c r="NZF74" s="22"/>
      <c r="NZG74" s="22"/>
      <c r="NZH74" s="22"/>
      <c r="NZI74" s="22"/>
      <c r="NZJ74" s="22"/>
      <c r="NZK74" s="22"/>
      <c r="NZL74" s="22"/>
      <c r="NZM74" s="22"/>
      <c r="NZN74" s="22"/>
      <c r="NZO74" s="22"/>
      <c r="NZP74" s="22"/>
      <c r="NZQ74" s="22"/>
      <c r="NZR74" s="22"/>
      <c r="NZS74" s="22"/>
      <c r="NZT74" s="22"/>
      <c r="NZU74" s="22"/>
      <c r="NZV74" s="22"/>
      <c r="NZW74" s="22"/>
      <c r="NZX74" s="22"/>
      <c r="NZY74" s="22"/>
      <c r="NZZ74" s="22"/>
      <c r="OAA74" s="22"/>
      <c r="OAB74" s="22"/>
      <c r="OAC74" s="22"/>
      <c r="OAD74" s="22"/>
      <c r="OAE74" s="22"/>
      <c r="OAF74" s="22"/>
      <c r="OAG74" s="22"/>
      <c r="OAH74" s="22"/>
      <c r="OAI74" s="22"/>
      <c r="OAJ74" s="22"/>
      <c r="OAK74" s="22"/>
      <c r="OAL74" s="22"/>
      <c r="OAM74" s="22"/>
      <c r="OAN74" s="22"/>
      <c r="OAO74" s="22"/>
      <c r="OAP74" s="22"/>
      <c r="OAQ74" s="22"/>
      <c r="OAR74" s="22"/>
      <c r="OAS74" s="22"/>
      <c r="OAT74" s="22"/>
      <c r="OAU74" s="22"/>
      <c r="OAV74" s="22"/>
      <c r="OAW74" s="22"/>
      <c r="OAX74" s="22"/>
      <c r="OAY74" s="22"/>
      <c r="OAZ74" s="22"/>
      <c r="OBA74" s="22"/>
      <c r="OBB74" s="22"/>
      <c r="OBC74" s="22"/>
      <c r="OBD74" s="22"/>
      <c r="OBE74" s="22"/>
      <c r="OBF74" s="22"/>
      <c r="OBG74" s="22"/>
      <c r="OBH74" s="22"/>
      <c r="OBI74" s="22"/>
      <c r="OBJ74" s="22"/>
      <c r="OBK74" s="22"/>
      <c r="OBL74" s="22"/>
      <c r="OBM74" s="22"/>
      <c r="OBN74" s="22"/>
      <c r="OBO74" s="22"/>
      <c r="OBP74" s="22"/>
      <c r="OBQ74" s="22"/>
      <c r="OBR74" s="22"/>
      <c r="OBS74" s="22"/>
      <c r="OBT74" s="22"/>
      <c r="OBU74" s="22"/>
      <c r="OBV74" s="22"/>
      <c r="OBW74" s="22"/>
      <c r="OBX74" s="22"/>
      <c r="OBY74" s="22"/>
      <c r="OBZ74" s="22"/>
      <c r="OCA74" s="22"/>
      <c r="OCB74" s="22"/>
      <c r="OCC74" s="22"/>
      <c r="OCD74" s="22"/>
      <c r="OCE74" s="22"/>
      <c r="OCF74" s="22"/>
      <c r="OCG74" s="22"/>
      <c r="OCH74" s="22"/>
      <c r="OCI74" s="22"/>
      <c r="OCJ74" s="22"/>
      <c r="OCK74" s="22"/>
      <c r="OCL74" s="22"/>
      <c r="OCM74" s="22"/>
      <c r="OCN74" s="22"/>
      <c r="OCO74" s="22"/>
      <c r="OCP74" s="22"/>
      <c r="OCQ74" s="22"/>
      <c r="OCR74" s="22"/>
      <c r="OCS74" s="22"/>
      <c r="OCT74" s="22"/>
      <c r="OCU74" s="22"/>
      <c r="OCV74" s="22"/>
      <c r="OCW74" s="22"/>
      <c r="OCX74" s="22"/>
      <c r="OCY74" s="22"/>
      <c r="OCZ74" s="22"/>
      <c r="ODA74" s="22"/>
      <c r="ODB74" s="22"/>
      <c r="ODC74" s="22"/>
      <c r="ODD74" s="22"/>
      <c r="ODE74" s="22"/>
      <c r="ODF74" s="22"/>
      <c r="ODG74" s="22"/>
      <c r="ODH74" s="22"/>
      <c r="ODI74" s="22"/>
      <c r="ODJ74" s="22"/>
      <c r="ODK74" s="22"/>
      <c r="ODL74" s="22"/>
      <c r="ODM74" s="22"/>
      <c r="ODN74" s="22"/>
      <c r="ODO74" s="22"/>
      <c r="ODP74" s="22"/>
      <c r="ODQ74" s="22"/>
      <c r="ODR74" s="22"/>
      <c r="ODS74" s="22"/>
      <c r="ODT74" s="22"/>
      <c r="ODU74" s="22"/>
      <c r="ODV74" s="22"/>
      <c r="ODW74" s="22"/>
      <c r="ODX74" s="22"/>
      <c r="ODY74" s="22"/>
      <c r="ODZ74" s="22"/>
      <c r="OEA74" s="22"/>
      <c r="OEB74" s="22"/>
      <c r="OEC74" s="22"/>
      <c r="OED74" s="22"/>
      <c r="OEE74" s="22"/>
      <c r="OEF74" s="22"/>
      <c r="OEG74" s="22"/>
      <c r="OEH74" s="22"/>
      <c r="OEI74" s="22"/>
      <c r="OEJ74" s="22"/>
      <c r="OEK74" s="22"/>
      <c r="OEL74" s="22"/>
      <c r="OEM74" s="22"/>
      <c r="OEN74" s="22"/>
      <c r="OEO74" s="22"/>
      <c r="OEP74" s="22"/>
      <c r="OEQ74" s="22"/>
      <c r="OER74" s="22"/>
      <c r="OES74" s="22"/>
      <c r="OET74" s="22"/>
      <c r="OEU74" s="22"/>
      <c r="OEV74" s="22"/>
      <c r="OEW74" s="22"/>
      <c r="OEX74" s="22"/>
      <c r="OEY74" s="22"/>
      <c r="OEZ74" s="22"/>
      <c r="OFA74" s="22"/>
      <c r="OFB74" s="22"/>
      <c r="OFC74" s="22"/>
      <c r="OFD74" s="22"/>
      <c r="OFE74" s="22"/>
      <c r="OFF74" s="22"/>
      <c r="OFG74" s="22"/>
      <c r="OFH74" s="22"/>
      <c r="OFI74" s="22"/>
      <c r="OFJ74" s="22"/>
      <c r="OFK74" s="22"/>
      <c r="OFL74" s="22"/>
      <c r="OFM74" s="22"/>
      <c r="OFN74" s="22"/>
      <c r="OFO74" s="22"/>
      <c r="OFP74" s="22"/>
      <c r="OFQ74" s="22"/>
      <c r="OFR74" s="22"/>
      <c r="OFS74" s="22"/>
      <c r="OFT74" s="22"/>
      <c r="OFU74" s="22"/>
      <c r="OFV74" s="22"/>
      <c r="OFW74" s="22"/>
      <c r="OFX74" s="22"/>
      <c r="OFY74" s="22"/>
      <c r="OFZ74" s="22"/>
      <c r="OGA74" s="22"/>
      <c r="OGB74" s="22"/>
      <c r="OGC74" s="22"/>
      <c r="OGD74" s="22"/>
      <c r="OGE74" s="22"/>
      <c r="OGF74" s="22"/>
      <c r="OGG74" s="22"/>
      <c r="OGH74" s="22"/>
      <c r="OGI74" s="22"/>
      <c r="OGJ74" s="22"/>
      <c r="OGK74" s="22"/>
      <c r="OGL74" s="22"/>
      <c r="OGM74" s="22"/>
      <c r="OGN74" s="22"/>
      <c r="OGO74" s="22"/>
      <c r="OGP74" s="22"/>
      <c r="OGQ74" s="22"/>
      <c r="OGR74" s="22"/>
      <c r="OGS74" s="22"/>
      <c r="OGT74" s="22"/>
      <c r="OGU74" s="22"/>
      <c r="OGV74" s="22"/>
      <c r="OGW74" s="22"/>
      <c r="OGX74" s="22"/>
      <c r="OGY74" s="22"/>
      <c r="OGZ74" s="22"/>
      <c r="OHA74" s="22"/>
      <c r="OHB74" s="22"/>
      <c r="OHC74" s="22"/>
      <c r="OHD74" s="22"/>
      <c r="OHE74" s="22"/>
      <c r="OHF74" s="22"/>
      <c r="OHG74" s="22"/>
      <c r="OHH74" s="22"/>
      <c r="OHI74" s="22"/>
      <c r="OHJ74" s="22"/>
      <c r="OHK74" s="22"/>
      <c r="OHL74" s="22"/>
      <c r="OHM74" s="22"/>
      <c r="OHN74" s="22"/>
      <c r="OHO74" s="22"/>
      <c r="OHP74" s="22"/>
      <c r="OHQ74" s="22"/>
      <c r="OHR74" s="22"/>
      <c r="OHS74" s="22"/>
      <c r="OHT74" s="22"/>
      <c r="OHU74" s="22"/>
      <c r="OHV74" s="22"/>
      <c r="OHW74" s="22"/>
      <c r="OHX74" s="22"/>
      <c r="OHY74" s="22"/>
      <c r="OHZ74" s="22"/>
      <c r="OIA74" s="22"/>
      <c r="OIB74" s="22"/>
      <c r="OIC74" s="22"/>
      <c r="OID74" s="22"/>
      <c r="OIE74" s="22"/>
      <c r="OIF74" s="22"/>
      <c r="OIG74" s="22"/>
      <c r="OIH74" s="22"/>
      <c r="OII74" s="22"/>
      <c r="OIJ74" s="22"/>
      <c r="OIK74" s="22"/>
      <c r="OIL74" s="22"/>
      <c r="OIM74" s="22"/>
      <c r="OIN74" s="22"/>
      <c r="OIO74" s="22"/>
      <c r="OIP74" s="22"/>
      <c r="OIQ74" s="22"/>
      <c r="OIR74" s="22"/>
      <c r="OIS74" s="22"/>
      <c r="OIT74" s="22"/>
      <c r="OIU74" s="22"/>
      <c r="OIV74" s="22"/>
      <c r="OIW74" s="22"/>
      <c r="OIX74" s="22"/>
      <c r="OIY74" s="22"/>
      <c r="OIZ74" s="22"/>
      <c r="OJA74" s="22"/>
      <c r="OJB74" s="22"/>
      <c r="OJC74" s="22"/>
      <c r="OJD74" s="22"/>
      <c r="OJE74" s="22"/>
      <c r="OJF74" s="22"/>
      <c r="OJG74" s="22"/>
      <c r="OJH74" s="22"/>
      <c r="OJI74" s="22"/>
      <c r="OJJ74" s="22"/>
      <c r="OJK74" s="22"/>
      <c r="OJL74" s="22"/>
      <c r="OJM74" s="22"/>
      <c r="OJN74" s="22"/>
      <c r="OJO74" s="22"/>
      <c r="OJP74" s="22"/>
      <c r="OJQ74" s="22"/>
      <c r="OJR74" s="22"/>
      <c r="OJS74" s="22"/>
      <c r="OJT74" s="22"/>
      <c r="OJU74" s="22"/>
      <c r="OJV74" s="22"/>
      <c r="OJW74" s="22"/>
      <c r="OJX74" s="22"/>
      <c r="OJY74" s="22"/>
      <c r="OJZ74" s="22"/>
      <c r="OKA74" s="22"/>
      <c r="OKB74" s="22"/>
      <c r="OKC74" s="22"/>
      <c r="OKD74" s="22"/>
      <c r="OKE74" s="22"/>
      <c r="OKF74" s="22"/>
      <c r="OKG74" s="22"/>
      <c r="OKH74" s="22"/>
      <c r="OKI74" s="22"/>
      <c r="OKJ74" s="22"/>
      <c r="OKK74" s="22"/>
      <c r="OKL74" s="22"/>
      <c r="OKM74" s="22"/>
      <c r="OKN74" s="22"/>
      <c r="OKO74" s="22"/>
      <c r="OKP74" s="22"/>
      <c r="OKQ74" s="22"/>
      <c r="OKR74" s="22"/>
      <c r="OKS74" s="22"/>
      <c r="OKT74" s="22"/>
      <c r="OKU74" s="22"/>
      <c r="OKV74" s="22"/>
      <c r="OKW74" s="22"/>
      <c r="OKX74" s="22"/>
      <c r="OKY74" s="22"/>
      <c r="OKZ74" s="22"/>
      <c r="OLA74" s="22"/>
      <c r="OLB74" s="22"/>
      <c r="OLC74" s="22"/>
      <c r="OLD74" s="22"/>
      <c r="OLE74" s="22"/>
      <c r="OLF74" s="22"/>
      <c r="OLG74" s="22"/>
      <c r="OLH74" s="22"/>
      <c r="OLI74" s="22"/>
      <c r="OLJ74" s="22"/>
      <c r="OLK74" s="22"/>
      <c r="OLL74" s="22"/>
      <c r="OLM74" s="22"/>
      <c r="OLN74" s="22"/>
      <c r="OLO74" s="22"/>
      <c r="OLP74" s="22"/>
      <c r="OLQ74" s="22"/>
      <c r="OLR74" s="22"/>
      <c r="OLS74" s="22"/>
      <c r="OLT74" s="22"/>
      <c r="OLU74" s="22"/>
      <c r="OLV74" s="22"/>
      <c r="OLW74" s="22"/>
      <c r="OLX74" s="22"/>
      <c r="OLY74" s="22"/>
      <c r="OLZ74" s="22"/>
      <c r="OMA74" s="22"/>
      <c r="OMB74" s="22"/>
      <c r="OMC74" s="22"/>
      <c r="OMD74" s="22"/>
      <c r="OME74" s="22"/>
      <c r="OMF74" s="22"/>
      <c r="OMG74" s="22"/>
      <c r="OMH74" s="22"/>
      <c r="OMI74" s="22"/>
      <c r="OMJ74" s="22"/>
      <c r="OMK74" s="22"/>
      <c r="OML74" s="22"/>
      <c r="OMM74" s="22"/>
      <c r="OMN74" s="22"/>
      <c r="OMO74" s="22"/>
      <c r="OMP74" s="22"/>
      <c r="OMQ74" s="22"/>
      <c r="OMR74" s="22"/>
      <c r="OMS74" s="22"/>
      <c r="OMT74" s="22"/>
      <c r="OMU74" s="22"/>
      <c r="OMV74" s="22"/>
      <c r="OMW74" s="22"/>
      <c r="OMX74" s="22"/>
      <c r="OMY74" s="22"/>
      <c r="OMZ74" s="22"/>
      <c r="ONA74" s="22"/>
      <c r="ONB74" s="22"/>
      <c r="ONC74" s="22"/>
      <c r="OND74" s="22"/>
      <c r="ONE74" s="22"/>
      <c r="ONF74" s="22"/>
      <c r="ONG74" s="22"/>
      <c r="ONH74" s="22"/>
      <c r="ONI74" s="22"/>
      <c r="ONJ74" s="22"/>
      <c r="ONK74" s="22"/>
      <c r="ONL74" s="22"/>
      <c r="ONM74" s="22"/>
      <c r="ONN74" s="22"/>
      <c r="ONO74" s="22"/>
      <c r="ONP74" s="22"/>
      <c r="ONQ74" s="22"/>
      <c r="ONR74" s="22"/>
      <c r="ONS74" s="22"/>
      <c r="ONT74" s="22"/>
      <c r="ONU74" s="22"/>
      <c r="ONV74" s="22"/>
      <c r="ONW74" s="22"/>
      <c r="ONX74" s="22"/>
      <c r="ONY74" s="22"/>
      <c r="ONZ74" s="22"/>
      <c r="OOA74" s="22"/>
      <c r="OOB74" s="22"/>
      <c r="OOC74" s="22"/>
      <c r="OOD74" s="22"/>
      <c r="OOE74" s="22"/>
      <c r="OOF74" s="22"/>
      <c r="OOG74" s="22"/>
      <c r="OOH74" s="22"/>
      <c r="OOI74" s="22"/>
      <c r="OOJ74" s="22"/>
      <c r="OOK74" s="22"/>
      <c r="OOL74" s="22"/>
      <c r="OOM74" s="22"/>
      <c r="OON74" s="22"/>
      <c r="OOO74" s="22"/>
      <c r="OOP74" s="22"/>
      <c r="OOQ74" s="22"/>
      <c r="OOR74" s="22"/>
      <c r="OOS74" s="22"/>
      <c r="OOT74" s="22"/>
      <c r="OOU74" s="22"/>
      <c r="OOV74" s="22"/>
      <c r="OOW74" s="22"/>
      <c r="OOX74" s="22"/>
      <c r="OOY74" s="22"/>
      <c r="OOZ74" s="22"/>
      <c r="OPA74" s="22"/>
      <c r="OPB74" s="22"/>
      <c r="OPC74" s="22"/>
      <c r="OPD74" s="22"/>
      <c r="OPE74" s="22"/>
      <c r="OPF74" s="22"/>
      <c r="OPG74" s="22"/>
      <c r="OPH74" s="22"/>
      <c r="OPI74" s="22"/>
      <c r="OPJ74" s="22"/>
      <c r="OPK74" s="22"/>
      <c r="OPL74" s="22"/>
      <c r="OPM74" s="22"/>
      <c r="OPN74" s="22"/>
      <c r="OPO74" s="22"/>
      <c r="OPP74" s="22"/>
      <c r="OPQ74" s="22"/>
      <c r="OPR74" s="22"/>
      <c r="OPS74" s="22"/>
      <c r="OPT74" s="22"/>
      <c r="OPU74" s="22"/>
      <c r="OPV74" s="22"/>
      <c r="OPW74" s="22"/>
      <c r="OPX74" s="22"/>
      <c r="OPY74" s="22"/>
      <c r="OPZ74" s="22"/>
      <c r="OQA74" s="22"/>
      <c r="OQB74" s="22"/>
      <c r="OQC74" s="22"/>
      <c r="OQD74" s="22"/>
      <c r="OQE74" s="22"/>
      <c r="OQF74" s="22"/>
      <c r="OQG74" s="22"/>
      <c r="OQH74" s="22"/>
      <c r="OQI74" s="22"/>
      <c r="OQJ74" s="22"/>
      <c r="OQK74" s="22"/>
      <c r="OQL74" s="22"/>
      <c r="OQM74" s="22"/>
      <c r="OQN74" s="22"/>
      <c r="OQO74" s="22"/>
      <c r="OQP74" s="22"/>
      <c r="OQQ74" s="22"/>
      <c r="OQR74" s="22"/>
      <c r="OQS74" s="22"/>
      <c r="OQT74" s="22"/>
      <c r="OQU74" s="22"/>
      <c r="OQV74" s="22"/>
      <c r="OQW74" s="22"/>
      <c r="OQX74" s="22"/>
      <c r="OQY74" s="22"/>
      <c r="OQZ74" s="22"/>
      <c r="ORA74" s="22"/>
      <c r="ORB74" s="22"/>
      <c r="ORC74" s="22"/>
      <c r="ORD74" s="22"/>
      <c r="ORE74" s="22"/>
      <c r="ORF74" s="22"/>
      <c r="ORG74" s="22"/>
      <c r="ORH74" s="22"/>
      <c r="ORI74" s="22"/>
      <c r="ORJ74" s="22"/>
      <c r="ORK74" s="22"/>
      <c r="ORL74" s="22"/>
      <c r="ORM74" s="22"/>
      <c r="ORN74" s="22"/>
      <c r="ORO74" s="22"/>
      <c r="ORP74" s="22"/>
      <c r="ORQ74" s="22"/>
      <c r="ORR74" s="22"/>
      <c r="ORS74" s="22"/>
      <c r="ORT74" s="22"/>
      <c r="ORU74" s="22"/>
      <c r="ORV74" s="22"/>
      <c r="ORW74" s="22"/>
      <c r="ORX74" s="22"/>
      <c r="ORY74" s="22"/>
      <c r="ORZ74" s="22"/>
      <c r="OSA74" s="22"/>
      <c r="OSB74" s="22"/>
      <c r="OSC74" s="22"/>
      <c r="OSD74" s="22"/>
      <c r="OSE74" s="22"/>
      <c r="OSF74" s="22"/>
      <c r="OSG74" s="22"/>
      <c r="OSH74" s="22"/>
      <c r="OSI74" s="22"/>
      <c r="OSJ74" s="22"/>
      <c r="OSK74" s="22"/>
      <c r="OSL74" s="22"/>
      <c r="OSM74" s="22"/>
      <c r="OSN74" s="22"/>
      <c r="OSO74" s="22"/>
      <c r="OSP74" s="22"/>
      <c r="OSQ74" s="22"/>
      <c r="OSR74" s="22"/>
      <c r="OSS74" s="22"/>
      <c r="OST74" s="22"/>
      <c r="OSU74" s="22"/>
      <c r="OSV74" s="22"/>
      <c r="OSW74" s="22"/>
      <c r="OSX74" s="22"/>
      <c r="OSY74" s="22"/>
      <c r="OSZ74" s="22"/>
      <c r="OTA74" s="22"/>
      <c r="OTB74" s="22"/>
      <c r="OTC74" s="22"/>
      <c r="OTD74" s="22"/>
      <c r="OTE74" s="22"/>
      <c r="OTF74" s="22"/>
      <c r="OTG74" s="22"/>
      <c r="OTH74" s="22"/>
      <c r="OTI74" s="22"/>
      <c r="OTJ74" s="22"/>
      <c r="OTK74" s="22"/>
      <c r="OTL74" s="22"/>
      <c r="OTM74" s="22"/>
      <c r="OTN74" s="22"/>
      <c r="OTO74" s="22"/>
      <c r="OTP74" s="22"/>
      <c r="OTQ74" s="22"/>
      <c r="OTR74" s="22"/>
      <c r="OTS74" s="22"/>
      <c r="OTT74" s="22"/>
      <c r="OTU74" s="22"/>
      <c r="OTV74" s="22"/>
      <c r="OTW74" s="22"/>
      <c r="OTX74" s="22"/>
      <c r="OTY74" s="22"/>
      <c r="OTZ74" s="22"/>
      <c r="OUA74" s="22"/>
      <c r="OUB74" s="22"/>
      <c r="OUC74" s="22"/>
      <c r="OUD74" s="22"/>
      <c r="OUE74" s="22"/>
      <c r="OUF74" s="22"/>
      <c r="OUG74" s="22"/>
      <c r="OUH74" s="22"/>
      <c r="OUI74" s="22"/>
      <c r="OUJ74" s="22"/>
      <c r="OUK74" s="22"/>
      <c r="OUL74" s="22"/>
      <c r="OUM74" s="22"/>
      <c r="OUN74" s="22"/>
      <c r="OUO74" s="22"/>
      <c r="OUP74" s="22"/>
      <c r="OUQ74" s="22"/>
      <c r="OUR74" s="22"/>
      <c r="OUS74" s="22"/>
      <c r="OUT74" s="22"/>
      <c r="OUU74" s="22"/>
      <c r="OUV74" s="22"/>
      <c r="OUW74" s="22"/>
      <c r="OUX74" s="22"/>
      <c r="OUY74" s="22"/>
      <c r="OUZ74" s="22"/>
      <c r="OVA74" s="22"/>
      <c r="OVB74" s="22"/>
      <c r="OVC74" s="22"/>
      <c r="OVD74" s="22"/>
      <c r="OVE74" s="22"/>
      <c r="OVF74" s="22"/>
      <c r="OVG74" s="22"/>
      <c r="OVH74" s="22"/>
      <c r="OVI74" s="22"/>
      <c r="OVJ74" s="22"/>
      <c r="OVK74" s="22"/>
      <c r="OVL74" s="22"/>
      <c r="OVM74" s="22"/>
      <c r="OVN74" s="22"/>
      <c r="OVO74" s="22"/>
      <c r="OVP74" s="22"/>
      <c r="OVQ74" s="22"/>
      <c r="OVR74" s="22"/>
      <c r="OVS74" s="22"/>
      <c r="OVT74" s="22"/>
      <c r="OVU74" s="22"/>
      <c r="OVV74" s="22"/>
      <c r="OVW74" s="22"/>
      <c r="OVX74" s="22"/>
      <c r="OVY74" s="22"/>
      <c r="OVZ74" s="22"/>
      <c r="OWA74" s="22"/>
      <c r="OWB74" s="22"/>
      <c r="OWC74" s="22"/>
      <c r="OWD74" s="22"/>
      <c r="OWE74" s="22"/>
      <c r="OWF74" s="22"/>
      <c r="OWG74" s="22"/>
      <c r="OWH74" s="22"/>
      <c r="OWI74" s="22"/>
      <c r="OWJ74" s="22"/>
      <c r="OWK74" s="22"/>
      <c r="OWL74" s="22"/>
      <c r="OWM74" s="22"/>
      <c r="OWN74" s="22"/>
      <c r="OWO74" s="22"/>
      <c r="OWP74" s="22"/>
      <c r="OWQ74" s="22"/>
      <c r="OWR74" s="22"/>
      <c r="OWS74" s="22"/>
      <c r="OWT74" s="22"/>
      <c r="OWU74" s="22"/>
      <c r="OWV74" s="22"/>
      <c r="OWW74" s="22"/>
      <c r="OWX74" s="22"/>
      <c r="OWY74" s="22"/>
      <c r="OWZ74" s="22"/>
      <c r="OXA74" s="22"/>
      <c r="OXB74" s="22"/>
      <c r="OXC74" s="22"/>
      <c r="OXD74" s="22"/>
      <c r="OXE74" s="22"/>
      <c r="OXF74" s="22"/>
      <c r="OXG74" s="22"/>
      <c r="OXH74" s="22"/>
      <c r="OXI74" s="22"/>
      <c r="OXJ74" s="22"/>
      <c r="OXK74" s="22"/>
      <c r="OXL74" s="22"/>
      <c r="OXM74" s="22"/>
      <c r="OXN74" s="22"/>
      <c r="OXO74" s="22"/>
      <c r="OXP74" s="22"/>
      <c r="OXQ74" s="22"/>
      <c r="OXR74" s="22"/>
      <c r="OXS74" s="22"/>
      <c r="OXT74" s="22"/>
      <c r="OXU74" s="22"/>
      <c r="OXV74" s="22"/>
      <c r="OXW74" s="22"/>
      <c r="OXX74" s="22"/>
      <c r="OXY74" s="22"/>
      <c r="OXZ74" s="22"/>
      <c r="OYA74" s="22"/>
      <c r="OYB74" s="22"/>
      <c r="OYC74" s="22"/>
      <c r="OYD74" s="22"/>
      <c r="OYE74" s="22"/>
      <c r="OYF74" s="22"/>
      <c r="OYG74" s="22"/>
      <c r="OYH74" s="22"/>
      <c r="OYI74" s="22"/>
      <c r="OYJ74" s="22"/>
      <c r="OYK74" s="22"/>
      <c r="OYL74" s="22"/>
      <c r="OYM74" s="22"/>
      <c r="OYN74" s="22"/>
      <c r="OYO74" s="22"/>
      <c r="OYP74" s="22"/>
      <c r="OYQ74" s="22"/>
      <c r="OYR74" s="22"/>
      <c r="OYS74" s="22"/>
      <c r="OYT74" s="22"/>
      <c r="OYU74" s="22"/>
      <c r="OYV74" s="22"/>
      <c r="OYW74" s="22"/>
      <c r="OYX74" s="22"/>
      <c r="OYY74" s="22"/>
      <c r="OYZ74" s="22"/>
      <c r="OZA74" s="22"/>
      <c r="OZB74" s="22"/>
      <c r="OZC74" s="22"/>
      <c r="OZD74" s="22"/>
      <c r="OZE74" s="22"/>
      <c r="OZF74" s="22"/>
      <c r="OZG74" s="22"/>
      <c r="OZH74" s="22"/>
      <c r="OZI74" s="22"/>
      <c r="OZJ74" s="22"/>
      <c r="OZK74" s="22"/>
      <c r="OZL74" s="22"/>
      <c r="OZM74" s="22"/>
      <c r="OZN74" s="22"/>
      <c r="OZO74" s="22"/>
      <c r="OZP74" s="22"/>
      <c r="OZQ74" s="22"/>
      <c r="OZR74" s="22"/>
      <c r="OZS74" s="22"/>
      <c r="OZT74" s="22"/>
      <c r="OZU74" s="22"/>
      <c r="OZV74" s="22"/>
      <c r="OZW74" s="22"/>
      <c r="OZX74" s="22"/>
      <c r="OZY74" s="22"/>
      <c r="OZZ74" s="22"/>
      <c r="PAA74" s="22"/>
      <c r="PAB74" s="22"/>
      <c r="PAC74" s="22"/>
      <c r="PAD74" s="22"/>
      <c r="PAE74" s="22"/>
      <c r="PAF74" s="22"/>
      <c r="PAG74" s="22"/>
      <c r="PAH74" s="22"/>
      <c r="PAI74" s="22"/>
      <c r="PAJ74" s="22"/>
      <c r="PAK74" s="22"/>
      <c r="PAL74" s="22"/>
      <c r="PAM74" s="22"/>
      <c r="PAN74" s="22"/>
      <c r="PAO74" s="22"/>
      <c r="PAP74" s="22"/>
      <c r="PAQ74" s="22"/>
      <c r="PAR74" s="22"/>
      <c r="PAS74" s="22"/>
      <c r="PAT74" s="22"/>
      <c r="PAU74" s="22"/>
      <c r="PAV74" s="22"/>
      <c r="PAW74" s="22"/>
      <c r="PAX74" s="22"/>
      <c r="PAY74" s="22"/>
      <c r="PAZ74" s="22"/>
      <c r="PBA74" s="22"/>
      <c r="PBB74" s="22"/>
      <c r="PBC74" s="22"/>
      <c r="PBD74" s="22"/>
      <c r="PBE74" s="22"/>
      <c r="PBF74" s="22"/>
      <c r="PBG74" s="22"/>
      <c r="PBH74" s="22"/>
      <c r="PBI74" s="22"/>
      <c r="PBJ74" s="22"/>
      <c r="PBK74" s="22"/>
      <c r="PBL74" s="22"/>
      <c r="PBM74" s="22"/>
      <c r="PBN74" s="22"/>
      <c r="PBO74" s="22"/>
      <c r="PBP74" s="22"/>
      <c r="PBQ74" s="22"/>
      <c r="PBR74" s="22"/>
      <c r="PBS74" s="22"/>
      <c r="PBT74" s="22"/>
      <c r="PBU74" s="22"/>
      <c r="PBV74" s="22"/>
      <c r="PBW74" s="22"/>
      <c r="PBX74" s="22"/>
      <c r="PBY74" s="22"/>
      <c r="PBZ74" s="22"/>
      <c r="PCA74" s="22"/>
      <c r="PCB74" s="22"/>
      <c r="PCC74" s="22"/>
      <c r="PCD74" s="22"/>
      <c r="PCE74" s="22"/>
      <c r="PCF74" s="22"/>
      <c r="PCG74" s="22"/>
      <c r="PCH74" s="22"/>
      <c r="PCI74" s="22"/>
      <c r="PCJ74" s="22"/>
      <c r="PCK74" s="22"/>
      <c r="PCL74" s="22"/>
      <c r="PCM74" s="22"/>
      <c r="PCN74" s="22"/>
      <c r="PCO74" s="22"/>
      <c r="PCP74" s="22"/>
      <c r="PCQ74" s="22"/>
      <c r="PCR74" s="22"/>
      <c r="PCS74" s="22"/>
      <c r="PCT74" s="22"/>
      <c r="PCU74" s="22"/>
      <c r="PCV74" s="22"/>
      <c r="PCW74" s="22"/>
      <c r="PCX74" s="22"/>
      <c r="PCY74" s="22"/>
      <c r="PCZ74" s="22"/>
      <c r="PDA74" s="22"/>
      <c r="PDB74" s="22"/>
      <c r="PDC74" s="22"/>
      <c r="PDD74" s="22"/>
      <c r="PDE74" s="22"/>
      <c r="PDF74" s="22"/>
      <c r="PDG74" s="22"/>
      <c r="PDH74" s="22"/>
      <c r="PDI74" s="22"/>
      <c r="PDJ74" s="22"/>
      <c r="PDK74" s="22"/>
      <c r="PDL74" s="22"/>
      <c r="PDM74" s="22"/>
      <c r="PDN74" s="22"/>
      <c r="PDO74" s="22"/>
      <c r="PDP74" s="22"/>
      <c r="PDQ74" s="22"/>
      <c r="PDR74" s="22"/>
      <c r="PDS74" s="22"/>
      <c r="PDT74" s="22"/>
      <c r="PDU74" s="22"/>
      <c r="PDV74" s="22"/>
      <c r="PDW74" s="22"/>
      <c r="PDX74" s="22"/>
      <c r="PDY74" s="22"/>
      <c r="PDZ74" s="22"/>
      <c r="PEA74" s="22"/>
      <c r="PEB74" s="22"/>
      <c r="PEC74" s="22"/>
      <c r="PED74" s="22"/>
      <c r="PEE74" s="22"/>
      <c r="PEF74" s="22"/>
      <c r="PEG74" s="22"/>
      <c r="PEH74" s="22"/>
      <c r="PEI74" s="22"/>
      <c r="PEJ74" s="22"/>
      <c r="PEK74" s="22"/>
      <c r="PEL74" s="22"/>
      <c r="PEM74" s="22"/>
      <c r="PEN74" s="22"/>
      <c r="PEO74" s="22"/>
      <c r="PEP74" s="22"/>
      <c r="PEQ74" s="22"/>
      <c r="PER74" s="22"/>
      <c r="PES74" s="22"/>
      <c r="PET74" s="22"/>
      <c r="PEU74" s="22"/>
      <c r="PEV74" s="22"/>
      <c r="PEW74" s="22"/>
      <c r="PEX74" s="22"/>
      <c r="PEY74" s="22"/>
      <c r="PEZ74" s="22"/>
      <c r="PFA74" s="22"/>
      <c r="PFB74" s="22"/>
      <c r="PFC74" s="22"/>
      <c r="PFD74" s="22"/>
      <c r="PFE74" s="22"/>
      <c r="PFF74" s="22"/>
      <c r="PFG74" s="22"/>
      <c r="PFH74" s="22"/>
      <c r="PFI74" s="22"/>
      <c r="PFJ74" s="22"/>
      <c r="PFK74" s="22"/>
      <c r="PFL74" s="22"/>
      <c r="PFM74" s="22"/>
      <c r="PFN74" s="22"/>
      <c r="PFO74" s="22"/>
      <c r="PFP74" s="22"/>
      <c r="PFQ74" s="22"/>
      <c r="PFR74" s="22"/>
      <c r="PFS74" s="22"/>
      <c r="PFT74" s="22"/>
      <c r="PFU74" s="22"/>
      <c r="PFV74" s="22"/>
      <c r="PFW74" s="22"/>
      <c r="PFX74" s="22"/>
      <c r="PFY74" s="22"/>
      <c r="PFZ74" s="22"/>
      <c r="PGA74" s="22"/>
      <c r="PGB74" s="22"/>
      <c r="PGC74" s="22"/>
      <c r="PGD74" s="22"/>
      <c r="PGE74" s="22"/>
      <c r="PGF74" s="22"/>
      <c r="PGG74" s="22"/>
      <c r="PGH74" s="22"/>
      <c r="PGI74" s="22"/>
      <c r="PGJ74" s="22"/>
      <c r="PGK74" s="22"/>
      <c r="PGL74" s="22"/>
      <c r="PGM74" s="22"/>
      <c r="PGN74" s="22"/>
      <c r="PGO74" s="22"/>
      <c r="PGP74" s="22"/>
      <c r="PGQ74" s="22"/>
      <c r="PGR74" s="22"/>
      <c r="PGS74" s="22"/>
      <c r="PGT74" s="22"/>
      <c r="PGU74" s="22"/>
      <c r="PGV74" s="22"/>
      <c r="PGW74" s="22"/>
      <c r="PGX74" s="22"/>
      <c r="PGY74" s="22"/>
      <c r="PGZ74" s="22"/>
      <c r="PHA74" s="22"/>
      <c r="PHB74" s="22"/>
      <c r="PHC74" s="22"/>
      <c r="PHD74" s="22"/>
      <c r="PHE74" s="22"/>
      <c r="PHF74" s="22"/>
      <c r="PHG74" s="22"/>
      <c r="PHH74" s="22"/>
      <c r="PHI74" s="22"/>
      <c r="PHJ74" s="22"/>
      <c r="PHK74" s="22"/>
      <c r="PHL74" s="22"/>
      <c r="PHM74" s="22"/>
      <c r="PHN74" s="22"/>
      <c r="PHO74" s="22"/>
      <c r="PHP74" s="22"/>
      <c r="PHQ74" s="22"/>
      <c r="PHR74" s="22"/>
      <c r="PHS74" s="22"/>
      <c r="PHT74" s="22"/>
      <c r="PHU74" s="22"/>
      <c r="PHV74" s="22"/>
      <c r="PHW74" s="22"/>
      <c r="PHX74" s="22"/>
      <c r="PHY74" s="22"/>
      <c r="PHZ74" s="22"/>
      <c r="PIA74" s="22"/>
      <c r="PIB74" s="22"/>
      <c r="PIC74" s="22"/>
      <c r="PID74" s="22"/>
      <c r="PIE74" s="22"/>
      <c r="PIF74" s="22"/>
      <c r="PIG74" s="22"/>
      <c r="PIH74" s="22"/>
      <c r="PII74" s="22"/>
      <c r="PIJ74" s="22"/>
      <c r="PIK74" s="22"/>
      <c r="PIL74" s="22"/>
      <c r="PIM74" s="22"/>
      <c r="PIN74" s="22"/>
      <c r="PIO74" s="22"/>
      <c r="PIP74" s="22"/>
      <c r="PIQ74" s="22"/>
      <c r="PIR74" s="22"/>
      <c r="PIS74" s="22"/>
      <c r="PIT74" s="22"/>
      <c r="PIU74" s="22"/>
      <c r="PIV74" s="22"/>
      <c r="PIW74" s="22"/>
      <c r="PIX74" s="22"/>
      <c r="PIY74" s="22"/>
      <c r="PIZ74" s="22"/>
      <c r="PJA74" s="22"/>
      <c r="PJB74" s="22"/>
      <c r="PJC74" s="22"/>
      <c r="PJD74" s="22"/>
      <c r="PJE74" s="22"/>
      <c r="PJF74" s="22"/>
      <c r="PJG74" s="22"/>
      <c r="PJH74" s="22"/>
      <c r="PJI74" s="22"/>
      <c r="PJJ74" s="22"/>
      <c r="PJK74" s="22"/>
      <c r="PJL74" s="22"/>
      <c r="PJM74" s="22"/>
      <c r="PJN74" s="22"/>
      <c r="PJO74" s="22"/>
      <c r="PJP74" s="22"/>
      <c r="PJQ74" s="22"/>
      <c r="PJR74" s="22"/>
      <c r="PJS74" s="22"/>
      <c r="PJT74" s="22"/>
      <c r="PJU74" s="22"/>
      <c r="PJV74" s="22"/>
      <c r="PJW74" s="22"/>
      <c r="PJX74" s="22"/>
      <c r="PJY74" s="22"/>
      <c r="PJZ74" s="22"/>
      <c r="PKA74" s="22"/>
      <c r="PKB74" s="22"/>
      <c r="PKC74" s="22"/>
      <c r="PKD74" s="22"/>
      <c r="PKE74" s="22"/>
      <c r="PKF74" s="22"/>
      <c r="PKG74" s="22"/>
      <c r="PKH74" s="22"/>
      <c r="PKI74" s="22"/>
      <c r="PKJ74" s="22"/>
      <c r="PKK74" s="22"/>
      <c r="PKL74" s="22"/>
      <c r="PKM74" s="22"/>
      <c r="PKN74" s="22"/>
      <c r="PKO74" s="22"/>
      <c r="PKP74" s="22"/>
      <c r="PKQ74" s="22"/>
      <c r="PKR74" s="22"/>
      <c r="PKS74" s="22"/>
      <c r="PKT74" s="22"/>
      <c r="PKU74" s="22"/>
      <c r="PKV74" s="22"/>
      <c r="PKW74" s="22"/>
      <c r="PKX74" s="22"/>
      <c r="PKY74" s="22"/>
      <c r="PKZ74" s="22"/>
      <c r="PLA74" s="22"/>
      <c r="PLB74" s="22"/>
      <c r="PLC74" s="22"/>
      <c r="PLD74" s="22"/>
      <c r="PLE74" s="22"/>
      <c r="PLF74" s="22"/>
      <c r="PLG74" s="22"/>
      <c r="PLH74" s="22"/>
      <c r="PLI74" s="22"/>
      <c r="PLJ74" s="22"/>
      <c r="PLK74" s="22"/>
      <c r="PLL74" s="22"/>
      <c r="PLM74" s="22"/>
      <c r="PLN74" s="22"/>
      <c r="PLO74" s="22"/>
      <c r="PLP74" s="22"/>
      <c r="PLQ74" s="22"/>
      <c r="PLR74" s="22"/>
      <c r="PLS74" s="22"/>
      <c r="PLT74" s="22"/>
      <c r="PLU74" s="22"/>
      <c r="PLV74" s="22"/>
      <c r="PLW74" s="22"/>
      <c r="PLX74" s="22"/>
      <c r="PLY74" s="22"/>
      <c r="PLZ74" s="22"/>
      <c r="PMA74" s="22"/>
      <c r="PMB74" s="22"/>
      <c r="PMC74" s="22"/>
      <c r="PMD74" s="22"/>
      <c r="PME74" s="22"/>
      <c r="PMF74" s="22"/>
      <c r="PMG74" s="22"/>
      <c r="PMH74" s="22"/>
      <c r="PMI74" s="22"/>
      <c r="PMJ74" s="22"/>
      <c r="PMK74" s="22"/>
      <c r="PML74" s="22"/>
      <c r="PMM74" s="22"/>
      <c r="PMN74" s="22"/>
      <c r="PMO74" s="22"/>
      <c r="PMP74" s="22"/>
      <c r="PMQ74" s="22"/>
      <c r="PMR74" s="22"/>
      <c r="PMS74" s="22"/>
      <c r="PMT74" s="22"/>
      <c r="PMU74" s="22"/>
      <c r="PMV74" s="22"/>
      <c r="PMW74" s="22"/>
      <c r="PMX74" s="22"/>
      <c r="PMY74" s="22"/>
      <c r="PMZ74" s="22"/>
      <c r="PNA74" s="22"/>
      <c r="PNB74" s="22"/>
      <c r="PNC74" s="22"/>
      <c r="PND74" s="22"/>
      <c r="PNE74" s="22"/>
      <c r="PNF74" s="22"/>
      <c r="PNG74" s="22"/>
      <c r="PNH74" s="22"/>
      <c r="PNI74" s="22"/>
      <c r="PNJ74" s="22"/>
      <c r="PNK74" s="22"/>
      <c r="PNL74" s="22"/>
      <c r="PNM74" s="22"/>
      <c r="PNN74" s="22"/>
      <c r="PNO74" s="22"/>
      <c r="PNP74" s="22"/>
      <c r="PNQ74" s="22"/>
      <c r="PNR74" s="22"/>
      <c r="PNS74" s="22"/>
      <c r="PNT74" s="22"/>
      <c r="PNU74" s="22"/>
      <c r="PNV74" s="22"/>
      <c r="PNW74" s="22"/>
      <c r="PNX74" s="22"/>
      <c r="PNY74" s="22"/>
      <c r="PNZ74" s="22"/>
      <c r="POA74" s="22"/>
      <c r="POB74" s="22"/>
      <c r="POC74" s="22"/>
      <c r="POD74" s="22"/>
      <c r="POE74" s="22"/>
      <c r="POF74" s="22"/>
      <c r="POG74" s="22"/>
      <c r="POH74" s="22"/>
      <c r="POI74" s="22"/>
      <c r="POJ74" s="22"/>
      <c r="POK74" s="22"/>
      <c r="POL74" s="22"/>
      <c r="POM74" s="22"/>
      <c r="PON74" s="22"/>
      <c r="POO74" s="22"/>
      <c r="POP74" s="22"/>
      <c r="POQ74" s="22"/>
      <c r="POR74" s="22"/>
      <c r="POS74" s="22"/>
      <c r="POT74" s="22"/>
      <c r="POU74" s="22"/>
      <c r="POV74" s="22"/>
      <c r="POW74" s="22"/>
      <c r="POX74" s="22"/>
      <c r="POY74" s="22"/>
      <c r="POZ74" s="22"/>
      <c r="PPA74" s="22"/>
      <c r="PPB74" s="22"/>
      <c r="PPC74" s="22"/>
      <c r="PPD74" s="22"/>
      <c r="PPE74" s="22"/>
      <c r="PPF74" s="22"/>
      <c r="PPG74" s="22"/>
      <c r="PPH74" s="22"/>
      <c r="PPI74" s="22"/>
      <c r="PPJ74" s="22"/>
      <c r="PPK74" s="22"/>
      <c r="PPL74" s="22"/>
      <c r="PPM74" s="22"/>
      <c r="PPN74" s="22"/>
      <c r="PPO74" s="22"/>
      <c r="PPP74" s="22"/>
      <c r="PPQ74" s="22"/>
      <c r="PPR74" s="22"/>
      <c r="PPS74" s="22"/>
      <c r="PPT74" s="22"/>
      <c r="PPU74" s="22"/>
      <c r="PPV74" s="22"/>
      <c r="PPW74" s="22"/>
      <c r="PPX74" s="22"/>
      <c r="PPY74" s="22"/>
      <c r="PPZ74" s="22"/>
      <c r="PQA74" s="22"/>
      <c r="PQB74" s="22"/>
      <c r="PQC74" s="22"/>
      <c r="PQD74" s="22"/>
      <c r="PQE74" s="22"/>
      <c r="PQF74" s="22"/>
      <c r="PQG74" s="22"/>
      <c r="PQH74" s="22"/>
      <c r="PQI74" s="22"/>
      <c r="PQJ74" s="22"/>
      <c r="PQK74" s="22"/>
      <c r="PQL74" s="22"/>
      <c r="PQM74" s="22"/>
      <c r="PQN74" s="22"/>
      <c r="PQO74" s="22"/>
      <c r="PQP74" s="22"/>
      <c r="PQQ74" s="22"/>
      <c r="PQR74" s="22"/>
      <c r="PQS74" s="22"/>
      <c r="PQT74" s="22"/>
      <c r="PQU74" s="22"/>
      <c r="PQV74" s="22"/>
      <c r="PQW74" s="22"/>
      <c r="PQX74" s="22"/>
      <c r="PQY74" s="22"/>
      <c r="PQZ74" s="22"/>
      <c r="PRA74" s="22"/>
      <c r="PRB74" s="22"/>
      <c r="PRC74" s="22"/>
      <c r="PRD74" s="22"/>
      <c r="PRE74" s="22"/>
      <c r="PRF74" s="22"/>
      <c r="PRG74" s="22"/>
      <c r="PRH74" s="22"/>
      <c r="PRI74" s="22"/>
      <c r="PRJ74" s="22"/>
      <c r="PRK74" s="22"/>
      <c r="PRL74" s="22"/>
      <c r="PRM74" s="22"/>
      <c r="PRN74" s="22"/>
      <c r="PRO74" s="22"/>
      <c r="PRP74" s="22"/>
      <c r="PRQ74" s="22"/>
      <c r="PRR74" s="22"/>
      <c r="PRS74" s="22"/>
      <c r="PRT74" s="22"/>
      <c r="PRU74" s="22"/>
      <c r="PRV74" s="22"/>
      <c r="PRW74" s="22"/>
      <c r="PRX74" s="22"/>
      <c r="PRY74" s="22"/>
      <c r="PRZ74" s="22"/>
      <c r="PSA74" s="22"/>
      <c r="PSB74" s="22"/>
      <c r="PSC74" s="22"/>
      <c r="PSD74" s="22"/>
      <c r="PSE74" s="22"/>
      <c r="PSF74" s="22"/>
      <c r="PSG74" s="22"/>
      <c r="PSH74" s="22"/>
      <c r="PSI74" s="22"/>
      <c r="PSJ74" s="22"/>
      <c r="PSK74" s="22"/>
      <c r="PSL74" s="22"/>
      <c r="PSM74" s="22"/>
      <c r="PSN74" s="22"/>
      <c r="PSO74" s="22"/>
      <c r="PSP74" s="22"/>
      <c r="PSQ74" s="22"/>
      <c r="PSR74" s="22"/>
      <c r="PSS74" s="22"/>
      <c r="PST74" s="22"/>
      <c r="PSU74" s="22"/>
      <c r="PSV74" s="22"/>
      <c r="PSW74" s="22"/>
      <c r="PSX74" s="22"/>
      <c r="PSY74" s="22"/>
      <c r="PSZ74" s="22"/>
      <c r="PTA74" s="22"/>
      <c r="PTB74" s="22"/>
      <c r="PTC74" s="22"/>
      <c r="PTD74" s="22"/>
      <c r="PTE74" s="22"/>
      <c r="PTF74" s="22"/>
      <c r="PTG74" s="22"/>
      <c r="PTH74" s="22"/>
      <c r="PTI74" s="22"/>
      <c r="PTJ74" s="22"/>
      <c r="PTK74" s="22"/>
      <c r="PTL74" s="22"/>
      <c r="PTM74" s="22"/>
      <c r="PTN74" s="22"/>
      <c r="PTO74" s="22"/>
      <c r="PTP74" s="22"/>
      <c r="PTQ74" s="22"/>
      <c r="PTR74" s="22"/>
      <c r="PTS74" s="22"/>
      <c r="PTT74" s="22"/>
      <c r="PTU74" s="22"/>
      <c r="PTV74" s="22"/>
      <c r="PTW74" s="22"/>
      <c r="PTX74" s="22"/>
      <c r="PTY74" s="22"/>
      <c r="PTZ74" s="22"/>
      <c r="PUA74" s="22"/>
      <c r="PUB74" s="22"/>
      <c r="PUC74" s="22"/>
      <c r="PUD74" s="22"/>
      <c r="PUE74" s="22"/>
      <c r="PUF74" s="22"/>
      <c r="PUG74" s="22"/>
      <c r="PUH74" s="22"/>
      <c r="PUI74" s="22"/>
      <c r="PUJ74" s="22"/>
      <c r="PUK74" s="22"/>
      <c r="PUL74" s="22"/>
      <c r="PUM74" s="22"/>
      <c r="PUN74" s="22"/>
      <c r="PUO74" s="22"/>
      <c r="PUP74" s="22"/>
      <c r="PUQ74" s="22"/>
      <c r="PUR74" s="22"/>
      <c r="PUS74" s="22"/>
      <c r="PUT74" s="22"/>
      <c r="PUU74" s="22"/>
      <c r="PUV74" s="22"/>
      <c r="PUW74" s="22"/>
      <c r="PUX74" s="22"/>
      <c r="PUY74" s="22"/>
      <c r="PUZ74" s="22"/>
      <c r="PVA74" s="22"/>
      <c r="PVB74" s="22"/>
      <c r="PVC74" s="22"/>
      <c r="PVD74" s="22"/>
      <c r="PVE74" s="22"/>
      <c r="PVF74" s="22"/>
      <c r="PVG74" s="22"/>
      <c r="PVH74" s="22"/>
      <c r="PVI74" s="22"/>
      <c r="PVJ74" s="22"/>
      <c r="PVK74" s="22"/>
      <c r="PVL74" s="22"/>
      <c r="PVM74" s="22"/>
      <c r="PVN74" s="22"/>
      <c r="PVO74" s="22"/>
      <c r="PVP74" s="22"/>
      <c r="PVQ74" s="22"/>
      <c r="PVR74" s="22"/>
      <c r="PVS74" s="22"/>
      <c r="PVT74" s="22"/>
      <c r="PVU74" s="22"/>
      <c r="PVV74" s="22"/>
      <c r="PVW74" s="22"/>
      <c r="PVX74" s="22"/>
      <c r="PVY74" s="22"/>
      <c r="PVZ74" s="22"/>
      <c r="PWA74" s="22"/>
      <c r="PWB74" s="22"/>
      <c r="PWC74" s="22"/>
      <c r="PWD74" s="22"/>
      <c r="PWE74" s="22"/>
      <c r="PWF74" s="22"/>
      <c r="PWG74" s="22"/>
      <c r="PWH74" s="22"/>
      <c r="PWI74" s="22"/>
      <c r="PWJ74" s="22"/>
      <c r="PWK74" s="22"/>
      <c r="PWL74" s="22"/>
      <c r="PWM74" s="22"/>
      <c r="PWN74" s="22"/>
      <c r="PWO74" s="22"/>
      <c r="PWP74" s="22"/>
      <c r="PWQ74" s="22"/>
      <c r="PWR74" s="22"/>
      <c r="PWS74" s="22"/>
      <c r="PWT74" s="22"/>
      <c r="PWU74" s="22"/>
      <c r="PWV74" s="22"/>
      <c r="PWW74" s="22"/>
      <c r="PWX74" s="22"/>
      <c r="PWY74" s="22"/>
      <c r="PWZ74" s="22"/>
      <c r="PXA74" s="22"/>
      <c r="PXB74" s="22"/>
      <c r="PXC74" s="22"/>
      <c r="PXD74" s="22"/>
      <c r="PXE74" s="22"/>
      <c r="PXF74" s="22"/>
      <c r="PXG74" s="22"/>
      <c r="PXH74" s="22"/>
      <c r="PXI74" s="22"/>
      <c r="PXJ74" s="22"/>
      <c r="PXK74" s="22"/>
      <c r="PXL74" s="22"/>
      <c r="PXM74" s="22"/>
      <c r="PXN74" s="22"/>
      <c r="PXO74" s="22"/>
      <c r="PXP74" s="22"/>
      <c r="PXQ74" s="22"/>
      <c r="PXR74" s="22"/>
      <c r="PXS74" s="22"/>
      <c r="PXT74" s="22"/>
      <c r="PXU74" s="22"/>
      <c r="PXV74" s="22"/>
      <c r="PXW74" s="22"/>
      <c r="PXX74" s="22"/>
      <c r="PXY74" s="22"/>
      <c r="PXZ74" s="22"/>
      <c r="PYA74" s="22"/>
      <c r="PYB74" s="22"/>
      <c r="PYC74" s="22"/>
      <c r="PYD74" s="22"/>
      <c r="PYE74" s="22"/>
      <c r="PYF74" s="22"/>
      <c r="PYG74" s="22"/>
      <c r="PYH74" s="22"/>
      <c r="PYI74" s="22"/>
      <c r="PYJ74" s="22"/>
      <c r="PYK74" s="22"/>
      <c r="PYL74" s="22"/>
      <c r="PYM74" s="22"/>
      <c r="PYN74" s="22"/>
      <c r="PYO74" s="22"/>
      <c r="PYP74" s="22"/>
      <c r="PYQ74" s="22"/>
      <c r="PYR74" s="22"/>
      <c r="PYS74" s="22"/>
      <c r="PYT74" s="22"/>
      <c r="PYU74" s="22"/>
      <c r="PYV74" s="22"/>
      <c r="PYW74" s="22"/>
      <c r="PYX74" s="22"/>
      <c r="PYY74" s="22"/>
      <c r="PYZ74" s="22"/>
      <c r="PZA74" s="22"/>
      <c r="PZB74" s="22"/>
      <c r="PZC74" s="22"/>
      <c r="PZD74" s="22"/>
      <c r="PZE74" s="22"/>
      <c r="PZF74" s="22"/>
      <c r="PZG74" s="22"/>
      <c r="PZH74" s="22"/>
      <c r="PZI74" s="22"/>
      <c r="PZJ74" s="22"/>
      <c r="PZK74" s="22"/>
      <c r="PZL74" s="22"/>
      <c r="PZM74" s="22"/>
      <c r="PZN74" s="22"/>
      <c r="PZO74" s="22"/>
      <c r="PZP74" s="22"/>
      <c r="PZQ74" s="22"/>
      <c r="PZR74" s="22"/>
      <c r="PZS74" s="22"/>
      <c r="PZT74" s="22"/>
      <c r="PZU74" s="22"/>
      <c r="PZV74" s="22"/>
      <c r="PZW74" s="22"/>
      <c r="PZX74" s="22"/>
      <c r="PZY74" s="22"/>
      <c r="PZZ74" s="22"/>
      <c r="QAA74" s="22"/>
      <c r="QAB74" s="22"/>
      <c r="QAC74" s="22"/>
      <c r="QAD74" s="22"/>
      <c r="QAE74" s="22"/>
      <c r="QAF74" s="22"/>
      <c r="QAG74" s="22"/>
      <c r="QAH74" s="22"/>
      <c r="QAI74" s="22"/>
      <c r="QAJ74" s="22"/>
      <c r="QAK74" s="22"/>
      <c r="QAL74" s="22"/>
      <c r="QAM74" s="22"/>
      <c r="QAN74" s="22"/>
      <c r="QAO74" s="22"/>
      <c r="QAP74" s="22"/>
      <c r="QAQ74" s="22"/>
      <c r="QAR74" s="22"/>
      <c r="QAS74" s="22"/>
      <c r="QAT74" s="22"/>
      <c r="QAU74" s="22"/>
      <c r="QAV74" s="22"/>
      <c r="QAW74" s="22"/>
      <c r="QAX74" s="22"/>
      <c r="QAY74" s="22"/>
      <c r="QAZ74" s="22"/>
      <c r="QBA74" s="22"/>
      <c r="QBB74" s="22"/>
      <c r="QBC74" s="22"/>
      <c r="QBD74" s="22"/>
      <c r="QBE74" s="22"/>
      <c r="QBF74" s="22"/>
      <c r="QBG74" s="22"/>
      <c r="QBH74" s="22"/>
      <c r="QBI74" s="22"/>
      <c r="QBJ74" s="22"/>
      <c r="QBK74" s="22"/>
      <c r="QBL74" s="22"/>
      <c r="QBM74" s="22"/>
      <c r="QBN74" s="22"/>
      <c r="QBO74" s="22"/>
      <c r="QBP74" s="22"/>
      <c r="QBQ74" s="22"/>
      <c r="QBR74" s="22"/>
      <c r="QBS74" s="22"/>
      <c r="QBT74" s="22"/>
      <c r="QBU74" s="22"/>
      <c r="QBV74" s="22"/>
      <c r="QBW74" s="22"/>
      <c r="QBX74" s="22"/>
      <c r="QBY74" s="22"/>
      <c r="QBZ74" s="22"/>
      <c r="QCA74" s="22"/>
      <c r="QCB74" s="22"/>
      <c r="QCC74" s="22"/>
      <c r="QCD74" s="22"/>
      <c r="QCE74" s="22"/>
      <c r="QCF74" s="22"/>
      <c r="QCG74" s="22"/>
      <c r="QCH74" s="22"/>
      <c r="QCI74" s="22"/>
      <c r="QCJ74" s="22"/>
      <c r="QCK74" s="22"/>
      <c r="QCL74" s="22"/>
      <c r="QCM74" s="22"/>
      <c r="QCN74" s="22"/>
      <c r="QCO74" s="22"/>
      <c r="QCP74" s="22"/>
      <c r="QCQ74" s="22"/>
      <c r="QCR74" s="22"/>
      <c r="QCS74" s="22"/>
      <c r="QCT74" s="22"/>
      <c r="QCU74" s="22"/>
      <c r="QCV74" s="22"/>
      <c r="QCW74" s="22"/>
      <c r="QCX74" s="22"/>
      <c r="QCY74" s="22"/>
      <c r="QCZ74" s="22"/>
      <c r="QDA74" s="22"/>
      <c r="QDB74" s="22"/>
      <c r="QDC74" s="22"/>
      <c r="QDD74" s="22"/>
      <c r="QDE74" s="22"/>
      <c r="QDF74" s="22"/>
      <c r="QDG74" s="22"/>
      <c r="QDH74" s="22"/>
      <c r="QDI74" s="22"/>
      <c r="QDJ74" s="22"/>
      <c r="QDK74" s="22"/>
      <c r="QDL74" s="22"/>
      <c r="QDM74" s="22"/>
      <c r="QDN74" s="22"/>
      <c r="QDO74" s="22"/>
      <c r="QDP74" s="22"/>
      <c r="QDQ74" s="22"/>
      <c r="QDR74" s="22"/>
      <c r="QDS74" s="22"/>
      <c r="QDT74" s="22"/>
      <c r="QDU74" s="22"/>
      <c r="QDV74" s="22"/>
      <c r="QDW74" s="22"/>
      <c r="QDX74" s="22"/>
      <c r="QDY74" s="22"/>
      <c r="QDZ74" s="22"/>
      <c r="QEA74" s="22"/>
      <c r="QEB74" s="22"/>
      <c r="QEC74" s="22"/>
      <c r="QED74" s="22"/>
      <c r="QEE74" s="22"/>
      <c r="QEF74" s="22"/>
      <c r="QEG74" s="22"/>
      <c r="QEH74" s="22"/>
      <c r="QEI74" s="22"/>
      <c r="QEJ74" s="22"/>
      <c r="QEK74" s="22"/>
      <c r="QEL74" s="22"/>
      <c r="QEM74" s="22"/>
      <c r="QEN74" s="22"/>
      <c r="QEO74" s="22"/>
      <c r="QEP74" s="22"/>
      <c r="QEQ74" s="22"/>
      <c r="QER74" s="22"/>
      <c r="QES74" s="22"/>
      <c r="QET74" s="22"/>
      <c r="QEU74" s="22"/>
      <c r="QEV74" s="22"/>
      <c r="QEW74" s="22"/>
      <c r="QEX74" s="22"/>
      <c r="QEY74" s="22"/>
      <c r="QEZ74" s="22"/>
      <c r="QFA74" s="22"/>
      <c r="QFB74" s="22"/>
      <c r="QFC74" s="22"/>
      <c r="QFD74" s="22"/>
      <c r="QFE74" s="22"/>
      <c r="QFF74" s="22"/>
      <c r="QFG74" s="22"/>
      <c r="QFH74" s="22"/>
      <c r="QFI74" s="22"/>
      <c r="QFJ74" s="22"/>
      <c r="QFK74" s="22"/>
      <c r="QFL74" s="22"/>
      <c r="QFM74" s="22"/>
      <c r="QFN74" s="22"/>
      <c r="QFO74" s="22"/>
      <c r="QFP74" s="22"/>
      <c r="QFQ74" s="22"/>
      <c r="QFR74" s="22"/>
      <c r="QFS74" s="22"/>
      <c r="QFT74" s="22"/>
      <c r="QFU74" s="22"/>
      <c r="QFV74" s="22"/>
      <c r="QFW74" s="22"/>
      <c r="QFX74" s="22"/>
      <c r="QFY74" s="22"/>
      <c r="QFZ74" s="22"/>
      <c r="QGA74" s="22"/>
      <c r="QGB74" s="22"/>
      <c r="QGC74" s="22"/>
      <c r="QGD74" s="22"/>
      <c r="QGE74" s="22"/>
      <c r="QGF74" s="22"/>
      <c r="QGG74" s="22"/>
      <c r="QGH74" s="22"/>
      <c r="QGI74" s="22"/>
      <c r="QGJ74" s="22"/>
      <c r="QGK74" s="22"/>
      <c r="QGL74" s="22"/>
      <c r="QGM74" s="22"/>
      <c r="QGN74" s="22"/>
      <c r="QGO74" s="22"/>
      <c r="QGP74" s="22"/>
      <c r="QGQ74" s="22"/>
      <c r="QGR74" s="22"/>
      <c r="QGS74" s="22"/>
      <c r="QGT74" s="22"/>
      <c r="QGU74" s="22"/>
      <c r="QGV74" s="22"/>
      <c r="QGW74" s="22"/>
      <c r="QGX74" s="22"/>
      <c r="QGY74" s="22"/>
      <c r="QGZ74" s="22"/>
      <c r="QHA74" s="22"/>
      <c r="QHB74" s="22"/>
      <c r="QHC74" s="22"/>
      <c r="QHD74" s="22"/>
      <c r="QHE74" s="22"/>
      <c r="QHF74" s="22"/>
      <c r="QHG74" s="22"/>
      <c r="QHH74" s="22"/>
      <c r="QHI74" s="22"/>
      <c r="QHJ74" s="22"/>
      <c r="QHK74" s="22"/>
      <c r="QHL74" s="22"/>
      <c r="QHM74" s="22"/>
      <c r="QHN74" s="22"/>
      <c r="QHO74" s="22"/>
      <c r="QHP74" s="22"/>
      <c r="QHQ74" s="22"/>
      <c r="QHR74" s="22"/>
      <c r="QHS74" s="22"/>
      <c r="QHT74" s="22"/>
      <c r="QHU74" s="22"/>
      <c r="QHV74" s="22"/>
      <c r="QHW74" s="22"/>
      <c r="QHX74" s="22"/>
      <c r="QHY74" s="22"/>
      <c r="QHZ74" s="22"/>
      <c r="QIA74" s="22"/>
      <c r="QIB74" s="22"/>
      <c r="QIC74" s="22"/>
      <c r="QID74" s="22"/>
      <c r="QIE74" s="22"/>
      <c r="QIF74" s="22"/>
      <c r="QIG74" s="22"/>
      <c r="QIH74" s="22"/>
      <c r="QII74" s="22"/>
      <c r="QIJ74" s="22"/>
      <c r="QIK74" s="22"/>
      <c r="QIL74" s="22"/>
      <c r="QIM74" s="22"/>
      <c r="QIN74" s="22"/>
      <c r="QIO74" s="22"/>
      <c r="QIP74" s="22"/>
      <c r="QIQ74" s="22"/>
      <c r="QIR74" s="22"/>
      <c r="QIS74" s="22"/>
      <c r="QIT74" s="22"/>
      <c r="QIU74" s="22"/>
      <c r="QIV74" s="22"/>
      <c r="QIW74" s="22"/>
      <c r="QIX74" s="22"/>
      <c r="QIY74" s="22"/>
      <c r="QIZ74" s="22"/>
      <c r="QJA74" s="22"/>
      <c r="QJB74" s="22"/>
      <c r="QJC74" s="22"/>
      <c r="QJD74" s="22"/>
      <c r="QJE74" s="22"/>
      <c r="QJF74" s="22"/>
      <c r="QJG74" s="22"/>
      <c r="QJH74" s="22"/>
      <c r="QJI74" s="22"/>
      <c r="QJJ74" s="22"/>
      <c r="QJK74" s="22"/>
      <c r="QJL74" s="22"/>
      <c r="QJM74" s="22"/>
      <c r="QJN74" s="22"/>
      <c r="QJO74" s="22"/>
      <c r="QJP74" s="22"/>
      <c r="QJQ74" s="22"/>
      <c r="QJR74" s="22"/>
      <c r="QJS74" s="22"/>
      <c r="QJT74" s="22"/>
      <c r="QJU74" s="22"/>
      <c r="QJV74" s="22"/>
      <c r="QJW74" s="22"/>
      <c r="QJX74" s="22"/>
      <c r="QJY74" s="22"/>
      <c r="QJZ74" s="22"/>
      <c r="QKA74" s="22"/>
      <c r="QKB74" s="22"/>
      <c r="QKC74" s="22"/>
      <c r="QKD74" s="22"/>
      <c r="QKE74" s="22"/>
      <c r="QKF74" s="22"/>
      <c r="QKG74" s="22"/>
      <c r="QKH74" s="22"/>
      <c r="QKI74" s="22"/>
      <c r="QKJ74" s="22"/>
      <c r="QKK74" s="22"/>
      <c r="QKL74" s="22"/>
      <c r="QKM74" s="22"/>
      <c r="QKN74" s="22"/>
      <c r="QKO74" s="22"/>
      <c r="QKP74" s="22"/>
      <c r="QKQ74" s="22"/>
      <c r="QKR74" s="22"/>
      <c r="QKS74" s="22"/>
      <c r="QKT74" s="22"/>
      <c r="QKU74" s="22"/>
      <c r="QKV74" s="22"/>
      <c r="QKW74" s="22"/>
      <c r="QKX74" s="22"/>
      <c r="QKY74" s="22"/>
      <c r="QKZ74" s="22"/>
      <c r="QLA74" s="22"/>
      <c r="QLB74" s="22"/>
      <c r="QLC74" s="22"/>
      <c r="QLD74" s="22"/>
      <c r="QLE74" s="22"/>
      <c r="QLF74" s="22"/>
      <c r="QLG74" s="22"/>
      <c r="QLH74" s="22"/>
      <c r="QLI74" s="22"/>
      <c r="QLJ74" s="22"/>
      <c r="QLK74" s="22"/>
      <c r="QLL74" s="22"/>
      <c r="QLM74" s="22"/>
      <c r="QLN74" s="22"/>
      <c r="QLO74" s="22"/>
      <c r="QLP74" s="22"/>
      <c r="QLQ74" s="22"/>
      <c r="QLR74" s="22"/>
      <c r="QLS74" s="22"/>
      <c r="QLT74" s="22"/>
      <c r="QLU74" s="22"/>
      <c r="QLV74" s="22"/>
      <c r="QLW74" s="22"/>
      <c r="QLX74" s="22"/>
      <c r="QLY74" s="22"/>
      <c r="QLZ74" s="22"/>
      <c r="QMA74" s="22"/>
      <c r="QMB74" s="22"/>
      <c r="QMC74" s="22"/>
      <c r="QMD74" s="22"/>
      <c r="QME74" s="22"/>
      <c r="QMF74" s="22"/>
      <c r="QMG74" s="22"/>
      <c r="QMH74" s="22"/>
      <c r="QMI74" s="22"/>
      <c r="QMJ74" s="22"/>
      <c r="QMK74" s="22"/>
      <c r="QML74" s="22"/>
      <c r="QMM74" s="22"/>
      <c r="QMN74" s="22"/>
      <c r="QMO74" s="22"/>
      <c r="QMP74" s="22"/>
      <c r="QMQ74" s="22"/>
      <c r="QMR74" s="22"/>
      <c r="QMS74" s="22"/>
      <c r="QMT74" s="22"/>
      <c r="QMU74" s="22"/>
      <c r="QMV74" s="22"/>
      <c r="QMW74" s="22"/>
      <c r="QMX74" s="22"/>
      <c r="QMY74" s="22"/>
      <c r="QMZ74" s="22"/>
      <c r="QNA74" s="22"/>
      <c r="QNB74" s="22"/>
      <c r="QNC74" s="22"/>
      <c r="QND74" s="22"/>
      <c r="QNE74" s="22"/>
      <c r="QNF74" s="22"/>
      <c r="QNG74" s="22"/>
      <c r="QNH74" s="22"/>
      <c r="QNI74" s="22"/>
      <c r="QNJ74" s="22"/>
      <c r="QNK74" s="22"/>
      <c r="QNL74" s="22"/>
      <c r="QNM74" s="22"/>
      <c r="QNN74" s="22"/>
      <c r="QNO74" s="22"/>
      <c r="QNP74" s="22"/>
      <c r="QNQ74" s="22"/>
      <c r="QNR74" s="22"/>
      <c r="QNS74" s="22"/>
      <c r="QNT74" s="22"/>
      <c r="QNU74" s="22"/>
      <c r="QNV74" s="22"/>
      <c r="QNW74" s="22"/>
      <c r="QNX74" s="22"/>
      <c r="QNY74" s="22"/>
      <c r="QNZ74" s="22"/>
      <c r="QOA74" s="22"/>
      <c r="QOB74" s="22"/>
      <c r="QOC74" s="22"/>
      <c r="QOD74" s="22"/>
      <c r="QOE74" s="22"/>
      <c r="QOF74" s="22"/>
      <c r="QOG74" s="22"/>
      <c r="QOH74" s="22"/>
      <c r="QOI74" s="22"/>
      <c r="QOJ74" s="22"/>
      <c r="QOK74" s="22"/>
      <c r="QOL74" s="22"/>
      <c r="QOM74" s="22"/>
      <c r="QON74" s="22"/>
      <c r="QOO74" s="22"/>
      <c r="QOP74" s="22"/>
      <c r="QOQ74" s="22"/>
      <c r="QOR74" s="22"/>
      <c r="QOS74" s="22"/>
      <c r="QOT74" s="22"/>
      <c r="QOU74" s="22"/>
      <c r="QOV74" s="22"/>
      <c r="QOW74" s="22"/>
      <c r="QOX74" s="22"/>
      <c r="QOY74" s="22"/>
      <c r="QOZ74" s="22"/>
      <c r="QPA74" s="22"/>
      <c r="QPB74" s="22"/>
      <c r="QPC74" s="22"/>
      <c r="QPD74" s="22"/>
      <c r="QPE74" s="22"/>
      <c r="QPF74" s="22"/>
      <c r="QPG74" s="22"/>
      <c r="QPH74" s="22"/>
      <c r="QPI74" s="22"/>
      <c r="QPJ74" s="22"/>
      <c r="QPK74" s="22"/>
      <c r="QPL74" s="22"/>
      <c r="QPM74" s="22"/>
      <c r="QPN74" s="22"/>
      <c r="QPO74" s="22"/>
      <c r="QPP74" s="22"/>
      <c r="QPQ74" s="22"/>
      <c r="QPR74" s="22"/>
      <c r="QPS74" s="22"/>
      <c r="QPT74" s="22"/>
      <c r="QPU74" s="22"/>
      <c r="QPV74" s="22"/>
      <c r="QPW74" s="22"/>
      <c r="QPX74" s="22"/>
      <c r="QPY74" s="22"/>
      <c r="QPZ74" s="22"/>
      <c r="QQA74" s="22"/>
      <c r="QQB74" s="22"/>
      <c r="QQC74" s="22"/>
      <c r="QQD74" s="22"/>
      <c r="QQE74" s="22"/>
      <c r="QQF74" s="22"/>
      <c r="QQG74" s="22"/>
      <c r="QQH74" s="22"/>
      <c r="QQI74" s="22"/>
      <c r="QQJ74" s="22"/>
      <c r="QQK74" s="22"/>
      <c r="QQL74" s="22"/>
      <c r="QQM74" s="22"/>
      <c r="QQN74" s="22"/>
      <c r="QQO74" s="22"/>
      <c r="QQP74" s="22"/>
      <c r="QQQ74" s="22"/>
      <c r="QQR74" s="22"/>
      <c r="QQS74" s="22"/>
      <c r="QQT74" s="22"/>
      <c r="QQU74" s="22"/>
      <c r="QQV74" s="22"/>
      <c r="QQW74" s="22"/>
      <c r="QQX74" s="22"/>
      <c r="QQY74" s="22"/>
      <c r="QQZ74" s="22"/>
      <c r="QRA74" s="22"/>
      <c r="QRB74" s="22"/>
      <c r="QRC74" s="22"/>
      <c r="QRD74" s="22"/>
      <c r="QRE74" s="22"/>
      <c r="QRF74" s="22"/>
      <c r="QRG74" s="22"/>
      <c r="QRH74" s="22"/>
      <c r="QRI74" s="22"/>
      <c r="QRJ74" s="22"/>
      <c r="QRK74" s="22"/>
      <c r="QRL74" s="22"/>
      <c r="QRM74" s="22"/>
      <c r="QRN74" s="22"/>
      <c r="QRO74" s="22"/>
      <c r="QRP74" s="22"/>
      <c r="QRQ74" s="22"/>
      <c r="QRR74" s="22"/>
      <c r="QRS74" s="22"/>
      <c r="QRT74" s="22"/>
      <c r="QRU74" s="22"/>
      <c r="QRV74" s="22"/>
      <c r="QRW74" s="22"/>
      <c r="QRX74" s="22"/>
      <c r="QRY74" s="22"/>
      <c r="QRZ74" s="22"/>
      <c r="QSA74" s="22"/>
      <c r="QSB74" s="22"/>
      <c r="QSC74" s="22"/>
      <c r="QSD74" s="22"/>
      <c r="QSE74" s="22"/>
      <c r="QSF74" s="22"/>
      <c r="QSG74" s="22"/>
      <c r="QSH74" s="22"/>
      <c r="QSI74" s="22"/>
      <c r="QSJ74" s="22"/>
      <c r="QSK74" s="22"/>
      <c r="QSL74" s="22"/>
      <c r="QSM74" s="22"/>
      <c r="QSN74" s="22"/>
      <c r="QSO74" s="22"/>
      <c r="QSP74" s="22"/>
      <c r="QSQ74" s="22"/>
      <c r="QSR74" s="22"/>
      <c r="QSS74" s="22"/>
      <c r="QST74" s="22"/>
      <c r="QSU74" s="22"/>
      <c r="QSV74" s="22"/>
      <c r="QSW74" s="22"/>
      <c r="QSX74" s="22"/>
      <c r="QSY74" s="22"/>
      <c r="QSZ74" s="22"/>
      <c r="QTA74" s="22"/>
      <c r="QTB74" s="22"/>
      <c r="QTC74" s="22"/>
      <c r="QTD74" s="22"/>
      <c r="QTE74" s="22"/>
      <c r="QTF74" s="22"/>
      <c r="QTG74" s="22"/>
      <c r="QTH74" s="22"/>
      <c r="QTI74" s="22"/>
      <c r="QTJ74" s="22"/>
      <c r="QTK74" s="22"/>
      <c r="QTL74" s="22"/>
      <c r="QTM74" s="22"/>
      <c r="QTN74" s="22"/>
      <c r="QTO74" s="22"/>
      <c r="QTP74" s="22"/>
      <c r="QTQ74" s="22"/>
      <c r="QTR74" s="22"/>
      <c r="QTS74" s="22"/>
      <c r="QTT74" s="22"/>
      <c r="QTU74" s="22"/>
      <c r="QTV74" s="22"/>
      <c r="QTW74" s="22"/>
      <c r="QTX74" s="22"/>
      <c r="QTY74" s="22"/>
      <c r="QTZ74" s="22"/>
      <c r="QUA74" s="22"/>
      <c r="QUB74" s="22"/>
      <c r="QUC74" s="22"/>
      <c r="QUD74" s="22"/>
      <c r="QUE74" s="22"/>
      <c r="QUF74" s="22"/>
      <c r="QUG74" s="22"/>
      <c r="QUH74" s="22"/>
      <c r="QUI74" s="22"/>
      <c r="QUJ74" s="22"/>
      <c r="QUK74" s="22"/>
      <c r="QUL74" s="22"/>
      <c r="QUM74" s="22"/>
      <c r="QUN74" s="22"/>
      <c r="QUO74" s="22"/>
      <c r="QUP74" s="22"/>
      <c r="QUQ74" s="22"/>
      <c r="QUR74" s="22"/>
      <c r="QUS74" s="22"/>
      <c r="QUT74" s="22"/>
      <c r="QUU74" s="22"/>
      <c r="QUV74" s="22"/>
      <c r="QUW74" s="22"/>
      <c r="QUX74" s="22"/>
      <c r="QUY74" s="22"/>
      <c r="QUZ74" s="22"/>
      <c r="QVA74" s="22"/>
      <c r="QVB74" s="22"/>
      <c r="QVC74" s="22"/>
      <c r="QVD74" s="22"/>
      <c r="QVE74" s="22"/>
      <c r="QVF74" s="22"/>
      <c r="QVG74" s="22"/>
      <c r="QVH74" s="22"/>
      <c r="QVI74" s="22"/>
      <c r="QVJ74" s="22"/>
      <c r="QVK74" s="22"/>
      <c r="QVL74" s="22"/>
      <c r="QVM74" s="22"/>
      <c r="QVN74" s="22"/>
      <c r="QVO74" s="22"/>
      <c r="QVP74" s="22"/>
      <c r="QVQ74" s="22"/>
      <c r="QVR74" s="22"/>
      <c r="QVS74" s="22"/>
      <c r="QVT74" s="22"/>
      <c r="QVU74" s="22"/>
      <c r="QVV74" s="22"/>
      <c r="QVW74" s="22"/>
      <c r="QVX74" s="22"/>
      <c r="QVY74" s="22"/>
      <c r="QVZ74" s="22"/>
      <c r="QWA74" s="22"/>
      <c r="QWB74" s="22"/>
      <c r="QWC74" s="22"/>
      <c r="QWD74" s="22"/>
      <c r="QWE74" s="22"/>
      <c r="QWF74" s="22"/>
      <c r="QWG74" s="22"/>
      <c r="QWH74" s="22"/>
      <c r="QWI74" s="22"/>
      <c r="QWJ74" s="22"/>
      <c r="QWK74" s="22"/>
      <c r="QWL74" s="22"/>
      <c r="QWM74" s="22"/>
      <c r="QWN74" s="22"/>
      <c r="QWO74" s="22"/>
      <c r="QWP74" s="22"/>
      <c r="QWQ74" s="22"/>
      <c r="QWR74" s="22"/>
      <c r="QWS74" s="22"/>
      <c r="QWT74" s="22"/>
      <c r="QWU74" s="22"/>
      <c r="QWV74" s="22"/>
      <c r="QWW74" s="22"/>
      <c r="QWX74" s="22"/>
      <c r="QWY74" s="22"/>
      <c r="QWZ74" s="22"/>
      <c r="QXA74" s="22"/>
      <c r="QXB74" s="22"/>
      <c r="QXC74" s="22"/>
      <c r="QXD74" s="22"/>
      <c r="QXE74" s="22"/>
      <c r="QXF74" s="22"/>
      <c r="QXG74" s="22"/>
      <c r="QXH74" s="22"/>
      <c r="QXI74" s="22"/>
      <c r="QXJ74" s="22"/>
      <c r="QXK74" s="22"/>
      <c r="QXL74" s="22"/>
      <c r="QXM74" s="22"/>
      <c r="QXN74" s="22"/>
      <c r="QXO74" s="22"/>
      <c r="QXP74" s="22"/>
      <c r="QXQ74" s="22"/>
      <c r="QXR74" s="22"/>
      <c r="QXS74" s="22"/>
      <c r="QXT74" s="22"/>
      <c r="QXU74" s="22"/>
      <c r="QXV74" s="22"/>
      <c r="QXW74" s="22"/>
      <c r="QXX74" s="22"/>
      <c r="QXY74" s="22"/>
      <c r="QXZ74" s="22"/>
      <c r="QYA74" s="22"/>
      <c r="QYB74" s="22"/>
      <c r="QYC74" s="22"/>
      <c r="QYD74" s="22"/>
      <c r="QYE74" s="22"/>
      <c r="QYF74" s="22"/>
      <c r="QYG74" s="22"/>
      <c r="QYH74" s="22"/>
      <c r="QYI74" s="22"/>
      <c r="QYJ74" s="22"/>
      <c r="QYK74" s="22"/>
      <c r="QYL74" s="22"/>
      <c r="QYM74" s="22"/>
      <c r="QYN74" s="22"/>
      <c r="QYO74" s="22"/>
      <c r="QYP74" s="22"/>
      <c r="QYQ74" s="22"/>
      <c r="QYR74" s="22"/>
      <c r="QYS74" s="22"/>
      <c r="QYT74" s="22"/>
      <c r="QYU74" s="22"/>
      <c r="QYV74" s="22"/>
      <c r="QYW74" s="22"/>
      <c r="QYX74" s="22"/>
      <c r="QYY74" s="22"/>
      <c r="QYZ74" s="22"/>
      <c r="QZA74" s="22"/>
      <c r="QZB74" s="22"/>
      <c r="QZC74" s="22"/>
      <c r="QZD74" s="22"/>
      <c r="QZE74" s="22"/>
      <c r="QZF74" s="22"/>
      <c r="QZG74" s="22"/>
      <c r="QZH74" s="22"/>
      <c r="QZI74" s="22"/>
      <c r="QZJ74" s="22"/>
      <c r="QZK74" s="22"/>
      <c r="QZL74" s="22"/>
      <c r="QZM74" s="22"/>
      <c r="QZN74" s="22"/>
      <c r="QZO74" s="22"/>
      <c r="QZP74" s="22"/>
      <c r="QZQ74" s="22"/>
      <c r="QZR74" s="22"/>
      <c r="QZS74" s="22"/>
      <c r="QZT74" s="22"/>
      <c r="QZU74" s="22"/>
      <c r="QZV74" s="22"/>
      <c r="QZW74" s="22"/>
      <c r="QZX74" s="22"/>
      <c r="QZY74" s="22"/>
      <c r="QZZ74" s="22"/>
      <c r="RAA74" s="22"/>
      <c r="RAB74" s="22"/>
      <c r="RAC74" s="22"/>
      <c r="RAD74" s="22"/>
      <c r="RAE74" s="22"/>
      <c r="RAF74" s="22"/>
      <c r="RAG74" s="22"/>
      <c r="RAH74" s="22"/>
      <c r="RAI74" s="22"/>
      <c r="RAJ74" s="22"/>
      <c r="RAK74" s="22"/>
      <c r="RAL74" s="22"/>
      <c r="RAM74" s="22"/>
      <c r="RAN74" s="22"/>
      <c r="RAO74" s="22"/>
      <c r="RAP74" s="22"/>
      <c r="RAQ74" s="22"/>
      <c r="RAR74" s="22"/>
      <c r="RAS74" s="22"/>
      <c r="RAT74" s="22"/>
      <c r="RAU74" s="22"/>
      <c r="RAV74" s="22"/>
      <c r="RAW74" s="22"/>
      <c r="RAX74" s="22"/>
      <c r="RAY74" s="22"/>
      <c r="RAZ74" s="22"/>
      <c r="RBA74" s="22"/>
      <c r="RBB74" s="22"/>
      <c r="RBC74" s="22"/>
      <c r="RBD74" s="22"/>
      <c r="RBE74" s="22"/>
      <c r="RBF74" s="22"/>
      <c r="RBG74" s="22"/>
      <c r="RBH74" s="22"/>
      <c r="RBI74" s="22"/>
      <c r="RBJ74" s="22"/>
      <c r="RBK74" s="22"/>
      <c r="RBL74" s="22"/>
      <c r="RBM74" s="22"/>
      <c r="RBN74" s="22"/>
      <c r="RBO74" s="22"/>
      <c r="RBP74" s="22"/>
      <c r="RBQ74" s="22"/>
      <c r="RBR74" s="22"/>
      <c r="RBS74" s="22"/>
      <c r="RBT74" s="22"/>
      <c r="RBU74" s="22"/>
      <c r="RBV74" s="22"/>
      <c r="RBW74" s="22"/>
      <c r="RBX74" s="22"/>
      <c r="RBY74" s="22"/>
      <c r="RBZ74" s="22"/>
      <c r="RCA74" s="22"/>
      <c r="RCB74" s="22"/>
      <c r="RCC74" s="22"/>
      <c r="RCD74" s="22"/>
      <c r="RCE74" s="22"/>
      <c r="RCF74" s="22"/>
      <c r="RCG74" s="22"/>
      <c r="RCH74" s="22"/>
      <c r="RCI74" s="22"/>
      <c r="RCJ74" s="22"/>
      <c r="RCK74" s="22"/>
      <c r="RCL74" s="22"/>
      <c r="RCM74" s="22"/>
      <c r="RCN74" s="22"/>
      <c r="RCO74" s="22"/>
      <c r="RCP74" s="22"/>
      <c r="RCQ74" s="22"/>
      <c r="RCR74" s="22"/>
      <c r="RCS74" s="22"/>
      <c r="RCT74" s="22"/>
      <c r="RCU74" s="22"/>
      <c r="RCV74" s="22"/>
      <c r="RCW74" s="22"/>
      <c r="RCX74" s="22"/>
      <c r="RCY74" s="22"/>
      <c r="RCZ74" s="22"/>
      <c r="RDA74" s="22"/>
      <c r="RDB74" s="22"/>
      <c r="RDC74" s="22"/>
      <c r="RDD74" s="22"/>
      <c r="RDE74" s="22"/>
      <c r="RDF74" s="22"/>
      <c r="RDG74" s="22"/>
      <c r="RDH74" s="22"/>
      <c r="RDI74" s="22"/>
      <c r="RDJ74" s="22"/>
      <c r="RDK74" s="22"/>
      <c r="RDL74" s="22"/>
      <c r="RDM74" s="22"/>
      <c r="RDN74" s="22"/>
      <c r="RDO74" s="22"/>
      <c r="RDP74" s="22"/>
      <c r="RDQ74" s="22"/>
      <c r="RDR74" s="22"/>
      <c r="RDS74" s="22"/>
      <c r="RDT74" s="22"/>
      <c r="RDU74" s="22"/>
      <c r="RDV74" s="22"/>
      <c r="RDW74" s="22"/>
      <c r="RDX74" s="22"/>
      <c r="RDY74" s="22"/>
      <c r="RDZ74" s="22"/>
      <c r="REA74" s="22"/>
      <c r="REB74" s="22"/>
      <c r="REC74" s="22"/>
      <c r="RED74" s="22"/>
      <c r="REE74" s="22"/>
      <c r="REF74" s="22"/>
      <c r="REG74" s="22"/>
      <c r="REH74" s="22"/>
      <c r="REI74" s="22"/>
      <c r="REJ74" s="22"/>
      <c r="REK74" s="22"/>
      <c r="REL74" s="22"/>
      <c r="REM74" s="22"/>
      <c r="REN74" s="22"/>
      <c r="REO74" s="22"/>
      <c r="REP74" s="22"/>
      <c r="REQ74" s="22"/>
      <c r="RER74" s="22"/>
      <c r="RES74" s="22"/>
      <c r="RET74" s="22"/>
      <c r="REU74" s="22"/>
      <c r="REV74" s="22"/>
      <c r="REW74" s="22"/>
      <c r="REX74" s="22"/>
      <c r="REY74" s="22"/>
      <c r="REZ74" s="22"/>
      <c r="RFA74" s="22"/>
      <c r="RFB74" s="22"/>
      <c r="RFC74" s="22"/>
      <c r="RFD74" s="22"/>
      <c r="RFE74" s="22"/>
      <c r="RFF74" s="22"/>
      <c r="RFG74" s="22"/>
      <c r="RFH74" s="22"/>
      <c r="RFI74" s="22"/>
      <c r="RFJ74" s="22"/>
      <c r="RFK74" s="22"/>
      <c r="RFL74" s="22"/>
      <c r="RFM74" s="22"/>
      <c r="RFN74" s="22"/>
      <c r="RFO74" s="22"/>
      <c r="RFP74" s="22"/>
      <c r="RFQ74" s="22"/>
      <c r="RFR74" s="22"/>
      <c r="RFS74" s="22"/>
      <c r="RFT74" s="22"/>
      <c r="RFU74" s="22"/>
      <c r="RFV74" s="22"/>
      <c r="RFW74" s="22"/>
      <c r="RFX74" s="22"/>
      <c r="RFY74" s="22"/>
      <c r="RFZ74" s="22"/>
      <c r="RGA74" s="22"/>
      <c r="RGB74" s="22"/>
      <c r="RGC74" s="22"/>
      <c r="RGD74" s="22"/>
      <c r="RGE74" s="22"/>
      <c r="RGF74" s="22"/>
      <c r="RGG74" s="22"/>
      <c r="RGH74" s="22"/>
      <c r="RGI74" s="22"/>
      <c r="RGJ74" s="22"/>
      <c r="RGK74" s="22"/>
      <c r="RGL74" s="22"/>
      <c r="RGM74" s="22"/>
      <c r="RGN74" s="22"/>
      <c r="RGO74" s="22"/>
      <c r="RGP74" s="22"/>
      <c r="RGQ74" s="22"/>
      <c r="RGR74" s="22"/>
      <c r="RGS74" s="22"/>
      <c r="RGT74" s="22"/>
      <c r="RGU74" s="22"/>
      <c r="RGV74" s="22"/>
      <c r="RGW74" s="22"/>
      <c r="RGX74" s="22"/>
      <c r="RGY74" s="22"/>
      <c r="RGZ74" s="22"/>
      <c r="RHA74" s="22"/>
      <c r="RHB74" s="22"/>
      <c r="RHC74" s="22"/>
      <c r="RHD74" s="22"/>
      <c r="RHE74" s="22"/>
      <c r="RHF74" s="22"/>
      <c r="RHG74" s="22"/>
      <c r="RHH74" s="22"/>
      <c r="RHI74" s="22"/>
      <c r="RHJ74" s="22"/>
      <c r="RHK74" s="22"/>
      <c r="RHL74" s="22"/>
      <c r="RHM74" s="22"/>
      <c r="RHN74" s="22"/>
      <c r="RHO74" s="22"/>
      <c r="RHP74" s="22"/>
      <c r="RHQ74" s="22"/>
      <c r="RHR74" s="22"/>
      <c r="RHS74" s="22"/>
      <c r="RHT74" s="22"/>
      <c r="RHU74" s="22"/>
      <c r="RHV74" s="22"/>
      <c r="RHW74" s="22"/>
      <c r="RHX74" s="22"/>
      <c r="RHY74" s="22"/>
      <c r="RHZ74" s="22"/>
      <c r="RIA74" s="22"/>
      <c r="RIB74" s="22"/>
      <c r="RIC74" s="22"/>
      <c r="RID74" s="22"/>
      <c r="RIE74" s="22"/>
      <c r="RIF74" s="22"/>
      <c r="RIG74" s="22"/>
      <c r="RIH74" s="22"/>
      <c r="RII74" s="22"/>
      <c r="RIJ74" s="22"/>
      <c r="RIK74" s="22"/>
      <c r="RIL74" s="22"/>
      <c r="RIM74" s="22"/>
      <c r="RIN74" s="22"/>
      <c r="RIO74" s="22"/>
      <c r="RIP74" s="22"/>
      <c r="RIQ74" s="22"/>
      <c r="RIR74" s="22"/>
      <c r="RIS74" s="22"/>
      <c r="RIT74" s="22"/>
      <c r="RIU74" s="22"/>
      <c r="RIV74" s="22"/>
      <c r="RIW74" s="22"/>
      <c r="RIX74" s="22"/>
      <c r="RIY74" s="22"/>
      <c r="RIZ74" s="22"/>
      <c r="RJA74" s="22"/>
      <c r="RJB74" s="22"/>
      <c r="RJC74" s="22"/>
      <c r="RJD74" s="22"/>
      <c r="RJE74" s="22"/>
      <c r="RJF74" s="22"/>
      <c r="RJG74" s="22"/>
      <c r="RJH74" s="22"/>
      <c r="RJI74" s="22"/>
      <c r="RJJ74" s="22"/>
      <c r="RJK74" s="22"/>
      <c r="RJL74" s="22"/>
      <c r="RJM74" s="22"/>
      <c r="RJN74" s="22"/>
      <c r="RJO74" s="22"/>
      <c r="RJP74" s="22"/>
      <c r="RJQ74" s="22"/>
      <c r="RJR74" s="22"/>
      <c r="RJS74" s="22"/>
      <c r="RJT74" s="22"/>
      <c r="RJU74" s="22"/>
      <c r="RJV74" s="22"/>
      <c r="RJW74" s="22"/>
      <c r="RJX74" s="22"/>
      <c r="RJY74" s="22"/>
      <c r="RJZ74" s="22"/>
      <c r="RKA74" s="22"/>
      <c r="RKB74" s="22"/>
      <c r="RKC74" s="22"/>
      <c r="RKD74" s="22"/>
      <c r="RKE74" s="22"/>
      <c r="RKF74" s="22"/>
      <c r="RKG74" s="22"/>
      <c r="RKH74" s="22"/>
      <c r="RKI74" s="22"/>
      <c r="RKJ74" s="22"/>
      <c r="RKK74" s="22"/>
      <c r="RKL74" s="22"/>
      <c r="RKM74" s="22"/>
      <c r="RKN74" s="22"/>
      <c r="RKO74" s="22"/>
      <c r="RKP74" s="22"/>
      <c r="RKQ74" s="22"/>
      <c r="RKR74" s="22"/>
      <c r="RKS74" s="22"/>
      <c r="RKT74" s="22"/>
      <c r="RKU74" s="22"/>
      <c r="RKV74" s="22"/>
      <c r="RKW74" s="22"/>
      <c r="RKX74" s="22"/>
      <c r="RKY74" s="22"/>
      <c r="RKZ74" s="22"/>
      <c r="RLA74" s="22"/>
      <c r="RLB74" s="22"/>
      <c r="RLC74" s="22"/>
      <c r="RLD74" s="22"/>
      <c r="RLE74" s="22"/>
      <c r="RLF74" s="22"/>
      <c r="RLG74" s="22"/>
      <c r="RLH74" s="22"/>
      <c r="RLI74" s="22"/>
      <c r="RLJ74" s="22"/>
      <c r="RLK74" s="22"/>
      <c r="RLL74" s="22"/>
      <c r="RLM74" s="22"/>
      <c r="RLN74" s="22"/>
      <c r="RLO74" s="22"/>
      <c r="RLP74" s="22"/>
      <c r="RLQ74" s="22"/>
      <c r="RLR74" s="22"/>
      <c r="RLS74" s="22"/>
      <c r="RLT74" s="22"/>
      <c r="RLU74" s="22"/>
      <c r="RLV74" s="22"/>
      <c r="RLW74" s="22"/>
      <c r="RLX74" s="22"/>
      <c r="RLY74" s="22"/>
      <c r="RLZ74" s="22"/>
      <c r="RMA74" s="22"/>
      <c r="RMB74" s="22"/>
      <c r="RMC74" s="22"/>
      <c r="RMD74" s="22"/>
      <c r="RME74" s="22"/>
      <c r="RMF74" s="22"/>
      <c r="RMG74" s="22"/>
      <c r="RMH74" s="22"/>
      <c r="RMI74" s="22"/>
      <c r="RMJ74" s="22"/>
      <c r="RMK74" s="22"/>
      <c r="RML74" s="22"/>
      <c r="RMM74" s="22"/>
      <c r="RMN74" s="22"/>
      <c r="RMO74" s="22"/>
      <c r="RMP74" s="22"/>
      <c r="RMQ74" s="22"/>
      <c r="RMR74" s="22"/>
      <c r="RMS74" s="22"/>
      <c r="RMT74" s="22"/>
      <c r="RMU74" s="22"/>
      <c r="RMV74" s="22"/>
      <c r="RMW74" s="22"/>
      <c r="RMX74" s="22"/>
      <c r="RMY74" s="22"/>
      <c r="RMZ74" s="22"/>
      <c r="RNA74" s="22"/>
      <c r="RNB74" s="22"/>
      <c r="RNC74" s="22"/>
      <c r="RND74" s="22"/>
      <c r="RNE74" s="22"/>
      <c r="RNF74" s="22"/>
      <c r="RNG74" s="22"/>
      <c r="RNH74" s="22"/>
      <c r="RNI74" s="22"/>
      <c r="RNJ74" s="22"/>
      <c r="RNK74" s="22"/>
      <c r="RNL74" s="22"/>
      <c r="RNM74" s="22"/>
      <c r="RNN74" s="22"/>
      <c r="RNO74" s="22"/>
      <c r="RNP74" s="22"/>
      <c r="RNQ74" s="22"/>
      <c r="RNR74" s="22"/>
      <c r="RNS74" s="22"/>
      <c r="RNT74" s="22"/>
      <c r="RNU74" s="22"/>
      <c r="RNV74" s="22"/>
      <c r="RNW74" s="22"/>
      <c r="RNX74" s="22"/>
      <c r="RNY74" s="22"/>
      <c r="RNZ74" s="22"/>
      <c r="ROA74" s="22"/>
      <c r="ROB74" s="22"/>
      <c r="ROC74" s="22"/>
      <c r="ROD74" s="22"/>
      <c r="ROE74" s="22"/>
      <c r="ROF74" s="22"/>
      <c r="ROG74" s="22"/>
      <c r="ROH74" s="22"/>
      <c r="ROI74" s="22"/>
      <c r="ROJ74" s="22"/>
      <c r="ROK74" s="22"/>
      <c r="ROL74" s="22"/>
      <c r="ROM74" s="22"/>
      <c r="RON74" s="22"/>
      <c r="ROO74" s="22"/>
      <c r="ROP74" s="22"/>
      <c r="ROQ74" s="22"/>
      <c r="ROR74" s="22"/>
      <c r="ROS74" s="22"/>
      <c r="ROT74" s="22"/>
      <c r="ROU74" s="22"/>
      <c r="ROV74" s="22"/>
      <c r="ROW74" s="22"/>
      <c r="ROX74" s="22"/>
      <c r="ROY74" s="22"/>
      <c r="ROZ74" s="22"/>
      <c r="RPA74" s="22"/>
      <c r="RPB74" s="22"/>
      <c r="RPC74" s="22"/>
      <c r="RPD74" s="22"/>
      <c r="RPE74" s="22"/>
      <c r="RPF74" s="22"/>
      <c r="RPG74" s="22"/>
      <c r="RPH74" s="22"/>
      <c r="RPI74" s="22"/>
      <c r="RPJ74" s="22"/>
      <c r="RPK74" s="22"/>
      <c r="RPL74" s="22"/>
      <c r="RPM74" s="22"/>
      <c r="RPN74" s="22"/>
      <c r="RPO74" s="22"/>
      <c r="RPP74" s="22"/>
      <c r="RPQ74" s="22"/>
      <c r="RPR74" s="22"/>
      <c r="RPS74" s="22"/>
      <c r="RPT74" s="22"/>
      <c r="RPU74" s="22"/>
      <c r="RPV74" s="22"/>
      <c r="RPW74" s="22"/>
      <c r="RPX74" s="22"/>
      <c r="RPY74" s="22"/>
      <c r="RPZ74" s="22"/>
      <c r="RQA74" s="22"/>
      <c r="RQB74" s="22"/>
      <c r="RQC74" s="22"/>
      <c r="RQD74" s="22"/>
      <c r="RQE74" s="22"/>
      <c r="RQF74" s="22"/>
      <c r="RQG74" s="22"/>
      <c r="RQH74" s="22"/>
      <c r="RQI74" s="22"/>
      <c r="RQJ74" s="22"/>
      <c r="RQK74" s="22"/>
      <c r="RQL74" s="22"/>
      <c r="RQM74" s="22"/>
      <c r="RQN74" s="22"/>
      <c r="RQO74" s="22"/>
      <c r="RQP74" s="22"/>
      <c r="RQQ74" s="22"/>
      <c r="RQR74" s="22"/>
      <c r="RQS74" s="22"/>
      <c r="RQT74" s="22"/>
      <c r="RQU74" s="22"/>
      <c r="RQV74" s="22"/>
      <c r="RQW74" s="22"/>
      <c r="RQX74" s="22"/>
      <c r="RQY74" s="22"/>
      <c r="RQZ74" s="22"/>
      <c r="RRA74" s="22"/>
      <c r="RRB74" s="22"/>
      <c r="RRC74" s="22"/>
      <c r="RRD74" s="22"/>
      <c r="RRE74" s="22"/>
      <c r="RRF74" s="22"/>
      <c r="RRG74" s="22"/>
      <c r="RRH74" s="22"/>
      <c r="RRI74" s="22"/>
      <c r="RRJ74" s="22"/>
      <c r="RRK74" s="22"/>
      <c r="RRL74" s="22"/>
      <c r="RRM74" s="22"/>
      <c r="RRN74" s="22"/>
      <c r="RRO74" s="22"/>
      <c r="RRP74" s="22"/>
      <c r="RRQ74" s="22"/>
      <c r="RRR74" s="22"/>
      <c r="RRS74" s="22"/>
      <c r="RRT74" s="22"/>
      <c r="RRU74" s="22"/>
      <c r="RRV74" s="22"/>
      <c r="RRW74" s="22"/>
      <c r="RRX74" s="22"/>
      <c r="RRY74" s="22"/>
      <c r="RRZ74" s="22"/>
      <c r="RSA74" s="22"/>
      <c r="RSB74" s="22"/>
      <c r="RSC74" s="22"/>
      <c r="RSD74" s="22"/>
      <c r="RSE74" s="22"/>
      <c r="RSF74" s="22"/>
      <c r="RSG74" s="22"/>
      <c r="RSH74" s="22"/>
      <c r="RSI74" s="22"/>
      <c r="RSJ74" s="22"/>
      <c r="RSK74" s="22"/>
      <c r="RSL74" s="22"/>
      <c r="RSM74" s="22"/>
      <c r="RSN74" s="22"/>
      <c r="RSO74" s="22"/>
      <c r="RSP74" s="22"/>
      <c r="RSQ74" s="22"/>
      <c r="RSR74" s="22"/>
      <c r="RSS74" s="22"/>
      <c r="RST74" s="22"/>
      <c r="RSU74" s="22"/>
      <c r="RSV74" s="22"/>
      <c r="RSW74" s="22"/>
      <c r="RSX74" s="22"/>
      <c r="RSY74" s="22"/>
      <c r="RSZ74" s="22"/>
      <c r="RTA74" s="22"/>
      <c r="RTB74" s="22"/>
      <c r="RTC74" s="22"/>
      <c r="RTD74" s="22"/>
      <c r="RTE74" s="22"/>
      <c r="RTF74" s="22"/>
      <c r="RTG74" s="22"/>
      <c r="RTH74" s="22"/>
      <c r="RTI74" s="22"/>
      <c r="RTJ74" s="22"/>
      <c r="RTK74" s="22"/>
      <c r="RTL74" s="22"/>
      <c r="RTM74" s="22"/>
      <c r="RTN74" s="22"/>
      <c r="RTO74" s="22"/>
      <c r="RTP74" s="22"/>
      <c r="RTQ74" s="22"/>
      <c r="RTR74" s="22"/>
      <c r="RTS74" s="22"/>
      <c r="RTT74" s="22"/>
      <c r="RTU74" s="22"/>
      <c r="RTV74" s="22"/>
      <c r="RTW74" s="22"/>
      <c r="RTX74" s="22"/>
      <c r="RTY74" s="22"/>
      <c r="RTZ74" s="22"/>
      <c r="RUA74" s="22"/>
      <c r="RUB74" s="22"/>
      <c r="RUC74" s="22"/>
      <c r="RUD74" s="22"/>
      <c r="RUE74" s="22"/>
      <c r="RUF74" s="22"/>
      <c r="RUG74" s="22"/>
      <c r="RUH74" s="22"/>
      <c r="RUI74" s="22"/>
      <c r="RUJ74" s="22"/>
      <c r="RUK74" s="22"/>
      <c r="RUL74" s="22"/>
      <c r="RUM74" s="22"/>
      <c r="RUN74" s="22"/>
      <c r="RUO74" s="22"/>
      <c r="RUP74" s="22"/>
      <c r="RUQ74" s="22"/>
      <c r="RUR74" s="22"/>
      <c r="RUS74" s="22"/>
      <c r="RUT74" s="22"/>
      <c r="RUU74" s="22"/>
      <c r="RUV74" s="22"/>
      <c r="RUW74" s="22"/>
      <c r="RUX74" s="22"/>
      <c r="RUY74" s="22"/>
      <c r="RUZ74" s="22"/>
      <c r="RVA74" s="22"/>
      <c r="RVB74" s="22"/>
      <c r="RVC74" s="22"/>
      <c r="RVD74" s="22"/>
      <c r="RVE74" s="22"/>
      <c r="RVF74" s="22"/>
      <c r="RVG74" s="22"/>
      <c r="RVH74" s="22"/>
      <c r="RVI74" s="22"/>
      <c r="RVJ74" s="22"/>
      <c r="RVK74" s="22"/>
      <c r="RVL74" s="22"/>
      <c r="RVM74" s="22"/>
      <c r="RVN74" s="22"/>
      <c r="RVO74" s="22"/>
      <c r="RVP74" s="22"/>
      <c r="RVQ74" s="22"/>
      <c r="RVR74" s="22"/>
      <c r="RVS74" s="22"/>
      <c r="RVT74" s="22"/>
      <c r="RVU74" s="22"/>
      <c r="RVV74" s="22"/>
      <c r="RVW74" s="22"/>
      <c r="RVX74" s="22"/>
      <c r="RVY74" s="22"/>
      <c r="RVZ74" s="22"/>
      <c r="RWA74" s="22"/>
      <c r="RWB74" s="22"/>
      <c r="RWC74" s="22"/>
      <c r="RWD74" s="22"/>
      <c r="RWE74" s="22"/>
      <c r="RWF74" s="22"/>
      <c r="RWG74" s="22"/>
      <c r="RWH74" s="22"/>
      <c r="RWI74" s="22"/>
      <c r="RWJ74" s="22"/>
      <c r="RWK74" s="22"/>
      <c r="RWL74" s="22"/>
      <c r="RWM74" s="22"/>
      <c r="RWN74" s="22"/>
      <c r="RWO74" s="22"/>
      <c r="RWP74" s="22"/>
      <c r="RWQ74" s="22"/>
      <c r="RWR74" s="22"/>
      <c r="RWS74" s="22"/>
      <c r="RWT74" s="22"/>
      <c r="RWU74" s="22"/>
      <c r="RWV74" s="22"/>
      <c r="RWW74" s="22"/>
      <c r="RWX74" s="22"/>
      <c r="RWY74" s="22"/>
      <c r="RWZ74" s="22"/>
      <c r="RXA74" s="22"/>
      <c r="RXB74" s="22"/>
      <c r="RXC74" s="22"/>
      <c r="RXD74" s="22"/>
      <c r="RXE74" s="22"/>
      <c r="RXF74" s="22"/>
      <c r="RXG74" s="22"/>
      <c r="RXH74" s="22"/>
      <c r="RXI74" s="22"/>
      <c r="RXJ74" s="22"/>
      <c r="RXK74" s="22"/>
      <c r="RXL74" s="22"/>
      <c r="RXM74" s="22"/>
      <c r="RXN74" s="22"/>
      <c r="RXO74" s="22"/>
      <c r="RXP74" s="22"/>
      <c r="RXQ74" s="22"/>
      <c r="RXR74" s="22"/>
      <c r="RXS74" s="22"/>
      <c r="RXT74" s="22"/>
      <c r="RXU74" s="22"/>
      <c r="RXV74" s="22"/>
      <c r="RXW74" s="22"/>
      <c r="RXX74" s="22"/>
      <c r="RXY74" s="22"/>
      <c r="RXZ74" s="22"/>
      <c r="RYA74" s="22"/>
      <c r="RYB74" s="22"/>
      <c r="RYC74" s="22"/>
      <c r="RYD74" s="22"/>
      <c r="RYE74" s="22"/>
      <c r="RYF74" s="22"/>
      <c r="RYG74" s="22"/>
      <c r="RYH74" s="22"/>
      <c r="RYI74" s="22"/>
      <c r="RYJ74" s="22"/>
      <c r="RYK74" s="22"/>
      <c r="RYL74" s="22"/>
      <c r="RYM74" s="22"/>
      <c r="RYN74" s="22"/>
      <c r="RYO74" s="22"/>
      <c r="RYP74" s="22"/>
      <c r="RYQ74" s="22"/>
      <c r="RYR74" s="22"/>
      <c r="RYS74" s="22"/>
      <c r="RYT74" s="22"/>
      <c r="RYU74" s="22"/>
      <c r="RYV74" s="22"/>
      <c r="RYW74" s="22"/>
      <c r="RYX74" s="22"/>
      <c r="RYY74" s="22"/>
      <c r="RYZ74" s="22"/>
      <c r="RZA74" s="22"/>
      <c r="RZB74" s="22"/>
      <c r="RZC74" s="22"/>
      <c r="RZD74" s="22"/>
      <c r="RZE74" s="22"/>
      <c r="RZF74" s="22"/>
      <c r="RZG74" s="22"/>
      <c r="RZH74" s="22"/>
      <c r="RZI74" s="22"/>
      <c r="RZJ74" s="22"/>
      <c r="RZK74" s="22"/>
      <c r="RZL74" s="22"/>
      <c r="RZM74" s="22"/>
      <c r="RZN74" s="22"/>
      <c r="RZO74" s="22"/>
      <c r="RZP74" s="22"/>
      <c r="RZQ74" s="22"/>
      <c r="RZR74" s="22"/>
      <c r="RZS74" s="22"/>
      <c r="RZT74" s="22"/>
      <c r="RZU74" s="22"/>
      <c r="RZV74" s="22"/>
      <c r="RZW74" s="22"/>
      <c r="RZX74" s="22"/>
      <c r="RZY74" s="22"/>
      <c r="RZZ74" s="22"/>
      <c r="SAA74" s="22"/>
      <c r="SAB74" s="22"/>
      <c r="SAC74" s="22"/>
      <c r="SAD74" s="22"/>
      <c r="SAE74" s="22"/>
      <c r="SAF74" s="22"/>
      <c r="SAG74" s="22"/>
      <c r="SAH74" s="22"/>
      <c r="SAI74" s="22"/>
      <c r="SAJ74" s="22"/>
      <c r="SAK74" s="22"/>
      <c r="SAL74" s="22"/>
      <c r="SAM74" s="22"/>
      <c r="SAN74" s="22"/>
      <c r="SAO74" s="22"/>
      <c r="SAP74" s="22"/>
      <c r="SAQ74" s="22"/>
      <c r="SAR74" s="22"/>
      <c r="SAS74" s="22"/>
      <c r="SAT74" s="22"/>
      <c r="SAU74" s="22"/>
      <c r="SAV74" s="22"/>
      <c r="SAW74" s="22"/>
      <c r="SAX74" s="22"/>
      <c r="SAY74" s="22"/>
      <c r="SAZ74" s="22"/>
      <c r="SBA74" s="22"/>
      <c r="SBB74" s="22"/>
      <c r="SBC74" s="22"/>
      <c r="SBD74" s="22"/>
      <c r="SBE74" s="22"/>
      <c r="SBF74" s="22"/>
      <c r="SBG74" s="22"/>
      <c r="SBH74" s="22"/>
      <c r="SBI74" s="22"/>
      <c r="SBJ74" s="22"/>
      <c r="SBK74" s="22"/>
      <c r="SBL74" s="22"/>
      <c r="SBM74" s="22"/>
      <c r="SBN74" s="22"/>
      <c r="SBO74" s="22"/>
      <c r="SBP74" s="22"/>
      <c r="SBQ74" s="22"/>
      <c r="SBR74" s="22"/>
      <c r="SBS74" s="22"/>
      <c r="SBT74" s="22"/>
      <c r="SBU74" s="22"/>
      <c r="SBV74" s="22"/>
      <c r="SBW74" s="22"/>
      <c r="SBX74" s="22"/>
      <c r="SBY74" s="22"/>
      <c r="SBZ74" s="22"/>
      <c r="SCA74" s="22"/>
      <c r="SCB74" s="22"/>
      <c r="SCC74" s="22"/>
      <c r="SCD74" s="22"/>
      <c r="SCE74" s="22"/>
      <c r="SCF74" s="22"/>
      <c r="SCG74" s="22"/>
      <c r="SCH74" s="22"/>
      <c r="SCI74" s="22"/>
      <c r="SCJ74" s="22"/>
      <c r="SCK74" s="22"/>
      <c r="SCL74" s="22"/>
      <c r="SCM74" s="22"/>
      <c r="SCN74" s="22"/>
      <c r="SCO74" s="22"/>
      <c r="SCP74" s="22"/>
      <c r="SCQ74" s="22"/>
      <c r="SCR74" s="22"/>
      <c r="SCS74" s="22"/>
      <c r="SCT74" s="22"/>
      <c r="SCU74" s="22"/>
      <c r="SCV74" s="22"/>
      <c r="SCW74" s="22"/>
      <c r="SCX74" s="22"/>
      <c r="SCY74" s="22"/>
      <c r="SCZ74" s="22"/>
      <c r="SDA74" s="22"/>
      <c r="SDB74" s="22"/>
      <c r="SDC74" s="22"/>
      <c r="SDD74" s="22"/>
      <c r="SDE74" s="22"/>
      <c r="SDF74" s="22"/>
      <c r="SDG74" s="22"/>
      <c r="SDH74" s="22"/>
      <c r="SDI74" s="22"/>
      <c r="SDJ74" s="22"/>
      <c r="SDK74" s="22"/>
      <c r="SDL74" s="22"/>
      <c r="SDM74" s="22"/>
      <c r="SDN74" s="22"/>
      <c r="SDO74" s="22"/>
      <c r="SDP74" s="22"/>
      <c r="SDQ74" s="22"/>
      <c r="SDR74" s="22"/>
      <c r="SDS74" s="22"/>
      <c r="SDT74" s="22"/>
      <c r="SDU74" s="22"/>
      <c r="SDV74" s="22"/>
      <c r="SDW74" s="22"/>
      <c r="SDX74" s="22"/>
      <c r="SDY74" s="22"/>
      <c r="SDZ74" s="22"/>
      <c r="SEA74" s="22"/>
      <c r="SEB74" s="22"/>
      <c r="SEC74" s="22"/>
      <c r="SED74" s="22"/>
      <c r="SEE74" s="22"/>
      <c r="SEF74" s="22"/>
      <c r="SEG74" s="22"/>
      <c r="SEH74" s="22"/>
      <c r="SEI74" s="22"/>
      <c r="SEJ74" s="22"/>
      <c r="SEK74" s="22"/>
      <c r="SEL74" s="22"/>
      <c r="SEM74" s="22"/>
      <c r="SEN74" s="22"/>
      <c r="SEO74" s="22"/>
      <c r="SEP74" s="22"/>
      <c r="SEQ74" s="22"/>
      <c r="SER74" s="22"/>
      <c r="SES74" s="22"/>
      <c r="SET74" s="22"/>
      <c r="SEU74" s="22"/>
      <c r="SEV74" s="22"/>
      <c r="SEW74" s="22"/>
      <c r="SEX74" s="22"/>
      <c r="SEY74" s="22"/>
      <c r="SEZ74" s="22"/>
      <c r="SFA74" s="22"/>
      <c r="SFB74" s="22"/>
      <c r="SFC74" s="22"/>
      <c r="SFD74" s="22"/>
      <c r="SFE74" s="22"/>
      <c r="SFF74" s="22"/>
      <c r="SFG74" s="22"/>
      <c r="SFH74" s="22"/>
      <c r="SFI74" s="22"/>
      <c r="SFJ74" s="22"/>
      <c r="SFK74" s="22"/>
      <c r="SFL74" s="22"/>
      <c r="SFM74" s="22"/>
      <c r="SFN74" s="22"/>
      <c r="SFO74" s="22"/>
      <c r="SFP74" s="22"/>
      <c r="SFQ74" s="22"/>
      <c r="SFR74" s="22"/>
      <c r="SFS74" s="22"/>
      <c r="SFT74" s="22"/>
      <c r="SFU74" s="22"/>
      <c r="SFV74" s="22"/>
      <c r="SFW74" s="22"/>
      <c r="SFX74" s="22"/>
      <c r="SFY74" s="22"/>
      <c r="SFZ74" s="22"/>
      <c r="SGA74" s="22"/>
      <c r="SGB74" s="22"/>
      <c r="SGC74" s="22"/>
      <c r="SGD74" s="22"/>
      <c r="SGE74" s="22"/>
      <c r="SGF74" s="22"/>
      <c r="SGG74" s="22"/>
      <c r="SGH74" s="22"/>
      <c r="SGI74" s="22"/>
      <c r="SGJ74" s="22"/>
      <c r="SGK74" s="22"/>
      <c r="SGL74" s="22"/>
      <c r="SGM74" s="22"/>
      <c r="SGN74" s="22"/>
      <c r="SGO74" s="22"/>
      <c r="SGP74" s="22"/>
      <c r="SGQ74" s="22"/>
      <c r="SGR74" s="22"/>
      <c r="SGS74" s="22"/>
      <c r="SGT74" s="22"/>
      <c r="SGU74" s="22"/>
      <c r="SGV74" s="22"/>
      <c r="SGW74" s="22"/>
      <c r="SGX74" s="22"/>
      <c r="SGY74" s="22"/>
      <c r="SGZ74" s="22"/>
      <c r="SHA74" s="22"/>
      <c r="SHB74" s="22"/>
      <c r="SHC74" s="22"/>
      <c r="SHD74" s="22"/>
      <c r="SHE74" s="22"/>
      <c r="SHF74" s="22"/>
      <c r="SHG74" s="22"/>
      <c r="SHH74" s="22"/>
      <c r="SHI74" s="22"/>
      <c r="SHJ74" s="22"/>
      <c r="SHK74" s="22"/>
      <c r="SHL74" s="22"/>
      <c r="SHM74" s="22"/>
      <c r="SHN74" s="22"/>
      <c r="SHO74" s="22"/>
      <c r="SHP74" s="22"/>
      <c r="SHQ74" s="22"/>
      <c r="SHR74" s="22"/>
      <c r="SHS74" s="22"/>
      <c r="SHT74" s="22"/>
      <c r="SHU74" s="22"/>
      <c r="SHV74" s="22"/>
      <c r="SHW74" s="22"/>
      <c r="SHX74" s="22"/>
      <c r="SHY74" s="22"/>
      <c r="SHZ74" s="22"/>
      <c r="SIA74" s="22"/>
      <c r="SIB74" s="22"/>
      <c r="SIC74" s="22"/>
      <c r="SID74" s="22"/>
      <c r="SIE74" s="22"/>
      <c r="SIF74" s="22"/>
      <c r="SIG74" s="22"/>
      <c r="SIH74" s="22"/>
      <c r="SII74" s="22"/>
      <c r="SIJ74" s="22"/>
      <c r="SIK74" s="22"/>
      <c r="SIL74" s="22"/>
      <c r="SIM74" s="22"/>
      <c r="SIN74" s="22"/>
      <c r="SIO74" s="22"/>
      <c r="SIP74" s="22"/>
      <c r="SIQ74" s="22"/>
      <c r="SIR74" s="22"/>
      <c r="SIS74" s="22"/>
      <c r="SIT74" s="22"/>
      <c r="SIU74" s="22"/>
      <c r="SIV74" s="22"/>
      <c r="SIW74" s="22"/>
      <c r="SIX74" s="22"/>
      <c r="SIY74" s="22"/>
      <c r="SIZ74" s="22"/>
      <c r="SJA74" s="22"/>
      <c r="SJB74" s="22"/>
      <c r="SJC74" s="22"/>
      <c r="SJD74" s="22"/>
      <c r="SJE74" s="22"/>
      <c r="SJF74" s="22"/>
      <c r="SJG74" s="22"/>
      <c r="SJH74" s="22"/>
      <c r="SJI74" s="22"/>
      <c r="SJJ74" s="22"/>
      <c r="SJK74" s="22"/>
      <c r="SJL74" s="22"/>
      <c r="SJM74" s="22"/>
      <c r="SJN74" s="22"/>
      <c r="SJO74" s="22"/>
      <c r="SJP74" s="22"/>
      <c r="SJQ74" s="22"/>
      <c r="SJR74" s="22"/>
      <c r="SJS74" s="22"/>
      <c r="SJT74" s="22"/>
      <c r="SJU74" s="22"/>
      <c r="SJV74" s="22"/>
      <c r="SJW74" s="22"/>
      <c r="SJX74" s="22"/>
      <c r="SJY74" s="22"/>
      <c r="SJZ74" s="22"/>
      <c r="SKA74" s="22"/>
      <c r="SKB74" s="22"/>
      <c r="SKC74" s="22"/>
      <c r="SKD74" s="22"/>
      <c r="SKE74" s="22"/>
      <c r="SKF74" s="22"/>
      <c r="SKG74" s="22"/>
      <c r="SKH74" s="22"/>
      <c r="SKI74" s="22"/>
      <c r="SKJ74" s="22"/>
      <c r="SKK74" s="22"/>
      <c r="SKL74" s="22"/>
      <c r="SKM74" s="22"/>
      <c r="SKN74" s="22"/>
      <c r="SKO74" s="22"/>
      <c r="SKP74" s="22"/>
      <c r="SKQ74" s="22"/>
      <c r="SKR74" s="22"/>
      <c r="SKS74" s="22"/>
      <c r="SKT74" s="22"/>
      <c r="SKU74" s="22"/>
      <c r="SKV74" s="22"/>
      <c r="SKW74" s="22"/>
      <c r="SKX74" s="22"/>
      <c r="SKY74" s="22"/>
      <c r="SKZ74" s="22"/>
      <c r="SLA74" s="22"/>
      <c r="SLB74" s="22"/>
      <c r="SLC74" s="22"/>
      <c r="SLD74" s="22"/>
      <c r="SLE74" s="22"/>
      <c r="SLF74" s="22"/>
      <c r="SLG74" s="22"/>
      <c r="SLH74" s="22"/>
      <c r="SLI74" s="22"/>
      <c r="SLJ74" s="22"/>
      <c r="SLK74" s="22"/>
      <c r="SLL74" s="22"/>
      <c r="SLM74" s="22"/>
      <c r="SLN74" s="22"/>
      <c r="SLO74" s="22"/>
      <c r="SLP74" s="22"/>
      <c r="SLQ74" s="22"/>
      <c r="SLR74" s="22"/>
      <c r="SLS74" s="22"/>
      <c r="SLT74" s="22"/>
      <c r="SLU74" s="22"/>
      <c r="SLV74" s="22"/>
      <c r="SLW74" s="22"/>
      <c r="SLX74" s="22"/>
      <c r="SLY74" s="22"/>
      <c r="SLZ74" s="22"/>
      <c r="SMA74" s="22"/>
      <c r="SMB74" s="22"/>
      <c r="SMC74" s="22"/>
      <c r="SMD74" s="22"/>
      <c r="SME74" s="22"/>
      <c r="SMF74" s="22"/>
      <c r="SMG74" s="22"/>
      <c r="SMH74" s="22"/>
      <c r="SMI74" s="22"/>
      <c r="SMJ74" s="22"/>
      <c r="SMK74" s="22"/>
      <c r="SML74" s="22"/>
      <c r="SMM74" s="22"/>
      <c r="SMN74" s="22"/>
      <c r="SMO74" s="22"/>
      <c r="SMP74" s="22"/>
      <c r="SMQ74" s="22"/>
      <c r="SMR74" s="22"/>
      <c r="SMS74" s="22"/>
      <c r="SMT74" s="22"/>
      <c r="SMU74" s="22"/>
      <c r="SMV74" s="22"/>
      <c r="SMW74" s="22"/>
      <c r="SMX74" s="22"/>
      <c r="SMY74" s="22"/>
      <c r="SMZ74" s="22"/>
      <c r="SNA74" s="22"/>
      <c r="SNB74" s="22"/>
      <c r="SNC74" s="22"/>
      <c r="SND74" s="22"/>
      <c r="SNE74" s="22"/>
      <c r="SNF74" s="22"/>
      <c r="SNG74" s="22"/>
      <c r="SNH74" s="22"/>
      <c r="SNI74" s="22"/>
      <c r="SNJ74" s="22"/>
      <c r="SNK74" s="22"/>
      <c r="SNL74" s="22"/>
      <c r="SNM74" s="22"/>
      <c r="SNN74" s="22"/>
      <c r="SNO74" s="22"/>
      <c r="SNP74" s="22"/>
      <c r="SNQ74" s="22"/>
      <c r="SNR74" s="22"/>
      <c r="SNS74" s="22"/>
      <c r="SNT74" s="22"/>
      <c r="SNU74" s="22"/>
      <c r="SNV74" s="22"/>
      <c r="SNW74" s="22"/>
      <c r="SNX74" s="22"/>
      <c r="SNY74" s="22"/>
      <c r="SNZ74" s="22"/>
      <c r="SOA74" s="22"/>
      <c r="SOB74" s="22"/>
      <c r="SOC74" s="22"/>
      <c r="SOD74" s="22"/>
      <c r="SOE74" s="22"/>
      <c r="SOF74" s="22"/>
      <c r="SOG74" s="22"/>
      <c r="SOH74" s="22"/>
      <c r="SOI74" s="22"/>
      <c r="SOJ74" s="22"/>
      <c r="SOK74" s="22"/>
      <c r="SOL74" s="22"/>
      <c r="SOM74" s="22"/>
      <c r="SON74" s="22"/>
      <c r="SOO74" s="22"/>
      <c r="SOP74" s="22"/>
      <c r="SOQ74" s="22"/>
      <c r="SOR74" s="22"/>
      <c r="SOS74" s="22"/>
      <c r="SOT74" s="22"/>
      <c r="SOU74" s="22"/>
      <c r="SOV74" s="22"/>
      <c r="SOW74" s="22"/>
      <c r="SOX74" s="22"/>
      <c r="SOY74" s="22"/>
      <c r="SOZ74" s="22"/>
      <c r="SPA74" s="22"/>
      <c r="SPB74" s="22"/>
      <c r="SPC74" s="22"/>
      <c r="SPD74" s="22"/>
      <c r="SPE74" s="22"/>
      <c r="SPF74" s="22"/>
      <c r="SPG74" s="22"/>
      <c r="SPH74" s="22"/>
      <c r="SPI74" s="22"/>
      <c r="SPJ74" s="22"/>
      <c r="SPK74" s="22"/>
      <c r="SPL74" s="22"/>
      <c r="SPM74" s="22"/>
      <c r="SPN74" s="22"/>
      <c r="SPO74" s="22"/>
      <c r="SPP74" s="22"/>
      <c r="SPQ74" s="22"/>
      <c r="SPR74" s="22"/>
      <c r="SPS74" s="22"/>
      <c r="SPT74" s="22"/>
      <c r="SPU74" s="22"/>
      <c r="SPV74" s="22"/>
      <c r="SPW74" s="22"/>
      <c r="SPX74" s="22"/>
      <c r="SPY74" s="22"/>
      <c r="SPZ74" s="22"/>
      <c r="SQA74" s="22"/>
      <c r="SQB74" s="22"/>
      <c r="SQC74" s="22"/>
      <c r="SQD74" s="22"/>
      <c r="SQE74" s="22"/>
      <c r="SQF74" s="22"/>
      <c r="SQG74" s="22"/>
      <c r="SQH74" s="22"/>
      <c r="SQI74" s="22"/>
      <c r="SQJ74" s="22"/>
      <c r="SQK74" s="22"/>
      <c r="SQL74" s="22"/>
      <c r="SQM74" s="22"/>
      <c r="SQN74" s="22"/>
      <c r="SQO74" s="22"/>
      <c r="SQP74" s="22"/>
      <c r="SQQ74" s="22"/>
      <c r="SQR74" s="22"/>
      <c r="SQS74" s="22"/>
      <c r="SQT74" s="22"/>
      <c r="SQU74" s="22"/>
      <c r="SQV74" s="22"/>
      <c r="SQW74" s="22"/>
      <c r="SQX74" s="22"/>
      <c r="SQY74" s="22"/>
      <c r="SQZ74" s="22"/>
      <c r="SRA74" s="22"/>
      <c r="SRB74" s="22"/>
      <c r="SRC74" s="22"/>
      <c r="SRD74" s="22"/>
      <c r="SRE74" s="22"/>
      <c r="SRF74" s="22"/>
      <c r="SRG74" s="22"/>
      <c r="SRH74" s="22"/>
      <c r="SRI74" s="22"/>
      <c r="SRJ74" s="22"/>
      <c r="SRK74" s="22"/>
      <c r="SRL74" s="22"/>
      <c r="SRM74" s="22"/>
      <c r="SRN74" s="22"/>
      <c r="SRO74" s="22"/>
      <c r="SRP74" s="22"/>
      <c r="SRQ74" s="22"/>
      <c r="SRR74" s="22"/>
      <c r="SRS74" s="22"/>
      <c r="SRT74" s="22"/>
      <c r="SRU74" s="22"/>
      <c r="SRV74" s="22"/>
      <c r="SRW74" s="22"/>
      <c r="SRX74" s="22"/>
      <c r="SRY74" s="22"/>
      <c r="SRZ74" s="22"/>
      <c r="SSA74" s="22"/>
      <c r="SSB74" s="22"/>
      <c r="SSC74" s="22"/>
      <c r="SSD74" s="22"/>
      <c r="SSE74" s="22"/>
      <c r="SSF74" s="22"/>
      <c r="SSG74" s="22"/>
      <c r="SSH74" s="22"/>
      <c r="SSI74" s="22"/>
      <c r="SSJ74" s="22"/>
      <c r="SSK74" s="22"/>
      <c r="SSL74" s="22"/>
      <c r="SSM74" s="22"/>
      <c r="SSN74" s="22"/>
      <c r="SSO74" s="22"/>
      <c r="SSP74" s="22"/>
      <c r="SSQ74" s="22"/>
      <c r="SSR74" s="22"/>
      <c r="SSS74" s="22"/>
      <c r="SST74" s="22"/>
      <c r="SSU74" s="22"/>
      <c r="SSV74" s="22"/>
      <c r="SSW74" s="22"/>
      <c r="SSX74" s="22"/>
      <c r="SSY74" s="22"/>
      <c r="SSZ74" s="22"/>
      <c r="STA74" s="22"/>
      <c r="STB74" s="22"/>
      <c r="STC74" s="22"/>
      <c r="STD74" s="22"/>
      <c r="STE74" s="22"/>
      <c r="STF74" s="22"/>
      <c r="STG74" s="22"/>
      <c r="STH74" s="22"/>
      <c r="STI74" s="22"/>
      <c r="STJ74" s="22"/>
      <c r="STK74" s="22"/>
      <c r="STL74" s="22"/>
      <c r="STM74" s="22"/>
      <c r="STN74" s="22"/>
      <c r="STO74" s="22"/>
      <c r="STP74" s="22"/>
      <c r="STQ74" s="22"/>
      <c r="STR74" s="22"/>
      <c r="STS74" s="22"/>
      <c r="STT74" s="22"/>
      <c r="STU74" s="22"/>
      <c r="STV74" s="22"/>
      <c r="STW74" s="22"/>
      <c r="STX74" s="22"/>
      <c r="STY74" s="22"/>
      <c r="STZ74" s="22"/>
      <c r="SUA74" s="22"/>
      <c r="SUB74" s="22"/>
      <c r="SUC74" s="22"/>
      <c r="SUD74" s="22"/>
      <c r="SUE74" s="22"/>
      <c r="SUF74" s="22"/>
      <c r="SUG74" s="22"/>
      <c r="SUH74" s="22"/>
      <c r="SUI74" s="22"/>
      <c r="SUJ74" s="22"/>
      <c r="SUK74" s="22"/>
      <c r="SUL74" s="22"/>
      <c r="SUM74" s="22"/>
      <c r="SUN74" s="22"/>
      <c r="SUO74" s="22"/>
      <c r="SUP74" s="22"/>
      <c r="SUQ74" s="22"/>
      <c r="SUR74" s="22"/>
      <c r="SUS74" s="22"/>
      <c r="SUT74" s="22"/>
      <c r="SUU74" s="22"/>
      <c r="SUV74" s="22"/>
      <c r="SUW74" s="22"/>
      <c r="SUX74" s="22"/>
      <c r="SUY74" s="22"/>
      <c r="SUZ74" s="22"/>
      <c r="SVA74" s="22"/>
      <c r="SVB74" s="22"/>
      <c r="SVC74" s="22"/>
      <c r="SVD74" s="22"/>
      <c r="SVE74" s="22"/>
      <c r="SVF74" s="22"/>
      <c r="SVG74" s="22"/>
      <c r="SVH74" s="22"/>
      <c r="SVI74" s="22"/>
      <c r="SVJ74" s="22"/>
      <c r="SVK74" s="22"/>
      <c r="SVL74" s="22"/>
      <c r="SVM74" s="22"/>
      <c r="SVN74" s="22"/>
      <c r="SVO74" s="22"/>
      <c r="SVP74" s="22"/>
      <c r="SVQ74" s="22"/>
      <c r="SVR74" s="22"/>
      <c r="SVS74" s="22"/>
      <c r="SVT74" s="22"/>
      <c r="SVU74" s="22"/>
      <c r="SVV74" s="22"/>
      <c r="SVW74" s="22"/>
      <c r="SVX74" s="22"/>
      <c r="SVY74" s="22"/>
      <c r="SVZ74" s="22"/>
      <c r="SWA74" s="22"/>
      <c r="SWB74" s="22"/>
      <c r="SWC74" s="22"/>
      <c r="SWD74" s="22"/>
      <c r="SWE74" s="22"/>
      <c r="SWF74" s="22"/>
      <c r="SWG74" s="22"/>
      <c r="SWH74" s="22"/>
      <c r="SWI74" s="22"/>
      <c r="SWJ74" s="22"/>
      <c r="SWK74" s="22"/>
      <c r="SWL74" s="22"/>
      <c r="SWM74" s="22"/>
      <c r="SWN74" s="22"/>
      <c r="SWO74" s="22"/>
      <c r="SWP74" s="22"/>
      <c r="SWQ74" s="22"/>
      <c r="SWR74" s="22"/>
      <c r="SWS74" s="22"/>
      <c r="SWT74" s="22"/>
      <c r="SWU74" s="22"/>
      <c r="SWV74" s="22"/>
      <c r="SWW74" s="22"/>
      <c r="SWX74" s="22"/>
      <c r="SWY74" s="22"/>
      <c r="SWZ74" s="22"/>
      <c r="SXA74" s="22"/>
      <c r="SXB74" s="22"/>
      <c r="SXC74" s="22"/>
      <c r="SXD74" s="22"/>
      <c r="SXE74" s="22"/>
      <c r="SXF74" s="22"/>
      <c r="SXG74" s="22"/>
      <c r="SXH74" s="22"/>
      <c r="SXI74" s="22"/>
      <c r="SXJ74" s="22"/>
      <c r="SXK74" s="22"/>
      <c r="SXL74" s="22"/>
      <c r="SXM74" s="22"/>
      <c r="SXN74" s="22"/>
      <c r="SXO74" s="22"/>
      <c r="SXP74" s="22"/>
      <c r="SXQ74" s="22"/>
      <c r="SXR74" s="22"/>
      <c r="SXS74" s="22"/>
      <c r="SXT74" s="22"/>
      <c r="SXU74" s="22"/>
      <c r="SXV74" s="22"/>
      <c r="SXW74" s="22"/>
      <c r="SXX74" s="22"/>
      <c r="SXY74" s="22"/>
      <c r="SXZ74" s="22"/>
      <c r="SYA74" s="22"/>
      <c r="SYB74" s="22"/>
      <c r="SYC74" s="22"/>
      <c r="SYD74" s="22"/>
      <c r="SYE74" s="22"/>
      <c r="SYF74" s="22"/>
      <c r="SYG74" s="22"/>
      <c r="SYH74" s="22"/>
      <c r="SYI74" s="22"/>
      <c r="SYJ74" s="22"/>
      <c r="SYK74" s="22"/>
      <c r="SYL74" s="22"/>
      <c r="SYM74" s="22"/>
      <c r="SYN74" s="22"/>
      <c r="SYO74" s="22"/>
      <c r="SYP74" s="22"/>
      <c r="SYQ74" s="22"/>
      <c r="SYR74" s="22"/>
      <c r="SYS74" s="22"/>
      <c r="SYT74" s="22"/>
      <c r="SYU74" s="22"/>
      <c r="SYV74" s="22"/>
      <c r="SYW74" s="22"/>
      <c r="SYX74" s="22"/>
      <c r="SYY74" s="22"/>
      <c r="SYZ74" s="22"/>
      <c r="SZA74" s="22"/>
      <c r="SZB74" s="22"/>
      <c r="SZC74" s="22"/>
      <c r="SZD74" s="22"/>
      <c r="SZE74" s="22"/>
      <c r="SZF74" s="22"/>
      <c r="SZG74" s="22"/>
      <c r="SZH74" s="22"/>
      <c r="SZI74" s="22"/>
      <c r="SZJ74" s="22"/>
      <c r="SZK74" s="22"/>
      <c r="SZL74" s="22"/>
      <c r="SZM74" s="22"/>
      <c r="SZN74" s="22"/>
      <c r="SZO74" s="22"/>
      <c r="SZP74" s="22"/>
      <c r="SZQ74" s="22"/>
      <c r="SZR74" s="22"/>
      <c r="SZS74" s="22"/>
      <c r="SZT74" s="22"/>
      <c r="SZU74" s="22"/>
      <c r="SZV74" s="22"/>
      <c r="SZW74" s="22"/>
      <c r="SZX74" s="22"/>
      <c r="SZY74" s="22"/>
      <c r="SZZ74" s="22"/>
      <c r="TAA74" s="22"/>
      <c r="TAB74" s="22"/>
      <c r="TAC74" s="22"/>
      <c r="TAD74" s="22"/>
      <c r="TAE74" s="22"/>
      <c r="TAF74" s="22"/>
      <c r="TAG74" s="22"/>
      <c r="TAH74" s="22"/>
      <c r="TAI74" s="22"/>
      <c r="TAJ74" s="22"/>
      <c r="TAK74" s="22"/>
      <c r="TAL74" s="22"/>
      <c r="TAM74" s="22"/>
      <c r="TAN74" s="22"/>
      <c r="TAO74" s="22"/>
      <c r="TAP74" s="22"/>
      <c r="TAQ74" s="22"/>
      <c r="TAR74" s="22"/>
      <c r="TAS74" s="22"/>
      <c r="TAT74" s="22"/>
      <c r="TAU74" s="22"/>
      <c r="TAV74" s="22"/>
      <c r="TAW74" s="22"/>
      <c r="TAX74" s="22"/>
      <c r="TAY74" s="22"/>
      <c r="TAZ74" s="22"/>
      <c r="TBA74" s="22"/>
      <c r="TBB74" s="22"/>
      <c r="TBC74" s="22"/>
      <c r="TBD74" s="22"/>
      <c r="TBE74" s="22"/>
      <c r="TBF74" s="22"/>
      <c r="TBG74" s="22"/>
      <c r="TBH74" s="22"/>
      <c r="TBI74" s="22"/>
      <c r="TBJ74" s="22"/>
      <c r="TBK74" s="22"/>
      <c r="TBL74" s="22"/>
      <c r="TBM74" s="22"/>
      <c r="TBN74" s="22"/>
      <c r="TBO74" s="22"/>
      <c r="TBP74" s="22"/>
      <c r="TBQ74" s="22"/>
      <c r="TBR74" s="22"/>
      <c r="TBS74" s="22"/>
      <c r="TBT74" s="22"/>
      <c r="TBU74" s="22"/>
      <c r="TBV74" s="22"/>
      <c r="TBW74" s="22"/>
      <c r="TBX74" s="22"/>
      <c r="TBY74" s="22"/>
      <c r="TBZ74" s="22"/>
      <c r="TCA74" s="22"/>
      <c r="TCB74" s="22"/>
      <c r="TCC74" s="22"/>
      <c r="TCD74" s="22"/>
      <c r="TCE74" s="22"/>
      <c r="TCF74" s="22"/>
      <c r="TCG74" s="22"/>
      <c r="TCH74" s="22"/>
      <c r="TCI74" s="22"/>
      <c r="TCJ74" s="22"/>
      <c r="TCK74" s="22"/>
      <c r="TCL74" s="22"/>
      <c r="TCM74" s="22"/>
      <c r="TCN74" s="22"/>
      <c r="TCO74" s="22"/>
      <c r="TCP74" s="22"/>
      <c r="TCQ74" s="22"/>
      <c r="TCR74" s="22"/>
      <c r="TCS74" s="22"/>
      <c r="TCT74" s="22"/>
      <c r="TCU74" s="22"/>
      <c r="TCV74" s="22"/>
      <c r="TCW74" s="22"/>
      <c r="TCX74" s="22"/>
      <c r="TCY74" s="22"/>
      <c r="TCZ74" s="22"/>
      <c r="TDA74" s="22"/>
      <c r="TDB74" s="22"/>
      <c r="TDC74" s="22"/>
      <c r="TDD74" s="22"/>
      <c r="TDE74" s="22"/>
      <c r="TDF74" s="22"/>
      <c r="TDG74" s="22"/>
      <c r="TDH74" s="22"/>
      <c r="TDI74" s="22"/>
      <c r="TDJ74" s="22"/>
      <c r="TDK74" s="22"/>
      <c r="TDL74" s="22"/>
      <c r="TDM74" s="22"/>
      <c r="TDN74" s="22"/>
      <c r="TDO74" s="22"/>
      <c r="TDP74" s="22"/>
      <c r="TDQ74" s="22"/>
      <c r="TDR74" s="22"/>
      <c r="TDS74" s="22"/>
      <c r="TDT74" s="22"/>
      <c r="TDU74" s="22"/>
      <c r="TDV74" s="22"/>
      <c r="TDW74" s="22"/>
      <c r="TDX74" s="22"/>
      <c r="TDY74" s="22"/>
      <c r="TDZ74" s="22"/>
      <c r="TEA74" s="22"/>
      <c r="TEB74" s="22"/>
      <c r="TEC74" s="22"/>
      <c r="TED74" s="22"/>
      <c r="TEE74" s="22"/>
      <c r="TEF74" s="22"/>
      <c r="TEG74" s="22"/>
      <c r="TEH74" s="22"/>
      <c r="TEI74" s="22"/>
      <c r="TEJ74" s="22"/>
      <c r="TEK74" s="22"/>
      <c r="TEL74" s="22"/>
      <c r="TEM74" s="22"/>
      <c r="TEN74" s="22"/>
      <c r="TEO74" s="22"/>
      <c r="TEP74" s="22"/>
      <c r="TEQ74" s="22"/>
      <c r="TER74" s="22"/>
      <c r="TES74" s="22"/>
      <c r="TET74" s="22"/>
      <c r="TEU74" s="22"/>
      <c r="TEV74" s="22"/>
      <c r="TEW74" s="22"/>
      <c r="TEX74" s="22"/>
      <c r="TEY74" s="22"/>
      <c r="TEZ74" s="22"/>
      <c r="TFA74" s="22"/>
      <c r="TFB74" s="22"/>
      <c r="TFC74" s="22"/>
      <c r="TFD74" s="22"/>
      <c r="TFE74" s="22"/>
      <c r="TFF74" s="22"/>
      <c r="TFG74" s="22"/>
      <c r="TFH74" s="22"/>
      <c r="TFI74" s="22"/>
      <c r="TFJ74" s="22"/>
      <c r="TFK74" s="22"/>
      <c r="TFL74" s="22"/>
      <c r="TFM74" s="22"/>
      <c r="TFN74" s="22"/>
      <c r="TFO74" s="22"/>
      <c r="TFP74" s="22"/>
      <c r="TFQ74" s="22"/>
      <c r="TFR74" s="22"/>
      <c r="TFS74" s="22"/>
      <c r="TFT74" s="22"/>
      <c r="TFU74" s="22"/>
      <c r="TFV74" s="22"/>
      <c r="TFW74" s="22"/>
      <c r="TFX74" s="22"/>
      <c r="TFY74" s="22"/>
      <c r="TFZ74" s="22"/>
      <c r="TGA74" s="22"/>
      <c r="TGB74" s="22"/>
      <c r="TGC74" s="22"/>
      <c r="TGD74" s="22"/>
      <c r="TGE74" s="22"/>
      <c r="TGF74" s="22"/>
      <c r="TGG74" s="22"/>
      <c r="TGH74" s="22"/>
      <c r="TGI74" s="22"/>
      <c r="TGJ74" s="22"/>
      <c r="TGK74" s="22"/>
      <c r="TGL74" s="22"/>
      <c r="TGM74" s="22"/>
      <c r="TGN74" s="22"/>
      <c r="TGO74" s="22"/>
      <c r="TGP74" s="22"/>
      <c r="TGQ74" s="22"/>
      <c r="TGR74" s="22"/>
      <c r="TGS74" s="22"/>
      <c r="TGT74" s="22"/>
      <c r="TGU74" s="22"/>
      <c r="TGV74" s="22"/>
      <c r="TGW74" s="22"/>
      <c r="TGX74" s="22"/>
      <c r="TGY74" s="22"/>
      <c r="TGZ74" s="22"/>
      <c r="THA74" s="22"/>
      <c r="THB74" s="22"/>
      <c r="THC74" s="22"/>
      <c r="THD74" s="22"/>
      <c r="THE74" s="22"/>
      <c r="THF74" s="22"/>
      <c r="THG74" s="22"/>
      <c r="THH74" s="22"/>
      <c r="THI74" s="22"/>
      <c r="THJ74" s="22"/>
      <c r="THK74" s="22"/>
      <c r="THL74" s="22"/>
      <c r="THM74" s="22"/>
      <c r="THN74" s="22"/>
      <c r="THO74" s="22"/>
      <c r="THP74" s="22"/>
      <c r="THQ74" s="22"/>
      <c r="THR74" s="22"/>
      <c r="THS74" s="22"/>
      <c r="THT74" s="22"/>
      <c r="THU74" s="22"/>
      <c r="THV74" s="22"/>
      <c r="THW74" s="22"/>
      <c r="THX74" s="22"/>
      <c r="THY74" s="22"/>
      <c r="THZ74" s="22"/>
      <c r="TIA74" s="22"/>
      <c r="TIB74" s="22"/>
      <c r="TIC74" s="22"/>
      <c r="TID74" s="22"/>
      <c r="TIE74" s="22"/>
      <c r="TIF74" s="22"/>
      <c r="TIG74" s="22"/>
      <c r="TIH74" s="22"/>
      <c r="TII74" s="22"/>
      <c r="TIJ74" s="22"/>
      <c r="TIK74" s="22"/>
      <c r="TIL74" s="22"/>
      <c r="TIM74" s="22"/>
      <c r="TIN74" s="22"/>
      <c r="TIO74" s="22"/>
      <c r="TIP74" s="22"/>
      <c r="TIQ74" s="22"/>
      <c r="TIR74" s="22"/>
      <c r="TIS74" s="22"/>
      <c r="TIT74" s="22"/>
      <c r="TIU74" s="22"/>
      <c r="TIV74" s="22"/>
      <c r="TIW74" s="22"/>
      <c r="TIX74" s="22"/>
      <c r="TIY74" s="22"/>
      <c r="TIZ74" s="22"/>
      <c r="TJA74" s="22"/>
      <c r="TJB74" s="22"/>
      <c r="TJC74" s="22"/>
      <c r="TJD74" s="22"/>
      <c r="TJE74" s="22"/>
      <c r="TJF74" s="22"/>
      <c r="TJG74" s="22"/>
      <c r="TJH74" s="22"/>
      <c r="TJI74" s="22"/>
      <c r="TJJ74" s="22"/>
      <c r="TJK74" s="22"/>
      <c r="TJL74" s="22"/>
      <c r="TJM74" s="22"/>
      <c r="TJN74" s="22"/>
      <c r="TJO74" s="22"/>
      <c r="TJP74" s="22"/>
      <c r="TJQ74" s="22"/>
      <c r="TJR74" s="22"/>
      <c r="TJS74" s="22"/>
      <c r="TJT74" s="22"/>
      <c r="TJU74" s="22"/>
      <c r="TJV74" s="22"/>
      <c r="TJW74" s="22"/>
      <c r="TJX74" s="22"/>
      <c r="TJY74" s="22"/>
      <c r="TJZ74" s="22"/>
      <c r="TKA74" s="22"/>
      <c r="TKB74" s="22"/>
      <c r="TKC74" s="22"/>
      <c r="TKD74" s="22"/>
      <c r="TKE74" s="22"/>
      <c r="TKF74" s="22"/>
      <c r="TKG74" s="22"/>
      <c r="TKH74" s="22"/>
      <c r="TKI74" s="22"/>
      <c r="TKJ74" s="22"/>
      <c r="TKK74" s="22"/>
      <c r="TKL74" s="22"/>
      <c r="TKM74" s="22"/>
      <c r="TKN74" s="22"/>
      <c r="TKO74" s="22"/>
      <c r="TKP74" s="22"/>
      <c r="TKQ74" s="22"/>
      <c r="TKR74" s="22"/>
      <c r="TKS74" s="22"/>
      <c r="TKT74" s="22"/>
      <c r="TKU74" s="22"/>
      <c r="TKV74" s="22"/>
      <c r="TKW74" s="22"/>
      <c r="TKX74" s="22"/>
      <c r="TKY74" s="22"/>
      <c r="TKZ74" s="22"/>
      <c r="TLA74" s="22"/>
      <c r="TLB74" s="22"/>
      <c r="TLC74" s="22"/>
      <c r="TLD74" s="22"/>
      <c r="TLE74" s="22"/>
      <c r="TLF74" s="22"/>
      <c r="TLG74" s="22"/>
      <c r="TLH74" s="22"/>
      <c r="TLI74" s="22"/>
      <c r="TLJ74" s="22"/>
      <c r="TLK74" s="22"/>
      <c r="TLL74" s="22"/>
      <c r="TLM74" s="22"/>
      <c r="TLN74" s="22"/>
      <c r="TLO74" s="22"/>
      <c r="TLP74" s="22"/>
      <c r="TLQ74" s="22"/>
      <c r="TLR74" s="22"/>
      <c r="TLS74" s="22"/>
      <c r="TLT74" s="22"/>
      <c r="TLU74" s="22"/>
      <c r="TLV74" s="22"/>
      <c r="TLW74" s="22"/>
      <c r="TLX74" s="22"/>
      <c r="TLY74" s="22"/>
      <c r="TLZ74" s="22"/>
      <c r="TMA74" s="22"/>
      <c r="TMB74" s="22"/>
      <c r="TMC74" s="22"/>
      <c r="TMD74" s="22"/>
      <c r="TME74" s="22"/>
      <c r="TMF74" s="22"/>
      <c r="TMG74" s="22"/>
      <c r="TMH74" s="22"/>
      <c r="TMI74" s="22"/>
      <c r="TMJ74" s="22"/>
      <c r="TMK74" s="22"/>
      <c r="TML74" s="22"/>
      <c r="TMM74" s="22"/>
      <c r="TMN74" s="22"/>
      <c r="TMO74" s="22"/>
      <c r="TMP74" s="22"/>
      <c r="TMQ74" s="22"/>
      <c r="TMR74" s="22"/>
      <c r="TMS74" s="22"/>
      <c r="TMT74" s="22"/>
      <c r="TMU74" s="22"/>
      <c r="TMV74" s="22"/>
      <c r="TMW74" s="22"/>
      <c r="TMX74" s="22"/>
      <c r="TMY74" s="22"/>
      <c r="TMZ74" s="22"/>
      <c r="TNA74" s="22"/>
      <c r="TNB74" s="22"/>
      <c r="TNC74" s="22"/>
      <c r="TND74" s="22"/>
      <c r="TNE74" s="22"/>
      <c r="TNF74" s="22"/>
      <c r="TNG74" s="22"/>
      <c r="TNH74" s="22"/>
      <c r="TNI74" s="22"/>
      <c r="TNJ74" s="22"/>
      <c r="TNK74" s="22"/>
      <c r="TNL74" s="22"/>
      <c r="TNM74" s="22"/>
      <c r="TNN74" s="22"/>
      <c r="TNO74" s="22"/>
      <c r="TNP74" s="22"/>
      <c r="TNQ74" s="22"/>
      <c r="TNR74" s="22"/>
      <c r="TNS74" s="22"/>
      <c r="TNT74" s="22"/>
      <c r="TNU74" s="22"/>
      <c r="TNV74" s="22"/>
      <c r="TNW74" s="22"/>
      <c r="TNX74" s="22"/>
      <c r="TNY74" s="22"/>
      <c r="TNZ74" s="22"/>
      <c r="TOA74" s="22"/>
      <c r="TOB74" s="22"/>
      <c r="TOC74" s="22"/>
      <c r="TOD74" s="22"/>
      <c r="TOE74" s="22"/>
      <c r="TOF74" s="22"/>
      <c r="TOG74" s="22"/>
      <c r="TOH74" s="22"/>
      <c r="TOI74" s="22"/>
      <c r="TOJ74" s="22"/>
      <c r="TOK74" s="22"/>
      <c r="TOL74" s="22"/>
      <c r="TOM74" s="22"/>
      <c r="TON74" s="22"/>
      <c r="TOO74" s="22"/>
      <c r="TOP74" s="22"/>
      <c r="TOQ74" s="22"/>
      <c r="TOR74" s="22"/>
      <c r="TOS74" s="22"/>
      <c r="TOT74" s="22"/>
      <c r="TOU74" s="22"/>
      <c r="TOV74" s="22"/>
      <c r="TOW74" s="22"/>
      <c r="TOX74" s="22"/>
      <c r="TOY74" s="22"/>
      <c r="TOZ74" s="22"/>
      <c r="TPA74" s="22"/>
      <c r="TPB74" s="22"/>
      <c r="TPC74" s="22"/>
      <c r="TPD74" s="22"/>
      <c r="TPE74" s="22"/>
      <c r="TPF74" s="22"/>
      <c r="TPG74" s="22"/>
      <c r="TPH74" s="22"/>
      <c r="TPI74" s="22"/>
      <c r="TPJ74" s="22"/>
      <c r="TPK74" s="22"/>
      <c r="TPL74" s="22"/>
      <c r="TPM74" s="22"/>
      <c r="TPN74" s="22"/>
      <c r="TPO74" s="22"/>
      <c r="TPP74" s="22"/>
      <c r="TPQ74" s="22"/>
      <c r="TPR74" s="22"/>
      <c r="TPS74" s="22"/>
      <c r="TPT74" s="22"/>
      <c r="TPU74" s="22"/>
      <c r="TPV74" s="22"/>
      <c r="TPW74" s="22"/>
      <c r="TPX74" s="22"/>
      <c r="TPY74" s="22"/>
      <c r="TPZ74" s="22"/>
      <c r="TQA74" s="22"/>
      <c r="TQB74" s="22"/>
      <c r="TQC74" s="22"/>
      <c r="TQD74" s="22"/>
      <c r="TQE74" s="22"/>
      <c r="TQF74" s="22"/>
      <c r="TQG74" s="22"/>
      <c r="TQH74" s="22"/>
      <c r="TQI74" s="22"/>
      <c r="TQJ74" s="22"/>
      <c r="TQK74" s="22"/>
      <c r="TQL74" s="22"/>
      <c r="TQM74" s="22"/>
      <c r="TQN74" s="22"/>
      <c r="TQO74" s="22"/>
      <c r="TQP74" s="22"/>
      <c r="TQQ74" s="22"/>
      <c r="TQR74" s="22"/>
      <c r="TQS74" s="22"/>
      <c r="TQT74" s="22"/>
      <c r="TQU74" s="22"/>
      <c r="TQV74" s="22"/>
      <c r="TQW74" s="22"/>
      <c r="TQX74" s="22"/>
      <c r="TQY74" s="22"/>
      <c r="TQZ74" s="22"/>
      <c r="TRA74" s="22"/>
      <c r="TRB74" s="22"/>
      <c r="TRC74" s="22"/>
      <c r="TRD74" s="22"/>
      <c r="TRE74" s="22"/>
      <c r="TRF74" s="22"/>
      <c r="TRG74" s="22"/>
      <c r="TRH74" s="22"/>
      <c r="TRI74" s="22"/>
      <c r="TRJ74" s="22"/>
      <c r="TRK74" s="22"/>
      <c r="TRL74" s="22"/>
      <c r="TRM74" s="22"/>
      <c r="TRN74" s="22"/>
      <c r="TRO74" s="22"/>
      <c r="TRP74" s="22"/>
      <c r="TRQ74" s="22"/>
      <c r="TRR74" s="22"/>
      <c r="TRS74" s="22"/>
      <c r="TRT74" s="22"/>
      <c r="TRU74" s="22"/>
      <c r="TRV74" s="22"/>
      <c r="TRW74" s="22"/>
      <c r="TRX74" s="22"/>
      <c r="TRY74" s="22"/>
      <c r="TRZ74" s="22"/>
      <c r="TSA74" s="22"/>
      <c r="TSB74" s="22"/>
      <c r="TSC74" s="22"/>
      <c r="TSD74" s="22"/>
      <c r="TSE74" s="22"/>
      <c r="TSF74" s="22"/>
      <c r="TSG74" s="22"/>
      <c r="TSH74" s="22"/>
      <c r="TSI74" s="22"/>
      <c r="TSJ74" s="22"/>
      <c r="TSK74" s="22"/>
      <c r="TSL74" s="22"/>
      <c r="TSM74" s="22"/>
      <c r="TSN74" s="22"/>
      <c r="TSO74" s="22"/>
      <c r="TSP74" s="22"/>
      <c r="TSQ74" s="22"/>
      <c r="TSR74" s="22"/>
      <c r="TSS74" s="22"/>
      <c r="TST74" s="22"/>
      <c r="TSU74" s="22"/>
      <c r="TSV74" s="22"/>
      <c r="TSW74" s="22"/>
      <c r="TSX74" s="22"/>
      <c r="TSY74" s="22"/>
      <c r="TSZ74" s="22"/>
      <c r="TTA74" s="22"/>
      <c r="TTB74" s="22"/>
      <c r="TTC74" s="22"/>
      <c r="TTD74" s="22"/>
      <c r="TTE74" s="22"/>
      <c r="TTF74" s="22"/>
      <c r="TTG74" s="22"/>
      <c r="TTH74" s="22"/>
      <c r="TTI74" s="22"/>
      <c r="TTJ74" s="22"/>
      <c r="TTK74" s="22"/>
      <c r="TTL74" s="22"/>
      <c r="TTM74" s="22"/>
      <c r="TTN74" s="22"/>
      <c r="TTO74" s="22"/>
      <c r="TTP74" s="22"/>
      <c r="TTQ74" s="22"/>
      <c r="TTR74" s="22"/>
      <c r="TTS74" s="22"/>
      <c r="TTT74" s="22"/>
      <c r="TTU74" s="22"/>
      <c r="TTV74" s="22"/>
      <c r="TTW74" s="22"/>
      <c r="TTX74" s="22"/>
      <c r="TTY74" s="22"/>
      <c r="TTZ74" s="22"/>
      <c r="TUA74" s="22"/>
      <c r="TUB74" s="22"/>
      <c r="TUC74" s="22"/>
      <c r="TUD74" s="22"/>
      <c r="TUE74" s="22"/>
      <c r="TUF74" s="22"/>
      <c r="TUG74" s="22"/>
      <c r="TUH74" s="22"/>
      <c r="TUI74" s="22"/>
      <c r="TUJ74" s="22"/>
      <c r="TUK74" s="22"/>
      <c r="TUL74" s="22"/>
      <c r="TUM74" s="22"/>
      <c r="TUN74" s="22"/>
      <c r="TUO74" s="22"/>
      <c r="TUP74" s="22"/>
      <c r="TUQ74" s="22"/>
      <c r="TUR74" s="22"/>
      <c r="TUS74" s="22"/>
      <c r="TUT74" s="22"/>
      <c r="TUU74" s="22"/>
      <c r="TUV74" s="22"/>
      <c r="TUW74" s="22"/>
      <c r="TUX74" s="22"/>
      <c r="TUY74" s="22"/>
      <c r="TUZ74" s="22"/>
      <c r="TVA74" s="22"/>
      <c r="TVB74" s="22"/>
      <c r="TVC74" s="22"/>
      <c r="TVD74" s="22"/>
      <c r="TVE74" s="22"/>
      <c r="TVF74" s="22"/>
      <c r="TVG74" s="22"/>
      <c r="TVH74" s="22"/>
      <c r="TVI74" s="22"/>
      <c r="TVJ74" s="22"/>
      <c r="TVK74" s="22"/>
      <c r="TVL74" s="22"/>
      <c r="TVM74" s="22"/>
      <c r="TVN74" s="22"/>
      <c r="TVO74" s="22"/>
      <c r="TVP74" s="22"/>
      <c r="TVQ74" s="22"/>
      <c r="TVR74" s="22"/>
      <c r="TVS74" s="22"/>
      <c r="TVT74" s="22"/>
      <c r="TVU74" s="22"/>
      <c r="TVV74" s="22"/>
      <c r="TVW74" s="22"/>
      <c r="TVX74" s="22"/>
      <c r="TVY74" s="22"/>
      <c r="TVZ74" s="22"/>
      <c r="TWA74" s="22"/>
      <c r="TWB74" s="22"/>
      <c r="TWC74" s="22"/>
      <c r="TWD74" s="22"/>
      <c r="TWE74" s="22"/>
      <c r="TWF74" s="22"/>
      <c r="TWG74" s="22"/>
      <c r="TWH74" s="22"/>
      <c r="TWI74" s="22"/>
      <c r="TWJ74" s="22"/>
      <c r="TWK74" s="22"/>
      <c r="TWL74" s="22"/>
      <c r="TWM74" s="22"/>
      <c r="TWN74" s="22"/>
      <c r="TWO74" s="22"/>
      <c r="TWP74" s="22"/>
      <c r="TWQ74" s="22"/>
      <c r="TWR74" s="22"/>
      <c r="TWS74" s="22"/>
      <c r="TWT74" s="22"/>
      <c r="TWU74" s="22"/>
      <c r="TWV74" s="22"/>
      <c r="TWW74" s="22"/>
      <c r="TWX74" s="22"/>
      <c r="TWY74" s="22"/>
      <c r="TWZ74" s="22"/>
      <c r="TXA74" s="22"/>
      <c r="TXB74" s="22"/>
      <c r="TXC74" s="22"/>
      <c r="TXD74" s="22"/>
      <c r="TXE74" s="22"/>
      <c r="TXF74" s="22"/>
      <c r="TXG74" s="22"/>
      <c r="TXH74" s="22"/>
      <c r="TXI74" s="22"/>
      <c r="TXJ74" s="22"/>
      <c r="TXK74" s="22"/>
      <c r="TXL74" s="22"/>
      <c r="TXM74" s="22"/>
      <c r="TXN74" s="22"/>
      <c r="TXO74" s="22"/>
      <c r="TXP74" s="22"/>
      <c r="TXQ74" s="22"/>
      <c r="TXR74" s="22"/>
      <c r="TXS74" s="22"/>
      <c r="TXT74" s="22"/>
      <c r="TXU74" s="22"/>
      <c r="TXV74" s="22"/>
      <c r="TXW74" s="22"/>
      <c r="TXX74" s="22"/>
      <c r="TXY74" s="22"/>
      <c r="TXZ74" s="22"/>
      <c r="TYA74" s="22"/>
      <c r="TYB74" s="22"/>
      <c r="TYC74" s="22"/>
      <c r="TYD74" s="22"/>
      <c r="TYE74" s="22"/>
      <c r="TYF74" s="22"/>
      <c r="TYG74" s="22"/>
      <c r="TYH74" s="22"/>
      <c r="TYI74" s="22"/>
      <c r="TYJ74" s="22"/>
      <c r="TYK74" s="22"/>
      <c r="TYL74" s="22"/>
      <c r="TYM74" s="22"/>
      <c r="TYN74" s="22"/>
      <c r="TYO74" s="22"/>
      <c r="TYP74" s="22"/>
      <c r="TYQ74" s="22"/>
      <c r="TYR74" s="22"/>
      <c r="TYS74" s="22"/>
      <c r="TYT74" s="22"/>
      <c r="TYU74" s="22"/>
      <c r="TYV74" s="22"/>
      <c r="TYW74" s="22"/>
      <c r="TYX74" s="22"/>
      <c r="TYY74" s="22"/>
      <c r="TYZ74" s="22"/>
      <c r="TZA74" s="22"/>
      <c r="TZB74" s="22"/>
      <c r="TZC74" s="22"/>
      <c r="TZD74" s="22"/>
      <c r="TZE74" s="22"/>
      <c r="TZF74" s="22"/>
      <c r="TZG74" s="22"/>
      <c r="TZH74" s="22"/>
      <c r="TZI74" s="22"/>
      <c r="TZJ74" s="22"/>
      <c r="TZK74" s="22"/>
      <c r="TZL74" s="22"/>
      <c r="TZM74" s="22"/>
      <c r="TZN74" s="22"/>
      <c r="TZO74" s="22"/>
      <c r="TZP74" s="22"/>
      <c r="TZQ74" s="22"/>
      <c r="TZR74" s="22"/>
      <c r="TZS74" s="22"/>
      <c r="TZT74" s="22"/>
      <c r="TZU74" s="22"/>
      <c r="TZV74" s="22"/>
      <c r="TZW74" s="22"/>
      <c r="TZX74" s="22"/>
      <c r="TZY74" s="22"/>
      <c r="TZZ74" s="22"/>
      <c r="UAA74" s="22"/>
      <c r="UAB74" s="22"/>
      <c r="UAC74" s="22"/>
      <c r="UAD74" s="22"/>
      <c r="UAE74" s="22"/>
      <c r="UAF74" s="22"/>
      <c r="UAG74" s="22"/>
      <c r="UAH74" s="22"/>
      <c r="UAI74" s="22"/>
      <c r="UAJ74" s="22"/>
      <c r="UAK74" s="22"/>
      <c r="UAL74" s="22"/>
      <c r="UAM74" s="22"/>
      <c r="UAN74" s="22"/>
      <c r="UAO74" s="22"/>
      <c r="UAP74" s="22"/>
      <c r="UAQ74" s="22"/>
      <c r="UAR74" s="22"/>
      <c r="UAS74" s="22"/>
      <c r="UAT74" s="22"/>
      <c r="UAU74" s="22"/>
      <c r="UAV74" s="22"/>
      <c r="UAW74" s="22"/>
      <c r="UAX74" s="22"/>
      <c r="UAY74" s="22"/>
      <c r="UAZ74" s="22"/>
      <c r="UBA74" s="22"/>
      <c r="UBB74" s="22"/>
      <c r="UBC74" s="22"/>
      <c r="UBD74" s="22"/>
      <c r="UBE74" s="22"/>
      <c r="UBF74" s="22"/>
      <c r="UBG74" s="22"/>
      <c r="UBH74" s="22"/>
      <c r="UBI74" s="22"/>
      <c r="UBJ74" s="22"/>
      <c r="UBK74" s="22"/>
      <c r="UBL74" s="22"/>
      <c r="UBM74" s="22"/>
      <c r="UBN74" s="22"/>
      <c r="UBO74" s="22"/>
      <c r="UBP74" s="22"/>
      <c r="UBQ74" s="22"/>
      <c r="UBR74" s="22"/>
      <c r="UBS74" s="22"/>
      <c r="UBT74" s="22"/>
      <c r="UBU74" s="22"/>
      <c r="UBV74" s="22"/>
      <c r="UBW74" s="22"/>
      <c r="UBX74" s="22"/>
      <c r="UBY74" s="22"/>
      <c r="UBZ74" s="22"/>
      <c r="UCA74" s="22"/>
      <c r="UCB74" s="22"/>
      <c r="UCC74" s="22"/>
      <c r="UCD74" s="22"/>
      <c r="UCE74" s="22"/>
      <c r="UCF74" s="22"/>
      <c r="UCG74" s="22"/>
      <c r="UCH74" s="22"/>
      <c r="UCI74" s="22"/>
      <c r="UCJ74" s="22"/>
      <c r="UCK74" s="22"/>
      <c r="UCL74" s="22"/>
      <c r="UCM74" s="22"/>
      <c r="UCN74" s="22"/>
      <c r="UCO74" s="22"/>
      <c r="UCP74" s="22"/>
      <c r="UCQ74" s="22"/>
      <c r="UCR74" s="22"/>
      <c r="UCS74" s="22"/>
      <c r="UCT74" s="22"/>
      <c r="UCU74" s="22"/>
      <c r="UCV74" s="22"/>
      <c r="UCW74" s="22"/>
      <c r="UCX74" s="22"/>
      <c r="UCY74" s="22"/>
      <c r="UCZ74" s="22"/>
      <c r="UDA74" s="22"/>
      <c r="UDB74" s="22"/>
      <c r="UDC74" s="22"/>
      <c r="UDD74" s="22"/>
      <c r="UDE74" s="22"/>
      <c r="UDF74" s="22"/>
      <c r="UDG74" s="22"/>
      <c r="UDH74" s="22"/>
      <c r="UDI74" s="22"/>
      <c r="UDJ74" s="22"/>
      <c r="UDK74" s="22"/>
      <c r="UDL74" s="22"/>
      <c r="UDM74" s="22"/>
      <c r="UDN74" s="22"/>
      <c r="UDO74" s="22"/>
      <c r="UDP74" s="22"/>
      <c r="UDQ74" s="22"/>
      <c r="UDR74" s="22"/>
      <c r="UDS74" s="22"/>
      <c r="UDT74" s="22"/>
      <c r="UDU74" s="22"/>
      <c r="UDV74" s="22"/>
      <c r="UDW74" s="22"/>
      <c r="UDX74" s="22"/>
      <c r="UDY74" s="22"/>
      <c r="UDZ74" s="22"/>
      <c r="UEA74" s="22"/>
      <c r="UEB74" s="22"/>
      <c r="UEC74" s="22"/>
      <c r="UED74" s="22"/>
      <c r="UEE74" s="22"/>
      <c r="UEF74" s="22"/>
      <c r="UEG74" s="22"/>
      <c r="UEH74" s="22"/>
      <c r="UEI74" s="22"/>
      <c r="UEJ74" s="22"/>
      <c r="UEK74" s="22"/>
      <c r="UEL74" s="22"/>
      <c r="UEM74" s="22"/>
      <c r="UEN74" s="22"/>
      <c r="UEO74" s="22"/>
      <c r="UEP74" s="22"/>
      <c r="UEQ74" s="22"/>
      <c r="UER74" s="22"/>
      <c r="UES74" s="22"/>
      <c r="UET74" s="22"/>
      <c r="UEU74" s="22"/>
      <c r="UEV74" s="22"/>
      <c r="UEW74" s="22"/>
      <c r="UEX74" s="22"/>
      <c r="UEY74" s="22"/>
      <c r="UEZ74" s="22"/>
      <c r="UFA74" s="22"/>
      <c r="UFB74" s="22"/>
      <c r="UFC74" s="22"/>
      <c r="UFD74" s="22"/>
      <c r="UFE74" s="22"/>
      <c r="UFF74" s="22"/>
      <c r="UFG74" s="22"/>
      <c r="UFH74" s="22"/>
      <c r="UFI74" s="22"/>
      <c r="UFJ74" s="22"/>
      <c r="UFK74" s="22"/>
      <c r="UFL74" s="22"/>
      <c r="UFM74" s="22"/>
      <c r="UFN74" s="22"/>
      <c r="UFO74" s="22"/>
      <c r="UFP74" s="22"/>
      <c r="UFQ74" s="22"/>
      <c r="UFR74" s="22"/>
      <c r="UFS74" s="22"/>
      <c r="UFT74" s="22"/>
      <c r="UFU74" s="22"/>
      <c r="UFV74" s="22"/>
      <c r="UFW74" s="22"/>
      <c r="UFX74" s="22"/>
      <c r="UFY74" s="22"/>
      <c r="UFZ74" s="22"/>
      <c r="UGA74" s="22"/>
      <c r="UGB74" s="22"/>
      <c r="UGC74" s="22"/>
      <c r="UGD74" s="22"/>
      <c r="UGE74" s="22"/>
      <c r="UGF74" s="22"/>
      <c r="UGG74" s="22"/>
      <c r="UGH74" s="22"/>
      <c r="UGI74" s="22"/>
      <c r="UGJ74" s="22"/>
      <c r="UGK74" s="22"/>
      <c r="UGL74" s="22"/>
      <c r="UGM74" s="22"/>
      <c r="UGN74" s="22"/>
      <c r="UGO74" s="22"/>
      <c r="UGP74" s="22"/>
      <c r="UGQ74" s="22"/>
      <c r="UGR74" s="22"/>
      <c r="UGS74" s="22"/>
      <c r="UGT74" s="22"/>
      <c r="UGU74" s="22"/>
      <c r="UGV74" s="22"/>
      <c r="UGW74" s="22"/>
      <c r="UGX74" s="22"/>
      <c r="UGY74" s="22"/>
      <c r="UGZ74" s="22"/>
      <c r="UHA74" s="22"/>
      <c r="UHB74" s="22"/>
      <c r="UHC74" s="22"/>
      <c r="UHD74" s="22"/>
      <c r="UHE74" s="22"/>
      <c r="UHF74" s="22"/>
      <c r="UHG74" s="22"/>
      <c r="UHH74" s="22"/>
      <c r="UHI74" s="22"/>
      <c r="UHJ74" s="22"/>
      <c r="UHK74" s="22"/>
      <c r="UHL74" s="22"/>
      <c r="UHM74" s="22"/>
      <c r="UHN74" s="22"/>
      <c r="UHO74" s="22"/>
      <c r="UHP74" s="22"/>
      <c r="UHQ74" s="22"/>
      <c r="UHR74" s="22"/>
      <c r="UHS74" s="22"/>
      <c r="UHT74" s="22"/>
      <c r="UHU74" s="22"/>
      <c r="UHV74" s="22"/>
      <c r="UHW74" s="22"/>
      <c r="UHX74" s="22"/>
      <c r="UHY74" s="22"/>
      <c r="UHZ74" s="22"/>
      <c r="UIA74" s="22"/>
      <c r="UIB74" s="22"/>
      <c r="UIC74" s="22"/>
      <c r="UID74" s="22"/>
      <c r="UIE74" s="22"/>
      <c r="UIF74" s="22"/>
      <c r="UIG74" s="22"/>
      <c r="UIH74" s="22"/>
      <c r="UII74" s="22"/>
      <c r="UIJ74" s="22"/>
      <c r="UIK74" s="22"/>
      <c r="UIL74" s="22"/>
      <c r="UIM74" s="22"/>
      <c r="UIN74" s="22"/>
      <c r="UIO74" s="22"/>
      <c r="UIP74" s="22"/>
      <c r="UIQ74" s="22"/>
      <c r="UIR74" s="22"/>
      <c r="UIS74" s="22"/>
      <c r="UIT74" s="22"/>
      <c r="UIU74" s="22"/>
      <c r="UIV74" s="22"/>
      <c r="UIW74" s="22"/>
      <c r="UIX74" s="22"/>
      <c r="UIY74" s="22"/>
      <c r="UIZ74" s="22"/>
      <c r="UJA74" s="22"/>
      <c r="UJB74" s="22"/>
      <c r="UJC74" s="22"/>
      <c r="UJD74" s="22"/>
      <c r="UJE74" s="22"/>
      <c r="UJF74" s="22"/>
      <c r="UJG74" s="22"/>
      <c r="UJH74" s="22"/>
      <c r="UJI74" s="22"/>
      <c r="UJJ74" s="22"/>
      <c r="UJK74" s="22"/>
      <c r="UJL74" s="22"/>
      <c r="UJM74" s="22"/>
      <c r="UJN74" s="22"/>
      <c r="UJO74" s="22"/>
      <c r="UJP74" s="22"/>
      <c r="UJQ74" s="22"/>
      <c r="UJR74" s="22"/>
      <c r="UJS74" s="22"/>
      <c r="UJT74" s="22"/>
      <c r="UJU74" s="22"/>
      <c r="UJV74" s="22"/>
      <c r="UJW74" s="22"/>
      <c r="UJX74" s="22"/>
      <c r="UJY74" s="22"/>
      <c r="UJZ74" s="22"/>
      <c r="UKA74" s="22"/>
      <c r="UKB74" s="22"/>
      <c r="UKC74" s="22"/>
      <c r="UKD74" s="22"/>
      <c r="UKE74" s="22"/>
      <c r="UKF74" s="22"/>
      <c r="UKG74" s="22"/>
      <c r="UKH74" s="22"/>
      <c r="UKI74" s="22"/>
      <c r="UKJ74" s="22"/>
      <c r="UKK74" s="22"/>
      <c r="UKL74" s="22"/>
      <c r="UKM74" s="22"/>
      <c r="UKN74" s="22"/>
      <c r="UKO74" s="22"/>
      <c r="UKP74" s="22"/>
      <c r="UKQ74" s="22"/>
      <c r="UKR74" s="22"/>
      <c r="UKS74" s="22"/>
      <c r="UKT74" s="22"/>
      <c r="UKU74" s="22"/>
      <c r="UKV74" s="22"/>
      <c r="UKW74" s="22"/>
      <c r="UKX74" s="22"/>
      <c r="UKY74" s="22"/>
      <c r="UKZ74" s="22"/>
      <c r="ULA74" s="22"/>
      <c r="ULB74" s="22"/>
      <c r="ULC74" s="22"/>
      <c r="ULD74" s="22"/>
      <c r="ULE74" s="22"/>
      <c r="ULF74" s="22"/>
      <c r="ULG74" s="22"/>
      <c r="ULH74" s="22"/>
      <c r="ULI74" s="22"/>
      <c r="ULJ74" s="22"/>
      <c r="ULK74" s="22"/>
      <c r="ULL74" s="22"/>
      <c r="ULM74" s="22"/>
      <c r="ULN74" s="22"/>
      <c r="ULO74" s="22"/>
      <c r="ULP74" s="22"/>
      <c r="ULQ74" s="22"/>
      <c r="ULR74" s="22"/>
      <c r="ULS74" s="22"/>
      <c r="ULT74" s="22"/>
      <c r="ULU74" s="22"/>
      <c r="ULV74" s="22"/>
      <c r="ULW74" s="22"/>
      <c r="ULX74" s="22"/>
      <c r="ULY74" s="22"/>
      <c r="ULZ74" s="22"/>
      <c r="UMA74" s="22"/>
      <c r="UMB74" s="22"/>
      <c r="UMC74" s="22"/>
      <c r="UMD74" s="22"/>
      <c r="UME74" s="22"/>
      <c r="UMF74" s="22"/>
      <c r="UMG74" s="22"/>
      <c r="UMH74" s="22"/>
      <c r="UMI74" s="22"/>
      <c r="UMJ74" s="22"/>
      <c r="UMK74" s="22"/>
      <c r="UML74" s="22"/>
      <c r="UMM74" s="22"/>
      <c r="UMN74" s="22"/>
      <c r="UMO74" s="22"/>
      <c r="UMP74" s="22"/>
      <c r="UMQ74" s="22"/>
      <c r="UMR74" s="22"/>
      <c r="UMS74" s="22"/>
      <c r="UMT74" s="22"/>
      <c r="UMU74" s="22"/>
      <c r="UMV74" s="22"/>
      <c r="UMW74" s="22"/>
      <c r="UMX74" s="22"/>
      <c r="UMY74" s="22"/>
      <c r="UMZ74" s="22"/>
      <c r="UNA74" s="22"/>
      <c r="UNB74" s="22"/>
      <c r="UNC74" s="22"/>
      <c r="UND74" s="22"/>
      <c r="UNE74" s="22"/>
      <c r="UNF74" s="22"/>
      <c r="UNG74" s="22"/>
      <c r="UNH74" s="22"/>
      <c r="UNI74" s="22"/>
      <c r="UNJ74" s="22"/>
      <c r="UNK74" s="22"/>
      <c r="UNL74" s="22"/>
      <c r="UNM74" s="22"/>
      <c r="UNN74" s="22"/>
      <c r="UNO74" s="22"/>
      <c r="UNP74" s="22"/>
      <c r="UNQ74" s="22"/>
      <c r="UNR74" s="22"/>
      <c r="UNS74" s="22"/>
      <c r="UNT74" s="22"/>
      <c r="UNU74" s="22"/>
      <c r="UNV74" s="22"/>
      <c r="UNW74" s="22"/>
      <c r="UNX74" s="22"/>
      <c r="UNY74" s="22"/>
      <c r="UNZ74" s="22"/>
      <c r="UOA74" s="22"/>
      <c r="UOB74" s="22"/>
      <c r="UOC74" s="22"/>
      <c r="UOD74" s="22"/>
      <c r="UOE74" s="22"/>
      <c r="UOF74" s="22"/>
      <c r="UOG74" s="22"/>
      <c r="UOH74" s="22"/>
      <c r="UOI74" s="22"/>
      <c r="UOJ74" s="22"/>
      <c r="UOK74" s="22"/>
      <c r="UOL74" s="22"/>
      <c r="UOM74" s="22"/>
      <c r="UON74" s="22"/>
      <c r="UOO74" s="22"/>
      <c r="UOP74" s="22"/>
      <c r="UOQ74" s="22"/>
      <c r="UOR74" s="22"/>
      <c r="UOS74" s="22"/>
      <c r="UOT74" s="22"/>
      <c r="UOU74" s="22"/>
      <c r="UOV74" s="22"/>
      <c r="UOW74" s="22"/>
      <c r="UOX74" s="22"/>
      <c r="UOY74" s="22"/>
      <c r="UOZ74" s="22"/>
      <c r="UPA74" s="22"/>
      <c r="UPB74" s="22"/>
      <c r="UPC74" s="22"/>
      <c r="UPD74" s="22"/>
      <c r="UPE74" s="22"/>
      <c r="UPF74" s="22"/>
      <c r="UPG74" s="22"/>
      <c r="UPH74" s="22"/>
      <c r="UPI74" s="22"/>
      <c r="UPJ74" s="22"/>
      <c r="UPK74" s="22"/>
      <c r="UPL74" s="22"/>
      <c r="UPM74" s="22"/>
      <c r="UPN74" s="22"/>
      <c r="UPO74" s="22"/>
      <c r="UPP74" s="22"/>
      <c r="UPQ74" s="22"/>
      <c r="UPR74" s="22"/>
      <c r="UPS74" s="22"/>
      <c r="UPT74" s="22"/>
      <c r="UPU74" s="22"/>
      <c r="UPV74" s="22"/>
      <c r="UPW74" s="22"/>
      <c r="UPX74" s="22"/>
      <c r="UPY74" s="22"/>
      <c r="UPZ74" s="22"/>
      <c r="UQA74" s="22"/>
      <c r="UQB74" s="22"/>
      <c r="UQC74" s="22"/>
      <c r="UQD74" s="22"/>
      <c r="UQE74" s="22"/>
      <c r="UQF74" s="22"/>
      <c r="UQG74" s="22"/>
      <c r="UQH74" s="22"/>
      <c r="UQI74" s="22"/>
      <c r="UQJ74" s="22"/>
      <c r="UQK74" s="22"/>
      <c r="UQL74" s="22"/>
      <c r="UQM74" s="22"/>
      <c r="UQN74" s="22"/>
      <c r="UQO74" s="22"/>
      <c r="UQP74" s="22"/>
      <c r="UQQ74" s="22"/>
      <c r="UQR74" s="22"/>
      <c r="UQS74" s="22"/>
      <c r="UQT74" s="22"/>
      <c r="UQU74" s="22"/>
      <c r="UQV74" s="22"/>
      <c r="UQW74" s="22"/>
      <c r="UQX74" s="22"/>
      <c r="UQY74" s="22"/>
      <c r="UQZ74" s="22"/>
      <c r="URA74" s="22"/>
      <c r="URB74" s="22"/>
      <c r="URC74" s="22"/>
      <c r="URD74" s="22"/>
      <c r="URE74" s="22"/>
      <c r="URF74" s="22"/>
      <c r="URG74" s="22"/>
      <c r="URH74" s="22"/>
      <c r="URI74" s="22"/>
      <c r="URJ74" s="22"/>
      <c r="URK74" s="22"/>
      <c r="URL74" s="22"/>
      <c r="URM74" s="22"/>
      <c r="URN74" s="22"/>
      <c r="URO74" s="22"/>
      <c r="URP74" s="22"/>
      <c r="URQ74" s="22"/>
      <c r="URR74" s="22"/>
      <c r="URS74" s="22"/>
      <c r="URT74" s="22"/>
      <c r="URU74" s="22"/>
      <c r="URV74" s="22"/>
      <c r="URW74" s="22"/>
      <c r="URX74" s="22"/>
      <c r="URY74" s="22"/>
      <c r="URZ74" s="22"/>
      <c r="USA74" s="22"/>
      <c r="USB74" s="22"/>
      <c r="USC74" s="22"/>
      <c r="USD74" s="22"/>
      <c r="USE74" s="22"/>
      <c r="USF74" s="22"/>
      <c r="USG74" s="22"/>
      <c r="USH74" s="22"/>
      <c r="USI74" s="22"/>
      <c r="USJ74" s="22"/>
      <c r="USK74" s="22"/>
      <c r="USL74" s="22"/>
      <c r="USM74" s="22"/>
      <c r="USN74" s="22"/>
      <c r="USO74" s="22"/>
      <c r="USP74" s="22"/>
      <c r="USQ74" s="22"/>
      <c r="USR74" s="22"/>
      <c r="USS74" s="22"/>
      <c r="UST74" s="22"/>
      <c r="USU74" s="22"/>
      <c r="USV74" s="22"/>
      <c r="USW74" s="22"/>
      <c r="USX74" s="22"/>
      <c r="USY74" s="22"/>
      <c r="USZ74" s="22"/>
      <c r="UTA74" s="22"/>
      <c r="UTB74" s="22"/>
      <c r="UTC74" s="22"/>
      <c r="UTD74" s="22"/>
      <c r="UTE74" s="22"/>
      <c r="UTF74" s="22"/>
      <c r="UTG74" s="22"/>
      <c r="UTH74" s="22"/>
      <c r="UTI74" s="22"/>
      <c r="UTJ74" s="22"/>
      <c r="UTK74" s="22"/>
      <c r="UTL74" s="22"/>
      <c r="UTM74" s="22"/>
      <c r="UTN74" s="22"/>
      <c r="UTO74" s="22"/>
      <c r="UTP74" s="22"/>
      <c r="UTQ74" s="22"/>
      <c r="UTR74" s="22"/>
      <c r="UTS74" s="22"/>
      <c r="UTT74" s="22"/>
      <c r="UTU74" s="22"/>
      <c r="UTV74" s="22"/>
      <c r="UTW74" s="22"/>
      <c r="UTX74" s="22"/>
      <c r="UTY74" s="22"/>
      <c r="UTZ74" s="22"/>
      <c r="UUA74" s="22"/>
      <c r="UUB74" s="22"/>
      <c r="UUC74" s="22"/>
      <c r="UUD74" s="22"/>
      <c r="UUE74" s="22"/>
      <c r="UUF74" s="22"/>
      <c r="UUG74" s="22"/>
      <c r="UUH74" s="22"/>
      <c r="UUI74" s="22"/>
      <c r="UUJ74" s="22"/>
      <c r="UUK74" s="22"/>
      <c r="UUL74" s="22"/>
      <c r="UUM74" s="22"/>
      <c r="UUN74" s="22"/>
      <c r="UUO74" s="22"/>
      <c r="UUP74" s="22"/>
      <c r="UUQ74" s="22"/>
      <c r="UUR74" s="22"/>
      <c r="UUS74" s="22"/>
      <c r="UUT74" s="22"/>
      <c r="UUU74" s="22"/>
      <c r="UUV74" s="22"/>
      <c r="UUW74" s="22"/>
      <c r="UUX74" s="22"/>
      <c r="UUY74" s="22"/>
      <c r="UUZ74" s="22"/>
      <c r="UVA74" s="22"/>
      <c r="UVB74" s="22"/>
      <c r="UVC74" s="22"/>
      <c r="UVD74" s="22"/>
      <c r="UVE74" s="22"/>
      <c r="UVF74" s="22"/>
      <c r="UVG74" s="22"/>
      <c r="UVH74" s="22"/>
      <c r="UVI74" s="22"/>
      <c r="UVJ74" s="22"/>
      <c r="UVK74" s="22"/>
      <c r="UVL74" s="22"/>
      <c r="UVM74" s="22"/>
      <c r="UVN74" s="22"/>
      <c r="UVO74" s="22"/>
      <c r="UVP74" s="22"/>
      <c r="UVQ74" s="22"/>
      <c r="UVR74" s="22"/>
      <c r="UVS74" s="22"/>
      <c r="UVT74" s="22"/>
      <c r="UVU74" s="22"/>
      <c r="UVV74" s="22"/>
      <c r="UVW74" s="22"/>
      <c r="UVX74" s="22"/>
      <c r="UVY74" s="22"/>
      <c r="UVZ74" s="22"/>
      <c r="UWA74" s="22"/>
      <c r="UWB74" s="22"/>
      <c r="UWC74" s="22"/>
      <c r="UWD74" s="22"/>
      <c r="UWE74" s="22"/>
      <c r="UWF74" s="22"/>
      <c r="UWG74" s="22"/>
      <c r="UWH74" s="22"/>
      <c r="UWI74" s="22"/>
      <c r="UWJ74" s="22"/>
      <c r="UWK74" s="22"/>
      <c r="UWL74" s="22"/>
      <c r="UWM74" s="22"/>
      <c r="UWN74" s="22"/>
      <c r="UWO74" s="22"/>
      <c r="UWP74" s="22"/>
      <c r="UWQ74" s="22"/>
      <c r="UWR74" s="22"/>
      <c r="UWS74" s="22"/>
      <c r="UWT74" s="22"/>
      <c r="UWU74" s="22"/>
      <c r="UWV74" s="22"/>
      <c r="UWW74" s="22"/>
      <c r="UWX74" s="22"/>
      <c r="UWY74" s="22"/>
      <c r="UWZ74" s="22"/>
      <c r="UXA74" s="22"/>
      <c r="UXB74" s="22"/>
      <c r="UXC74" s="22"/>
      <c r="UXD74" s="22"/>
      <c r="UXE74" s="22"/>
      <c r="UXF74" s="22"/>
      <c r="UXG74" s="22"/>
      <c r="UXH74" s="22"/>
      <c r="UXI74" s="22"/>
      <c r="UXJ74" s="22"/>
      <c r="UXK74" s="22"/>
      <c r="UXL74" s="22"/>
      <c r="UXM74" s="22"/>
      <c r="UXN74" s="22"/>
      <c r="UXO74" s="22"/>
      <c r="UXP74" s="22"/>
      <c r="UXQ74" s="22"/>
      <c r="UXR74" s="22"/>
      <c r="UXS74" s="22"/>
      <c r="UXT74" s="22"/>
      <c r="UXU74" s="22"/>
      <c r="UXV74" s="22"/>
      <c r="UXW74" s="22"/>
      <c r="UXX74" s="22"/>
      <c r="UXY74" s="22"/>
      <c r="UXZ74" s="22"/>
      <c r="UYA74" s="22"/>
      <c r="UYB74" s="22"/>
      <c r="UYC74" s="22"/>
      <c r="UYD74" s="22"/>
      <c r="UYE74" s="22"/>
      <c r="UYF74" s="22"/>
      <c r="UYG74" s="22"/>
      <c r="UYH74" s="22"/>
      <c r="UYI74" s="22"/>
      <c r="UYJ74" s="22"/>
      <c r="UYK74" s="22"/>
      <c r="UYL74" s="22"/>
      <c r="UYM74" s="22"/>
      <c r="UYN74" s="22"/>
      <c r="UYO74" s="22"/>
      <c r="UYP74" s="22"/>
      <c r="UYQ74" s="22"/>
      <c r="UYR74" s="22"/>
      <c r="UYS74" s="22"/>
      <c r="UYT74" s="22"/>
      <c r="UYU74" s="22"/>
      <c r="UYV74" s="22"/>
      <c r="UYW74" s="22"/>
      <c r="UYX74" s="22"/>
      <c r="UYY74" s="22"/>
      <c r="UYZ74" s="22"/>
      <c r="UZA74" s="22"/>
      <c r="UZB74" s="22"/>
      <c r="UZC74" s="22"/>
      <c r="UZD74" s="22"/>
      <c r="UZE74" s="22"/>
      <c r="UZF74" s="22"/>
      <c r="UZG74" s="22"/>
      <c r="UZH74" s="22"/>
      <c r="UZI74" s="22"/>
      <c r="UZJ74" s="22"/>
      <c r="UZK74" s="22"/>
      <c r="UZL74" s="22"/>
      <c r="UZM74" s="22"/>
      <c r="UZN74" s="22"/>
      <c r="UZO74" s="22"/>
      <c r="UZP74" s="22"/>
      <c r="UZQ74" s="22"/>
      <c r="UZR74" s="22"/>
      <c r="UZS74" s="22"/>
      <c r="UZT74" s="22"/>
      <c r="UZU74" s="22"/>
      <c r="UZV74" s="22"/>
      <c r="UZW74" s="22"/>
      <c r="UZX74" s="22"/>
      <c r="UZY74" s="22"/>
      <c r="UZZ74" s="22"/>
      <c r="VAA74" s="22"/>
      <c r="VAB74" s="22"/>
      <c r="VAC74" s="22"/>
      <c r="VAD74" s="22"/>
      <c r="VAE74" s="22"/>
      <c r="VAF74" s="22"/>
      <c r="VAG74" s="22"/>
      <c r="VAH74" s="22"/>
      <c r="VAI74" s="22"/>
      <c r="VAJ74" s="22"/>
      <c r="VAK74" s="22"/>
      <c r="VAL74" s="22"/>
      <c r="VAM74" s="22"/>
      <c r="VAN74" s="22"/>
      <c r="VAO74" s="22"/>
      <c r="VAP74" s="22"/>
      <c r="VAQ74" s="22"/>
      <c r="VAR74" s="22"/>
      <c r="VAS74" s="22"/>
      <c r="VAT74" s="22"/>
      <c r="VAU74" s="22"/>
      <c r="VAV74" s="22"/>
      <c r="VAW74" s="22"/>
      <c r="VAX74" s="22"/>
      <c r="VAY74" s="22"/>
      <c r="VAZ74" s="22"/>
      <c r="VBA74" s="22"/>
      <c r="VBB74" s="22"/>
      <c r="VBC74" s="22"/>
      <c r="VBD74" s="22"/>
      <c r="VBE74" s="22"/>
      <c r="VBF74" s="22"/>
      <c r="VBG74" s="22"/>
      <c r="VBH74" s="22"/>
      <c r="VBI74" s="22"/>
      <c r="VBJ74" s="22"/>
      <c r="VBK74" s="22"/>
      <c r="VBL74" s="22"/>
      <c r="VBM74" s="22"/>
      <c r="VBN74" s="22"/>
      <c r="VBO74" s="22"/>
      <c r="VBP74" s="22"/>
      <c r="VBQ74" s="22"/>
      <c r="VBR74" s="22"/>
      <c r="VBS74" s="22"/>
      <c r="VBT74" s="22"/>
      <c r="VBU74" s="22"/>
      <c r="VBV74" s="22"/>
      <c r="VBW74" s="22"/>
      <c r="VBX74" s="22"/>
      <c r="VBY74" s="22"/>
      <c r="VBZ74" s="22"/>
      <c r="VCA74" s="22"/>
      <c r="VCB74" s="22"/>
      <c r="VCC74" s="22"/>
      <c r="VCD74" s="22"/>
      <c r="VCE74" s="22"/>
      <c r="VCF74" s="22"/>
      <c r="VCG74" s="22"/>
      <c r="VCH74" s="22"/>
      <c r="VCI74" s="22"/>
      <c r="VCJ74" s="22"/>
      <c r="VCK74" s="22"/>
      <c r="VCL74" s="22"/>
      <c r="VCM74" s="22"/>
      <c r="VCN74" s="22"/>
      <c r="VCO74" s="22"/>
      <c r="VCP74" s="22"/>
      <c r="VCQ74" s="22"/>
      <c r="VCR74" s="22"/>
      <c r="VCS74" s="22"/>
      <c r="VCT74" s="22"/>
      <c r="VCU74" s="22"/>
      <c r="VCV74" s="22"/>
      <c r="VCW74" s="22"/>
      <c r="VCX74" s="22"/>
      <c r="VCY74" s="22"/>
      <c r="VCZ74" s="22"/>
      <c r="VDA74" s="22"/>
      <c r="VDB74" s="22"/>
      <c r="VDC74" s="22"/>
      <c r="VDD74" s="22"/>
      <c r="VDE74" s="22"/>
      <c r="VDF74" s="22"/>
      <c r="VDG74" s="22"/>
      <c r="VDH74" s="22"/>
      <c r="VDI74" s="22"/>
      <c r="VDJ74" s="22"/>
      <c r="VDK74" s="22"/>
      <c r="VDL74" s="22"/>
      <c r="VDM74" s="22"/>
      <c r="VDN74" s="22"/>
      <c r="VDO74" s="22"/>
      <c r="VDP74" s="22"/>
      <c r="VDQ74" s="22"/>
      <c r="VDR74" s="22"/>
      <c r="VDS74" s="22"/>
      <c r="VDT74" s="22"/>
      <c r="VDU74" s="22"/>
      <c r="VDV74" s="22"/>
      <c r="VDW74" s="22"/>
      <c r="VDX74" s="22"/>
      <c r="VDY74" s="22"/>
      <c r="VDZ74" s="22"/>
      <c r="VEA74" s="22"/>
      <c r="VEB74" s="22"/>
      <c r="VEC74" s="22"/>
      <c r="VED74" s="22"/>
      <c r="VEE74" s="22"/>
      <c r="VEF74" s="22"/>
      <c r="VEG74" s="22"/>
      <c r="VEH74" s="22"/>
      <c r="VEI74" s="22"/>
      <c r="VEJ74" s="22"/>
      <c r="VEK74" s="22"/>
      <c r="VEL74" s="22"/>
      <c r="VEM74" s="22"/>
      <c r="VEN74" s="22"/>
      <c r="VEO74" s="22"/>
      <c r="VEP74" s="22"/>
      <c r="VEQ74" s="22"/>
      <c r="VER74" s="22"/>
      <c r="VES74" s="22"/>
      <c r="VET74" s="22"/>
      <c r="VEU74" s="22"/>
      <c r="VEV74" s="22"/>
      <c r="VEW74" s="22"/>
      <c r="VEX74" s="22"/>
      <c r="VEY74" s="22"/>
      <c r="VEZ74" s="22"/>
      <c r="VFA74" s="22"/>
      <c r="VFB74" s="22"/>
      <c r="VFC74" s="22"/>
      <c r="VFD74" s="22"/>
      <c r="VFE74" s="22"/>
      <c r="VFF74" s="22"/>
      <c r="VFG74" s="22"/>
      <c r="VFH74" s="22"/>
      <c r="VFI74" s="22"/>
      <c r="VFJ74" s="22"/>
      <c r="VFK74" s="22"/>
      <c r="VFL74" s="22"/>
      <c r="VFM74" s="22"/>
      <c r="VFN74" s="22"/>
      <c r="VFO74" s="22"/>
      <c r="VFP74" s="22"/>
      <c r="VFQ74" s="22"/>
      <c r="VFR74" s="22"/>
      <c r="VFS74" s="22"/>
      <c r="VFT74" s="22"/>
      <c r="VFU74" s="22"/>
      <c r="VFV74" s="22"/>
      <c r="VFW74" s="22"/>
      <c r="VFX74" s="22"/>
      <c r="VFY74" s="22"/>
      <c r="VFZ74" s="22"/>
      <c r="VGA74" s="22"/>
      <c r="VGB74" s="22"/>
      <c r="VGC74" s="22"/>
      <c r="VGD74" s="22"/>
      <c r="VGE74" s="22"/>
      <c r="VGF74" s="22"/>
      <c r="VGG74" s="22"/>
      <c r="VGH74" s="22"/>
      <c r="VGI74" s="22"/>
      <c r="VGJ74" s="22"/>
      <c r="VGK74" s="22"/>
      <c r="VGL74" s="22"/>
      <c r="VGM74" s="22"/>
      <c r="VGN74" s="22"/>
      <c r="VGO74" s="22"/>
      <c r="VGP74" s="22"/>
      <c r="VGQ74" s="22"/>
      <c r="VGR74" s="22"/>
      <c r="VGS74" s="22"/>
      <c r="VGT74" s="22"/>
      <c r="VGU74" s="22"/>
      <c r="VGV74" s="22"/>
      <c r="VGW74" s="22"/>
      <c r="VGX74" s="22"/>
      <c r="VGY74" s="22"/>
      <c r="VGZ74" s="22"/>
      <c r="VHA74" s="22"/>
      <c r="VHB74" s="22"/>
      <c r="VHC74" s="22"/>
      <c r="VHD74" s="22"/>
      <c r="VHE74" s="22"/>
      <c r="VHF74" s="22"/>
      <c r="VHG74" s="22"/>
      <c r="VHH74" s="22"/>
      <c r="VHI74" s="22"/>
      <c r="VHJ74" s="22"/>
      <c r="VHK74" s="22"/>
      <c r="VHL74" s="22"/>
      <c r="VHM74" s="22"/>
      <c r="VHN74" s="22"/>
      <c r="VHO74" s="22"/>
      <c r="VHP74" s="22"/>
      <c r="VHQ74" s="22"/>
      <c r="VHR74" s="22"/>
      <c r="VHS74" s="22"/>
      <c r="VHT74" s="22"/>
      <c r="VHU74" s="22"/>
      <c r="VHV74" s="22"/>
      <c r="VHW74" s="22"/>
      <c r="VHX74" s="22"/>
      <c r="VHY74" s="22"/>
      <c r="VHZ74" s="22"/>
      <c r="VIA74" s="22"/>
      <c r="VIB74" s="22"/>
      <c r="VIC74" s="22"/>
      <c r="VID74" s="22"/>
      <c r="VIE74" s="22"/>
      <c r="VIF74" s="22"/>
      <c r="VIG74" s="22"/>
      <c r="VIH74" s="22"/>
      <c r="VII74" s="22"/>
      <c r="VIJ74" s="22"/>
      <c r="VIK74" s="22"/>
      <c r="VIL74" s="22"/>
      <c r="VIM74" s="22"/>
      <c r="VIN74" s="22"/>
      <c r="VIO74" s="22"/>
      <c r="VIP74" s="22"/>
      <c r="VIQ74" s="22"/>
      <c r="VIR74" s="22"/>
      <c r="VIS74" s="22"/>
      <c r="VIT74" s="22"/>
      <c r="VIU74" s="22"/>
      <c r="VIV74" s="22"/>
      <c r="VIW74" s="22"/>
      <c r="VIX74" s="22"/>
      <c r="VIY74" s="22"/>
      <c r="VIZ74" s="22"/>
      <c r="VJA74" s="22"/>
      <c r="VJB74" s="22"/>
      <c r="VJC74" s="22"/>
      <c r="VJD74" s="22"/>
      <c r="VJE74" s="22"/>
      <c r="VJF74" s="22"/>
      <c r="VJG74" s="22"/>
      <c r="VJH74" s="22"/>
      <c r="VJI74" s="22"/>
      <c r="VJJ74" s="22"/>
      <c r="VJK74" s="22"/>
      <c r="VJL74" s="22"/>
      <c r="VJM74" s="22"/>
      <c r="VJN74" s="22"/>
      <c r="VJO74" s="22"/>
      <c r="VJP74" s="22"/>
      <c r="VJQ74" s="22"/>
      <c r="VJR74" s="22"/>
      <c r="VJS74" s="22"/>
      <c r="VJT74" s="22"/>
      <c r="VJU74" s="22"/>
      <c r="VJV74" s="22"/>
      <c r="VJW74" s="22"/>
      <c r="VJX74" s="22"/>
      <c r="VJY74" s="22"/>
      <c r="VJZ74" s="22"/>
      <c r="VKA74" s="22"/>
      <c r="VKB74" s="22"/>
      <c r="VKC74" s="22"/>
      <c r="VKD74" s="22"/>
      <c r="VKE74" s="22"/>
      <c r="VKF74" s="22"/>
      <c r="VKG74" s="22"/>
      <c r="VKH74" s="22"/>
      <c r="VKI74" s="22"/>
      <c r="VKJ74" s="22"/>
      <c r="VKK74" s="22"/>
      <c r="VKL74" s="22"/>
      <c r="VKM74" s="22"/>
      <c r="VKN74" s="22"/>
      <c r="VKO74" s="22"/>
      <c r="VKP74" s="22"/>
      <c r="VKQ74" s="22"/>
      <c r="VKR74" s="22"/>
      <c r="VKS74" s="22"/>
      <c r="VKT74" s="22"/>
      <c r="VKU74" s="22"/>
      <c r="VKV74" s="22"/>
      <c r="VKW74" s="22"/>
      <c r="VKX74" s="22"/>
      <c r="VKY74" s="22"/>
      <c r="VKZ74" s="22"/>
      <c r="VLA74" s="22"/>
      <c r="VLB74" s="22"/>
      <c r="VLC74" s="22"/>
      <c r="VLD74" s="22"/>
      <c r="VLE74" s="22"/>
      <c r="VLF74" s="22"/>
      <c r="VLG74" s="22"/>
      <c r="VLH74" s="22"/>
      <c r="VLI74" s="22"/>
      <c r="VLJ74" s="22"/>
      <c r="VLK74" s="22"/>
      <c r="VLL74" s="22"/>
      <c r="VLM74" s="22"/>
      <c r="VLN74" s="22"/>
      <c r="VLO74" s="22"/>
      <c r="VLP74" s="22"/>
      <c r="VLQ74" s="22"/>
      <c r="VLR74" s="22"/>
      <c r="VLS74" s="22"/>
      <c r="VLT74" s="22"/>
      <c r="VLU74" s="22"/>
      <c r="VLV74" s="22"/>
      <c r="VLW74" s="22"/>
      <c r="VLX74" s="22"/>
      <c r="VLY74" s="22"/>
      <c r="VLZ74" s="22"/>
      <c r="VMA74" s="22"/>
      <c r="VMB74" s="22"/>
      <c r="VMC74" s="22"/>
      <c r="VMD74" s="22"/>
      <c r="VME74" s="22"/>
      <c r="VMF74" s="22"/>
      <c r="VMG74" s="22"/>
      <c r="VMH74" s="22"/>
      <c r="VMI74" s="22"/>
      <c r="VMJ74" s="22"/>
      <c r="VMK74" s="22"/>
      <c r="VML74" s="22"/>
      <c r="VMM74" s="22"/>
      <c r="VMN74" s="22"/>
      <c r="VMO74" s="22"/>
      <c r="VMP74" s="22"/>
      <c r="VMQ74" s="22"/>
      <c r="VMR74" s="22"/>
      <c r="VMS74" s="22"/>
      <c r="VMT74" s="22"/>
      <c r="VMU74" s="22"/>
      <c r="VMV74" s="22"/>
      <c r="VMW74" s="22"/>
      <c r="VMX74" s="22"/>
      <c r="VMY74" s="22"/>
      <c r="VMZ74" s="22"/>
      <c r="VNA74" s="22"/>
      <c r="VNB74" s="22"/>
      <c r="VNC74" s="22"/>
      <c r="VND74" s="22"/>
      <c r="VNE74" s="22"/>
      <c r="VNF74" s="22"/>
      <c r="VNG74" s="22"/>
      <c r="VNH74" s="22"/>
      <c r="VNI74" s="22"/>
      <c r="VNJ74" s="22"/>
      <c r="VNK74" s="22"/>
      <c r="VNL74" s="22"/>
      <c r="VNM74" s="22"/>
      <c r="VNN74" s="22"/>
      <c r="VNO74" s="22"/>
      <c r="VNP74" s="22"/>
      <c r="VNQ74" s="22"/>
      <c r="VNR74" s="22"/>
      <c r="VNS74" s="22"/>
      <c r="VNT74" s="22"/>
      <c r="VNU74" s="22"/>
      <c r="VNV74" s="22"/>
      <c r="VNW74" s="22"/>
      <c r="VNX74" s="22"/>
      <c r="VNY74" s="22"/>
      <c r="VNZ74" s="22"/>
      <c r="VOA74" s="22"/>
      <c r="VOB74" s="22"/>
      <c r="VOC74" s="22"/>
      <c r="VOD74" s="22"/>
      <c r="VOE74" s="22"/>
      <c r="VOF74" s="22"/>
      <c r="VOG74" s="22"/>
      <c r="VOH74" s="22"/>
      <c r="VOI74" s="22"/>
      <c r="VOJ74" s="22"/>
      <c r="VOK74" s="22"/>
      <c r="VOL74" s="22"/>
      <c r="VOM74" s="22"/>
      <c r="VON74" s="22"/>
      <c r="VOO74" s="22"/>
      <c r="VOP74" s="22"/>
      <c r="VOQ74" s="22"/>
      <c r="VOR74" s="22"/>
      <c r="VOS74" s="22"/>
      <c r="VOT74" s="22"/>
      <c r="VOU74" s="22"/>
      <c r="VOV74" s="22"/>
      <c r="VOW74" s="22"/>
      <c r="VOX74" s="22"/>
      <c r="VOY74" s="22"/>
      <c r="VOZ74" s="22"/>
      <c r="VPA74" s="22"/>
      <c r="VPB74" s="22"/>
      <c r="VPC74" s="22"/>
      <c r="VPD74" s="22"/>
      <c r="VPE74" s="22"/>
      <c r="VPF74" s="22"/>
      <c r="VPG74" s="22"/>
      <c r="VPH74" s="22"/>
      <c r="VPI74" s="22"/>
      <c r="VPJ74" s="22"/>
      <c r="VPK74" s="22"/>
      <c r="VPL74" s="22"/>
      <c r="VPM74" s="22"/>
      <c r="VPN74" s="22"/>
      <c r="VPO74" s="22"/>
      <c r="VPP74" s="22"/>
      <c r="VPQ74" s="22"/>
      <c r="VPR74" s="22"/>
      <c r="VPS74" s="22"/>
      <c r="VPT74" s="22"/>
      <c r="VPU74" s="22"/>
      <c r="VPV74" s="22"/>
      <c r="VPW74" s="22"/>
      <c r="VPX74" s="22"/>
      <c r="VPY74" s="22"/>
      <c r="VPZ74" s="22"/>
      <c r="VQA74" s="22"/>
      <c r="VQB74" s="22"/>
      <c r="VQC74" s="22"/>
      <c r="VQD74" s="22"/>
      <c r="VQE74" s="22"/>
      <c r="VQF74" s="22"/>
      <c r="VQG74" s="22"/>
      <c r="VQH74" s="22"/>
      <c r="VQI74" s="22"/>
      <c r="VQJ74" s="22"/>
      <c r="VQK74" s="22"/>
      <c r="VQL74" s="22"/>
      <c r="VQM74" s="22"/>
      <c r="VQN74" s="22"/>
      <c r="VQO74" s="22"/>
      <c r="VQP74" s="22"/>
      <c r="VQQ74" s="22"/>
      <c r="VQR74" s="22"/>
      <c r="VQS74" s="22"/>
      <c r="VQT74" s="22"/>
      <c r="VQU74" s="22"/>
      <c r="VQV74" s="22"/>
      <c r="VQW74" s="22"/>
      <c r="VQX74" s="22"/>
      <c r="VQY74" s="22"/>
      <c r="VQZ74" s="22"/>
      <c r="VRA74" s="22"/>
      <c r="VRB74" s="22"/>
      <c r="VRC74" s="22"/>
      <c r="VRD74" s="22"/>
      <c r="VRE74" s="22"/>
      <c r="VRF74" s="22"/>
      <c r="VRG74" s="22"/>
      <c r="VRH74" s="22"/>
      <c r="VRI74" s="22"/>
      <c r="VRJ74" s="22"/>
      <c r="VRK74" s="22"/>
      <c r="VRL74" s="22"/>
      <c r="VRM74" s="22"/>
      <c r="VRN74" s="22"/>
      <c r="VRO74" s="22"/>
      <c r="VRP74" s="22"/>
      <c r="VRQ74" s="22"/>
      <c r="VRR74" s="22"/>
      <c r="VRS74" s="22"/>
      <c r="VRT74" s="22"/>
      <c r="VRU74" s="22"/>
      <c r="VRV74" s="22"/>
      <c r="VRW74" s="22"/>
      <c r="VRX74" s="22"/>
      <c r="VRY74" s="22"/>
      <c r="VRZ74" s="22"/>
      <c r="VSA74" s="22"/>
      <c r="VSB74" s="22"/>
      <c r="VSC74" s="22"/>
      <c r="VSD74" s="22"/>
      <c r="VSE74" s="22"/>
      <c r="VSF74" s="22"/>
      <c r="VSG74" s="22"/>
      <c r="VSH74" s="22"/>
      <c r="VSI74" s="22"/>
      <c r="VSJ74" s="22"/>
      <c r="VSK74" s="22"/>
      <c r="VSL74" s="22"/>
      <c r="VSM74" s="22"/>
      <c r="VSN74" s="22"/>
      <c r="VSO74" s="22"/>
      <c r="VSP74" s="22"/>
      <c r="VSQ74" s="22"/>
      <c r="VSR74" s="22"/>
      <c r="VSS74" s="22"/>
      <c r="VST74" s="22"/>
      <c r="VSU74" s="22"/>
      <c r="VSV74" s="22"/>
      <c r="VSW74" s="22"/>
      <c r="VSX74" s="22"/>
      <c r="VSY74" s="22"/>
      <c r="VSZ74" s="22"/>
      <c r="VTA74" s="22"/>
      <c r="VTB74" s="22"/>
      <c r="VTC74" s="22"/>
      <c r="VTD74" s="22"/>
      <c r="VTE74" s="22"/>
      <c r="VTF74" s="22"/>
      <c r="VTG74" s="22"/>
      <c r="VTH74" s="22"/>
      <c r="VTI74" s="22"/>
      <c r="VTJ74" s="22"/>
      <c r="VTK74" s="22"/>
      <c r="VTL74" s="22"/>
      <c r="VTM74" s="22"/>
      <c r="VTN74" s="22"/>
      <c r="VTO74" s="22"/>
      <c r="VTP74" s="22"/>
      <c r="VTQ74" s="22"/>
      <c r="VTR74" s="22"/>
      <c r="VTS74" s="22"/>
      <c r="VTT74" s="22"/>
      <c r="VTU74" s="22"/>
      <c r="VTV74" s="22"/>
      <c r="VTW74" s="22"/>
      <c r="VTX74" s="22"/>
      <c r="VTY74" s="22"/>
      <c r="VTZ74" s="22"/>
      <c r="VUA74" s="22"/>
      <c r="VUB74" s="22"/>
      <c r="VUC74" s="22"/>
      <c r="VUD74" s="22"/>
      <c r="VUE74" s="22"/>
      <c r="VUF74" s="22"/>
      <c r="VUG74" s="22"/>
      <c r="VUH74" s="22"/>
      <c r="VUI74" s="22"/>
      <c r="VUJ74" s="22"/>
      <c r="VUK74" s="22"/>
      <c r="VUL74" s="22"/>
      <c r="VUM74" s="22"/>
      <c r="VUN74" s="22"/>
      <c r="VUO74" s="22"/>
      <c r="VUP74" s="22"/>
      <c r="VUQ74" s="22"/>
      <c r="VUR74" s="22"/>
      <c r="VUS74" s="22"/>
      <c r="VUT74" s="22"/>
      <c r="VUU74" s="22"/>
      <c r="VUV74" s="22"/>
      <c r="VUW74" s="22"/>
      <c r="VUX74" s="22"/>
      <c r="VUY74" s="22"/>
      <c r="VUZ74" s="22"/>
      <c r="VVA74" s="22"/>
      <c r="VVB74" s="22"/>
      <c r="VVC74" s="22"/>
      <c r="VVD74" s="22"/>
      <c r="VVE74" s="22"/>
      <c r="VVF74" s="22"/>
      <c r="VVG74" s="22"/>
      <c r="VVH74" s="22"/>
      <c r="VVI74" s="22"/>
      <c r="VVJ74" s="22"/>
      <c r="VVK74" s="22"/>
      <c r="VVL74" s="22"/>
      <c r="VVM74" s="22"/>
      <c r="VVN74" s="22"/>
      <c r="VVO74" s="22"/>
      <c r="VVP74" s="22"/>
      <c r="VVQ74" s="22"/>
      <c r="VVR74" s="22"/>
      <c r="VVS74" s="22"/>
      <c r="VVT74" s="22"/>
      <c r="VVU74" s="22"/>
      <c r="VVV74" s="22"/>
      <c r="VVW74" s="22"/>
      <c r="VVX74" s="22"/>
      <c r="VVY74" s="22"/>
      <c r="VVZ74" s="22"/>
      <c r="VWA74" s="22"/>
      <c r="VWB74" s="22"/>
      <c r="VWC74" s="22"/>
      <c r="VWD74" s="22"/>
      <c r="VWE74" s="22"/>
      <c r="VWF74" s="22"/>
      <c r="VWG74" s="22"/>
      <c r="VWH74" s="22"/>
      <c r="VWI74" s="22"/>
      <c r="VWJ74" s="22"/>
      <c r="VWK74" s="22"/>
      <c r="VWL74" s="22"/>
      <c r="VWM74" s="22"/>
      <c r="VWN74" s="22"/>
      <c r="VWO74" s="22"/>
      <c r="VWP74" s="22"/>
      <c r="VWQ74" s="22"/>
      <c r="VWR74" s="22"/>
      <c r="VWS74" s="22"/>
      <c r="VWT74" s="22"/>
      <c r="VWU74" s="22"/>
      <c r="VWV74" s="22"/>
      <c r="VWW74" s="22"/>
      <c r="VWX74" s="22"/>
      <c r="VWY74" s="22"/>
      <c r="VWZ74" s="22"/>
      <c r="VXA74" s="22"/>
      <c r="VXB74" s="22"/>
      <c r="VXC74" s="22"/>
      <c r="VXD74" s="22"/>
      <c r="VXE74" s="22"/>
      <c r="VXF74" s="22"/>
      <c r="VXG74" s="22"/>
      <c r="VXH74" s="22"/>
      <c r="VXI74" s="22"/>
      <c r="VXJ74" s="22"/>
      <c r="VXK74" s="22"/>
      <c r="VXL74" s="22"/>
      <c r="VXM74" s="22"/>
      <c r="VXN74" s="22"/>
      <c r="VXO74" s="22"/>
      <c r="VXP74" s="22"/>
      <c r="VXQ74" s="22"/>
      <c r="VXR74" s="22"/>
      <c r="VXS74" s="22"/>
      <c r="VXT74" s="22"/>
      <c r="VXU74" s="22"/>
      <c r="VXV74" s="22"/>
      <c r="VXW74" s="22"/>
      <c r="VXX74" s="22"/>
      <c r="VXY74" s="22"/>
      <c r="VXZ74" s="22"/>
      <c r="VYA74" s="22"/>
      <c r="VYB74" s="22"/>
      <c r="VYC74" s="22"/>
      <c r="VYD74" s="22"/>
      <c r="VYE74" s="22"/>
      <c r="VYF74" s="22"/>
      <c r="VYG74" s="22"/>
      <c r="VYH74" s="22"/>
      <c r="VYI74" s="22"/>
      <c r="VYJ74" s="22"/>
      <c r="VYK74" s="22"/>
      <c r="VYL74" s="22"/>
      <c r="VYM74" s="22"/>
      <c r="VYN74" s="22"/>
      <c r="VYO74" s="22"/>
      <c r="VYP74" s="22"/>
      <c r="VYQ74" s="22"/>
      <c r="VYR74" s="22"/>
      <c r="VYS74" s="22"/>
      <c r="VYT74" s="22"/>
      <c r="VYU74" s="22"/>
      <c r="VYV74" s="22"/>
      <c r="VYW74" s="22"/>
      <c r="VYX74" s="22"/>
      <c r="VYY74" s="22"/>
      <c r="VYZ74" s="22"/>
      <c r="VZA74" s="22"/>
      <c r="VZB74" s="22"/>
      <c r="VZC74" s="22"/>
      <c r="VZD74" s="22"/>
      <c r="VZE74" s="22"/>
      <c r="VZF74" s="22"/>
      <c r="VZG74" s="22"/>
      <c r="VZH74" s="22"/>
      <c r="VZI74" s="22"/>
      <c r="VZJ74" s="22"/>
      <c r="VZK74" s="22"/>
      <c r="VZL74" s="22"/>
      <c r="VZM74" s="22"/>
      <c r="VZN74" s="22"/>
      <c r="VZO74" s="22"/>
      <c r="VZP74" s="22"/>
      <c r="VZQ74" s="22"/>
      <c r="VZR74" s="22"/>
      <c r="VZS74" s="22"/>
      <c r="VZT74" s="22"/>
      <c r="VZU74" s="22"/>
      <c r="VZV74" s="22"/>
      <c r="VZW74" s="22"/>
      <c r="VZX74" s="22"/>
      <c r="VZY74" s="22"/>
      <c r="VZZ74" s="22"/>
      <c r="WAA74" s="22"/>
      <c r="WAB74" s="22"/>
      <c r="WAC74" s="22"/>
      <c r="WAD74" s="22"/>
      <c r="WAE74" s="22"/>
      <c r="WAF74" s="22"/>
      <c r="WAG74" s="22"/>
      <c r="WAH74" s="22"/>
      <c r="WAI74" s="22"/>
      <c r="WAJ74" s="22"/>
      <c r="WAK74" s="22"/>
      <c r="WAL74" s="22"/>
      <c r="WAM74" s="22"/>
      <c r="WAN74" s="22"/>
      <c r="WAO74" s="22"/>
      <c r="WAP74" s="22"/>
      <c r="WAQ74" s="22"/>
      <c r="WAR74" s="22"/>
      <c r="WAS74" s="22"/>
      <c r="WAT74" s="22"/>
      <c r="WAU74" s="22"/>
      <c r="WAV74" s="22"/>
      <c r="WAW74" s="22"/>
      <c r="WAX74" s="22"/>
      <c r="WAY74" s="22"/>
      <c r="WAZ74" s="22"/>
      <c r="WBA74" s="22"/>
      <c r="WBB74" s="22"/>
      <c r="WBC74" s="22"/>
      <c r="WBD74" s="22"/>
      <c r="WBE74" s="22"/>
      <c r="WBF74" s="22"/>
      <c r="WBG74" s="22"/>
      <c r="WBH74" s="22"/>
      <c r="WBI74" s="22"/>
      <c r="WBJ74" s="22"/>
      <c r="WBK74" s="22"/>
      <c r="WBL74" s="22"/>
      <c r="WBM74" s="22"/>
      <c r="WBN74" s="22"/>
      <c r="WBO74" s="22"/>
      <c r="WBP74" s="22"/>
      <c r="WBQ74" s="22"/>
      <c r="WBR74" s="22"/>
      <c r="WBS74" s="22"/>
      <c r="WBT74" s="22"/>
      <c r="WBU74" s="22"/>
      <c r="WBV74" s="22"/>
      <c r="WBW74" s="22"/>
      <c r="WBX74" s="22"/>
      <c r="WBY74" s="22"/>
      <c r="WBZ74" s="22"/>
      <c r="WCA74" s="22"/>
      <c r="WCB74" s="22"/>
      <c r="WCC74" s="22"/>
      <c r="WCD74" s="22"/>
      <c r="WCE74" s="22"/>
      <c r="WCF74" s="22"/>
      <c r="WCG74" s="22"/>
      <c r="WCH74" s="22"/>
      <c r="WCI74" s="22"/>
      <c r="WCJ74" s="22"/>
      <c r="WCK74" s="22"/>
      <c r="WCL74" s="22"/>
      <c r="WCM74" s="22"/>
      <c r="WCN74" s="22"/>
      <c r="WCO74" s="22"/>
      <c r="WCP74" s="22"/>
      <c r="WCQ74" s="22"/>
      <c r="WCR74" s="22"/>
      <c r="WCS74" s="22"/>
      <c r="WCT74" s="22"/>
      <c r="WCU74" s="22"/>
      <c r="WCV74" s="22"/>
      <c r="WCW74" s="22"/>
      <c r="WCX74" s="22"/>
      <c r="WCY74" s="22"/>
      <c r="WCZ74" s="22"/>
      <c r="WDA74" s="22"/>
      <c r="WDB74" s="22"/>
      <c r="WDC74" s="22"/>
      <c r="WDD74" s="22"/>
      <c r="WDE74" s="22"/>
      <c r="WDF74" s="22"/>
      <c r="WDG74" s="22"/>
      <c r="WDH74" s="22"/>
      <c r="WDI74" s="22"/>
      <c r="WDJ74" s="22"/>
      <c r="WDK74" s="22"/>
      <c r="WDL74" s="22"/>
      <c r="WDM74" s="22"/>
      <c r="WDN74" s="22"/>
      <c r="WDO74" s="22"/>
      <c r="WDP74" s="22"/>
      <c r="WDQ74" s="22"/>
      <c r="WDR74" s="22"/>
      <c r="WDS74" s="22"/>
      <c r="WDT74" s="22"/>
      <c r="WDU74" s="22"/>
      <c r="WDV74" s="22"/>
      <c r="WDW74" s="22"/>
      <c r="WDX74" s="22"/>
      <c r="WDY74" s="22"/>
      <c r="WDZ74" s="22"/>
      <c r="WEA74" s="22"/>
      <c r="WEB74" s="22"/>
      <c r="WEC74" s="22"/>
      <c r="WED74" s="22"/>
      <c r="WEE74" s="22"/>
      <c r="WEF74" s="22"/>
      <c r="WEG74" s="22"/>
      <c r="WEH74" s="22"/>
      <c r="WEI74" s="22"/>
      <c r="WEJ74" s="22"/>
      <c r="WEK74" s="22"/>
      <c r="WEL74" s="22"/>
      <c r="WEM74" s="22"/>
      <c r="WEN74" s="22"/>
      <c r="WEO74" s="22"/>
      <c r="WEP74" s="22"/>
      <c r="WEQ74" s="22"/>
      <c r="WER74" s="22"/>
      <c r="WES74" s="22"/>
      <c r="WET74" s="22"/>
      <c r="WEU74" s="22"/>
      <c r="WEV74" s="22"/>
      <c r="WEW74" s="22"/>
      <c r="WEX74" s="22"/>
      <c r="WEY74" s="22"/>
      <c r="WEZ74" s="22"/>
      <c r="WFA74" s="22"/>
      <c r="WFB74" s="22"/>
      <c r="WFC74" s="22"/>
      <c r="WFD74" s="22"/>
      <c r="WFE74" s="22"/>
      <c r="WFF74" s="22"/>
      <c r="WFG74" s="22"/>
      <c r="WFH74" s="22"/>
      <c r="WFI74" s="22"/>
      <c r="WFJ74" s="22"/>
      <c r="WFK74" s="22"/>
      <c r="WFL74" s="22"/>
      <c r="WFM74" s="22"/>
      <c r="WFN74" s="22"/>
      <c r="WFO74" s="22"/>
      <c r="WFP74" s="22"/>
      <c r="WFQ74" s="22"/>
      <c r="WFR74" s="22"/>
      <c r="WFS74" s="22"/>
      <c r="WFT74" s="22"/>
      <c r="WFU74" s="22"/>
      <c r="WFV74" s="22"/>
      <c r="WFW74" s="22"/>
      <c r="WFX74" s="22"/>
      <c r="WFY74" s="22"/>
      <c r="WFZ74" s="22"/>
      <c r="WGA74" s="22"/>
      <c r="WGB74" s="22"/>
      <c r="WGC74" s="22"/>
      <c r="WGD74" s="22"/>
      <c r="WGE74" s="22"/>
      <c r="WGF74" s="22"/>
      <c r="WGG74" s="22"/>
      <c r="WGH74" s="22"/>
      <c r="WGI74" s="22"/>
      <c r="WGJ74" s="22"/>
      <c r="WGK74" s="22"/>
      <c r="WGL74" s="22"/>
      <c r="WGM74" s="22"/>
      <c r="WGN74" s="22"/>
      <c r="WGO74" s="22"/>
      <c r="WGP74" s="22"/>
      <c r="WGQ74" s="22"/>
      <c r="WGR74" s="22"/>
      <c r="WGS74" s="22"/>
      <c r="WGT74" s="22"/>
      <c r="WGU74" s="22"/>
      <c r="WGV74" s="22"/>
      <c r="WGW74" s="22"/>
      <c r="WGX74" s="22"/>
      <c r="WGY74" s="22"/>
      <c r="WGZ74" s="22"/>
      <c r="WHA74" s="22"/>
      <c r="WHB74" s="22"/>
      <c r="WHC74" s="22"/>
      <c r="WHD74" s="22"/>
      <c r="WHE74" s="22"/>
      <c r="WHF74" s="22"/>
      <c r="WHG74" s="22"/>
      <c r="WHH74" s="22"/>
      <c r="WHI74" s="22"/>
      <c r="WHJ74" s="22"/>
      <c r="WHK74" s="22"/>
      <c r="WHL74" s="22"/>
      <c r="WHM74" s="22"/>
      <c r="WHN74" s="22"/>
      <c r="WHO74" s="22"/>
      <c r="WHP74" s="22"/>
      <c r="WHQ74" s="22"/>
      <c r="WHR74" s="22"/>
      <c r="WHS74" s="22"/>
      <c r="WHT74" s="22"/>
      <c r="WHU74" s="22"/>
      <c r="WHV74" s="22"/>
      <c r="WHW74" s="22"/>
      <c r="WHX74" s="22"/>
      <c r="WHY74" s="22"/>
      <c r="WHZ74" s="22"/>
      <c r="WIA74" s="22"/>
      <c r="WIB74" s="22"/>
      <c r="WIC74" s="22"/>
      <c r="WID74" s="22"/>
      <c r="WIE74" s="22"/>
      <c r="WIF74" s="22"/>
      <c r="WIG74" s="22"/>
      <c r="WIH74" s="22"/>
      <c r="WII74" s="22"/>
      <c r="WIJ74" s="22"/>
      <c r="WIK74" s="22"/>
      <c r="WIL74" s="22"/>
      <c r="WIM74" s="22"/>
      <c r="WIN74" s="22"/>
      <c r="WIO74" s="22"/>
      <c r="WIP74" s="22"/>
      <c r="WIQ74" s="22"/>
      <c r="WIR74" s="22"/>
      <c r="WIS74" s="22"/>
      <c r="WIT74" s="22"/>
      <c r="WIU74" s="22"/>
      <c r="WIV74" s="22"/>
      <c r="WIW74" s="22"/>
      <c r="WIX74" s="22"/>
      <c r="WIY74" s="22"/>
      <c r="WIZ74" s="22"/>
      <c r="WJA74" s="22"/>
      <c r="WJB74" s="22"/>
      <c r="WJC74" s="22"/>
      <c r="WJD74" s="22"/>
      <c r="WJE74" s="22"/>
      <c r="WJF74" s="22"/>
      <c r="WJG74" s="22"/>
      <c r="WJH74" s="22"/>
      <c r="WJI74" s="22"/>
      <c r="WJJ74" s="22"/>
      <c r="WJK74" s="22"/>
      <c r="WJL74" s="22"/>
      <c r="WJM74" s="22"/>
      <c r="WJN74" s="22"/>
      <c r="WJO74" s="22"/>
      <c r="WJP74" s="22"/>
      <c r="WJQ74" s="22"/>
      <c r="WJR74" s="22"/>
      <c r="WJS74" s="22"/>
      <c r="WJT74" s="22"/>
      <c r="WJU74" s="22"/>
      <c r="WJV74" s="22"/>
      <c r="WJW74" s="22"/>
      <c r="WJX74" s="22"/>
      <c r="WJY74" s="22"/>
      <c r="WJZ74" s="22"/>
      <c r="WKA74" s="22"/>
      <c r="WKB74" s="22"/>
      <c r="WKC74" s="22"/>
      <c r="WKD74" s="22"/>
      <c r="WKE74" s="22"/>
      <c r="WKF74" s="22"/>
      <c r="WKG74" s="22"/>
      <c r="WKH74" s="22"/>
      <c r="WKI74" s="22"/>
      <c r="WKJ74" s="22"/>
      <c r="WKK74" s="22"/>
      <c r="WKL74" s="22"/>
      <c r="WKM74" s="22"/>
      <c r="WKN74" s="22"/>
      <c r="WKO74" s="22"/>
      <c r="WKP74" s="22"/>
      <c r="WKQ74" s="22"/>
      <c r="WKR74" s="22"/>
      <c r="WKS74" s="22"/>
      <c r="WKT74" s="22"/>
      <c r="WKU74" s="22"/>
      <c r="WKV74" s="22"/>
      <c r="WKW74" s="22"/>
      <c r="WKX74" s="22"/>
      <c r="WKY74" s="22"/>
      <c r="WKZ74" s="22"/>
      <c r="WLA74" s="22"/>
      <c r="WLB74" s="22"/>
      <c r="WLC74" s="22"/>
      <c r="WLD74" s="22"/>
      <c r="WLE74" s="22"/>
      <c r="WLF74" s="22"/>
      <c r="WLG74" s="22"/>
      <c r="WLH74" s="22"/>
      <c r="WLI74" s="22"/>
      <c r="WLJ74" s="22"/>
      <c r="WLK74" s="22"/>
      <c r="WLL74" s="22"/>
      <c r="WLM74" s="22"/>
      <c r="WLN74" s="22"/>
      <c r="WLO74" s="22"/>
      <c r="WLP74" s="22"/>
      <c r="WLQ74" s="22"/>
      <c r="WLR74" s="22"/>
      <c r="WLS74" s="22"/>
      <c r="WLT74" s="22"/>
      <c r="WLU74" s="22"/>
      <c r="WLV74" s="22"/>
      <c r="WLW74" s="22"/>
      <c r="WLX74" s="22"/>
      <c r="WLY74" s="22"/>
      <c r="WLZ74" s="22"/>
      <c r="WMA74" s="22"/>
      <c r="WMB74" s="22"/>
      <c r="WMC74" s="22"/>
      <c r="WMD74" s="22"/>
      <c r="WME74" s="22"/>
      <c r="WMF74" s="22"/>
      <c r="WMG74" s="22"/>
      <c r="WMH74" s="22"/>
      <c r="WMI74" s="22"/>
      <c r="WMJ74" s="22"/>
      <c r="WMK74" s="22"/>
      <c r="WML74" s="22"/>
      <c r="WMM74" s="22"/>
      <c r="WMN74" s="22"/>
      <c r="WMO74" s="22"/>
      <c r="WMP74" s="22"/>
      <c r="WMQ74" s="22"/>
      <c r="WMR74" s="22"/>
      <c r="WMS74" s="22"/>
      <c r="WMT74" s="22"/>
      <c r="WMU74" s="22"/>
      <c r="WMV74" s="22"/>
      <c r="WMW74" s="22"/>
      <c r="WMX74" s="22"/>
      <c r="WMY74" s="22"/>
      <c r="WMZ74" s="22"/>
      <c r="WNA74" s="22"/>
      <c r="WNB74" s="22"/>
      <c r="WNC74" s="22"/>
      <c r="WND74" s="22"/>
      <c r="WNE74" s="22"/>
      <c r="WNF74" s="22"/>
      <c r="WNG74" s="22"/>
      <c r="WNH74" s="22"/>
      <c r="WNI74" s="22"/>
      <c r="WNJ74" s="22"/>
      <c r="WNK74" s="22"/>
      <c r="WNL74" s="22"/>
      <c r="WNM74" s="22"/>
      <c r="WNN74" s="22"/>
      <c r="WNO74" s="22"/>
      <c r="WNP74" s="22"/>
      <c r="WNQ74" s="22"/>
      <c r="WNR74" s="22"/>
      <c r="WNS74" s="22"/>
      <c r="WNT74" s="22"/>
      <c r="WNU74" s="22"/>
      <c r="WNV74" s="22"/>
      <c r="WNW74" s="22"/>
      <c r="WNX74" s="22"/>
      <c r="WNY74" s="22"/>
      <c r="WNZ74" s="22"/>
      <c r="WOA74" s="22"/>
      <c r="WOB74" s="22"/>
      <c r="WOC74" s="22"/>
      <c r="WOD74" s="22"/>
      <c r="WOE74" s="22"/>
      <c r="WOF74" s="22"/>
      <c r="WOG74" s="22"/>
      <c r="WOH74" s="22"/>
      <c r="WOI74" s="22"/>
      <c r="WOJ74" s="22"/>
      <c r="WOK74" s="22"/>
      <c r="WOL74" s="22"/>
      <c r="WOM74" s="22"/>
      <c r="WON74" s="22"/>
      <c r="WOO74" s="22"/>
      <c r="WOP74" s="22"/>
      <c r="WOQ74" s="22"/>
      <c r="WOR74" s="22"/>
      <c r="WOS74" s="22"/>
      <c r="WOT74" s="22"/>
      <c r="WOU74" s="22"/>
      <c r="WOV74" s="22"/>
      <c r="WOW74" s="22"/>
      <c r="WOX74" s="22"/>
      <c r="WOY74" s="22"/>
      <c r="WOZ74" s="22"/>
      <c r="WPA74" s="22"/>
      <c r="WPB74" s="22"/>
      <c r="WPC74" s="22"/>
      <c r="WPD74" s="22"/>
      <c r="WPE74" s="22"/>
      <c r="WPF74" s="22"/>
      <c r="WPG74" s="22"/>
      <c r="WPH74" s="22"/>
      <c r="WPI74" s="22"/>
      <c r="WPJ74" s="22"/>
      <c r="WPK74" s="22"/>
      <c r="WPL74" s="22"/>
      <c r="WPM74" s="22"/>
      <c r="WPN74" s="22"/>
      <c r="WPO74" s="22"/>
      <c r="WPP74" s="22"/>
      <c r="WPQ74" s="22"/>
      <c r="WPR74" s="22"/>
      <c r="WPS74" s="22"/>
      <c r="WPT74" s="22"/>
      <c r="WPU74" s="22"/>
      <c r="WPV74" s="22"/>
      <c r="WPW74" s="22"/>
      <c r="WPX74" s="22"/>
      <c r="WPY74" s="22"/>
      <c r="WPZ74" s="22"/>
      <c r="WQA74" s="22"/>
      <c r="WQB74" s="22"/>
      <c r="WQC74" s="22"/>
      <c r="WQD74" s="22"/>
      <c r="WQE74" s="22"/>
      <c r="WQF74" s="22"/>
      <c r="WQG74" s="22"/>
      <c r="WQH74" s="22"/>
      <c r="WQI74" s="22"/>
      <c r="WQJ74" s="22"/>
      <c r="WQK74" s="22"/>
      <c r="WQL74" s="22"/>
      <c r="WQM74" s="22"/>
      <c r="WQN74" s="22"/>
      <c r="WQO74" s="22"/>
      <c r="WQP74" s="22"/>
      <c r="WQQ74" s="22"/>
      <c r="WQR74" s="22"/>
      <c r="WQS74" s="22"/>
      <c r="WQT74" s="22"/>
      <c r="WQU74" s="22"/>
      <c r="WQV74" s="22"/>
      <c r="WQW74" s="22"/>
      <c r="WQX74" s="22"/>
      <c r="WQY74" s="22"/>
      <c r="WQZ74" s="22"/>
      <c r="WRA74" s="22"/>
      <c r="WRB74" s="22"/>
      <c r="WRC74" s="22"/>
      <c r="WRD74" s="22"/>
      <c r="WRE74" s="22"/>
      <c r="WRF74" s="22"/>
      <c r="WRG74" s="22"/>
      <c r="WRH74" s="22"/>
      <c r="WRI74" s="22"/>
      <c r="WRJ74" s="22"/>
      <c r="WRK74" s="22"/>
      <c r="WRL74" s="22"/>
      <c r="WRM74" s="22"/>
      <c r="WRN74" s="22"/>
      <c r="WRO74" s="22"/>
      <c r="WRP74" s="22"/>
      <c r="WRQ74" s="22"/>
      <c r="WRR74" s="22"/>
      <c r="WRS74" s="22"/>
      <c r="WRT74" s="22"/>
      <c r="WRU74" s="22"/>
      <c r="WRV74" s="22"/>
      <c r="WRW74" s="22"/>
      <c r="WRX74" s="22"/>
      <c r="WRY74" s="22"/>
      <c r="WRZ74" s="22"/>
      <c r="WSA74" s="22"/>
      <c r="WSB74" s="22"/>
      <c r="WSC74" s="22"/>
      <c r="WSD74" s="22"/>
      <c r="WSE74" s="22"/>
      <c r="WSF74" s="22"/>
      <c r="WSG74" s="22"/>
      <c r="WSH74" s="22"/>
      <c r="WSI74" s="22"/>
      <c r="WSJ74" s="22"/>
      <c r="WSK74" s="22"/>
      <c r="WSL74" s="22"/>
      <c r="WSM74" s="22"/>
      <c r="WSN74" s="22"/>
      <c r="WSO74" s="22"/>
      <c r="WSP74" s="22"/>
      <c r="WSQ74" s="22"/>
      <c r="WSR74" s="22"/>
      <c r="WSS74" s="22"/>
      <c r="WST74" s="22"/>
      <c r="WSU74" s="22"/>
      <c r="WSV74" s="22"/>
      <c r="WSW74" s="22"/>
      <c r="WSX74" s="22"/>
      <c r="WSY74" s="22"/>
      <c r="WSZ74" s="22"/>
      <c r="WTA74" s="22"/>
      <c r="WTB74" s="22"/>
      <c r="WTC74" s="22"/>
      <c r="WTD74" s="22"/>
      <c r="WTE74" s="22"/>
      <c r="WTF74" s="22"/>
      <c r="WTG74" s="22"/>
      <c r="WTH74" s="22"/>
      <c r="WTI74" s="22"/>
      <c r="WTJ74" s="22"/>
      <c r="WTK74" s="22"/>
      <c r="WTL74" s="22"/>
      <c r="WTM74" s="22"/>
      <c r="WTN74" s="22"/>
      <c r="WTO74" s="22"/>
      <c r="WTP74" s="22"/>
      <c r="WTQ74" s="22"/>
      <c r="WTR74" s="22"/>
      <c r="WTS74" s="22"/>
      <c r="WTT74" s="22"/>
      <c r="WTU74" s="22"/>
      <c r="WTV74" s="22"/>
      <c r="WTW74" s="22"/>
      <c r="WTX74" s="22"/>
      <c r="WTY74" s="22"/>
      <c r="WTZ74" s="22"/>
      <c r="WUA74" s="22"/>
      <c r="WUB74" s="22"/>
      <c r="WUC74" s="22"/>
      <c r="WUD74" s="22"/>
      <c r="WUE74" s="22"/>
      <c r="WUF74" s="22"/>
      <c r="WUG74" s="22"/>
      <c r="WUH74" s="22"/>
      <c r="WUI74" s="22"/>
      <c r="WUJ74" s="22"/>
      <c r="WUK74" s="22"/>
      <c r="WUL74" s="22"/>
      <c r="WUM74" s="22"/>
      <c r="WUN74" s="22"/>
      <c r="WUO74" s="22"/>
      <c r="WUP74" s="22"/>
      <c r="WUQ74" s="22"/>
      <c r="WUR74" s="22"/>
      <c r="WUS74" s="22"/>
      <c r="WUT74" s="22"/>
      <c r="WUU74" s="22"/>
      <c r="WUV74" s="22"/>
      <c r="WUW74" s="22"/>
      <c r="WUX74" s="22"/>
      <c r="WUY74" s="22"/>
      <c r="WUZ74" s="22"/>
      <c r="WVA74" s="22"/>
      <c r="WVB74" s="22"/>
      <c r="WVC74" s="22"/>
      <c r="WVD74" s="22"/>
      <c r="WVE74" s="22"/>
      <c r="WVF74" s="22"/>
      <c r="WVG74" s="22"/>
      <c r="WVH74" s="22"/>
      <c r="WVI74" s="22"/>
      <c r="WVJ74" s="22"/>
      <c r="WVK74" s="22"/>
      <c r="WVL74" s="22"/>
      <c r="WVM74" s="22"/>
      <c r="WVN74" s="22"/>
      <c r="WVO74" s="22"/>
      <c r="WVP74" s="22"/>
      <c r="WVQ74" s="22"/>
      <c r="WVR74" s="22"/>
      <c r="WVS74" s="22"/>
      <c r="WVT74" s="22"/>
      <c r="WVU74" s="22"/>
      <c r="WVV74" s="22"/>
      <c r="WVW74" s="22"/>
      <c r="WVX74" s="22"/>
      <c r="WVY74" s="22"/>
      <c r="WVZ74" s="22"/>
      <c r="WWA74" s="22"/>
      <c r="WWB74" s="22"/>
      <c r="WWC74" s="22"/>
      <c r="WWD74" s="22"/>
      <c r="WWE74" s="22"/>
      <c r="WWF74" s="22"/>
      <c r="WWG74" s="22"/>
      <c r="WWH74" s="22"/>
      <c r="WWI74" s="22"/>
      <c r="WWJ74" s="22"/>
      <c r="WWK74" s="22"/>
      <c r="WWL74" s="22"/>
      <c r="WWM74" s="22"/>
      <c r="WWN74" s="22"/>
      <c r="WWO74" s="22"/>
      <c r="WWP74" s="22"/>
      <c r="WWQ74" s="22"/>
      <c r="WWR74" s="22"/>
      <c r="WWS74" s="22"/>
      <c r="WWT74" s="22"/>
      <c r="WWU74" s="22"/>
      <c r="WWV74" s="22"/>
      <c r="WWW74" s="22"/>
      <c r="WWX74" s="22"/>
      <c r="WWY74" s="22"/>
      <c r="WWZ74" s="22"/>
      <c r="WXA74" s="22"/>
      <c r="WXB74" s="22"/>
      <c r="WXC74" s="22"/>
      <c r="WXD74" s="22"/>
      <c r="WXE74" s="22"/>
      <c r="WXF74" s="22"/>
      <c r="WXG74" s="22"/>
      <c r="WXH74" s="22"/>
      <c r="WXI74" s="22"/>
      <c r="WXJ74" s="22"/>
      <c r="WXK74" s="22"/>
      <c r="WXL74" s="22"/>
      <c r="WXM74" s="22"/>
      <c r="WXN74" s="22"/>
      <c r="WXO74" s="22"/>
      <c r="WXP74" s="22"/>
      <c r="WXQ74" s="22"/>
      <c r="WXR74" s="22"/>
      <c r="WXS74" s="22"/>
      <c r="WXT74" s="22"/>
      <c r="WXU74" s="22"/>
      <c r="WXV74" s="22"/>
      <c r="WXW74" s="22"/>
      <c r="WXX74" s="22"/>
      <c r="WXY74" s="22"/>
      <c r="WXZ74" s="22"/>
      <c r="WYA74" s="22"/>
      <c r="WYB74" s="22"/>
      <c r="WYC74" s="22"/>
      <c r="WYD74" s="22"/>
      <c r="WYE74" s="22"/>
      <c r="WYF74" s="22"/>
      <c r="WYG74" s="22"/>
      <c r="WYH74" s="22"/>
      <c r="WYI74" s="22"/>
      <c r="WYJ74" s="22"/>
      <c r="WYK74" s="22"/>
      <c r="WYL74" s="22"/>
      <c r="WYM74" s="22"/>
      <c r="WYN74" s="22"/>
      <c r="WYO74" s="22"/>
      <c r="WYP74" s="22"/>
      <c r="WYQ74" s="22"/>
      <c r="WYR74" s="22"/>
      <c r="WYS74" s="22"/>
      <c r="WYT74" s="22"/>
      <c r="WYU74" s="22"/>
      <c r="WYV74" s="22"/>
      <c r="WYW74" s="22"/>
      <c r="WYX74" s="22"/>
      <c r="WYY74" s="22"/>
      <c r="WYZ74" s="22"/>
      <c r="WZA74" s="22"/>
      <c r="WZB74" s="22"/>
      <c r="WZC74" s="22"/>
      <c r="WZD74" s="22"/>
      <c r="WZE74" s="22"/>
      <c r="WZF74" s="22"/>
      <c r="WZG74" s="22"/>
      <c r="WZH74" s="22"/>
      <c r="WZI74" s="22"/>
      <c r="WZJ74" s="22"/>
      <c r="WZK74" s="22"/>
      <c r="WZL74" s="22"/>
      <c r="WZM74" s="22"/>
      <c r="WZN74" s="22"/>
      <c r="WZO74" s="22"/>
      <c r="WZP74" s="22"/>
      <c r="WZQ74" s="22"/>
      <c r="WZR74" s="22"/>
      <c r="WZS74" s="22"/>
      <c r="WZT74" s="22"/>
      <c r="WZU74" s="22"/>
      <c r="WZV74" s="22"/>
      <c r="WZW74" s="22"/>
      <c r="WZX74" s="22"/>
      <c r="WZY74" s="22"/>
      <c r="WZZ74" s="22"/>
      <c r="XAA74" s="22"/>
      <c r="XAB74" s="22"/>
      <c r="XAC74" s="22"/>
      <c r="XAD74" s="22"/>
      <c r="XAE74" s="22"/>
      <c r="XAF74" s="22"/>
      <c r="XAG74" s="22"/>
      <c r="XAH74" s="22"/>
      <c r="XAI74" s="22"/>
      <c r="XAJ74" s="22"/>
      <c r="XAK74" s="22"/>
      <c r="XAL74" s="22"/>
      <c r="XAM74" s="22"/>
      <c r="XAN74" s="22"/>
      <c r="XAO74" s="22"/>
      <c r="XAP74" s="22"/>
      <c r="XAQ74" s="22"/>
      <c r="XAR74" s="22"/>
      <c r="XAS74" s="22"/>
      <c r="XAT74" s="22"/>
      <c r="XAU74" s="22"/>
      <c r="XAV74" s="22"/>
      <c r="XAW74" s="22"/>
      <c r="XAX74" s="22"/>
      <c r="XAY74" s="22"/>
      <c r="XAZ74" s="22"/>
      <c r="XBA74" s="22"/>
      <c r="XBB74" s="22"/>
      <c r="XBC74" s="22"/>
      <c r="XBD74" s="22"/>
      <c r="XBE74" s="22"/>
      <c r="XBF74" s="22"/>
      <c r="XBG74" s="22"/>
      <c r="XBH74" s="22"/>
      <c r="XBI74" s="22"/>
      <c r="XBJ74" s="22"/>
      <c r="XBK74" s="22"/>
      <c r="XBL74" s="22"/>
      <c r="XBM74" s="22"/>
      <c r="XBN74" s="22"/>
      <c r="XBO74" s="22"/>
      <c r="XBP74" s="22"/>
      <c r="XBQ74" s="22"/>
      <c r="XBR74" s="22"/>
      <c r="XBS74" s="22"/>
      <c r="XBT74" s="22"/>
      <c r="XBU74" s="22"/>
      <c r="XBV74" s="22"/>
      <c r="XBW74" s="22"/>
      <c r="XBX74" s="22"/>
      <c r="XBY74" s="22"/>
      <c r="XBZ74" s="22"/>
      <c r="XCA74" s="22"/>
      <c r="XCB74" s="22"/>
      <c r="XCC74" s="22"/>
      <c r="XCD74" s="22"/>
      <c r="XCE74" s="22"/>
      <c r="XCF74" s="22"/>
      <c r="XCG74" s="22"/>
      <c r="XCH74" s="22"/>
      <c r="XCI74" s="22"/>
      <c r="XCJ74" s="22"/>
      <c r="XCK74" s="22"/>
      <c r="XCL74" s="22"/>
      <c r="XCM74" s="22"/>
      <c r="XCN74" s="22"/>
      <c r="XCO74" s="22"/>
      <c r="XCP74" s="22"/>
      <c r="XCQ74" s="22"/>
      <c r="XCR74" s="22"/>
      <c r="XCS74" s="22"/>
      <c r="XCT74" s="22"/>
      <c r="XCU74" s="22"/>
      <c r="XCV74" s="22"/>
      <c r="XCW74" s="22"/>
      <c r="XCX74" s="22"/>
      <c r="XCY74" s="22"/>
      <c r="XCZ74" s="22"/>
      <c r="XDA74" s="22"/>
      <c r="XDB74" s="22"/>
      <c r="XDC74" s="22"/>
      <c r="XDD74" s="22"/>
      <c r="XDE74" s="22"/>
      <c r="XDF74" s="22"/>
      <c r="XDG74" s="22"/>
      <c r="XDH74" s="22"/>
      <c r="XDI74" s="22"/>
      <c r="XDJ74" s="22"/>
      <c r="XDK74" s="22"/>
      <c r="XDL74" s="22"/>
      <c r="XDM74" s="22"/>
      <c r="XDN74" s="22"/>
      <c r="XDO74" s="22"/>
      <c r="XDP74" s="22"/>
      <c r="XDQ74" s="22"/>
      <c r="XDR74" s="22"/>
      <c r="XDS74" s="22"/>
      <c r="XDT74" s="22"/>
      <c r="XDU74" s="22"/>
      <c r="XDV74" s="22"/>
      <c r="XDW74" s="22"/>
      <c r="XDX74" s="22"/>
      <c r="XDY74" s="22"/>
      <c r="XDZ74" s="22"/>
      <c r="XEA74" s="22"/>
      <c r="XEB74" s="22"/>
      <c r="XEC74" s="22"/>
      <c r="XED74" s="22"/>
      <c r="XEE74" s="22"/>
      <c r="XEF74" s="22"/>
      <c r="XEG74" s="22"/>
      <c r="XEH74" s="22"/>
      <c r="XEI74" s="22"/>
      <c r="XEJ74" s="22"/>
      <c r="XEK74" s="22"/>
      <c r="XEL74" s="22"/>
      <c r="XEM74" s="22"/>
      <c r="XEN74" s="22"/>
      <c r="XEO74" s="22"/>
      <c r="XEP74" s="22"/>
      <c r="XEQ74" s="22"/>
      <c r="XER74" s="22"/>
      <c r="XES74" s="22"/>
      <c r="XET74" s="22"/>
      <c r="XEU74" s="22"/>
      <c r="XEV74" s="22"/>
    </row>
    <row r="75" spans="1:16376" outlineLevel="1" x14ac:dyDescent="0.15">
      <c r="D75" s="22"/>
      <c r="L75" s="72"/>
      <c r="M75" s="72"/>
      <c r="N75" s="72"/>
      <c r="O75" s="72"/>
      <c r="P75" s="72"/>
      <c r="Q75" s="72"/>
      <c r="R75" s="72"/>
      <c r="S75" s="72"/>
      <c r="T75" s="72"/>
      <c r="U75" s="7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22"/>
      <c r="IC75" s="22"/>
      <c r="ID75" s="22"/>
      <c r="IE75" s="22"/>
      <c r="IF75" s="22"/>
      <c r="IG75" s="22"/>
      <c r="IH75" s="22"/>
      <c r="II75" s="22"/>
      <c r="IJ75" s="22"/>
      <c r="IK75" s="22"/>
      <c r="IL75" s="22"/>
      <c r="IM75" s="22"/>
      <c r="IN75" s="22"/>
      <c r="IO75" s="22"/>
      <c r="IP75" s="22"/>
      <c r="IQ75" s="22"/>
      <c r="IR75" s="22"/>
      <c r="IS75" s="22"/>
      <c r="IT75" s="22"/>
      <c r="IU75" s="22"/>
      <c r="IV75" s="22"/>
      <c r="IW75" s="22"/>
      <c r="IX75" s="22"/>
      <c r="IY75" s="22"/>
      <c r="IZ75" s="22"/>
      <c r="JA75" s="22"/>
      <c r="JB75" s="22"/>
      <c r="JC75" s="22"/>
      <c r="JD75" s="22"/>
      <c r="JE75" s="22"/>
      <c r="JF75" s="22"/>
      <c r="JG75" s="22"/>
      <c r="JH75" s="22"/>
      <c r="JI75" s="22"/>
      <c r="JJ75" s="22"/>
      <c r="JK75" s="22"/>
      <c r="JL75" s="22"/>
      <c r="JM75" s="22"/>
      <c r="JN75" s="22"/>
      <c r="JO75" s="22"/>
      <c r="JP75" s="22"/>
      <c r="JQ75" s="22"/>
      <c r="JR75" s="22"/>
      <c r="JS75" s="22"/>
      <c r="JT75" s="22"/>
      <c r="JU75" s="22"/>
      <c r="JV75" s="22"/>
      <c r="JW75" s="22"/>
      <c r="JX75" s="22"/>
      <c r="JY75" s="22"/>
      <c r="JZ75" s="22"/>
      <c r="KA75" s="22"/>
      <c r="KB75" s="22"/>
      <c r="KC75" s="22"/>
      <c r="KD75" s="22"/>
      <c r="KE75" s="22"/>
      <c r="KF75" s="22"/>
      <c r="KG75" s="22"/>
      <c r="KH75" s="22"/>
      <c r="KI75" s="22"/>
      <c r="KJ75" s="22"/>
      <c r="KK75" s="22"/>
      <c r="KL75" s="22"/>
      <c r="KM75" s="22"/>
      <c r="KN75" s="22"/>
      <c r="KO75" s="22"/>
      <c r="KP75" s="22"/>
      <c r="KQ75" s="22"/>
      <c r="KR75" s="22"/>
      <c r="KS75" s="22"/>
      <c r="KT75" s="22"/>
      <c r="KU75" s="22"/>
      <c r="KV75" s="22"/>
      <c r="KW75" s="22"/>
      <c r="KX75" s="22"/>
      <c r="KY75" s="22"/>
      <c r="KZ75" s="22"/>
      <c r="LA75" s="22"/>
      <c r="LB75" s="22"/>
      <c r="LC75" s="22"/>
      <c r="LD75" s="22"/>
      <c r="LE75" s="22"/>
      <c r="LF75" s="22"/>
      <c r="LG75" s="22"/>
      <c r="LH75" s="22"/>
      <c r="LI75" s="22"/>
      <c r="LJ75" s="22"/>
      <c r="LK75" s="22"/>
      <c r="LL75" s="22"/>
      <c r="LM75" s="22"/>
      <c r="LN75" s="22"/>
      <c r="LO75" s="22"/>
      <c r="LP75" s="22"/>
      <c r="LQ75" s="22"/>
      <c r="LR75" s="22"/>
      <c r="LS75" s="22"/>
      <c r="LT75" s="22"/>
      <c r="LU75" s="22"/>
      <c r="LV75" s="22"/>
      <c r="LW75" s="22"/>
      <c r="LX75" s="22"/>
      <c r="LY75" s="22"/>
      <c r="LZ75" s="22"/>
      <c r="MA75" s="22"/>
      <c r="MB75" s="22"/>
      <c r="MC75" s="22"/>
      <c r="MD75" s="22"/>
      <c r="ME75" s="22"/>
      <c r="MF75" s="22"/>
      <c r="MG75" s="22"/>
      <c r="MH75" s="22"/>
      <c r="MI75" s="22"/>
      <c r="MJ75" s="22"/>
      <c r="MK75" s="22"/>
      <c r="ML75" s="22"/>
      <c r="MM75" s="22"/>
      <c r="MN75" s="22"/>
      <c r="MO75" s="22"/>
      <c r="MP75" s="22"/>
      <c r="MQ75" s="22"/>
      <c r="MR75" s="22"/>
      <c r="MS75" s="22"/>
      <c r="MT75" s="22"/>
      <c r="MU75" s="22"/>
      <c r="MV75" s="22"/>
      <c r="MW75" s="22"/>
      <c r="MX75" s="22"/>
      <c r="MY75" s="22"/>
      <c r="MZ75" s="22"/>
      <c r="NA75" s="22"/>
      <c r="NB75" s="22"/>
      <c r="NC75" s="22"/>
      <c r="ND75" s="22"/>
      <c r="NE75" s="22"/>
      <c r="NF75" s="22"/>
      <c r="NG75" s="22"/>
      <c r="NH75" s="22"/>
      <c r="NI75" s="22"/>
      <c r="NJ75" s="22"/>
      <c r="NK75" s="22"/>
      <c r="NL75" s="22"/>
      <c r="NM75" s="22"/>
      <c r="NN75" s="22"/>
      <c r="NO75" s="22"/>
      <c r="NP75" s="22"/>
      <c r="NQ75" s="22"/>
      <c r="NR75" s="22"/>
      <c r="NS75" s="22"/>
      <c r="NT75" s="22"/>
      <c r="NU75" s="22"/>
      <c r="NV75" s="22"/>
      <c r="NW75" s="22"/>
      <c r="NX75" s="22"/>
      <c r="NY75" s="22"/>
      <c r="NZ75" s="22"/>
      <c r="OA75" s="22"/>
      <c r="OB75" s="22"/>
      <c r="OC75" s="22"/>
      <c r="OD75" s="22"/>
      <c r="OE75" s="22"/>
      <c r="OF75" s="22"/>
      <c r="OG75" s="22"/>
      <c r="OH75" s="22"/>
      <c r="OI75" s="22"/>
      <c r="OJ75" s="22"/>
      <c r="OK75" s="22"/>
      <c r="OL75" s="22"/>
      <c r="OM75" s="22"/>
      <c r="ON75" s="22"/>
      <c r="OO75" s="22"/>
      <c r="OP75" s="22"/>
      <c r="OQ75" s="22"/>
      <c r="OR75" s="22"/>
      <c r="OS75" s="22"/>
      <c r="OT75" s="22"/>
      <c r="OU75" s="22"/>
      <c r="OV75" s="22"/>
      <c r="OW75" s="22"/>
      <c r="OX75" s="22"/>
      <c r="OY75" s="22"/>
      <c r="OZ75" s="22"/>
      <c r="PA75" s="22"/>
      <c r="PB75" s="22"/>
      <c r="PC75" s="22"/>
      <c r="PD75" s="22"/>
      <c r="PE75" s="22"/>
      <c r="PF75" s="22"/>
      <c r="PG75" s="22"/>
      <c r="PH75" s="22"/>
      <c r="PI75" s="22"/>
      <c r="PJ75" s="22"/>
      <c r="PK75" s="22"/>
      <c r="PL75" s="22"/>
      <c r="PM75" s="22"/>
      <c r="PN75" s="22"/>
      <c r="PO75" s="22"/>
      <c r="PP75" s="22"/>
      <c r="PQ75" s="22"/>
      <c r="PR75" s="22"/>
      <c r="PS75" s="22"/>
      <c r="PT75" s="22"/>
      <c r="PU75" s="22"/>
      <c r="PV75" s="22"/>
      <c r="PW75" s="22"/>
      <c r="PX75" s="22"/>
      <c r="PY75" s="22"/>
      <c r="PZ75" s="22"/>
      <c r="QA75" s="22"/>
      <c r="QB75" s="22"/>
      <c r="QC75" s="22"/>
      <c r="QD75" s="22"/>
      <c r="QE75" s="22"/>
      <c r="QF75" s="22"/>
      <c r="QG75" s="22"/>
      <c r="QH75" s="22"/>
      <c r="QI75" s="22"/>
      <c r="QJ75" s="22"/>
      <c r="QK75" s="22"/>
      <c r="QL75" s="22"/>
      <c r="QM75" s="22"/>
      <c r="QN75" s="22"/>
      <c r="QO75" s="22"/>
      <c r="QP75" s="22"/>
      <c r="QQ75" s="22"/>
      <c r="QR75" s="22"/>
      <c r="QS75" s="22"/>
      <c r="QT75" s="22"/>
      <c r="QU75" s="22"/>
      <c r="QV75" s="22"/>
      <c r="QW75" s="22"/>
      <c r="QX75" s="22"/>
      <c r="QY75" s="22"/>
      <c r="QZ75" s="22"/>
      <c r="RA75" s="22"/>
      <c r="RB75" s="22"/>
      <c r="RC75" s="22"/>
      <c r="RD75" s="22"/>
      <c r="RE75" s="22"/>
      <c r="RF75" s="22"/>
      <c r="RG75" s="22"/>
      <c r="RH75" s="22"/>
      <c r="RI75" s="22"/>
      <c r="RJ75" s="22"/>
      <c r="RK75" s="22"/>
      <c r="RL75" s="22"/>
      <c r="RM75" s="22"/>
      <c r="RN75" s="22"/>
      <c r="RO75" s="22"/>
      <c r="RP75" s="22"/>
      <c r="RQ75" s="22"/>
      <c r="RR75" s="22"/>
      <c r="RS75" s="22"/>
      <c r="RT75" s="22"/>
      <c r="RU75" s="22"/>
      <c r="RV75" s="22"/>
      <c r="RW75" s="22"/>
      <c r="RX75" s="22"/>
      <c r="RY75" s="22"/>
      <c r="RZ75" s="22"/>
      <c r="SA75" s="22"/>
      <c r="SB75" s="22"/>
      <c r="SC75" s="22"/>
      <c r="SD75" s="22"/>
      <c r="SE75" s="22"/>
      <c r="SF75" s="22"/>
      <c r="SG75" s="22"/>
      <c r="SH75" s="22"/>
      <c r="SI75" s="22"/>
      <c r="SJ75" s="22"/>
      <c r="SK75" s="22"/>
      <c r="SL75" s="22"/>
      <c r="SM75" s="22"/>
      <c r="SN75" s="22"/>
      <c r="SO75" s="22"/>
      <c r="SP75" s="22"/>
      <c r="SQ75" s="22"/>
      <c r="SR75" s="22"/>
      <c r="SS75" s="22"/>
      <c r="ST75" s="22"/>
      <c r="SU75" s="22"/>
      <c r="SV75" s="22"/>
      <c r="SW75" s="22"/>
      <c r="SX75" s="22"/>
      <c r="SY75" s="22"/>
      <c r="SZ75" s="22"/>
      <c r="TA75" s="22"/>
      <c r="TB75" s="22"/>
      <c r="TC75" s="22"/>
      <c r="TD75" s="22"/>
      <c r="TE75" s="22"/>
      <c r="TF75" s="22"/>
      <c r="TG75" s="22"/>
      <c r="TH75" s="22"/>
      <c r="TI75" s="22"/>
      <c r="TJ75" s="22"/>
      <c r="TK75" s="22"/>
      <c r="TL75" s="22"/>
      <c r="TM75" s="22"/>
      <c r="TN75" s="22"/>
      <c r="TO75" s="22"/>
      <c r="TP75" s="22"/>
      <c r="TQ75" s="22"/>
      <c r="TR75" s="22"/>
      <c r="TS75" s="22"/>
      <c r="TT75" s="22"/>
      <c r="TU75" s="22"/>
      <c r="TV75" s="22"/>
      <c r="TW75" s="22"/>
      <c r="TX75" s="22"/>
      <c r="TY75" s="22"/>
      <c r="TZ75" s="22"/>
      <c r="UA75" s="22"/>
      <c r="UB75" s="22"/>
      <c r="UC75" s="22"/>
      <c r="UD75" s="22"/>
      <c r="UE75" s="22"/>
      <c r="UF75" s="22"/>
      <c r="UG75" s="22"/>
      <c r="UH75" s="22"/>
      <c r="UI75" s="22"/>
      <c r="UJ75" s="22"/>
      <c r="UK75" s="22"/>
      <c r="UL75" s="22"/>
      <c r="UM75" s="22"/>
      <c r="UN75" s="22"/>
      <c r="UO75" s="22"/>
      <c r="UP75" s="22"/>
      <c r="UQ75" s="22"/>
      <c r="UR75" s="22"/>
      <c r="US75" s="22"/>
      <c r="UT75" s="22"/>
      <c r="UU75" s="22"/>
      <c r="UV75" s="22"/>
      <c r="UW75" s="22"/>
      <c r="UX75" s="22"/>
      <c r="UY75" s="22"/>
      <c r="UZ75" s="22"/>
      <c r="VA75" s="22"/>
      <c r="VB75" s="22"/>
      <c r="VC75" s="22"/>
      <c r="VD75" s="22"/>
      <c r="VE75" s="22"/>
      <c r="VF75" s="22"/>
      <c r="VG75" s="22"/>
      <c r="VH75" s="22"/>
      <c r="VI75" s="22"/>
      <c r="VJ75" s="22"/>
      <c r="VK75" s="22"/>
      <c r="VL75" s="22"/>
      <c r="VM75" s="22"/>
      <c r="VN75" s="22"/>
      <c r="VO75" s="22"/>
      <c r="VP75" s="22"/>
      <c r="VQ75" s="22"/>
      <c r="VR75" s="22"/>
      <c r="VS75" s="22"/>
      <c r="VT75" s="22"/>
      <c r="VU75" s="22"/>
      <c r="VV75" s="22"/>
      <c r="VW75" s="22"/>
      <c r="VX75" s="22"/>
      <c r="VY75" s="22"/>
      <c r="VZ75" s="22"/>
      <c r="WA75" s="22"/>
      <c r="WB75" s="22"/>
      <c r="WC75" s="22"/>
      <c r="WD75" s="22"/>
      <c r="WE75" s="22"/>
      <c r="WF75" s="22"/>
      <c r="WG75" s="22"/>
      <c r="WH75" s="22"/>
      <c r="WI75" s="22"/>
      <c r="WJ75" s="22"/>
      <c r="WK75" s="22"/>
      <c r="WL75" s="22"/>
      <c r="WM75" s="22"/>
      <c r="WN75" s="22"/>
      <c r="WO75" s="22"/>
      <c r="WP75" s="22"/>
      <c r="WQ75" s="22"/>
      <c r="WR75" s="22"/>
      <c r="WS75" s="22"/>
      <c r="WT75" s="22"/>
      <c r="WU75" s="22"/>
      <c r="WV75" s="22"/>
      <c r="WW75" s="22"/>
      <c r="WX75" s="22"/>
      <c r="WY75" s="22"/>
      <c r="WZ75" s="22"/>
      <c r="XA75" s="22"/>
      <c r="XB75" s="22"/>
      <c r="XC75" s="22"/>
      <c r="XD75" s="22"/>
      <c r="XE75" s="22"/>
      <c r="XF75" s="22"/>
      <c r="XG75" s="22"/>
      <c r="XH75" s="22"/>
      <c r="XI75" s="22"/>
      <c r="XJ75" s="22"/>
      <c r="XK75" s="22"/>
      <c r="XL75" s="22"/>
      <c r="XM75" s="22"/>
      <c r="XN75" s="22"/>
      <c r="XO75" s="22"/>
      <c r="XP75" s="22"/>
      <c r="XQ75" s="22"/>
      <c r="XR75" s="22"/>
      <c r="XS75" s="22"/>
      <c r="XT75" s="22"/>
      <c r="XU75" s="22"/>
      <c r="XV75" s="22"/>
      <c r="XW75" s="22"/>
      <c r="XX75" s="22"/>
      <c r="XY75" s="22"/>
      <c r="XZ75" s="22"/>
      <c r="YA75" s="22"/>
      <c r="YB75" s="22"/>
      <c r="YC75" s="22"/>
      <c r="YD75" s="22"/>
      <c r="YE75" s="22"/>
      <c r="YF75" s="22"/>
      <c r="YG75" s="22"/>
      <c r="YH75" s="22"/>
      <c r="YI75" s="22"/>
      <c r="YJ75" s="22"/>
      <c r="YK75" s="22"/>
      <c r="YL75" s="22"/>
      <c r="YM75" s="22"/>
      <c r="YN75" s="22"/>
      <c r="YO75" s="22"/>
      <c r="YP75" s="22"/>
      <c r="YQ75" s="22"/>
      <c r="YR75" s="22"/>
      <c r="YS75" s="22"/>
      <c r="YT75" s="22"/>
      <c r="YU75" s="22"/>
      <c r="YV75" s="22"/>
      <c r="YW75" s="22"/>
      <c r="YX75" s="22"/>
      <c r="YY75" s="22"/>
      <c r="YZ75" s="22"/>
      <c r="ZA75" s="22"/>
      <c r="ZB75" s="22"/>
      <c r="ZC75" s="22"/>
      <c r="ZD75" s="22"/>
      <c r="ZE75" s="22"/>
      <c r="ZF75" s="22"/>
      <c r="ZG75" s="22"/>
      <c r="ZH75" s="22"/>
      <c r="ZI75" s="22"/>
      <c r="ZJ75" s="22"/>
      <c r="ZK75" s="22"/>
      <c r="ZL75" s="22"/>
      <c r="ZM75" s="22"/>
      <c r="ZN75" s="22"/>
      <c r="ZO75" s="22"/>
      <c r="ZP75" s="22"/>
      <c r="ZQ75" s="22"/>
      <c r="ZR75" s="22"/>
      <c r="ZS75" s="22"/>
      <c r="ZT75" s="22"/>
      <c r="ZU75" s="22"/>
      <c r="ZV75" s="22"/>
      <c r="ZW75" s="22"/>
      <c r="ZX75" s="22"/>
      <c r="ZY75" s="22"/>
      <c r="ZZ75" s="22"/>
      <c r="AAA75" s="22"/>
      <c r="AAB75" s="22"/>
      <c r="AAC75" s="22"/>
      <c r="AAD75" s="22"/>
      <c r="AAE75" s="22"/>
      <c r="AAF75" s="22"/>
      <c r="AAG75" s="22"/>
      <c r="AAH75" s="22"/>
      <c r="AAI75" s="22"/>
      <c r="AAJ75" s="22"/>
      <c r="AAK75" s="22"/>
      <c r="AAL75" s="22"/>
      <c r="AAM75" s="22"/>
      <c r="AAN75" s="22"/>
      <c r="AAO75" s="22"/>
      <c r="AAP75" s="22"/>
      <c r="AAQ75" s="22"/>
      <c r="AAR75" s="22"/>
      <c r="AAS75" s="22"/>
      <c r="AAT75" s="22"/>
      <c r="AAU75" s="22"/>
      <c r="AAV75" s="22"/>
      <c r="AAW75" s="22"/>
      <c r="AAX75" s="22"/>
      <c r="AAY75" s="22"/>
      <c r="AAZ75" s="22"/>
      <c r="ABA75" s="22"/>
      <c r="ABB75" s="22"/>
      <c r="ABC75" s="22"/>
      <c r="ABD75" s="22"/>
      <c r="ABE75" s="22"/>
      <c r="ABF75" s="22"/>
      <c r="ABG75" s="22"/>
      <c r="ABH75" s="22"/>
      <c r="ABI75" s="22"/>
      <c r="ABJ75" s="22"/>
      <c r="ABK75" s="22"/>
      <c r="ABL75" s="22"/>
      <c r="ABM75" s="22"/>
      <c r="ABN75" s="22"/>
      <c r="ABO75" s="22"/>
      <c r="ABP75" s="22"/>
      <c r="ABQ75" s="22"/>
      <c r="ABR75" s="22"/>
      <c r="ABS75" s="22"/>
      <c r="ABT75" s="22"/>
      <c r="ABU75" s="22"/>
      <c r="ABV75" s="22"/>
      <c r="ABW75" s="22"/>
      <c r="ABX75" s="22"/>
      <c r="ABY75" s="22"/>
      <c r="ABZ75" s="22"/>
      <c r="ACA75" s="22"/>
      <c r="ACB75" s="22"/>
      <c r="ACC75" s="22"/>
      <c r="ACD75" s="22"/>
      <c r="ACE75" s="22"/>
      <c r="ACF75" s="22"/>
      <c r="ACG75" s="22"/>
      <c r="ACH75" s="22"/>
      <c r="ACI75" s="22"/>
      <c r="ACJ75" s="22"/>
      <c r="ACK75" s="22"/>
      <c r="ACL75" s="22"/>
      <c r="ACM75" s="22"/>
      <c r="ACN75" s="22"/>
      <c r="ACO75" s="22"/>
      <c r="ACP75" s="22"/>
      <c r="ACQ75" s="22"/>
      <c r="ACR75" s="22"/>
      <c r="ACS75" s="22"/>
      <c r="ACT75" s="22"/>
      <c r="ACU75" s="22"/>
      <c r="ACV75" s="22"/>
      <c r="ACW75" s="22"/>
      <c r="ACX75" s="22"/>
      <c r="ACY75" s="22"/>
      <c r="ACZ75" s="22"/>
      <c r="ADA75" s="22"/>
      <c r="ADB75" s="22"/>
      <c r="ADC75" s="22"/>
      <c r="ADD75" s="22"/>
      <c r="ADE75" s="22"/>
      <c r="ADF75" s="22"/>
      <c r="ADG75" s="22"/>
      <c r="ADH75" s="22"/>
      <c r="ADI75" s="22"/>
      <c r="ADJ75" s="22"/>
      <c r="ADK75" s="22"/>
      <c r="ADL75" s="22"/>
      <c r="ADM75" s="22"/>
      <c r="ADN75" s="22"/>
      <c r="ADO75" s="22"/>
      <c r="ADP75" s="22"/>
      <c r="ADQ75" s="22"/>
      <c r="ADR75" s="22"/>
      <c r="ADS75" s="22"/>
      <c r="ADT75" s="22"/>
      <c r="ADU75" s="22"/>
      <c r="ADV75" s="22"/>
      <c r="ADW75" s="22"/>
      <c r="ADX75" s="22"/>
      <c r="ADY75" s="22"/>
      <c r="ADZ75" s="22"/>
      <c r="AEA75" s="22"/>
      <c r="AEB75" s="22"/>
      <c r="AEC75" s="22"/>
      <c r="AED75" s="22"/>
      <c r="AEE75" s="22"/>
      <c r="AEF75" s="22"/>
      <c r="AEG75" s="22"/>
      <c r="AEH75" s="22"/>
      <c r="AEI75" s="22"/>
      <c r="AEJ75" s="22"/>
      <c r="AEK75" s="22"/>
      <c r="AEL75" s="22"/>
      <c r="AEM75" s="22"/>
      <c r="AEN75" s="22"/>
      <c r="AEO75" s="22"/>
      <c r="AEP75" s="22"/>
      <c r="AEQ75" s="22"/>
      <c r="AER75" s="22"/>
      <c r="AES75" s="22"/>
      <c r="AET75" s="22"/>
      <c r="AEU75" s="22"/>
      <c r="AEV75" s="22"/>
      <c r="AEW75" s="22"/>
      <c r="AEX75" s="22"/>
      <c r="AEY75" s="22"/>
      <c r="AEZ75" s="22"/>
      <c r="AFA75" s="22"/>
      <c r="AFB75" s="22"/>
      <c r="AFC75" s="22"/>
      <c r="AFD75" s="22"/>
      <c r="AFE75" s="22"/>
      <c r="AFF75" s="22"/>
      <c r="AFG75" s="22"/>
      <c r="AFH75" s="22"/>
      <c r="AFI75" s="22"/>
      <c r="AFJ75" s="22"/>
      <c r="AFK75" s="22"/>
      <c r="AFL75" s="22"/>
      <c r="AFM75" s="22"/>
      <c r="AFN75" s="22"/>
      <c r="AFO75" s="22"/>
      <c r="AFP75" s="22"/>
      <c r="AFQ75" s="22"/>
      <c r="AFR75" s="22"/>
      <c r="AFS75" s="22"/>
      <c r="AFT75" s="22"/>
      <c r="AFU75" s="22"/>
      <c r="AFV75" s="22"/>
      <c r="AFW75" s="22"/>
      <c r="AFX75" s="22"/>
      <c r="AFY75" s="22"/>
      <c r="AFZ75" s="22"/>
      <c r="AGA75" s="22"/>
      <c r="AGB75" s="22"/>
      <c r="AGC75" s="22"/>
      <c r="AGD75" s="22"/>
      <c r="AGE75" s="22"/>
      <c r="AGF75" s="22"/>
      <c r="AGG75" s="22"/>
      <c r="AGH75" s="22"/>
      <c r="AGI75" s="22"/>
      <c r="AGJ75" s="22"/>
      <c r="AGK75" s="22"/>
      <c r="AGL75" s="22"/>
      <c r="AGM75" s="22"/>
      <c r="AGN75" s="22"/>
      <c r="AGO75" s="22"/>
      <c r="AGP75" s="22"/>
      <c r="AGQ75" s="22"/>
      <c r="AGR75" s="22"/>
      <c r="AGS75" s="22"/>
      <c r="AGT75" s="22"/>
      <c r="AGU75" s="22"/>
      <c r="AGV75" s="22"/>
      <c r="AGW75" s="22"/>
      <c r="AGX75" s="22"/>
      <c r="AGY75" s="22"/>
      <c r="AGZ75" s="22"/>
      <c r="AHA75" s="22"/>
      <c r="AHB75" s="22"/>
      <c r="AHC75" s="22"/>
      <c r="AHD75" s="22"/>
      <c r="AHE75" s="22"/>
      <c r="AHF75" s="22"/>
      <c r="AHG75" s="22"/>
      <c r="AHH75" s="22"/>
      <c r="AHI75" s="22"/>
      <c r="AHJ75" s="22"/>
      <c r="AHK75" s="22"/>
      <c r="AHL75" s="22"/>
      <c r="AHM75" s="22"/>
      <c r="AHN75" s="22"/>
      <c r="AHO75" s="22"/>
      <c r="AHP75" s="22"/>
      <c r="AHQ75" s="22"/>
      <c r="AHR75" s="22"/>
      <c r="AHS75" s="22"/>
      <c r="AHT75" s="22"/>
      <c r="AHU75" s="22"/>
      <c r="AHV75" s="22"/>
      <c r="AHW75" s="22"/>
      <c r="AHX75" s="22"/>
      <c r="AHY75" s="22"/>
      <c r="AHZ75" s="22"/>
      <c r="AIA75" s="22"/>
      <c r="AIB75" s="22"/>
      <c r="AIC75" s="22"/>
      <c r="AID75" s="22"/>
      <c r="AIE75" s="22"/>
      <c r="AIF75" s="22"/>
      <c r="AIG75" s="22"/>
      <c r="AIH75" s="22"/>
      <c r="AII75" s="22"/>
      <c r="AIJ75" s="22"/>
      <c r="AIK75" s="22"/>
      <c r="AIL75" s="22"/>
      <c r="AIM75" s="22"/>
      <c r="AIN75" s="22"/>
      <c r="AIO75" s="22"/>
      <c r="AIP75" s="22"/>
      <c r="AIQ75" s="22"/>
      <c r="AIR75" s="22"/>
      <c r="AIS75" s="22"/>
      <c r="AIT75" s="22"/>
      <c r="AIU75" s="22"/>
      <c r="AIV75" s="22"/>
      <c r="AIW75" s="22"/>
      <c r="AIX75" s="22"/>
      <c r="AIY75" s="22"/>
      <c r="AIZ75" s="22"/>
      <c r="AJA75" s="22"/>
      <c r="AJB75" s="22"/>
      <c r="AJC75" s="22"/>
      <c r="AJD75" s="22"/>
      <c r="AJE75" s="22"/>
      <c r="AJF75" s="22"/>
      <c r="AJG75" s="22"/>
      <c r="AJH75" s="22"/>
      <c r="AJI75" s="22"/>
      <c r="AJJ75" s="22"/>
      <c r="AJK75" s="22"/>
      <c r="AJL75" s="22"/>
      <c r="AJM75" s="22"/>
      <c r="AJN75" s="22"/>
      <c r="AJO75" s="22"/>
      <c r="AJP75" s="22"/>
      <c r="AJQ75" s="22"/>
      <c r="AJR75" s="22"/>
      <c r="AJS75" s="22"/>
      <c r="AJT75" s="22"/>
      <c r="AJU75" s="22"/>
      <c r="AJV75" s="22"/>
      <c r="AJW75" s="22"/>
      <c r="AJX75" s="22"/>
      <c r="AJY75" s="22"/>
      <c r="AJZ75" s="22"/>
      <c r="AKA75" s="22"/>
      <c r="AKB75" s="22"/>
      <c r="AKC75" s="22"/>
      <c r="AKD75" s="22"/>
      <c r="AKE75" s="22"/>
      <c r="AKF75" s="22"/>
      <c r="AKG75" s="22"/>
      <c r="AKH75" s="22"/>
      <c r="AKI75" s="22"/>
      <c r="AKJ75" s="22"/>
      <c r="AKK75" s="22"/>
      <c r="AKL75" s="22"/>
      <c r="AKM75" s="22"/>
      <c r="AKN75" s="22"/>
      <c r="AKO75" s="22"/>
      <c r="AKP75" s="22"/>
      <c r="AKQ75" s="22"/>
      <c r="AKR75" s="22"/>
      <c r="AKS75" s="22"/>
      <c r="AKT75" s="22"/>
      <c r="AKU75" s="22"/>
      <c r="AKV75" s="22"/>
      <c r="AKW75" s="22"/>
      <c r="AKX75" s="22"/>
      <c r="AKY75" s="22"/>
      <c r="AKZ75" s="22"/>
      <c r="ALA75" s="22"/>
      <c r="ALB75" s="22"/>
      <c r="ALC75" s="22"/>
      <c r="ALD75" s="22"/>
      <c r="ALE75" s="22"/>
      <c r="ALF75" s="22"/>
      <c r="ALG75" s="22"/>
      <c r="ALH75" s="22"/>
      <c r="ALI75" s="22"/>
      <c r="ALJ75" s="22"/>
      <c r="ALK75" s="22"/>
      <c r="ALL75" s="22"/>
      <c r="ALM75" s="22"/>
      <c r="ALN75" s="22"/>
      <c r="ALO75" s="22"/>
      <c r="ALP75" s="22"/>
      <c r="ALQ75" s="22"/>
      <c r="ALR75" s="22"/>
      <c r="ALS75" s="22"/>
      <c r="ALT75" s="22"/>
      <c r="ALU75" s="22"/>
      <c r="ALV75" s="22"/>
      <c r="ALW75" s="22"/>
      <c r="ALX75" s="22"/>
      <c r="ALY75" s="22"/>
      <c r="ALZ75" s="22"/>
      <c r="AMA75" s="22"/>
      <c r="AMB75" s="22"/>
      <c r="AMC75" s="22"/>
      <c r="AMD75" s="22"/>
      <c r="AME75" s="22"/>
      <c r="AMF75" s="22"/>
      <c r="AMG75" s="22"/>
      <c r="AMH75" s="22"/>
      <c r="AMI75" s="22"/>
      <c r="AMJ75" s="22"/>
      <c r="AMK75" s="22"/>
      <c r="AML75" s="22"/>
      <c r="AMM75" s="22"/>
      <c r="AMN75" s="22"/>
      <c r="AMO75" s="22"/>
      <c r="AMP75" s="22"/>
      <c r="AMQ75" s="22"/>
      <c r="AMR75" s="22"/>
      <c r="AMS75" s="22"/>
      <c r="AMT75" s="22"/>
      <c r="AMU75" s="22"/>
      <c r="AMV75" s="22"/>
      <c r="AMW75" s="22"/>
      <c r="AMX75" s="22"/>
      <c r="AMY75" s="22"/>
      <c r="AMZ75" s="22"/>
      <c r="ANA75" s="22"/>
      <c r="ANB75" s="22"/>
      <c r="ANC75" s="22"/>
      <c r="AND75" s="22"/>
      <c r="ANE75" s="22"/>
      <c r="ANF75" s="22"/>
      <c r="ANG75" s="22"/>
      <c r="ANH75" s="22"/>
      <c r="ANI75" s="22"/>
      <c r="ANJ75" s="22"/>
      <c r="ANK75" s="22"/>
      <c r="ANL75" s="22"/>
      <c r="ANM75" s="22"/>
      <c r="ANN75" s="22"/>
      <c r="ANO75" s="22"/>
      <c r="ANP75" s="22"/>
      <c r="ANQ75" s="22"/>
      <c r="ANR75" s="22"/>
      <c r="ANS75" s="22"/>
      <c r="ANT75" s="22"/>
      <c r="ANU75" s="22"/>
      <c r="ANV75" s="22"/>
      <c r="ANW75" s="22"/>
      <c r="ANX75" s="22"/>
      <c r="ANY75" s="22"/>
      <c r="ANZ75" s="22"/>
      <c r="AOA75" s="22"/>
      <c r="AOB75" s="22"/>
      <c r="AOC75" s="22"/>
      <c r="AOD75" s="22"/>
      <c r="AOE75" s="22"/>
      <c r="AOF75" s="22"/>
      <c r="AOG75" s="22"/>
      <c r="AOH75" s="22"/>
      <c r="AOI75" s="22"/>
      <c r="AOJ75" s="22"/>
      <c r="AOK75" s="22"/>
      <c r="AOL75" s="22"/>
      <c r="AOM75" s="22"/>
      <c r="AON75" s="22"/>
      <c r="AOO75" s="22"/>
      <c r="AOP75" s="22"/>
      <c r="AOQ75" s="22"/>
      <c r="AOR75" s="22"/>
      <c r="AOS75" s="22"/>
      <c r="AOT75" s="22"/>
      <c r="AOU75" s="22"/>
      <c r="AOV75" s="22"/>
      <c r="AOW75" s="22"/>
      <c r="AOX75" s="22"/>
      <c r="AOY75" s="22"/>
      <c r="AOZ75" s="22"/>
      <c r="APA75" s="22"/>
      <c r="APB75" s="22"/>
      <c r="APC75" s="22"/>
      <c r="APD75" s="22"/>
      <c r="APE75" s="22"/>
      <c r="APF75" s="22"/>
      <c r="APG75" s="22"/>
      <c r="APH75" s="22"/>
      <c r="API75" s="22"/>
      <c r="APJ75" s="22"/>
      <c r="APK75" s="22"/>
      <c r="APL75" s="22"/>
      <c r="APM75" s="22"/>
      <c r="APN75" s="22"/>
      <c r="APO75" s="22"/>
      <c r="APP75" s="22"/>
      <c r="APQ75" s="22"/>
      <c r="APR75" s="22"/>
      <c r="APS75" s="22"/>
      <c r="APT75" s="22"/>
      <c r="APU75" s="22"/>
      <c r="APV75" s="22"/>
      <c r="APW75" s="22"/>
      <c r="APX75" s="22"/>
      <c r="APY75" s="22"/>
      <c r="APZ75" s="22"/>
      <c r="AQA75" s="22"/>
      <c r="AQB75" s="22"/>
      <c r="AQC75" s="22"/>
      <c r="AQD75" s="22"/>
      <c r="AQE75" s="22"/>
      <c r="AQF75" s="22"/>
      <c r="AQG75" s="22"/>
      <c r="AQH75" s="22"/>
      <c r="AQI75" s="22"/>
      <c r="AQJ75" s="22"/>
      <c r="AQK75" s="22"/>
      <c r="AQL75" s="22"/>
      <c r="AQM75" s="22"/>
      <c r="AQN75" s="22"/>
      <c r="AQO75" s="22"/>
      <c r="AQP75" s="22"/>
      <c r="AQQ75" s="22"/>
      <c r="AQR75" s="22"/>
      <c r="AQS75" s="22"/>
      <c r="AQT75" s="22"/>
      <c r="AQU75" s="22"/>
      <c r="AQV75" s="22"/>
      <c r="AQW75" s="22"/>
      <c r="AQX75" s="22"/>
      <c r="AQY75" s="22"/>
      <c r="AQZ75" s="22"/>
      <c r="ARA75" s="22"/>
      <c r="ARB75" s="22"/>
      <c r="ARC75" s="22"/>
      <c r="ARD75" s="22"/>
      <c r="ARE75" s="22"/>
      <c r="ARF75" s="22"/>
      <c r="ARG75" s="22"/>
      <c r="ARH75" s="22"/>
      <c r="ARI75" s="22"/>
      <c r="ARJ75" s="22"/>
      <c r="ARK75" s="22"/>
      <c r="ARL75" s="22"/>
      <c r="ARM75" s="22"/>
      <c r="ARN75" s="22"/>
      <c r="ARO75" s="22"/>
      <c r="ARP75" s="22"/>
      <c r="ARQ75" s="22"/>
      <c r="ARR75" s="22"/>
      <c r="ARS75" s="22"/>
      <c r="ART75" s="22"/>
      <c r="ARU75" s="22"/>
      <c r="ARV75" s="22"/>
      <c r="ARW75" s="22"/>
      <c r="ARX75" s="22"/>
      <c r="ARY75" s="22"/>
      <c r="ARZ75" s="22"/>
      <c r="ASA75" s="22"/>
      <c r="ASB75" s="22"/>
      <c r="ASC75" s="22"/>
      <c r="ASD75" s="22"/>
      <c r="ASE75" s="22"/>
      <c r="ASF75" s="22"/>
      <c r="ASG75" s="22"/>
      <c r="ASH75" s="22"/>
      <c r="ASI75" s="22"/>
      <c r="ASJ75" s="22"/>
      <c r="ASK75" s="22"/>
      <c r="ASL75" s="22"/>
      <c r="ASM75" s="22"/>
      <c r="ASN75" s="22"/>
      <c r="ASO75" s="22"/>
      <c r="ASP75" s="22"/>
      <c r="ASQ75" s="22"/>
      <c r="ASR75" s="22"/>
      <c r="ASS75" s="22"/>
      <c r="AST75" s="22"/>
      <c r="ASU75" s="22"/>
      <c r="ASV75" s="22"/>
      <c r="ASW75" s="22"/>
      <c r="ASX75" s="22"/>
      <c r="ASY75" s="22"/>
      <c r="ASZ75" s="22"/>
      <c r="ATA75" s="22"/>
      <c r="ATB75" s="22"/>
      <c r="ATC75" s="22"/>
      <c r="ATD75" s="22"/>
      <c r="ATE75" s="22"/>
      <c r="ATF75" s="22"/>
      <c r="ATG75" s="22"/>
      <c r="ATH75" s="22"/>
      <c r="ATI75" s="22"/>
      <c r="ATJ75" s="22"/>
      <c r="ATK75" s="22"/>
      <c r="ATL75" s="22"/>
      <c r="ATM75" s="22"/>
      <c r="ATN75" s="22"/>
      <c r="ATO75" s="22"/>
      <c r="ATP75" s="22"/>
      <c r="ATQ75" s="22"/>
      <c r="ATR75" s="22"/>
      <c r="ATS75" s="22"/>
      <c r="ATT75" s="22"/>
      <c r="ATU75" s="22"/>
      <c r="ATV75" s="22"/>
      <c r="ATW75" s="22"/>
      <c r="ATX75" s="22"/>
      <c r="ATY75" s="22"/>
      <c r="ATZ75" s="22"/>
      <c r="AUA75" s="22"/>
      <c r="AUB75" s="22"/>
      <c r="AUC75" s="22"/>
      <c r="AUD75" s="22"/>
      <c r="AUE75" s="22"/>
      <c r="AUF75" s="22"/>
      <c r="AUG75" s="22"/>
      <c r="AUH75" s="22"/>
      <c r="AUI75" s="22"/>
      <c r="AUJ75" s="22"/>
      <c r="AUK75" s="22"/>
      <c r="AUL75" s="22"/>
      <c r="AUM75" s="22"/>
      <c r="AUN75" s="22"/>
      <c r="AUO75" s="22"/>
      <c r="AUP75" s="22"/>
      <c r="AUQ75" s="22"/>
      <c r="AUR75" s="22"/>
      <c r="AUS75" s="22"/>
      <c r="AUT75" s="22"/>
      <c r="AUU75" s="22"/>
      <c r="AUV75" s="22"/>
      <c r="AUW75" s="22"/>
      <c r="AUX75" s="22"/>
      <c r="AUY75" s="22"/>
      <c r="AUZ75" s="22"/>
      <c r="AVA75" s="22"/>
      <c r="AVB75" s="22"/>
      <c r="AVC75" s="22"/>
      <c r="AVD75" s="22"/>
      <c r="AVE75" s="22"/>
      <c r="AVF75" s="22"/>
      <c r="AVG75" s="22"/>
      <c r="AVH75" s="22"/>
      <c r="AVI75" s="22"/>
      <c r="AVJ75" s="22"/>
      <c r="AVK75" s="22"/>
      <c r="AVL75" s="22"/>
      <c r="AVM75" s="22"/>
      <c r="AVN75" s="22"/>
      <c r="AVO75" s="22"/>
      <c r="AVP75" s="22"/>
      <c r="AVQ75" s="22"/>
      <c r="AVR75" s="22"/>
      <c r="AVS75" s="22"/>
      <c r="AVT75" s="22"/>
      <c r="AVU75" s="22"/>
      <c r="AVV75" s="22"/>
      <c r="AVW75" s="22"/>
      <c r="AVX75" s="22"/>
      <c r="AVY75" s="22"/>
      <c r="AVZ75" s="22"/>
      <c r="AWA75" s="22"/>
      <c r="AWB75" s="22"/>
      <c r="AWC75" s="22"/>
      <c r="AWD75" s="22"/>
      <c r="AWE75" s="22"/>
      <c r="AWF75" s="22"/>
      <c r="AWG75" s="22"/>
      <c r="AWH75" s="22"/>
      <c r="AWI75" s="22"/>
      <c r="AWJ75" s="22"/>
      <c r="AWK75" s="22"/>
      <c r="AWL75" s="22"/>
      <c r="AWM75" s="22"/>
      <c r="AWN75" s="22"/>
      <c r="AWO75" s="22"/>
      <c r="AWP75" s="22"/>
      <c r="AWQ75" s="22"/>
      <c r="AWR75" s="22"/>
      <c r="AWS75" s="22"/>
      <c r="AWT75" s="22"/>
      <c r="AWU75" s="22"/>
      <c r="AWV75" s="22"/>
      <c r="AWW75" s="22"/>
      <c r="AWX75" s="22"/>
      <c r="AWY75" s="22"/>
      <c r="AWZ75" s="22"/>
      <c r="AXA75" s="22"/>
      <c r="AXB75" s="22"/>
      <c r="AXC75" s="22"/>
      <c r="AXD75" s="22"/>
      <c r="AXE75" s="22"/>
      <c r="AXF75" s="22"/>
      <c r="AXG75" s="22"/>
      <c r="AXH75" s="22"/>
      <c r="AXI75" s="22"/>
      <c r="AXJ75" s="22"/>
      <c r="AXK75" s="22"/>
      <c r="AXL75" s="22"/>
      <c r="AXM75" s="22"/>
      <c r="AXN75" s="22"/>
      <c r="AXO75" s="22"/>
      <c r="AXP75" s="22"/>
      <c r="AXQ75" s="22"/>
      <c r="AXR75" s="22"/>
      <c r="AXS75" s="22"/>
      <c r="AXT75" s="22"/>
      <c r="AXU75" s="22"/>
      <c r="AXV75" s="22"/>
      <c r="AXW75" s="22"/>
      <c r="AXX75" s="22"/>
      <c r="AXY75" s="22"/>
      <c r="AXZ75" s="22"/>
      <c r="AYA75" s="22"/>
      <c r="AYB75" s="22"/>
      <c r="AYC75" s="22"/>
      <c r="AYD75" s="22"/>
      <c r="AYE75" s="22"/>
      <c r="AYF75" s="22"/>
      <c r="AYG75" s="22"/>
      <c r="AYH75" s="22"/>
      <c r="AYI75" s="22"/>
      <c r="AYJ75" s="22"/>
      <c r="AYK75" s="22"/>
      <c r="AYL75" s="22"/>
      <c r="AYM75" s="22"/>
      <c r="AYN75" s="22"/>
      <c r="AYO75" s="22"/>
      <c r="AYP75" s="22"/>
      <c r="AYQ75" s="22"/>
      <c r="AYR75" s="22"/>
      <c r="AYS75" s="22"/>
      <c r="AYT75" s="22"/>
      <c r="AYU75" s="22"/>
      <c r="AYV75" s="22"/>
      <c r="AYW75" s="22"/>
      <c r="AYX75" s="22"/>
      <c r="AYY75" s="22"/>
      <c r="AYZ75" s="22"/>
      <c r="AZA75" s="22"/>
      <c r="AZB75" s="22"/>
      <c r="AZC75" s="22"/>
      <c r="AZD75" s="22"/>
      <c r="AZE75" s="22"/>
      <c r="AZF75" s="22"/>
      <c r="AZG75" s="22"/>
      <c r="AZH75" s="22"/>
      <c r="AZI75" s="22"/>
      <c r="AZJ75" s="22"/>
      <c r="AZK75" s="22"/>
      <c r="AZL75" s="22"/>
      <c r="AZM75" s="22"/>
      <c r="AZN75" s="22"/>
      <c r="AZO75" s="22"/>
      <c r="AZP75" s="22"/>
      <c r="AZQ75" s="22"/>
      <c r="AZR75" s="22"/>
      <c r="AZS75" s="22"/>
      <c r="AZT75" s="22"/>
      <c r="AZU75" s="22"/>
      <c r="AZV75" s="22"/>
      <c r="AZW75" s="22"/>
      <c r="AZX75" s="22"/>
      <c r="AZY75" s="22"/>
      <c r="AZZ75" s="22"/>
      <c r="BAA75" s="22"/>
      <c r="BAB75" s="22"/>
      <c r="BAC75" s="22"/>
      <c r="BAD75" s="22"/>
      <c r="BAE75" s="22"/>
      <c r="BAF75" s="22"/>
      <c r="BAG75" s="22"/>
      <c r="BAH75" s="22"/>
      <c r="BAI75" s="22"/>
      <c r="BAJ75" s="22"/>
      <c r="BAK75" s="22"/>
      <c r="BAL75" s="22"/>
      <c r="BAM75" s="22"/>
      <c r="BAN75" s="22"/>
      <c r="BAO75" s="22"/>
      <c r="BAP75" s="22"/>
      <c r="BAQ75" s="22"/>
      <c r="BAR75" s="22"/>
      <c r="BAS75" s="22"/>
      <c r="BAT75" s="22"/>
      <c r="BAU75" s="22"/>
      <c r="BAV75" s="22"/>
      <c r="BAW75" s="22"/>
      <c r="BAX75" s="22"/>
      <c r="BAY75" s="22"/>
      <c r="BAZ75" s="22"/>
      <c r="BBA75" s="22"/>
      <c r="BBB75" s="22"/>
      <c r="BBC75" s="22"/>
      <c r="BBD75" s="22"/>
      <c r="BBE75" s="22"/>
      <c r="BBF75" s="22"/>
      <c r="BBG75" s="22"/>
      <c r="BBH75" s="22"/>
      <c r="BBI75" s="22"/>
      <c r="BBJ75" s="22"/>
      <c r="BBK75" s="22"/>
      <c r="BBL75" s="22"/>
      <c r="BBM75" s="22"/>
      <c r="BBN75" s="22"/>
      <c r="BBO75" s="22"/>
      <c r="BBP75" s="22"/>
      <c r="BBQ75" s="22"/>
      <c r="BBR75" s="22"/>
      <c r="BBS75" s="22"/>
      <c r="BBT75" s="22"/>
      <c r="BBU75" s="22"/>
      <c r="BBV75" s="22"/>
      <c r="BBW75" s="22"/>
      <c r="BBX75" s="22"/>
      <c r="BBY75" s="22"/>
      <c r="BBZ75" s="22"/>
      <c r="BCA75" s="22"/>
      <c r="BCB75" s="22"/>
      <c r="BCC75" s="22"/>
      <c r="BCD75" s="22"/>
      <c r="BCE75" s="22"/>
      <c r="BCF75" s="22"/>
      <c r="BCG75" s="22"/>
      <c r="BCH75" s="22"/>
      <c r="BCI75" s="22"/>
      <c r="BCJ75" s="22"/>
      <c r="BCK75" s="22"/>
      <c r="BCL75" s="22"/>
      <c r="BCM75" s="22"/>
      <c r="BCN75" s="22"/>
      <c r="BCO75" s="22"/>
      <c r="BCP75" s="22"/>
      <c r="BCQ75" s="22"/>
      <c r="BCR75" s="22"/>
      <c r="BCS75" s="22"/>
      <c r="BCT75" s="22"/>
      <c r="BCU75" s="22"/>
      <c r="BCV75" s="22"/>
      <c r="BCW75" s="22"/>
      <c r="BCX75" s="22"/>
      <c r="BCY75" s="22"/>
      <c r="BCZ75" s="22"/>
      <c r="BDA75" s="22"/>
      <c r="BDB75" s="22"/>
      <c r="BDC75" s="22"/>
      <c r="BDD75" s="22"/>
      <c r="BDE75" s="22"/>
      <c r="BDF75" s="22"/>
      <c r="BDG75" s="22"/>
      <c r="BDH75" s="22"/>
      <c r="BDI75" s="22"/>
      <c r="BDJ75" s="22"/>
      <c r="BDK75" s="22"/>
      <c r="BDL75" s="22"/>
      <c r="BDM75" s="22"/>
      <c r="BDN75" s="22"/>
      <c r="BDO75" s="22"/>
      <c r="BDP75" s="22"/>
      <c r="BDQ75" s="22"/>
      <c r="BDR75" s="22"/>
      <c r="BDS75" s="22"/>
      <c r="BDT75" s="22"/>
      <c r="BDU75" s="22"/>
      <c r="BDV75" s="22"/>
      <c r="BDW75" s="22"/>
      <c r="BDX75" s="22"/>
      <c r="BDY75" s="22"/>
      <c r="BDZ75" s="22"/>
      <c r="BEA75" s="22"/>
      <c r="BEB75" s="22"/>
      <c r="BEC75" s="22"/>
      <c r="BED75" s="22"/>
      <c r="BEE75" s="22"/>
      <c r="BEF75" s="22"/>
      <c r="BEG75" s="22"/>
      <c r="BEH75" s="22"/>
      <c r="BEI75" s="22"/>
      <c r="BEJ75" s="22"/>
      <c r="BEK75" s="22"/>
      <c r="BEL75" s="22"/>
      <c r="BEM75" s="22"/>
      <c r="BEN75" s="22"/>
      <c r="BEO75" s="22"/>
      <c r="BEP75" s="22"/>
      <c r="BEQ75" s="22"/>
      <c r="BER75" s="22"/>
      <c r="BES75" s="22"/>
      <c r="BET75" s="22"/>
      <c r="BEU75" s="22"/>
      <c r="BEV75" s="22"/>
      <c r="BEW75" s="22"/>
      <c r="BEX75" s="22"/>
      <c r="BEY75" s="22"/>
      <c r="BEZ75" s="22"/>
      <c r="BFA75" s="22"/>
      <c r="BFB75" s="22"/>
      <c r="BFC75" s="22"/>
      <c r="BFD75" s="22"/>
      <c r="BFE75" s="22"/>
      <c r="BFF75" s="22"/>
      <c r="BFG75" s="22"/>
      <c r="BFH75" s="22"/>
      <c r="BFI75" s="22"/>
      <c r="BFJ75" s="22"/>
      <c r="BFK75" s="22"/>
      <c r="BFL75" s="22"/>
      <c r="BFM75" s="22"/>
      <c r="BFN75" s="22"/>
      <c r="BFO75" s="22"/>
      <c r="BFP75" s="22"/>
      <c r="BFQ75" s="22"/>
      <c r="BFR75" s="22"/>
      <c r="BFS75" s="22"/>
      <c r="BFT75" s="22"/>
      <c r="BFU75" s="22"/>
      <c r="BFV75" s="22"/>
      <c r="BFW75" s="22"/>
      <c r="BFX75" s="22"/>
      <c r="BFY75" s="22"/>
      <c r="BFZ75" s="22"/>
      <c r="BGA75" s="22"/>
      <c r="BGB75" s="22"/>
      <c r="BGC75" s="22"/>
      <c r="BGD75" s="22"/>
      <c r="BGE75" s="22"/>
      <c r="BGF75" s="22"/>
      <c r="BGG75" s="22"/>
      <c r="BGH75" s="22"/>
      <c r="BGI75" s="22"/>
      <c r="BGJ75" s="22"/>
      <c r="BGK75" s="22"/>
      <c r="BGL75" s="22"/>
      <c r="BGM75" s="22"/>
      <c r="BGN75" s="22"/>
      <c r="BGO75" s="22"/>
      <c r="BGP75" s="22"/>
      <c r="BGQ75" s="22"/>
      <c r="BGR75" s="22"/>
      <c r="BGS75" s="22"/>
      <c r="BGT75" s="22"/>
      <c r="BGU75" s="22"/>
      <c r="BGV75" s="22"/>
      <c r="BGW75" s="22"/>
      <c r="BGX75" s="22"/>
      <c r="BGY75" s="22"/>
      <c r="BGZ75" s="22"/>
      <c r="BHA75" s="22"/>
      <c r="BHB75" s="22"/>
      <c r="BHC75" s="22"/>
      <c r="BHD75" s="22"/>
      <c r="BHE75" s="22"/>
      <c r="BHF75" s="22"/>
      <c r="BHG75" s="22"/>
      <c r="BHH75" s="22"/>
      <c r="BHI75" s="22"/>
      <c r="BHJ75" s="22"/>
      <c r="BHK75" s="22"/>
      <c r="BHL75" s="22"/>
      <c r="BHM75" s="22"/>
      <c r="BHN75" s="22"/>
      <c r="BHO75" s="22"/>
      <c r="BHP75" s="22"/>
      <c r="BHQ75" s="22"/>
      <c r="BHR75" s="22"/>
      <c r="BHS75" s="22"/>
      <c r="BHT75" s="22"/>
      <c r="BHU75" s="22"/>
      <c r="BHV75" s="22"/>
      <c r="BHW75" s="22"/>
      <c r="BHX75" s="22"/>
      <c r="BHY75" s="22"/>
      <c r="BHZ75" s="22"/>
      <c r="BIA75" s="22"/>
      <c r="BIB75" s="22"/>
      <c r="BIC75" s="22"/>
      <c r="BID75" s="22"/>
      <c r="BIE75" s="22"/>
      <c r="BIF75" s="22"/>
      <c r="BIG75" s="22"/>
      <c r="BIH75" s="22"/>
      <c r="BII75" s="22"/>
      <c r="BIJ75" s="22"/>
      <c r="BIK75" s="22"/>
      <c r="BIL75" s="22"/>
      <c r="BIM75" s="22"/>
      <c r="BIN75" s="22"/>
      <c r="BIO75" s="22"/>
      <c r="BIP75" s="22"/>
      <c r="BIQ75" s="22"/>
      <c r="BIR75" s="22"/>
      <c r="BIS75" s="22"/>
      <c r="BIT75" s="22"/>
      <c r="BIU75" s="22"/>
      <c r="BIV75" s="22"/>
      <c r="BIW75" s="22"/>
      <c r="BIX75" s="22"/>
      <c r="BIY75" s="22"/>
      <c r="BIZ75" s="22"/>
      <c r="BJA75" s="22"/>
      <c r="BJB75" s="22"/>
      <c r="BJC75" s="22"/>
      <c r="BJD75" s="22"/>
      <c r="BJE75" s="22"/>
      <c r="BJF75" s="22"/>
      <c r="BJG75" s="22"/>
      <c r="BJH75" s="22"/>
      <c r="BJI75" s="22"/>
      <c r="BJJ75" s="22"/>
      <c r="BJK75" s="22"/>
      <c r="BJL75" s="22"/>
      <c r="BJM75" s="22"/>
      <c r="BJN75" s="22"/>
      <c r="BJO75" s="22"/>
      <c r="BJP75" s="22"/>
      <c r="BJQ75" s="22"/>
      <c r="BJR75" s="22"/>
      <c r="BJS75" s="22"/>
      <c r="BJT75" s="22"/>
      <c r="BJU75" s="22"/>
      <c r="BJV75" s="22"/>
      <c r="BJW75" s="22"/>
      <c r="BJX75" s="22"/>
      <c r="BJY75" s="22"/>
      <c r="BJZ75" s="22"/>
      <c r="BKA75" s="22"/>
      <c r="BKB75" s="22"/>
      <c r="BKC75" s="22"/>
      <c r="BKD75" s="22"/>
      <c r="BKE75" s="22"/>
      <c r="BKF75" s="22"/>
      <c r="BKG75" s="22"/>
      <c r="BKH75" s="22"/>
      <c r="BKI75" s="22"/>
      <c r="BKJ75" s="22"/>
      <c r="BKK75" s="22"/>
      <c r="BKL75" s="22"/>
      <c r="BKM75" s="22"/>
      <c r="BKN75" s="22"/>
      <c r="BKO75" s="22"/>
      <c r="BKP75" s="22"/>
      <c r="BKQ75" s="22"/>
      <c r="BKR75" s="22"/>
      <c r="BKS75" s="22"/>
      <c r="BKT75" s="22"/>
      <c r="BKU75" s="22"/>
      <c r="BKV75" s="22"/>
      <c r="BKW75" s="22"/>
      <c r="BKX75" s="22"/>
      <c r="BKY75" s="22"/>
      <c r="BKZ75" s="22"/>
      <c r="BLA75" s="22"/>
      <c r="BLB75" s="22"/>
      <c r="BLC75" s="22"/>
      <c r="BLD75" s="22"/>
      <c r="BLE75" s="22"/>
      <c r="BLF75" s="22"/>
      <c r="BLG75" s="22"/>
      <c r="BLH75" s="22"/>
      <c r="BLI75" s="22"/>
      <c r="BLJ75" s="22"/>
      <c r="BLK75" s="22"/>
      <c r="BLL75" s="22"/>
      <c r="BLM75" s="22"/>
      <c r="BLN75" s="22"/>
      <c r="BLO75" s="22"/>
      <c r="BLP75" s="22"/>
      <c r="BLQ75" s="22"/>
      <c r="BLR75" s="22"/>
      <c r="BLS75" s="22"/>
      <c r="BLT75" s="22"/>
      <c r="BLU75" s="22"/>
      <c r="BLV75" s="22"/>
      <c r="BLW75" s="22"/>
      <c r="BLX75" s="22"/>
      <c r="BLY75" s="22"/>
      <c r="BLZ75" s="22"/>
      <c r="BMA75" s="22"/>
      <c r="BMB75" s="22"/>
      <c r="BMC75" s="22"/>
      <c r="BMD75" s="22"/>
      <c r="BME75" s="22"/>
      <c r="BMF75" s="22"/>
      <c r="BMG75" s="22"/>
      <c r="BMH75" s="22"/>
      <c r="BMI75" s="22"/>
      <c r="BMJ75" s="22"/>
      <c r="BMK75" s="22"/>
      <c r="BML75" s="22"/>
      <c r="BMM75" s="22"/>
      <c r="BMN75" s="22"/>
      <c r="BMO75" s="22"/>
      <c r="BMP75" s="22"/>
      <c r="BMQ75" s="22"/>
      <c r="BMR75" s="22"/>
      <c r="BMS75" s="22"/>
      <c r="BMT75" s="22"/>
      <c r="BMU75" s="22"/>
      <c r="BMV75" s="22"/>
      <c r="BMW75" s="22"/>
      <c r="BMX75" s="22"/>
      <c r="BMY75" s="22"/>
      <c r="BMZ75" s="22"/>
      <c r="BNA75" s="22"/>
      <c r="BNB75" s="22"/>
      <c r="BNC75" s="22"/>
      <c r="BND75" s="22"/>
      <c r="BNE75" s="22"/>
      <c r="BNF75" s="22"/>
      <c r="BNG75" s="22"/>
      <c r="BNH75" s="22"/>
      <c r="BNI75" s="22"/>
      <c r="BNJ75" s="22"/>
      <c r="BNK75" s="22"/>
      <c r="BNL75" s="22"/>
      <c r="BNM75" s="22"/>
      <c r="BNN75" s="22"/>
      <c r="BNO75" s="22"/>
      <c r="BNP75" s="22"/>
      <c r="BNQ75" s="22"/>
      <c r="BNR75" s="22"/>
      <c r="BNS75" s="22"/>
      <c r="BNT75" s="22"/>
      <c r="BNU75" s="22"/>
      <c r="BNV75" s="22"/>
      <c r="BNW75" s="22"/>
      <c r="BNX75" s="22"/>
      <c r="BNY75" s="22"/>
      <c r="BNZ75" s="22"/>
      <c r="BOA75" s="22"/>
      <c r="BOB75" s="22"/>
      <c r="BOC75" s="22"/>
      <c r="BOD75" s="22"/>
      <c r="BOE75" s="22"/>
      <c r="BOF75" s="22"/>
      <c r="BOG75" s="22"/>
      <c r="BOH75" s="22"/>
      <c r="BOI75" s="22"/>
      <c r="BOJ75" s="22"/>
      <c r="BOK75" s="22"/>
      <c r="BOL75" s="22"/>
      <c r="BOM75" s="22"/>
      <c r="BON75" s="22"/>
      <c r="BOO75" s="22"/>
      <c r="BOP75" s="22"/>
      <c r="BOQ75" s="22"/>
      <c r="BOR75" s="22"/>
      <c r="BOS75" s="22"/>
      <c r="BOT75" s="22"/>
      <c r="BOU75" s="22"/>
      <c r="BOV75" s="22"/>
      <c r="BOW75" s="22"/>
      <c r="BOX75" s="22"/>
      <c r="BOY75" s="22"/>
      <c r="BOZ75" s="22"/>
      <c r="BPA75" s="22"/>
      <c r="BPB75" s="22"/>
      <c r="BPC75" s="22"/>
      <c r="BPD75" s="22"/>
      <c r="BPE75" s="22"/>
      <c r="BPF75" s="22"/>
      <c r="BPG75" s="22"/>
      <c r="BPH75" s="22"/>
      <c r="BPI75" s="22"/>
      <c r="BPJ75" s="22"/>
      <c r="BPK75" s="22"/>
      <c r="BPL75" s="22"/>
      <c r="BPM75" s="22"/>
      <c r="BPN75" s="22"/>
      <c r="BPO75" s="22"/>
      <c r="BPP75" s="22"/>
      <c r="BPQ75" s="22"/>
      <c r="BPR75" s="22"/>
      <c r="BPS75" s="22"/>
      <c r="BPT75" s="22"/>
      <c r="BPU75" s="22"/>
      <c r="BPV75" s="22"/>
      <c r="BPW75" s="22"/>
      <c r="BPX75" s="22"/>
      <c r="BPY75" s="22"/>
      <c r="BPZ75" s="22"/>
      <c r="BQA75" s="22"/>
      <c r="BQB75" s="22"/>
      <c r="BQC75" s="22"/>
      <c r="BQD75" s="22"/>
      <c r="BQE75" s="22"/>
      <c r="BQF75" s="22"/>
      <c r="BQG75" s="22"/>
      <c r="BQH75" s="22"/>
      <c r="BQI75" s="22"/>
      <c r="BQJ75" s="22"/>
      <c r="BQK75" s="22"/>
      <c r="BQL75" s="22"/>
      <c r="BQM75" s="22"/>
      <c r="BQN75" s="22"/>
      <c r="BQO75" s="22"/>
      <c r="BQP75" s="22"/>
      <c r="BQQ75" s="22"/>
      <c r="BQR75" s="22"/>
      <c r="BQS75" s="22"/>
      <c r="BQT75" s="22"/>
      <c r="BQU75" s="22"/>
      <c r="BQV75" s="22"/>
      <c r="BQW75" s="22"/>
      <c r="BQX75" s="22"/>
      <c r="BQY75" s="22"/>
      <c r="BQZ75" s="22"/>
      <c r="BRA75" s="22"/>
      <c r="BRB75" s="22"/>
      <c r="BRC75" s="22"/>
      <c r="BRD75" s="22"/>
      <c r="BRE75" s="22"/>
      <c r="BRF75" s="22"/>
      <c r="BRG75" s="22"/>
      <c r="BRH75" s="22"/>
      <c r="BRI75" s="22"/>
      <c r="BRJ75" s="22"/>
      <c r="BRK75" s="22"/>
      <c r="BRL75" s="22"/>
      <c r="BRM75" s="22"/>
      <c r="BRN75" s="22"/>
      <c r="BRO75" s="22"/>
      <c r="BRP75" s="22"/>
      <c r="BRQ75" s="22"/>
      <c r="BRR75" s="22"/>
      <c r="BRS75" s="22"/>
      <c r="BRT75" s="22"/>
      <c r="BRU75" s="22"/>
      <c r="BRV75" s="22"/>
      <c r="BRW75" s="22"/>
      <c r="BRX75" s="22"/>
      <c r="BRY75" s="22"/>
      <c r="BRZ75" s="22"/>
      <c r="BSA75" s="22"/>
      <c r="BSB75" s="22"/>
      <c r="BSC75" s="22"/>
      <c r="BSD75" s="22"/>
      <c r="BSE75" s="22"/>
      <c r="BSF75" s="22"/>
      <c r="BSG75" s="22"/>
      <c r="BSH75" s="22"/>
      <c r="BSI75" s="22"/>
      <c r="BSJ75" s="22"/>
      <c r="BSK75" s="22"/>
      <c r="BSL75" s="22"/>
      <c r="BSM75" s="22"/>
      <c r="BSN75" s="22"/>
      <c r="BSO75" s="22"/>
      <c r="BSP75" s="22"/>
      <c r="BSQ75" s="22"/>
      <c r="BSR75" s="22"/>
      <c r="BSS75" s="22"/>
      <c r="BST75" s="22"/>
      <c r="BSU75" s="22"/>
      <c r="BSV75" s="22"/>
      <c r="BSW75" s="22"/>
      <c r="BSX75" s="22"/>
      <c r="BSY75" s="22"/>
      <c r="BSZ75" s="22"/>
      <c r="BTA75" s="22"/>
      <c r="BTB75" s="22"/>
      <c r="BTC75" s="22"/>
      <c r="BTD75" s="22"/>
      <c r="BTE75" s="22"/>
      <c r="BTF75" s="22"/>
      <c r="BTG75" s="22"/>
      <c r="BTH75" s="22"/>
      <c r="BTI75" s="22"/>
      <c r="BTJ75" s="22"/>
      <c r="BTK75" s="22"/>
      <c r="BTL75" s="22"/>
      <c r="BTM75" s="22"/>
      <c r="BTN75" s="22"/>
      <c r="BTO75" s="22"/>
      <c r="BTP75" s="22"/>
      <c r="BTQ75" s="22"/>
      <c r="BTR75" s="22"/>
      <c r="BTS75" s="22"/>
      <c r="BTT75" s="22"/>
      <c r="BTU75" s="22"/>
      <c r="BTV75" s="22"/>
      <c r="BTW75" s="22"/>
      <c r="BTX75" s="22"/>
      <c r="BTY75" s="22"/>
      <c r="BTZ75" s="22"/>
      <c r="BUA75" s="22"/>
      <c r="BUB75" s="22"/>
      <c r="BUC75" s="22"/>
      <c r="BUD75" s="22"/>
      <c r="BUE75" s="22"/>
      <c r="BUF75" s="22"/>
      <c r="BUG75" s="22"/>
      <c r="BUH75" s="22"/>
      <c r="BUI75" s="22"/>
      <c r="BUJ75" s="22"/>
      <c r="BUK75" s="22"/>
      <c r="BUL75" s="22"/>
      <c r="BUM75" s="22"/>
      <c r="BUN75" s="22"/>
      <c r="BUO75" s="22"/>
      <c r="BUP75" s="22"/>
      <c r="BUQ75" s="22"/>
      <c r="BUR75" s="22"/>
      <c r="BUS75" s="22"/>
      <c r="BUT75" s="22"/>
      <c r="BUU75" s="22"/>
      <c r="BUV75" s="22"/>
      <c r="BUW75" s="22"/>
      <c r="BUX75" s="22"/>
      <c r="BUY75" s="22"/>
      <c r="BUZ75" s="22"/>
      <c r="BVA75" s="22"/>
      <c r="BVB75" s="22"/>
      <c r="BVC75" s="22"/>
      <c r="BVD75" s="22"/>
      <c r="BVE75" s="22"/>
      <c r="BVF75" s="22"/>
      <c r="BVG75" s="22"/>
      <c r="BVH75" s="22"/>
      <c r="BVI75" s="22"/>
      <c r="BVJ75" s="22"/>
      <c r="BVK75" s="22"/>
      <c r="BVL75" s="22"/>
      <c r="BVM75" s="22"/>
      <c r="BVN75" s="22"/>
      <c r="BVO75" s="22"/>
      <c r="BVP75" s="22"/>
      <c r="BVQ75" s="22"/>
      <c r="BVR75" s="22"/>
      <c r="BVS75" s="22"/>
      <c r="BVT75" s="22"/>
      <c r="BVU75" s="22"/>
      <c r="BVV75" s="22"/>
      <c r="BVW75" s="22"/>
      <c r="BVX75" s="22"/>
      <c r="BVY75" s="22"/>
      <c r="BVZ75" s="22"/>
      <c r="BWA75" s="22"/>
      <c r="BWB75" s="22"/>
      <c r="BWC75" s="22"/>
      <c r="BWD75" s="22"/>
      <c r="BWE75" s="22"/>
      <c r="BWF75" s="22"/>
      <c r="BWG75" s="22"/>
      <c r="BWH75" s="22"/>
      <c r="BWI75" s="22"/>
      <c r="BWJ75" s="22"/>
      <c r="BWK75" s="22"/>
      <c r="BWL75" s="22"/>
      <c r="BWM75" s="22"/>
      <c r="BWN75" s="22"/>
      <c r="BWO75" s="22"/>
      <c r="BWP75" s="22"/>
      <c r="BWQ75" s="22"/>
      <c r="BWR75" s="22"/>
      <c r="BWS75" s="22"/>
      <c r="BWT75" s="22"/>
      <c r="BWU75" s="22"/>
      <c r="BWV75" s="22"/>
      <c r="BWW75" s="22"/>
      <c r="BWX75" s="22"/>
      <c r="BWY75" s="22"/>
      <c r="BWZ75" s="22"/>
      <c r="BXA75" s="22"/>
      <c r="BXB75" s="22"/>
      <c r="BXC75" s="22"/>
      <c r="BXD75" s="22"/>
      <c r="BXE75" s="22"/>
      <c r="BXF75" s="22"/>
      <c r="BXG75" s="22"/>
      <c r="BXH75" s="22"/>
      <c r="BXI75" s="22"/>
      <c r="BXJ75" s="22"/>
      <c r="BXK75" s="22"/>
      <c r="BXL75" s="22"/>
      <c r="BXM75" s="22"/>
      <c r="BXN75" s="22"/>
      <c r="BXO75" s="22"/>
      <c r="BXP75" s="22"/>
      <c r="BXQ75" s="22"/>
      <c r="BXR75" s="22"/>
      <c r="BXS75" s="22"/>
      <c r="BXT75" s="22"/>
      <c r="BXU75" s="22"/>
      <c r="BXV75" s="22"/>
      <c r="BXW75" s="22"/>
      <c r="BXX75" s="22"/>
      <c r="BXY75" s="22"/>
      <c r="BXZ75" s="22"/>
      <c r="BYA75" s="22"/>
      <c r="BYB75" s="22"/>
      <c r="BYC75" s="22"/>
      <c r="BYD75" s="22"/>
      <c r="BYE75" s="22"/>
      <c r="BYF75" s="22"/>
      <c r="BYG75" s="22"/>
      <c r="BYH75" s="22"/>
      <c r="BYI75" s="22"/>
      <c r="BYJ75" s="22"/>
      <c r="BYK75" s="22"/>
      <c r="BYL75" s="22"/>
      <c r="BYM75" s="22"/>
      <c r="BYN75" s="22"/>
      <c r="BYO75" s="22"/>
      <c r="BYP75" s="22"/>
      <c r="BYQ75" s="22"/>
      <c r="BYR75" s="22"/>
      <c r="BYS75" s="22"/>
      <c r="BYT75" s="22"/>
      <c r="BYU75" s="22"/>
      <c r="BYV75" s="22"/>
      <c r="BYW75" s="22"/>
      <c r="BYX75" s="22"/>
      <c r="BYY75" s="22"/>
      <c r="BYZ75" s="22"/>
      <c r="BZA75" s="22"/>
      <c r="BZB75" s="22"/>
      <c r="BZC75" s="22"/>
      <c r="BZD75" s="22"/>
      <c r="BZE75" s="22"/>
      <c r="BZF75" s="22"/>
      <c r="BZG75" s="22"/>
      <c r="BZH75" s="22"/>
      <c r="BZI75" s="22"/>
      <c r="BZJ75" s="22"/>
      <c r="BZK75" s="22"/>
      <c r="BZL75" s="22"/>
      <c r="BZM75" s="22"/>
      <c r="BZN75" s="22"/>
      <c r="BZO75" s="22"/>
      <c r="BZP75" s="22"/>
      <c r="BZQ75" s="22"/>
      <c r="BZR75" s="22"/>
      <c r="BZS75" s="22"/>
      <c r="BZT75" s="22"/>
      <c r="BZU75" s="22"/>
      <c r="BZV75" s="22"/>
      <c r="BZW75" s="22"/>
      <c r="BZX75" s="22"/>
      <c r="BZY75" s="22"/>
      <c r="BZZ75" s="22"/>
      <c r="CAA75" s="22"/>
      <c r="CAB75" s="22"/>
      <c r="CAC75" s="22"/>
      <c r="CAD75" s="22"/>
      <c r="CAE75" s="22"/>
      <c r="CAF75" s="22"/>
      <c r="CAG75" s="22"/>
      <c r="CAH75" s="22"/>
      <c r="CAI75" s="22"/>
      <c r="CAJ75" s="22"/>
      <c r="CAK75" s="22"/>
      <c r="CAL75" s="22"/>
      <c r="CAM75" s="22"/>
      <c r="CAN75" s="22"/>
      <c r="CAO75" s="22"/>
      <c r="CAP75" s="22"/>
      <c r="CAQ75" s="22"/>
      <c r="CAR75" s="22"/>
      <c r="CAS75" s="22"/>
      <c r="CAT75" s="22"/>
      <c r="CAU75" s="22"/>
      <c r="CAV75" s="22"/>
      <c r="CAW75" s="22"/>
      <c r="CAX75" s="22"/>
      <c r="CAY75" s="22"/>
      <c r="CAZ75" s="22"/>
      <c r="CBA75" s="22"/>
      <c r="CBB75" s="22"/>
      <c r="CBC75" s="22"/>
      <c r="CBD75" s="22"/>
      <c r="CBE75" s="22"/>
      <c r="CBF75" s="22"/>
      <c r="CBG75" s="22"/>
      <c r="CBH75" s="22"/>
      <c r="CBI75" s="22"/>
      <c r="CBJ75" s="22"/>
      <c r="CBK75" s="22"/>
      <c r="CBL75" s="22"/>
      <c r="CBM75" s="22"/>
      <c r="CBN75" s="22"/>
      <c r="CBO75" s="22"/>
      <c r="CBP75" s="22"/>
      <c r="CBQ75" s="22"/>
      <c r="CBR75" s="22"/>
      <c r="CBS75" s="22"/>
      <c r="CBT75" s="22"/>
      <c r="CBU75" s="22"/>
      <c r="CBV75" s="22"/>
      <c r="CBW75" s="22"/>
      <c r="CBX75" s="22"/>
      <c r="CBY75" s="22"/>
      <c r="CBZ75" s="22"/>
      <c r="CCA75" s="22"/>
      <c r="CCB75" s="22"/>
      <c r="CCC75" s="22"/>
      <c r="CCD75" s="22"/>
      <c r="CCE75" s="22"/>
      <c r="CCF75" s="22"/>
      <c r="CCG75" s="22"/>
      <c r="CCH75" s="22"/>
      <c r="CCI75" s="22"/>
      <c r="CCJ75" s="22"/>
      <c r="CCK75" s="22"/>
      <c r="CCL75" s="22"/>
      <c r="CCM75" s="22"/>
      <c r="CCN75" s="22"/>
      <c r="CCO75" s="22"/>
      <c r="CCP75" s="22"/>
      <c r="CCQ75" s="22"/>
      <c r="CCR75" s="22"/>
      <c r="CCS75" s="22"/>
      <c r="CCT75" s="22"/>
      <c r="CCU75" s="22"/>
      <c r="CCV75" s="22"/>
      <c r="CCW75" s="22"/>
      <c r="CCX75" s="22"/>
      <c r="CCY75" s="22"/>
      <c r="CCZ75" s="22"/>
      <c r="CDA75" s="22"/>
      <c r="CDB75" s="22"/>
      <c r="CDC75" s="22"/>
      <c r="CDD75" s="22"/>
      <c r="CDE75" s="22"/>
      <c r="CDF75" s="22"/>
      <c r="CDG75" s="22"/>
      <c r="CDH75" s="22"/>
      <c r="CDI75" s="22"/>
      <c r="CDJ75" s="22"/>
      <c r="CDK75" s="22"/>
      <c r="CDL75" s="22"/>
      <c r="CDM75" s="22"/>
      <c r="CDN75" s="22"/>
      <c r="CDO75" s="22"/>
      <c r="CDP75" s="22"/>
      <c r="CDQ75" s="22"/>
      <c r="CDR75" s="22"/>
      <c r="CDS75" s="22"/>
      <c r="CDT75" s="22"/>
      <c r="CDU75" s="22"/>
      <c r="CDV75" s="22"/>
      <c r="CDW75" s="22"/>
      <c r="CDX75" s="22"/>
      <c r="CDY75" s="22"/>
      <c r="CDZ75" s="22"/>
      <c r="CEA75" s="22"/>
      <c r="CEB75" s="22"/>
      <c r="CEC75" s="22"/>
      <c r="CED75" s="22"/>
      <c r="CEE75" s="22"/>
      <c r="CEF75" s="22"/>
      <c r="CEG75" s="22"/>
      <c r="CEH75" s="22"/>
      <c r="CEI75" s="22"/>
      <c r="CEJ75" s="22"/>
      <c r="CEK75" s="22"/>
      <c r="CEL75" s="22"/>
      <c r="CEM75" s="22"/>
      <c r="CEN75" s="22"/>
      <c r="CEO75" s="22"/>
      <c r="CEP75" s="22"/>
      <c r="CEQ75" s="22"/>
      <c r="CER75" s="22"/>
      <c r="CES75" s="22"/>
      <c r="CET75" s="22"/>
      <c r="CEU75" s="22"/>
      <c r="CEV75" s="22"/>
      <c r="CEW75" s="22"/>
      <c r="CEX75" s="22"/>
      <c r="CEY75" s="22"/>
      <c r="CEZ75" s="22"/>
      <c r="CFA75" s="22"/>
      <c r="CFB75" s="22"/>
      <c r="CFC75" s="22"/>
      <c r="CFD75" s="22"/>
      <c r="CFE75" s="22"/>
      <c r="CFF75" s="22"/>
      <c r="CFG75" s="22"/>
      <c r="CFH75" s="22"/>
      <c r="CFI75" s="22"/>
      <c r="CFJ75" s="22"/>
      <c r="CFK75" s="22"/>
      <c r="CFL75" s="22"/>
      <c r="CFM75" s="22"/>
      <c r="CFN75" s="22"/>
      <c r="CFO75" s="22"/>
      <c r="CFP75" s="22"/>
      <c r="CFQ75" s="22"/>
      <c r="CFR75" s="22"/>
      <c r="CFS75" s="22"/>
      <c r="CFT75" s="22"/>
      <c r="CFU75" s="22"/>
      <c r="CFV75" s="22"/>
      <c r="CFW75" s="22"/>
      <c r="CFX75" s="22"/>
      <c r="CFY75" s="22"/>
      <c r="CFZ75" s="22"/>
      <c r="CGA75" s="22"/>
      <c r="CGB75" s="22"/>
      <c r="CGC75" s="22"/>
      <c r="CGD75" s="22"/>
      <c r="CGE75" s="22"/>
      <c r="CGF75" s="22"/>
      <c r="CGG75" s="22"/>
      <c r="CGH75" s="22"/>
      <c r="CGI75" s="22"/>
      <c r="CGJ75" s="22"/>
      <c r="CGK75" s="22"/>
      <c r="CGL75" s="22"/>
      <c r="CGM75" s="22"/>
      <c r="CGN75" s="22"/>
      <c r="CGO75" s="22"/>
      <c r="CGP75" s="22"/>
      <c r="CGQ75" s="22"/>
      <c r="CGR75" s="22"/>
      <c r="CGS75" s="22"/>
      <c r="CGT75" s="22"/>
      <c r="CGU75" s="22"/>
      <c r="CGV75" s="22"/>
      <c r="CGW75" s="22"/>
      <c r="CGX75" s="22"/>
      <c r="CGY75" s="22"/>
      <c r="CGZ75" s="22"/>
      <c r="CHA75" s="22"/>
      <c r="CHB75" s="22"/>
      <c r="CHC75" s="22"/>
      <c r="CHD75" s="22"/>
      <c r="CHE75" s="22"/>
      <c r="CHF75" s="22"/>
      <c r="CHG75" s="22"/>
      <c r="CHH75" s="22"/>
      <c r="CHI75" s="22"/>
      <c r="CHJ75" s="22"/>
      <c r="CHK75" s="22"/>
      <c r="CHL75" s="22"/>
      <c r="CHM75" s="22"/>
      <c r="CHN75" s="22"/>
      <c r="CHO75" s="22"/>
      <c r="CHP75" s="22"/>
      <c r="CHQ75" s="22"/>
      <c r="CHR75" s="22"/>
      <c r="CHS75" s="22"/>
      <c r="CHT75" s="22"/>
      <c r="CHU75" s="22"/>
      <c r="CHV75" s="22"/>
      <c r="CHW75" s="22"/>
      <c r="CHX75" s="22"/>
      <c r="CHY75" s="22"/>
      <c r="CHZ75" s="22"/>
      <c r="CIA75" s="22"/>
      <c r="CIB75" s="22"/>
      <c r="CIC75" s="22"/>
      <c r="CID75" s="22"/>
      <c r="CIE75" s="22"/>
      <c r="CIF75" s="22"/>
      <c r="CIG75" s="22"/>
      <c r="CIH75" s="22"/>
      <c r="CII75" s="22"/>
      <c r="CIJ75" s="22"/>
      <c r="CIK75" s="22"/>
      <c r="CIL75" s="22"/>
      <c r="CIM75" s="22"/>
      <c r="CIN75" s="22"/>
      <c r="CIO75" s="22"/>
      <c r="CIP75" s="22"/>
      <c r="CIQ75" s="22"/>
      <c r="CIR75" s="22"/>
      <c r="CIS75" s="22"/>
      <c r="CIT75" s="22"/>
      <c r="CIU75" s="22"/>
      <c r="CIV75" s="22"/>
      <c r="CIW75" s="22"/>
      <c r="CIX75" s="22"/>
      <c r="CIY75" s="22"/>
      <c r="CIZ75" s="22"/>
      <c r="CJA75" s="22"/>
      <c r="CJB75" s="22"/>
      <c r="CJC75" s="22"/>
      <c r="CJD75" s="22"/>
      <c r="CJE75" s="22"/>
      <c r="CJF75" s="22"/>
      <c r="CJG75" s="22"/>
      <c r="CJH75" s="22"/>
      <c r="CJI75" s="22"/>
      <c r="CJJ75" s="22"/>
      <c r="CJK75" s="22"/>
      <c r="CJL75" s="22"/>
      <c r="CJM75" s="22"/>
      <c r="CJN75" s="22"/>
      <c r="CJO75" s="22"/>
      <c r="CJP75" s="22"/>
      <c r="CJQ75" s="22"/>
      <c r="CJR75" s="22"/>
      <c r="CJS75" s="22"/>
      <c r="CJT75" s="22"/>
      <c r="CJU75" s="22"/>
      <c r="CJV75" s="22"/>
      <c r="CJW75" s="22"/>
      <c r="CJX75" s="22"/>
      <c r="CJY75" s="22"/>
      <c r="CJZ75" s="22"/>
      <c r="CKA75" s="22"/>
      <c r="CKB75" s="22"/>
      <c r="CKC75" s="22"/>
      <c r="CKD75" s="22"/>
      <c r="CKE75" s="22"/>
      <c r="CKF75" s="22"/>
      <c r="CKG75" s="22"/>
      <c r="CKH75" s="22"/>
      <c r="CKI75" s="22"/>
      <c r="CKJ75" s="22"/>
      <c r="CKK75" s="22"/>
      <c r="CKL75" s="22"/>
      <c r="CKM75" s="22"/>
      <c r="CKN75" s="22"/>
      <c r="CKO75" s="22"/>
      <c r="CKP75" s="22"/>
      <c r="CKQ75" s="22"/>
      <c r="CKR75" s="22"/>
      <c r="CKS75" s="22"/>
      <c r="CKT75" s="22"/>
      <c r="CKU75" s="22"/>
      <c r="CKV75" s="22"/>
      <c r="CKW75" s="22"/>
      <c r="CKX75" s="22"/>
      <c r="CKY75" s="22"/>
      <c r="CKZ75" s="22"/>
      <c r="CLA75" s="22"/>
      <c r="CLB75" s="22"/>
      <c r="CLC75" s="22"/>
      <c r="CLD75" s="22"/>
      <c r="CLE75" s="22"/>
      <c r="CLF75" s="22"/>
      <c r="CLG75" s="22"/>
      <c r="CLH75" s="22"/>
      <c r="CLI75" s="22"/>
      <c r="CLJ75" s="22"/>
      <c r="CLK75" s="22"/>
      <c r="CLL75" s="22"/>
      <c r="CLM75" s="22"/>
      <c r="CLN75" s="22"/>
      <c r="CLO75" s="22"/>
      <c r="CLP75" s="22"/>
      <c r="CLQ75" s="22"/>
      <c r="CLR75" s="22"/>
      <c r="CLS75" s="22"/>
      <c r="CLT75" s="22"/>
      <c r="CLU75" s="22"/>
      <c r="CLV75" s="22"/>
      <c r="CLW75" s="22"/>
      <c r="CLX75" s="22"/>
      <c r="CLY75" s="22"/>
      <c r="CLZ75" s="22"/>
      <c r="CMA75" s="22"/>
      <c r="CMB75" s="22"/>
      <c r="CMC75" s="22"/>
      <c r="CMD75" s="22"/>
      <c r="CME75" s="22"/>
      <c r="CMF75" s="22"/>
      <c r="CMG75" s="22"/>
      <c r="CMH75" s="22"/>
      <c r="CMI75" s="22"/>
      <c r="CMJ75" s="22"/>
      <c r="CMK75" s="22"/>
      <c r="CML75" s="22"/>
      <c r="CMM75" s="22"/>
      <c r="CMN75" s="22"/>
      <c r="CMO75" s="22"/>
      <c r="CMP75" s="22"/>
      <c r="CMQ75" s="22"/>
      <c r="CMR75" s="22"/>
      <c r="CMS75" s="22"/>
      <c r="CMT75" s="22"/>
      <c r="CMU75" s="22"/>
      <c r="CMV75" s="22"/>
      <c r="CMW75" s="22"/>
      <c r="CMX75" s="22"/>
      <c r="CMY75" s="22"/>
      <c r="CMZ75" s="22"/>
      <c r="CNA75" s="22"/>
      <c r="CNB75" s="22"/>
      <c r="CNC75" s="22"/>
      <c r="CND75" s="22"/>
      <c r="CNE75" s="22"/>
      <c r="CNF75" s="22"/>
      <c r="CNG75" s="22"/>
      <c r="CNH75" s="22"/>
      <c r="CNI75" s="22"/>
      <c r="CNJ75" s="22"/>
      <c r="CNK75" s="22"/>
      <c r="CNL75" s="22"/>
      <c r="CNM75" s="22"/>
      <c r="CNN75" s="22"/>
      <c r="CNO75" s="22"/>
      <c r="CNP75" s="22"/>
      <c r="CNQ75" s="22"/>
      <c r="CNR75" s="22"/>
      <c r="CNS75" s="22"/>
      <c r="CNT75" s="22"/>
      <c r="CNU75" s="22"/>
      <c r="CNV75" s="22"/>
      <c r="CNW75" s="22"/>
      <c r="CNX75" s="22"/>
      <c r="CNY75" s="22"/>
      <c r="CNZ75" s="22"/>
      <c r="COA75" s="22"/>
      <c r="COB75" s="22"/>
      <c r="COC75" s="22"/>
      <c r="COD75" s="22"/>
      <c r="COE75" s="22"/>
      <c r="COF75" s="22"/>
      <c r="COG75" s="22"/>
      <c r="COH75" s="22"/>
      <c r="COI75" s="22"/>
      <c r="COJ75" s="22"/>
      <c r="COK75" s="22"/>
      <c r="COL75" s="22"/>
      <c r="COM75" s="22"/>
      <c r="CON75" s="22"/>
      <c r="COO75" s="22"/>
      <c r="COP75" s="22"/>
      <c r="COQ75" s="22"/>
      <c r="COR75" s="22"/>
      <c r="COS75" s="22"/>
      <c r="COT75" s="22"/>
      <c r="COU75" s="22"/>
      <c r="COV75" s="22"/>
      <c r="COW75" s="22"/>
      <c r="COX75" s="22"/>
      <c r="COY75" s="22"/>
      <c r="COZ75" s="22"/>
      <c r="CPA75" s="22"/>
      <c r="CPB75" s="22"/>
      <c r="CPC75" s="22"/>
      <c r="CPD75" s="22"/>
      <c r="CPE75" s="22"/>
      <c r="CPF75" s="22"/>
      <c r="CPG75" s="22"/>
      <c r="CPH75" s="22"/>
      <c r="CPI75" s="22"/>
      <c r="CPJ75" s="22"/>
      <c r="CPK75" s="22"/>
      <c r="CPL75" s="22"/>
      <c r="CPM75" s="22"/>
      <c r="CPN75" s="22"/>
      <c r="CPO75" s="22"/>
      <c r="CPP75" s="22"/>
      <c r="CPQ75" s="22"/>
      <c r="CPR75" s="22"/>
      <c r="CPS75" s="22"/>
      <c r="CPT75" s="22"/>
      <c r="CPU75" s="22"/>
      <c r="CPV75" s="22"/>
      <c r="CPW75" s="22"/>
      <c r="CPX75" s="22"/>
      <c r="CPY75" s="22"/>
      <c r="CPZ75" s="22"/>
      <c r="CQA75" s="22"/>
      <c r="CQB75" s="22"/>
      <c r="CQC75" s="22"/>
      <c r="CQD75" s="22"/>
      <c r="CQE75" s="22"/>
      <c r="CQF75" s="22"/>
      <c r="CQG75" s="22"/>
      <c r="CQH75" s="22"/>
      <c r="CQI75" s="22"/>
      <c r="CQJ75" s="22"/>
      <c r="CQK75" s="22"/>
      <c r="CQL75" s="22"/>
      <c r="CQM75" s="22"/>
      <c r="CQN75" s="22"/>
      <c r="CQO75" s="22"/>
      <c r="CQP75" s="22"/>
      <c r="CQQ75" s="22"/>
      <c r="CQR75" s="22"/>
      <c r="CQS75" s="22"/>
      <c r="CQT75" s="22"/>
      <c r="CQU75" s="22"/>
      <c r="CQV75" s="22"/>
      <c r="CQW75" s="22"/>
      <c r="CQX75" s="22"/>
      <c r="CQY75" s="22"/>
      <c r="CQZ75" s="22"/>
      <c r="CRA75" s="22"/>
      <c r="CRB75" s="22"/>
      <c r="CRC75" s="22"/>
      <c r="CRD75" s="22"/>
      <c r="CRE75" s="22"/>
      <c r="CRF75" s="22"/>
      <c r="CRG75" s="22"/>
      <c r="CRH75" s="22"/>
      <c r="CRI75" s="22"/>
      <c r="CRJ75" s="22"/>
      <c r="CRK75" s="22"/>
      <c r="CRL75" s="22"/>
      <c r="CRM75" s="22"/>
      <c r="CRN75" s="22"/>
      <c r="CRO75" s="22"/>
      <c r="CRP75" s="22"/>
      <c r="CRQ75" s="22"/>
      <c r="CRR75" s="22"/>
      <c r="CRS75" s="22"/>
      <c r="CRT75" s="22"/>
      <c r="CRU75" s="22"/>
      <c r="CRV75" s="22"/>
      <c r="CRW75" s="22"/>
      <c r="CRX75" s="22"/>
      <c r="CRY75" s="22"/>
      <c r="CRZ75" s="22"/>
      <c r="CSA75" s="22"/>
      <c r="CSB75" s="22"/>
      <c r="CSC75" s="22"/>
      <c r="CSD75" s="22"/>
      <c r="CSE75" s="22"/>
      <c r="CSF75" s="22"/>
      <c r="CSG75" s="22"/>
      <c r="CSH75" s="22"/>
      <c r="CSI75" s="22"/>
      <c r="CSJ75" s="22"/>
      <c r="CSK75" s="22"/>
      <c r="CSL75" s="22"/>
      <c r="CSM75" s="22"/>
      <c r="CSN75" s="22"/>
      <c r="CSO75" s="22"/>
      <c r="CSP75" s="22"/>
      <c r="CSQ75" s="22"/>
      <c r="CSR75" s="22"/>
      <c r="CSS75" s="22"/>
      <c r="CST75" s="22"/>
      <c r="CSU75" s="22"/>
      <c r="CSV75" s="22"/>
      <c r="CSW75" s="22"/>
      <c r="CSX75" s="22"/>
      <c r="CSY75" s="22"/>
      <c r="CSZ75" s="22"/>
      <c r="CTA75" s="22"/>
      <c r="CTB75" s="22"/>
      <c r="CTC75" s="22"/>
      <c r="CTD75" s="22"/>
      <c r="CTE75" s="22"/>
      <c r="CTF75" s="22"/>
      <c r="CTG75" s="22"/>
      <c r="CTH75" s="22"/>
      <c r="CTI75" s="22"/>
      <c r="CTJ75" s="22"/>
      <c r="CTK75" s="22"/>
      <c r="CTL75" s="22"/>
      <c r="CTM75" s="22"/>
      <c r="CTN75" s="22"/>
      <c r="CTO75" s="22"/>
      <c r="CTP75" s="22"/>
      <c r="CTQ75" s="22"/>
      <c r="CTR75" s="22"/>
      <c r="CTS75" s="22"/>
      <c r="CTT75" s="22"/>
      <c r="CTU75" s="22"/>
      <c r="CTV75" s="22"/>
      <c r="CTW75" s="22"/>
      <c r="CTX75" s="22"/>
      <c r="CTY75" s="22"/>
      <c r="CTZ75" s="22"/>
      <c r="CUA75" s="22"/>
      <c r="CUB75" s="22"/>
      <c r="CUC75" s="22"/>
      <c r="CUD75" s="22"/>
      <c r="CUE75" s="22"/>
      <c r="CUF75" s="22"/>
      <c r="CUG75" s="22"/>
      <c r="CUH75" s="22"/>
      <c r="CUI75" s="22"/>
      <c r="CUJ75" s="22"/>
      <c r="CUK75" s="22"/>
      <c r="CUL75" s="22"/>
      <c r="CUM75" s="22"/>
      <c r="CUN75" s="22"/>
      <c r="CUO75" s="22"/>
      <c r="CUP75" s="22"/>
      <c r="CUQ75" s="22"/>
      <c r="CUR75" s="22"/>
      <c r="CUS75" s="22"/>
      <c r="CUT75" s="22"/>
      <c r="CUU75" s="22"/>
      <c r="CUV75" s="22"/>
      <c r="CUW75" s="22"/>
      <c r="CUX75" s="22"/>
      <c r="CUY75" s="22"/>
      <c r="CUZ75" s="22"/>
      <c r="CVA75" s="22"/>
      <c r="CVB75" s="22"/>
      <c r="CVC75" s="22"/>
      <c r="CVD75" s="22"/>
      <c r="CVE75" s="22"/>
      <c r="CVF75" s="22"/>
      <c r="CVG75" s="22"/>
      <c r="CVH75" s="22"/>
      <c r="CVI75" s="22"/>
      <c r="CVJ75" s="22"/>
      <c r="CVK75" s="22"/>
      <c r="CVL75" s="22"/>
      <c r="CVM75" s="22"/>
      <c r="CVN75" s="22"/>
      <c r="CVO75" s="22"/>
      <c r="CVP75" s="22"/>
      <c r="CVQ75" s="22"/>
      <c r="CVR75" s="22"/>
      <c r="CVS75" s="22"/>
      <c r="CVT75" s="22"/>
      <c r="CVU75" s="22"/>
      <c r="CVV75" s="22"/>
      <c r="CVW75" s="22"/>
      <c r="CVX75" s="22"/>
      <c r="CVY75" s="22"/>
      <c r="CVZ75" s="22"/>
      <c r="CWA75" s="22"/>
      <c r="CWB75" s="22"/>
      <c r="CWC75" s="22"/>
      <c r="CWD75" s="22"/>
      <c r="CWE75" s="22"/>
      <c r="CWF75" s="22"/>
      <c r="CWG75" s="22"/>
      <c r="CWH75" s="22"/>
      <c r="CWI75" s="22"/>
      <c r="CWJ75" s="22"/>
      <c r="CWK75" s="22"/>
      <c r="CWL75" s="22"/>
      <c r="CWM75" s="22"/>
      <c r="CWN75" s="22"/>
      <c r="CWO75" s="22"/>
      <c r="CWP75" s="22"/>
      <c r="CWQ75" s="22"/>
      <c r="CWR75" s="22"/>
      <c r="CWS75" s="22"/>
      <c r="CWT75" s="22"/>
      <c r="CWU75" s="22"/>
      <c r="CWV75" s="22"/>
      <c r="CWW75" s="22"/>
      <c r="CWX75" s="22"/>
      <c r="CWY75" s="22"/>
      <c r="CWZ75" s="22"/>
      <c r="CXA75" s="22"/>
      <c r="CXB75" s="22"/>
      <c r="CXC75" s="22"/>
      <c r="CXD75" s="22"/>
      <c r="CXE75" s="22"/>
      <c r="CXF75" s="22"/>
      <c r="CXG75" s="22"/>
      <c r="CXH75" s="22"/>
      <c r="CXI75" s="22"/>
      <c r="CXJ75" s="22"/>
      <c r="CXK75" s="22"/>
      <c r="CXL75" s="22"/>
      <c r="CXM75" s="22"/>
      <c r="CXN75" s="22"/>
      <c r="CXO75" s="22"/>
      <c r="CXP75" s="22"/>
      <c r="CXQ75" s="22"/>
      <c r="CXR75" s="22"/>
      <c r="CXS75" s="22"/>
      <c r="CXT75" s="22"/>
      <c r="CXU75" s="22"/>
      <c r="CXV75" s="22"/>
      <c r="CXW75" s="22"/>
      <c r="CXX75" s="22"/>
      <c r="CXY75" s="22"/>
      <c r="CXZ75" s="22"/>
      <c r="CYA75" s="22"/>
      <c r="CYB75" s="22"/>
      <c r="CYC75" s="22"/>
      <c r="CYD75" s="22"/>
      <c r="CYE75" s="22"/>
      <c r="CYF75" s="22"/>
      <c r="CYG75" s="22"/>
      <c r="CYH75" s="22"/>
      <c r="CYI75" s="22"/>
      <c r="CYJ75" s="22"/>
      <c r="CYK75" s="22"/>
      <c r="CYL75" s="22"/>
      <c r="CYM75" s="22"/>
      <c r="CYN75" s="22"/>
      <c r="CYO75" s="22"/>
      <c r="CYP75" s="22"/>
      <c r="CYQ75" s="22"/>
      <c r="CYR75" s="22"/>
      <c r="CYS75" s="22"/>
      <c r="CYT75" s="22"/>
      <c r="CYU75" s="22"/>
      <c r="CYV75" s="22"/>
      <c r="CYW75" s="22"/>
      <c r="CYX75" s="22"/>
      <c r="CYY75" s="22"/>
      <c r="CYZ75" s="22"/>
      <c r="CZA75" s="22"/>
      <c r="CZB75" s="22"/>
      <c r="CZC75" s="22"/>
      <c r="CZD75" s="22"/>
      <c r="CZE75" s="22"/>
      <c r="CZF75" s="22"/>
      <c r="CZG75" s="22"/>
      <c r="CZH75" s="22"/>
      <c r="CZI75" s="22"/>
      <c r="CZJ75" s="22"/>
      <c r="CZK75" s="22"/>
      <c r="CZL75" s="22"/>
      <c r="CZM75" s="22"/>
      <c r="CZN75" s="22"/>
      <c r="CZO75" s="22"/>
      <c r="CZP75" s="22"/>
      <c r="CZQ75" s="22"/>
      <c r="CZR75" s="22"/>
      <c r="CZS75" s="22"/>
      <c r="CZT75" s="22"/>
      <c r="CZU75" s="22"/>
      <c r="CZV75" s="22"/>
      <c r="CZW75" s="22"/>
      <c r="CZX75" s="22"/>
      <c r="CZY75" s="22"/>
      <c r="CZZ75" s="22"/>
      <c r="DAA75" s="22"/>
      <c r="DAB75" s="22"/>
      <c r="DAC75" s="22"/>
      <c r="DAD75" s="22"/>
      <c r="DAE75" s="22"/>
      <c r="DAF75" s="22"/>
      <c r="DAG75" s="22"/>
      <c r="DAH75" s="22"/>
      <c r="DAI75" s="22"/>
      <c r="DAJ75" s="22"/>
      <c r="DAK75" s="22"/>
      <c r="DAL75" s="22"/>
      <c r="DAM75" s="22"/>
      <c r="DAN75" s="22"/>
      <c r="DAO75" s="22"/>
      <c r="DAP75" s="22"/>
      <c r="DAQ75" s="22"/>
      <c r="DAR75" s="22"/>
      <c r="DAS75" s="22"/>
      <c r="DAT75" s="22"/>
      <c r="DAU75" s="22"/>
      <c r="DAV75" s="22"/>
      <c r="DAW75" s="22"/>
      <c r="DAX75" s="22"/>
      <c r="DAY75" s="22"/>
      <c r="DAZ75" s="22"/>
      <c r="DBA75" s="22"/>
      <c r="DBB75" s="22"/>
      <c r="DBC75" s="22"/>
      <c r="DBD75" s="22"/>
      <c r="DBE75" s="22"/>
      <c r="DBF75" s="22"/>
      <c r="DBG75" s="22"/>
      <c r="DBH75" s="22"/>
      <c r="DBI75" s="22"/>
      <c r="DBJ75" s="22"/>
      <c r="DBK75" s="22"/>
      <c r="DBL75" s="22"/>
      <c r="DBM75" s="22"/>
      <c r="DBN75" s="22"/>
      <c r="DBO75" s="22"/>
      <c r="DBP75" s="22"/>
      <c r="DBQ75" s="22"/>
      <c r="DBR75" s="22"/>
      <c r="DBS75" s="22"/>
      <c r="DBT75" s="22"/>
      <c r="DBU75" s="22"/>
      <c r="DBV75" s="22"/>
      <c r="DBW75" s="22"/>
      <c r="DBX75" s="22"/>
      <c r="DBY75" s="22"/>
      <c r="DBZ75" s="22"/>
      <c r="DCA75" s="22"/>
      <c r="DCB75" s="22"/>
      <c r="DCC75" s="22"/>
      <c r="DCD75" s="22"/>
      <c r="DCE75" s="22"/>
      <c r="DCF75" s="22"/>
      <c r="DCG75" s="22"/>
      <c r="DCH75" s="22"/>
      <c r="DCI75" s="22"/>
      <c r="DCJ75" s="22"/>
      <c r="DCK75" s="22"/>
      <c r="DCL75" s="22"/>
      <c r="DCM75" s="22"/>
      <c r="DCN75" s="22"/>
      <c r="DCO75" s="22"/>
      <c r="DCP75" s="22"/>
      <c r="DCQ75" s="22"/>
      <c r="DCR75" s="22"/>
      <c r="DCS75" s="22"/>
      <c r="DCT75" s="22"/>
      <c r="DCU75" s="22"/>
      <c r="DCV75" s="22"/>
      <c r="DCW75" s="22"/>
      <c r="DCX75" s="22"/>
      <c r="DCY75" s="22"/>
      <c r="DCZ75" s="22"/>
      <c r="DDA75" s="22"/>
      <c r="DDB75" s="22"/>
      <c r="DDC75" s="22"/>
      <c r="DDD75" s="22"/>
      <c r="DDE75" s="22"/>
      <c r="DDF75" s="22"/>
      <c r="DDG75" s="22"/>
      <c r="DDH75" s="22"/>
      <c r="DDI75" s="22"/>
      <c r="DDJ75" s="22"/>
      <c r="DDK75" s="22"/>
      <c r="DDL75" s="22"/>
      <c r="DDM75" s="22"/>
      <c r="DDN75" s="22"/>
      <c r="DDO75" s="22"/>
      <c r="DDP75" s="22"/>
      <c r="DDQ75" s="22"/>
      <c r="DDR75" s="22"/>
      <c r="DDS75" s="22"/>
      <c r="DDT75" s="22"/>
      <c r="DDU75" s="22"/>
      <c r="DDV75" s="22"/>
      <c r="DDW75" s="22"/>
      <c r="DDX75" s="22"/>
      <c r="DDY75" s="22"/>
      <c r="DDZ75" s="22"/>
      <c r="DEA75" s="22"/>
      <c r="DEB75" s="22"/>
      <c r="DEC75" s="22"/>
      <c r="DED75" s="22"/>
      <c r="DEE75" s="22"/>
      <c r="DEF75" s="22"/>
      <c r="DEG75" s="22"/>
      <c r="DEH75" s="22"/>
      <c r="DEI75" s="22"/>
      <c r="DEJ75" s="22"/>
      <c r="DEK75" s="22"/>
      <c r="DEL75" s="22"/>
      <c r="DEM75" s="22"/>
      <c r="DEN75" s="22"/>
      <c r="DEO75" s="22"/>
      <c r="DEP75" s="22"/>
      <c r="DEQ75" s="22"/>
      <c r="DER75" s="22"/>
      <c r="DES75" s="22"/>
      <c r="DET75" s="22"/>
      <c r="DEU75" s="22"/>
      <c r="DEV75" s="22"/>
      <c r="DEW75" s="22"/>
      <c r="DEX75" s="22"/>
      <c r="DEY75" s="22"/>
      <c r="DEZ75" s="22"/>
      <c r="DFA75" s="22"/>
      <c r="DFB75" s="22"/>
      <c r="DFC75" s="22"/>
      <c r="DFD75" s="22"/>
      <c r="DFE75" s="22"/>
      <c r="DFF75" s="22"/>
      <c r="DFG75" s="22"/>
      <c r="DFH75" s="22"/>
      <c r="DFI75" s="22"/>
      <c r="DFJ75" s="22"/>
      <c r="DFK75" s="22"/>
      <c r="DFL75" s="22"/>
      <c r="DFM75" s="22"/>
      <c r="DFN75" s="22"/>
      <c r="DFO75" s="22"/>
      <c r="DFP75" s="22"/>
      <c r="DFQ75" s="22"/>
      <c r="DFR75" s="22"/>
      <c r="DFS75" s="22"/>
      <c r="DFT75" s="22"/>
      <c r="DFU75" s="22"/>
      <c r="DFV75" s="22"/>
      <c r="DFW75" s="22"/>
      <c r="DFX75" s="22"/>
      <c r="DFY75" s="22"/>
      <c r="DFZ75" s="22"/>
      <c r="DGA75" s="22"/>
      <c r="DGB75" s="22"/>
      <c r="DGC75" s="22"/>
      <c r="DGD75" s="22"/>
      <c r="DGE75" s="22"/>
      <c r="DGF75" s="22"/>
      <c r="DGG75" s="22"/>
      <c r="DGH75" s="22"/>
      <c r="DGI75" s="22"/>
      <c r="DGJ75" s="22"/>
      <c r="DGK75" s="22"/>
      <c r="DGL75" s="22"/>
      <c r="DGM75" s="22"/>
      <c r="DGN75" s="22"/>
      <c r="DGO75" s="22"/>
      <c r="DGP75" s="22"/>
      <c r="DGQ75" s="22"/>
      <c r="DGR75" s="22"/>
      <c r="DGS75" s="22"/>
      <c r="DGT75" s="22"/>
      <c r="DGU75" s="22"/>
      <c r="DGV75" s="22"/>
      <c r="DGW75" s="22"/>
      <c r="DGX75" s="22"/>
      <c r="DGY75" s="22"/>
      <c r="DGZ75" s="22"/>
      <c r="DHA75" s="22"/>
      <c r="DHB75" s="22"/>
      <c r="DHC75" s="22"/>
      <c r="DHD75" s="22"/>
      <c r="DHE75" s="22"/>
      <c r="DHF75" s="22"/>
      <c r="DHG75" s="22"/>
      <c r="DHH75" s="22"/>
      <c r="DHI75" s="22"/>
      <c r="DHJ75" s="22"/>
      <c r="DHK75" s="22"/>
      <c r="DHL75" s="22"/>
      <c r="DHM75" s="22"/>
      <c r="DHN75" s="22"/>
      <c r="DHO75" s="22"/>
      <c r="DHP75" s="22"/>
      <c r="DHQ75" s="22"/>
      <c r="DHR75" s="22"/>
      <c r="DHS75" s="22"/>
      <c r="DHT75" s="22"/>
      <c r="DHU75" s="22"/>
      <c r="DHV75" s="22"/>
      <c r="DHW75" s="22"/>
      <c r="DHX75" s="22"/>
      <c r="DHY75" s="22"/>
      <c r="DHZ75" s="22"/>
      <c r="DIA75" s="22"/>
      <c r="DIB75" s="22"/>
      <c r="DIC75" s="22"/>
      <c r="DID75" s="22"/>
      <c r="DIE75" s="22"/>
      <c r="DIF75" s="22"/>
      <c r="DIG75" s="22"/>
      <c r="DIH75" s="22"/>
      <c r="DII75" s="22"/>
      <c r="DIJ75" s="22"/>
      <c r="DIK75" s="22"/>
      <c r="DIL75" s="22"/>
      <c r="DIM75" s="22"/>
      <c r="DIN75" s="22"/>
      <c r="DIO75" s="22"/>
      <c r="DIP75" s="22"/>
      <c r="DIQ75" s="22"/>
      <c r="DIR75" s="22"/>
      <c r="DIS75" s="22"/>
      <c r="DIT75" s="22"/>
      <c r="DIU75" s="22"/>
      <c r="DIV75" s="22"/>
      <c r="DIW75" s="22"/>
      <c r="DIX75" s="22"/>
      <c r="DIY75" s="22"/>
      <c r="DIZ75" s="22"/>
      <c r="DJA75" s="22"/>
      <c r="DJB75" s="22"/>
      <c r="DJC75" s="22"/>
      <c r="DJD75" s="22"/>
      <c r="DJE75" s="22"/>
      <c r="DJF75" s="22"/>
      <c r="DJG75" s="22"/>
      <c r="DJH75" s="22"/>
      <c r="DJI75" s="22"/>
      <c r="DJJ75" s="22"/>
      <c r="DJK75" s="22"/>
      <c r="DJL75" s="22"/>
      <c r="DJM75" s="22"/>
      <c r="DJN75" s="22"/>
      <c r="DJO75" s="22"/>
      <c r="DJP75" s="22"/>
      <c r="DJQ75" s="22"/>
      <c r="DJR75" s="22"/>
      <c r="DJS75" s="22"/>
      <c r="DJT75" s="22"/>
      <c r="DJU75" s="22"/>
      <c r="DJV75" s="22"/>
      <c r="DJW75" s="22"/>
      <c r="DJX75" s="22"/>
      <c r="DJY75" s="22"/>
      <c r="DJZ75" s="22"/>
      <c r="DKA75" s="22"/>
      <c r="DKB75" s="22"/>
      <c r="DKC75" s="22"/>
      <c r="DKD75" s="22"/>
      <c r="DKE75" s="22"/>
      <c r="DKF75" s="22"/>
      <c r="DKG75" s="22"/>
      <c r="DKH75" s="22"/>
      <c r="DKI75" s="22"/>
      <c r="DKJ75" s="22"/>
      <c r="DKK75" s="22"/>
      <c r="DKL75" s="22"/>
      <c r="DKM75" s="22"/>
      <c r="DKN75" s="22"/>
      <c r="DKO75" s="22"/>
      <c r="DKP75" s="22"/>
      <c r="DKQ75" s="22"/>
      <c r="DKR75" s="22"/>
      <c r="DKS75" s="22"/>
      <c r="DKT75" s="22"/>
      <c r="DKU75" s="22"/>
      <c r="DKV75" s="22"/>
      <c r="DKW75" s="22"/>
      <c r="DKX75" s="22"/>
      <c r="DKY75" s="22"/>
      <c r="DKZ75" s="22"/>
      <c r="DLA75" s="22"/>
      <c r="DLB75" s="22"/>
      <c r="DLC75" s="22"/>
      <c r="DLD75" s="22"/>
      <c r="DLE75" s="22"/>
      <c r="DLF75" s="22"/>
      <c r="DLG75" s="22"/>
      <c r="DLH75" s="22"/>
      <c r="DLI75" s="22"/>
      <c r="DLJ75" s="22"/>
      <c r="DLK75" s="22"/>
      <c r="DLL75" s="22"/>
      <c r="DLM75" s="22"/>
      <c r="DLN75" s="22"/>
      <c r="DLO75" s="22"/>
      <c r="DLP75" s="22"/>
      <c r="DLQ75" s="22"/>
      <c r="DLR75" s="22"/>
      <c r="DLS75" s="22"/>
      <c r="DLT75" s="22"/>
      <c r="DLU75" s="22"/>
      <c r="DLV75" s="22"/>
      <c r="DLW75" s="22"/>
      <c r="DLX75" s="22"/>
      <c r="DLY75" s="22"/>
      <c r="DLZ75" s="22"/>
      <c r="DMA75" s="22"/>
      <c r="DMB75" s="22"/>
      <c r="DMC75" s="22"/>
      <c r="DMD75" s="22"/>
      <c r="DME75" s="22"/>
      <c r="DMF75" s="22"/>
      <c r="DMG75" s="22"/>
      <c r="DMH75" s="22"/>
      <c r="DMI75" s="22"/>
      <c r="DMJ75" s="22"/>
      <c r="DMK75" s="22"/>
      <c r="DML75" s="22"/>
      <c r="DMM75" s="22"/>
      <c r="DMN75" s="22"/>
      <c r="DMO75" s="22"/>
      <c r="DMP75" s="22"/>
      <c r="DMQ75" s="22"/>
      <c r="DMR75" s="22"/>
      <c r="DMS75" s="22"/>
      <c r="DMT75" s="22"/>
      <c r="DMU75" s="22"/>
      <c r="DMV75" s="22"/>
      <c r="DMW75" s="22"/>
      <c r="DMX75" s="22"/>
      <c r="DMY75" s="22"/>
      <c r="DMZ75" s="22"/>
      <c r="DNA75" s="22"/>
      <c r="DNB75" s="22"/>
      <c r="DNC75" s="22"/>
      <c r="DND75" s="22"/>
      <c r="DNE75" s="22"/>
      <c r="DNF75" s="22"/>
      <c r="DNG75" s="22"/>
      <c r="DNH75" s="22"/>
      <c r="DNI75" s="22"/>
      <c r="DNJ75" s="22"/>
      <c r="DNK75" s="22"/>
      <c r="DNL75" s="22"/>
      <c r="DNM75" s="22"/>
      <c r="DNN75" s="22"/>
      <c r="DNO75" s="22"/>
      <c r="DNP75" s="22"/>
      <c r="DNQ75" s="22"/>
      <c r="DNR75" s="22"/>
      <c r="DNS75" s="22"/>
      <c r="DNT75" s="22"/>
      <c r="DNU75" s="22"/>
      <c r="DNV75" s="22"/>
      <c r="DNW75" s="22"/>
      <c r="DNX75" s="22"/>
      <c r="DNY75" s="22"/>
      <c r="DNZ75" s="22"/>
      <c r="DOA75" s="22"/>
      <c r="DOB75" s="22"/>
      <c r="DOC75" s="22"/>
      <c r="DOD75" s="22"/>
      <c r="DOE75" s="22"/>
      <c r="DOF75" s="22"/>
      <c r="DOG75" s="22"/>
      <c r="DOH75" s="22"/>
      <c r="DOI75" s="22"/>
      <c r="DOJ75" s="22"/>
      <c r="DOK75" s="22"/>
      <c r="DOL75" s="22"/>
      <c r="DOM75" s="22"/>
      <c r="DON75" s="22"/>
      <c r="DOO75" s="22"/>
      <c r="DOP75" s="22"/>
      <c r="DOQ75" s="22"/>
      <c r="DOR75" s="22"/>
      <c r="DOS75" s="22"/>
      <c r="DOT75" s="22"/>
      <c r="DOU75" s="22"/>
      <c r="DOV75" s="22"/>
      <c r="DOW75" s="22"/>
      <c r="DOX75" s="22"/>
      <c r="DOY75" s="22"/>
      <c r="DOZ75" s="22"/>
      <c r="DPA75" s="22"/>
      <c r="DPB75" s="22"/>
      <c r="DPC75" s="22"/>
      <c r="DPD75" s="22"/>
      <c r="DPE75" s="22"/>
      <c r="DPF75" s="22"/>
      <c r="DPG75" s="22"/>
      <c r="DPH75" s="22"/>
      <c r="DPI75" s="22"/>
      <c r="DPJ75" s="22"/>
      <c r="DPK75" s="22"/>
      <c r="DPL75" s="22"/>
      <c r="DPM75" s="22"/>
      <c r="DPN75" s="22"/>
      <c r="DPO75" s="22"/>
      <c r="DPP75" s="22"/>
      <c r="DPQ75" s="22"/>
      <c r="DPR75" s="22"/>
      <c r="DPS75" s="22"/>
      <c r="DPT75" s="22"/>
      <c r="DPU75" s="22"/>
      <c r="DPV75" s="22"/>
      <c r="DPW75" s="22"/>
      <c r="DPX75" s="22"/>
      <c r="DPY75" s="22"/>
      <c r="DPZ75" s="22"/>
      <c r="DQA75" s="22"/>
      <c r="DQB75" s="22"/>
      <c r="DQC75" s="22"/>
      <c r="DQD75" s="22"/>
      <c r="DQE75" s="22"/>
      <c r="DQF75" s="22"/>
      <c r="DQG75" s="22"/>
      <c r="DQH75" s="22"/>
      <c r="DQI75" s="22"/>
      <c r="DQJ75" s="22"/>
      <c r="DQK75" s="22"/>
      <c r="DQL75" s="22"/>
      <c r="DQM75" s="22"/>
      <c r="DQN75" s="22"/>
      <c r="DQO75" s="22"/>
      <c r="DQP75" s="22"/>
      <c r="DQQ75" s="22"/>
      <c r="DQR75" s="22"/>
      <c r="DQS75" s="22"/>
      <c r="DQT75" s="22"/>
      <c r="DQU75" s="22"/>
      <c r="DQV75" s="22"/>
      <c r="DQW75" s="22"/>
      <c r="DQX75" s="22"/>
      <c r="DQY75" s="22"/>
      <c r="DQZ75" s="22"/>
      <c r="DRA75" s="22"/>
      <c r="DRB75" s="22"/>
      <c r="DRC75" s="22"/>
      <c r="DRD75" s="22"/>
      <c r="DRE75" s="22"/>
      <c r="DRF75" s="22"/>
      <c r="DRG75" s="22"/>
      <c r="DRH75" s="22"/>
      <c r="DRI75" s="22"/>
      <c r="DRJ75" s="22"/>
      <c r="DRK75" s="22"/>
      <c r="DRL75" s="22"/>
      <c r="DRM75" s="22"/>
      <c r="DRN75" s="22"/>
      <c r="DRO75" s="22"/>
      <c r="DRP75" s="22"/>
      <c r="DRQ75" s="22"/>
      <c r="DRR75" s="22"/>
      <c r="DRS75" s="22"/>
      <c r="DRT75" s="22"/>
      <c r="DRU75" s="22"/>
      <c r="DRV75" s="22"/>
      <c r="DRW75" s="22"/>
      <c r="DRX75" s="22"/>
      <c r="DRY75" s="22"/>
      <c r="DRZ75" s="22"/>
      <c r="DSA75" s="22"/>
      <c r="DSB75" s="22"/>
      <c r="DSC75" s="22"/>
      <c r="DSD75" s="22"/>
      <c r="DSE75" s="22"/>
      <c r="DSF75" s="22"/>
      <c r="DSG75" s="22"/>
      <c r="DSH75" s="22"/>
      <c r="DSI75" s="22"/>
      <c r="DSJ75" s="22"/>
      <c r="DSK75" s="22"/>
      <c r="DSL75" s="22"/>
      <c r="DSM75" s="22"/>
      <c r="DSN75" s="22"/>
      <c r="DSO75" s="22"/>
      <c r="DSP75" s="22"/>
      <c r="DSQ75" s="22"/>
      <c r="DSR75" s="22"/>
      <c r="DSS75" s="22"/>
      <c r="DST75" s="22"/>
      <c r="DSU75" s="22"/>
      <c r="DSV75" s="22"/>
      <c r="DSW75" s="22"/>
      <c r="DSX75" s="22"/>
      <c r="DSY75" s="22"/>
      <c r="DSZ75" s="22"/>
      <c r="DTA75" s="22"/>
      <c r="DTB75" s="22"/>
      <c r="DTC75" s="22"/>
      <c r="DTD75" s="22"/>
      <c r="DTE75" s="22"/>
      <c r="DTF75" s="22"/>
      <c r="DTG75" s="22"/>
      <c r="DTH75" s="22"/>
      <c r="DTI75" s="22"/>
      <c r="DTJ75" s="22"/>
      <c r="DTK75" s="22"/>
      <c r="DTL75" s="22"/>
      <c r="DTM75" s="22"/>
      <c r="DTN75" s="22"/>
      <c r="DTO75" s="22"/>
      <c r="DTP75" s="22"/>
      <c r="DTQ75" s="22"/>
      <c r="DTR75" s="22"/>
      <c r="DTS75" s="22"/>
      <c r="DTT75" s="22"/>
      <c r="DTU75" s="22"/>
      <c r="DTV75" s="22"/>
      <c r="DTW75" s="22"/>
      <c r="DTX75" s="22"/>
      <c r="DTY75" s="22"/>
      <c r="DTZ75" s="22"/>
      <c r="DUA75" s="22"/>
      <c r="DUB75" s="22"/>
      <c r="DUC75" s="22"/>
      <c r="DUD75" s="22"/>
      <c r="DUE75" s="22"/>
      <c r="DUF75" s="22"/>
      <c r="DUG75" s="22"/>
      <c r="DUH75" s="22"/>
      <c r="DUI75" s="22"/>
      <c r="DUJ75" s="22"/>
      <c r="DUK75" s="22"/>
      <c r="DUL75" s="22"/>
      <c r="DUM75" s="22"/>
      <c r="DUN75" s="22"/>
      <c r="DUO75" s="22"/>
      <c r="DUP75" s="22"/>
      <c r="DUQ75" s="22"/>
      <c r="DUR75" s="22"/>
      <c r="DUS75" s="22"/>
      <c r="DUT75" s="22"/>
      <c r="DUU75" s="22"/>
      <c r="DUV75" s="22"/>
      <c r="DUW75" s="22"/>
      <c r="DUX75" s="22"/>
      <c r="DUY75" s="22"/>
      <c r="DUZ75" s="22"/>
      <c r="DVA75" s="22"/>
      <c r="DVB75" s="22"/>
      <c r="DVC75" s="22"/>
      <c r="DVD75" s="22"/>
      <c r="DVE75" s="22"/>
      <c r="DVF75" s="22"/>
      <c r="DVG75" s="22"/>
      <c r="DVH75" s="22"/>
      <c r="DVI75" s="22"/>
      <c r="DVJ75" s="22"/>
      <c r="DVK75" s="22"/>
      <c r="DVL75" s="22"/>
      <c r="DVM75" s="22"/>
      <c r="DVN75" s="22"/>
      <c r="DVO75" s="22"/>
      <c r="DVP75" s="22"/>
      <c r="DVQ75" s="22"/>
      <c r="DVR75" s="22"/>
      <c r="DVS75" s="22"/>
      <c r="DVT75" s="22"/>
      <c r="DVU75" s="22"/>
      <c r="DVV75" s="22"/>
      <c r="DVW75" s="22"/>
      <c r="DVX75" s="22"/>
      <c r="DVY75" s="22"/>
      <c r="DVZ75" s="22"/>
      <c r="DWA75" s="22"/>
      <c r="DWB75" s="22"/>
      <c r="DWC75" s="22"/>
      <c r="DWD75" s="22"/>
      <c r="DWE75" s="22"/>
      <c r="DWF75" s="22"/>
      <c r="DWG75" s="22"/>
      <c r="DWH75" s="22"/>
      <c r="DWI75" s="22"/>
      <c r="DWJ75" s="22"/>
      <c r="DWK75" s="22"/>
      <c r="DWL75" s="22"/>
      <c r="DWM75" s="22"/>
      <c r="DWN75" s="22"/>
      <c r="DWO75" s="22"/>
      <c r="DWP75" s="22"/>
      <c r="DWQ75" s="22"/>
      <c r="DWR75" s="22"/>
      <c r="DWS75" s="22"/>
      <c r="DWT75" s="22"/>
      <c r="DWU75" s="22"/>
      <c r="DWV75" s="22"/>
      <c r="DWW75" s="22"/>
      <c r="DWX75" s="22"/>
      <c r="DWY75" s="22"/>
      <c r="DWZ75" s="22"/>
      <c r="DXA75" s="22"/>
      <c r="DXB75" s="22"/>
      <c r="DXC75" s="22"/>
      <c r="DXD75" s="22"/>
      <c r="DXE75" s="22"/>
      <c r="DXF75" s="22"/>
      <c r="DXG75" s="22"/>
      <c r="DXH75" s="22"/>
      <c r="DXI75" s="22"/>
      <c r="DXJ75" s="22"/>
      <c r="DXK75" s="22"/>
      <c r="DXL75" s="22"/>
      <c r="DXM75" s="22"/>
      <c r="DXN75" s="22"/>
      <c r="DXO75" s="22"/>
      <c r="DXP75" s="22"/>
      <c r="DXQ75" s="22"/>
      <c r="DXR75" s="22"/>
      <c r="DXS75" s="22"/>
      <c r="DXT75" s="22"/>
      <c r="DXU75" s="22"/>
      <c r="DXV75" s="22"/>
      <c r="DXW75" s="22"/>
      <c r="DXX75" s="22"/>
      <c r="DXY75" s="22"/>
      <c r="DXZ75" s="22"/>
      <c r="DYA75" s="22"/>
      <c r="DYB75" s="22"/>
      <c r="DYC75" s="22"/>
      <c r="DYD75" s="22"/>
      <c r="DYE75" s="22"/>
      <c r="DYF75" s="22"/>
      <c r="DYG75" s="22"/>
      <c r="DYH75" s="22"/>
      <c r="DYI75" s="22"/>
      <c r="DYJ75" s="22"/>
      <c r="DYK75" s="22"/>
      <c r="DYL75" s="22"/>
      <c r="DYM75" s="22"/>
      <c r="DYN75" s="22"/>
      <c r="DYO75" s="22"/>
      <c r="DYP75" s="22"/>
      <c r="DYQ75" s="22"/>
      <c r="DYR75" s="22"/>
      <c r="DYS75" s="22"/>
      <c r="DYT75" s="22"/>
      <c r="DYU75" s="22"/>
      <c r="DYV75" s="22"/>
      <c r="DYW75" s="22"/>
      <c r="DYX75" s="22"/>
      <c r="DYY75" s="22"/>
      <c r="DYZ75" s="22"/>
      <c r="DZA75" s="22"/>
      <c r="DZB75" s="22"/>
      <c r="DZC75" s="22"/>
      <c r="DZD75" s="22"/>
      <c r="DZE75" s="22"/>
      <c r="DZF75" s="22"/>
      <c r="DZG75" s="22"/>
      <c r="DZH75" s="22"/>
      <c r="DZI75" s="22"/>
      <c r="DZJ75" s="22"/>
      <c r="DZK75" s="22"/>
      <c r="DZL75" s="22"/>
      <c r="DZM75" s="22"/>
      <c r="DZN75" s="22"/>
      <c r="DZO75" s="22"/>
      <c r="DZP75" s="22"/>
      <c r="DZQ75" s="22"/>
      <c r="DZR75" s="22"/>
      <c r="DZS75" s="22"/>
      <c r="DZT75" s="22"/>
      <c r="DZU75" s="22"/>
      <c r="DZV75" s="22"/>
      <c r="DZW75" s="22"/>
      <c r="DZX75" s="22"/>
      <c r="DZY75" s="22"/>
      <c r="DZZ75" s="22"/>
      <c r="EAA75" s="22"/>
      <c r="EAB75" s="22"/>
      <c r="EAC75" s="22"/>
      <c r="EAD75" s="22"/>
      <c r="EAE75" s="22"/>
      <c r="EAF75" s="22"/>
      <c r="EAG75" s="22"/>
      <c r="EAH75" s="22"/>
      <c r="EAI75" s="22"/>
      <c r="EAJ75" s="22"/>
      <c r="EAK75" s="22"/>
      <c r="EAL75" s="22"/>
      <c r="EAM75" s="22"/>
      <c r="EAN75" s="22"/>
      <c r="EAO75" s="22"/>
      <c r="EAP75" s="22"/>
      <c r="EAQ75" s="22"/>
      <c r="EAR75" s="22"/>
      <c r="EAS75" s="22"/>
      <c r="EAT75" s="22"/>
      <c r="EAU75" s="22"/>
      <c r="EAV75" s="22"/>
      <c r="EAW75" s="22"/>
      <c r="EAX75" s="22"/>
      <c r="EAY75" s="22"/>
      <c r="EAZ75" s="22"/>
      <c r="EBA75" s="22"/>
      <c r="EBB75" s="22"/>
      <c r="EBC75" s="22"/>
      <c r="EBD75" s="22"/>
      <c r="EBE75" s="22"/>
      <c r="EBF75" s="22"/>
      <c r="EBG75" s="22"/>
      <c r="EBH75" s="22"/>
      <c r="EBI75" s="22"/>
      <c r="EBJ75" s="22"/>
      <c r="EBK75" s="22"/>
      <c r="EBL75" s="22"/>
      <c r="EBM75" s="22"/>
      <c r="EBN75" s="22"/>
      <c r="EBO75" s="22"/>
      <c r="EBP75" s="22"/>
      <c r="EBQ75" s="22"/>
      <c r="EBR75" s="22"/>
      <c r="EBS75" s="22"/>
      <c r="EBT75" s="22"/>
      <c r="EBU75" s="22"/>
      <c r="EBV75" s="22"/>
      <c r="EBW75" s="22"/>
      <c r="EBX75" s="22"/>
      <c r="EBY75" s="22"/>
      <c r="EBZ75" s="22"/>
      <c r="ECA75" s="22"/>
      <c r="ECB75" s="22"/>
      <c r="ECC75" s="22"/>
      <c r="ECD75" s="22"/>
      <c r="ECE75" s="22"/>
      <c r="ECF75" s="22"/>
      <c r="ECG75" s="22"/>
      <c r="ECH75" s="22"/>
      <c r="ECI75" s="22"/>
      <c r="ECJ75" s="22"/>
      <c r="ECK75" s="22"/>
      <c r="ECL75" s="22"/>
      <c r="ECM75" s="22"/>
      <c r="ECN75" s="22"/>
      <c r="ECO75" s="22"/>
      <c r="ECP75" s="22"/>
      <c r="ECQ75" s="22"/>
      <c r="ECR75" s="22"/>
      <c r="ECS75" s="22"/>
      <c r="ECT75" s="22"/>
      <c r="ECU75" s="22"/>
      <c r="ECV75" s="22"/>
      <c r="ECW75" s="22"/>
      <c r="ECX75" s="22"/>
      <c r="ECY75" s="22"/>
      <c r="ECZ75" s="22"/>
      <c r="EDA75" s="22"/>
      <c r="EDB75" s="22"/>
      <c r="EDC75" s="22"/>
      <c r="EDD75" s="22"/>
      <c r="EDE75" s="22"/>
      <c r="EDF75" s="22"/>
      <c r="EDG75" s="22"/>
      <c r="EDH75" s="22"/>
      <c r="EDI75" s="22"/>
      <c r="EDJ75" s="22"/>
      <c r="EDK75" s="22"/>
      <c r="EDL75" s="22"/>
      <c r="EDM75" s="22"/>
      <c r="EDN75" s="22"/>
      <c r="EDO75" s="22"/>
      <c r="EDP75" s="22"/>
      <c r="EDQ75" s="22"/>
      <c r="EDR75" s="22"/>
      <c r="EDS75" s="22"/>
      <c r="EDT75" s="22"/>
      <c r="EDU75" s="22"/>
      <c r="EDV75" s="22"/>
      <c r="EDW75" s="22"/>
      <c r="EDX75" s="22"/>
      <c r="EDY75" s="22"/>
      <c r="EDZ75" s="22"/>
      <c r="EEA75" s="22"/>
      <c r="EEB75" s="22"/>
      <c r="EEC75" s="22"/>
      <c r="EED75" s="22"/>
      <c r="EEE75" s="22"/>
      <c r="EEF75" s="22"/>
      <c r="EEG75" s="22"/>
      <c r="EEH75" s="22"/>
      <c r="EEI75" s="22"/>
      <c r="EEJ75" s="22"/>
      <c r="EEK75" s="22"/>
      <c r="EEL75" s="22"/>
      <c r="EEM75" s="22"/>
      <c r="EEN75" s="22"/>
      <c r="EEO75" s="22"/>
      <c r="EEP75" s="22"/>
      <c r="EEQ75" s="22"/>
      <c r="EER75" s="22"/>
      <c r="EES75" s="22"/>
      <c r="EET75" s="22"/>
      <c r="EEU75" s="22"/>
      <c r="EEV75" s="22"/>
      <c r="EEW75" s="22"/>
      <c r="EEX75" s="22"/>
      <c r="EEY75" s="22"/>
      <c r="EEZ75" s="22"/>
      <c r="EFA75" s="22"/>
      <c r="EFB75" s="22"/>
      <c r="EFC75" s="22"/>
      <c r="EFD75" s="22"/>
      <c r="EFE75" s="22"/>
      <c r="EFF75" s="22"/>
      <c r="EFG75" s="22"/>
      <c r="EFH75" s="22"/>
      <c r="EFI75" s="22"/>
      <c r="EFJ75" s="22"/>
      <c r="EFK75" s="22"/>
      <c r="EFL75" s="22"/>
      <c r="EFM75" s="22"/>
      <c r="EFN75" s="22"/>
      <c r="EFO75" s="22"/>
      <c r="EFP75" s="22"/>
      <c r="EFQ75" s="22"/>
      <c r="EFR75" s="22"/>
      <c r="EFS75" s="22"/>
      <c r="EFT75" s="22"/>
      <c r="EFU75" s="22"/>
      <c r="EFV75" s="22"/>
      <c r="EFW75" s="22"/>
      <c r="EFX75" s="22"/>
      <c r="EFY75" s="22"/>
      <c r="EFZ75" s="22"/>
      <c r="EGA75" s="22"/>
      <c r="EGB75" s="22"/>
      <c r="EGC75" s="22"/>
      <c r="EGD75" s="22"/>
      <c r="EGE75" s="22"/>
      <c r="EGF75" s="22"/>
      <c r="EGG75" s="22"/>
      <c r="EGH75" s="22"/>
      <c r="EGI75" s="22"/>
      <c r="EGJ75" s="22"/>
      <c r="EGK75" s="22"/>
      <c r="EGL75" s="22"/>
      <c r="EGM75" s="22"/>
      <c r="EGN75" s="22"/>
      <c r="EGO75" s="22"/>
      <c r="EGP75" s="22"/>
      <c r="EGQ75" s="22"/>
      <c r="EGR75" s="22"/>
      <c r="EGS75" s="22"/>
      <c r="EGT75" s="22"/>
      <c r="EGU75" s="22"/>
      <c r="EGV75" s="22"/>
      <c r="EGW75" s="22"/>
      <c r="EGX75" s="22"/>
      <c r="EGY75" s="22"/>
      <c r="EGZ75" s="22"/>
      <c r="EHA75" s="22"/>
      <c r="EHB75" s="22"/>
      <c r="EHC75" s="22"/>
      <c r="EHD75" s="22"/>
      <c r="EHE75" s="22"/>
      <c r="EHF75" s="22"/>
      <c r="EHG75" s="22"/>
      <c r="EHH75" s="22"/>
      <c r="EHI75" s="22"/>
      <c r="EHJ75" s="22"/>
      <c r="EHK75" s="22"/>
      <c r="EHL75" s="22"/>
      <c r="EHM75" s="22"/>
      <c r="EHN75" s="22"/>
      <c r="EHO75" s="22"/>
      <c r="EHP75" s="22"/>
      <c r="EHQ75" s="22"/>
      <c r="EHR75" s="22"/>
      <c r="EHS75" s="22"/>
      <c r="EHT75" s="22"/>
      <c r="EHU75" s="22"/>
      <c r="EHV75" s="22"/>
      <c r="EHW75" s="22"/>
      <c r="EHX75" s="22"/>
      <c r="EHY75" s="22"/>
      <c r="EHZ75" s="22"/>
      <c r="EIA75" s="22"/>
      <c r="EIB75" s="22"/>
      <c r="EIC75" s="22"/>
      <c r="EID75" s="22"/>
      <c r="EIE75" s="22"/>
      <c r="EIF75" s="22"/>
      <c r="EIG75" s="22"/>
      <c r="EIH75" s="22"/>
      <c r="EII75" s="22"/>
      <c r="EIJ75" s="22"/>
      <c r="EIK75" s="22"/>
      <c r="EIL75" s="22"/>
      <c r="EIM75" s="22"/>
      <c r="EIN75" s="22"/>
      <c r="EIO75" s="22"/>
      <c r="EIP75" s="22"/>
      <c r="EIQ75" s="22"/>
      <c r="EIR75" s="22"/>
      <c r="EIS75" s="22"/>
      <c r="EIT75" s="22"/>
      <c r="EIU75" s="22"/>
      <c r="EIV75" s="22"/>
      <c r="EIW75" s="22"/>
      <c r="EIX75" s="22"/>
      <c r="EIY75" s="22"/>
      <c r="EIZ75" s="22"/>
      <c r="EJA75" s="22"/>
      <c r="EJB75" s="22"/>
      <c r="EJC75" s="22"/>
      <c r="EJD75" s="22"/>
      <c r="EJE75" s="22"/>
      <c r="EJF75" s="22"/>
      <c r="EJG75" s="22"/>
      <c r="EJH75" s="22"/>
      <c r="EJI75" s="22"/>
      <c r="EJJ75" s="22"/>
      <c r="EJK75" s="22"/>
      <c r="EJL75" s="22"/>
      <c r="EJM75" s="22"/>
      <c r="EJN75" s="22"/>
      <c r="EJO75" s="22"/>
      <c r="EJP75" s="22"/>
      <c r="EJQ75" s="22"/>
      <c r="EJR75" s="22"/>
      <c r="EJS75" s="22"/>
      <c r="EJT75" s="22"/>
      <c r="EJU75" s="22"/>
      <c r="EJV75" s="22"/>
      <c r="EJW75" s="22"/>
      <c r="EJX75" s="22"/>
      <c r="EJY75" s="22"/>
      <c r="EJZ75" s="22"/>
      <c r="EKA75" s="22"/>
      <c r="EKB75" s="22"/>
      <c r="EKC75" s="22"/>
      <c r="EKD75" s="22"/>
      <c r="EKE75" s="22"/>
      <c r="EKF75" s="22"/>
      <c r="EKG75" s="22"/>
      <c r="EKH75" s="22"/>
      <c r="EKI75" s="22"/>
      <c r="EKJ75" s="22"/>
      <c r="EKK75" s="22"/>
      <c r="EKL75" s="22"/>
      <c r="EKM75" s="22"/>
      <c r="EKN75" s="22"/>
      <c r="EKO75" s="22"/>
      <c r="EKP75" s="22"/>
      <c r="EKQ75" s="22"/>
      <c r="EKR75" s="22"/>
      <c r="EKS75" s="22"/>
      <c r="EKT75" s="22"/>
      <c r="EKU75" s="22"/>
      <c r="EKV75" s="22"/>
      <c r="EKW75" s="22"/>
      <c r="EKX75" s="22"/>
      <c r="EKY75" s="22"/>
      <c r="EKZ75" s="22"/>
      <c r="ELA75" s="22"/>
      <c r="ELB75" s="22"/>
      <c r="ELC75" s="22"/>
      <c r="ELD75" s="22"/>
      <c r="ELE75" s="22"/>
      <c r="ELF75" s="22"/>
      <c r="ELG75" s="22"/>
      <c r="ELH75" s="22"/>
      <c r="ELI75" s="22"/>
      <c r="ELJ75" s="22"/>
      <c r="ELK75" s="22"/>
      <c r="ELL75" s="22"/>
      <c r="ELM75" s="22"/>
      <c r="ELN75" s="22"/>
      <c r="ELO75" s="22"/>
      <c r="ELP75" s="22"/>
      <c r="ELQ75" s="22"/>
      <c r="ELR75" s="22"/>
      <c r="ELS75" s="22"/>
      <c r="ELT75" s="22"/>
      <c r="ELU75" s="22"/>
      <c r="ELV75" s="22"/>
      <c r="ELW75" s="22"/>
      <c r="ELX75" s="22"/>
      <c r="ELY75" s="22"/>
      <c r="ELZ75" s="22"/>
      <c r="EMA75" s="22"/>
      <c r="EMB75" s="22"/>
      <c r="EMC75" s="22"/>
      <c r="EMD75" s="22"/>
      <c r="EME75" s="22"/>
      <c r="EMF75" s="22"/>
      <c r="EMG75" s="22"/>
      <c r="EMH75" s="22"/>
      <c r="EMI75" s="22"/>
      <c r="EMJ75" s="22"/>
      <c r="EMK75" s="22"/>
      <c r="EML75" s="22"/>
      <c r="EMM75" s="22"/>
      <c r="EMN75" s="22"/>
      <c r="EMO75" s="22"/>
      <c r="EMP75" s="22"/>
      <c r="EMQ75" s="22"/>
      <c r="EMR75" s="22"/>
      <c r="EMS75" s="22"/>
      <c r="EMT75" s="22"/>
      <c r="EMU75" s="22"/>
      <c r="EMV75" s="22"/>
      <c r="EMW75" s="22"/>
      <c r="EMX75" s="22"/>
      <c r="EMY75" s="22"/>
      <c r="EMZ75" s="22"/>
      <c r="ENA75" s="22"/>
      <c r="ENB75" s="22"/>
      <c r="ENC75" s="22"/>
      <c r="END75" s="22"/>
      <c r="ENE75" s="22"/>
      <c r="ENF75" s="22"/>
      <c r="ENG75" s="22"/>
      <c r="ENH75" s="22"/>
      <c r="ENI75" s="22"/>
      <c r="ENJ75" s="22"/>
      <c r="ENK75" s="22"/>
      <c r="ENL75" s="22"/>
      <c r="ENM75" s="22"/>
      <c r="ENN75" s="22"/>
      <c r="ENO75" s="22"/>
      <c r="ENP75" s="22"/>
      <c r="ENQ75" s="22"/>
      <c r="ENR75" s="22"/>
      <c r="ENS75" s="22"/>
      <c r="ENT75" s="22"/>
      <c r="ENU75" s="22"/>
      <c r="ENV75" s="22"/>
      <c r="ENW75" s="22"/>
      <c r="ENX75" s="22"/>
      <c r="ENY75" s="22"/>
      <c r="ENZ75" s="22"/>
      <c r="EOA75" s="22"/>
      <c r="EOB75" s="22"/>
      <c r="EOC75" s="22"/>
      <c r="EOD75" s="22"/>
      <c r="EOE75" s="22"/>
      <c r="EOF75" s="22"/>
      <c r="EOG75" s="22"/>
      <c r="EOH75" s="22"/>
      <c r="EOI75" s="22"/>
      <c r="EOJ75" s="22"/>
      <c r="EOK75" s="22"/>
      <c r="EOL75" s="22"/>
      <c r="EOM75" s="22"/>
      <c r="EON75" s="22"/>
      <c r="EOO75" s="22"/>
      <c r="EOP75" s="22"/>
      <c r="EOQ75" s="22"/>
      <c r="EOR75" s="22"/>
      <c r="EOS75" s="22"/>
      <c r="EOT75" s="22"/>
      <c r="EOU75" s="22"/>
      <c r="EOV75" s="22"/>
      <c r="EOW75" s="22"/>
      <c r="EOX75" s="22"/>
      <c r="EOY75" s="22"/>
      <c r="EOZ75" s="22"/>
      <c r="EPA75" s="22"/>
      <c r="EPB75" s="22"/>
      <c r="EPC75" s="22"/>
      <c r="EPD75" s="22"/>
      <c r="EPE75" s="22"/>
      <c r="EPF75" s="22"/>
      <c r="EPG75" s="22"/>
      <c r="EPH75" s="22"/>
      <c r="EPI75" s="22"/>
      <c r="EPJ75" s="22"/>
      <c r="EPK75" s="22"/>
      <c r="EPL75" s="22"/>
      <c r="EPM75" s="22"/>
      <c r="EPN75" s="22"/>
      <c r="EPO75" s="22"/>
      <c r="EPP75" s="22"/>
      <c r="EPQ75" s="22"/>
      <c r="EPR75" s="22"/>
      <c r="EPS75" s="22"/>
      <c r="EPT75" s="22"/>
      <c r="EPU75" s="22"/>
      <c r="EPV75" s="22"/>
      <c r="EPW75" s="22"/>
      <c r="EPX75" s="22"/>
      <c r="EPY75" s="22"/>
      <c r="EPZ75" s="22"/>
      <c r="EQA75" s="22"/>
      <c r="EQB75" s="22"/>
      <c r="EQC75" s="22"/>
      <c r="EQD75" s="22"/>
      <c r="EQE75" s="22"/>
      <c r="EQF75" s="22"/>
      <c r="EQG75" s="22"/>
      <c r="EQH75" s="22"/>
      <c r="EQI75" s="22"/>
      <c r="EQJ75" s="22"/>
      <c r="EQK75" s="22"/>
      <c r="EQL75" s="22"/>
      <c r="EQM75" s="22"/>
      <c r="EQN75" s="22"/>
      <c r="EQO75" s="22"/>
      <c r="EQP75" s="22"/>
      <c r="EQQ75" s="22"/>
      <c r="EQR75" s="22"/>
      <c r="EQS75" s="22"/>
      <c r="EQT75" s="22"/>
      <c r="EQU75" s="22"/>
      <c r="EQV75" s="22"/>
      <c r="EQW75" s="22"/>
      <c r="EQX75" s="22"/>
      <c r="EQY75" s="22"/>
      <c r="EQZ75" s="22"/>
      <c r="ERA75" s="22"/>
      <c r="ERB75" s="22"/>
      <c r="ERC75" s="22"/>
      <c r="ERD75" s="22"/>
      <c r="ERE75" s="22"/>
      <c r="ERF75" s="22"/>
      <c r="ERG75" s="22"/>
      <c r="ERH75" s="22"/>
      <c r="ERI75" s="22"/>
      <c r="ERJ75" s="22"/>
      <c r="ERK75" s="22"/>
      <c r="ERL75" s="22"/>
      <c r="ERM75" s="22"/>
      <c r="ERN75" s="22"/>
      <c r="ERO75" s="22"/>
      <c r="ERP75" s="22"/>
      <c r="ERQ75" s="22"/>
      <c r="ERR75" s="22"/>
      <c r="ERS75" s="22"/>
      <c r="ERT75" s="22"/>
      <c r="ERU75" s="22"/>
      <c r="ERV75" s="22"/>
      <c r="ERW75" s="22"/>
      <c r="ERX75" s="22"/>
      <c r="ERY75" s="22"/>
      <c r="ERZ75" s="22"/>
      <c r="ESA75" s="22"/>
      <c r="ESB75" s="22"/>
      <c r="ESC75" s="22"/>
      <c r="ESD75" s="22"/>
      <c r="ESE75" s="22"/>
      <c r="ESF75" s="22"/>
      <c r="ESG75" s="22"/>
      <c r="ESH75" s="22"/>
      <c r="ESI75" s="22"/>
      <c r="ESJ75" s="22"/>
      <c r="ESK75" s="22"/>
      <c r="ESL75" s="22"/>
      <c r="ESM75" s="22"/>
      <c r="ESN75" s="22"/>
      <c r="ESO75" s="22"/>
      <c r="ESP75" s="22"/>
      <c r="ESQ75" s="22"/>
      <c r="ESR75" s="22"/>
      <c r="ESS75" s="22"/>
      <c r="EST75" s="22"/>
      <c r="ESU75" s="22"/>
      <c r="ESV75" s="22"/>
      <c r="ESW75" s="22"/>
      <c r="ESX75" s="22"/>
      <c r="ESY75" s="22"/>
      <c r="ESZ75" s="22"/>
      <c r="ETA75" s="22"/>
      <c r="ETB75" s="22"/>
      <c r="ETC75" s="22"/>
      <c r="ETD75" s="22"/>
      <c r="ETE75" s="22"/>
      <c r="ETF75" s="22"/>
      <c r="ETG75" s="22"/>
      <c r="ETH75" s="22"/>
      <c r="ETI75" s="22"/>
      <c r="ETJ75" s="22"/>
      <c r="ETK75" s="22"/>
      <c r="ETL75" s="22"/>
      <c r="ETM75" s="22"/>
      <c r="ETN75" s="22"/>
      <c r="ETO75" s="22"/>
      <c r="ETP75" s="22"/>
      <c r="ETQ75" s="22"/>
      <c r="ETR75" s="22"/>
      <c r="ETS75" s="22"/>
      <c r="ETT75" s="22"/>
      <c r="ETU75" s="22"/>
      <c r="ETV75" s="22"/>
      <c r="ETW75" s="22"/>
      <c r="ETX75" s="22"/>
      <c r="ETY75" s="22"/>
      <c r="ETZ75" s="22"/>
      <c r="EUA75" s="22"/>
      <c r="EUB75" s="22"/>
      <c r="EUC75" s="22"/>
      <c r="EUD75" s="22"/>
      <c r="EUE75" s="22"/>
      <c r="EUF75" s="22"/>
      <c r="EUG75" s="22"/>
      <c r="EUH75" s="22"/>
      <c r="EUI75" s="22"/>
      <c r="EUJ75" s="22"/>
      <c r="EUK75" s="22"/>
      <c r="EUL75" s="22"/>
      <c r="EUM75" s="22"/>
      <c r="EUN75" s="22"/>
      <c r="EUO75" s="22"/>
      <c r="EUP75" s="22"/>
      <c r="EUQ75" s="22"/>
      <c r="EUR75" s="22"/>
      <c r="EUS75" s="22"/>
      <c r="EUT75" s="22"/>
      <c r="EUU75" s="22"/>
      <c r="EUV75" s="22"/>
      <c r="EUW75" s="22"/>
      <c r="EUX75" s="22"/>
      <c r="EUY75" s="22"/>
      <c r="EUZ75" s="22"/>
      <c r="EVA75" s="22"/>
      <c r="EVB75" s="22"/>
      <c r="EVC75" s="22"/>
      <c r="EVD75" s="22"/>
      <c r="EVE75" s="22"/>
      <c r="EVF75" s="22"/>
      <c r="EVG75" s="22"/>
      <c r="EVH75" s="22"/>
      <c r="EVI75" s="22"/>
      <c r="EVJ75" s="22"/>
      <c r="EVK75" s="22"/>
      <c r="EVL75" s="22"/>
      <c r="EVM75" s="22"/>
      <c r="EVN75" s="22"/>
      <c r="EVO75" s="22"/>
      <c r="EVP75" s="22"/>
      <c r="EVQ75" s="22"/>
      <c r="EVR75" s="22"/>
      <c r="EVS75" s="22"/>
      <c r="EVT75" s="22"/>
      <c r="EVU75" s="22"/>
      <c r="EVV75" s="22"/>
      <c r="EVW75" s="22"/>
      <c r="EVX75" s="22"/>
      <c r="EVY75" s="22"/>
      <c r="EVZ75" s="22"/>
      <c r="EWA75" s="22"/>
      <c r="EWB75" s="22"/>
      <c r="EWC75" s="22"/>
      <c r="EWD75" s="22"/>
      <c r="EWE75" s="22"/>
      <c r="EWF75" s="22"/>
      <c r="EWG75" s="22"/>
      <c r="EWH75" s="22"/>
      <c r="EWI75" s="22"/>
      <c r="EWJ75" s="22"/>
      <c r="EWK75" s="22"/>
      <c r="EWL75" s="22"/>
      <c r="EWM75" s="22"/>
      <c r="EWN75" s="22"/>
      <c r="EWO75" s="22"/>
      <c r="EWP75" s="22"/>
      <c r="EWQ75" s="22"/>
      <c r="EWR75" s="22"/>
      <c r="EWS75" s="22"/>
      <c r="EWT75" s="22"/>
      <c r="EWU75" s="22"/>
      <c r="EWV75" s="22"/>
      <c r="EWW75" s="22"/>
      <c r="EWX75" s="22"/>
      <c r="EWY75" s="22"/>
      <c r="EWZ75" s="22"/>
      <c r="EXA75" s="22"/>
      <c r="EXB75" s="22"/>
      <c r="EXC75" s="22"/>
      <c r="EXD75" s="22"/>
      <c r="EXE75" s="22"/>
      <c r="EXF75" s="22"/>
      <c r="EXG75" s="22"/>
      <c r="EXH75" s="22"/>
      <c r="EXI75" s="22"/>
      <c r="EXJ75" s="22"/>
      <c r="EXK75" s="22"/>
      <c r="EXL75" s="22"/>
      <c r="EXM75" s="22"/>
      <c r="EXN75" s="22"/>
      <c r="EXO75" s="22"/>
      <c r="EXP75" s="22"/>
      <c r="EXQ75" s="22"/>
      <c r="EXR75" s="22"/>
      <c r="EXS75" s="22"/>
      <c r="EXT75" s="22"/>
      <c r="EXU75" s="22"/>
      <c r="EXV75" s="22"/>
      <c r="EXW75" s="22"/>
      <c r="EXX75" s="22"/>
      <c r="EXY75" s="22"/>
      <c r="EXZ75" s="22"/>
      <c r="EYA75" s="22"/>
      <c r="EYB75" s="22"/>
      <c r="EYC75" s="22"/>
      <c r="EYD75" s="22"/>
      <c r="EYE75" s="22"/>
      <c r="EYF75" s="22"/>
      <c r="EYG75" s="22"/>
      <c r="EYH75" s="22"/>
      <c r="EYI75" s="22"/>
      <c r="EYJ75" s="22"/>
      <c r="EYK75" s="22"/>
      <c r="EYL75" s="22"/>
      <c r="EYM75" s="22"/>
      <c r="EYN75" s="22"/>
      <c r="EYO75" s="22"/>
      <c r="EYP75" s="22"/>
      <c r="EYQ75" s="22"/>
      <c r="EYR75" s="22"/>
      <c r="EYS75" s="22"/>
      <c r="EYT75" s="22"/>
      <c r="EYU75" s="22"/>
      <c r="EYV75" s="22"/>
      <c r="EYW75" s="22"/>
      <c r="EYX75" s="22"/>
      <c r="EYY75" s="22"/>
      <c r="EYZ75" s="22"/>
      <c r="EZA75" s="22"/>
      <c r="EZB75" s="22"/>
      <c r="EZC75" s="22"/>
      <c r="EZD75" s="22"/>
      <c r="EZE75" s="22"/>
      <c r="EZF75" s="22"/>
      <c r="EZG75" s="22"/>
      <c r="EZH75" s="22"/>
      <c r="EZI75" s="22"/>
      <c r="EZJ75" s="22"/>
      <c r="EZK75" s="22"/>
      <c r="EZL75" s="22"/>
      <c r="EZM75" s="22"/>
      <c r="EZN75" s="22"/>
      <c r="EZO75" s="22"/>
      <c r="EZP75" s="22"/>
      <c r="EZQ75" s="22"/>
      <c r="EZR75" s="22"/>
      <c r="EZS75" s="22"/>
      <c r="EZT75" s="22"/>
      <c r="EZU75" s="22"/>
      <c r="EZV75" s="22"/>
      <c r="EZW75" s="22"/>
      <c r="EZX75" s="22"/>
      <c r="EZY75" s="22"/>
      <c r="EZZ75" s="22"/>
      <c r="FAA75" s="22"/>
      <c r="FAB75" s="22"/>
      <c r="FAC75" s="22"/>
      <c r="FAD75" s="22"/>
      <c r="FAE75" s="22"/>
      <c r="FAF75" s="22"/>
      <c r="FAG75" s="22"/>
      <c r="FAH75" s="22"/>
      <c r="FAI75" s="22"/>
      <c r="FAJ75" s="22"/>
      <c r="FAK75" s="22"/>
      <c r="FAL75" s="22"/>
      <c r="FAM75" s="22"/>
      <c r="FAN75" s="22"/>
      <c r="FAO75" s="22"/>
      <c r="FAP75" s="22"/>
      <c r="FAQ75" s="22"/>
      <c r="FAR75" s="22"/>
      <c r="FAS75" s="22"/>
      <c r="FAT75" s="22"/>
      <c r="FAU75" s="22"/>
      <c r="FAV75" s="22"/>
      <c r="FAW75" s="22"/>
      <c r="FAX75" s="22"/>
      <c r="FAY75" s="22"/>
      <c r="FAZ75" s="22"/>
      <c r="FBA75" s="22"/>
      <c r="FBB75" s="22"/>
      <c r="FBC75" s="22"/>
      <c r="FBD75" s="22"/>
      <c r="FBE75" s="22"/>
      <c r="FBF75" s="22"/>
      <c r="FBG75" s="22"/>
      <c r="FBH75" s="22"/>
      <c r="FBI75" s="22"/>
      <c r="FBJ75" s="22"/>
      <c r="FBK75" s="22"/>
      <c r="FBL75" s="22"/>
      <c r="FBM75" s="22"/>
      <c r="FBN75" s="22"/>
      <c r="FBO75" s="22"/>
      <c r="FBP75" s="22"/>
      <c r="FBQ75" s="22"/>
      <c r="FBR75" s="22"/>
      <c r="FBS75" s="22"/>
      <c r="FBT75" s="22"/>
      <c r="FBU75" s="22"/>
      <c r="FBV75" s="22"/>
      <c r="FBW75" s="22"/>
      <c r="FBX75" s="22"/>
      <c r="FBY75" s="22"/>
      <c r="FBZ75" s="22"/>
      <c r="FCA75" s="22"/>
      <c r="FCB75" s="22"/>
      <c r="FCC75" s="22"/>
      <c r="FCD75" s="22"/>
      <c r="FCE75" s="22"/>
      <c r="FCF75" s="22"/>
      <c r="FCG75" s="22"/>
      <c r="FCH75" s="22"/>
      <c r="FCI75" s="22"/>
      <c r="FCJ75" s="22"/>
      <c r="FCK75" s="22"/>
      <c r="FCL75" s="22"/>
      <c r="FCM75" s="22"/>
      <c r="FCN75" s="22"/>
      <c r="FCO75" s="22"/>
      <c r="FCP75" s="22"/>
      <c r="FCQ75" s="22"/>
      <c r="FCR75" s="22"/>
      <c r="FCS75" s="22"/>
      <c r="FCT75" s="22"/>
      <c r="FCU75" s="22"/>
      <c r="FCV75" s="22"/>
      <c r="FCW75" s="22"/>
      <c r="FCX75" s="22"/>
      <c r="FCY75" s="22"/>
      <c r="FCZ75" s="22"/>
      <c r="FDA75" s="22"/>
      <c r="FDB75" s="22"/>
      <c r="FDC75" s="22"/>
      <c r="FDD75" s="22"/>
      <c r="FDE75" s="22"/>
      <c r="FDF75" s="22"/>
      <c r="FDG75" s="22"/>
      <c r="FDH75" s="22"/>
      <c r="FDI75" s="22"/>
      <c r="FDJ75" s="22"/>
      <c r="FDK75" s="22"/>
      <c r="FDL75" s="22"/>
      <c r="FDM75" s="22"/>
      <c r="FDN75" s="22"/>
      <c r="FDO75" s="22"/>
      <c r="FDP75" s="22"/>
      <c r="FDQ75" s="22"/>
      <c r="FDR75" s="22"/>
      <c r="FDS75" s="22"/>
      <c r="FDT75" s="22"/>
      <c r="FDU75" s="22"/>
      <c r="FDV75" s="22"/>
      <c r="FDW75" s="22"/>
      <c r="FDX75" s="22"/>
      <c r="FDY75" s="22"/>
      <c r="FDZ75" s="22"/>
      <c r="FEA75" s="22"/>
      <c r="FEB75" s="22"/>
      <c r="FEC75" s="22"/>
      <c r="FED75" s="22"/>
      <c r="FEE75" s="22"/>
      <c r="FEF75" s="22"/>
      <c r="FEG75" s="22"/>
      <c r="FEH75" s="22"/>
      <c r="FEI75" s="22"/>
      <c r="FEJ75" s="22"/>
      <c r="FEK75" s="22"/>
      <c r="FEL75" s="22"/>
      <c r="FEM75" s="22"/>
      <c r="FEN75" s="22"/>
      <c r="FEO75" s="22"/>
      <c r="FEP75" s="22"/>
      <c r="FEQ75" s="22"/>
      <c r="FER75" s="22"/>
      <c r="FES75" s="22"/>
      <c r="FET75" s="22"/>
      <c r="FEU75" s="22"/>
      <c r="FEV75" s="22"/>
      <c r="FEW75" s="22"/>
      <c r="FEX75" s="22"/>
      <c r="FEY75" s="22"/>
      <c r="FEZ75" s="22"/>
      <c r="FFA75" s="22"/>
      <c r="FFB75" s="22"/>
      <c r="FFC75" s="22"/>
      <c r="FFD75" s="22"/>
      <c r="FFE75" s="22"/>
      <c r="FFF75" s="22"/>
      <c r="FFG75" s="22"/>
      <c r="FFH75" s="22"/>
      <c r="FFI75" s="22"/>
      <c r="FFJ75" s="22"/>
      <c r="FFK75" s="22"/>
      <c r="FFL75" s="22"/>
      <c r="FFM75" s="22"/>
      <c r="FFN75" s="22"/>
      <c r="FFO75" s="22"/>
      <c r="FFP75" s="22"/>
      <c r="FFQ75" s="22"/>
      <c r="FFR75" s="22"/>
      <c r="FFS75" s="22"/>
      <c r="FFT75" s="22"/>
      <c r="FFU75" s="22"/>
      <c r="FFV75" s="22"/>
      <c r="FFW75" s="22"/>
      <c r="FFX75" s="22"/>
      <c r="FFY75" s="22"/>
      <c r="FFZ75" s="22"/>
      <c r="FGA75" s="22"/>
      <c r="FGB75" s="22"/>
      <c r="FGC75" s="22"/>
      <c r="FGD75" s="22"/>
      <c r="FGE75" s="22"/>
      <c r="FGF75" s="22"/>
      <c r="FGG75" s="22"/>
      <c r="FGH75" s="22"/>
      <c r="FGI75" s="22"/>
      <c r="FGJ75" s="22"/>
      <c r="FGK75" s="22"/>
      <c r="FGL75" s="22"/>
      <c r="FGM75" s="22"/>
      <c r="FGN75" s="22"/>
      <c r="FGO75" s="22"/>
      <c r="FGP75" s="22"/>
      <c r="FGQ75" s="22"/>
      <c r="FGR75" s="22"/>
      <c r="FGS75" s="22"/>
      <c r="FGT75" s="22"/>
      <c r="FGU75" s="22"/>
      <c r="FGV75" s="22"/>
      <c r="FGW75" s="22"/>
      <c r="FGX75" s="22"/>
      <c r="FGY75" s="22"/>
      <c r="FGZ75" s="22"/>
      <c r="FHA75" s="22"/>
      <c r="FHB75" s="22"/>
      <c r="FHC75" s="22"/>
      <c r="FHD75" s="22"/>
      <c r="FHE75" s="22"/>
      <c r="FHF75" s="22"/>
      <c r="FHG75" s="22"/>
      <c r="FHH75" s="22"/>
      <c r="FHI75" s="22"/>
      <c r="FHJ75" s="22"/>
      <c r="FHK75" s="22"/>
      <c r="FHL75" s="22"/>
      <c r="FHM75" s="22"/>
      <c r="FHN75" s="22"/>
      <c r="FHO75" s="22"/>
      <c r="FHP75" s="22"/>
      <c r="FHQ75" s="22"/>
      <c r="FHR75" s="22"/>
      <c r="FHS75" s="22"/>
      <c r="FHT75" s="22"/>
      <c r="FHU75" s="22"/>
      <c r="FHV75" s="22"/>
      <c r="FHW75" s="22"/>
      <c r="FHX75" s="22"/>
      <c r="FHY75" s="22"/>
      <c r="FHZ75" s="22"/>
      <c r="FIA75" s="22"/>
      <c r="FIB75" s="22"/>
      <c r="FIC75" s="22"/>
      <c r="FID75" s="22"/>
      <c r="FIE75" s="22"/>
      <c r="FIF75" s="22"/>
      <c r="FIG75" s="22"/>
      <c r="FIH75" s="22"/>
      <c r="FII75" s="22"/>
      <c r="FIJ75" s="22"/>
      <c r="FIK75" s="22"/>
      <c r="FIL75" s="22"/>
      <c r="FIM75" s="22"/>
      <c r="FIN75" s="22"/>
      <c r="FIO75" s="22"/>
      <c r="FIP75" s="22"/>
      <c r="FIQ75" s="22"/>
      <c r="FIR75" s="22"/>
      <c r="FIS75" s="22"/>
      <c r="FIT75" s="22"/>
      <c r="FIU75" s="22"/>
      <c r="FIV75" s="22"/>
      <c r="FIW75" s="22"/>
      <c r="FIX75" s="22"/>
      <c r="FIY75" s="22"/>
      <c r="FIZ75" s="22"/>
      <c r="FJA75" s="22"/>
      <c r="FJB75" s="22"/>
      <c r="FJC75" s="22"/>
      <c r="FJD75" s="22"/>
      <c r="FJE75" s="22"/>
      <c r="FJF75" s="22"/>
      <c r="FJG75" s="22"/>
      <c r="FJH75" s="22"/>
      <c r="FJI75" s="22"/>
      <c r="FJJ75" s="22"/>
      <c r="FJK75" s="22"/>
      <c r="FJL75" s="22"/>
      <c r="FJM75" s="22"/>
      <c r="FJN75" s="22"/>
      <c r="FJO75" s="22"/>
      <c r="FJP75" s="22"/>
      <c r="FJQ75" s="22"/>
      <c r="FJR75" s="22"/>
      <c r="FJS75" s="22"/>
      <c r="FJT75" s="22"/>
      <c r="FJU75" s="22"/>
      <c r="FJV75" s="22"/>
      <c r="FJW75" s="22"/>
      <c r="FJX75" s="22"/>
      <c r="FJY75" s="22"/>
      <c r="FJZ75" s="22"/>
      <c r="FKA75" s="22"/>
      <c r="FKB75" s="22"/>
      <c r="FKC75" s="22"/>
      <c r="FKD75" s="22"/>
      <c r="FKE75" s="22"/>
      <c r="FKF75" s="22"/>
      <c r="FKG75" s="22"/>
      <c r="FKH75" s="22"/>
      <c r="FKI75" s="22"/>
      <c r="FKJ75" s="22"/>
      <c r="FKK75" s="22"/>
      <c r="FKL75" s="22"/>
      <c r="FKM75" s="22"/>
      <c r="FKN75" s="22"/>
      <c r="FKO75" s="22"/>
      <c r="FKP75" s="22"/>
      <c r="FKQ75" s="22"/>
      <c r="FKR75" s="22"/>
      <c r="FKS75" s="22"/>
      <c r="FKT75" s="22"/>
      <c r="FKU75" s="22"/>
      <c r="FKV75" s="22"/>
      <c r="FKW75" s="22"/>
      <c r="FKX75" s="22"/>
      <c r="FKY75" s="22"/>
      <c r="FKZ75" s="22"/>
      <c r="FLA75" s="22"/>
      <c r="FLB75" s="22"/>
      <c r="FLC75" s="22"/>
      <c r="FLD75" s="22"/>
      <c r="FLE75" s="22"/>
      <c r="FLF75" s="22"/>
      <c r="FLG75" s="22"/>
      <c r="FLH75" s="22"/>
      <c r="FLI75" s="22"/>
      <c r="FLJ75" s="22"/>
      <c r="FLK75" s="22"/>
      <c r="FLL75" s="22"/>
      <c r="FLM75" s="22"/>
      <c r="FLN75" s="22"/>
      <c r="FLO75" s="22"/>
      <c r="FLP75" s="22"/>
      <c r="FLQ75" s="22"/>
      <c r="FLR75" s="22"/>
      <c r="FLS75" s="22"/>
      <c r="FLT75" s="22"/>
      <c r="FLU75" s="22"/>
      <c r="FLV75" s="22"/>
      <c r="FLW75" s="22"/>
      <c r="FLX75" s="22"/>
      <c r="FLY75" s="22"/>
      <c r="FLZ75" s="22"/>
      <c r="FMA75" s="22"/>
      <c r="FMB75" s="22"/>
      <c r="FMC75" s="22"/>
      <c r="FMD75" s="22"/>
      <c r="FME75" s="22"/>
      <c r="FMF75" s="22"/>
      <c r="FMG75" s="22"/>
      <c r="FMH75" s="22"/>
      <c r="FMI75" s="22"/>
      <c r="FMJ75" s="22"/>
      <c r="FMK75" s="22"/>
      <c r="FML75" s="22"/>
      <c r="FMM75" s="22"/>
      <c r="FMN75" s="22"/>
      <c r="FMO75" s="22"/>
      <c r="FMP75" s="22"/>
      <c r="FMQ75" s="22"/>
      <c r="FMR75" s="22"/>
      <c r="FMS75" s="22"/>
      <c r="FMT75" s="22"/>
      <c r="FMU75" s="22"/>
      <c r="FMV75" s="22"/>
      <c r="FMW75" s="22"/>
      <c r="FMX75" s="22"/>
      <c r="FMY75" s="22"/>
      <c r="FMZ75" s="22"/>
      <c r="FNA75" s="22"/>
      <c r="FNB75" s="22"/>
      <c r="FNC75" s="22"/>
      <c r="FND75" s="22"/>
      <c r="FNE75" s="22"/>
      <c r="FNF75" s="22"/>
      <c r="FNG75" s="22"/>
      <c r="FNH75" s="22"/>
      <c r="FNI75" s="22"/>
      <c r="FNJ75" s="22"/>
      <c r="FNK75" s="22"/>
      <c r="FNL75" s="22"/>
      <c r="FNM75" s="22"/>
      <c r="FNN75" s="22"/>
      <c r="FNO75" s="22"/>
      <c r="FNP75" s="22"/>
      <c r="FNQ75" s="22"/>
      <c r="FNR75" s="22"/>
      <c r="FNS75" s="22"/>
      <c r="FNT75" s="22"/>
      <c r="FNU75" s="22"/>
      <c r="FNV75" s="22"/>
      <c r="FNW75" s="22"/>
      <c r="FNX75" s="22"/>
      <c r="FNY75" s="22"/>
      <c r="FNZ75" s="22"/>
      <c r="FOA75" s="22"/>
      <c r="FOB75" s="22"/>
      <c r="FOC75" s="22"/>
      <c r="FOD75" s="22"/>
      <c r="FOE75" s="22"/>
      <c r="FOF75" s="22"/>
      <c r="FOG75" s="22"/>
      <c r="FOH75" s="22"/>
      <c r="FOI75" s="22"/>
      <c r="FOJ75" s="22"/>
      <c r="FOK75" s="22"/>
      <c r="FOL75" s="22"/>
      <c r="FOM75" s="22"/>
      <c r="FON75" s="22"/>
      <c r="FOO75" s="22"/>
      <c r="FOP75" s="22"/>
      <c r="FOQ75" s="22"/>
      <c r="FOR75" s="22"/>
      <c r="FOS75" s="22"/>
      <c r="FOT75" s="22"/>
      <c r="FOU75" s="22"/>
      <c r="FOV75" s="22"/>
      <c r="FOW75" s="22"/>
      <c r="FOX75" s="22"/>
      <c r="FOY75" s="22"/>
      <c r="FOZ75" s="22"/>
      <c r="FPA75" s="22"/>
      <c r="FPB75" s="22"/>
      <c r="FPC75" s="22"/>
      <c r="FPD75" s="22"/>
      <c r="FPE75" s="22"/>
      <c r="FPF75" s="22"/>
      <c r="FPG75" s="22"/>
      <c r="FPH75" s="22"/>
      <c r="FPI75" s="22"/>
      <c r="FPJ75" s="22"/>
      <c r="FPK75" s="22"/>
      <c r="FPL75" s="22"/>
      <c r="FPM75" s="22"/>
      <c r="FPN75" s="22"/>
      <c r="FPO75" s="22"/>
      <c r="FPP75" s="22"/>
      <c r="FPQ75" s="22"/>
      <c r="FPR75" s="22"/>
      <c r="FPS75" s="22"/>
      <c r="FPT75" s="22"/>
      <c r="FPU75" s="22"/>
      <c r="FPV75" s="22"/>
      <c r="FPW75" s="22"/>
      <c r="FPX75" s="22"/>
      <c r="FPY75" s="22"/>
      <c r="FPZ75" s="22"/>
      <c r="FQA75" s="22"/>
      <c r="FQB75" s="22"/>
      <c r="FQC75" s="22"/>
      <c r="FQD75" s="22"/>
      <c r="FQE75" s="22"/>
      <c r="FQF75" s="22"/>
      <c r="FQG75" s="22"/>
      <c r="FQH75" s="22"/>
      <c r="FQI75" s="22"/>
      <c r="FQJ75" s="22"/>
      <c r="FQK75" s="22"/>
      <c r="FQL75" s="22"/>
      <c r="FQM75" s="22"/>
      <c r="FQN75" s="22"/>
      <c r="FQO75" s="22"/>
      <c r="FQP75" s="22"/>
      <c r="FQQ75" s="22"/>
      <c r="FQR75" s="22"/>
      <c r="FQS75" s="22"/>
      <c r="FQT75" s="22"/>
      <c r="FQU75" s="22"/>
      <c r="FQV75" s="22"/>
      <c r="FQW75" s="22"/>
      <c r="FQX75" s="22"/>
      <c r="FQY75" s="22"/>
      <c r="FQZ75" s="22"/>
      <c r="FRA75" s="22"/>
      <c r="FRB75" s="22"/>
      <c r="FRC75" s="22"/>
      <c r="FRD75" s="22"/>
      <c r="FRE75" s="22"/>
      <c r="FRF75" s="22"/>
      <c r="FRG75" s="22"/>
      <c r="FRH75" s="22"/>
      <c r="FRI75" s="22"/>
      <c r="FRJ75" s="22"/>
      <c r="FRK75" s="22"/>
      <c r="FRL75" s="22"/>
      <c r="FRM75" s="22"/>
      <c r="FRN75" s="22"/>
      <c r="FRO75" s="22"/>
      <c r="FRP75" s="22"/>
      <c r="FRQ75" s="22"/>
      <c r="FRR75" s="22"/>
      <c r="FRS75" s="22"/>
      <c r="FRT75" s="22"/>
      <c r="FRU75" s="22"/>
      <c r="FRV75" s="22"/>
      <c r="FRW75" s="22"/>
      <c r="FRX75" s="22"/>
      <c r="FRY75" s="22"/>
      <c r="FRZ75" s="22"/>
      <c r="FSA75" s="22"/>
      <c r="FSB75" s="22"/>
      <c r="FSC75" s="22"/>
      <c r="FSD75" s="22"/>
      <c r="FSE75" s="22"/>
      <c r="FSF75" s="22"/>
      <c r="FSG75" s="22"/>
      <c r="FSH75" s="22"/>
      <c r="FSI75" s="22"/>
      <c r="FSJ75" s="22"/>
      <c r="FSK75" s="22"/>
      <c r="FSL75" s="22"/>
      <c r="FSM75" s="22"/>
      <c r="FSN75" s="22"/>
      <c r="FSO75" s="22"/>
      <c r="FSP75" s="22"/>
      <c r="FSQ75" s="22"/>
      <c r="FSR75" s="22"/>
      <c r="FSS75" s="22"/>
      <c r="FST75" s="22"/>
      <c r="FSU75" s="22"/>
      <c r="FSV75" s="22"/>
      <c r="FSW75" s="22"/>
      <c r="FSX75" s="22"/>
      <c r="FSY75" s="22"/>
      <c r="FSZ75" s="22"/>
      <c r="FTA75" s="22"/>
      <c r="FTB75" s="22"/>
      <c r="FTC75" s="22"/>
      <c r="FTD75" s="22"/>
      <c r="FTE75" s="22"/>
      <c r="FTF75" s="22"/>
      <c r="FTG75" s="22"/>
      <c r="FTH75" s="22"/>
      <c r="FTI75" s="22"/>
      <c r="FTJ75" s="22"/>
      <c r="FTK75" s="22"/>
      <c r="FTL75" s="22"/>
      <c r="FTM75" s="22"/>
      <c r="FTN75" s="22"/>
      <c r="FTO75" s="22"/>
      <c r="FTP75" s="22"/>
      <c r="FTQ75" s="22"/>
      <c r="FTR75" s="22"/>
      <c r="FTS75" s="22"/>
      <c r="FTT75" s="22"/>
      <c r="FTU75" s="22"/>
      <c r="FTV75" s="22"/>
      <c r="FTW75" s="22"/>
      <c r="FTX75" s="22"/>
      <c r="FTY75" s="22"/>
      <c r="FTZ75" s="22"/>
      <c r="FUA75" s="22"/>
      <c r="FUB75" s="22"/>
      <c r="FUC75" s="22"/>
      <c r="FUD75" s="22"/>
      <c r="FUE75" s="22"/>
      <c r="FUF75" s="22"/>
      <c r="FUG75" s="22"/>
      <c r="FUH75" s="22"/>
      <c r="FUI75" s="22"/>
      <c r="FUJ75" s="22"/>
      <c r="FUK75" s="22"/>
      <c r="FUL75" s="22"/>
      <c r="FUM75" s="22"/>
      <c r="FUN75" s="22"/>
      <c r="FUO75" s="22"/>
      <c r="FUP75" s="22"/>
      <c r="FUQ75" s="22"/>
      <c r="FUR75" s="22"/>
      <c r="FUS75" s="22"/>
      <c r="FUT75" s="22"/>
      <c r="FUU75" s="22"/>
      <c r="FUV75" s="22"/>
      <c r="FUW75" s="22"/>
      <c r="FUX75" s="22"/>
      <c r="FUY75" s="22"/>
      <c r="FUZ75" s="22"/>
      <c r="FVA75" s="22"/>
      <c r="FVB75" s="22"/>
      <c r="FVC75" s="22"/>
      <c r="FVD75" s="22"/>
      <c r="FVE75" s="22"/>
      <c r="FVF75" s="22"/>
      <c r="FVG75" s="22"/>
      <c r="FVH75" s="22"/>
      <c r="FVI75" s="22"/>
      <c r="FVJ75" s="22"/>
      <c r="FVK75" s="22"/>
      <c r="FVL75" s="22"/>
      <c r="FVM75" s="22"/>
      <c r="FVN75" s="22"/>
      <c r="FVO75" s="22"/>
      <c r="FVP75" s="22"/>
      <c r="FVQ75" s="22"/>
      <c r="FVR75" s="22"/>
      <c r="FVS75" s="22"/>
      <c r="FVT75" s="22"/>
      <c r="FVU75" s="22"/>
      <c r="FVV75" s="22"/>
      <c r="FVW75" s="22"/>
      <c r="FVX75" s="22"/>
      <c r="FVY75" s="22"/>
      <c r="FVZ75" s="22"/>
      <c r="FWA75" s="22"/>
      <c r="FWB75" s="22"/>
      <c r="FWC75" s="22"/>
      <c r="FWD75" s="22"/>
      <c r="FWE75" s="22"/>
      <c r="FWF75" s="22"/>
      <c r="FWG75" s="22"/>
      <c r="FWH75" s="22"/>
      <c r="FWI75" s="22"/>
      <c r="FWJ75" s="22"/>
      <c r="FWK75" s="22"/>
      <c r="FWL75" s="22"/>
      <c r="FWM75" s="22"/>
      <c r="FWN75" s="22"/>
      <c r="FWO75" s="22"/>
      <c r="FWP75" s="22"/>
      <c r="FWQ75" s="22"/>
      <c r="FWR75" s="22"/>
      <c r="FWS75" s="22"/>
      <c r="FWT75" s="22"/>
      <c r="FWU75" s="22"/>
      <c r="FWV75" s="22"/>
      <c r="FWW75" s="22"/>
      <c r="FWX75" s="22"/>
      <c r="FWY75" s="22"/>
      <c r="FWZ75" s="22"/>
      <c r="FXA75" s="22"/>
      <c r="FXB75" s="22"/>
      <c r="FXC75" s="22"/>
      <c r="FXD75" s="22"/>
      <c r="FXE75" s="22"/>
      <c r="FXF75" s="22"/>
      <c r="FXG75" s="22"/>
      <c r="FXH75" s="22"/>
      <c r="FXI75" s="22"/>
      <c r="FXJ75" s="22"/>
      <c r="FXK75" s="22"/>
      <c r="FXL75" s="22"/>
      <c r="FXM75" s="22"/>
      <c r="FXN75" s="22"/>
      <c r="FXO75" s="22"/>
      <c r="FXP75" s="22"/>
      <c r="FXQ75" s="22"/>
      <c r="FXR75" s="22"/>
      <c r="FXS75" s="22"/>
      <c r="FXT75" s="22"/>
      <c r="FXU75" s="22"/>
      <c r="FXV75" s="22"/>
      <c r="FXW75" s="22"/>
      <c r="FXX75" s="22"/>
      <c r="FXY75" s="22"/>
      <c r="FXZ75" s="22"/>
      <c r="FYA75" s="22"/>
      <c r="FYB75" s="22"/>
      <c r="FYC75" s="22"/>
      <c r="FYD75" s="22"/>
      <c r="FYE75" s="22"/>
      <c r="FYF75" s="22"/>
      <c r="FYG75" s="22"/>
      <c r="FYH75" s="22"/>
      <c r="FYI75" s="22"/>
      <c r="FYJ75" s="22"/>
      <c r="FYK75" s="22"/>
      <c r="FYL75" s="22"/>
      <c r="FYM75" s="22"/>
      <c r="FYN75" s="22"/>
      <c r="FYO75" s="22"/>
      <c r="FYP75" s="22"/>
      <c r="FYQ75" s="22"/>
      <c r="FYR75" s="22"/>
      <c r="FYS75" s="22"/>
      <c r="FYT75" s="22"/>
      <c r="FYU75" s="22"/>
      <c r="FYV75" s="22"/>
      <c r="FYW75" s="22"/>
      <c r="FYX75" s="22"/>
      <c r="FYY75" s="22"/>
      <c r="FYZ75" s="22"/>
      <c r="FZA75" s="22"/>
      <c r="FZB75" s="22"/>
      <c r="FZC75" s="22"/>
      <c r="FZD75" s="22"/>
      <c r="FZE75" s="22"/>
      <c r="FZF75" s="22"/>
      <c r="FZG75" s="22"/>
      <c r="FZH75" s="22"/>
      <c r="FZI75" s="22"/>
      <c r="FZJ75" s="22"/>
      <c r="FZK75" s="22"/>
      <c r="FZL75" s="22"/>
      <c r="FZM75" s="22"/>
      <c r="FZN75" s="22"/>
      <c r="FZO75" s="22"/>
      <c r="FZP75" s="22"/>
      <c r="FZQ75" s="22"/>
      <c r="FZR75" s="22"/>
      <c r="FZS75" s="22"/>
      <c r="FZT75" s="22"/>
      <c r="FZU75" s="22"/>
      <c r="FZV75" s="22"/>
      <c r="FZW75" s="22"/>
      <c r="FZX75" s="22"/>
      <c r="FZY75" s="22"/>
      <c r="FZZ75" s="22"/>
      <c r="GAA75" s="22"/>
      <c r="GAB75" s="22"/>
      <c r="GAC75" s="22"/>
      <c r="GAD75" s="22"/>
      <c r="GAE75" s="22"/>
      <c r="GAF75" s="22"/>
      <c r="GAG75" s="22"/>
      <c r="GAH75" s="22"/>
      <c r="GAI75" s="22"/>
      <c r="GAJ75" s="22"/>
      <c r="GAK75" s="22"/>
      <c r="GAL75" s="22"/>
      <c r="GAM75" s="22"/>
      <c r="GAN75" s="22"/>
      <c r="GAO75" s="22"/>
      <c r="GAP75" s="22"/>
      <c r="GAQ75" s="22"/>
      <c r="GAR75" s="22"/>
      <c r="GAS75" s="22"/>
      <c r="GAT75" s="22"/>
      <c r="GAU75" s="22"/>
      <c r="GAV75" s="22"/>
      <c r="GAW75" s="22"/>
      <c r="GAX75" s="22"/>
      <c r="GAY75" s="22"/>
      <c r="GAZ75" s="22"/>
      <c r="GBA75" s="22"/>
      <c r="GBB75" s="22"/>
      <c r="GBC75" s="22"/>
      <c r="GBD75" s="22"/>
      <c r="GBE75" s="22"/>
      <c r="GBF75" s="22"/>
      <c r="GBG75" s="22"/>
      <c r="GBH75" s="22"/>
      <c r="GBI75" s="22"/>
      <c r="GBJ75" s="22"/>
      <c r="GBK75" s="22"/>
      <c r="GBL75" s="22"/>
      <c r="GBM75" s="22"/>
      <c r="GBN75" s="22"/>
      <c r="GBO75" s="22"/>
      <c r="GBP75" s="22"/>
      <c r="GBQ75" s="22"/>
      <c r="GBR75" s="22"/>
      <c r="GBS75" s="22"/>
      <c r="GBT75" s="22"/>
      <c r="GBU75" s="22"/>
      <c r="GBV75" s="22"/>
      <c r="GBW75" s="22"/>
      <c r="GBX75" s="22"/>
      <c r="GBY75" s="22"/>
      <c r="GBZ75" s="22"/>
      <c r="GCA75" s="22"/>
      <c r="GCB75" s="22"/>
      <c r="GCC75" s="22"/>
      <c r="GCD75" s="22"/>
      <c r="GCE75" s="22"/>
      <c r="GCF75" s="22"/>
      <c r="GCG75" s="22"/>
      <c r="GCH75" s="22"/>
      <c r="GCI75" s="22"/>
      <c r="GCJ75" s="22"/>
      <c r="GCK75" s="22"/>
      <c r="GCL75" s="22"/>
      <c r="GCM75" s="22"/>
      <c r="GCN75" s="22"/>
      <c r="GCO75" s="22"/>
      <c r="GCP75" s="22"/>
      <c r="GCQ75" s="22"/>
      <c r="GCR75" s="22"/>
      <c r="GCS75" s="22"/>
      <c r="GCT75" s="22"/>
      <c r="GCU75" s="22"/>
      <c r="GCV75" s="22"/>
      <c r="GCW75" s="22"/>
      <c r="GCX75" s="22"/>
      <c r="GCY75" s="22"/>
      <c r="GCZ75" s="22"/>
      <c r="GDA75" s="22"/>
      <c r="GDB75" s="22"/>
      <c r="GDC75" s="22"/>
      <c r="GDD75" s="22"/>
      <c r="GDE75" s="22"/>
      <c r="GDF75" s="22"/>
      <c r="GDG75" s="22"/>
      <c r="GDH75" s="22"/>
      <c r="GDI75" s="22"/>
      <c r="GDJ75" s="22"/>
      <c r="GDK75" s="22"/>
      <c r="GDL75" s="22"/>
      <c r="GDM75" s="22"/>
      <c r="GDN75" s="22"/>
      <c r="GDO75" s="22"/>
      <c r="GDP75" s="22"/>
      <c r="GDQ75" s="22"/>
      <c r="GDR75" s="22"/>
      <c r="GDS75" s="22"/>
      <c r="GDT75" s="22"/>
      <c r="GDU75" s="22"/>
      <c r="GDV75" s="22"/>
      <c r="GDW75" s="22"/>
      <c r="GDX75" s="22"/>
      <c r="GDY75" s="22"/>
      <c r="GDZ75" s="22"/>
      <c r="GEA75" s="22"/>
      <c r="GEB75" s="22"/>
      <c r="GEC75" s="22"/>
      <c r="GED75" s="22"/>
      <c r="GEE75" s="22"/>
      <c r="GEF75" s="22"/>
      <c r="GEG75" s="22"/>
      <c r="GEH75" s="22"/>
      <c r="GEI75" s="22"/>
      <c r="GEJ75" s="22"/>
      <c r="GEK75" s="22"/>
      <c r="GEL75" s="22"/>
      <c r="GEM75" s="22"/>
      <c r="GEN75" s="22"/>
      <c r="GEO75" s="22"/>
      <c r="GEP75" s="22"/>
      <c r="GEQ75" s="22"/>
      <c r="GER75" s="22"/>
      <c r="GES75" s="22"/>
      <c r="GET75" s="22"/>
      <c r="GEU75" s="22"/>
      <c r="GEV75" s="22"/>
      <c r="GEW75" s="22"/>
      <c r="GEX75" s="22"/>
      <c r="GEY75" s="22"/>
      <c r="GEZ75" s="22"/>
      <c r="GFA75" s="22"/>
      <c r="GFB75" s="22"/>
      <c r="GFC75" s="22"/>
      <c r="GFD75" s="22"/>
      <c r="GFE75" s="22"/>
      <c r="GFF75" s="22"/>
      <c r="GFG75" s="22"/>
      <c r="GFH75" s="22"/>
      <c r="GFI75" s="22"/>
      <c r="GFJ75" s="22"/>
      <c r="GFK75" s="22"/>
      <c r="GFL75" s="22"/>
      <c r="GFM75" s="22"/>
      <c r="GFN75" s="22"/>
      <c r="GFO75" s="22"/>
      <c r="GFP75" s="22"/>
      <c r="GFQ75" s="22"/>
      <c r="GFR75" s="22"/>
      <c r="GFS75" s="22"/>
      <c r="GFT75" s="22"/>
      <c r="GFU75" s="22"/>
      <c r="GFV75" s="22"/>
      <c r="GFW75" s="22"/>
      <c r="GFX75" s="22"/>
      <c r="GFY75" s="22"/>
      <c r="GFZ75" s="22"/>
      <c r="GGA75" s="22"/>
      <c r="GGB75" s="22"/>
      <c r="GGC75" s="22"/>
      <c r="GGD75" s="22"/>
      <c r="GGE75" s="22"/>
      <c r="GGF75" s="22"/>
      <c r="GGG75" s="22"/>
      <c r="GGH75" s="22"/>
      <c r="GGI75" s="22"/>
      <c r="GGJ75" s="22"/>
      <c r="GGK75" s="22"/>
      <c r="GGL75" s="22"/>
      <c r="GGM75" s="22"/>
      <c r="GGN75" s="22"/>
      <c r="GGO75" s="22"/>
      <c r="GGP75" s="22"/>
      <c r="GGQ75" s="22"/>
      <c r="GGR75" s="22"/>
      <c r="GGS75" s="22"/>
      <c r="GGT75" s="22"/>
      <c r="GGU75" s="22"/>
      <c r="GGV75" s="22"/>
      <c r="GGW75" s="22"/>
      <c r="GGX75" s="22"/>
      <c r="GGY75" s="22"/>
      <c r="GGZ75" s="22"/>
      <c r="GHA75" s="22"/>
      <c r="GHB75" s="22"/>
      <c r="GHC75" s="22"/>
      <c r="GHD75" s="22"/>
      <c r="GHE75" s="22"/>
      <c r="GHF75" s="22"/>
      <c r="GHG75" s="22"/>
      <c r="GHH75" s="22"/>
      <c r="GHI75" s="22"/>
      <c r="GHJ75" s="22"/>
      <c r="GHK75" s="22"/>
      <c r="GHL75" s="22"/>
      <c r="GHM75" s="22"/>
      <c r="GHN75" s="22"/>
      <c r="GHO75" s="22"/>
      <c r="GHP75" s="22"/>
      <c r="GHQ75" s="22"/>
      <c r="GHR75" s="22"/>
      <c r="GHS75" s="22"/>
      <c r="GHT75" s="22"/>
      <c r="GHU75" s="22"/>
      <c r="GHV75" s="22"/>
      <c r="GHW75" s="22"/>
      <c r="GHX75" s="22"/>
      <c r="GHY75" s="22"/>
      <c r="GHZ75" s="22"/>
      <c r="GIA75" s="22"/>
      <c r="GIB75" s="22"/>
      <c r="GIC75" s="22"/>
      <c r="GID75" s="22"/>
      <c r="GIE75" s="22"/>
      <c r="GIF75" s="22"/>
      <c r="GIG75" s="22"/>
      <c r="GIH75" s="22"/>
      <c r="GII75" s="22"/>
      <c r="GIJ75" s="22"/>
      <c r="GIK75" s="22"/>
      <c r="GIL75" s="22"/>
      <c r="GIM75" s="22"/>
      <c r="GIN75" s="22"/>
      <c r="GIO75" s="22"/>
      <c r="GIP75" s="22"/>
      <c r="GIQ75" s="22"/>
      <c r="GIR75" s="22"/>
      <c r="GIS75" s="22"/>
      <c r="GIT75" s="22"/>
      <c r="GIU75" s="22"/>
      <c r="GIV75" s="22"/>
      <c r="GIW75" s="22"/>
      <c r="GIX75" s="22"/>
      <c r="GIY75" s="22"/>
      <c r="GIZ75" s="22"/>
      <c r="GJA75" s="22"/>
      <c r="GJB75" s="22"/>
      <c r="GJC75" s="22"/>
      <c r="GJD75" s="22"/>
      <c r="GJE75" s="22"/>
      <c r="GJF75" s="22"/>
      <c r="GJG75" s="22"/>
      <c r="GJH75" s="22"/>
      <c r="GJI75" s="22"/>
      <c r="GJJ75" s="22"/>
      <c r="GJK75" s="22"/>
      <c r="GJL75" s="22"/>
      <c r="GJM75" s="22"/>
      <c r="GJN75" s="22"/>
      <c r="GJO75" s="22"/>
      <c r="GJP75" s="22"/>
      <c r="GJQ75" s="22"/>
      <c r="GJR75" s="22"/>
      <c r="GJS75" s="22"/>
      <c r="GJT75" s="22"/>
      <c r="GJU75" s="22"/>
      <c r="GJV75" s="22"/>
      <c r="GJW75" s="22"/>
      <c r="GJX75" s="22"/>
      <c r="GJY75" s="22"/>
      <c r="GJZ75" s="22"/>
      <c r="GKA75" s="22"/>
      <c r="GKB75" s="22"/>
      <c r="GKC75" s="22"/>
      <c r="GKD75" s="22"/>
      <c r="GKE75" s="22"/>
      <c r="GKF75" s="22"/>
      <c r="GKG75" s="22"/>
      <c r="GKH75" s="22"/>
      <c r="GKI75" s="22"/>
      <c r="GKJ75" s="22"/>
      <c r="GKK75" s="22"/>
      <c r="GKL75" s="22"/>
      <c r="GKM75" s="22"/>
      <c r="GKN75" s="22"/>
      <c r="GKO75" s="22"/>
      <c r="GKP75" s="22"/>
      <c r="GKQ75" s="22"/>
      <c r="GKR75" s="22"/>
      <c r="GKS75" s="22"/>
      <c r="GKT75" s="22"/>
      <c r="GKU75" s="22"/>
      <c r="GKV75" s="22"/>
      <c r="GKW75" s="22"/>
      <c r="GKX75" s="22"/>
      <c r="GKY75" s="22"/>
      <c r="GKZ75" s="22"/>
      <c r="GLA75" s="22"/>
      <c r="GLB75" s="22"/>
      <c r="GLC75" s="22"/>
      <c r="GLD75" s="22"/>
      <c r="GLE75" s="22"/>
      <c r="GLF75" s="22"/>
      <c r="GLG75" s="22"/>
      <c r="GLH75" s="22"/>
      <c r="GLI75" s="22"/>
      <c r="GLJ75" s="22"/>
      <c r="GLK75" s="22"/>
      <c r="GLL75" s="22"/>
      <c r="GLM75" s="22"/>
      <c r="GLN75" s="22"/>
      <c r="GLO75" s="22"/>
      <c r="GLP75" s="22"/>
      <c r="GLQ75" s="22"/>
      <c r="GLR75" s="22"/>
      <c r="GLS75" s="22"/>
      <c r="GLT75" s="22"/>
      <c r="GLU75" s="22"/>
      <c r="GLV75" s="22"/>
      <c r="GLW75" s="22"/>
      <c r="GLX75" s="22"/>
      <c r="GLY75" s="22"/>
      <c r="GLZ75" s="22"/>
      <c r="GMA75" s="22"/>
      <c r="GMB75" s="22"/>
      <c r="GMC75" s="22"/>
      <c r="GMD75" s="22"/>
      <c r="GME75" s="22"/>
      <c r="GMF75" s="22"/>
      <c r="GMG75" s="22"/>
      <c r="GMH75" s="22"/>
      <c r="GMI75" s="22"/>
      <c r="GMJ75" s="22"/>
      <c r="GMK75" s="22"/>
      <c r="GML75" s="22"/>
      <c r="GMM75" s="22"/>
      <c r="GMN75" s="22"/>
      <c r="GMO75" s="22"/>
      <c r="GMP75" s="22"/>
      <c r="GMQ75" s="22"/>
      <c r="GMR75" s="22"/>
      <c r="GMS75" s="22"/>
      <c r="GMT75" s="22"/>
      <c r="GMU75" s="22"/>
      <c r="GMV75" s="22"/>
      <c r="GMW75" s="22"/>
      <c r="GMX75" s="22"/>
      <c r="GMY75" s="22"/>
      <c r="GMZ75" s="22"/>
      <c r="GNA75" s="22"/>
      <c r="GNB75" s="22"/>
      <c r="GNC75" s="22"/>
      <c r="GND75" s="22"/>
      <c r="GNE75" s="22"/>
      <c r="GNF75" s="22"/>
      <c r="GNG75" s="22"/>
      <c r="GNH75" s="22"/>
      <c r="GNI75" s="22"/>
      <c r="GNJ75" s="22"/>
      <c r="GNK75" s="22"/>
      <c r="GNL75" s="22"/>
      <c r="GNM75" s="22"/>
      <c r="GNN75" s="22"/>
      <c r="GNO75" s="22"/>
      <c r="GNP75" s="22"/>
      <c r="GNQ75" s="22"/>
      <c r="GNR75" s="22"/>
      <c r="GNS75" s="22"/>
      <c r="GNT75" s="22"/>
      <c r="GNU75" s="22"/>
      <c r="GNV75" s="22"/>
      <c r="GNW75" s="22"/>
      <c r="GNX75" s="22"/>
      <c r="GNY75" s="22"/>
      <c r="GNZ75" s="22"/>
      <c r="GOA75" s="22"/>
      <c r="GOB75" s="22"/>
      <c r="GOC75" s="22"/>
      <c r="GOD75" s="22"/>
      <c r="GOE75" s="22"/>
      <c r="GOF75" s="22"/>
      <c r="GOG75" s="22"/>
      <c r="GOH75" s="22"/>
      <c r="GOI75" s="22"/>
      <c r="GOJ75" s="22"/>
      <c r="GOK75" s="22"/>
      <c r="GOL75" s="22"/>
      <c r="GOM75" s="22"/>
      <c r="GON75" s="22"/>
      <c r="GOO75" s="22"/>
      <c r="GOP75" s="22"/>
      <c r="GOQ75" s="22"/>
      <c r="GOR75" s="22"/>
      <c r="GOS75" s="22"/>
      <c r="GOT75" s="22"/>
      <c r="GOU75" s="22"/>
      <c r="GOV75" s="22"/>
      <c r="GOW75" s="22"/>
      <c r="GOX75" s="22"/>
      <c r="GOY75" s="22"/>
      <c r="GOZ75" s="22"/>
      <c r="GPA75" s="22"/>
      <c r="GPB75" s="22"/>
      <c r="GPC75" s="22"/>
      <c r="GPD75" s="22"/>
      <c r="GPE75" s="22"/>
      <c r="GPF75" s="22"/>
      <c r="GPG75" s="22"/>
      <c r="GPH75" s="22"/>
      <c r="GPI75" s="22"/>
      <c r="GPJ75" s="22"/>
      <c r="GPK75" s="22"/>
      <c r="GPL75" s="22"/>
      <c r="GPM75" s="22"/>
      <c r="GPN75" s="22"/>
      <c r="GPO75" s="22"/>
      <c r="GPP75" s="22"/>
      <c r="GPQ75" s="22"/>
      <c r="GPR75" s="22"/>
      <c r="GPS75" s="22"/>
      <c r="GPT75" s="22"/>
      <c r="GPU75" s="22"/>
      <c r="GPV75" s="22"/>
      <c r="GPW75" s="22"/>
      <c r="GPX75" s="22"/>
      <c r="GPY75" s="22"/>
      <c r="GPZ75" s="22"/>
      <c r="GQA75" s="22"/>
      <c r="GQB75" s="22"/>
      <c r="GQC75" s="22"/>
      <c r="GQD75" s="22"/>
      <c r="GQE75" s="22"/>
      <c r="GQF75" s="22"/>
      <c r="GQG75" s="22"/>
      <c r="GQH75" s="22"/>
      <c r="GQI75" s="22"/>
      <c r="GQJ75" s="22"/>
      <c r="GQK75" s="22"/>
      <c r="GQL75" s="22"/>
      <c r="GQM75" s="22"/>
      <c r="GQN75" s="22"/>
      <c r="GQO75" s="22"/>
      <c r="GQP75" s="22"/>
      <c r="GQQ75" s="22"/>
      <c r="GQR75" s="22"/>
      <c r="GQS75" s="22"/>
      <c r="GQT75" s="22"/>
      <c r="GQU75" s="22"/>
      <c r="GQV75" s="22"/>
      <c r="GQW75" s="22"/>
      <c r="GQX75" s="22"/>
      <c r="GQY75" s="22"/>
      <c r="GQZ75" s="22"/>
      <c r="GRA75" s="22"/>
      <c r="GRB75" s="22"/>
      <c r="GRC75" s="22"/>
      <c r="GRD75" s="22"/>
      <c r="GRE75" s="22"/>
      <c r="GRF75" s="22"/>
      <c r="GRG75" s="22"/>
      <c r="GRH75" s="22"/>
      <c r="GRI75" s="22"/>
      <c r="GRJ75" s="22"/>
      <c r="GRK75" s="22"/>
      <c r="GRL75" s="22"/>
      <c r="GRM75" s="22"/>
      <c r="GRN75" s="22"/>
      <c r="GRO75" s="22"/>
      <c r="GRP75" s="22"/>
      <c r="GRQ75" s="22"/>
      <c r="GRR75" s="22"/>
      <c r="GRS75" s="22"/>
      <c r="GRT75" s="22"/>
      <c r="GRU75" s="22"/>
      <c r="GRV75" s="22"/>
      <c r="GRW75" s="22"/>
      <c r="GRX75" s="22"/>
      <c r="GRY75" s="22"/>
      <c r="GRZ75" s="22"/>
      <c r="GSA75" s="22"/>
      <c r="GSB75" s="22"/>
      <c r="GSC75" s="22"/>
      <c r="GSD75" s="22"/>
      <c r="GSE75" s="22"/>
      <c r="GSF75" s="22"/>
      <c r="GSG75" s="22"/>
      <c r="GSH75" s="22"/>
      <c r="GSI75" s="22"/>
      <c r="GSJ75" s="22"/>
      <c r="GSK75" s="22"/>
      <c r="GSL75" s="22"/>
      <c r="GSM75" s="22"/>
      <c r="GSN75" s="22"/>
      <c r="GSO75" s="22"/>
      <c r="GSP75" s="22"/>
      <c r="GSQ75" s="22"/>
      <c r="GSR75" s="22"/>
      <c r="GSS75" s="22"/>
      <c r="GST75" s="22"/>
      <c r="GSU75" s="22"/>
      <c r="GSV75" s="22"/>
      <c r="GSW75" s="22"/>
      <c r="GSX75" s="22"/>
      <c r="GSY75" s="22"/>
      <c r="GSZ75" s="22"/>
      <c r="GTA75" s="22"/>
      <c r="GTB75" s="22"/>
      <c r="GTC75" s="22"/>
      <c r="GTD75" s="22"/>
      <c r="GTE75" s="22"/>
      <c r="GTF75" s="22"/>
      <c r="GTG75" s="22"/>
      <c r="GTH75" s="22"/>
      <c r="GTI75" s="22"/>
      <c r="GTJ75" s="22"/>
      <c r="GTK75" s="22"/>
      <c r="GTL75" s="22"/>
      <c r="GTM75" s="22"/>
      <c r="GTN75" s="22"/>
      <c r="GTO75" s="22"/>
      <c r="GTP75" s="22"/>
      <c r="GTQ75" s="22"/>
      <c r="GTR75" s="22"/>
      <c r="GTS75" s="22"/>
      <c r="GTT75" s="22"/>
      <c r="GTU75" s="22"/>
      <c r="GTV75" s="22"/>
      <c r="GTW75" s="22"/>
      <c r="GTX75" s="22"/>
      <c r="GTY75" s="22"/>
      <c r="GTZ75" s="22"/>
      <c r="GUA75" s="22"/>
      <c r="GUB75" s="22"/>
      <c r="GUC75" s="22"/>
      <c r="GUD75" s="22"/>
      <c r="GUE75" s="22"/>
      <c r="GUF75" s="22"/>
      <c r="GUG75" s="22"/>
      <c r="GUH75" s="22"/>
      <c r="GUI75" s="22"/>
      <c r="GUJ75" s="22"/>
      <c r="GUK75" s="22"/>
      <c r="GUL75" s="22"/>
      <c r="GUM75" s="22"/>
      <c r="GUN75" s="22"/>
      <c r="GUO75" s="22"/>
      <c r="GUP75" s="22"/>
      <c r="GUQ75" s="22"/>
      <c r="GUR75" s="22"/>
      <c r="GUS75" s="22"/>
      <c r="GUT75" s="22"/>
      <c r="GUU75" s="22"/>
      <c r="GUV75" s="22"/>
      <c r="GUW75" s="22"/>
      <c r="GUX75" s="22"/>
      <c r="GUY75" s="22"/>
      <c r="GUZ75" s="22"/>
      <c r="GVA75" s="22"/>
      <c r="GVB75" s="22"/>
      <c r="GVC75" s="22"/>
      <c r="GVD75" s="22"/>
      <c r="GVE75" s="22"/>
      <c r="GVF75" s="22"/>
      <c r="GVG75" s="22"/>
      <c r="GVH75" s="22"/>
      <c r="GVI75" s="22"/>
      <c r="GVJ75" s="22"/>
      <c r="GVK75" s="22"/>
      <c r="GVL75" s="22"/>
      <c r="GVM75" s="22"/>
      <c r="GVN75" s="22"/>
      <c r="GVO75" s="22"/>
      <c r="GVP75" s="22"/>
      <c r="GVQ75" s="22"/>
      <c r="GVR75" s="22"/>
      <c r="GVS75" s="22"/>
      <c r="GVT75" s="22"/>
      <c r="GVU75" s="22"/>
      <c r="GVV75" s="22"/>
      <c r="GVW75" s="22"/>
      <c r="GVX75" s="22"/>
      <c r="GVY75" s="22"/>
      <c r="GVZ75" s="22"/>
      <c r="GWA75" s="22"/>
      <c r="GWB75" s="22"/>
      <c r="GWC75" s="22"/>
      <c r="GWD75" s="22"/>
      <c r="GWE75" s="22"/>
      <c r="GWF75" s="22"/>
      <c r="GWG75" s="22"/>
      <c r="GWH75" s="22"/>
      <c r="GWI75" s="22"/>
      <c r="GWJ75" s="22"/>
      <c r="GWK75" s="22"/>
      <c r="GWL75" s="22"/>
      <c r="GWM75" s="22"/>
      <c r="GWN75" s="22"/>
      <c r="GWO75" s="22"/>
      <c r="GWP75" s="22"/>
      <c r="GWQ75" s="22"/>
      <c r="GWR75" s="22"/>
      <c r="GWS75" s="22"/>
      <c r="GWT75" s="22"/>
      <c r="GWU75" s="22"/>
      <c r="GWV75" s="22"/>
      <c r="GWW75" s="22"/>
      <c r="GWX75" s="22"/>
      <c r="GWY75" s="22"/>
      <c r="GWZ75" s="22"/>
      <c r="GXA75" s="22"/>
      <c r="GXB75" s="22"/>
      <c r="GXC75" s="22"/>
      <c r="GXD75" s="22"/>
      <c r="GXE75" s="22"/>
      <c r="GXF75" s="22"/>
      <c r="GXG75" s="22"/>
      <c r="GXH75" s="22"/>
      <c r="GXI75" s="22"/>
      <c r="GXJ75" s="22"/>
      <c r="GXK75" s="22"/>
      <c r="GXL75" s="22"/>
      <c r="GXM75" s="22"/>
      <c r="GXN75" s="22"/>
      <c r="GXO75" s="22"/>
      <c r="GXP75" s="22"/>
      <c r="GXQ75" s="22"/>
      <c r="GXR75" s="22"/>
      <c r="GXS75" s="22"/>
      <c r="GXT75" s="22"/>
      <c r="GXU75" s="22"/>
      <c r="GXV75" s="22"/>
      <c r="GXW75" s="22"/>
      <c r="GXX75" s="22"/>
      <c r="GXY75" s="22"/>
      <c r="GXZ75" s="22"/>
      <c r="GYA75" s="22"/>
      <c r="GYB75" s="22"/>
      <c r="GYC75" s="22"/>
      <c r="GYD75" s="22"/>
      <c r="GYE75" s="22"/>
      <c r="GYF75" s="22"/>
      <c r="GYG75" s="22"/>
      <c r="GYH75" s="22"/>
      <c r="GYI75" s="22"/>
      <c r="GYJ75" s="22"/>
      <c r="GYK75" s="22"/>
      <c r="GYL75" s="22"/>
      <c r="GYM75" s="22"/>
      <c r="GYN75" s="22"/>
      <c r="GYO75" s="22"/>
      <c r="GYP75" s="22"/>
      <c r="GYQ75" s="22"/>
      <c r="GYR75" s="22"/>
      <c r="GYS75" s="22"/>
      <c r="GYT75" s="22"/>
      <c r="GYU75" s="22"/>
      <c r="GYV75" s="22"/>
      <c r="GYW75" s="22"/>
      <c r="GYX75" s="22"/>
      <c r="GYY75" s="22"/>
      <c r="GYZ75" s="22"/>
      <c r="GZA75" s="22"/>
      <c r="GZB75" s="22"/>
      <c r="GZC75" s="22"/>
      <c r="GZD75" s="22"/>
      <c r="GZE75" s="22"/>
      <c r="GZF75" s="22"/>
      <c r="GZG75" s="22"/>
      <c r="GZH75" s="22"/>
      <c r="GZI75" s="22"/>
      <c r="GZJ75" s="22"/>
      <c r="GZK75" s="22"/>
      <c r="GZL75" s="22"/>
      <c r="GZM75" s="22"/>
      <c r="GZN75" s="22"/>
      <c r="GZO75" s="22"/>
      <c r="GZP75" s="22"/>
      <c r="GZQ75" s="22"/>
      <c r="GZR75" s="22"/>
      <c r="GZS75" s="22"/>
      <c r="GZT75" s="22"/>
      <c r="GZU75" s="22"/>
      <c r="GZV75" s="22"/>
      <c r="GZW75" s="22"/>
      <c r="GZX75" s="22"/>
      <c r="GZY75" s="22"/>
      <c r="GZZ75" s="22"/>
      <c r="HAA75" s="22"/>
      <c r="HAB75" s="22"/>
      <c r="HAC75" s="22"/>
      <c r="HAD75" s="22"/>
      <c r="HAE75" s="22"/>
      <c r="HAF75" s="22"/>
      <c r="HAG75" s="22"/>
      <c r="HAH75" s="22"/>
      <c r="HAI75" s="22"/>
      <c r="HAJ75" s="22"/>
      <c r="HAK75" s="22"/>
      <c r="HAL75" s="22"/>
      <c r="HAM75" s="22"/>
      <c r="HAN75" s="22"/>
      <c r="HAO75" s="22"/>
      <c r="HAP75" s="22"/>
      <c r="HAQ75" s="22"/>
      <c r="HAR75" s="22"/>
      <c r="HAS75" s="22"/>
      <c r="HAT75" s="22"/>
      <c r="HAU75" s="22"/>
      <c r="HAV75" s="22"/>
      <c r="HAW75" s="22"/>
      <c r="HAX75" s="22"/>
      <c r="HAY75" s="22"/>
      <c r="HAZ75" s="22"/>
      <c r="HBA75" s="22"/>
      <c r="HBB75" s="22"/>
      <c r="HBC75" s="22"/>
      <c r="HBD75" s="22"/>
      <c r="HBE75" s="22"/>
      <c r="HBF75" s="22"/>
      <c r="HBG75" s="22"/>
      <c r="HBH75" s="22"/>
      <c r="HBI75" s="22"/>
      <c r="HBJ75" s="22"/>
      <c r="HBK75" s="22"/>
      <c r="HBL75" s="22"/>
      <c r="HBM75" s="22"/>
      <c r="HBN75" s="22"/>
      <c r="HBO75" s="22"/>
      <c r="HBP75" s="22"/>
      <c r="HBQ75" s="22"/>
      <c r="HBR75" s="22"/>
      <c r="HBS75" s="22"/>
      <c r="HBT75" s="22"/>
      <c r="HBU75" s="22"/>
      <c r="HBV75" s="22"/>
      <c r="HBW75" s="22"/>
      <c r="HBX75" s="22"/>
      <c r="HBY75" s="22"/>
      <c r="HBZ75" s="22"/>
      <c r="HCA75" s="22"/>
      <c r="HCB75" s="22"/>
      <c r="HCC75" s="22"/>
      <c r="HCD75" s="22"/>
      <c r="HCE75" s="22"/>
      <c r="HCF75" s="22"/>
      <c r="HCG75" s="22"/>
      <c r="HCH75" s="22"/>
      <c r="HCI75" s="22"/>
      <c r="HCJ75" s="22"/>
      <c r="HCK75" s="22"/>
      <c r="HCL75" s="22"/>
      <c r="HCM75" s="22"/>
      <c r="HCN75" s="22"/>
      <c r="HCO75" s="22"/>
      <c r="HCP75" s="22"/>
      <c r="HCQ75" s="22"/>
      <c r="HCR75" s="22"/>
      <c r="HCS75" s="22"/>
      <c r="HCT75" s="22"/>
      <c r="HCU75" s="22"/>
      <c r="HCV75" s="22"/>
      <c r="HCW75" s="22"/>
      <c r="HCX75" s="22"/>
      <c r="HCY75" s="22"/>
      <c r="HCZ75" s="22"/>
      <c r="HDA75" s="22"/>
      <c r="HDB75" s="22"/>
      <c r="HDC75" s="22"/>
      <c r="HDD75" s="22"/>
      <c r="HDE75" s="22"/>
      <c r="HDF75" s="22"/>
      <c r="HDG75" s="22"/>
      <c r="HDH75" s="22"/>
      <c r="HDI75" s="22"/>
      <c r="HDJ75" s="22"/>
      <c r="HDK75" s="22"/>
      <c r="HDL75" s="22"/>
      <c r="HDM75" s="22"/>
      <c r="HDN75" s="22"/>
      <c r="HDO75" s="22"/>
      <c r="HDP75" s="22"/>
      <c r="HDQ75" s="22"/>
      <c r="HDR75" s="22"/>
      <c r="HDS75" s="22"/>
      <c r="HDT75" s="22"/>
      <c r="HDU75" s="22"/>
      <c r="HDV75" s="22"/>
      <c r="HDW75" s="22"/>
      <c r="HDX75" s="22"/>
      <c r="HDY75" s="22"/>
      <c r="HDZ75" s="22"/>
      <c r="HEA75" s="22"/>
      <c r="HEB75" s="22"/>
      <c r="HEC75" s="22"/>
      <c r="HED75" s="22"/>
      <c r="HEE75" s="22"/>
      <c r="HEF75" s="22"/>
      <c r="HEG75" s="22"/>
      <c r="HEH75" s="22"/>
      <c r="HEI75" s="22"/>
      <c r="HEJ75" s="22"/>
      <c r="HEK75" s="22"/>
      <c r="HEL75" s="22"/>
      <c r="HEM75" s="22"/>
      <c r="HEN75" s="22"/>
      <c r="HEO75" s="22"/>
      <c r="HEP75" s="22"/>
      <c r="HEQ75" s="22"/>
      <c r="HER75" s="22"/>
      <c r="HES75" s="22"/>
      <c r="HET75" s="22"/>
      <c r="HEU75" s="22"/>
      <c r="HEV75" s="22"/>
      <c r="HEW75" s="22"/>
      <c r="HEX75" s="22"/>
      <c r="HEY75" s="22"/>
      <c r="HEZ75" s="22"/>
      <c r="HFA75" s="22"/>
      <c r="HFB75" s="22"/>
      <c r="HFC75" s="22"/>
      <c r="HFD75" s="22"/>
      <c r="HFE75" s="22"/>
      <c r="HFF75" s="22"/>
      <c r="HFG75" s="22"/>
      <c r="HFH75" s="22"/>
      <c r="HFI75" s="22"/>
      <c r="HFJ75" s="22"/>
      <c r="HFK75" s="22"/>
      <c r="HFL75" s="22"/>
      <c r="HFM75" s="22"/>
      <c r="HFN75" s="22"/>
      <c r="HFO75" s="22"/>
      <c r="HFP75" s="22"/>
      <c r="HFQ75" s="22"/>
      <c r="HFR75" s="22"/>
      <c r="HFS75" s="22"/>
      <c r="HFT75" s="22"/>
      <c r="HFU75" s="22"/>
      <c r="HFV75" s="22"/>
      <c r="HFW75" s="22"/>
      <c r="HFX75" s="22"/>
      <c r="HFY75" s="22"/>
      <c r="HFZ75" s="22"/>
      <c r="HGA75" s="22"/>
      <c r="HGB75" s="22"/>
      <c r="HGC75" s="22"/>
      <c r="HGD75" s="22"/>
      <c r="HGE75" s="22"/>
      <c r="HGF75" s="22"/>
      <c r="HGG75" s="22"/>
      <c r="HGH75" s="22"/>
      <c r="HGI75" s="22"/>
      <c r="HGJ75" s="22"/>
      <c r="HGK75" s="22"/>
      <c r="HGL75" s="22"/>
      <c r="HGM75" s="22"/>
      <c r="HGN75" s="22"/>
      <c r="HGO75" s="22"/>
      <c r="HGP75" s="22"/>
      <c r="HGQ75" s="22"/>
      <c r="HGR75" s="22"/>
      <c r="HGS75" s="22"/>
      <c r="HGT75" s="22"/>
      <c r="HGU75" s="22"/>
      <c r="HGV75" s="22"/>
      <c r="HGW75" s="22"/>
      <c r="HGX75" s="22"/>
      <c r="HGY75" s="22"/>
      <c r="HGZ75" s="22"/>
      <c r="HHA75" s="22"/>
      <c r="HHB75" s="22"/>
      <c r="HHC75" s="22"/>
      <c r="HHD75" s="22"/>
      <c r="HHE75" s="22"/>
      <c r="HHF75" s="22"/>
      <c r="HHG75" s="22"/>
      <c r="HHH75" s="22"/>
      <c r="HHI75" s="22"/>
      <c r="HHJ75" s="22"/>
      <c r="HHK75" s="22"/>
      <c r="HHL75" s="22"/>
      <c r="HHM75" s="22"/>
      <c r="HHN75" s="22"/>
      <c r="HHO75" s="22"/>
      <c r="HHP75" s="22"/>
      <c r="HHQ75" s="22"/>
      <c r="HHR75" s="22"/>
      <c r="HHS75" s="22"/>
      <c r="HHT75" s="22"/>
      <c r="HHU75" s="22"/>
      <c r="HHV75" s="22"/>
      <c r="HHW75" s="22"/>
      <c r="HHX75" s="22"/>
      <c r="HHY75" s="22"/>
      <c r="HHZ75" s="22"/>
      <c r="HIA75" s="22"/>
      <c r="HIB75" s="22"/>
      <c r="HIC75" s="22"/>
      <c r="HID75" s="22"/>
      <c r="HIE75" s="22"/>
      <c r="HIF75" s="22"/>
      <c r="HIG75" s="22"/>
      <c r="HIH75" s="22"/>
      <c r="HII75" s="22"/>
      <c r="HIJ75" s="22"/>
      <c r="HIK75" s="22"/>
      <c r="HIL75" s="22"/>
      <c r="HIM75" s="22"/>
      <c r="HIN75" s="22"/>
      <c r="HIO75" s="22"/>
      <c r="HIP75" s="22"/>
      <c r="HIQ75" s="22"/>
      <c r="HIR75" s="22"/>
      <c r="HIS75" s="22"/>
      <c r="HIT75" s="22"/>
      <c r="HIU75" s="22"/>
      <c r="HIV75" s="22"/>
      <c r="HIW75" s="22"/>
      <c r="HIX75" s="22"/>
      <c r="HIY75" s="22"/>
      <c r="HIZ75" s="22"/>
      <c r="HJA75" s="22"/>
      <c r="HJB75" s="22"/>
      <c r="HJC75" s="22"/>
      <c r="HJD75" s="22"/>
      <c r="HJE75" s="22"/>
      <c r="HJF75" s="22"/>
      <c r="HJG75" s="22"/>
      <c r="HJH75" s="22"/>
      <c r="HJI75" s="22"/>
      <c r="HJJ75" s="22"/>
      <c r="HJK75" s="22"/>
      <c r="HJL75" s="22"/>
      <c r="HJM75" s="22"/>
      <c r="HJN75" s="22"/>
      <c r="HJO75" s="22"/>
      <c r="HJP75" s="22"/>
      <c r="HJQ75" s="22"/>
      <c r="HJR75" s="22"/>
      <c r="HJS75" s="22"/>
      <c r="HJT75" s="22"/>
      <c r="HJU75" s="22"/>
      <c r="HJV75" s="22"/>
      <c r="HJW75" s="22"/>
      <c r="HJX75" s="22"/>
      <c r="HJY75" s="22"/>
      <c r="HJZ75" s="22"/>
      <c r="HKA75" s="22"/>
      <c r="HKB75" s="22"/>
      <c r="HKC75" s="22"/>
      <c r="HKD75" s="22"/>
      <c r="HKE75" s="22"/>
      <c r="HKF75" s="22"/>
      <c r="HKG75" s="22"/>
      <c r="HKH75" s="22"/>
      <c r="HKI75" s="22"/>
      <c r="HKJ75" s="22"/>
      <c r="HKK75" s="22"/>
      <c r="HKL75" s="22"/>
      <c r="HKM75" s="22"/>
      <c r="HKN75" s="22"/>
      <c r="HKO75" s="22"/>
      <c r="HKP75" s="22"/>
      <c r="HKQ75" s="22"/>
      <c r="HKR75" s="22"/>
      <c r="HKS75" s="22"/>
      <c r="HKT75" s="22"/>
      <c r="HKU75" s="22"/>
      <c r="HKV75" s="22"/>
      <c r="HKW75" s="22"/>
      <c r="HKX75" s="22"/>
      <c r="HKY75" s="22"/>
      <c r="HKZ75" s="22"/>
      <c r="HLA75" s="22"/>
      <c r="HLB75" s="22"/>
      <c r="HLC75" s="22"/>
      <c r="HLD75" s="22"/>
      <c r="HLE75" s="22"/>
      <c r="HLF75" s="22"/>
      <c r="HLG75" s="22"/>
      <c r="HLH75" s="22"/>
      <c r="HLI75" s="22"/>
      <c r="HLJ75" s="22"/>
      <c r="HLK75" s="22"/>
      <c r="HLL75" s="22"/>
      <c r="HLM75" s="22"/>
      <c r="HLN75" s="22"/>
      <c r="HLO75" s="22"/>
      <c r="HLP75" s="22"/>
      <c r="HLQ75" s="22"/>
      <c r="HLR75" s="22"/>
      <c r="HLS75" s="22"/>
      <c r="HLT75" s="22"/>
      <c r="HLU75" s="22"/>
      <c r="HLV75" s="22"/>
      <c r="HLW75" s="22"/>
      <c r="HLX75" s="22"/>
      <c r="HLY75" s="22"/>
      <c r="HLZ75" s="22"/>
      <c r="HMA75" s="22"/>
      <c r="HMB75" s="22"/>
      <c r="HMC75" s="22"/>
      <c r="HMD75" s="22"/>
      <c r="HME75" s="22"/>
      <c r="HMF75" s="22"/>
      <c r="HMG75" s="22"/>
      <c r="HMH75" s="22"/>
      <c r="HMI75" s="22"/>
      <c r="HMJ75" s="22"/>
      <c r="HMK75" s="22"/>
      <c r="HML75" s="22"/>
      <c r="HMM75" s="22"/>
      <c r="HMN75" s="22"/>
      <c r="HMO75" s="22"/>
      <c r="HMP75" s="22"/>
      <c r="HMQ75" s="22"/>
      <c r="HMR75" s="22"/>
      <c r="HMS75" s="22"/>
      <c r="HMT75" s="22"/>
      <c r="HMU75" s="22"/>
      <c r="HMV75" s="22"/>
      <c r="HMW75" s="22"/>
      <c r="HMX75" s="22"/>
      <c r="HMY75" s="22"/>
      <c r="HMZ75" s="22"/>
      <c r="HNA75" s="22"/>
      <c r="HNB75" s="22"/>
      <c r="HNC75" s="22"/>
      <c r="HND75" s="22"/>
      <c r="HNE75" s="22"/>
      <c r="HNF75" s="22"/>
      <c r="HNG75" s="22"/>
      <c r="HNH75" s="22"/>
      <c r="HNI75" s="22"/>
      <c r="HNJ75" s="22"/>
      <c r="HNK75" s="22"/>
      <c r="HNL75" s="22"/>
      <c r="HNM75" s="22"/>
      <c r="HNN75" s="22"/>
      <c r="HNO75" s="22"/>
      <c r="HNP75" s="22"/>
      <c r="HNQ75" s="22"/>
      <c r="HNR75" s="22"/>
      <c r="HNS75" s="22"/>
      <c r="HNT75" s="22"/>
      <c r="HNU75" s="22"/>
      <c r="HNV75" s="22"/>
      <c r="HNW75" s="22"/>
      <c r="HNX75" s="22"/>
      <c r="HNY75" s="22"/>
      <c r="HNZ75" s="22"/>
      <c r="HOA75" s="22"/>
      <c r="HOB75" s="22"/>
      <c r="HOC75" s="22"/>
      <c r="HOD75" s="22"/>
      <c r="HOE75" s="22"/>
      <c r="HOF75" s="22"/>
      <c r="HOG75" s="22"/>
      <c r="HOH75" s="22"/>
      <c r="HOI75" s="22"/>
      <c r="HOJ75" s="22"/>
      <c r="HOK75" s="22"/>
      <c r="HOL75" s="22"/>
      <c r="HOM75" s="22"/>
      <c r="HON75" s="22"/>
      <c r="HOO75" s="22"/>
      <c r="HOP75" s="22"/>
      <c r="HOQ75" s="22"/>
      <c r="HOR75" s="22"/>
      <c r="HOS75" s="22"/>
      <c r="HOT75" s="22"/>
      <c r="HOU75" s="22"/>
      <c r="HOV75" s="22"/>
      <c r="HOW75" s="22"/>
      <c r="HOX75" s="22"/>
      <c r="HOY75" s="22"/>
      <c r="HOZ75" s="22"/>
      <c r="HPA75" s="22"/>
      <c r="HPB75" s="22"/>
      <c r="HPC75" s="22"/>
      <c r="HPD75" s="22"/>
      <c r="HPE75" s="22"/>
      <c r="HPF75" s="22"/>
      <c r="HPG75" s="22"/>
      <c r="HPH75" s="22"/>
      <c r="HPI75" s="22"/>
      <c r="HPJ75" s="22"/>
      <c r="HPK75" s="22"/>
      <c r="HPL75" s="22"/>
      <c r="HPM75" s="22"/>
      <c r="HPN75" s="22"/>
      <c r="HPO75" s="22"/>
      <c r="HPP75" s="22"/>
      <c r="HPQ75" s="22"/>
      <c r="HPR75" s="22"/>
      <c r="HPS75" s="22"/>
      <c r="HPT75" s="22"/>
      <c r="HPU75" s="22"/>
      <c r="HPV75" s="22"/>
      <c r="HPW75" s="22"/>
      <c r="HPX75" s="22"/>
      <c r="HPY75" s="22"/>
      <c r="HPZ75" s="22"/>
      <c r="HQA75" s="22"/>
      <c r="HQB75" s="22"/>
      <c r="HQC75" s="22"/>
      <c r="HQD75" s="22"/>
      <c r="HQE75" s="22"/>
      <c r="HQF75" s="22"/>
      <c r="HQG75" s="22"/>
      <c r="HQH75" s="22"/>
      <c r="HQI75" s="22"/>
      <c r="HQJ75" s="22"/>
      <c r="HQK75" s="22"/>
      <c r="HQL75" s="22"/>
      <c r="HQM75" s="22"/>
      <c r="HQN75" s="22"/>
      <c r="HQO75" s="22"/>
      <c r="HQP75" s="22"/>
      <c r="HQQ75" s="22"/>
      <c r="HQR75" s="22"/>
      <c r="HQS75" s="22"/>
      <c r="HQT75" s="22"/>
      <c r="HQU75" s="22"/>
      <c r="HQV75" s="22"/>
      <c r="HQW75" s="22"/>
      <c r="HQX75" s="22"/>
      <c r="HQY75" s="22"/>
      <c r="HQZ75" s="22"/>
      <c r="HRA75" s="22"/>
      <c r="HRB75" s="22"/>
      <c r="HRC75" s="22"/>
      <c r="HRD75" s="22"/>
      <c r="HRE75" s="22"/>
      <c r="HRF75" s="22"/>
      <c r="HRG75" s="22"/>
      <c r="HRH75" s="22"/>
      <c r="HRI75" s="22"/>
      <c r="HRJ75" s="22"/>
      <c r="HRK75" s="22"/>
      <c r="HRL75" s="22"/>
      <c r="HRM75" s="22"/>
      <c r="HRN75" s="22"/>
      <c r="HRO75" s="22"/>
      <c r="HRP75" s="22"/>
      <c r="HRQ75" s="22"/>
      <c r="HRR75" s="22"/>
      <c r="HRS75" s="22"/>
      <c r="HRT75" s="22"/>
      <c r="HRU75" s="22"/>
      <c r="HRV75" s="22"/>
      <c r="HRW75" s="22"/>
      <c r="HRX75" s="22"/>
      <c r="HRY75" s="22"/>
      <c r="HRZ75" s="22"/>
      <c r="HSA75" s="22"/>
      <c r="HSB75" s="22"/>
      <c r="HSC75" s="22"/>
      <c r="HSD75" s="22"/>
      <c r="HSE75" s="22"/>
      <c r="HSF75" s="22"/>
      <c r="HSG75" s="22"/>
      <c r="HSH75" s="22"/>
      <c r="HSI75" s="22"/>
      <c r="HSJ75" s="22"/>
      <c r="HSK75" s="22"/>
      <c r="HSL75" s="22"/>
      <c r="HSM75" s="22"/>
      <c r="HSN75" s="22"/>
      <c r="HSO75" s="22"/>
      <c r="HSP75" s="22"/>
      <c r="HSQ75" s="22"/>
      <c r="HSR75" s="22"/>
      <c r="HSS75" s="22"/>
      <c r="HST75" s="22"/>
      <c r="HSU75" s="22"/>
      <c r="HSV75" s="22"/>
      <c r="HSW75" s="22"/>
      <c r="HSX75" s="22"/>
      <c r="HSY75" s="22"/>
      <c r="HSZ75" s="22"/>
      <c r="HTA75" s="22"/>
      <c r="HTB75" s="22"/>
      <c r="HTC75" s="22"/>
      <c r="HTD75" s="22"/>
      <c r="HTE75" s="22"/>
      <c r="HTF75" s="22"/>
      <c r="HTG75" s="22"/>
      <c r="HTH75" s="22"/>
      <c r="HTI75" s="22"/>
      <c r="HTJ75" s="22"/>
      <c r="HTK75" s="22"/>
      <c r="HTL75" s="22"/>
      <c r="HTM75" s="22"/>
      <c r="HTN75" s="22"/>
      <c r="HTO75" s="22"/>
      <c r="HTP75" s="22"/>
      <c r="HTQ75" s="22"/>
      <c r="HTR75" s="22"/>
      <c r="HTS75" s="22"/>
      <c r="HTT75" s="22"/>
      <c r="HTU75" s="22"/>
      <c r="HTV75" s="22"/>
      <c r="HTW75" s="22"/>
      <c r="HTX75" s="22"/>
      <c r="HTY75" s="22"/>
      <c r="HTZ75" s="22"/>
      <c r="HUA75" s="22"/>
      <c r="HUB75" s="22"/>
      <c r="HUC75" s="22"/>
      <c r="HUD75" s="22"/>
      <c r="HUE75" s="22"/>
      <c r="HUF75" s="22"/>
      <c r="HUG75" s="22"/>
      <c r="HUH75" s="22"/>
      <c r="HUI75" s="22"/>
      <c r="HUJ75" s="22"/>
      <c r="HUK75" s="22"/>
      <c r="HUL75" s="22"/>
      <c r="HUM75" s="22"/>
      <c r="HUN75" s="22"/>
      <c r="HUO75" s="22"/>
      <c r="HUP75" s="22"/>
      <c r="HUQ75" s="22"/>
      <c r="HUR75" s="22"/>
      <c r="HUS75" s="22"/>
      <c r="HUT75" s="22"/>
      <c r="HUU75" s="22"/>
      <c r="HUV75" s="22"/>
      <c r="HUW75" s="22"/>
      <c r="HUX75" s="22"/>
      <c r="HUY75" s="22"/>
      <c r="HUZ75" s="22"/>
      <c r="HVA75" s="22"/>
      <c r="HVB75" s="22"/>
      <c r="HVC75" s="22"/>
      <c r="HVD75" s="22"/>
      <c r="HVE75" s="22"/>
      <c r="HVF75" s="22"/>
      <c r="HVG75" s="22"/>
      <c r="HVH75" s="22"/>
      <c r="HVI75" s="22"/>
      <c r="HVJ75" s="22"/>
      <c r="HVK75" s="22"/>
      <c r="HVL75" s="22"/>
      <c r="HVM75" s="22"/>
      <c r="HVN75" s="22"/>
      <c r="HVO75" s="22"/>
      <c r="HVP75" s="22"/>
      <c r="HVQ75" s="22"/>
      <c r="HVR75" s="22"/>
      <c r="HVS75" s="22"/>
      <c r="HVT75" s="22"/>
      <c r="HVU75" s="22"/>
      <c r="HVV75" s="22"/>
      <c r="HVW75" s="22"/>
      <c r="HVX75" s="22"/>
      <c r="HVY75" s="22"/>
      <c r="HVZ75" s="22"/>
      <c r="HWA75" s="22"/>
      <c r="HWB75" s="22"/>
      <c r="HWC75" s="22"/>
      <c r="HWD75" s="22"/>
      <c r="HWE75" s="22"/>
      <c r="HWF75" s="22"/>
      <c r="HWG75" s="22"/>
      <c r="HWH75" s="22"/>
      <c r="HWI75" s="22"/>
      <c r="HWJ75" s="22"/>
      <c r="HWK75" s="22"/>
      <c r="HWL75" s="22"/>
      <c r="HWM75" s="22"/>
      <c r="HWN75" s="22"/>
      <c r="HWO75" s="22"/>
      <c r="HWP75" s="22"/>
      <c r="HWQ75" s="22"/>
      <c r="HWR75" s="22"/>
      <c r="HWS75" s="22"/>
      <c r="HWT75" s="22"/>
      <c r="HWU75" s="22"/>
      <c r="HWV75" s="22"/>
      <c r="HWW75" s="22"/>
      <c r="HWX75" s="22"/>
      <c r="HWY75" s="22"/>
      <c r="HWZ75" s="22"/>
      <c r="HXA75" s="22"/>
      <c r="HXB75" s="22"/>
      <c r="HXC75" s="22"/>
      <c r="HXD75" s="22"/>
      <c r="HXE75" s="22"/>
      <c r="HXF75" s="22"/>
      <c r="HXG75" s="22"/>
      <c r="HXH75" s="22"/>
      <c r="HXI75" s="22"/>
      <c r="HXJ75" s="22"/>
      <c r="HXK75" s="22"/>
      <c r="HXL75" s="22"/>
      <c r="HXM75" s="22"/>
      <c r="HXN75" s="22"/>
      <c r="HXO75" s="22"/>
      <c r="HXP75" s="22"/>
      <c r="HXQ75" s="22"/>
      <c r="HXR75" s="22"/>
      <c r="HXS75" s="22"/>
      <c r="HXT75" s="22"/>
      <c r="HXU75" s="22"/>
      <c r="HXV75" s="22"/>
      <c r="HXW75" s="22"/>
      <c r="HXX75" s="22"/>
      <c r="HXY75" s="22"/>
      <c r="HXZ75" s="22"/>
      <c r="HYA75" s="22"/>
      <c r="HYB75" s="22"/>
      <c r="HYC75" s="22"/>
      <c r="HYD75" s="22"/>
      <c r="HYE75" s="22"/>
      <c r="HYF75" s="22"/>
      <c r="HYG75" s="22"/>
      <c r="HYH75" s="22"/>
      <c r="HYI75" s="22"/>
      <c r="HYJ75" s="22"/>
      <c r="HYK75" s="22"/>
      <c r="HYL75" s="22"/>
      <c r="HYM75" s="22"/>
      <c r="HYN75" s="22"/>
      <c r="HYO75" s="22"/>
      <c r="HYP75" s="22"/>
      <c r="HYQ75" s="22"/>
      <c r="HYR75" s="22"/>
      <c r="HYS75" s="22"/>
      <c r="HYT75" s="22"/>
      <c r="HYU75" s="22"/>
      <c r="HYV75" s="22"/>
      <c r="HYW75" s="22"/>
      <c r="HYX75" s="22"/>
      <c r="HYY75" s="22"/>
      <c r="HYZ75" s="22"/>
      <c r="HZA75" s="22"/>
      <c r="HZB75" s="22"/>
      <c r="HZC75" s="22"/>
      <c r="HZD75" s="22"/>
      <c r="HZE75" s="22"/>
      <c r="HZF75" s="22"/>
      <c r="HZG75" s="22"/>
      <c r="HZH75" s="22"/>
      <c r="HZI75" s="22"/>
      <c r="HZJ75" s="22"/>
      <c r="HZK75" s="22"/>
      <c r="HZL75" s="22"/>
      <c r="HZM75" s="22"/>
      <c r="HZN75" s="22"/>
      <c r="HZO75" s="22"/>
      <c r="HZP75" s="22"/>
      <c r="HZQ75" s="22"/>
      <c r="HZR75" s="22"/>
      <c r="HZS75" s="22"/>
      <c r="HZT75" s="22"/>
      <c r="HZU75" s="22"/>
      <c r="HZV75" s="22"/>
      <c r="HZW75" s="22"/>
      <c r="HZX75" s="22"/>
      <c r="HZY75" s="22"/>
      <c r="HZZ75" s="22"/>
      <c r="IAA75" s="22"/>
      <c r="IAB75" s="22"/>
      <c r="IAC75" s="22"/>
      <c r="IAD75" s="22"/>
      <c r="IAE75" s="22"/>
      <c r="IAF75" s="22"/>
      <c r="IAG75" s="22"/>
      <c r="IAH75" s="22"/>
      <c r="IAI75" s="22"/>
      <c r="IAJ75" s="22"/>
      <c r="IAK75" s="22"/>
      <c r="IAL75" s="22"/>
      <c r="IAM75" s="22"/>
      <c r="IAN75" s="22"/>
      <c r="IAO75" s="22"/>
      <c r="IAP75" s="22"/>
      <c r="IAQ75" s="22"/>
      <c r="IAR75" s="22"/>
      <c r="IAS75" s="22"/>
      <c r="IAT75" s="22"/>
      <c r="IAU75" s="22"/>
      <c r="IAV75" s="22"/>
      <c r="IAW75" s="22"/>
      <c r="IAX75" s="22"/>
      <c r="IAY75" s="22"/>
      <c r="IAZ75" s="22"/>
      <c r="IBA75" s="22"/>
      <c r="IBB75" s="22"/>
      <c r="IBC75" s="22"/>
      <c r="IBD75" s="22"/>
      <c r="IBE75" s="22"/>
      <c r="IBF75" s="22"/>
      <c r="IBG75" s="22"/>
      <c r="IBH75" s="22"/>
      <c r="IBI75" s="22"/>
      <c r="IBJ75" s="22"/>
      <c r="IBK75" s="22"/>
      <c r="IBL75" s="22"/>
      <c r="IBM75" s="22"/>
      <c r="IBN75" s="22"/>
      <c r="IBO75" s="22"/>
      <c r="IBP75" s="22"/>
      <c r="IBQ75" s="22"/>
      <c r="IBR75" s="22"/>
      <c r="IBS75" s="22"/>
      <c r="IBT75" s="22"/>
      <c r="IBU75" s="22"/>
      <c r="IBV75" s="22"/>
      <c r="IBW75" s="22"/>
      <c r="IBX75" s="22"/>
      <c r="IBY75" s="22"/>
      <c r="IBZ75" s="22"/>
      <c r="ICA75" s="22"/>
      <c r="ICB75" s="22"/>
      <c r="ICC75" s="22"/>
      <c r="ICD75" s="22"/>
      <c r="ICE75" s="22"/>
      <c r="ICF75" s="22"/>
      <c r="ICG75" s="22"/>
      <c r="ICH75" s="22"/>
      <c r="ICI75" s="22"/>
      <c r="ICJ75" s="22"/>
      <c r="ICK75" s="22"/>
      <c r="ICL75" s="22"/>
      <c r="ICM75" s="22"/>
      <c r="ICN75" s="22"/>
      <c r="ICO75" s="22"/>
      <c r="ICP75" s="22"/>
      <c r="ICQ75" s="22"/>
      <c r="ICR75" s="22"/>
      <c r="ICS75" s="22"/>
      <c r="ICT75" s="22"/>
      <c r="ICU75" s="22"/>
      <c r="ICV75" s="22"/>
      <c r="ICW75" s="22"/>
      <c r="ICX75" s="22"/>
      <c r="ICY75" s="22"/>
      <c r="ICZ75" s="22"/>
      <c r="IDA75" s="22"/>
      <c r="IDB75" s="22"/>
      <c r="IDC75" s="22"/>
      <c r="IDD75" s="22"/>
      <c r="IDE75" s="22"/>
      <c r="IDF75" s="22"/>
      <c r="IDG75" s="22"/>
      <c r="IDH75" s="22"/>
      <c r="IDI75" s="22"/>
      <c r="IDJ75" s="22"/>
      <c r="IDK75" s="22"/>
      <c r="IDL75" s="22"/>
      <c r="IDM75" s="22"/>
      <c r="IDN75" s="22"/>
      <c r="IDO75" s="22"/>
      <c r="IDP75" s="22"/>
      <c r="IDQ75" s="22"/>
      <c r="IDR75" s="22"/>
      <c r="IDS75" s="22"/>
      <c r="IDT75" s="22"/>
      <c r="IDU75" s="22"/>
      <c r="IDV75" s="22"/>
      <c r="IDW75" s="22"/>
      <c r="IDX75" s="22"/>
      <c r="IDY75" s="22"/>
      <c r="IDZ75" s="22"/>
      <c r="IEA75" s="22"/>
      <c r="IEB75" s="22"/>
      <c r="IEC75" s="22"/>
      <c r="IED75" s="22"/>
      <c r="IEE75" s="22"/>
      <c r="IEF75" s="22"/>
      <c r="IEG75" s="22"/>
      <c r="IEH75" s="22"/>
      <c r="IEI75" s="22"/>
      <c r="IEJ75" s="22"/>
      <c r="IEK75" s="22"/>
      <c r="IEL75" s="22"/>
      <c r="IEM75" s="22"/>
      <c r="IEN75" s="22"/>
      <c r="IEO75" s="22"/>
      <c r="IEP75" s="22"/>
      <c r="IEQ75" s="22"/>
      <c r="IER75" s="22"/>
      <c r="IES75" s="22"/>
      <c r="IET75" s="22"/>
      <c r="IEU75" s="22"/>
      <c r="IEV75" s="22"/>
      <c r="IEW75" s="22"/>
      <c r="IEX75" s="22"/>
      <c r="IEY75" s="22"/>
      <c r="IEZ75" s="22"/>
      <c r="IFA75" s="22"/>
      <c r="IFB75" s="22"/>
      <c r="IFC75" s="22"/>
      <c r="IFD75" s="22"/>
      <c r="IFE75" s="22"/>
      <c r="IFF75" s="22"/>
      <c r="IFG75" s="22"/>
      <c r="IFH75" s="22"/>
      <c r="IFI75" s="22"/>
      <c r="IFJ75" s="22"/>
      <c r="IFK75" s="22"/>
      <c r="IFL75" s="22"/>
      <c r="IFM75" s="22"/>
      <c r="IFN75" s="22"/>
      <c r="IFO75" s="22"/>
      <c r="IFP75" s="22"/>
      <c r="IFQ75" s="22"/>
      <c r="IFR75" s="22"/>
      <c r="IFS75" s="22"/>
      <c r="IFT75" s="22"/>
      <c r="IFU75" s="22"/>
      <c r="IFV75" s="22"/>
      <c r="IFW75" s="22"/>
      <c r="IFX75" s="22"/>
      <c r="IFY75" s="22"/>
      <c r="IFZ75" s="22"/>
      <c r="IGA75" s="22"/>
      <c r="IGB75" s="22"/>
      <c r="IGC75" s="22"/>
      <c r="IGD75" s="22"/>
      <c r="IGE75" s="22"/>
      <c r="IGF75" s="22"/>
      <c r="IGG75" s="22"/>
      <c r="IGH75" s="22"/>
      <c r="IGI75" s="22"/>
      <c r="IGJ75" s="22"/>
      <c r="IGK75" s="22"/>
      <c r="IGL75" s="22"/>
      <c r="IGM75" s="22"/>
      <c r="IGN75" s="22"/>
      <c r="IGO75" s="22"/>
      <c r="IGP75" s="22"/>
      <c r="IGQ75" s="22"/>
      <c r="IGR75" s="22"/>
      <c r="IGS75" s="22"/>
      <c r="IGT75" s="22"/>
      <c r="IGU75" s="22"/>
      <c r="IGV75" s="22"/>
      <c r="IGW75" s="22"/>
      <c r="IGX75" s="22"/>
      <c r="IGY75" s="22"/>
      <c r="IGZ75" s="22"/>
      <c r="IHA75" s="22"/>
      <c r="IHB75" s="22"/>
      <c r="IHC75" s="22"/>
      <c r="IHD75" s="22"/>
      <c r="IHE75" s="22"/>
      <c r="IHF75" s="22"/>
      <c r="IHG75" s="22"/>
      <c r="IHH75" s="22"/>
      <c r="IHI75" s="22"/>
      <c r="IHJ75" s="22"/>
      <c r="IHK75" s="22"/>
      <c r="IHL75" s="22"/>
      <c r="IHM75" s="22"/>
      <c r="IHN75" s="22"/>
      <c r="IHO75" s="22"/>
      <c r="IHP75" s="22"/>
      <c r="IHQ75" s="22"/>
      <c r="IHR75" s="22"/>
      <c r="IHS75" s="22"/>
      <c r="IHT75" s="22"/>
      <c r="IHU75" s="22"/>
      <c r="IHV75" s="22"/>
      <c r="IHW75" s="22"/>
      <c r="IHX75" s="22"/>
      <c r="IHY75" s="22"/>
      <c r="IHZ75" s="22"/>
      <c r="IIA75" s="22"/>
      <c r="IIB75" s="22"/>
      <c r="IIC75" s="22"/>
      <c r="IID75" s="22"/>
      <c r="IIE75" s="22"/>
      <c r="IIF75" s="22"/>
      <c r="IIG75" s="22"/>
      <c r="IIH75" s="22"/>
      <c r="III75" s="22"/>
      <c r="IIJ75" s="22"/>
      <c r="IIK75" s="22"/>
      <c r="IIL75" s="22"/>
      <c r="IIM75" s="22"/>
      <c r="IIN75" s="22"/>
      <c r="IIO75" s="22"/>
      <c r="IIP75" s="22"/>
      <c r="IIQ75" s="22"/>
      <c r="IIR75" s="22"/>
      <c r="IIS75" s="22"/>
      <c r="IIT75" s="22"/>
      <c r="IIU75" s="22"/>
      <c r="IIV75" s="22"/>
      <c r="IIW75" s="22"/>
      <c r="IIX75" s="22"/>
      <c r="IIY75" s="22"/>
      <c r="IIZ75" s="22"/>
      <c r="IJA75" s="22"/>
      <c r="IJB75" s="22"/>
      <c r="IJC75" s="22"/>
      <c r="IJD75" s="22"/>
      <c r="IJE75" s="22"/>
      <c r="IJF75" s="22"/>
      <c r="IJG75" s="22"/>
      <c r="IJH75" s="22"/>
      <c r="IJI75" s="22"/>
      <c r="IJJ75" s="22"/>
      <c r="IJK75" s="22"/>
      <c r="IJL75" s="22"/>
      <c r="IJM75" s="22"/>
      <c r="IJN75" s="22"/>
      <c r="IJO75" s="22"/>
      <c r="IJP75" s="22"/>
      <c r="IJQ75" s="22"/>
      <c r="IJR75" s="22"/>
      <c r="IJS75" s="22"/>
      <c r="IJT75" s="22"/>
      <c r="IJU75" s="22"/>
      <c r="IJV75" s="22"/>
      <c r="IJW75" s="22"/>
      <c r="IJX75" s="22"/>
      <c r="IJY75" s="22"/>
      <c r="IJZ75" s="22"/>
      <c r="IKA75" s="22"/>
      <c r="IKB75" s="22"/>
      <c r="IKC75" s="22"/>
      <c r="IKD75" s="22"/>
      <c r="IKE75" s="22"/>
      <c r="IKF75" s="22"/>
      <c r="IKG75" s="22"/>
      <c r="IKH75" s="22"/>
      <c r="IKI75" s="22"/>
      <c r="IKJ75" s="22"/>
      <c r="IKK75" s="22"/>
      <c r="IKL75" s="22"/>
      <c r="IKM75" s="22"/>
      <c r="IKN75" s="22"/>
      <c r="IKO75" s="22"/>
      <c r="IKP75" s="22"/>
      <c r="IKQ75" s="22"/>
      <c r="IKR75" s="22"/>
      <c r="IKS75" s="22"/>
      <c r="IKT75" s="22"/>
      <c r="IKU75" s="22"/>
      <c r="IKV75" s="22"/>
      <c r="IKW75" s="22"/>
      <c r="IKX75" s="22"/>
      <c r="IKY75" s="22"/>
      <c r="IKZ75" s="22"/>
      <c r="ILA75" s="22"/>
      <c r="ILB75" s="22"/>
      <c r="ILC75" s="22"/>
      <c r="ILD75" s="22"/>
      <c r="ILE75" s="22"/>
      <c r="ILF75" s="22"/>
      <c r="ILG75" s="22"/>
      <c r="ILH75" s="22"/>
      <c r="ILI75" s="22"/>
      <c r="ILJ75" s="22"/>
      <c r="ILK75" s="22"/>
      <c r="ILL75" s="22"/>
      <c r="ILM75" s="22"/>
      <c r="ILN75" s="22"/>
      <c r="ILO75" s="22"/>
      <c r="ILP75" s="22"/>
      <c r="ILQ75" s="22"/>
      <c r="ILR75" s="22"/>
      <c r="ILS75" s="22"/>
      <c r="ILT75" s="22"/>
      <c r="ILU75" s="22"/>
      <c r="ILV75" s="22"/>
      <c r="ILW75" s="22"/>
      <c r="ILX75" s="22"/>
      <c r="ILY75" s="22"/>
      <c r="ILZ75" s="22"/>
      <c r="IMA75" s="22"/>
      <c r="IMB75" s="22"/>
      <c r="IMC75" s="22"/>
      <c r="IMD75" s="22"/>
      <c r="IME75" s="22"/>
      <c r="IMF75" s="22"/>
      <c r="IMG75" s="22"/>
      <c r="IMH75" s="22"/>
      <c r="IMI75" s="22"/>
      <c r="IMJ75" s="22"/>
      <c r="IMK75" s="22"/>
      <c r="IML75" s="22"/>
      <c r="IMM75" s="22"/>
      <c r="IMN75" s="22"/>
      <c r="IMO75" s="22"/>
      <c r="IMP75" s="22"/>
      <c r="IMQ75" s="22"/>
      <c r="IMR75" s="22"/>
      <c r="IMS75" s="22"/>
      <c r="IMT75" s="22"/>
      <c r="IMU75" s="22"/>
      <c r="IMV75" s="22"/>
      <c r="IMW75" s="22"/>
      <c r="IMX75" s="22"/>
      <c r="IMY75" s="22"/>
      <c r="IMZ75" s="22"/>
      <c r="INA75" s="22"/>
      <c r="INB75" s="22"/>
      <c r="INC75" s="22"/>
      <c r="IND75" s="22"/>
      <c r="INE75" s="22"/>
      <c r="INF75" s="22"/>
      <c r="ING75" s="22"/>
      <c r="INH75" s="22"/>
      <c r="INI75" s="22"/>
      <c r="INJ75" s="22"/>
      <c r="INK75" s="22"/>
      <c r="INL75" s="22"/>
      <c r="INM75" s="22"/>
      <c r="INN75" s="22"/>
      <c r="INO75" s="22"/>
      <c r="INP75" s="22"/>
      <c r="INQ75" s="22"/>
      <c r="INR75" s="22"/>
      <c r="INS75" s="22"/>
      <c r="INT75" s="22"/>
      <c r="INU75" s="22"/>
      <c r="INV75" s="22"/>
      <c r="INW75" s="22"/>
      <c r="INX75" s="22"/>
      <c r="INY75" s="22"/>
      <c r="INZ75" s="22"/>
      <c r="IOA75" s="22"/>
      <c r="IOB75" s="22"/>
      <c r="IOC75" s="22"/>
      <c r="IOD75" s="22"/>
      <c r="IOE75" s="22"/>
      <c r="IOF75" s="22"/>
      <c r="IOG75" s="22"/>
      <c r="IOH75" s="22"/>
      <c r="IOI75" s="22"/>
      <c r="IOJ75" s="22"/>
      <c r="IOK75" s="22"/>
      <c r="IOL75" s="22"/>
      <c r="IOM75" s="22"/>
      <c r="ION75" s="22"/>
      <c r="IOO75" s="22"/>
      <c r="IOP75" s="22"/>
      <c r="IOQ75" s="22"/>
      <c r="IOR75" s="22"/>
      <c r="IOS75" s="22"/>
      <c r="IOT75" s="22"/>
      <c r="IOU75" s="22"/>
      <c r="IOV75" s="22"/>
      <c r="IOW75" s="22"/>
      <c r="IOX75" s="22"/>
      <c r="IOY75" s="22"/>
      <c r="IOZ75" s="22"/>
      <c r="IPA75" s="22"/>
      <c r="IPB75" s="22"/>
      <c r="IPC75" s="22"/>
      <c r="IPD75" s="22"/>
      <c r="IPE75" s="22"/>
      <c r="IPF75" s="22"/>
      <c r="IPG75" s="22"/>
      <c r="IPH75" s="22"/>
      <c r="IPI75" s="22"/>
      <c r="IPJ75" s="22"/>
      <c r="IPK75" s="22"/>
      <c r="IPL75" s="22"/>
      <c r="IPM75" s="22"/>
      <c r="IPN75" s="22"/>
      <c r="IPO75" s="22"/>
      <c r="IPP75" s="22"/>
      <c r="IPQ75" s="22"/>
      <c r="IPR75" s="22"/>
      <c r="IPS75" s="22"/>
      <c r="IPT75" s="22"/>
      <c r="IPU75" s="22"/>
      <c r="IPV75" s="22"/>
      <c r="IPW75" s="22"/>
      <c r="IPX75" s="22"/>
      <c r="IPY75" s="22"/>
      <c r="IPZ75" s="22"/>
      <c r="IQA75" s="22"/>
      <c r="IQB75" s="22"/>
      <c r="IQC75" s="22"/>
      <c r="IQD75" s="22"/>
      <c r="IQE75" s="22"/>
      <c r="IQF75" s="22"/>
      <c r="IQG75" s="22"/>
      <c r="IQH75" s="22"/>
      <c r="IQI75" s="22"/>
      <c r="IQJ75" s="22"/>
      <c r="IQK75" s="22"/>
      <c r="IQL75" s="22"/>
      <c r="IQM75" s="22"/>
      <c r="IQN75" s="22"/>
      <c r="IQO75" s="22"/>
      <c r="IQP75" s="22"/>
      <c r="IQQ75" s="22"/>
      <c r="IQR75" s="22"/>
      <c r="IQS75" s="22"/>
      <c r="IQT75" s="22"/>
      <c r="IQU75" s="22"/>
      <c r="IQV75" s="22"/>
      <c r="IQW75" s="22"/>
      <c r="IQX75" s="22"/>
      <c r="IQY75" s="22"/>
      <c r="IQZ75" s="22"/>
      <c r="IRA75" s="22"/>
      <c r="IRB75" s="22"/>
      <c r="IRC75" s="22"/>
      <c r="IRD75" s="22"/>
      <c r="IRE75" s="22"/>
      <c r="IRF75" s="22"/>
      <c r="IRG75" s="22"/>
      <c r="IRH75" s="22"/>
      <c r="IRI75" s="22"/>
      <c r="IRJ75" s="22"/>
      <c r="IRK75" s="22"/>
      <c r="IRL75" s="22"/>
      <c r="IRM75" s="22"/>
      <c r="IRN75" s="22"/>
      <c r="IRO75" s="22"/>
      <c r="IRP75" s="22"/>
      <c r="IRQ75" s="22"/>
      <c r="IRR75" s="22"/>
      <c r="IRS75" s="22"/>
      <c r="IRT75" s="22"/>
      <c r="IRU75" s="22"/>
      <c r="IRV75" s="22"/>
      <c r="IRW75" s="22"/>
      <c r="IRX75" s="22"/>
      <c r="IRY75" s="22"/>
      <c r="IRZ75" s="22"/>
      <c r="ISA75" s="22"/>
      <c r="ISB75" s="22"/>
      <c r="ISC75" s="22"/>
      <c r="ISD75" s="22"/>
      <c r="ISE75" s="22"/>
      <c r="ISF75" s="22"/>
      <c r="ISG75" s="22"/>
      <c r="ISH75" s="22"/>
      <c r="ISI75" s="22"/>
      <c r="ISJ75" s="22"/>
      <c r="ISK75" s="22"/>
      <c r="ISL75" s="22"/>
      <c r="ISM75" s="22"/>
      <c r="ISN75" s="22"/>
      <c r="ISO75" s="22"/>
      <c r="ISP75" s="22"/>
      <c r="ISQ75" s="22"/>
      <c r="ISR75" s="22"/>
      <c r="ISS75" s="22"/>
      <c r="IST75" s="22"/>
      <c r="ISU75" s="22"/>
      <c r="ISV75" s="22"/>
      <c r="ISW75" s="22"/>
      <c r="ISX75" s="22"/>
      <c r="ISY75" s="22"/>
      <c r="ISZ75" s="22"/>
      <c r="ITA75" s="22"/>
      <c r="ITB75" s="22"/>
      <c r="ITC75" s="22"/>
      <c r="ITD75" s="22"/>
      <c r="ITE75" s="22"/>
      <c r="ITF75" s="22"/>
      <c r="ITG75" s="22"/>
      <c r="ITH75" s="22"/>
      <c r="ITI75" s="22"/>
      <c r="ITJ75" s="22"/>
      <c r="ITK75" s="22"/>
      <c r="ITL75" s="22"/>
      <c r="ITM75" s="22"/>
      <c r="ITN75" s="22"/>
      <c r="ITO75" s="22"/>
      <c r="ITP75" s="22"/>
      <c r="ITQ75" s="22"/>
      <c r="ITR75" s="22"/>
      <c r="ITS75" s="22"/>
      <c r="ITT75" s="22"/>
      <c r="ITU75" s="22"/>
      <c r="ITV75" s="22"/>
      <c r="ITW75" s="22"/>
      <c r="ITX75" s="22"/>
      <c r="ITY75" s="22"/>
      <c r="ITZ75" s="22"/>
      <c r="IUA75" s="22"/>
      <c r="IUB75" s="22"/>
      <c r="IUC75" s="22"/>
      <c r="IUD75" s="22"/>
      <c r="IUE75" s="22"/>
      <c r="IUF75" s="22"/>
      <c r="IUG75" s="22"/>
      <c r="IUH75" s="22"/>
      <c r="IUI75" s="22"/>
      <c r="IUJ75" s="22"/>
      <c r="IUK75" s="22"/>
      <c r="IUL75" s="22"/>
      <c r="IUM75" s="22"/>
      <c r="IUN75" s="22"/>
      <c r="IUO75" s="22"/>
      <c r="IUP75" s="22"/>
      <c r="IUQ75" s="22"/>
      <c r="IUR75" s="22"/>
      <c r="IUS75" s="22"/>
      <c r="IUT75" s="22"/>
      <c r="IUU75" s="22"/>
      <c r="IUV75" s="22"/>
      <c r="IUW75" s="22"/>
      <c r="IUX75" s="22"/>
      <c r="IUY75" s="22"/>
      <c r="IUZ75" s="22"/>
      <c r="IVA75" s="22"/>
      <c r="IVB75" s="22"/>
      <c r="IVC75" s="22"/>
      <c r="IVD75" s="22"/>
      <c r="IVE75" s="22"/>
      <c r="IVF75" s="22"/>
      <c r="IVG75" s="22"/>
      <c r="IVH75" s="22"/>
      <c r="IVI75" s="22"/>
      <c r="IVJ75" s="22"/>
      <c r="IVK75" s="22"/>
      <c r="IVL75" s="22"/>
      <c r="IVM75" s="22"/>
      <c r="IVN75" s="22"/>
      <c r="IVO75" s="22"/>
      <c r="IVP75" s="22"/>
      <c r="IVQ75" s="22"/>
      <c r="IVR75" s="22"/>
      <c r="IVS75" s="22"/>
      <c r="IVT75" s="22"/>
      <c r="IVU75" s="22"/>
      <c r="IVV75" s="22"/>
      <c r="IVW75" s="22"/>
      <c r="IVX75" s="22"/>
      <c r="IVY75" s="22"/>
      <c r="IVZ75" s="22"/>
      <c r="IWA75" s="22"/>
      <c r="IWB75" s="22"/>
      <c r="IWC75" s="22"/>
      <c r="IWD75" s="22"/>
      <c r="IWE75" s="22"/>
      <c r="IWF75" s="22"/>
      <c r="IWG75" s="22"/>
      <c r="IWH75" s="22"/>
      <c r="IWI75" s="22"/>
      <c r="IWJ75" s="22"/>
      <c r="IWK75" s="22"/>
      <c r="IWL75" s="22"/>
      <c r="IWM75" s="22"/>
      <c r="IWN75" s="22"/>
      <c r="IWO75" s="22"/>
      <c r="IWP75" s="22"/>
      <c r="IWQ75" s="22"/>
      <c r="IWR75" s="22"/>
      <c r="IWS75" s="22"/>
      <c r="IWT75" s="22"/>
      <c r="IWU75" s="22"/>
      <c r="IWV75" s="22"/>
      <c r="IWW75" s="22"/>
      <c r="IWX75" s="22"/>
      <c r="IWY75" s="22"/>
      <c r="IWZ75" s="22"/>
      <c r="IXA75" s="22"/>
      <c r="IXB75" s="22"/>
      <c r="IXC75" s="22"/>
      <c r="IXD75" s="22"/>
      <c r="IXE75" s="22"/>
      <c r="IXF75" s="22"/>
      <c r="IXG75" s="22"/>
      <c r="IXH75" s="22"/>
      <c r="IXI75" s="22"/>
      <c r="IXJ75" s="22"/>
      <c r="IXK75" s="22"/>
      <c r="IXL75" s="22"/>
      <c r="IXM75" s="22"/>
      <c r="IXN75" s="22"/>
      <c r="IXO75" s="22"/>
      <c r="IXP75" s="22"/>
      <c r="IXQ75" s="22"/>
      <c r="IXR75" s="22"/>
      <c r="IXS75" s="22"/>
      <c r="IXT75" s="22"/>
      <c r="IXU75" s="22"/>
      <c r="IXV75" s="22"/>
      <c r="IXW75" s="22"/>
      <c r="IXX75" s="22"/>
      <c r="IXY75" s="22"/>
      <c r="IXZ75" s="22"/>
      <c r="IYA75" s="22"/>
      <c r="IYB75" s="22"/>
      <c r="IYC75" s="22"/>
      <c r="IYD75" s="22"/>
      <c r="IYE75" s="22"/>
      <c r="IYF75" s="22"/>
      <c r="IYG75" s="22"/>
      <c r="IYH75" s="22"/>
      <c r="IYI75" s="22"/>
      <c r="IYJ75" s="22"/>
      <c r="IYK75" s="22"/>
      <c r="IYL75" s="22"/>
      <c r="IYM75" s="22"/>
      <c r="IYN75" s="22"/>
      <c r="IYO75" s="22"/>
      <c r="IYP75" s="22"/>
      <c r="IYQ75" s="22"/>
      <c r="IYR75" s="22"/>
      <c r="IYS75" s="22"/>
      <c r="IYT75" s="22"/>
      <c r="IYU75" s="22"/>
      <c r="IYV75" s="22"/>
      <c r="IYW75" s="22"/>
      <c r="IYX75" s="22"/>
      <c r="IYY75" s="22"/>
      <c r="IYZ75" s="22"/>
      <c r="IZA75" s="22"/>
      <c r="IZB75" s="22"/>
      <c r="IZC75" s="22"/>
      <c r="IZD75" s="22"/>
      <c r="IZE75" s="22"/>
      <c r="IZF75" s="22"/>
      <c r="IZG75" s="22"/>
      <c r="IZH75" s="22"/>
      <c r="IZI75" s="22"/>
      <c r="IZJ75" s="22"/>
      <c r="IZK75" s="22"/>
      <c r="IZL75" s="22"/>
      <c r="IZM75" s="22"/>
      <c r="IZN75" s="22"/>
      <c r="IZO75" s="22"/>
      <c r="IZP75" s="22"/>
      <c r="IZQ75" s="22"/>
      <c r="IZR75" s="22"/>
      <c r="IZS75" s="22"/>
      <c r="IZT75" s="22"/>
      <c r="IZU75" s="22"/>
      <c r="IZV75" s="22"/>
      <c r="IZW75" s="22"/>
      <c r="IZX75" s="22"/>
      <c r="IZY75" s="22"/>
      <c r="IZZ75" s="22"/>
      <c r="JAA75" s="22"/>
      <c r="JAB75" s="22"/>
      <c r="JAC75" s="22"/>
      <c r="JAD75" s="22"/>
      <c r="JAE75" s="22"/>
      <c r="JAF75" s="22"/>
      <c r="JAG75" s="22"/>
      <c r="JAH75" s="22"/>
      <c r="JAI75" s="22"/>
      <c r="JAJ75" s="22"/>
      <c r="JAK75" s="22"/>
      <c r="JAL75" s="22"/>
      <c r="JAM75" s="22"/>
      <c r="JAN75" s="22"/>
      <c r="JAO75" s="22"/>
      <c r="JAP75" s="22"/>
      <c r="JAQ75" s="22"/>
      <c r="JAR75" s="22"/>
      <c r="JAS75" s="22"/>
      <c r="JAT75" s="22"/>
      <c r="JAU75" s="22"/>
      <c r="JAV75" s="22"/>
      <c r="JAW75" s="22"/>
      <c r="JAX75" s="22"/>
      <c r="JAY75" s="22"/>
      <c r="JAZ75" s="22"/>
      <c r="JBA75" s="22"/>
      <c r="JBB75" s="22"/>
      <c r="JBC75" s="22"/>
      <c r="JBD75" s="22"/>
      <c r="JBE75" s="22"/>
      <c r="JBF75" s="22"/>
      <c r="JBG75" s="22"/>
      <c r="JBH75" s="22"/>
      <c r="JBI75" s="22"/>
      <c r="JBJ75" s="22"/>
      <c r="JBK75" s="22"/>
      <c r="JBL75" s="22"/>
      <c r="JBM75" s="22"/>
      <c r="JBN75" s="22"/>
      <c r="JBO75" s="22"/>
      <c r="JBP75" s="22"/>
      <c r="JBQ75" s="22"/>
      <c r="JBR75" s="22"/>
      <c r="JBS75" s="22"/>
      <c r="JBT75" s="22"/>
      <c r="JBU75" s="22"/>
      <c r="JBV75" s="22"/>
      <c r="JBW75" s="22"/>
      <c r="JBX75" s="22"/>
      <c r="JBY75" s="22"/>
      <c r="JBZ75" s="22"/>
      <c r="JCA75" s="22"/>
      <c r="JCB75" s="22"/>
      <c r="JCC75" s="22"/>
      <c r="JCD75" s="22"/>
      <c r="JCE75" s="22"/>
      <c r="JCF75" s="22"/>
      <c r="JCG75" s="22"/>
      <c r="JCH75" s="22"/>
      <c r="JCI75" s="22"/>
      <c r="JCJ75" s="22"/>
      <c r="JCK75" s="22"/>
      <c r="JCL75" s="22"/>
      <c r="JCM75" s="22"/>
      <c r="JCN75" s="22"/>
      <c r="JCO75" s="22"/>
      <c r="JCP75" s="22"/>
      <c r="JCQ75" s="22"/>
      <c r="JCR75" s="22"/>
      <c r="JCS75" s="22"/>
      <c r="JCT75" s="22"/>
      <c r="JCU75" s="22"/>
      <c r="JCV75" s="22"/>
      <c r="JCW75" s="22"/>
      <c r="JCX75" s="22"/>
      <c r="JCY75" s="22"/>
      <c r="JCZ75" s="22"/>
      <c r="JDA75" s="22"/>
      <c r="JDB75" s="22"/>
      <c r="JDC75" s="22"/>
      <c r="JDD75" s="22"/>
      <c r="JDE75" s="22"/>
      <c r="JDF75" s="22"/>
      <c r="JDG75" s="22"/>
      <c r="JDH75" s="22"/>
      <c r="JDI75" s="22"/>
      <c r="JDJ75" s="22"/>
      <c r="JDK75" s="22"/>
      <c r="JDL75" s="22"/>
      <c r="JDM75" s="22"/>
      <c r="JDN75" s="22"/>
      <c r="JDO75" s="22"/>
      <c r="JDP75" s="22"/>
      <c r="JDQ75" s="22"/>
      <c r="JDR75" s="22"/>
      <c r="JDS75" s="22"/>
      <c r="JDT75" s="22"/>
      <c r="JDU75" s="22"/>
      <c r="JDV75" s="22"/>
      <c r="JDW75" s="22"/>
      <c r="JDX75" s="22"/>
      <c r="JDY75" s="22"/>
      <c r="JDZ75" s="22"/>
      <c r="JEA75" s="22"/>
      <c r="JEB75" s="22"/>
      <c r="JEC75" s="22"/>
      <c r="JED75" s="22"/>
      <c r="JEE75" s="22"/>
      <c r="JEF75" s="22"/>
      <c r="JEG75" s="22"/>
      <c r="JEH75" s="22"/>
      <c r="JEI75" s="22"/>
      <c r="JEJ75" s="22"/>
      <c r="JEK75" s="22"/>
      <c r="JEL75" s="22"/>
      <c r="JEM75" s="22"/>
      <c r="JEN75" s="22"/>
      <c r="JEO75" s="22"/>
      <c r="JEP75" s="22"/>
      <c r="JEQ75" s="22"/>
      <c r="JER75" s="22"/>
      <c r="JES75" s="22"/>
      <c r="JET75" s="22"/>
      <c r="JEU75" s="22"/>
      <c r="JEV75" s="22"/>
      <c r="JEW75" s="22"/>
      <c r="JEX75" s="22"/>
      <c r="JEY75" s="22"/>
      <c r="JEZ75" s="22"/>
      <c r="JFA75" s="22"/>
      <c r="JFB75" s="22"/>
      <c r="JFC75" s="22"/>
      <c r="JFD75" s="22"/>
      <c r="JFE75" s="22"/>
      <c r="JFF75" s="22"/>
      <c r="JFG75" s="22"/>
      <c r="JFH75" s="22"/>
      <c r="JFI75" s="22"/>
      <c r="JFJ75" s="22"/>
      <c r="JFK75" s="22"/>
      <c r="JFL75" s="22"/>
      <c r="JFM75" s="22"/>
      <c r="JFN75" s="22"/>
      <c r="JFO75" s="22"/>
      <c r="JFP75" s="22"/>
      <c r="JFQ75" s="22"/>
      <c r="JFR75" s="22"/>
      <c r="JFS75" s="22"/>
      <c r="JFT75" s="22"/>
      <c r="JFU75" s="22"/>
      <c r="JFV75" s="22"/>
      <c r="JFW75" s="22"/>
      <c r="JFX75" s="22"/>
      <c r="JFY75" s="22"/>
      <c r="JFZ75" s="22"/>
      <c r="JGA75" s="22"/>
      <c r="JGB75" s="22"/>
      <c r="JGC75" s="22"/>
      <c r="JGD75" s="22"/>
      <c r="JGE75" s="22"/>
      <c r="JGF75" s="22"/>
      <c r="JGG75" s="22"/>
      <c r="JGH75" s="22"/>
      <c r="JGI75" s="22"/>
      <c r="JGJ75" s="22"/>
      <c r="JGK75" s="22"/>
      <c r="JGL75" s="22"/>
      <c r="JGM75" s="22"/>
      <c r="JGN75" s="22"/>
      <c r="JGO75" s="22"/>
      <c r="JGP75" s="22"/>
      <c r="JGQ75" s="22"/>
      <c r="JGR75" s="22"/>
      <c r="JGS75" s="22"/>
      <c r="JGT75" s="22"/>
      <c r="JGU75" s="22"/>
      <c r="JGV75" s="22"/>
      <c r="JGW75" s="22"/>
      <c r="JGX75" s="22"/>
      <c r="JGY75" s="22"/>
      <c r="JGZ75" s="22"/>
      <c r="JHA75" s="22"/>
      <c r="JHB75" s="22"/>
      <c r="JHC75" s="22"/>
      <c r="JHD75" s="22"/>
      <c r="JHE75" s="22"/>
      <c r="JHF75" s="22"/>
      <c r="JHG75" s="22"/>
      <c r="JHH75" s="22"/>
      <c r="JHI75" s="22"/>
      <c r="JHJ75" s="22"/>
      <c r="JHK75" s="22"/>
      <c r="JHL75" s="22"/>
      <c r="JHM75" s="22"/>
      <c r="JHN75" s="22"/>
      <c r="JHO75" s="22"/>
      <c r="JHP75" s="22"/>
      <c r="JHQ75" s="22"/>
      <c r="JHR75" s="22"/>
      <c r="JHS75" s="22"/>
      <c r="JHT75" s="22"/>
      <c r="JHU75" s="22"/>
      <c r="JHV75" s="22"/>
      <c r="JHW75" s="22"/>
      <c r="JHX75" s="22"/>
      <c r="JHY75" s="22"/>
      <c r="JHZ75" s="22"/>
      <c r="JIA75" s="22"/>
      <c r="JIB75" s="22"/>
      <c r="JIC75" s="22"/>
      <c r="JID75" s="22"/>
      <c r="JIE75" s="22"/>
      <c r="JIF75" s="22"/>
      <c r="JIG75" s="22"/>
      <c r="JIH75" s="22"/>
      <c r="JII75" s="22"/>
      <c r="JIJ75" s="22"/>
      <c r="JIK75" s="22"/>
      <c r="JIL75" s="22"/>
      <c r="JIM75" s="22"/>
      <c r="JIN75" s="22"/>
      <c r="JIO75" s="22"/>
      <c r="JIP75" s="22"/>
      <c r="JIQ75" s="22"/>
      <c r="JIR75" s="22"/>
      <c r="JIS75" s="22"/>
      <c r="JIT75" s="22"/>
      <c r="JIU75" s="22"/>
      <c r="JIV75" s="22"/>
      <c r="JIW75" s="22"/>
      <c r="JIX75" s="22"/>
      <c r="JIY75" s="22"/>
      <c r="JIZ75" s="22"/>
      <c r="JJA75" s="22"/>
      <c r="JJB75" s="22"/>
      <c r="JJC75" s="22"/>
      <c r="JJD75" s="22"/>
      <c r="JJE75" s="22"/>
      <c r="JJF75" s="22"/>
      <c r="JJG75" s="22"/>
      <c r="JJH75" s="22"/>
      <c r="JJI75" s="22"/>
      <c r="JJJ75" s="22"/>
      <c r="JJK75" s="22"/>
      <c r="JJL75" s="22"/>
      <c r="JJM75" s="22"/>
      <c r="JJN75" s="22"/>
      <c r="JJO75" s="22"/>
      <c r="JJP75" s="22"/>
      <c r="JJQ75" s="22"/>
      <c r="JJR75" s="22"/>
      <c r="JJS75" s="22"/>
      <c r="JJT75" s="22"/>
      <c r="JJU75" s="22"/>
      <c r="JJV75" s="22"/>
      <c r="JJW75" s="22"/>
      <c r="JJX75" s="22"/>
      <c r="JJY75" s="22"/>
      <c r="JJZ75" s="22"/>
      <c r="JKA75" s="22"/>
      <c r="JKB75" s="22"/>
      <c r="JKC75" s="22"/>
      <c r="JKD75" s="22"/>
      <c r="JKE75" s="22"/>
      <c r="JKF75" s="22"/>
      <c r="JKG75" s="22"/>
      <c r="JKH75" s="22"/>
      <c r="JKI75" s="22"/>
      <c r="JKJ75" s="22"/>
      <c r="JKK75" s="22"/>
      <c r="JKL75" s="22"/>
      <c r="JKM75" s="22"/>
      <c r="JKN75" s="22"/>
      <c r="JKO75" s="22"/>
      <c r="JKP75" s="22"/>
      <c r="JKQ75" s="22"/>
      <c r="JKR75" s="22"/>
      <c r="JKS75" s="22"/>
      <c r="JKT75" s="22"/>
      <c r="JKU75" s="22"/>
      <c r="JKV75" s="22"/>
      <c r="JKW75" s="22"/>
      <c r="JKX75" s="22"/>
      <c r="JKY75" s="22"/>
      <c r="JKZ75" s="22"/>
      <c r="JLA75" s="22"/>
      <c r="JLB75" s="22"/>
      <c r="JLC75" s="22"/>
      <c r="JLD75" s="22"/>
      <c r="JLE75" s="22"/>
      <c r="JLF75" s="22"/>
      <c r="JLG75" s="22"/>
      <c r="JLH75" s="22"/>
      <c r="JLI75" s="22"/>
      <c r="JLJ75" s="22"/>
      <c r="JLK75" s="22"/>
      <c r="JLL75" s="22"/>
      <c r="JLM75" s="22"/>
      <c r="JLN75" s="22"/>
      <c r="JLO75" s="22"/>
      <c r="JLP75" s="22"/>
      <c r="JLQ75" s="22"/>
      <c r="JLR75" s="22"/>
      <c r="JLS75" s="22"/>
      <c r="JLT75" s="22"/>
      <c r="JLU75" s="22"/>
      <c r="JLV75" s="22"/>
      <c r="JLW75" s="22"/>
      <c r="JLX75" s="22"/>
      <c r="JLY75" s="22"/>
      <c r="JLZ75" s="22"/>
      <c r="JMA75" s="22"/>
      <c r="JMB75" s="22"/>
      <c r="JMC75" s="22"/>
      <c r="JMD75" s="22"/>
      <c r="JME75" s="22"/>
      <c r="JMF75" s="22"/>
      <c r="JMG75" s="22"/>
      <c r="JMH75" s="22"/>
      <c r="JMI75" s="22"/>
      <c r="JMJ75" s="22"/>
      <c r="JMK75" s="22"/>
      <c r="JML75" s="22"/>
      <c r="JMM75" s="22"/>
      <c r="JMN75" s="22"/>
      <c r="JMO75" s="22"/>
      <c r="JMP75" s="22"/>
      <c r="JMQ75" s="22"/>
      <c r="JMR75" s="22"/>
      <c r="JMS75" s="22"/>
      <c r="JMT75" s="22"/>
      <c r="JMU75" s="22"/>
      <c r="JMV75" s="22"/>
      <c r="JMW75" s="22"/>
      <c r="JMX75" s="22"/>
      <c r="JMY75" s="22"/>
      <c r="JMZ75" s="22"/>
      <c r="JNA75" s="22"/>
      <c r="JNB75" s="22"/>
      <c r="JNC75" s="22"/>
      <c r="JND75" s="22"/>
      <c r="JNE75" s="22"/>
      <c r="JNF75" s="22"/>
      <c r="JNG75" s="22"/>
      <c r="JNH75" s="22"/>
      <c r="JNI75" s="22"/>
      <c r="JNJ75" s="22"/>
      <c r="JNK75" s="22"/>
      <c r="JNL75" s="22"/>
      <c r="JNM75" s="22"/>
      <c r="JNN75" s="22"/>
      <c r="JNO75" s="22"/>
      <c r="JNP75" s="22"/>
      <c r="JNQ75" s="22"/>
      <c r="JNR75" s="22"/>
      <c r="JNS75" s="22"/>
      <c r="JNT75" s="22"/>
      <c r="JNU75" s="22"/>
      <c r="JNV75" s="22"/>
      <c r="JNW75" s="22"/>
      <c r="JNX75" s="22"/>
      <c r="JNY75" s="22"/>
      <c r="JNZ75" s="22"/>
      <c r="JOA75" s="22"/>
      <c r="JOB75" s="22"/>
      <c r="JOC75" s="22"/>
      <c r="JOD75" s="22"/>
      <c r="JOE75" s="22"/>
      <c r="JOF75" s="22"/>
      <c r="JOG75" s="22"/>
      <c r="JOH75" s="22"/>
      <c r="JOI75" s="22"/>
      <c r="JOJ75" s="22"/>
      <c r="JOK75" s="22"/>
      <c r="JOL75" s="22"/>
      <c r="JOM75" s="22"/>
      <c r="JON75" s="22"/>
      <c r="JOO75" s="22"/>
      <c r="JOP75" s="22"/>
      <c r="JOQ75" s="22"/>
      <c r="JOR75" s="22"/>
      <c r="JOS75" s="22"/>
      <c r="JOT75" s="22"/>
      <c r="JOU75" s="22"/>
      <c r="JOV75" s="22"/>
      <c r="JOW75" s="22"/>
      <c r="JOX75" s="22"/>
      <c r="JOY75" s="22"/>
      <c r="JOZ75" s="22"/>
      <c r="JPA75" s="22"/>
      <c r="JPB75" s="22"/>
      <c r="JPC75" s="22"/>
      <c r="JPD75" s="22"/>
      <c r="JPE75" s="22"/>
      <c r="JPF75" s="22"/>
      <c r="JPG75" s="22"/>
      <c r="JPH75" s="22"/>
      <c r="JPI75" s="22"/>
      <c r="JPJ75" s="22"/>
      <c r="JPK75" s="22"/>
      <c r="JPL75" s="22"/>
      <c r="JPM75" s="22"/>
      <c r="JPN75" s="22"/>
      <c r="JPO75" s="22"/>
      <c r="JPP75" s="22"/>
      <c r="JPQ75" s="22"/>
      <c r="JPR75" s="22"/>
      <c r="JPS75" s="22"/>
      <c r="JPT75" s="22"/>
      <c r="JPU75" s="22"/>
      <c r="JPV75" s="22"/>
      <c r="JPW75" s="22"/>
      <c r="JPX75" s="22"/>
      <c r="JPY75" s="22"/>
      <c r="JPZ75" s="22"/>
      <c r="JQA75" s="22"/>
      <c r="JQB75" s="22"/>
      <c r="JQC75" s="22"/>
      <c r="JQD75" s="22"/>
      <c r="JQE75" s="22"/>
      <c r="JQF75" s="22"/>
      <c r="JQG75" s="22"/>
      <c r="JQH75" s="22"/>
      <c r="JQI75" s="22"/>
      <c r="JQJ75" s="22"/>
      <c r="JQK75" s="22"/>
      <c r="JQL75" s="22"/>
      <c r="JQM75" s="22"/>
      <c r="JQN75" s="22"/>
      <c r="JQO75" s="22"/>
      <c r="JQP75" s="22"/>
      <c r="JQQ75" s="22"/>
      <c r="JQR75" s="22"/>
      <c r="JQS75" s="22"/>
      <c r="JQT75" s="22"/>
      <c r="JQU75" s="22"/>
      <c r="JQV75" s="22"/>
      <c r="JQW75" s="22"/>
      <c r="JQX75" s="22"/>
      <c r="JQY75" s="22"/>
      <c r="JQZ75" s="22"/>
      <c r="JRA75" s="22"/>
      <c r="JRB75" s="22"/>
      <c r="JRC75" s="22"/>
      <c r="JRD75" s="22"/>
      <c r="JRE75" s="22"/>
      <c r="JRF75" s="22"/>
      <c r="JRG75" s="22"/>
      <c r="JRH75" s="22"/>
      <c r="JRI75" s="22"/>
      <c r="JRJ75" s="22"/>
      <c r="JRK75" s="22"/>
      <c r="JRL75" s="22"/>
      <c r="JRM75" s="22"/>
      <c r="JRN75" s="22"/>
      <c r="JRO75" s="22"/>
      <c r="JRP75" s="22"/>
      <c r="JRQ75" s="22"/>
      <c r="JRR75" s="22"/>
      <c r="JRS75" s="22"/>
      <c r="JRT75" s="22"/>
      <c r="JRU75" s="22"/>
      <c r="JRV75" s="22"/>
      <c r="JRW75" s="22"/>
      <c r="JRX75" s="22"/>
      <c r="JRY75" s="22"/>
      <c r="JRZ75" s="22"/>
      <c r="JSA75" s="22"/>
      <c r="JSB75" s="22"/>
      <c r="JSC75" s="22"/>
      <c r="JSD75" s="22"/>
      <c r="JSE75" s="22"/>
      <c r="JSF75" s="22"/>
      <c r="JSG75" s="22"/>
      <c r="JSH75" s="22"/>
      <c r="JSI75" s="22"/>
      <c r="JSJ75" s="22"/>
      <c r="JSK75" s="22"/>
      <c r="JSL75" s="22"/>
      <c r="JSM75" s="22"/>
      <c r="JSN75" s="22"/>
      <c r="JSO75" s="22"/>
      <c r="JSP75" s="22"/>
      <c r="JSQ75" s="22"/>
      <c r="JSR75" s="22"/>
      <c r="JSS75" s="22"/>
      <c r="JST75" s="22"/>
      <c r="JSU75" s="22"/>
      <c r="JSV75" s="22"/>
      <c r="JSW75" s="22"/>
      <c r="JSX75" s="22"/>
      <c r="JSY75" s="22"/>
      <c r="JSZ75" s="22"/>
      <c r="JTA75" s="22"/>
      <c r="JTB75" s="22"/>
      <c r="JTC75" s="22"/>
      <c r="JTD75" s="22"/>
      <c r="JTE75" s="22"/>
      <c r="JTF75" s="22"/>
      <c r="JTG75" s="22"/>
      <c r="JTH75" s="22"/>
      <c r="JTI75" s="22"/>
      <c r="JTJ75" s="22"/>
      <c r="JTK75" s="22"/>
      <c r="JTL75" s="22"/>
      <c r="JTM75" s="22"/>
      <c r="JTN75" s="22"/>
      <c r="JTO75" s="22"/>
      <c r="JTP75" s="22"/>
      <c r="JTQ75" s="22"/>
      <c r="JTR75" s="22"/>
      <c r="JTS75" s="22"/>
      <c r="JTT75" s="22"/>
      <c r="JTU75" s="22"/>
      <c r="JTV75" s="22"/>
      <c r="JTW75" s="22"/>
      <c r="JTX75" s="22"/>
      <c r="JTY75" s="22"/>
      <c r="JTZ75" s="22"/>
      <c r="JUA75" s="22"/>
      <c r="JUB75" s="22"/>
      <c r="JUC75" s="22"/>
      <c r="JUD75" s="22"/>
      <c r="JUE75" s="22"/>
      <c r="JUF75" s="22"/>
      <c r="JUG75" s="22"/>
      <c r="JUH75" s="22"/>
      <c r="JUI75" s="22"/>
      <c r="JUJ75" s="22"/>
      <c r="JUK75" s="22"/>
      <c r="JUL75" s="22"/>
      <c r="JUM75" s="22"/>
      <c r="JUN75" s="22"/>
      <c r="JUO75" s="22"/>
      <c r="JUP75" s="22"/>
      <c r="JUQ75" s="22"/>
      <c r="JUR75" s="22"/>
      <c r="JUS75" s="22"/>
      <c r="JUT75" s="22"/>
      <c r="JUU75" s="22"/>
      <c r="JUV75" s="22"/>
      <c r="JUW75" s="22"/>
      <c r="JUX75" s="22"/>
      <c r="JUY75" s="22"/>
      <c r="JUZ75" s="22"/>
      <c r="JVA75" s="22"/>
      <c r="JVB75" s="22"/>
      <c r="JVC75" s="22"/>
      <c r="JVD75" s="22"/>
      <c r="JVE75" s="22"/>
      <c r="JVF75" s="22"/>
      <c r="JVG75" s="22"/>
      <c r="JVH75" s="22"/>
      <c r="JVI75" s="22"/>
      <c r="JVJ75" s="22"/>
      <c r="JVK75" s="22"/>
      <c r="JVL75" s="22"/>
      <c r="JVM75" s="22"/>
      <c r="JVN75" s="22"/>
      <c r="JVO75" s="22"/>
      <c r="JVP75" s="22"/>
      <c r="JVQ75" s="22"/>
      <c r="JVR75" s="22"/>
      <c r="JVS75" s="22"/>
      <c r="JVT75" s="22"/>
      <c r="JVU75" s="22"/>
      <c r="JVV75" s="22"/>
      <c r="JVW75" s="22"/>
      <c r="JVX75" s="22"/>
      <c r="JVY75" s="22"/>
      <c r="JVZ75" s="22"/>
      <c r="JWA75" s="22"/>
      <c r="JWB75" s="22"/>
      <c r="JWC75" s="22"/>
      <c r="JWD75" s="22"/>
      <c r="JWE75" s="22"/>
      <c r="JWF75" s="22"/>
      <c r="JWG75" s="22"/>
      <c r="JWH75" s="22"/>
      <c r="JWI75" s="22"/>
      <c r="JWJ75" s="22"/>
      <c r="JWK75" s="22"/>
      <c r="JWL75" s="22"/>
      <c r="JWM75" s="22"/>
      <c r="JWN75" s="22"/>
      <c r="JWO75" s="22"/>
      <c r="JWP75" s="22"/>
      <c r="JWQ75" s="22"/>
      <c r="JWR75" s="22"/>
      <c r="JWS75" s="22"/>
      <c r="JWT75" s="22"/>
      <c r="JWU75" s="22"/>
      <c r="JWV75" s="22"/>
      <c r="JWW75" s="22"/>
      <c r="JWX75" s="22"/>
      <c r="JWY75" s="22"/>
      <c r="JWZ75" s="22"/>
      <c r="JXA75" s="22"/>
      <c r="JXB75" s="22"/>
      <c r="JXC75" s="22"/>
      <c r="JXD75" s="22"/>
      <c r="JXE75" s="22"/>
      <c r="JXF75" s="22"/>
      <c r="JXG75" s="22"/>
      <c r="JXH75" s="22"/>
      <c r="JXI75" s="22"/>
      <c r="JXJ75" s="22"/>
      <c r="JXK75" s="22"/>
      <c r="JXL75" s="22"/>
      <c r="JXM75" s="22"/>
      <c r="JXN75" s="22"/>
      <c r="JXO75" s="22"/>
      <c r="JXP75" s="22"/>
      <c r="JXQ75" s="22"/>
      <c r="JXR75" s="22"/>
      <c r="JXS75" s="22"/>
      <c r="JXT75" s="22"/>
      <c r="JXU75" s="22"/>
      <c r="JXV75" s="22"/>
      <c r="JXW75" s="22"/>
      <c r="JXX75" s="22"/>
      <c r="JXY75" s="22"/>
      <c r="JXZ75" s="22"/>
      <c r="JYA75" s="22"/>
      <c r="JYB75" s="22"/>
      <c r="JYC75" s="22"/>
      <c r="JYD75" s="22"/>
      <c r="JYE75" s="22"/>
      <c r="JYF75" s="22"/>
      <c r="JYG75" s="22"/>
      <c r="JYH75" s="22"/>
      <c r="JYI75" s="22"/>
      <c r="JYJ75" s="22"/>
      <c r="JYK75" s="22"/>
      <c r="JYL75" s="22"/>
      <c r="JYM75" s="22"/>
      <c r="JYN75" s="22"/>
      <c r="JYO75" s="22"/>
      <c r="JYP75" s="22"/>
      <c r="JYQ75" s="22"/>
      <c r="JYR75" s="22"/>
      <c r="JYS75" s="22"/>
      <c r="JYT75" s="22"/>
      <c r="JYU75" s="22"/>
      <c r="JYV75" s="22"/>
      <c r="JYW75" s="22"/>
      <c r="JYX75" s="22"/>
      <c r="JYY75" s="22"/>
      <c r="JYZ75" s="22"/>
      <c r="JZA75" s="22"/>
      <c r="JZB75" s="22"/>
      <c r="JZC75" s="22"/>
      <c r="JZD75" s="22"/>
      <c r="JZE75" s="22"/>
      <c r="JZF75" s="22"/>
      <c r="JZG75" s="22"/>
      <c r="JZH75" s="22"/>
      <c r="JZI75" s="22"/>
      <c r="JZJ75" s="22"/>
      <c r="JZK75" s="22"/>
      <c r="JZL75" s="22"/>
      <c r="JZM75" s="22"/>
      <c r="JZN75" s="22"/>
      <c r="JZO75" s="22"/>
      <c r="JZP75" s="22"/>
      <c r="JZQ75" s="22"/>
      <c r="JZR75" s="22"/>
      <c r="JZS75" s="22"/>
      <c r="JZT75" s="22"/>
      <c r="JZU75" s="22"/>
      <c r="JZV75" s="22"/>
      <c r="JZW75" s="22"/>
      <c r="JZX75" s="22"/>
      <c r="JZY75" s="22"/>
      <c r="JZZ75" s="22"/>
      <c r="KAA75" s="22"/>
      <c r="KAB75" s="22"/>
      <c r="KAC75" s="22"/>
      <c r="KAD75" s="22"/>
      <c r="KAE75" s="22"/>
      <c r="KAF75" s="22"/>
      <c r="KAG75" s="22"/>
      <c r="KAH75" s="22"/>
      <c r="KAI75" s="22"/>
      <c r="KAJ75" s="22"/>
      <c r="KAK75" s="22"/>
      <c r="KAL75" s="22"/>
      <c r="KAM75" s="22"/>
      <c r="KAN75" s="22"/>
      <c r="KAO75" s="22"/>
      <c r="KAP75" s="22"/>
      <c r="KAQ75" s="22"/>
      <c r="KAR75" s="22"/>
      <c r="KAS75" s="22"/>
      <c r="KAT75" s="22"/>
      <c r="KAU75" s="22"/>
      <c r="KAV75" s="22"/>
      <c r="KAW75" s="22"/>
      <c r="KAX75" s="22"/>
      <c r="KAY75" s="22"/>
      <c r="KAZ75" s="22"/>
      <c r="KBA75" s="22"/>
      <c r="KBB75" s="22"/>
      <c r="KBC75" s="22"/>
      <c r="KBD75" s="22"/>
      <c r="KBE75" s="22"/>
      <c r="KBF75" s="22"/>
      <c r="KBG75" s="22"/>
      <c r="KBH75" s="22"/>
      <c r="KBI75" s="22"/>
      <c r="KBJ75" s="22"/>
      <c r="KBK75" s="22"/>
      <c r="KBL75" s="22"/>
      <c r="KBM75" s="22"/>
      <c r="KBN75" s="22"/>
      <c r="KBO75" s="22"/>
      <c r="KBP75" s="22"/>
      <c r="KBQ75" s="22"/>
      <c r="KBR75" s="22"/>
      <c r="KBS75" s="22"/>
      <c r="KBT75" s="22"/>
      <c r="KBU75" s="22"/>
      <c r="KBV75" s="22"/>
      <c r="KBW75" s="22"/>
      <c r="KBX75" s="22"/>
      <c r="KBY75" s="22"/>
      <c r="KBZ75" s="22"/>
      <c r="KCA75" s="22"/>
      <c r="KCB75" s="22"/>
      <c r="KCC75" s="22"/>
      <c r="KCD75" s="22"/>
      <c r="KCE75" s="22"/>
      <c r="KCF75" s="22"/>
      <c r="KCG75" s="22"/>
      <c r="KCH75" s="22"/>
      <c r="KCI75" s="22"/>
      <c r="KCJ75" s="22"/>
      <c r="KCK75" s="22"/>
      <c r="KCL75" s="22"/>
      <c r="KCM75" s="22"/>
      <c r="KCN75" s="22"/>
      <c r="KCO75" s="22"/>
      <c r="KCP75" s="22"/>
      <c r="KCQ75" s="22"/>
      <c r="KCR75" s="22"/>
      <c r="KCS75" s="22"/>
      <c r="KCT75" s="22"/>
      <c r="KCU75" s="22"/>
      <c r="KCV75" s="22"/>
      <c r="KCW75" s="22"/>
      <c r="KCX75" s="22"/>
      <c r="KCY75" s="22"/>
      <c r="KCZ75" s="22"/>
      <c r="KDA75" s="22"/>
      <c r="KDB75" s="22"/>
      <c r="KDC75" s="22"/>
      <c r="KDD75" s="22"/>
      <c r="KDE75" s="22"/>
      <c r="KDF75" s="22"/>
      <c r="KDG75" s="22"/>
      <c r="KDH75" s="22"/>
      <c r="KDI75" s="22"/>
      <c r="KDJ75" s="22"/>
      <c r="KDK75" s="22"/>
      <c r="KDL75" s="22"/>
      <c r="KDM75" s="22"/>
      <c r="KDN75" s="22"/>
      <c r="KDO75" s="22"/>
      <c r="KDP75" s="22"/>
      <c r="KDQ75" s="22"/>
      <c r="KDR75" s="22"/>
      <c r="KDS75" s="22"/>
      <c r="KDT75" s="22"/>
      <c r="KDU75" s="22"/>
      <c r="KDV75" s="22"/>
      <c r="KDW75" s="22"/>
      <c r="KDX75" s="22"/>
      <c r="KDY75" s="22"/>
      <c r="KDZ75" s="22"/>
      <c r="KEA75" s="22"/>
      <c r="KEB75" s="22"/>
      <c r="KEC75" s="22"/>
      <c r="KED75" s="22"/>
      <c r="KEE75" s="22"/>
      <c r="KEF75" s="22"/>
      <c r="KEG75" s="22"/>
      <c r="KEH75" s="22"/>
      <c r="KEI75" s="22"/>
      <c r="KEJ75" s="22"/>
      <c r="KEK75" s="22"/>
      <c r="KEL75" s="22"/>
      <c r="KEM75" s="22"/>
      <c r="KEN75" s="22"/>
      <c r="KEO75" s="22"/>
      <c r="KEP75" s="22"/>
      <c r="KEQ75" s="22"/>
      <c r="KER75" s="22"/>
      <c r="KES75" s="22"/>
      <c r="KET75" s="22"/>
      <c r="KEU75" s="22"/>
      <c r="KEV75" s="22"/>
      <c r="KEW75" s="22"/>
      <c r="KEX75" s="22"/>
      <c r="KEY75" s="22"/>
      <c r="KEZ75" s="22"/>
      <c r="KFA75" s="22"/>
      <c r="KFB75" s="22"/>
      <c r="KFC75" s="22"/>
      <c r="KFD75" s="22"/>
      <c r="KFE75" s="22"/>
      <c r="KFF75" s="22"/>
      <c r="KFG75" s="22"/>
      <c r="KFH75" s="22"/>
      <c r="KFI75" s="22"/>
      <c r="KFJ75" s="22"/>
      <c r="KFK75" s="22"/>
      <c r="KFL75" s="22"/>
      <c r="KFM75" s="22"/>
      <c r="KFN75" s="22"/>
      <c r="KFO75" s="22"/>
      <c r="KFP75" s="22"/>
      <c r="KFQ75" s="22"/>
      <c r="KFR75" s="22"/>
      <c r="KFS75" s="22"/>
      <c r="KFT75" s="22"/>
      <c r="KFU75" s="22"/>
      <c r="KFV75" s="22"/>
      <c r="KFW75" s="22"/>
      <c r="KFX75" s="22"/>
      <c r="KFY75" s="22"/>
      <c r="KFZ75" s="22"/>
      <c r="KGA75" s="22"/>
      <c r="KGB75" s="22"/>
      <c r="KGC75" s="22"/>
      <c r="KGD75" s="22"/>
      <c r="KGE75" s="22"/>
      <c r="KGF75" s="22"/>
      <c r="KGG75" s="22"/>
      <c r="KGH75" s="22"/>
      <c r="KGI75" s="22"/>
      <c r="KGJ75" s="22"/>
      <c r="KGK75" s="22"/>
      <c r="KGL75" s="22"/>
      <c r="KGM75" s="22"/>
      <c r="KGN75" s="22"/>
      <c r="KGO75" s="22"/>
      <c r="KGP75" s="22"/>
      <c r="KGQ75" s="22"/>
      <c r="KGR75" s="22"/>
      <c r="KGS75" s="22"/>
      <c r="KGT75" s="22"/>
      <c r="KGU75" s="22"/>
      <c r="KGV75" s="22"/>
      <c r="KGW75" s="22"/>
      <c r="KGX75" s="22"/>
      <c r="KGY75" s="22"/>
      <c r="KGZ75" s="22"/>
      <c r="KHA75" s="22"/>
      <c r="KHB75" s="22"/>
      <c r="KHC75" s="22"/>
      <c r="KHD75" s="22"/>
      <c r="KHE75" s="22"/>
      <c r="KHF75" s="22"/>
      <c r="KHG75" s="22"/>
      <c r="KHH75" s="22"/>
      <c r="KHI75" s="22"/>
      <c r="KHJ75" s="22"/>
      <c r="KHK75" s="22"/>
      <c r="KHL75" s="22"/>
      <c r="KHM75" s="22"/>
      <c r="KHN75" s="22"/>
      <c r="KHO75" s="22"/>
      <c r="KHP75" s="22"/>
      <c r="KHQ75" s="22"/>
      <c r="KHR75" s="22"/>
      <c r="KHS75" s="22"/>
      <c r="KHT75" s="22"/>
      <c r="KHU75" s="22"/>
      <c r="KHV75" s="22"/>
      <c r="KHW75" s="22"/>
      <c r="KHX75" s="22"/>
      <c r="KHY75" s="22"/>
      <c r="KHZ75" s="22"/>
      <c r="KIA75" s="22"/>
      <c r="KIB75" s="22"/>
      <c r="KIC75" s="22"/>
      <c r="KID75" s="22"/>
      <c r="KIE75" s="22"/>
      <c r="KIF75" s="22"/>
      <c r="KIG75" s="22"/>
      <c r="KIH75" s="22"/>
      <c r="KII75" s="22"/>
      <c r="KIJ75" s="22"/>
      <c r="KIK75" s="22"/>
      <c r="KIL75" s="22"/>
      <c r="KIM75" s="22"/>
      <c r="KIN75" s="22"/>
      <c r="KIO75" s="22"/>
      <c r="KIP75" s="22"/>
      <c r="KIQ75" s="22"/>
      <c r="KIR75" s="22"/>
      <c r="KIS75" s="22"/>
      <c r="KIT75" s="22"/>
      <c r="KIU75" s="22"/>
      <c r="KIV75" s="22"/>
      <c r="KIW75" s="22"/>
      <c r="KIX75" s="22"/>
      <c r="KIY75" s="22"/>
      <c r="KIZ75" s="22"/>
      <c r="KJA75" s="22"/>
      <c r="KJB75" s="22"/>
      <c r="KJC75" s="22"/>
      <c r="KJD75" s="22"/>
      <c r="KJE75" s="22"/>
      <c r="KJF75" s="22"/>
      <c r="KJG75" s="22"/>
      <c r="KJH75" s="22"/>
      <c r="KJI75" s="22"/>
      <c r="KJJ75" s="22"/>
      <c r="KJK75" s="22"/>
      <c r="KJL75" s="22"/>
      <c r="KJM75" s="22"/>
      <c r="KJN75" s="22"/>
      <c r="KJO75" s="22"/>
      <c r="KJP75" s="22"/>
      <c r="KJQ75" s="22"/>
      <c r="KJR75" s="22"/>
      <c r="KJS75" s="22"/>
      <c r="KJT75" s="22"/>
      <c r="KJU75" s="22"/>
      <c r="KJV75" s="22"/>
      <c r="KJW75" s="22"/>
      <c r="KJX75" s="22"/>
      <c r="KJY75" s="22"/>
      <c r="KJZ75" s="22"/>
      <c r="KKA75" s="22"/>
      <c r="KKB75" s="22"/>
      <c r="KKC75" s="22"/>
      <c r="KKD75" s="22"/>
      <c r="KKE75" s="22"/>
      <c r="KKF75" s="22"/>
      <c r="KKG75" s="22"/>
      <c r="KKH75" s="22"/>
      <c r="KKI75" s="22"/>
      <c r="KKJ75" s="22"/>
      <c r="KKK75" s="22"/>
      <c r="KKL75" s="22"/>
      <c r="KKM75" s="22"/>
      <c r="KKN75" s="22"/>
      <c r="KKO75" s="22"/>
      <c r="KKP75" s="22"/>
      <c r="KKQ75" s="22"/>
      <c r="KKR75" s="22"/>
      <c r="KKS75" s="22"/>
      <c r="KKT75" s="22"/>
      <c r="KKU75" s="22"/>
      <c r="KKV75" s="22"/>
      <c r="KKW75" s="22"/>
      <c r="KKX75" s="22"/>
      <c r="KKY75" s="22"/>
      <c r="KKZ75" s="22"/>
      <c r="KLA75" s="22"/>
      <c r="KLB75" s="22"/>
      <c r="KLC75" s="22"/>
      <c r="KLD75" s="22"/>
      <c r="KLE75" s="22"/>
      <c r="KLF75" s="22"/>
      <c r="KLG75" s="22"/>
      <c r="KLH75" s="22"/>
      <c r="KLI75" s="22"/>
      <c r="KLJ75" s="22"/>
      <c r="KLK75" s="22"/>
      <c r="KLL75" s="22"/>
      <c r="KLM75" s="22"/>
      <c r="KLN75" s="22"/>
      <c r="KLO75" s="22"/>
      <c r="KLP75" s="22"/>
      <c r="KLQ75" s="22"/>
      <c r="KLR75" s="22"/>
      <c r="KLS75" s="22"/>
      <c r="KLT75" s="22"/>
      <c r="KLU75" s="22"/>
      <c r="KLV75" s="22"/>
      <c r="KLW75" s="22"/>
      <c r="KLX75" s="22"/>
      <c r="KLY75" s="22"/>
      <c r="KLZ75" s="22"/>
      <c r="KMA75" s="22"/>
      <c r="KMB75" s="22"/>
      <c r="KMC75" s="22"/>
      <c r="KMD75" s="22"/>
      <c r="KME75" s="22"/>
      <c r="KMF75" s="22"/>
      <c r="KMG75" s="22"/>
      <c r="KMH75" s="22"/>
      <c r="KMI75" s="22"/>
      <c r="KMJ75" s="22"/>
      <c r="KMK75" s="22"/>
      <c r="KML75" s="22"/>
      <c r="KMM75" s="22"/>
      <c r="KMN75" s="22"/>
      <c r="KMO75" s="22"/>
      <c r="KMP75" s="22"/>
      <c r="KMQ75" s="22"/>
      <c r="KMR75" s="22"/>
      <c r="KMS75" s="22"/>
      <c r="KMT75" s="22"/>
      <c r="KMU75" s="22"/>
      <c r="KMV75" s="22"/>
      <c r="KMW75" s="22"/>
      <c r="KMX75" s="22"/>
      <c r="KMY75" s="22"/>
      <c r="KMZ75" s="22"/>
      <c r="KNA75" s="22"/>
      <c r="KNB75" s="22"/>
      <c r="KNC75" s="22"/>
      <c r="KND75" s="22"/>
      <c r="KNE75" s="22"/>
      <c r="KNF75" s="22"/>
      <c r="KNG75" s="22"/>
      <c r="KNH75" s="22"/>
      <c r="KNI75" s="22"/>
      <c r="KNJ75" s="22"/>
      <c r="KNK75" s="22"/>
      <c r="KNL75" s="22"/>
      <c r="KNM75" s="22"/>
      <c r="KNN75" s="22"/>
      <c r="KNO75" s="22"/>
      <c r="KNP75" s="22"/>
      <c r="KNQ75" s="22"/>
      <c r="KNR75" s="22"/>
      <c r="KNS75" s="22"/>
      <c r="KNT75" s="22"/>
      <c r="KNU75" s="22"/>
      <c r="KNV75" s="22"/>
      <c r="KNW75" s="22"/>
      <c r="KNX75" s="22"/>
      <c r="KNY75" s="22"/>
      <c r="KNZ75" s="22"/>
      <c r="KOA75" s="22"/>
      <c r="KOB75" s="22"/>
      <c r="KOC75" s="22"/>
      <c r="KOD75" s="22"/>
      <c r="KOE75" s="22"/>
      <c r="KOF75" s="22"/>
      <c r="KOG75" s="22"/>
      <c r="KOH75" s="22"/>
      <c r="KOI75" s="22"/>
      <c r="KOJ75" s="22"/>
      <c r="KOK75" s="22"/>
      <c r="KOL75" s="22"/>
      <c r="KOM75" s="22"/>
      <c r="KON75" s="22"/>
      <c r="KOO75" s="22"/>
      <c r="KOP75" s="22"/>
      <c r="KOQ75" s="22"/>
      <c r="KOR75" s="22"/>
      <c r="KOS75" s="22"/>
      <c r="KOT75" s="22"/>
      <c r="KOU75" s="22"/>
      <c r="KOV75" s="22"/>
      <c r="KOW75" s="22"/>
      <c r="KOX75" s="22"/>
      <c r="KOY75" s="22"/>
      <c r="KOZ75" s="22"/>
      <c r="KPA75" s="22"/>
      <c r="KPB75" s="22"/>
      <c r="KPC75" s="22"/>
      <c r="KPD75" s="22"/>
      <c r="KPE75" s="22"/>
      <c r="KPF75" s="22"/>
      <c r="KPG75" s="22"/>
      <c r="KPH75" s="22"/>
      <c r="KPI75" s="22"/>
      <c r="KPJ75" s="22"/>
      <c r="KPK75" s="22"/>
      <c r="KPL75" s="22"/>
      <c r="KPM75" s="22"/>
      <c r="KPN75" s="22"/>
      <c r="KPO75" s="22"/>
      <c r="KPP75" s="22"/>
      <c r="KPQ75" s="22"/>
      <c r="KPR75" s="22"/>
      <c r="KPS75" s="22"/>
      <c r="KPT75" s="22"/>
      <c r="KPU75" s="22"/>
      <c r="KPV75" s="22"/>
      <c r="KPW75" s="22"/>
      <c r="KPX75" s="22"/>
      <c r="KPY75" s="22"/>
      <c r="KPZ75" s="22"/>
      <c r="KQA75" s="22"/>
      <c r="KQB75" s="22"/>
      <c r="KQC75" s="22"/>
      <c r="KQD75" s="22"/>
      <c r="KQE75" s="22"/>
      <c r="KQF75" s="22"/>
      <c r="KQG75" s="22"/>
      <c r="KQH75" s="22"/>
      <c r="KQI75" s="22"/>
      <c r="KQJ75" s="22"/>
      <c r="KQK75" s="22"/>
      <c r="KQL75" s="22"/>
      <c r="KQM75" s="22"/>
      <c r="KQN75" s="22"/>
      <c r="KQO75" s="22"/>
      <c r="KQP75" s="22"/>
      <c r="KQQ75" s="22"/>
      <c r="KQR75" s="22"/>
      <c r="KQS75" s="22"/>
      <c r="KQT75" s="22"/>
      <c r="KQU75" s="22"/>
      <c r="KQV75" s="22"/>
      <c r="KQW75" s="22"/>
      <c r="KQX75" s="22"/>
      <c r="KQY75" s="22"/>
      <c r="KQZ75" s="22"/>
      <c r="KRA75" s="22"/>
      <c r="KRB75" s="22"/>
      <c r="KRC75" s="22"/>
      <c r="KRD75" s="22"/>
      <c r="KRE75" s="22"/>
      <c r="KRF75" s="22"/>
      <c r="KRG75" s="22"/>
      <c r="KRH75" s="22"/>
      <c r="KRI75" s="22"/>
      <c r="KRJ75" s="22"/>
      <c r="KRK75" s="22"/>
      <c r="KRL75" s="22"/>
      <c r="KRM75" s="22"/>
      <c r="KRN75" s="22"/>
      <c r="KRO75" s="22"/>
      <c r="KRP75" s="22"/>
      <c r="KRQ75" s="22"/>
      <c r="KRR75" s="22"/>
      <c r="KRS75" s="22"/>
      <c r="KRT75" s="22"/>
      <c r="KRU75" s="22"/>
      <c r="KRV75" s="22"/>
      <c r="KRW75" s="22"/>
      <c r="KRX75" s="22"/>
      <c r="KRY75" s="22"/>
      <c r="KRZ75" s="22"/>
      <c r="KSA75" s="22"/>
      <c r="KSB75" s="22"/>
      <c r="KSC75" s="22"/>
      <c r="KSD75" s="22"/>
      <c r="KSE75" s="22"/>
      <c r="KSF75" s="22"/>
      <c r="KSG75" s="22"/>
      <c r="KSH75" s="22"/>
      <c r="KSI75" s="22"/>
      <c r="KSJ75" s="22"/>
      <c r="KSK75" s="22"/>
      <c r="KSL75" s="22"/>
      <c r="KSM75" s="22"/>
      <c r="KSN75" s="22"/>
      <c r="KSO75" s="22"/>
      <c r="KSP75" s="22"/>
      <c r="KSQ75" s="22"/>
      <c r="KSR75" s="22"/>
      <c r="KSS75" s="22"/>
      <c r="KST75" s="22"/>
      <c r="KSU75" s="22"/>
      <c r="KSV75" s="22"/>
      <c r="KSW75" s="22"/>
      <c r="KSX75" s="22"/>
      <c r="KSY75" s="22"/>
      <c r="KSZ75" s="22"/>
      <c r="KTA75" s="22"/>
      <c r="KTB75" s="22"/>
      <c r="KTC75" s="22"/>
      <c r="KTD75" s="22"/>
      <c r="KTE75" s="22"/>
      <c r="KTF75" s="22"/>
      <c r="KTG75" s="22"/>
      <c r="KTH75" s="22"/>
      <c r="KTI75" s="22"/>
      <c r="KTJ75" s="22"/>
      <c r="KTK75" s="22"/>
      <c r="KTL75" s="22"/>
      <c r="KTM75" s="22"/>
      <c r="KTN75" s="22"/>
      <c r="KTO75" s="22"/>
      <c r="KTP75" s="22"/>
      <c r="KTQ75" s="22"/>
      <c r="KTR75" s="22"/>
      <c r="KTS75" s="22"/>
      <c r="KTT75" s="22"/>
      <c r="KTU75" s="22"/>
      <c r="KTV75" s="22"/>
      <c r="KTW75" s="22"/>
      <c r="KTX75" s="22"/>
      <c r="KTY75" s="22"/>
      <c r="KTZ75" s="22"/>
      <c r="KUA75" s="22"/>
      <c r="KUB75" s="22"/>
      <c r="KUC75" s="22"/>
      <c r="KUD75" s="22"/>
      <c r="KUE75" s="22"/>
      <c r="KUF75" s="22"/>
      <c r="KUG75" s="22"/>
      <c r="KUH75" s="22"/>
      <c r="KUI75" s="22"/>
      <c r="KUJ75" s="22"/>
      <c r="KUK75" s="22"/>
      <c r="KUL75" s="22"/>
      <c r="KUM75" s="22"/>
      <c r="KUN75" s="22"/>
      <c r="KUO75" s="22"/>
      <c r="KUP75" s="22"/>
      <c r="KUQ75" s="22"/>
      <c r="KUR75" s="22"/>
      <c r="KUS75" s="22"/>
      <c r="KUT75" s="22"/>
      <c r="KUU75" s="22"/>
      <c r="KUV75" s="22"/>
      <c r="KUW75" s="22"/>
      <c r="KUX75" s="22"/>
      <c r="KUY75" s="22"/>
      <c r="KUZ75" s="22"/>
      <c r="KVA75" s="22"/>
      <c r="KVB75" s="22"/>
      <c r="KVC75" s="22"/>
      <c r="KVD75" s="22"/>
      <c r="KVE75" s="22"/>
      <c r="KVF75" s="22"/>
      <c r="KVG75" s="22"/>
      <c r="KVH75" s="22"/>
      <c r="KVI75" s="22"/>
      <c r="KVJ75" s="22"/>
      <c r="KVK75" s="22"/>
      <c r="KVL75" s="22"/>
      <c r="KVM75" s="22"/>
      <c r="KVN75" s="22"/>
      <c r="KVO75" s="22"/>
      <c r="KVP75" s="22"/>
      <c r="KVQ75" s="22"/>
      <c r="KVR75" s="22"/>
      <c r="KVS75" s="22"/>
      <c r="KVT75" s="22"/>
      <c r="KVU75" s="22"/>
      <c r="KVV75" s="22"/>
      <c r="KVW75" s="22"/>
      <c r="KVX75" s="22"/>
      <c r="KVY75" s="22"/>
      <c r="KVZ75" s="22"/>
      <c r="KWA75" s="22"/>
      <c r="KWB75" s="22"/>
      <c r="KWC75" s="22"/>
      <c r="KWD75" s="22"/>
      <c r="KWE75" s="22"/>
      <c r="KWF75" s="22"/>
      <c r="KWG75" s="22"/>
      <c r="KWH75" s="22"/>
      <c r="KWI75" s="22"/>
      <c r="KWJ75" s="22"/>
      <c r="KWK75" s="22"/>
      <c r="KWL75" s="22"/>
      <c r="KWM75" s="22"/>
      <c r="KWN75" s="22"/>
      <c r="KWO75" s="22"/>
      <c r="KWP75" s="22"/>
      <c r="KWQ75" s="22"/>
      <c r="KWR75" s="22"/>
      <c r="KWS75" s="22"/>
      <c r="KWT75" s="22"/>
      <c r="KWU75" s="22"/>
      <c r="KWV75" s="22"/>
      <c r="KWW75" s="22"/>
      <c r="KWX75" s="22"/>
      <c r="KWY75" s="22"/>
      <c r="KWZ75" s="22"/>
      <c r="KXA75" s="22"/>
      <c r="KXB75" s="22"/>
      <c r="KXC75" s="22"/>
      <c r="KXD75" s="22"/>
      <c r="KXE75" s="22"/>
      <c r="KXF75" s="22"/>
      <c r="KXG75" s="22"/>
      <c r="KXH75" s="22"/>
      <c r="KXI75" s="22"/>
      <c r="KXJ75" s="22"/>
      <c r="KXK75" s="22"/>
      <c r="KXL75" s="22"/>
      <c r="KXM75" s="22"/>
      <c r="KXN75" s="22"/>
      <c r="KXO75" s="22"/>
      <c r="KXP75" s="22"/>
      <c r="KXQ75" s="22"/>
      <c r="KXR75" s="22"/>
      <c r="KXS75" s="22"/>
      <c r="KXT75" s="22"/>
      <c r="KXU75" s="22"/>
      <c r="KXV75" s="22"/>
      <c r="KXW75" s="22"/>
      <c r="KXX75" s="22"/>
      <c r="KXY75" s="22"/>
      <c r="KXZ75" s="22"/>
      <c r="KYA75" s="22"/>
      <c r="KYB75" s="22"/>
      <c r="KYC75" s="22"/>
      <c r="KYD75" s="22"/>
      <c r="KYE75" s="22"/>
      <c r="KYF75" s="22"/>
      <c r="KYG75" s="22"/>
      <c r="KYH75" s="22"/>
      <c r="KYI75" s="22"/>
      <c r="KYJ75" s="22"/>
      <c r="KYK75" s="22"/>
      <c r="KYL75" s="22"/>
      <c r="KYM75" s="22"/>
      <c r="KYN75" s="22"/>
      <c r="KYO75" s="22"/>
      <c r="KYP75" s="22"/>
      <c r="KYQ75" s="22"/>
      <c r="KYR75" s="22"/>
      <c r="KYS75" s="22"/>
      <c r="KYT75" s="22"/>
      <c r="KYU75" s="22"/>
      <c r="KYV75" s="22"/>
      <c r="KYW75" s="22"/>
      <c r="KYX75" s="22"/>
      <c r="KYY75" s="22"/>
      <c r="KYZ75" s="22"/>
      <c r="KZA75" s="22"/>
      <c r="KZB75" s="22"/>
      <c r="KZC75" s="22"/>
      <c r="KZD75" s="22"/>
      <c r="KZE75" s="22"/>
      <c r="KZF75" s="22"/>
      <c r="KZG75" s="22"/>
      <c r="KZH75" s="22"/>
      <c r="KZI75" s="22"/>
      <c r="KZJ75" s="22"/>
      <c r="KZK75" s="22"/>
      <c r="KZL75" s="22"/>
      <c r="KZM75" s="22"/>
      <c r="KZN75" s="22"/>
      <c r="KZO75" s="22"/>
      <c r="KZP75" s="22"/>
      <c r="KZQ75" s="22"/>
      <c r="KZR75" s="22"/>
      <c r="KZS75" s="22"/>
      <c r="KZT75" s="22"/>
      <c r="KZU75" s="22"/>
      <c r="KZV75" s="22"/>
      <c r="KZW75" s="22"/>
      <c r="KZX75" s="22"/>
      <c r="KZY75" s="22"/>
      <c r="KZZ75" s="22"/>
      <c r="LAA75" s="22"/>
      <c r="LAB75" s="22"/>
      <c r="LAC75" s="22"/>
      <c r="LAD75" s="22"/>
      <c r="LAE75" s="22"/>
      <c r="LAF75" s="22"/>
      <c r="LAG75" s="22"/>
      <c r="LAH75" s="22"/>
      <c r="LAI75" s="22"/>
      <c r="LAJ75" s="22"/>
      <c r="LAK75" s="22"/>
      <c r="LAL75" s="22"/>
      <c r="LAM75" s="22"/>
      <c r="LAN75" s="22"/>
      <c r="LAO75" s="22"/>
      <c r="LAP75" s="22"/>
      <c r="LAQ75" s="22"/>
      <c r="LAR75" s="22"/>
      <c r="LAS75" s="22"/>
      <c r="LAT75" s="22"/>
      <c r="LAU75" s="22"/>
      <c r="LAV75" s="22"/>
      <c r="LAW75" s="22"/>
      <c r="LAX75" s="22"/>
      <c r="LAY75" s="22"/>
      <c r="LAZ75" s="22"/>
      <c r="LBA75" s="22"/>
      <c r="LBB75" s="22"/>
      <c r="LBC75" s="22"/>
      <c r="LBD75" s="22"/>
      <c r="LBE75" s="22"/>
      <c r="LBF75" s="22"/>
      <c r="LBG75" s="22"/>
      <c r="LBH75" s="22"/>
      <c r="LBI75" s="22"/>
      <c r="LBJ75" s="22"/>
      <c r="LBK75" s="22"/>
      <c r="LBL75" s="22"/>
      <c r="LBM75" s="22"/>
      <c r="LBN75" s="22"/>
      <c r="LBO75" s="22"/>
      <c r="LBP75" s="22"/>
      <c r="LBQ75" s="22"/>
      <c r="LBR75" s="22"/>
      <c r="LBS75" s="22"/>
      <c r="LBT75" s="22"/>
      <c r="LBU75" s="22"/>
      <c r="LBV75" s="22"/>
      <c r="LBW75" s="22"/>
      <c r="LBX75" s="22"/>
      <c r="LBY75" s="22"/>
      <c r="LBZ75" s="22"/>
      <c r="LCA75" s="22"/>
      <c r="LCB75" s="22"/>
      <c r="LCC75" s="22"/>
      <c r="LCD75" s="22"/>
      <c r="LCE75" s="22"/>
      <c r="LCF75" s="22"/>
      <c r="LCG75" s="22"/>
      <c r="LCH75" s="22"/>
      <c r="LCI75" s="22"/>
      <c r="LCJ75" s="22"/>
      <c r="LCK75" s="22"/>
      <c r="LCL75" s="22"/>
      <c r="LCM75" s="22"/>
      <c r="LCN75" s="22"/>
      <c r="LCO75" s="22"/>
      <c r="LCP75" s="22"/>
      <c r="LCQ75" s="22"/>
      <c r="LCR75" s="22"/>
      <c r="LCS75" s="22"/>
      <c r="LCT75" s="22"/>
      <c r="LCU75" s="22"/>
      <c r="LCV75" s="22"/>
      <c r="LCW75" s="22"/>
      <c r="LCX75" s="22"/>
      <c r="LCY75" s="22"/>
      <c r="LCZ75" s="22"/>
      <c r="LDA75" s="22"/>
      <c r="LDB75" s="22"/>
      <c r="LDC75" s="22"/>
      <c r="LDD75" s="22"/>
      <c r="LDE75" s="22"/>
      <c r="LDF75" s="22"/>
      <c r="LDG75" s="22"/>
      <c r="LDH75" s="22"/>
      <c r="LDI75" s="22"/>
      <c r="LDJ75" s="22"/>
      <c r="LDK75" s="22"/>
      <c r="LDL75" s="22"/>
      <c r="LDM75" s="22"/>
      <c r="LDN75" s="22"/>
      <c r="LDO75" s="22"/>
      <c r="LDP75" s="22"/>
      <c r="LDQ75" s="22"/>
      <c r="LDR75" s="22"/>
      <c r="LDS75" s="22"/>
      <c r="LDT75" s="22"/>
      <c r="LDU75" s="22"/>
      <c r="LDV75" s="22"/>
      <c r="LDW75" s="22"/>
      <c r="LDX75" s="22"/>
      <c r="LDY75" s="22"/>
      <c r="LDZ75" s="22"/>
      <c r="LEA75" s="22"/>
      <c r="LEB75" s="22"/>
      <c r="LEC75" s="22"/>
      <c r="LED75" s="22"/>
      <c r="LEE75" s="22"/>
      <c r="LEF75" s="22"/>
      <c r="LEG75" s="22"/>
      <c r="LEH75" s="22"/>
      <c r="LEI75" s="22"/>
      <c r="LEJ75" s="22"/>
      <c r="LEK75" s="22"/>
      <c r="LEL75" s="22"/>
      <c r="LEM75" s="22"/>
      <c r="LEN75" s="22"/>
      <c r="LEO75" s="22"/>
      <c r="LEP75" s="22"/>
      <c r="LEQ75" s="22"/>
      <c r="LER75" s="22"/>
      <c r="LES75" s="22"/>
      <c r="LET75" s="22"/>
      <c r="LEU75" s="22"/>
      <c r="LEV75" s="22"/>
      <c r="LEW75" s="22"/>
      <c r="LEX75" s="22"/>
      <c r="LEY75" s="22"/>
      <c r="LEZ75" s="22"/>
      <c r="LFA75" s="22"/>
      <c r="LFB75" s="22"/>
      <c r="LFC75" s="22"/>
      <c r="LFD75" s="22"/>
      <c r="LFE75" s="22"/>
      <c r="LFF75" s="22"/>
      <c r="LFG75" s="22"/>
      <c r="LFH75" s="22"/>
      <c r="LFI75" s="22"/>
      <c r="LFJ75" s="22"/>
      <c r="LFK75" s="22"/>
      <c r="LFL75" s="22"/>
      <c r="LFM75" s="22"/>
      <c r="LFN75" s="22"/>
      <c r="LFO75" s="22"/>
      <c r="LFP75" s="22"/>
      <c r="LFQ75" s="22"/>
      <c r="LFR75" s="22"/>
      <c r="LFS75" s="22"/>
      <c r="LFT75" s="22"/>
      <c r="LFU75" s="22"/>
      <c r="LFV75" s="22"/>
      <c r="LFW75" s="22"/>
      <c r="LFX75" s="22"/>
      <c r="LFY75" s="22"/>
      <c r="LFZ75" s="22"/>
      <c r="LGA75" s="22"/>
      <c r="LGB75" s="22"/>
      <c r="LGC75" s="22"/>
      <c r="LGD75" s="22"/>
      <c r="LGE75" s="22"/>
      <c r="LGF75" s="22"/>
      <c r="LGG75" s="22"/>
      <c r="LGH75" s="22"/>
      <c r="LGI75" s="22"/>
      <c r="LGJ75" s="22"/>
      <c r="LGK75" s="22"/>
      <c r="LGL75" s="22"/>
      <c r="LGM75" s="22"/>
      <c r="LGN75" s="22"/>
      <c r="LGO75" s="22"/>
      <c r="LGP75" s="22"/>
      <c r="LGQ75" s="22"/>
      <c r="LGR75" s="22"/>
      <c r="LGS75" s="22"/>
      <c r="LGT75" s="22"/>
      <c r="LGU75" s="22"/>
      <c r="LGV75" s="22"/>
      <c r="LGW75" s="22"/>
      <c r="LGX75" s="22"/>
      <c r="LGY75" s="22"/>
      <c r="LGZ75" s="22"/>
      <c r="LHA75" s="22"/>
      <c r="LHB75" s="22"/>
      <c r="LHC75" s="22"/>
      <c r="LHD75" s="22"/>
      <c r="LHE75" s="22"/>
      <c r="LHF75" s="22"/>
      <c r="LHG75" s="22"/>
      <c r="LHH75" s="22"/>
      <c r="LHI75" s="22"/>
      <c r="LHJ75" s="22"/>
      <c r="LHK75" s="22"/>
      <c r="LHL75" s="22"/>
      <c r="LHM75" s="22"/>
      <c r="LHN75" s="22"/>
      <c r="LHO75" s="22"/>
      <c r="LHP75" s="22"/>
      <c r="LHQ75" s="22"/>
      <c r="LHR75" s="22"/>
      <c r="LHS75" s="22"/>
      <c r="LHT75" s="22"/>
      <c r="LHU75" s="22"/>
      <c r="LHV75" s="22"/>
      <c r="LHW75" s="22"/>
      <c r="LHX75" s="22"/>
      <c r="LHY75" s="22"/>
      <c r="LHZ75" s="22"/>
      <c r="LIA75" s="22"/>
      <c r="LIB75" s="22"/>
      <c r="LIC75" s="22"/>
      <c r="LID75" s="22"/>
      <c r="LIE75" s="22"/>
      <c r="LIF75" s="22"/>
      <c r="LIG75" s="22"/>
      <c r="LIH75" s="22"/>
      <c r="LII75" s="22"/>
      <c r="LIJ75" s="22"/>
      <c r="LIK75" s="22"/>
      <c r="LIL75" s="22"/>
      <c r="LIM75" s="22"/>
      <c r="LIN75" s="22"/>
      <c r="LIO75" s="22"/>
      <c r="LIP75" s="22"/>
      <c r="LIQ75" s="22"/>
      <c r="LIR75" s="22"/>
      <c r="LIS75" s="22"/>
      <c r="LIT75" s="22"/>
      <c r="LIU75" s="22"/>
      <c r="LIV75" s="22"/>
      <c r="LIW75" s="22"/>
      <c r="LIX75" s="22"/>
      <c r="LIY75" s="22"/>
      <c r="LIZ75" s="22"/>
      <c r="LJA75" s="22"/>
      <c r="LJB75" s="22"/>
      <c r="LJC75" s="22"/>
      <c r="LJD75" s="22"/>
      <c r="LJE75" s="22"/>
      <c r="LJF75" s="22"/>
      <c r="LJG75" s="22"/>
      <c r="LJH75" s="22"/>
      <c r="LJI75" s="22"/>
      <c r="LJJ75" s="22"/>
      <c r="LJK75" s="22"/>
      <c r="LJL75" s="22"/>
      <c r="LJM75" s="22"/>
      <c r="LJN75" s="22"/>
      <c r="LJO75" s="22"/>
      <c r="LJP75" s="22"/>
      <c r="LJQ75" s="22"/>
      <c r="LJR75" s="22"/>
      <c r="LJS75" s="22"/>
      <c r="LJT75" s="22"/>
      <c r="LJU75" s="22"/>
      <c r="LJV75" s="22"/>
      <c r="LJW75" s="22"/>
      <c r="LJX75" s="22"/>
      <c r="LJY75" s="22"/>
      <c r="LJZ75" s="22"/>
      <c r="LKA75" s="22"/>
      <c r="LKB75" s="22"/>
      <c r="LKC75" s="22"/>
      <c r="LKD75" s="22"/>
      <c r="LKE75" s="22"/>
      <c r="LKF75" s="22"/>
      <c r="LKG75" s="22"/>
      <c r="LKH75" s="22"/>
      <c r="LKI75" s="22"/>
      <c r="LKJ75" s="22"/>
      <c r="LKK75" s="22"/>
      <c r="LKL75" s="22"/>
      <c r="LKM75" s="22"/>
      <c r="LKN75" s="22"/>
      <c r="LKO75" s="22"/>
      <c r="LKP75" s="22"/>
      <c r="LKQ75" s="22"/>
      <c r="LKR75" s="22"/>
      <c r="LKS75" s="22"/>
      <c r="LKT75" s="22"/>
      <c r="LKU75" s="22"/>
      <c r="LKV75" s="22"/>
      <c r="LKW75" s="22"/>
      <c r="LKX75" s="22"/>
      <c r="LKY75" s="22"/>
      <c r="LKZ75" s="22"/>
      <c r="LLA75" s="22"/>
      <c r="LLB75" s="22"/>
      <c r="LLC75" s="22"/>
      <c r="LLD75" s="22"/>
      <c r="LLE75" s="22"/>
      <c r="LLF75" s="22"/>
      <c r="LLG75" s="22"/>
      <c r="LLH75" s="22"/>
      <c r="LLI75" s="22"/>
      <c r="LLJ75" s="22"/>
      <c r="LLK75" s="22"/>
      <c r="LLL75" s="22"/>
      <c r="LLM75" s="22"/>
      <c r="LLN75" s="22"/>
      <c r="LLO75" s="22"/>
      <c r="LLP75" s="22"/>
      <c r="LLQ75" s="22"/>
      <c r="LLR75" s="22"/>
      <c r="LLS75" s="22"/>
      <c r="LLT75" s="22"/>
      <c r="LLU75" s="22"/>
      <c r="LLV75" s="22"/>
      <c r="LLW75" s="22"/>
      <c r="LLX75" s="22"/>
      <c r="LLY75" s="22"/>
      <c r="LLZ75" s="22"/>
      <c r="LMA75" s="22"/>
      <c r="LMB75" s="22"/>
      <c r="LMC75" s="22"/>
      <c r="LMD75" s="22"/>
      <c r="LME75" s="22"/>
      <c r="LMF75" s="22"/>
      <c r="LMG75" s="22"/>
      <c r="LMH75" s="22"/>
      <c r="LMI75" s="22"/>
      <c r="LMJ75" s="22"/>
      <c r="LMK75" s="22"/>
      <c r="LML75" s="22"/>
      <c r="LMM75" s="22"/>
      <c r="LMN75" s="22"/>
      <c r="LMO75" s="22"/>
      <c r="LMP75" s="22"/>
      <c r="LMQ75" s="22"/>
      <c r="LMR75" s="22"/>
      <c r="LMS75" s="22"/>
      <c r="LMT75" s="22"/>
      <c r="LMU75" s="22"/>
      <c r="LMV75" s="22"/>
      <c r="LMW75" s="22"/>
      <c r="LMX75" s="22"/>
      <c r="LMY75" s="22"/>
      <c r="LMZ75" s="22"/>
      <c r="LNA75" s="22"/>
      <c r="LNB75" s="22"/>
      <c r="LNC75" s="22"/>
      <c r="LND75" s="22"/>
      <c r="LNE75" s="22"/>
      <c r="LNF75" s="22"/>
      <c r="LNG75" s="22"/>
      <c r="LNH75" s="22"/>
      <c r="LNI75" s="22"/>
      <c r="LNJ75" s="22"/>
      <c r="LNK75" s="22"/>
      <c r="LNL75" s="22"/>
      <c r="LNM75" s="22"/>
      <c r="LNN75" s="22"/>
      <c r="LNO75" s="22"/>
      <c r="LNP75" s="22"/>
      <c r="LNQ75" s="22"/>
      <c r="LNR75" s="22"/>
      <c r="LNS75" s="22"/>
      <c r="LNT75" s="22"/>
      <c r="LNU75" s="22"/>
      <c r="LNV75" s="22"/>
      <c r="LNW75" s="22"/>
      <c r="LNX75" s="22"/>
      <c r="LNY75" s="22"/>
      <c r="LNZ75" s="22"/>
      <c r="LOA75" s="22"/>
      <c r="LOB75" s="22"/>
      <c r="LOC75" s="22"/>
      <c r="LOD75" s="22"/>
      <c r="LOE75" s="22"/>
      <c r="LOF75" s="22"/>
      <c r="LOG75" s="22"/>
      <c r="LOH75" s="22"/>
      <c r="LOI75" s="22"/>
      <c r="LOJ75" s="22"/>
      <c r="LOK75" s="22"/>
      <c r="LOL75" s="22"/>
      <c r="LOM75" s="22"/>
      <c r="LON75" s="22"/>
      <c r="LOO75" s="22"/>
      <c r="LOP75" s="22"/>
      <c r="LOQ75" s="22"/>
      <c r="LOR75" s="22"/>
      <c r="LOS75" s="22"/>
      <c r="LOT75" s="22"/>
      <c r="LOU75" s="22"/>
      <c r="LOV75" s="22"/>
      <c r="LOW75" s="22"/>
      <c r="LOX75" s="22"/>
      <c r="LOY75" s="22"/>
      <c r="LOZ75" s="22"/>
      <c r="LPA75" s="22"/>
      <c r="LPB75" s="22"/>
      <c r="LPC75" s="22"/>
      <c r="LPD75" s="22"/>
      <c r="LPE75" s="22"/>
      <c r="LPF75" s="22"/>
      <c r="LPG75" s="22"/>
      <c r="LPH75" s="22"/>
      <c r="LPI75" s="22"/>
      <c r="LPJ75" s="22"/>
      <c r="LPK75" s="22"/>
      <c r="LPL75" s="22"/>
      <c r="LPM75" s="22"/>
      <c r="LPN75" s="22"/>
      <c r="LPO75" s="22"/>
      <c r="LPP75" s="22"/>
      <c r="LPQ75" s="22"/>
      <c r="LPR75" s="22"/>
      <c r="LPS75" s="22"/>
      <c r="LPT75" s="22"/>
      <c r="LPU75" s="22"/>
      <c r="LPV75" s="22"/>
      <c r="LPW75" s="22"/>
      <c r="LPX75" s="22"/>
      <c r="LPY75" s="22"/>
      <c r="LPZ75" s="22"/>
      <c r="LQA75" s="22"/>
      <c r="LQB75" s="22"/>
      <c r="LQC75" s="22"/>
      <c r="LQD75" s="22"/>
      <c r="LQE75" s="22"/>
      <c r="LQF75" s="22"/>
      <c r="LQG75" s="22"/>
      <c r="LQH75" s="22"/>
      <c r="LQI75" s="22"/>
      <c r="LQJ75" s="22"/>
      <c r="LQK75" s="22"/>
      <c r="LQL75" s="22"/>
      <c r="LQM75" s="22"/>
      <c r="LQN75" s="22"/>
      <c r="LQO75" s="22"/>
      <c r="LQP75" s="22"/>
      <c r="LQQ75" s="22"/>
      <c r="LQR75" s="22"/>
      <c r="LQS75" s="22"/>
      <c r="LQT75" s="22"/>
      <c r="LQU75" s="22"/>
      <c r="LQV75" s="22"/>
      <c r="LQW75" s="22"/>
      <c r="LQX75" s="22"/>
      <c r="LQY75" s="22"/>
      <c r="LQZ75" s="22"/>
      <c r="LRA75" s="22"/>
      <c r="LRB75" s="22"/>
      <c r="LRC75" s="22"/>
      <c r="LRD75" s="22"/>
      <c r="LRE75" s="22"/>
      <c r="LRF75" s="22"/>
      <c r="LRG75" s="22"/>
      <c r="LRH75" s="22"/>
      <c r="LRI75" s="22"/>
      <c r="LRJ75" s="22"/>
      <c r="LRK75" s="22"/>
      <c r="LRL75" s="22"/>
      <c r="LRM75" s="22"/>
      <c r="LRN75" s="22"/>
      <c r="LRO75" s="22"/>
      <c r="LRP75" s="22"/>
      <c r="LRQ75" s="22"/>
      <c r="LRR75" s="22"/>
      <c r="LRS75" s="22"/>
      <c r="LRT75" s="22"/>
      <c r="LRU75" s="22"/>
      <c r="LRV75" s="22"/>
      <c r="LRW75" s="22"/>
      <c r="LRX75" s="22"/>
      <c r="LRY75" s="22"/>
      <c r="LRZ75" s="22"/>
      <c r="LSA75" s="22"/>
      <c r="LSB75" s="22"/>
      <c r="LSC75" s="22"/>
      <c r="LSD75" s="22"/>
      <c r="LSE75" s="22"/>
      <c r="LSF75" s="22"/>
      <c r="LSG75" s="22"/>
      <c r="LSH75" s="22"/>
      <c r="LSI75" s="22"/>
      <c r="LSJ75" s="22"/>
      <c r="LSK75" s="22"/>
      <c r="LSL75" s="22"/>
      <c r="LSM75" s="22"/>
      <c r="LSN75" s="22"/>
      <c r="LSO75" s="22"/>
      <c r="LSP75" s="22"/>
      <c r="LSQ75" s="22"/>
      <c r="LSR75" s="22"/>
      <c r="LSS75" s="22"/>
      <c r="LST75" s="22"/>
      <c r="LSU75" s="22"/>
      <c r="LSV75" s="22"/>
      <c r="LSW75" s="22"/>
      <c r="LSX75" s="22"/>
      <c r="LSY75" s="22"/>
      <c r="LSZ75" s="22"/>
      <c r="LTA75" s="22"/>
      <c r="LTB75" s="22"/>
      <c r="LTC75" s="22"/>
      <c r="LTD75" s="22"/>
      <c r="LTE75" s="22"/>
      <c r="LTF75" s="22"/>
      <c r="LTG75" s="22"/>
      <c r="LTH75" s="22"/>
      <c r="LTI75" s="22"/>
      <c r="LTJ75" s="22"/>
      <c r="LTK75" s="22"/>
      <c r="LTL75" s="22"/>
      <c r="LTM75" s="22"/>
      <c r="LTN75" s="22"/>
      <c r="LTO75" s="22"/>
      <c r="LTP75" s="22"/>
      <c r="LTQ75" s="22"/>
      <c r="LTR75" s="22"/>
      <c r="LTS75" s="22"/>
      <c r="LTT75" s="22"/>
      <c r="LTU75" s="22"/>
      <c r="LTV75" s="22"/>
      <c r="LTW75" s="22"/>
      <c r="LTX75" s="22"/>
      <c r="LTY75" s="22"/>
      <c r="LTZ75" s="22"/>
      <c r="LUA75" s="22"/>
      <c r="LUB75" s="22"/>
      <c r="LUC75" s="22"/>
      <c r="LUD75" s="22"/>
      <c r="LUE75" s="22"/>
      <c r="LUF75" s="22"/>
      <c r="LUG75" s="22"/>
      <c r="LUH75" s="22"/>
      <c r="LUI75" s="22"/>
      <c r="LUJ75" s="22"/>
      <c r="LUK75" s="22"/>
      <c r="LUL75" s="22"/>
      <c r="LUM75" s="22"/>
      <c r="LUN75" s="22"/>
      <c r="LUO75" s="22"/>
      <c r="LUP75" s="22"/>
      <c r="LUQ75" s="22"/>
      <c r="LUR75" s="22"/>
      <c r="LUS75" s="22"/>
      <c r="LUT75" s="22"/>
      <c r="LUU75" s="22"/>
      <c r="LUV75" s="22"/>
      <c r="LUW75" s="22"/>
      <c r="LUX75" s="22"/>
      <c r="LUY75" s="22"/>
      <c r="LUZ75" s="22"/>
      <c r="LVA75" s="22"/>
      <c r="LVB75" s="22"/>
      <c r="LVC75" s="22"/>
      <c r="LVD75" s="22"/>
      <c r="LVE75" s="22"/>
      <c r="LVF75" s="22"/>
      <c r="LVG75" s="22"/>
      <c r="LVH75" s="22"/>
      <c r="LVI75" s="22"/>
      <c r="LVJ75" s="22"/>
      <c r="LVK75" s="22"/>
      <c r="LVL75" s="22"/>
      <c r="LVM75" s="22"/>
      <c r="LVN75" s="22"/>
      <c r="LVO75" s="22"/>
      <c r="LVP75" s="22"/>
      <c r="LVQ75" s="22"/>
      <c r="LVR75" s="22"/>
      <c r="LVS75" s="22"/>
      <c r="LVT75" s="22"/>
      <c r="LVU75" s="22"/>
      <c r="LVV75" s="22"/>
      <c r="LVW75" s="22"/>
      <c r="LVX75" s="22"/>
      <c r="LVY75" s="22"/>
      <c r="LVZ75" s="22"/>
      <c r="LWA75" s="22"/>
      <c r="LWB75" s="22"/>
      <c r="LWC75" s="22"/>
      <c r="LWD75" s="22"/>
      <c r="LWE75" s="22"/>
      <c r="LWF75" s="22"/>
      <c r="LWG75" s="22"/>
      <c r="LWH75" s="22"/>
      <c r="LWI75" s="22"/>
      <c r="LWJ75" s="22"/>
      <c r="LWK75" s="22"/>
      <c r="LWL75" s="22"/>
      <c r="LWM75" s="22"/>
      <c r="LWN75" s="22"/>
      <c r="LWO75" s="22"/>
      <c r="LWP75" s="22"/>
      <c r="LWQ75" s="22"/>
      <c r="LWR75" s="22"/>
      <c r="LWS75" s="22"/>
      <c r="LWT75" s="22"/>
      <c r="LWU75" s="22"/>
      <c r="LWV75" s="22"/>
      <c r="LWW75" s="22"/>
      <c r="LWX75" s="22"/>
      <c r="LWY75" s="22"/>
      <c r="LWZ75" s="22"/>
      <c r="LXA75" s="22"/>
      <c r="LXB75" s="22"/>
      <c r="LXC75" s="22"/>
      <c r="LXD75" s="22"/>
      <c r="LXE75" s="22"/>
      <c r="LXF75" s="22"/>
      <c r="LXG75" s="22"/>
      <c r="LXH75" s="22"/>
      <c r="LXI75" s="22"/>
      <c r="LXJ75" s="22"/>
      <c r="LXK75" s="22"/>
      <c r="LXL75" s="22"/>
      <c r="LXM75" s="22"/>
      <c r="LXN75" s="22"/>
      <c r="LXO75" s="22"/>
      <c r="LXP75" s="22"/>
      <c r="LXQ75" s="22"/>
      <c r="LXR75" s="22"/>
      <c r="LXS75" s="22"/>
      <c r="LXT75" s="22"/>
      <c r="LXU75" s="22"/>
      <c r="LXV75" s="22"/>
      <c r="LXW75" s="22"/>
      <c r="LXX75" s="22"/>
      <c r="LXY75" s="22"/>
      <c r="LXZ75" s="22"/>
      <c r="LYA75" s="22"/>
      <c r="LYB75" s="22"/>
      <c r="LYC75" s="22"/>
      <c r="LYD75" s="22"/>
      <c r="LYE75" s="22"/>
      <c r="LYF75" s="22"/>
      <c r="LYG75" s="22"/>
      <c r="LYH75" s="22"/>
      <c r="LYI75" s="22"/>
      <c r="LYJ75" s="22"/>
      <c r="LYK75" s="22"/>
      <c r="LYL75" s="22"/>
      <c r="LYM75" s="22"/>
      <c r="LYN75" s="22"/>
      <c r="LYO75" s="22"/>
      <c r="LYP75" s="22"/>
      <c r="LYQ75" s="22"/>
      <c r="LYR75" s="22"/>
      <c r="LYS75" s="22"/>
      <c r="LYT75" s="22"/>
      <c r="LYU75" s="22"/>
      <c r="LYV75" s="22"/>
      <c r="LYW75" s="22"/>
      <c r="LYX75" s="22"/>
      <c r="LYY75" s="22"/>
      <c r="LYZ75" s="22"/>
      <c r="LZA75" s="22"/>
      <c r="LZB75" s="22"/>
      <c r="LZC75" s="22"/>
      <c r="LZD75" s="22"/>
      <c r="LZE75" s="22"/>
      <c r="LZF75" s="22"/>
      <c r="LZG75" s="22"/>
      <c r="LZH75" s="22"/>
      <c r="LZI75" s="22"/>
      <c r="LZJ75" s="22"/>
      <c r="LZK75" s="22"/>
      <c r="LZL75" s="22"/>
      <c r="LZM75" s="22"/>
      <c r="LZN75" s="22"/>
      <c r="LZO75" s="22"/>
      <c r="LZP75" s="22"/>
      <c r="LZQ75" s="22"/>
      <c r="LZR75" s="22"/>
      <c r="LZS75" s="22"/>
      <c r="LZT75" s="22"/>
      <c r="LZU75" s="22"/>
      <c r="LZV75" s="22"/>
      <c r="LZW75" s="22"/>
      <c r="LZX75" s="22"/>
      <c r="LZY75" s="22"/>
      <c r="LZZ75" s="22"/>
      <c r="MAA75" s="22"/>
      <c r="MAB75" s="22"/>
      <c r="MAC75" s="22"/>
      <c r="MAD75" s="22"/>
      <c r="MAE75" s="22"/>
      <c r="MAF75" s="22"/>
      <c r="MAG75" s="22"/>
      <c r="MAH75" s="22"/>
      <c r="MAI75" s="22"/>
      <c r="MAJ75" s="22"/>
      <c r="MAK75" s="22"/>
      <c r="MAL75" s="22"/>
      <c r="MAM75" s="22"/>
      <c r="MAN75" s="22"/>
      <c r="MAO75" s="22"/>
      <c r="MAP75" s="22"/>
      <c r="MAQ75" s="22"/>
      <c r="MAR75" s="22"/>
      <c r="MAS75" s="22"/>
      <c r="MAT75" s="22"/>
      <c r="MAU75" s="22"/>
      <c r="MAV75" s="22"/>
      <c r="MAW75" s="22"/>
      <c r="MAX75" s="22"/>
      <c r="MAY75" s="22"/>
      <c r="MAZ75" s="22"/>
      <c r="MBA75" s="22"/>
      <c r="MBB75" s="22"/>
      <c r="MBC75" s="22"/>
      <c r="MBD75" s="22"/>
      <c r="MBE75" s="22"/>
      <c r="MBF75" s="22"/>
      <c r="MBG75" s="22"/>
      <c r="MBH75" s="22"/>
      <c r="MBI75" s="22"/>
      <c r="MBJ75" s="22"/>
      <c r="MBK75" s="22"/>
      <c r="MBL75" s="22"/>
      <c r="MBM75" s="22"/>
      <c r="MBN75" s="22"/>
      <c r="MBO75" s="22"/>
      <c r="MBP75" s="22"/>
      <c r="MBQ75" s="22"/>
      <c r="MBR75" s="22"/>
      <c r="MBS75" s="22"/>
      <c r="MBT75" s="22"/>
      <c r="MBU75" s="22"/>
      <c r="MBV75" s="22"/>
      <c r="MBW75" s="22"/>
      <c r="MBX75" s="22"/>
      <c r="MBY75" s="22"/>
      <c r="MBZ75" s="22"/>
      <c r="MCA75" s="22"/>
      <c r="MCB75" s="22"/>
      <c r="MCC75" s="22"/>
      <c r="MCD75" s="22"/>
      <c r="MCE75" s="22"/>
      <c r="MCF75" s="22"/>
      <c r="MCG75" s="22"/>
      <c r="MCH75" s="22"/>
      <c r="MCI75" s="22"/>
      <c r="MCJ75" s="22"/>
      <c r="MCK75" s="22"/>
      <c r="MCL75" s="22"/>
      <c r="MCM75" s="22"/>
      <c r="MCN75" s="22"/>
      <c r="MCO75" s="22"/>
      <c r="MCP75" s="22"/>
      <c r="MCQ75" s="22"/>
      <c r="MCR75" s="22"/>
      <c r="MCS75" s="22"/>
      <c r="MCT75" s="22"/>
      <c r="MCU75" s="22"/>
      <c r="MCV75" s="22"/>
      <c r="MCW75" s="22"/>
      <c r="MCX75" s="22"/>
      <c r="MCY75" s="22"/>
      <c r="MCZ75" s="22"/>
      <c r="MDA75" s="22"/>
      <c r="MDB75" s="22"/>
      <c r="MDC75" s="22"/>
      <c r="MDD75" s="22"/>
      <c r="MDE75" s="22"/>
      <c r="MDF75" s="22"/>
      <c r="MDG75" s="22"/>
      <c r="MDH75" s="22"/>
      <c r="MDI75" s="22"/>
      <c r="MDJ75" s="22"/>
      <c r="MDK75" s="22"/>
      <c r="MDL75" s="22"/>
      <c r="MDM75" s="22"/>
      <c r="MDN75" s="22"/>
      <c r="MDO75" s="22"/>
      <c r="MDP75" s="22"/>
      <c r="MDQ75" s="22"/>
      <c r="MDR75" s="22"/>
      <c r="MDS75" s="22"/>
      <c r="MDT75" s="22"/>
      <c r="MDU75" s="22"/>
      <c r="MDV75" s="22"/>
      <c r="MDW75" s="22"/>
      <c r="MDX75" s="22"/>
      <c r="MDY75" s="22"/>
      <c r="MDZ75" s="22"/>
      <c r="MEA75" s="22"/>
      <c r="MEB75" s="22"/>
      <c r="MEC75" s="22"/>
      <c r="MED75" s="22"/>
      <c r="MEE75" s="22"/>
      <c r="MEF75" s="22"/>
      <c r="MEG75" s="22"/>
      <c r="MEH75" s="22"/>
      <c r="MEI75" s="22"/>
      <c r="MEJ75" s="22"/>
      <c r="MEK75" s="22"/>
      <c r="MEL75" s="22"/>
      <c r="MEM75" s="22"/>
      <c r="MEN75" s="22"/>
      <c r="MEO75" s="22"/>
      <c r="MEP75" s="22"/>
      <c r="MEQ75" s="22"/>
      <c r="MER75" s="22"/>
      <c r="MES75" s="22"/>
      <c r="MET75" s="22"/>
      <c r="MEU75" s="22"/>
      <c r="MEV75" s="22"/>
      <c r="MEW75" s="22"/>
      <c r="MEX75" s="22"/>
      <c r="MEY75" s="22"/>
      <c r="MEZ75" s="22"/>
      <c r="MFA75" s="22"/>
      <c r="MFB75" s="22"/>
      <c r="MFC75" s="22"/>
      <c r="MFD75" s="22"/>
      <c r="MFE75" s="22"/>
      <c r="MFF75" s="22"/>
      <c r="MFG75" s="22"/>
      <c r="MFH75" s="22"/>
      <c r="MFI75" s="22"/>
      <c r="MFJ75" s="22"/>
      <c r="MFK75" s="22"/>
      <c r="MFL75" s="22"/>
      <c r="MFM75" s="22"/>
      <c r="MFN75" s="22"/>
      <c r="MFO75" s="22"/>
      <c r="MFP75" s="22"/>
      <c r="MFQ75" s="22"/>
      <c r="MFR75" s="22"/>
      <c r="MFS75" s="22"/>
      <c r="MFT75" s="22"/>
      <c r="MFU75" s="22"/>
      <c r="MFV75" s="22"/>
      <c r="MFW75" s="22"/>
      <c r="MFX75" s="22"/>
      <c r="MFY75" s="22"/>
      <c r="MFZ75" s="22"/>
      <c r="MGA75" s="22"/>
      <c r="MGB75" s="22"/>
      <c r="MGC75" s="22"/>
      <c r="MGD75" s="22"/>
      <c r="MGE75" s="22"/>
      <c r="MGF75" s="22"/>
      <c r="MGG75" s="22"/>
      <c r="MGH75" s="22"/>
      <c r="MGI75" s="22"/>
      <c r="MGJ75" s="22"/>
      <c r="MGK75" s="22"/>
      <c r="MGL75" s="22"/>
      <c r="MGM75" s="22"/>
      <c r="MGN75" s="22"/>
      <c r="MGO75" s="22"/>
      <c r="MGP75" s="22"/>
      <c r="MGQ75" s="22"/>
      <c r="MGR75" s="22"/>
      <c r="MGS75" s="22"/>
      <c r="MGT75" s="22"/>
      <c r="MGU75" s="22"/>
      <c r="MGV75" s="22"/>
      <c r="MGW75" s="22"/>
      <c r="MGX75" s="22"/>
      <c r="MGY75" s="22"/>
      <c r="MGZ75" s="22"/>
      <c r="MHA75" s="22"/>
      <c r="MHB75" s="22"/>
      <c r="MHC75" s="22"/>
      <c r="MHD75" s="22"/>
      <c r="MHE75" s="22"/>
      <c r="MHF75" s="22"/>
      <c r="MHG75" s="22"/>
      <c r="MHH75" s="22"/>
      <c r="MHI75" s="22"/>
      <c r="MHJ75" s="22"/>
      <c r="MHK75" s="22"/>
      <c r="MHL75" s="22"/>
      <c r="MHM75" s="22"/>
      <c r="MHN75" s="22"/>
      <c r="MHO75" s="22"/>
      <c r="MHP75" s="22"/>
      <c r="MHQ75" s="22"/>
      <c r="MHR75" s="22"/>
      <c r="MHS75" s="22"/>
      <c r="MHT75" s="22"/>
      <c r="MHU75" s="22"/>
      <c r="MHV75" s="22"/>
      <c r="MHW75" s="22"/>
      <c r="MHX75" s="22"/>
      <c r="MHY75" s="22"/>
      <c r="MHZ75" s="22"/>
      <c r="MIA75" s="22"/>
      <c r="MIB75" s="22"/>
      <c r="MIC75" s="22"/>
      <c r="MID75" s="22"/>
      <c r="MIE75" s="22"/>
      <c r="MIF75" s="22"/>
      <c r="MIG75" s="22"/>
      <c r="MIH75" s="22"/>
      <c r="MII75" s="22"/>
      <c r="MIJ75" s="22"/>
      <c r="MIK75" s="22"/>
      <c r="MIL75" s="22"/>
      <c r="MIM75" s="22"/>
      <c r="MIN75" s="22"/>
      <c r="MIO75" s="22"/>
      <c r="MIP75" s="22"/>
      <c r="MIQ75" s="22"/>
      <c r="MIR75" s="22"/>
      <c r="MIS75" s="22"/>
      <c r="MIT75" s="22"/>
      <c r="MIU75" s="22"/>
      <c r="MIV75" s="22"/>
      <c r="MIW75" s="22"/>
      <c r="MIX75" s="22"/>
      <c r="MIY75" s="22"/>
      <c r="MIZ75" s="22"/>
      <c r="MJA75" s="22"/>
      <c r="MJB75" s="22"/>
      <c r="MJC75" s="22"/>
      <c r="MJD75" s="22"/>
      <c r="MJE75" s="22"/>
      <c r="MJF75" s="22"/>
      <c r="MJG75" s="22"/>
      <c r="MJH75" s="22"/>
      <c r="MJI75" s="22"/>
      <c r="MJJ75" s="22"/>
      <c r="MJK75" s="22"/>
      <c r="MJL75" s="22"/>
      <c r="MJM75" s="22"/>
      <c r="MJN75" s="22"/>
      <c r="MJO75" s="22"/>
      <c r="MJP75" s="22"/>
      <c r="MJQ75" s="22"/>
      <c r="MJR75" s="22"/>
      <c r="MJS75" s="22"/>
      <c r="MJT75" s="22"/>
      <c r="MJU75" s="22"/>
      <c r="MJV75" s="22"/>
      <c r="MJW75" s="22"/>
      <c r="MJX75" s="22"/>
      <c r="MJY75" s="22"/>
      <c r="MJZ75" s="22"/>
      <c r="MKA75" s="22"/>
      <c r="MKB75" s="22"/>
      <c r="MKC75" s="22"/>
      <c r="MKD75" s="22"/>
      <c r="MKE75" s="22"/>
      <c r="MKF75" s="22"/>
      <c r="MKG75" s="22"/>
      <c r="MKH75" s="22"/>
      <c r="MKI75" s="22"/>
      <c r="MKJ75" s="22"/>
      <c r="MKK75" s="22"/>
      <c r="MKL75" s="22"/>
      <c r="MKM75" s="22"/>
      <c r="MKN75" s="22"/>
      <c r="MKO75" s="22"/>
      <c r="MKP75" s="22"/>
      <c r="MKQ75" s="22"/>
      <c r="MKR75" s="22"/>
      <c r="MKS75" s="22"/>
      <c r="MKT75" s="22"/>
      <c r="MKU75" s="22"/>
      <c r="MKV75" s="22"/>
      <c r="MKW75" s="22"/>
      <c r="MKX75" s="22"/>
      <c r="MKY75" s="22"/>
      <c r="MKZ75" s="22"/>
      <c r="MLA75" s="22"/>
      <c r="MLB75" s="22"/>
      <c r="MLC75" s="22"/>
      <c r="MLD75" s="22"/>
      <c r="MLE75" s="22"/>
      <c r="MLF75" s="22"/>
      <c r="MLG75" s="22"/>
      <c r="MLH75" s="22"/>
      <c r="MLI75" s="22"/>
      <c r="MLJ75" s="22"/>
      <c r="MLK75" s="22"/>
      <c r="MLL75" s="22"/>
      <c r="MLM75" s="22"/>
      <c r="MLN75" s="22"/>
      <c r="MLO75" s="22"/>
      <c r="MLP75" s="22"/>
      <c r="MLQ75" s="22"/>
      <c r="MLR75" s="22"/>
      <c r="MLS75" s="22"/>
      <c r="MLT75" s="22"/>
      <c r="MLU75" s="22"/>
      <c r="MLV75" s="22"/>
      <c r="MLW75" s="22"/>
      <c r="MLX75" s="22"/>
      <c r="MLY75" s="22"/>
      <c r="MLZ75" s="22"/>
      <c r="MMA75" s="22"/>
      <c r="MMB75" s="22"/>
      <c r="MMC75" s="22"/>
      <c r="MMD75" s="22"/>
      <c r="MME75" s="22"/>
      <c r="MMF75" s="22"/>
      <c r="MMG75" s="22"/>
      <c r="MMH75" s="22"/>
      <c r="MMI75" s="22"/>
      <c r="MMJ75" s="22"/>
      <c r="MMK75" s="22"/>
      <c r="MML75" s="22"/>
      <c r="MMM75" s="22"/>
      <c r="MMN75" s="22"/>
      <c r="MMO75" s="22"/>
      <c r="MMP75" s="22"/>
      <c r="MMQ75" s="22"/>
      <c r="MMR75" s="22"/>
      <c r="MMS75" s="22"/>
      <c r="MMT75" s="22"/>
      <c r="MMU75" s="22"/>
      <c r="MMV75" s="22"/>
      <c r="MMW75" s="22"/>
      <c r="MMX75" s="22"/>
      <c r="MMY75" s="22"/>
      <c r="MMZ75" s="22"/>
      <c r="MNA75" s="22"/>
      <c r="MNB75" s="22"/>
      <c r="MNC75" s="22"/>
      <c r="MND75" s="22"/>
      <c r="MNE75" s="22"/>
      <c r="MNF75" s="22"/>
      <c r="MNG75" s="22"/>
      <c r="MNH75" s="22"/>
      <c r="MNI75" s="22"/>
      <c r="MNJ75" s="22"/>
      <c r="MNK75" s="22"/>
      <c r="MNL75" s="22"/>
      <c r="MNM75" s="22"/>
      <c r="MNN75" s="22"/>
      <c r="MNO75" s="22"/>
      <c r="MNP75" s="22"/>
      <c r="MNQ75" s="22"/>
      <c r="MNR75" s="22"/>
      <c r="MNS75" s="22"/>
      <c r="MNT75" s="22"/>
      <c r="MNU75" s="22"/>
      <c r="MNV75" s="22"/>
      <c r="MNW75" s="22"/>
      <c r="MNX75" s="22"/>
      <c r="MNY75" s="22"/>
      <c r="MNZ75" s="22"/>
      <c r="MOA75" s="22"/>
      <c r="MOB75" s="22"/>
      <c r="MOC75" s="22"/>
      <c r="MOD75" s="22"/>
      <c r="MOE75" s="22"/>
      <c r="MOF75" s="22"/>
      <c r="MOG75" s="22"/>
      <c r="MOH75" s="22"/>
      <c r="MOI75" s="22"/>
      <c r="MOJ75" s="22"/>
      <c r="MOK75" s="22"/>
      <c r="MOL75" s="22"/>
      <c r="MOM75" s="22"/>
      <c r="MON75" s="22"/>
      <c r="MOO75" s="22"/>
      <c r="MOP75" s="22"/>
      <c r="MOQ75" s="22"/>
      <c r="MOR75" s="22"/>
      <c r="MOS75" s="22"/>
      <c r="MOT75" s="22"/>
      <c r="MOU75" s="22"/>
      <c r="MOV75" s="22"/>
      <c r="MOW75" s="22"/>
      <c r="MOX75" s="22"/>
      <c r="MOY75" s="22"/>
      <c r="MOZ75" s="22"/>
      <c r="MPA75" s="22"/>
      <c r="MPB75" s="22"/>
      <c r="MPC75" s="22"/>
      <c r="MPD75" s="22"/>
      <c r="MPE75" s="22"/>
      <c r="MPF75" s="22"/>
      <c r="MPG75" s="22"/>
      <c r="MPH75" s="22"/>
      <c r="MPI75" s="22"/>
      <c r="MPJ75" s="22"/>
      <c r="MPK75" s="22"/>
      <c r="MPL75" s="22"/>
      <c r="MPM75" s="22"/>
      <c r="MPN75" s="22"/>
      <c r="MPO75" s="22"/>
      <c r="MPP75" s="22"/>
      <c r="MPQ75" s="22"/>
      <c r="MPR75" s="22"/>
      <c r="MPS75" s="22"/>
      <c r="MPT75" s="22"/>
      <c r="MPU75" s="22"/>
      <c r="MPV75" s="22"/>
      <c r="MPW75" s="22"/>
      <c r="MPX75" s="22"/>
      <c r="MPY75" s="22"/>
      <c r="MPZ75" s="22"/>
      <c r="MQA75" s="22"/>
      <c r="MQB75" s="22"/>
      <c r="MQC75" s="22"/>
      <c r="MQD75" s="22"/>
      <c r="MQE75" s="22"/>
      <c r="MQF75" s="22"/>
      <c r="MQG75" s="22"/>
      <c r="MQH75" s="22"/>
      <c r="MQI75" s="22"/>
      <c r="MQJ75" s="22"/>
      <c r="MQK75" s="22"/>
      <c r="MQL75" s="22"/>
      <c r="MQM75" s="22"/>
      <c r="MQN75" s="22"/>
      <c r="MQO75" s="22"/>
      <c r="MQP75" s="22"/>
      <c r="MQQ75" s="22"/>
      <c r="MQR75" s="22"/>
      <c r="MQS75" s="22"/>
      <c r="MQT75" s="22"/>
      <c r="MQU75" s="22"/>
      <c r="MQV75" s="22"/>
      <c r="MQW75" s="22"/>
      <c r="MQX75" s="22"/>
      <c r="MQY75" s="22"/>
      <c r="MQZ75" s="22"/>
      <c r="MRA75" s="22"/>
      <c r="MRB75" s="22"/>
      <c r="MRC75" s="22"/>
      <c r="MRD75" s="22"/>
      <c r="MRE75" s="22"/>
      <c r="MRF75" s="22"/>
      <c r="MRG75" s="22"/>
      <c r="MRH75" s="22"/>
      <c r="MRI75" s="22"/>
      <c r="MRJ75" s="22"/>
      <c r="MRK75" s="22"/>
      <c r="MRL75" s="22"/>
      <c r="MRM75" s="22"/>
      <c r="MRN75" s="22"/>
      <c r="MRO75" s="22"/>
      <c r="MRP75" s="22"/>
      <c r="MRQ75" s="22"/>
      <c r="MRR75" s="22"/>
      <c r="MRS75" s="22"/>
      <c r="MRT75" s="22"/>
      <c r="MRU75" s="22"/>
      <c r="MRV75" s="22"/>
      <c r="MRW75" s="22"/>
      <c r="MRX75" s="22"/>
      <c r="MRY75" s="22"/>
      <c r="MRZ75" s="22"/>
      <c r="MSA75" s="22"/>
      <c r="MSB75" s="22"/>
      <c r="MSC75" s="22"/>
      <c r="MSD75" s="22"/>
      <c r="MSE75" s="22"/>
      <c r="MSF75" s="22"/>
      <c r="MSG75" s="22"/>
      <c r="MSH75" s="22"/>
      <c r="MSI75" s="22"/>
      <c r="MSJ75" s="22"/>
      <c r="MSK75" s="22"/>
      <c r="MSL75" s="22"/>
      <c r="MSM75" s="22"/>
      <c r="MSN75" s="22"/>
      <c r="MSO75" s="22"/>
      <c r="MSP75" s="22"/>
      <c r="MSQ75" s="22"/>
      <c r="MSR75" s="22"/>
      <c r="MSS75" s="22"/>
      <c r="MST75" s="22"/>
      <c r="MSU75" s="22"/>
      <c r="MSV75" s="22"/>
      <c r="MSW75" s="22"/>
      <c r="MSX75" s="22"/>
      <c r="MSY75" s="22"/>
      <c r="MSZ75" s="22"/>
      <c r="MTA75" s="22"/>
      <c r="MTB75" s="22"/>
      <c r="MTC75" s="22"/>
      <c r="MTD75" s="22"/>
      <c r="MTE75" s="22"/>
      <c r="MTF75" s="22"/>
      <c r="MTG75" s="22"/>
      <c r="MTH75" s="22"/>
      <c r="MTI75" s="22"/>
      <c r="MTJ75" s="22"/>
      <c r="MTK75" s="22"/>
      <c r="MTL75" s="22"/>
      <c r="MTM75" s="22"/>
      <c r="MTN75" s="22"/>
      <c r="MTO75" s="22"/>
      <c r="MTP75" s="22"/>
      <c r="MTQ75" s="22"/>
      <c r="MTR75" s="22"/>
      <c r="MTS75" s="22"/>
      <c r="MTT75" s="22"/>
      <c r="MTU75" s="22"/>
      <c r="MTV75" s="22"/>
      <c r="MTW75" s="22"/>
      <c r="MTX75" s="22"/>
      <c r="MTY75" s="22"/>
      <c r="MTZ75" s="22"/>
      <c r="MUA75" s="22"/>
      <c r="MUB75" s="22"/>
      <c r="MUC75" s="22"/>
      <c r="MUD75" s="22"/>
      <c r="MUE75" s="22"/>
      <c r="MUF75" s="22"/>
      <c r="MUG75" s="22"/>
      <c r="MUH75" s="22"/>
      <c r="MUI75" s="22"/>
      <c r="MUJ75" s="22"/>
      <c r="MUK75" s="22"/>
      <c r="MUL75" s="22"/>
      <c r="MUM75" s="22"/>
      <c r="MUN75" s="22"/>
      <c r="MUO75" s="22"/>
      <c r="MUP75" s="22"/>
      <c r="MUQ75" s="22"/>
      <c r="MUR75" s="22"/>
      <c r="MUS75" s="22"/>
      <c r="MUT75" s="22"/>
      <c r="MUU75" s="22"/>
      <c r="MUV75" s="22"/>
      <c r="MUW75" s="22"/>
      <c r="MUX75" s="22"/>
      <c r="MUY75" s="22"/>
      <c r="MUZ75" s="22"/>
      <c r="MVA75" s="22"/>
      <c r="MVB75" s="22"/>
      <c r="MVC75" s="22"/>
      <c r="MVD75" s="22"/>
      <c r="MVE75" s="22"/>
      <c r="MVF75" s="22"/>
      <c r="MVG75" s="22"/>
      <c r="MVH75" s="22"/>
      <c r="MVI75" s="22"/>
      <c r="MVJ75" s="22"/>
      <c r="MVK75" s="22"/>
      <c r="MVL75" s="22"/>
      <c r="MVM75" s="22"/>
      <c r="MVN75" s="22"/>
      <c r="MVO75" s="22"/>
      <c r="MVP75" s="22"/>
      <c r="MVQ75" s="22"/>
      <c r="MVR75" s="22"/>
      <c r="MVS75" s="22"/>
      <c r="MVT75" s="22"/>
      <c r="MVU75" s="22"/>
      <c r="MVV75" s="22"/>
      <c r="MVW75" s="22"/>
      <c r="MVX75" s="22"/>
      <c r="MVY75" s="22"/>
      <c r="MVZ75" s="22"/>
      <c r="MWA75" s="22"/>
      <c r="MWB75" s="22"/>
      <c r="MWC75" s="22"/>
      <c r="MWD75" s="22"/>
      <c r="MWE75" s="22"/>
      <c r="MWF75" s="22"/>
      <c r="MWG75" s="22"/>
      <c r="MWH75" s="22"/>
      <c r="MWI75" s="22"/>
      <c r="MWJ75" s="22"/>
      <c r="MWK75" s="22"/>
      <c r="MWL75" s="22"/>
      <c r="MWM75" s="22"/>
      <c r="MWN75" s="22"/>
      <c r="MWO75" s="22"/>
      <c r="MWP75" s="22"/>
      <c r="MWQ75" s="22"/>
      <c r="MWR75" s="22"/>
      <c r="MWS75" s="22"/>
      <c r="MWT75" s="22"/>
      <c r="MWU75" s="22"/>
      <c r="MWV75" s="22"/>
      <c r="MWW75" s="22"/>
      <c r="MWX75" s="22"/>
      <c r="MWY75" s="22"/>
      <c r="MWZ75" s="22"/>
      <c r="MXA75" s="22"/>
      <c r="MXB75" s="22"/>
      <c r="MXC75" s="22"/>
      <c r="MXD75" s="22"/>
      <c r="MXE75" s="22"/>
      <c r="MXF75" s="22"/>
      <c r="MXG75" s="22"/>
      <c r="MXH75" s="22"/>
      <c r="MXI75" s="22"/>
      <c r="MXJ75" s="22"/>
      <c r="MXK75" s="22"/>
      <c r="MXL75" s="22"/>
      <c r="MXM75" s="22"/>
      <c r="MXN75" s="22"/>
      <c r="MXO75" s="22"/>
      <c r="MXP75" s="22"/>
      <c r="MXQ75" s="22"/>
      <c r="MXR75" s="22"/>
      <c r="MXS75" s="22"/>
      <c r="MXT75" s="22"/>
      <c r="MXU75" s="22"/>
      <c r="MXV75" s="22"/>
      <c r="MXW75" s="22"/>
      <c r="MXX75" s="22"/>
      <c r="MXY75" s="22"/>
      <c r="MXZ75" s="22"/>
      <c r="MYA75" s="22"/>
      <c r="MYB75" s="22"/>
      <c r="MYC75" s="22"/>
      <c r="MYD75" s="22"/>
      <c r="MYE75" s="22"/>
      <c r="MYF75" s="22"/>
      <c r="MYG75" s="22"/>
      <c r="MYH75" s="22"/>
      <c r="MYI75" s="22"/>
      <c r="MYJ75" s="22"/>
      <c r="MYK75" s="22"/>
      <c r="MYL75" s="22"/>
      <c r="MYM75" s="22"/>
      <c r="MYN75" s="22"/>
      <c r="MYO75" s="22"/>
      <c r="MYP75" s="22"/>
      <c r="MYQ75" s="22"/>
      <c r="MYR75" s="22"/>
      <c r="MYS75" s="22"/>
      <c r="MYT75" s="22"/>
      <c r="MYU75" s="22"/>
      <c r="MYV75" s="22"/>
      <c r="MYW75" s="22"/>
      <c r="MYX75" s="22"/>
      <c r="MYY75" s="22"/>
      <c r="MYZ75" s="22"/>
      <c r="MZA75" s="22"/>
      <c r="MZB75" s="22"/>
      <c r="MZC75" s="22"/>
      <c r="MZD75" s="22"/>
      <c r="MZE75" s="22"/>
      <c r="MZF75" s="22"/>
      <c r="MZG75" s="22"/>
      <c r="MZH75" s="22"/>
      <c r="MZI75" s="22"/>
      <c r="MZJ75" s="22"/>
      <c r="MZK75" s="22"/>
      <c r="MZL75" s="22"/>
      <c r="MZM75" s="22"/>
      <c r="MZN75" s="22"/>
      <c r="MZO75" s="22"/>
      <c r="MZP75" s="22"/>
      <c r="MZQ75" s="22"/>
      <c r="MZR75" s="22"/>
      <c r="MZS75" s="22"/>
      <c r="MZT75" s="22"/>
      <c r="MZU75" s="22"/>
      <c r="MZV75" s="22"/>
      <c r="MZW75" s="22"/>
      <c r="MZX75" s="22"/>
      <c r="MZY75" s="22"/>
      <c r="MZZ75" s="22"/>
      <c r="NAA75" s="22"/>
      <c r="NAB75" s="22"/>
      <c r="NAC75" s="22"/>
      <c r="NAD75" s="22"/>
      <c r="NAE75" s="22"/>
      <c r="NAF75" s="22"/>
      <c r="NAG75" s="22"/>
      <c r="NAH75" s="22"/>
      <c r="NAI75" s="22"/>
      <c r="NAJ75" s="22"/>
      <c r="NAK75" s="22"/>
      <c r="NAL75" s="22"/>
      <c r="NAM75" s="22"/>
      <c r="NAN75" s="22"/>
      <c r="NAO75" s="22"/>
      <c r="NAP75" s="22"/>
      <c r="NAQ75" s="22"/>
      <c r="NAR75" s="22"/>
      <c r="NAS75" s="22"/>
      <c r="NAT75" s="22"/>
      <c r="NAU75" s="22"/>
      <c r="NAV75" s="22"/>
      <c r="NAW75" s="22"/>
      <c r="NAX75" s="22"/>
      <c r="NAY75" s="22"/>
      <c r="NAZ75" s="22"/>
      <c r="NBA75" s="22"/>
      <c r="NBB75" s="22"/>
      <c r="NBC75" s="22"/>
      <c r="NBD75" s="22"/>
      <c r="NBE75" s="22"/>
      <c r="NBF75" s="22"/>
      <c r="NBG75" s="22"/>
      <c r="NBH75" s="22"/>
      <c r="NBI75" s="22"/>
      <c r="NBJ75" s="22"/>
      <c r="NBK75" s="22"/>
      <c r="NBL75" s="22"/>
      <c r="NBM75" s="22"/>
      <c r="NBN75" s="22"/>
      <c r="NBO75" s="22"/>
      <c r="NBP75" s="22"/>
      <c r="NBQ75" s="22"/>
      <c r="NBR75" s="22"/>
      <c r="NBS75" s="22"/>
      <c r="NBT75" s="22"/>
      <c r="NBU75" s="22"/>
      <c r="NBV75" s="22"/>
      <c r="NBW75" s="22"/>
      <c r="NBX75" s="22"/>
      <c r="NBY75" s="22"/>
      <c r="NBZ75" s="22"/>
      <c r="NCA75" s="22"/>
      <c r="NCB75" s="22"/>
      <c r="NCC75" s="22"/>
      <c r="NCD75" s="22"/>
      <c r="NCE75" s="22"/>
      <c r="NCF75" s="22"/>
      <c r="NCG75" s="22"/>
      <c r="NCH75" s="22"/>
      <c r="NCI75" s="22"/>
      <c r="NCJ75" s="22"/>
      <c r="NCK75" s="22"/>
      <c r="NCL75" s="22"/>
      <c r="NCM75" s="22"/>
      <c r="NCN75" s="22"/>
      <c r="NCO75" s="22"/>
      <c r="NCP75" s="22"/>
      <c r="NCQ75" s="22"/>
      <c r="NCR75" s="22"/>
      <c r="NCS75" s="22"/>
      <c r="NCT75" s="22"/>
      <c r="NCU75" s="22"/>
      <c r="NCV75" s="22"/>
      <c r="NCW75" s="22"/>
      <c r="NCX75" s="22"/>
      <c r="NCY75" s="22"/>
      <c r="NCZ75" s="22"/>
      <c r="NDA75" s="22"/>
      <c r="NDB75" s="22"/>
      <c r="NDC75" s="22"/>
      <c r="NDD75" s="22"/>
      <c r="NDE75" s="22"/>
      <c r="NDF75" s="22"/>
      <c r="NDG75" s="22"/>
      <c r="NDH75" s="22"/>
      <c r="NDI75" s="22"/>
      <c r="NDJ75" s="22"/>
      <c r="NDK75" s="22"/>
      <c r="NDL75" s="22"/>
      <c r="NDM75" s="22"/>
      <c r="NDN75" s="22"/>
      <c r="NDO75" s="22"/>
      <c r="NDP75" s="22"/>
      <c r="NDQ75" s="22"/>
      <c r="NDR75" s="22"/>
      <c r="NDS75" s="22"/>
      <c r="NDT75" s="22"/>
      <c r="NDU75" s="22"/>
      <c r="NDV75" s="22"/>
      <c r="NDW75" s="22"/>
      <c r="NDX75" s="22"/>
      <c r="NDY75" s="22"/>
      <c r="NDZ75" s="22"/>
      <c r="NEA75" s="22"/>
      <c r="NEB75" s="22"/>
      <c r="NEC75" s="22"/>
      <c r="NED75" s="22"/>
      <c r="NEE75" s="22"/>
      <c r="NEF75" s="22"/>
      <c r="NEG75" s="22"/>
      <c r="NEH75" s="22"/>
      <c r="NEI75" s="22"/>
      <c r="NEJ75" s="22"/>
      <c r="NEK75" s="22"/>
      <c r="NEL75" s="22"/>
      <c r="NEM75" s="22"/>
      <c r="NEN75" s="22"/>
      <c r="NEO75" s="22"/>
      <c r="NEP75" s="22"/>
      <c r="NEQ75" s="22"/>
      <c r="NER75" s="22"/>
      <c r="NES75" s="22"/>
      <c r="NET75" s="22"/>
      <c r="NEU75" s="22"/>
      <c r="NEV75" s="22"/>
      <c r="NEW75" s="22"/>
      <c r="NEX75" s="22"/>
      <c r="NEY75" s="22"/>
      <c r="NEZ75" s="22"/>
      <c r="NFA75" s="22"/>
      <c r="NFB75" s="22"/>
      <c r="NFC75" s="22"/>
      <c r="NFD75" s="22"/>
      <c r="NFE75" s="22"/>
      <c r="NFF75" s="22"/>
      <c r="NFG75" s="22"/>
      <c r="NFH75" s="22"/>
      <c r="NFI75" s="22"/>
      <c r="NFJ75" s="22"/>
      <c r="NFK75" s="22"/>
      <c r="NFL75" s="22"/>
      <c r="NFM75" s="22"/>
      <c r="NFN75" s="22"/>
      <c r="NFO75" s="22"/>
      <c r="NFP75" s="22"/>
      <c r="NFQ75" s="22"/>
      <c r="NFR75" s="22"/>
      <c r="NFS75" s="22"/>
      <c r="NFT75" s="22"/>
      <c r="NFU75" s="22"/>
      <c r="NFV75" s="22"/>
      <c r="NFW75" s="22"/>
      <c r="NFX75" s="22"/>
      <c r="NFY75" s="22"/>
      <c r="NFZ75" s="22"/>
      <c r="NGA75" s="22"/>
      <c r="NGB75" s="22"/>
      <c r="NGC75" s="22"/>
      <c r="NGD75" s="22"/>
      <c r="NGE75" s="22"/>
      <c r="NGF75" s="22"/>
      <c r="NGG75" s="22"/>
      <c r="NGH75" s="22"/>
      <c r="NGI75" s="22"/>
      <c r="NGJ75" s="22"/>
      <c r="NGK75" s="22"/>
      <c r="NGL75" s="22"/>
      <c r="NGM75" s="22"/>
      <c r="NGN75" s="22"/>
      <c r="NGO75" s="22"/>
      <c r="NGP75" s="22"/>
      <c r="NGQ75" s="22"/>
      <c r="NGR75" s="22"/>
      <c r="NGS75" s="22"/>
      <c r="NGT75" s="22"/>
      <c r="NGU75" s="22"/>
      <c r="NGV75" s="22"/>
      <c r="NGW75" s="22"/>
      <c r="NGX75" s="22"/>
      <c r="NGY75" s="22"/>
      <c r="NGZ75" s="22"/>
      <c r="NHA75" s="22"/>
      <c r="NHB75" s="22"/>
      <c r="NHC75" s="22"/>
      <c r="NHD75" s="22"/>
      <c r="NHE75" s="22"/>
      <c r="NHF75" s="22"/>
      <c r="NHG75" s="22"/>
      <c r="NHH75" s="22"/>
      <c r="NHI75" s="22"/>
      <c r="NHJ75" s="22"/>
      <c r="NHK75" s="22"/>
      <c r="NHL75" s="22"/>
      <c r="NHM75" s="22"/>
      <c r="NHN75" s="22"/>
      <c r="NHO75" s="22"/>
      <c r="NHP75" s="22"/>
      <c r="NHQ75" s="22"/>
      <c r="NHR75" s="22"/>
      <c r="NHS75" s="22"/>
      <c r="NHT75" s="22"/>
      <c r="NHU75" s="22"/>
      <c r="NHV75" s="22"/>
      <c r="NHW75" s="22"/>
      <c r="NHX75" s="22"/>
      <c r="NHY75" s="22"/>
      <c r="NHZ75" s="22"/>
      <c r="NIA75" s="22"/>
      <c r="NIB75" s="22"/>
      <c r="NIC75" s="22"/>
      <c r="NID75" s="22"/>
      <c r="NIE75" s="22"/>
      <c r="NIF75" s="22"/>
      <c r="NIG75" s="22"/>
      <c r="NIH75" s="22"/>
      <c r="NII75" s="22"/>
      <c r="NIJ75" s="22"/>
      <c r="NIK75" s="22"/>
      <c r="NIL75" s="22"/>
      <c r="NIM75" s="22"/>
      <c r="NIN75" s="22"/>
      <c r="NIO75" s="22"/>
      <c r="NIP75" s="22"/>
      <c r="NIQ75" s="22"/>
      <c r="NIR75" s="22"/>
      <c r="NIS75" s="22"/>
      <c r="NIT75" s="22"/>
      <c r="NIU75" s="22"/>
      <c r="NIV75" s="22"/>
      <c r="NIW75" s="22"/>
      <c r="NIX75" s="22"/>
      <c r="NIY75" s="22"/>
      <c r="NIZ75" s="22"/>
      <c r="NJA75" s="22"/>
      <c r="NJB75" s="22"/>
      <c r="NJC75" s="22"/>
      <c r="NJD75" s="22"/>
      <c r="NJE75" s="22"/>
      <c r="NJF75" s="22"/>
      <c r="NJG75" s="22"/>
      <c r="NJH75" s="22"/>
      <c r="NJI75" s="22"/>
      <c r="NJJ75" s="22"/>
      <c r="NJK75" s="22"/>
      <c r="NJL75" s="22"/>
      <c r="NJM75" s="22"/>
      <c r="NJN75" s="22"/>
      <c r="NJO75" s="22"/>
      <c r="NJP75" s="22"/>
      <c r="NJQ75" s="22"/>
      <c r="NJR75" s="22"/>
      <c r="NJS75" s="22"/>
      <c r="NJT75" s="22"/>
      <c r="NJU75" s="22"/>
      <c r="NJV75" s="22"/>
      <c r="NJW75" s="22"/>
      <c r="NJX75" s="22"/>
      <c r="NJY75" s="22"/>
      <c r="NJZ75" s="22"/>
      <c r="NKA75" s="22"/>
      <c r="NKB75" s="22"/>
      <c r="NKC75" s="22"/>
      <c r="NKD75" s="22"/>
      <c r="NKE75" s="22"/>
      <c r="NKF75" s="22"/>
      <c r="NKG75" s="22"/>
      <c r="NKH75" s="22"/>
      <c r="NKI75" s="22"/>
      <c r="NKJ75" s="22"/>
      <c r="NKK75" s="22"/>
      <c r="NKL75" s="22"/>
      <c r="NKM75" s="22"/>
      <c r="NKN75" s="22"/>
      <c r="NKO75" s="22"/>
      <c r="NKP75" s="22"/>
      <c r="NKQ75" s="22"/>
      <c r="NKR75" s="22"/>
      <c r="NKS75" s="22"/>
      <c r="NKT75" s="22"/>
      <c r="NKU75" s="22"/>
      <c r="NKV75" s="22"/>
      <c r="NKW75" s="22"/>
      <c r="NKX75" s="22"/>
      <c r="NKY75" s="22"/>
      <c r="NKZ75" s="22"/>
      <c r="NLA75" s="22"/>
      <c r="NLB75" s="22"/>
      <c r="NLC75" s="22"/>
      <c r="NLD75" s="22"/>
      <c r="NLE75" s="22"/>
      <c r="NLF75" s="22"/>
      <c r="NLG75" s="22"/>
      <c r="NLH75" s="22"/>
      <c r="NLI75" s="22"/>
      <c r="NLJ75" s="22"/>
      <c r="NLK75" s="22"/>
      <c r="NLL75" s="22"/>
      <c r="NLM75" s="22"/>
      <c r="NLN75" s="22"/>
      <c r="NLO75" s="22"/>
      <c r="NLP75" s="22"/>
      <c r="NLQ75" s="22"/>
      <c r="NLR75" s="22"/>
      <c r="NLS75" s="22"/>
      <c r="NLT75" s="22"/>
      <c r="NLU75" s="22"/>
      <c r="NLV75" s="22"/>
      <c r="NLW75" s="22"/>
      <c r="NLX75" s="22"/>
      <c r="NLY75" s="22"/>
      <c r="NLZ75" s="22"/>
      <c r="NMA75" s="22"/>
      <c r="NMB75" s="22"/>
      <c r="NMC75" s="22"/>
      <c r="NMD75" s="22"/>
      <c r="NME75" s="22"/>
      <c r="NMF75" s="22"/>
      <c r="NMG75" s="22"/>
      <c r="NMH75" s="22"/>
      <c r="NMI75" s="22"/>
      <c r="NMJ75" s="22"/>
      <c r="NMK75" s="22"/>
      <c r="NML75" s="22"/>
      <c r="NMM75" s="22"/>
      <c r="NMN75" s="22"/>
      <c r="NMO75" s="22"/>
      <c r="NMP75" s="22"/>
      <c r="NMQ75" s="22"/>
      <c r="NMR75" s="22"/>
      <c r="NMS75" s="22"/>
      <c r="NMT75" s="22"/>
      <c r="NMU75" s="22"/>
      <c r="NMV75" s="22"/>
      <c r="NMW75" s="22"/>
      <c r="NMX75" s="22"/>
      <c r="NMY75" s="22"/>
      <c r="NMZ75" s="22"/>
      <c r="NNA75" s="22"/>
      <c r="NNB75" s="22"/>
      <c r="NNC75" s="22"/>
      <c r="NND75" s="22"/>
      <c r="NNE75" s="22"/>
      <c r="NNF75" s="22"/>
      <c r="NNG75" s="22"/>
      <c r="NNH75" s="22"/>
      <c r="NNI75" s="22"/>
      <c r="NNJ75" s="22"/>
      <c r="NNK75" s="22"/>
      <c r="NNL75" s="22"/>
      <c r="NNM75" s="22"/>
      <c r="NNN75" s="22"/>
      <c r="NNO75" s="22"/>
      <c r="NNP75" s="22"/>
      <c r="NNQ75" s="22"/>
      <c r="NNR75" s="22"/>
      <c r="NNS75" s="22"/>
      <c r="NNT75" s="22"/>
      <c r="NNU75" s="22"/>
      <c r="NNV75" s="22"/>
      <c r="NNW75" s="22"/>
      <c r="NNX75" s="22"/>
      <c r="NNY75" s="22"/>
      <c r="NNZ75" s="22"/>
      <c r="NOA75" s="22"/>
      <c r="NOB75" s="22"/>
      <c r="NOC75" s="22"/>
      <c r="NOD75" s="22"/>
      <c r="NOE75" s="22"/>
      <c r="NOF75" s="22"/>
      <c r="NOG75" s="22"/>
      <c r="NOH75" s="22"/>
      <c r="NOI75" s="22"/>
      <c r="NOJ75" s="22"/>
      <c r="NOK75" s="22"/>
      <c r="NOL75" s="22"/>
      <c r="NOM75" s="22"/>
      <c r="NON75" s="22"/>
      <c r="NOO75" s="22"/>
      <c r="NOP75" s="22"/>
      <c r="NOQ75" s="22"/>
      <c r="NOR75" s="22"/>
      <c r="NOS75" s="22"/>
      <c r="NOT75" s="22"/>
      <c r="NOU75" s="22"/>
      <c r="NOV75" s="22"/>
      <c r="NOW75" s="22"/>
      <c r="NOX75" s="22"/>
      <c r="NOY75" s="22"/>
      <c r="NOZ75" s="22"/>
      <c r="NPA75" s="22"/>
      <c r="NPB75" s="22"/>
      <c r="NPC75" s="22"/>
      <c r="NPD75" s="22"/>
      <c r="NPE75" s="22"/>
      <c r="NPF75" s="22"/>
      <c r="NPG75" s="22"/>
      <c r="NPH75" s="22"/>
      <c r="NPI75" s="22"/>
      <c r="NPJ75" s="22"/>
      <c r="NPK75" s="22"/>
      <c r="NPL75" s="22"/>
      <c r="NPM75" s="22"/>
      <c r="NPN75" s="22"/>
      <c r="NPO75" s="22"/>
      <c r="NPP75" s="22"/>
      <c r="NPQ75" s="22"/>
      <c r="NPR75" s="22"/>
      <c r="NPS75" s="22"/>
      <c r="NPT75" s="22"/>
      <c r="NPU75" s="22"/>
      <c r="NPV75" s="22"/>
      <c r="NPW75" s="22"/>
      <c r="NPX75" s="22"/>
      <c r="NPY75" s="22"/>
      <c r="NPZ75" s="22"/>
      <c r="NQA75" s="22"/>
      <c r="NQB75" s="22"/>
      <c r="NQC75" s="22"/>
      <c r="NQD75" s="22"/>
      <c r="NQE75" s="22"/>
      <c r="NQF75" s="22"/>
      <c r="NQG75" s="22"/>
      <c r="NQH75" s="22"/>
      <c r="NQI75" s="22"/>
      <c r="NQJ75" s="22"/>
      <c r="NQK75" s="22"/>
      <c r="NQL75" s="22"/>
      <c r="NQM75" s="22"/>
      <c r="NQN75" s="22"/>
      <c r="NQO75" s="22"/>
      <c r="NQP75" s="22"/>
      <c r="NQQ75" s="22"/>
      <c r="NQR75" s="22"/>
      <c r="NQS75" s="22"/>
      <c r="NQT75" s="22"/>
      <c r="NQU75" s="22"/>
      <c r="NQV75" s="22"/>
      <c r="NQW75" s="22"/>
      <c r="NQX75" s="22"/>
      <c r="NQY75" s="22"/>
      <c r="NQZ75" s="22"/>
      <c r="NRA75" s="22"/>
      <c r="NRB75" s="22"/>
      <c r="NRC75" s="22"/>
      <c r="NRD75" s="22"/>
      <c r="NRE75" s="22"/>
      <c r="NRF75" s="22"/>
      <c r="NRG75" s="22"/>
      <c r="NRH75" s="22"/>
      <c r="NRI75" s="22"/>
      <c r="NRJ75" s="22"/>
      <c r="NRK75" s="22"/>
      <c r="NRL75" s="22"/>
      <c r="NRM75" s="22"/>
      <c r="NRN75" s="22"/>
      <c r="NRO75" s="22"/>
      <c r="NRP75" s="22"/>
      <c r="NRQ75" s="22"/>
      <c r="NRR75" s="22"/>
      <c r="NRS75" s="22"/>
      <c r="NRT75" s="22"/>
      <c r="NRU75" s="22"/>
      <c r="NRV75" s="22"/>
      <c r="NRW75" s="22"/>
      <c r="NRX75" s="22"/>
      <c r="NRY75" s="22"/>
      <c r="NRZ75" s="22"/>
      <c r="NSA75" s="22"/>
      <c r="NSB75" s="22"/>
      <c r="NSC75" s="22"/>
      <c r="NSD75" s="22"/>
      <c r="NSE75" s="22"/>
      <c r="NSF75" s="22"/>
      <c r="NSG75" s="22"/>
      <c r="NSH75" s="22"/>
      <c r="NSI75" s="22"/>
      <c r="NSJ75" s="22"/>
      <c r="NSK75" s="22"/>
      <c r="NSL75" s="22"/>
      <c r="NSM75" s="22"/>
      <c r="NSN75" s="22"/>
      <c r="NSO75" s="22"/>
      <c r="NSP75" s="22"/>
      <c r="NSQ75" s="22"/>
      <c r="NSR75" s="22"/>
      <c r="NSS75" s="22"/>
      <c r="NST75" s="22"/>
      <c r="NSU75" s="22"/>
      <c r="NSV75" s="22"/>
      <c r="NSW75" s="22"/>
      <c r="NSX75" s="22"/>
      <c r="NSY75" s="22"/>
      <c r="NSZ75" s="22"/>
      <c r="NTA75" s="22"/>
      <c r="NTB75" s="22"/>
      <c r="NTC75" s="22"/>
      <c r="NTD75" s="22"/>
      <c r="NTE75" s="22"/>
      <c r="NTF75" s="22"/>
      <c r="NTG75" s="22"/>
      <c r="NTH75" s="22"/>
      <c r="NTI75" s="22"/>
      <c r="NTJ75" s="22"/>
      <c r="NTK75" s="22"/>
      <c r="NTL75" s="22"/>
      <c r="NTM75" s="22"/>
      <c r="NTN75" s="22"/>
      <c r="NTO75" s="22"/>
      <c r="NTP75" s="22"/>
      <c r="NTQ75" s="22"/>
      <c r="NTR75" s="22"/>
      <c r="NTS75" s="22"/>
      <c r="NTT75" s="22"/>
      <c r="NTU75" s="22"/>
      <c r="NTV75" s="22"/>
      <c r="NTW75" s="22"/>
      <c r="NTX75" s="22"/>
      <c r="NTY75" s="22"/>
      <c r="NTZ75" s="22"/>
      <c r="NUA75" s="22"/>
      <c r="NUB75" s="22"/>
      <c r="NUC75" s="22"/>
      <c r="NUD75" s="22"/>
      <c r="NUE75" s="22"/>
      <c r="NUF75" s="22"/>
      <c r="NUG75" s="22"/>
      <c r="NUH75" s="22"/>
      <c r="NUI75" s="22"/>
      <c r="NUJ75" s="22"/>
      <c r="NUK75" s="22"/>
      <c r="NUL75" s="22"/>
      <c r="NUM75" s="22"/>
      <c r="NUN75" s="22"/>
      <c r="NUO75" s="22"/>
      <c r="NUP75" s="22"/>
      <c r="NUQ75" s="22"/>
      <c r="NUR75" s="22"/>
      <c r="NUS75" s="22"/>
      <c r="NUT75" s="22"/>
      <c r="NUU75" s="22"/>
      <c r="NUV75" s="22"/>
      <c r="NUW75" s="22"/>
      <c r="NUX75" s="22"/>
      <c r="NUY75" s="22"/>
      <c r="NUZ75" s="22"/>
      <c r="NVA75" s="22"/>
      <c r="NVB75" s="22"/>
      <c r="NVC75" s="22"/>
      <c r="NVD75" s="22"/>
      <c r="NVE75" s="22"/>
      <c r="NVF75" s="22"/>
      <c r="NVG75" s="22"/>
      <c r="NVH75" s="22"/>
      <c r="NVI75" s="22"/>
      <c r="NVJ75" s="22"/>
      <c r="NVK75" s="22"/>
      <c r="NVL75" s="22"/>
      <c r="NVM75" s="22"/>
      <c r="NVN75" s="22"/>
      <c r="NVO75" s="22"/>
      <c r="NVP75" s="22"/>
      <c r="NVQ75" s="22"/>
      <c r="NVR75" s="22"/>
      <c r="NVS75" s="22"/>
      <c r="NVT75" s="22"/>
      <c r="NVU75" s="22"/>
      <c r="NVV75" s="22"/>
      <c r="NVW75" s="22"/>
      <c r="NVX75" s="22"/>
      <c r="NVY75" s="22"/>
      <c r="NVZ75" s="22"/>
      <c r="NWA75" s="22"/>
      <c r="NWB75" s="22"/>
      <c r="NWC75" s="22"/>
      <c r="NWD75" s="22"/>
      <c r="NWE75" s="22"/>
      <c r="NWF75" s="22"/>
      <c r="NWG75" s="22"/>
      <c r="NWH75" s="22"/>
      <c r="NWI75" s="22"/>
      <c r="NWJ75" s="22"/>
      <c r="NWK75" s="22"/>
      <c r="NWL75" s="22"/>
      <c r="NWM75" s="22"/>
      <c r="NWN75" s="22"/>
      <c r="NWO75" s="22"/>
      <c r="NWP75" s="22"/>
      <c r="NWQ75" s="22"/>
      <c r="NWR75" s="22"/>
      <c r="NWS75" s="22"/>
      <c r="NWT75" s="22"/>
      <c r="NWU75" s="22"/>
      <c r="NWV75" s="22"/>
      <c r="NWW75" s="22"/>
      <c r="NWX75" s="22"/>
      <c r="NWY75" s="22"/>
      <c r="NWZ75" s="22"/>
      <c r="NXA75" s="22"/>
      <c r="NXB75" s="22"/>
      <c r="NXC75" s="22"/>
      <c r="NXD75" s="22"/>
      <c r="NXE75" s="22"/>
      <c r="NXF75" s="22"/>
      <c r="NXG75" s="22"/>
      <c r="NXH75" s="22"/>
      <c r="NXI75" s="22"/>
      <c r="NXJ75" s="22"/>
      <c r="NXK75" s="22"/>
      <c r="NXL75" s="22"/>
      <c r="NXM75" s="22"/>
      <c r="NXN75" s="22"/>
      <c r="NXO75" s="22"/>
      <c r="NXP75" s="22"/>
      <c r="NXQ75" s="22"/>
      <c r="NXR75" s="22"/>
      <c r="NXS75" s="22"/>
      <c r="NXT75" s="22"/>
      <c r="NXU75" s="22"/>
      <c r="NXV75" s="22"/>
      <c r="NXW75" s="22"/>
      <c r="NXX75" s="22"/>
      <c r="NXY75" s="22"/>
      <c r="NXZ75" s="22"/>
      <c r="NYA75" s="22"/>
      <c r="NYB75" s="22"/>
      <c r="NYC75" s="22"/>
      <c r="NYD75" s="22"/>
      <c r="NYE75" s="22"/>
      <c r="NYF75" s="22"/>
      <c r="NYG75" s="22"/>
      <c r="NYH75" s="22"/>
      <c r="NYI75" s="22"/>
      <c r="NYJ75" s="22"/>
      <c r="NYK75" s="22"/>
      <c r="NYL75" s="22"/>
      <c r="NYM75" s="22"/>
      <c r="NYN75" s="22"/>
      <c r="NYO75" s="22"/>
      <c r="NYP75" s="22"/>
      <c r="NYQ75" s="22"/>
      <c r="NYR75" s="22"/>
      <c r="NYS75" s="22"/>
      <c r="NYT75" s="22"/>
      <c r="NYU75" s="22"/>
      <c r="NYV75" s="22"/>
      <c r="NYW75" s="22"/>
      <c r="NYX75" s="22"/>
      <c r="NYY75" s="22"/>
      <c r="NYZ75" s="22"/>
      <c r="NZA75" s="22"/>
      <c r="NZB75" s="22"/>
      <c r="NZC75" s="22"/>
      <c r="NZD75" s="22"/>
      <c r="NZE75" s="22"/>
      <c r="NZF75" s="22"/>
      <c r="NZG75" s="22"/>
      <c r="NZH75" s="22"/>
      <c r="NZI75" s="22"/>
      <c r="NZJ75" s="22"/>
      <c r="NZK75" s="22"/>
      <c r="NZL75" s="22"/>
      <c r="NZM75" s="22"/>
      <c r="NZN75" s="22"/>
      <c r="NZO75" s="22"/>
      <c r="NZP75" s="22"/>
      <c r="NZQ75" s="22"/>
      <c r="NZR75" s="22"/>
      <c r="NZS75" s="22"/>
      <c r="NZT75" s="22"/>
      <c r="NZU75" s="22"/>
      <c r="NZV75" s="22"/>
      <c r="NZW75" s="22"/>
      <c r="NZX75" s="22"/>
      <c r="NZY75" s="22"/>
      <c r="NZZ75" s="22"/>
      <c r="OAA75" s="22"/>
      <c r="OAB75" s="22"/>
      <c r="OAC75" s="22"/>
      <c r="OAD75" s="22"/>
      <c r="OAE75" s="22"/>
      <c r="OAF75" s="22"/>
      <c r="OAG75" s="22"/>
      <c r="OAH75" s="22"/>
      <c r="OAI75" s="22"/>
      <c r="OAJ75" s="22"/>
      <c r="OAK75" s="22"/>
      <c r="OAL75" s="22"/>
      <c r="OAM75" s="22"/>
      <c r="OAN75" s="22"/>
      <c r="OAO75" s="22"/>
      <c r="OAP75" s="22"/>
      <c r="OAQ75" s="22"/>
      <c r="OAR75" s="22"/>
      <c r="OAS75" s="22"/>
      <c r="OAT75" s="22"/>
      <c r="OAU75" s="22"/>
      <c r="OAV75" s="22"/>
      <c r="OAW75" s="22"/>
      <c r="OAX75" s="22"/>
      <c r="OAY75" s="22"/>
      <c r="OAZ75" s="22"/>
      <c r="OBA75" s="22"/>
      <c r="OBB75" s="22"/>
      <c r="OBC75" s="22"/>
      <c r="OBD75" s="22"/>
      <c r="OBE75" s="22"/>
      <c r="OBF75" s="22"/>
      <c r="OBG75" s="22"/>
      <c r="OBH75" s="22"/>
      <c r="OBI75" s="22"/>
      <c r="OBJ75" s="22"/>
      <c r="OBK75" s="22"/>
      <c r="OBL75" s="22"/>
      <c r="OBM75" s="22"/>
      <c r="OBN75" s="22"/>
      <c r="OBO75" s="22"/>
      <c r="OBP75" s="22"/>
      <c r="OBQ75" s="22"/>
      <c r="OBR75" s="22"/>
      <c r="OBS75" s="22"/>
      <c r="OBT75" s="22"/>
      <c r="OBU75" s="22"/>
      <c r="OBV75" s="22"/>
      <c r="OBW75" s="22"/>
      <c r="OBX75" s="22"/>
      <c r="OBY75" s="22"/>
      <c r="OBZ75" s="22"/>
      <c r="OCA75" s="22"/>
      <c r="OCB75" s="22"/>
      <c r="OCC75" s="22"/>
      <c r="OCD75" s="22"/>
      <c r="OCE75" s="22"/>
      <c r="OCF75" s="22"/>
      <c r="OCG75" s="22"/>
      <c r="OCH75" s="22"/>
      <c r="OCI75" s="22"/>
      <c r="OCJ75" s="22"/>
      <c r="OCK75" s="22"/>
      <c r="OCL75" s="22"/>
      <c r="OCM75" s="22"/>
      <c r="OCN75" s="22"/>
      <c r="OCO75" s="22"/>
      <c r="OCP75" s="22"/>
      <c r="OCQ75" s="22"/>
      <c r="OCR75" s="22"/>
      <c r="OCS75" s="22"/>
      <c r="OCT75" s="22"/>
      <c r="OCU75" s="22"/>
      <c r="OCV75" s="22"/>
      <c r="OCW75" s="22"/>
      <c r="OCX75" s="22"/>
      <c r="OCY75" s="22"/>
      <c r="OCZ75" s="22"/>
      <c r="ODA75" s="22"/>
      <c r="ODB75" s="22"/>
      <c r="ODC75" s="22"/>
      <c r="ODD75" s="22"/>
      <c r="ODE75" s="22"/>
      <c r="ODF75" s="22"/>
      <c r="ODG75" s="22"/>
      <c r="ODH75" s="22"/>
      <c r="ODI75" s="22"/>
      <c r="ODJ75" s="22"/>
      <c r="ODK75" s="22"/>
      <c r="ODL75" s="22"/>
      <c r="ODM75" s="22"/>
      <c r="ODN75" s="22"/>
      <c r="ODO75" s="22"/>
      <c r="ODP75" s="22"/>
      <c r="ODQ75" s="22"/>
      <c r="ODR75" s="22"/>
      <c r="ODS75" s="22"/>
      <c r="ODT75" s="22"/>
      <c r="ODU75" s="22"/>
      <c r="ODV75" s="22"/>
      <c r="ODW75" s="22"/>
      <c r="ODX75" s="22"/>
      <c r="ODY75" s="22"/>
      <c r="ODZ75" s="22"/>
      <c r="OEA75" s="22"/>
      <c r="OEB75" s="22"/>
      <c r="OEC75" s="22"/>
      <c r="OED75" s="22"/>
      <c r="OEE75" s="22"/>
      <c r="OEF75" s="22"/>
      <c r="OEG75" s="22"/>
      <c r="OEH75" s="22"/>
      <c r="OEI75" s="22"/>
      <c r="OEJ75" s="22"/>
      <c r="OEK75" s="22"/>
      <c r="OEL75" s="22"/>
      <c r="OEM75" s="22"/>
      <c r="OEN75" s="22"/>
      <c r="OEO75" s="22"/>
      <c r="OEP75" s="22"/>
      <c r="OEQ75" s="22"/>
      <c r="OER75" s="22"/>
      <c r="OES75" s="22"/>
      <c r="OET75" s="22"/>
      <c r="OEU75" s="22"/>
      <c r="OEV75" s="22"/>
      <c r="OEW75" s="22"/>
      <c r="OEX75" s="22"/>
      <c r="OEY75" s="22"/>
      <c r="OEZ75" s="22"/>
      <c r="OFA75" s="22"/>
      <c r="OFB75" s="22"/>
      <c r="OFC75" s="22"/>
      <c r="OFD75" s="22"/>
      <c r="OFE75" s="22"/>
      <c r="OFF75" s="22"/>
      <c r="OFG75" s="22"/>
      <c r="OFH75" s="22"/>
      <c r="OFI75" s="22"/>
      <c r="OFJ75" s="22"/>
      <c r="OFK75" s="22"/>
      <c r="OFL75" s="22"/>
      <c r="OFM75" s="22"/>
      <c r="OFN75" s="22"/>
      <c r="OFO75" s="22"/>
      <c r="OFP75" s="22"/>
      <c r="OFQ75" s="22"/>
      <c r="OFR75" s="22"/>
      <c r="OFS75" s="22"/>
      <c r="OFT75" s="22"/>
      <c r="OFU75" s="22"/>
      <c r="OFV75" s="22"/>
      <c r="OFW75" s="22"/>
      <c r="OFX75" s="22"/>
      <c r="OFY75" s="22"/>
      <c r="OFZ75" s="22"/>
      <c r="OGA75" s="22"/>
      <c r="OGB75" s="22"/>
      <c r="OGC75" s="22"/>
      <c r="OGD75" s="22"/>
      <c r="OGE75" s="22"/>
      <c r="OGF75" s="22"/>
      <c r="OGG75" s="22"/>
      <c r="OGH75" s="22"/>
      <c r="OGI75" s="22"/>
      <c r="OGJ75" s="22"/>
      <c r="OGK75" s="22"/>
      <c r="OGL75" s="22"/>
      <c r="OGM75" s="22"/>
      <c r="OGN75" s="22"/>
      <c r="OGO75" s="22"/>
      <c r="OGP75" s="22"/>
      <c r="OGQ75" s="22"/>
      <c r="OGR75" s="22"/>
      <c r="OGS75" s="22"/>
      <c r="OGT75" s="22"/>
      <c r="OGU75" s="22"/>
      <c r="OGV75" s="22"/>
      <c r="OGW75" s="22"/>
      <c r="OGX75" s="22"/>
      <c r="OGY75" s="22"/>
      <c r="OGZ75" s="22"/>
      <c r="OHA75" s="22"/>
      <c r="OHB75" s="22"/>
      <c r="OHC75" s="22"/>
      <c r="OHD75" s="22"/>
      <c r="OHE75" s="22"/>
      <c r="OHF75" s="22"/>
      <c r="OHG75" s="22"/>
      <c r="OHH75" s="22"/>
      <c r="OHI75" s="22"/>
      <c r="OHJ75" s="22"/>
      <c r="OHK75" s="22"/>
      <c r="OHL75" s="22"/>
      <c r="OHM75" s="22"/>
      <c r="OHN75" s="22"/>
      <c r="OHO75" s="22"/>
      <c r="OHP75" s="22"/>
      <c r="OHQ75" s="22"/>
      <c r="OHR75" s="22"/>
      <c r="OHS75" s="22"/>
      <c r="OHT75" s="22"/>
      <c r="OHU75" s="22"/>
      <c r="OHV75" s="22"/>
      <c r="OHW75" s="22"/>
      <c r="OHX75" s="22"/>
      <c r="OHY75" s="22"/>
      <c r="OHZ75" s="22"/>
      <c r="OIA75" s="22"/>
      <c r="OIB75" s="22"/>
      <c r="OIC75" s="22"/>
      <c r="OID75" s="22"/>
      <c r="OIE75" s="22"/>
      <c r="OIF75" s="22"/>
      <c r="OIG75" s="22"/>
      <c r="OIH75" s="22"/>
      <c r="OII75" s="22"/>
      <c r="OIJ75" s="22"/>
      <c r="OIK75" s="22"/>
      <c r="OIL75" s="22"/>
      <c r="OIM75" s="22"/>
      <c r="OIN75" s="22"/>
      <c r="OIO75" s="22"/>
      <c r="OIP75" s="22"/>
      <c r="OIQ75" s="22"/>
      <c r="OIR75" s="22"/>
      <c r="OIS75" s="22"/>
      <c r="OIT75" s="22"/>
      <c r="OIU75" s="22"/>
      <c r="OIV75" s="22"/>
      <c r="OIW75" s="22"/>
      <c r="OIX75" s="22"/>
      <c r="OIY75" s="22"/>
      <c r="OIZ75" s="22"/>
      <c r="OJA75" s="22"/>
      <c r="OJB75" s="22"/>
      <c r="OJC75" s="22"/>
      <c r="OJD75" s="22"/>
      <c r="OJE75" s="22"/>
      <c r="OJF75" s="22"/>
      <c r="OJG75" s="22"/>
      <c r="OJH75" s="22"/>
      <c r="OJI75" s="22"/>
      <c r="OJJ75" s="22"/>
      <c r="OJK75" s="22"/>
      <c r="OJL75" s="22"/>
      <c r="OJM75" s="22"/>
      <c r="OJN75" s="22"/>
      <c r="OJO75" s="22"/>
      <c r="OJP75" s="22"/>
      <c r="OJQ75" s="22"/>
      <c r="OJR75" s="22"/>
      <c r="OJS75" s="22"/>
      <c r="OJT75" s="22"/>
      <c r="OJU75" s="22"/>
      <c r="OJV75" s="22"/>
      <c r="OJW75" s="22"/>
      <c r="OJX75" s="22"/>
      <c r="OJY75" s="22"/>
      <c r="OJZ75" s="22"/>
      <c r="OKA75" s="22"/>
      <c r="OKB75" s="22"/>
      <c r="OKC75" s="22"/>
      <c r="OKD75" s="22"/>
      <c r="OKE75" s="22"/>
      <c r="OKF75" s="22"/>
      <c r="OKG75" s="22"/>
      <c r="OKH75" s="22"/>
      <c r="OKI75" s="22"/>
      <c r="OKJ75" s="22"/>
      <c r="OKK75" s="22"/>
      <c r="OKL75" s="22"/>
      <c r="OKM75" s="22"/>
      <c r="OKN75" s="22"/>
      <c r="OKO75" s="22"/>
      <c r="OKP75" s="22"/>
      <c r="OKQ75" s="22"/>
      <c r="OKR75" s="22"/>
      <c r="OKS75" s="22"/>
      <c r="OKT75" s="22"/>
      <c r="OKU75" s="22"/>
      <c r="OKV75" s="22"/>
      <c r="OKW75" s="22"/>
      <c r="OKX75" s="22"/>
      <c r="OKY75" s="22"/>
      <c r="OKZ75" s="22"/>
      <c r="OLA75" s="22"/>
      <c r="OLB75" s="22"/>
      <c r="OLC75" s="22"/>
      <c r="OLD75" s="22"/>
      <c r="OLE75" s="22"/>
      <c r="OLF75" s="22"/>
      <c r="OLG75" s="22"/>
      <c r="OLH75" s="22"/>
      <c r="OLI75" s="22"/>
      <c r="OLJ75" s="22"/>
      <c r="OLK75" s="22"/>
      <c r="OLL75" s="22"/>
      <c r="OLM75" s="22"/>
      <c r="OLN75" s="22"/>
      <c r="OLO75" s="22"/>
      <c r="OLP75" s="22"/>
      <c r="OLQ75" s="22"/>
      <c r="OLR75" s="22"/>
      <c r="OLS75" s="22"/>
      <c r="OLT75" s="22"/>
      <c r="OLU75" s="22"/>
      <c r="OLV75" s="22"/>
      <c r="OLW75" s="22"/>
      <c r="OLX75" s="22"/>
      <c r="OLY75" s="22"/>
      <c r="OLZ75" s="22"/>
      <c r="OMA75" s="22"/>
      <c r="OMB75" s="22"/>
      <c r="OMC75" s="22"/>
      <c r="OMD75" s="22"/>
      <c r="OME75" s="22"/>
      <c r="OMF75" s="22"/>
      <c r="OMG75" s="22"/>
      <c r="OMH75" s="22"/>
      <c r="OMI75" s="22"/>
      <c r="OMJ75" s="22"/>
      <c r="OMK75" s="22"/>
      <c r="OML75" s="22"/>
      <c r="OMM75" s="22"/>
      <c r="OMN75" s="22"/>
      <c r="OMO75" s="22"/>
      <c r="OMP75" s="22"/>
      <c r="OMQ75" s="22"/>
      <c r="OMR75" s="22"/>
      <c r="OMS75" s="22"/>
      <c r="OMT75" s="22"/>
      <c r="OMU75" s="22"/>
      <c r="OMV75" s="22"/>
      <c r="OMW75" s="22"/>
      <c r="OMX75" s="22"/>
      <c r="OMY75" s="22"/>
      <c r="OMZ75" s="22"/>
      <c r="ONA75" s="22"/>
      <c r="ONB75" s="22"/>
      <c r="ONC75" s="22"/>
      <c r="OND75" s="22"/>
      <c r="ONE75" s="22"/>
      <c r="ONF75" s="22"/>
      <c r="ONG75" s="22"/>
      <c r="ONH75" s="22"/>
      <c r="ONI75" s="22"/>
      <c r="ONJ75" s="22"/>
      <c r="ONK75" s="22"/>
      <c r="ONL75" s="22"/>
      <c r="ONM75" s="22"/>
      <c r="ONN75" s="22"/>
      <c r="ONO75" s="22"/>
      <c r="ONP75" s="22"/>
      <c r="ONQ75" s="22"/>
      <c r="ONR75" s="22"/>
      <c r="ONS75" s="22"/>
      <c r="ONT75" s="22"/>
      <c r="ONU75" s="22"/>
      <c r="ONV75" s="22"/>
      <c r="ONW75" s="22"/>
      <c r="ONX75" s="22"/>
      <c r="ONY75" s="22"/>
      <c r="ONZ75" s="22"/>
      <c r="OOA75" s="22"/>
      <c r="OOB75" s="22"/>
      <c r="OOC75" s="22"/>
      <c r="OOD75" s="22"/>
      <c r="OOE75" s="22"/>
      <c r="OOF75" s="22"/>
      <c r="OOG75" s="22"/>
      <c r="OOH75" s="22"/>
      <c r="OOI75" s="22"/>
      <c r="OOJ75" s="22"/>
      <c r="OOK75" s="22"/>
      <c r="OOL75" s="22"/>
      <c r="OOM75" s="22"/>
      <c r="OON75" s="22"/>
      <c r="OOO75" s="22"/>
      <c r="OOP75" s="22"/>
      <c r="OOQ75" s="22"/>
      <c r="OOR75" s="22"/>
      <c r="OOS75" s="22"/>
      <c r="OOT75" s="22"/>
      <c r="OOU75" s="22"/>
      <c r="OOV75" s="22"/>
      <c r="OOW75" s="22"/>
      <c r="OOX75" s="22"/>
      <c r="OOY75" s="22"/>
      <c r="OOZ75" s="22"/>
      <c r="OPA75" s="22"/>
      <c r="OPB75" s="22"/>
      <c r="OPC75" s="22"/>
      <c r="OPD75" s="22"/>
      <c r="OPE75" s="22"/>
      <c r="OPF75" s="22"/>
      <c r="OPG75" s="22"/>
      <c r="OPH75" s="22"/>
      <c r="OPI75" s="22"/>
      <c r="OPJ75" s="22"/>
      <c r="OPK75" s="22"/>
      <c r="OPL75" s="22"/>
      <c r="OPM75" s="22"/>
      <c r="OPN75" s="22"/>
      <c r="OPO75" s="22"/>
      <c r="OPP75" s="22"/>
      <c r="OPQ75" s="22"/>
      <c r="OPR75" s="22"/>
      <c r="OPS75" s="22"/>
      <c r="OPT75" s="22"/>
      <c r="OPU75" s="22"/>
      <c r="OPV75" s="22"/>
      <c r="OPW75" s="22"/>
      <c r="OPX75" s="22"/>
      <c r="OPY75" s="22"/>
      <c r="OPZ75" s="22"/>
      <c r="OQA75" s="22"/>
      <c r="OQB75" s="22"/>
      <c r="OQC75" s="22"/>
      <c r="OQD75" s="22"/>
      <c r="OQE75" s="22"/>
      <c r="OQF75" s="22"/>
      <c r="OQG75" s="22"/>
      <c r="OQH75" s="22"/>
      <c r="OQI75" s="22"/>
      <c r="OQJ75" s="22"/>
      <c r="OQK75" s="22"/>
      <c r="OQL75" s="22"/>
      <c r="OQM75" s="22"/>
      <c r="OQN75" s="22"/>
      <c r="OQO75" s="22"/>
      <c r="OQP75" s="22"/>
      <c r="OQQ75" s="22"/>
      <c r="OQR75" s="22"/>
      <c r="OQS75" s="22"/>
      <c r="OQT75" s="22"/>
      <c r="OQU75" s="22"/>
      <c r="OQV75" s="22"/>
      <c r="OQW75" s="22"/>
      <c r="OQX75" s="22"/>
      <c r="OQY75" s="22"/>
      <c r="OQZ75" s="22"/>
      <c r="ORA75" s="22"/>
      <c r="ORB75" s="22"/>
      <c r="ORC75" s="22"/>
      <c r="ORD75" s="22"/>
      <c r="ORE75" s="22"/>
      <c r="ORF75" s="22"/>
      <c r="ORG75" s="22"/>
      <c r="ORH75" s="22"/>
      <c r="ORI75" s="22"/>
      <c r="ORJ75" s="22"/>
      <c r="ORK75" s="22"/>
      <c r="ORL75" s="22"/>
      <c r="ORM75" s="22"/>
      <c r="ORN75" s="22"/>
      <c r="ORO75" s="22"/>
      <c r="ORP75" s="22"/>
      <c r="ORQ75" s="22"/>
      <c r="ORR75" s="22"/>
      <c r="ORS75" s="22"/>
      <c r="ORT75" s="22"/>
      <c r="ORU75" s="22"/>
      <c r="ORV75" s="22"/>
      <c r="ORW75" s="22"/>
      <c r="ORX75" s="22"/>
      <c r="ORY75" s="22"/>
      <c r="ORZ75" s="22"/>
      <c r="OSA75" s="22"/>
      <c r="OSB75" s="22"/>
      <c r="OSC75" s="22"/>
      <c r="OSD75" s="22"/>
      <c r="OSE75" s="22"/>
      <c r="OSF75" s="22"/>
      <c r="OSG75" s="22"/>
      <c r="OSH75" s="22"/>
      <c r="OSI75" s="22"/>
      <c r="OSJ75" s="22"/>
      <c r="OSK75" s="22"/>
      <c r="OSL75" s="22"/>
      <c r="OSM75" s="22"/>
      <c r="OSN75" s="22"/>
      <c r="OSO75" s="22"/>
      <c r="OSP75" s="22"/>
      <c r="OSQ75" s="22"/>
      <c r="OSR75" s="22"/>
      <c r="OSS75" s="22"/>
      <c r="OST75" s="22"/>
      <c r="OSU75" s="22"/>
      <c r="OSV75" s="22"/>
      <c r="OSW75" s="22"/>
      <c r="OSX75" s="22"/>
      <c r="OSY75" s="22"/>
      <c r="OSZ75" s="22"/>
      <c r="OTA75" s="22"/>
      <c r="OTB75" s="22"/>
      <c r="OTC75" s="22"/>
      <c r="OTD75" s="22"/>
      <c r="OTE75" s="22"/>
      <c r="OTF75" s="22"/>
      <c r="OTG75" s="22"/>
      <c r="OTH75" s="22"/>
      <c r="OTI75" s="22"/>
      <c r="OTJ75" s="22"/>
      <c r="OTK75" s="22"/>
      <c r="OTL75" s="22"/>
      <c r="OTM75" s="22"/>
      <c r="OTN75" s="22"/>
      <c r="OTO75" s="22"/>
      <c r="OTP75" s="22"/>
      <c r="OTQ75" s="22"/>
      <c r="OTR75" s="22"/>
      <c r="OTS75" s="22"/>
      <c r="OTT75" s="22"/>
      <c r="OTU75" s="22"/>
      <c r="OTV75" s="22"/>
      <c r="OTW75" s="22"/>
      <c r="OTX75" s="22"/>
      <c r="OTY75" s="22"/>
      <c r="OTZ75" s="22"/>
      <c r="OUA75" s="22"/>
      <c r="OUB75" s="22"/>
      <c r="OUC75" s="22"/>
      <c r="OUD75" s="22"/>
      <c r="OUE75" s="22"/>
      <c r="OUF75" s="22"/>
      <c r="OUG75" s="22"/>
      <c r="OUH75" s="22"/>
      <c r="OUI75" s="22"/>
      <c r="OUJ75" s="22"/>
      <c r="OUK75" s="22"/>
      <c r="OUL75" s="22"/>
      <c r="OUM75" s="22"/>
      <c r="OUN75" s="22"/>
      <c r="OUO75" s="22"/>
      <c r="OUP75" s="22"/>
      <c r="OUQ75" s="22"/>
      <c r="OUR75" s="22"/>
      <c r="OUS75" s="22"/>
      <c r="OUT75" s="22"/>
      <c r="OUU75" s="22"/>
      <c r="OUV75" s="22"/>
      <c r="OUW75" s="22"/>
      <c r="OUX75" s="22"/>
      <c r="OUY75" s="22"/>
      <c r="OUZ75" s="22"/>
      <c r="OVA75" s="22"/>
      <c r="OVB75" s="22"/>
      <c r="OVC75" s="22"/>
      <c r="OVD75" s="22"/>
      <c r="OVE75" s="22"/>
      <c r="OVF75" s="22"/>
      <c r="OVG75" s="22"/>
      <c r="OVH75" s="22"/>
      <c r="OVI75" s="22"/>
      <c r="OVJ75" s="22"/>
      <c r="OVK75" s="22"/>
      <c r="OVL75" s="22"/>
      <c r="OVM75" s="22"/>
      <c r="OVN75" s="22"/>
      <c r="OVO75" s="22"/>
      <c r="OVP75" s="22"/>
      <c r="OVQ75" s="22"/>
      <c r="OVR75" s="22"/>
      <c r="OVS75" s="22"/>
      <c r="OVT75" s="22"/>
      <c r="OVU75" s="22"/>
      <c r="OVV75" s="22"/>
      <c r="OVW75" s="22"/>
      <c r="OVX75" s="22"/>
      <c r="OVY75" s="22"/>
      <c r="OVZ75" s="22"/>
      <c r="OWA75" s="22"/>
      <c r="OWB75" s="22"/>
      <c r="OWC75" s="22"/>
      <c r="OWD75" s="22"/>
      <c r="OWE75" s="22"/>
      <c r="OWF75" s="22"/>
      <c r="OWG75" s="22"/>
      <c r="OWH75" s="22"/>
      <c r="OWI75" s="22"/>
      <c r="OWJ75" s="22"/>
      <c r="OWK75" s="22"/>
      <c r="OWL75" s="22"/>
      <c r="OWM75" s="22"/>
      <c r="OWN75" s="22"/>
      <c r="OWO75" s="22"/>
      <c r="OWP75" s="22"/>
      <c r="OWQ75" s="22"/>
      <c r="OWR75" s="22"/>
      <c r="OWS75" s="22"/>
      <c r="OWT75" s="22"/>
      <c r="OWU75" s="22"/>
      <c r="OWV75" s="22"/>
      <c r="OWW75" s="22"/>
      <c r="OWX75" s="22"/>
      <c r="OWY75" s="22"/>
      <c r="OWZ75" s="22"/>
      <c r="OXA75" s="22"/>
      <c r="OXB75" s="22"/>
      <c r="OXC75" s="22"/>
      <c r="OXD75" s="22"/>
      <c r="OXE75" s="22"/>
      <c r="OXF75" s="22"/>
      <c r="OXG75" s="22"/>
      <c r="OXH75" s="22"/>
      <c r="OXI75" s="22"/>
      <c r="OXJ75" s="22"/>
      <c r="OXK75" s="22"/>
      <c r="OXL75" s="22"/>
      <c r="OXM75" s="22"/>
      <c r="OXN75" s="22"/>
      <c r="OXO75" s="22"/>
      <c r="OXP75" s="22"/>
      <c r="OXQ75" s="22"/>
      <c r="OXR75" s="22"/>
      <c r="OXS75" s="22"/>
      <c r="OXT75" s="22"/>
      <c r="OXU75" s="22"/>
      <c r="OXV75" s="22"/>
      <c r="OXW75" s="22"/>
      <c r="OXX75" s="22"/>
      <c r="OXY75" s="22"/>
      <c r="OXZ75" s="22"/>
      <c r="OYA75" s="22"/>
      <c r="OYB75" s="22"/>
      <c r="OYC75" s="22"/>
      <c r="OYD75" s="22"/>
      <c r="OYE75" s="22"/>
      <c r="OYF75" s="22"/>
      <c r="OYG75" s="22"/>
      <c r="OYH75" s="22"/>
      <c r="OYI75" s="22"/>
      <c r="OYJ75" s="22"/>
      <c r="OYK75" s="22"/>
      <c r="OYL75" s="22"/>
      <c r="OYM75" s="22"/>
      <c r="OYN75" s="22"/>
      <c r="OYO75" s="22"/>
      <c r="OYP75" s="22"/>
      <c r="OYQ75" s="22"/>
      <c r="OYR75" s="22"/>
      <c r="OYS75" s="22"/>
      <c r="OYT75" s="22"/>
      <c r="OYU75" s="22"/>
      <c r="OYV75" s="22"/>
      <c r="OYW75" s="22"/>
      <c r="OYX75" s="22"/>
      <c r="OYY75" s="22"/>
      <c r="OYZ75" s="22"/>
      <c r="OZA75" s="22"/>
      <c r="OZB75" s="22"/>
      <c r="OZC75" s="22"/>
      <c r="OZD75" s="22"/>
      <c r="OZE75" s="22"/>
      <c r="OZF75" s="22"/>
      <c r="OZG75" s="22"/>
      <c r="OZH75" s="22"/>
      <c r="OZI75" s="22"/>
      <c r="OZJ75" s="22"/>
      <c r="OZK75" s="22"/>
      <c r="OZL75" s="22"/>
      <c r="OZM75" s="22"/>
      <c r="OZN75" s="22"/>
      <c r="OZO75" s="22"/>
      <c r="OZP75" s="22"/>
      <c r="OZQ75" s="22"/>
      <c r="OZR75" s="22"/>
      <c r="OZS75" s="22"/>
      <c r="OZT75" s="22"/>
      <c r="OZU75" s="22"/>
      <c r="OZV75" s="22"/>
      <c r="OZW75" s="22"/>
      <c r="OZX75" s="22"/>
      <c r="OZY75" s="22"/>
      <c r="OZZ75" s="22"/>
      <c r="PAA75" s="22"/>
      <c r="PAB75" s="22"/>
      <c r="PAC75" s="22"/>
      <c r="PAD75" s="22"/>
      <c r="PAE75" s="22"/>
      <c r="PAF75" s="22"/>
      <c r="PAG75" s="22"/>
      <c r="PAH75" s="22"/>
      <c r="PAI75" s="22"/>
      <c r="PAJ75" s="22"/>
      <c r="PAK75" s="22"/>
      <c r="PAL75" s="22"/>
      <c r="PAM75" s="22"/>
      <c r="PAN75" s="22"/>
      <c r="PAO75" s="22"/>
      <c r="PAP75" s="22"/>
      <c r="PAQ75" s="22"/>
      <c r="PAR75" s="22"/>
      <c r="PAS75" s="22"/>
      <c r="PAT75" s="22"/>
      <c r="PAU75" s="22"/>
      <c r="PAV75" s="22"/>
      <c r="PAW75" s="22"/>
      <c r="PAX75" s="22"/>
      <c r="PAY75" s="22"/>
      <c r="PAZ75" s="22"/>
      <c r="PBA75" s="22"/>
      <c r="PBB75" s="22"/>
      <c r="PBC75" s="22"/>
      <c r="PBD75" s="22"/>
      <c r="PBE75" s="22"/>
      <c r="PBF75" s="22"/>
      <c r="PBG75" s="22"/>
      <c r="PBH75" s="22"/>
      <c r="PBI75" s="22"/>
      <c r="PBJ75" s="22"/>
      <c r="PBK75" s="22"/>
      <c r="PBL75" s="22"/>
      <c r="PBM75" s="22"/>
      <c r="PBN75" s="22"/>
      <c r="PBO75" s="22"/>
      <c r="PBP75" s="22"/>
      <c r="PBQ75" s="22"/>
      <c r="PBR75" s="22"/>
      <c r="PBS75" s="22"/>
      <c r="PBT75" s="22"/>
      <c r="PBU75" s="22"/>
      <c r="PBV75" s="22"/>
      <c r="PBW75" s="22"/>
      <c r="PBX75" s="22"/>
      <c r="PBY75" s="22"/>
      <c r="PBZ75" s="22"/>
      <c r="PCA75" s="22"/>
      <c r="PCB75" s="22"/>
      <c r="PCC75" s="22"/>
      <c r="PCD75" s="22"/>
      <c r="PCE75" s="22"/>
      <c r="PCF75" s="22"/>
      <c r="PCG75" s="22"/>
      <c r="PCH75" s="22"/>
      <c r="PCI75" s="22"/>
      <c r="PCJ75" s="22"/>
      <c r="PCK75" s="22"/>
      <c r="PCL75" s="22"/>
      <c r="PCM75" s="22"/>
      <c r="PCN75" s="22"/>
      <c r="PCO75" s="22"/>
      <c r="PCP75" s="22"/>
      <c r="PCQ75" s="22"/>
      <c r="PCR75" s="22"/>
      <c r="PCS75" s="22"/>
      <c r="PCT75" s="22"/>
      <c r="PCU75" s="22"/>
      <c r="PCV75" s="22"/>
      <c r="PCW75" s="22"/>
      <c r="PCX75" s="22"/>
      <c r="PCY75" s="22"/>
      <c r="PCZ75" s="22"/>
      <c r="PDA75" s="22"/>
      <c r="PDB75" s="22"/>
      <c r="PDC75" s="22"/>
      <c r="PDD75" s="22"/>
      <c r="PDE75" s="22"/>
      <c r="PDF75" s="22"/>
      <c r="PDG75" s="22"/>
      <c r="PDH75" s="22"/>
      <c r="PDI75" s="22"/>
      <c r="PDJ75" s="22"/>
      <c r="PDK75" s="22"/>
      <c r="PDL75" s="22"/>
      <c r="PDM75" s="22"/>
      <c r="PDN75" s="22"/>
      <c r="PDO75" s="22"/>
      <c r="PDP75" s="22"/>
      <c r="PDQ75" s="22"/>
      <c r="PDR75" s="22"/>
      <c r="PDS75" s="22"/>
      <c r="PDT75" s="22"/>
      <c r="PDU75" s="22"/>
      <c r="PDV75" s="22"/>
      <c r="PDW75" s="22"/>
      <c r="PDX75" s="22"/>
      <c r="PDY75" s="22"/>
      <c r="PDZ75" s="22"/>
      <c r="PEA75" s="22"/>
      <c r="PEB75" s="22"/>
      <c r="PEC75" s="22"/>
      <c r="PED75" s="22"/>
      <c r="PEE75" s="22"/>
      <c r="PEF75" s="22"/>
      <c r="PEG75" s="22"/>
      <c r="PEH75" s="22"/>
      <c r="PEI75" s="22"/>
      <c r="PEJ75" s="22"/>
      <c r="PEK75" s="22"/>
      <c r="PEL75" s="22"/>
      <c r="PEM75" s="22"/>
      <c r="PEN75" s="22"/>
      <c r="PEO75" s="22"/>
      <c r="PEP75" s="22"/>
      <c r="PEQ75" s="22"/>
      <c r="PER75" s="22"/>
      <c r="PES75" s="22"/>
      <c r="PET75" s="22"/>
      <c r="PEU75" s="22"/>
      <c r="PEV75" s="22"/>
      <c r="PEW75" s="22"/>
      <c r="PEX75" s="22"/>
      <c r="PEY75" s="22"/>
      <c r="PEZ75" s="22"/>
      <c r="PFA75" s="22"/>
      <c r="PFB75" s="22"/>
      <c r="PFC75" s="22"/>
      <c r="PFD75" s="22"/>
      <c r="PFE75" s="22"/>
      <c r="PFF75" s="22"/>
      <c r="PFG75" s="22"/>
      <c r="PFH75" s="22"/>
      <c r="PFI75" s="22"/>
      <c r="PFJ75" s="22"/>
      <c r="PFK75" s="22"/>
      <c r="PFL75" s="22"/>
      <c r="PFM75" s="22"/>
      <c r="PFN75" s="22"/>
      <c r="PFO75" s="22"/>
      <c r="PFP75" s="22"/>
      <c r="PFQ75" s="22"/>
      <c r="PFR75" s="22"/>
      <c r="PFS75" s="22"/>
      <c r="PFT75" s="22"/>
      <c r="PFU75" s="22"/>
      <c r="PFV75" s="22"/>
      <c r="PFW75" s="22"/>
      <c r="PFX75" s="22"/>
      <c r="PFY75" s="22"/>
      <c r="PFZ75" s="22"/>
      <c r="PGA75" s="22"/>
      <c r="PGB75" s="22"/>
      <c r="PGC75" s="22"/>
      <c r="PGD75" s="22"/>
      <c r="PGE75" s="22"/>
      <c r="PGF75" s="22"/>
      <c r="PGG75" s="22"/>
      <c r="PGH75" s="22"/>
      <c r="PGI75" s="22"/>
      <c r="PGJ75" s="22"/>
      <c r="PGK75" s="22"/>
      <c r="PGL75" s="22"/>
      <c r="PGM75" s="22"/>
      <c r="PGN75" s="22"/>
      <c r="PGO75" s="22"/>
      <c r="PGP75" s="22"/>
      <c r="PGQ75" s="22"/>
      <c r="PGR75" s="22"/>
      <c r="PGS75" s="22"/>
      <c r="PGT75" s="22"/>
      <c r="PGU75" s="22"/>
      <c r="PGV75" s="22"/>
      <c r="PGW75" s="22"/>
      <c r="PGX75" s="22"/>
      <c r="PGY75" s="22"/>
      <c r="PGZ75" s="22"/>
      <c r="PHA75" s="22"/>
      <c r="PHB75" s="22"/>
      <c r="PHC75" s="22"/>
      <c r="PHD75" s="22"/>
      <c r="PHE75" s="22"/>
      <c r="PHF75" s="22"/>
      <c r="PHG75" s="22"/>
      <c r="PHH75" s="22"/>
      <c r="PHI75" s="22"/>
      <c r="PHJ75" s="22"/>
      <c r="PHK75" s="22"/>
      <c r="PHL75" s="22"/>
      <c r="PHM75" s="22"/>
      <c r="PHN75" s="22"/>
      <c r="PHO75" s="22"/>
      <c r="PHP75" s="22"/>
      <c r="PHQ75" s="22"/>
      <c r="PHR75" s="22"/>
      <c r="PHS75" s="22"/>
      <c r="PHT75" s="22"/>
      <c r="PHU75" s="22"/>
      <c r="PHV75" s="22"/>
      <c r="PHW75" s="22"/>
      <c r="PHX75" s="22"/>
      <c r="PHY75" s="22"/>
      <c r="PHZ75" s="22"/>
      <c r="PIA75" s="22"/>
      <c r="PIB75" s="22"/>
      <c r="PIC75" s="22"/>
      <c r="PID75" s="22"/>
      <c r="PIE75" s="22"/>
      <c r="PIF75" s="22"/>
      <c r="PIG75" s="22"/>
      <c r="PIH75" s="22"/>
      <c r="PII75" s="22"/>
      <c r="PIJ75" s="22"/>
      <c r="PIK75" s="22"/>
      <c r="PIL75" s="22"/>
      <c r="PIM75" s="22"/>
      <c r="PIN75" s="22"/>
      <c r="PIO75" s="22"/>
      <c r="PIP75" s="22"/>
      <c r="PIQ75" s="22"/>
      <c r="PIR75" s="22"/>
      <c r="PIS75" s="22"/>
      <c r="PIT75" s="22"/>
      <c r="PIU75" s="22"/>
      <c r="PIV75" s="22"/>
      <c r="PIW75" s="22"/>
      <c r="PIX75" s="22"/>
      <c r="PIY75" s="22"/>
      <c r="PIZ75" s="22"/>
      <c r="PJA75" s="22"/>
      <c r="PJB75" s="22"/>
      <c r="PJC75" s="22"/>
      <c r="PJD75" s="22"/>
      <c r="PJE75" s="22"/>
      <c r="PJF75" s="22"/>
      <c r="PJG75" s="22"/>
      <c r="PJH75" s="22"/>
      <c r="PJI75" s="22"/>
      <c r="PJJ75" s="22"/>
      <c r="PJK75" s="22"/>
      <c r="PJL75" s="22"/>
      <c r="PJM75" s="22"/>
      <c r="PJN75" s="22"/>
      <c r="PJO75" s="22"/>
      <c r="PJP75" s="22"/>
      <c r="PJQ75" s="22"/>
      <c r="PJR75" s="22"/>
      <c r="PJS75" s="22"/>
      <c r="PJT75" s="22"/>
      <c r="PJU75" s="22"/>
      <c r="PJV75" s="22"/>
      <c r="PJW75" s="22"/>
      <c r="PJX75" s="22"/>
      <c r="PJY75" s="22"/>
      <c r="PJZ75" s="22"/>
      <c r="PKA75" s="22"/>
      <c r="PKB75" s="22"/>
      <c r="PKC75" s="22"/>
      <c r="PKD75" s="22"/>
      <c r="PKE75" s="22"/>
      <c r="PKF75" s="22"/>
      <c r="PKG75" s="22"/>
      <c r="PKH75" s="22"/>
      <c r="PKI75" s="22"/>
      <c r="PKJ75" s="22"/>
      <c r="PKK75" s="22"/>
      <c r="PKL75" s="22"/>
      <c r="PKM75" s="22"/>
      <c r="PKN75" s="22"/>
      <c r="PKO75" s="22"/>
      <c r="PKP75" s="22"/>
      <c r="PKQ75" s="22"/>
      <c r="PKR75" s="22"/>
      <c r="PKS75" s="22"/>
      <c r="PKT75" s="22"/>
      <c r="PKU75" s="22"/>
      <c r="PKV75" s="22"/>
      <c r="PKW75" s="22"/>
      <c r="PKX75" s="22"/>
      <c r="PKY75" s="22"/>
      <c r="PKZ75" s="22"/>
      <c r="PLA75" s="22"/>
      <c r="PLB75" s="22"/>
      <c r="PLC75" s="22"/>
      <c r="PLD75" s="22"/>
      <c r="PLE75" s="22"/>
      <c r="PLF75" s="22"/>
      <c r="PLG75" s="22"/>
      <c r="PLH75" s="22"/>
      <c r="PLI75" s="22"/>
      <c r="PLJ75" s="22"/>
      <c r="PLK75" s="22"/>
      <c r="PLL75" s="22"/>
      <c r="PLM75" s="22"/>
      <c r="PLN75" s="22"/>
      <c r="PLO75" s="22"/>
      <c r="PLP75" s="22"/>
      <c r="PLQ75" s="22"/>
      <c r="PLR75" s="22"/>
      <c r="PLS75" s="22"/>
      <c r="PLT75" s="22"/>
      <c r="PLU75" s="22"/>
      <c r="PLV75" s="22"/>
      <c r="PLW75" s="22"/>
      <c r="PLX75" s="22"/>
      <c r="PLY75" s="22"/>
      <c r="PLZ75" s="22"/>
      <c r="PMA75" s="22"/>
      <c r="PMB75" s="22"/>
      <c r="PMC75" s="22"/>
      <c r="PMD75" s="22"/>
      <c r="PME75" s="22"/>
      <c r="PMF75" s="22"/>
      <c r="PMG75" s="22"/>
      <c r="PMH75" s="22"/>
      <c r="PMI75" s="22"/>
      <c r="PMJ75" s="22"/>
      <c r="PMK75" s="22"/>
      <c r="PML75" s="22"/>
      <c r="PMM75" s="22"/>
      <c r="PMN75" s="22"/>
      <c r="PMO75" s="22"/>
      <c r="PMP75" s="22"/>
      <c r="PMQ75" s="22"/>
      <c r="PMR75" s="22"/>
      <c r="PMS75" s="22"/>
      <c r="PMT75" s="22"/>
      <c r="PMU75" s="22"/>
      <c r="PMV75" s="22"/>
      <c r="PMW75" s="22"/>
      <c r="PMX75" s="22"/>
      <c r="PMY75" s="22"/>
      <c r="PMZ75" s="22"/>
      <c r="PNA75" s="22"/>
      <c r="PNB75" s="22"/>
      <c r="PNC75" s="22"/>
      <c r="PND75" s="22"/>
      <c r="PNE75" s="22"/>
      <c r="PNF75" s="22"/>
      <c r="PNG75" s="22"/>
      <c r="PNH75" s="22"/>
      <c r="PNI75" s="22"/>
      <c r="PNJ75" s="22"/>
      <c r="PNK75" s="22"/>
      <c r="PNL75" s="22"/>
      <c r="PNM75" s="22"/>
      <c r="PNN75" s="22"/>
      <c r="PNO75" s="22"/>
      <c r="PNP75" s="22"/>
      <c r="PNQ75" s="22"/>
      <c r="PNR75" s="22"/>
      <c r="PNS75" s="22"/>
      <c r="PNT75" s="22"/>
      <c r="PNU75" s="22"/>
      <c r="PNV75" s="22"/>
      <c r="PNW75" s="22"/>
      <c r="PNX75" s="22"/>
      <c r="PNY75" s="22"/>
      <c r="PNZ75" s="22"/>
      <c r="POA75" s="22"/>
      <c r="POB75" s="22"/>
      <c r="POC75" s="22"/>
      <c r="POD75" s="22"/>
      <c r="POE75" s="22"/>
      <c r="POF75" s="22"/>
      <c r="POG75" s="22"/>
      <c r="POH75" s="22"/>
      <c r="POI75" s="22"/>
      <c r="POJ75" s="22"/>
      <c r="POK75" s="22"/>
      <c r="POL75" s="22"/>
      <c r="POM75" s="22"/>
      <c r="PON75" s="22"/>
      <c r="POO75" s="22"/>
      <c r="POP75" s="22"/>
      <c r="POQ75" s="22"/>
      <c r="POR75" s="22"/>
      <c r="POS75" s="22"/>
      <c r="POT75" s="22"/>
      <c r="POU75" s="22"/>
      <c r="POV75" s="22"/>
      <c r="POW75" s="22"/>
      <c r="POX75" s="22"/>
      <c r="POY75" s="22"/>
      <c r="POZ75" s="22"/>
      <c r="PPA75" s="22"/>
      <c r="PPB75" s="22"/>
      <c r="PPC75" s="22"/>
      <c r="PPD75" s="22"/>
      <c r="PPE75" s="22"/>
      <c r="PPF75" s="22"/>
      <c r="PPG75" s="22"/>
      <c r="PPH75" s="22"/>
      <c r="PPI75" s="22"/>
      <c r="PPJ75" s="22"/>
      <c r="PPK75" s="22"/>
      <c r="PPL75" s="22"/>
      <c r="PPM75" s="22"/>
      <c r="PPN75" s="22"/>
      <c r="PPO75" s="22"/>
      <c r="PPP75" s="22"/>
      <c r="PPQ75" s="22"/>
      <c r="PPR75" s="22"/>
      <c r="PPS75" s="22"/>
      <c r="PPT75" s="22"/>
      <c r="PPU75" s="22"/>
      <c r="PPV75" s="22"/>
      <c r="PPW75" s="22"/>
      <c r="PPX75" s="22"/>
      <c r="PPY75" s="22"/>
      <c r="PPZ75" s="22"/>
      <c r="PQA75" s="22"/>
      <c r="PQB75" s="22"/>
      <c r="PQC75" s="22"/>
      <c r="PQD75" s="22"/>
      <c r="PQE75" s="22"/>
      <c r="PQF75" s="22"/>
      <c r="PQG75" s="22"/>
      <c r="PQH75" s="22"/>
      <c r="PQI75" s="22"/>
      <c r="PQJ75" s="22"/>
      <c r="PQK75" s="22"/>
      <c r="PQL75" s="22"/>
      <c r="PQM75" s="22"/>
      <c r="PQN75" s="22"/>
      <c r="PQO75" s="22"/>
      <c r="PQP75" s="22"/>
      <c r="PQQ75" s="22"/>
      <c r="PQR75" s="22"/>
      <c r="PQS75" s="22"/>
      <c r="PQT75" s="22"/>
      <c r="PQU75" s="22"/>
      <c r="PQV75" s="22"/>
      <c r="PQW75" s="22"/>
      <c r="PQX75" s="22"/>
      <c r="PQY75" s="22"/>
      <c r="PQZ75" s="22"/>
      <c r="PRA75" s="22"/>
      <c r="PRB75" s="22"/>
      <c r="PRC75" s="22"/>
      <c r="PRD75" s="22"/>
      <c r="PRE75" s="22"/>
      <c r="PRF75" s="22"/>
      <c r="PRG75" s="22"/>
      <c r="PRH75" s="22"/>
      <c r="PRI75" s="22"/>
      <c r="PRJ75" s="22"/>
      <c r="PRK75" s="22"/>
      <c r="PRL75" s="22"/>
      <c r="PRM75" s="22"/>
      <c r="PRN75" s="22"/>
      <c r="PRO75" s="22"/>
      <c r="PRP75" s="22"/>
      <c r="PRQ75" s="22"/>
      <c r="PRR75" s="22"/>
      <c r="PRS75" s="22"/>
      <c r="PRT75" s="22"/>
      <c r="PRU75" s="22"/>
      <c r="PRV75" s="22"/>
      <c r="PRW75" s="22"/>
      <c r="PRX75" s="22"/>
      <c r="PRY75" s="22"/>
      <c r="PRZ75" s="22"/>
      <c r="PSA75" s="22"/>
      <c r="PSB75" s="22"/>
      <c r="PSC75" s="22"/>
      <c r="PSD75" s="22"/>
      <c r="PSE75" s="22"/>
      <c r="PSF75" s="22"/>
      <c r="PSG75" s="22"/>
      <c r="PSH75" s="22"/>
      <c r="PSI75" s="22"/>
      <c r="PSJ75" s="22"/>
      <c r="PSK75" s="22"/>
      <c r="PSL75" s="22"/>
      <c r="PSM75" s="22"/>
      <c r="PSN75" s="22"/>
      <c r="PSO75" s="22"/>
      <c r="PSP75" s="22"/>
      <c r="PSQ75" s="22"/>
      <c r="PSR75" s="22"/>
      <c r="PSS75" s="22"/>
      <c r="PST75" s="22"/>
      <c r="PSU75" s="22"/>
      <c r="PSV75" s="22"/>
      <c r="PSW75" s="22"/>
      <c r="PSX75" s="22"/>
      <c r="PSY75" s="22"/>
      <c r="PSZ75" s="22"/>
      <c r="PTA75" s="22"/>
      <c r="PTB75" s="22"/>
      <c r="PTC75" s="22"/>
      <c r="PTD75" s="22"/>
      <c r="PTE75" s="22"/>
      <c r="PTF75" s="22"/>
      <c r="PTG75" s="22"/>
      <c r="PTH75" s="22"/>
      <c r="PTI75" s="22"/>
      <c r="PTJ75" s="22"/>
      <c r="PTK75" s="22"/>
      <c r="PTL75" s="22"/>
      <c r="PTM75" s="22"/>
      <c r="PTN75" s="22"/>
      <c r="PTO75" s="22"/>
      <c r="PTP75" s="22"/>
      <c r="PTQ75" s="22"/>
      <c r="PTR75" s="22"/>
      <c r="PTS75" s="22"/>
      <c r="PTT75" s="22"/>
      <c r="PTU75" s="22"/>
      <c r="PTV75" s="22"/>
      <c r="PTW75" s="22"/>
      <c r="PTX75" s="22"/>
      <c r="PTY75" s="22"/>
      <c r="PTZ75" s="22"/>
      <c r="PUA75" s="22"/>
      <c r="PUB75" s="22"/>
      <c r="PUC75" s="22"/>
      <c r="PUD75" s="22"/>
      <c r="PUE75" s="22"/>
      <c r="PUF75" s="22"/>
      <c r="PUG75" s="22"/>
      <c r="PUH75" s="22"/>
      <c r="PUI75" s="22"/>
      <c r="PUJ75" s="22"/>
      <c r="PUK75" s="22"/>
      <c r="PUL75" s="22"/>
      <c r="PUM75" s="22"/>
      <c r="PUN75" s="22"/>
      <c r="PUO75" s="22"/>
      <c r="PUP75" s="22"/>
      <c r="PUQ75" s="22"/>
      <c r="PUR75" s="22"/>
      <c r="PUS75" s="22"/>
      <c r="PUT75" s="22"/>
      <c r="PUU75" s="22"/>
      <c r="PUV75" s="22"/>
      <c r="PUW75" s="22"/>
      <c r="PUX75" s="22"/>
      <c r="PUY75" s="22"/>
      <c r="PUZ75" s="22"/>
      <c r="PVA75" s="22"/>
      <c r="PVB75" s="22"/>
      <c r="PVC75" s="22"/>
      <c r="PVD75" s="22"/>
      <c r="PVE75" s="22"/>
      <c r="PVF75" s="22"/>
      <c r="PVG75" s="22"/>
      <c r="PVH75" s="22"/>
      <c r="PVI75" s="22"/>
      <c r="PVJ75" s="22"/>
      <c r="PVK75" s="22"/>
      <c r="PVL75" s="22"/>
      <c r="PVM75" s="22"/>
      <c r="PVN75" s="22"/>
      <c r="PVO75" s="22"/>
      <c r="PVP75" s="22"/>
      <c r="PVQ75" s="22"/>
      <c r="PVR75" s="22"/>
      <c r="PVS75" s="22"/>
      <c r="PVT75" s="22"/>
      <c r="PVU75" s="22"/>
      <c r="PVV75" s="22"/>
      <c r="PVW75" s="22"/>
      <c r="PVX75" s="22"/>
      <c r="PVY75" s="22"/>
      <c r="PVZ75" s="22"/>
      <c r="PWA75" s="22"/>
      <c r="PWB75" s="22"/>
      <c r="PWC75" s="22"/>
      <c r="PWD75" s="22"/>
      <c r="PWE75" s="22"/>
      <c r="PWF75" s="22"/>
      <c r="PWG75" s="22"/>
      <c r="PWH75" s="22"/>
      <c r="PWI75" s="22"/>
      <c r="PWJ75" s="22"/>
      <c r="PWK75" s="22"/>
      <c r="PWL75" s="22"/>
      <c r="PWM75" s="22"/>
      <c r="PWN75" s="22"/>
      <c r="PWO75" s="22"/>
      <c r="PWP75" s="22"/>
      <c r="PWQ75" s="22"/>
      <c r="PWR75" s="22"/>
      <c r="PWS75" s="22"/>
      <c r="PWT75" s="22"/>
      <c r="PWU75" s="22"/>
      <c r="PWV75" s="22"/>
      <c r="PWW75" s="22"/>
      <c r="PWX75" s="22"/>
      <c r="PWY75" s="22"/>
      <c r="PWZ75" s="22"/>
      <c r="PXA75" s="22"/>
      <c r="PXB75" s="22"/>
      <c r="PXC75" s="22"/>
      <c r="PXD75" s="22"/>
      <c r="PXE75" s="22"/>
      <c r="PXF75" s="22"/>
      <c r="PXG75" s="22"/>
      <c r="PXH75" s="22"/>
      <c r="PXI75" s="22"/>
      <c r="PXJ75" s="22"/>
      <c r="PXK75" s="22"/>
      <c r="PXL75" s="22"/>
      <c r="PXM75" s="22"/>
      <c r="PXN75" s="22"/>
      <c r="PXO75" s="22"/>
      <c r="PXP75" s="22"/>
      <c r="PXQ75" s="22"/>
      <c r="PXR75" s="22"/>
      <c r="PXS75" s="22"/>
      <c r="PXT75" s="22"/>
      <c r="PXU75" s="22"/>
      <c r="PXV75" s="22"/>
      <c r="PXW75" s="22"/>
      <c r="PXX75" s="22"/>
      <c r="PXY75" s="22"/>
      <c r="PXZ75" s="22"/>
      <c r="PYA75" s="22"/>
      <c r="PYB75" s="22"/>
      <c r="PYC75" s="22"/>
      <c r="PYD75" s="22"/>
      <c r="PYE75" s="22"/>
      <c r="PYF75" s="22"/>
      <c r="PYG75" s="22"/>
      <c r="PYH75" s="22"/>
      <c r="PYI75" s="22"/>
      <c r="PYJ75" s="22"/>
      <c r="PYK75" s="22"/>
      <c r="PYL75" s="22"/>
      <c r="PYM75" s="22"/>
      <c r="PYN75" s="22"/>
      <c r="PYO75" s="22"/>
      <c r="PYP75" s="22"/>
      <c r="PYQ75" s="22"/>
      <c r="PYR75" s="22"/>
      <c r="PYS75" s="22"/>
      <c r="PYT75" s="22"/>
      <c r="PYU75" s="22"/>
      <c r="PYV75" s="22"/>
      <c r="PYW75" s="22"/>
      <c r="PYX75" s="22"/>
      <c r="PYY75" s="22"/>
      <c r="PYZ75" s="22"/>
      <c r="PZA75" s="22"/>
      <c r="PZB75" s="22"/>
      <c r="PZC75" s="22"/>
      <c r="PZD75" s="22"/>
      <c r="PZE75" s="22"/>
      <c r="PZF75" s="22"/>
      <c r="PZG75" s="22"/>
      <c r="PZH75" s="22"/>
      <c r="PZI75" s="22"/>
      <c r="PZJ75" s="22"/>
      <c r="PZK75" s="22"/>
      <c r="PZL75" s="22"/>
      <c r="PZM75" s="22"/>
      <c r="PZN75" s="22"/>
      <c r="PZO75" s="22"/>
      <c r="PZP75" s="22"/>
      <c r="PZQ75" s="22"/>
      <c r="PZR75" s="22"/>
      <c r="PZS75" s="22"/>
      <c r="PZT75" s="22"/>
      <c r="PZU75" s="22"/>
      <c r="PZV75" s="22"/>
      <c r="PZW75" s="22"/>
      <c r="PZX75" s="22"/>
      <c r="PZY75" s="22"/>
      <c r="PZZ75" s="22"/>
      <c r="QAA75" s="22"/>
      <c r="QAB75" s="22"/>
      <c r="QAC75" s="22"/>
      <c r="QAD75" s="22"/>
      <c r="QAE75" s="22"/>
      <c r="QAF75" s="22"/>
      <c r="QAG75" s="22"/>
      <c r="QAH75" s="22"/>
      <c r="QAI75" s="22"/>
      <c r="QAJ75" s="22"/>
      <c r="QAK75" s="22"/>
      <c r="QAL75" s="22"/>
      <c r="QAM75" s="22"/>
      <c r="QAN75" s="22"/>
      <c r="QAO75" s="22"/>
      <c r="QAP75" s="22"/>
      <c r="QAQ75" s="22"/>
      <c r="QAR75" s="22"/>
      <c r="QAS75" s="22"/>
      <c r="QAT75" s="22"/>
      <c r="QAU75" s="22"/>
      <c r="QAV75" s="22"/>
      <c r="QAW75" s="22"/>
      <c r="QAX75" s="22"/>
      <c r="QAY75" s="22"/>
      <c r="QAZ75" s="22"/>
      <c r="QBA75" s="22"/>
      <c r="QBB75" s="22"/>
      <c r="QBC75" s="22"/>
      <c r="QBD75" s="22"/>
      <c r="QBE75" s="22"/>
      <c r="QBF75" s="22"/>
      <c r="QBG75" s="22"/>
      <c r="QBH75" s="22"/>
      <c r="QBI75" s="22"/>
      <c r="QBJ75" s="22"/>
      <c r="QBK75" s="22"/>
      <c r="QBL75" s="22"/>
      <c r="QBM75" s="22"/>
      <c r="QBN75" s="22"/>
      <c r="QBO75" s="22"/>
      <c r="QBP75" s="22"/>
      <c r="QBQ75" s="22"/>
      <c r="QBR75" s="22"/>
      <c r="QBS75" s="22"/>
      <c r="QBT75" s="22"/>
      <c r="QBU75" s="22"/>
      <c r="QBV75" s="22"/>
      <c r="QBW75" s="22"/>
      <c r="QBX75" s="22"/>
      <c r="QBY75" s="22"/>
      <c r="QBZ75" s="22"/>
      <c r="QCA75" s="22"/>
      <c r="QCB75" s="22"/>
      <c r="QCC75" s="22"/>
      <c r="QCD75" s="22"/>
      <c r="QCE75" s="22"/>
      <c r="QCF75" s="22"/>
      <c r="QCG75" s="22"/>
      <c r="QCH75" s="22"/>
      <c r="QCI75" s="22"/>
      <c r="QCJ75" s="22"/>
      <c r="QCK75" s="22"/>
      <c r="QCL75" s="22"/>
      <c r="QCM75" s="22"/>
      <c r="QCN75" s="22"/>
      <c r="QCO75" s="22"/>
      <c r="QCP75" s="22"/>
      <c r="QCQ75" s="22"/>
      <c r="QCR75" s="22"/>
      <c r="QCS75" s="22"/>
      <c r="QCT75" s="22"/>
      <c r="QCU75" s="22"/>
      <c r="QCV75" s="22"/>
      <c r="QCW75" s="22"/>
      <c r="QCX75" s="22"/>
      <c r="QCY75" s="22"/>
      <c r="QCZ75" s="22"/>
      <c r="QDA75" s="22"/>
      <c r="QDB75" s="22"/>
      <c r="QDC75" s="22"/>
      <c r="QDD75" s="22"/>
      <c r="QDE75" s="22"/>
      <c r="QDF75" s="22"/>
      <c r="QDG75" s="22"/>
      <c r="QDH75" s="22"/>
      <c r="QDI75" s="22"/>
      <c r="QDJ75" s="22"/>
      <c r="QDK75" s="22"/>
      <c r="QDL75" s="22"/>
      <c r="QDM75" s="22"/>
      <c r="QDN75" s="22"/>
      <c r="QDO75" s="22"/>
      <c r="QDP75" s="22"/>
      <c r="QDQ75" s="22"/>
      <c r="QDR75" s="22"/>
      <c r="QDS75" s="22"/>
      <c r="QDT75" s="22"/>
      <c r="QDU75" s="22"/>
      <c r="QDV75" s="22"/>
      <c r="QDW75" s="22"/>
      <c r="QDX75" s="22"/>
      <c r="QDY75" s="22"/>
      <c r="QDZ75" s="22"/>
      <c r="QEA75" s="22"/>
      <c r="QEB75" s="22"/>
      <c r="QEC75" s="22"/>
      <c r="QED75" s="22"/>
      <c r="QEE75" s="22"/>
      <c r="QEF75" s="22"/>
      <c r="QEG75" s="22"/>
      <c r="QEH75" s="22"/>
      <c r="QEI75" s="22"/>
      <c r="QEJ75" s="22"/>
      <c r="QEK75" s="22"/>
      <c r="QEL75" s="22"/>
      <c r="QEM75" s="22"/>
      <c r="QEN75" s="22"/>
      <c r="QEO75" s="22"/>
      <c r="QEP75" s="22"/>
      <c r="QEQ75" s="22"/>
      <c r="QER75" s="22"/>
      <c r="QES75" s="22"/>
      <c r="QET75" s="22"/>
      <c r="QEU75" s="22"/>
      <c r="QEV75" s="22"/>
      <c r="QEW75" s="22"/>
      <c r="QEX75" s="22"/>
      <c r="QEY75" s="22"/>
      <c r="QEZ75" s="22"/>
      <c r="QFA75" s="22"/>
      <c r="QFB75" s="22"/>
      <c r="QFC75" s="22"/>
      <c r="QFD75" s="22"/>
      <c r="QFE75" s="22"/>
      <c r="QFF75" s="22"/>
      <c r="QFG75" s="22"/>
      <c r="QFH75" s="22"/>
      <c r="QFI75" s="22"/>
      <c r="QFJ75" s="22"/>
      <c r="QFK75" s="22"/>
      <c r="QFL75" s="22"/>
      <c r="QFM75" s="22"/>
      <c r="QFN75" s="22"/>
      <c r="QFO75" s="22"/>
      <c r="QFP75" s="22"/>
      <c r="QFQ75" s="22"/>
      <c r="QFR75" s="22"/>
      <c r="QFS75" s="22"/>
      <c r="QFT75" s="22"/>
      <c r="QFU75" s="22"/>
      <c r="QFV75" s="22"/>
      <c r="QFW75" s="22"/>
      <c r="QFX75" s="22"/>
      <c r="QFY75" s="22"/>
      <c r="QFZ75" s="22"/>
      <c r="QGA75" s="22"/>
      <c r="QGB75" s="22"/>
      <c r="QGC75" s="22"/>
      <c r="QGD75" s="22"/>
      <c r="QGE75" s="22"/>
      <c r="QGF75" s="22"/>
      <c r="QGG75" s="22"/>
      <c r="QGH75" s="22"/>
      <c r="QGI75" s="22"/>
      <c r="QGJ75" s="22"/>
      <c r="QGK75" s="22"/>
      <c r="QGL75" s="22"/>
      <c r="QGM75" s="22"/>
      <c r="QGN75" s="22"/>
      <c r="QGO75" s="22"/>
      <c r="QGP75" s="22"/>
      <c r="QGQ75" s="22"/>
      <c r="QGR75" s="22"/>
      <c r="QGS75" s="22"/>
      <c r="QGT75" s="22"/>
      <c r="QGU75" s="22"/>
      <c r="QGV75" s="22"/>
      <c r="QGW75" s="22"/>
      <c r="QGX75" s="22"/>
      <c r="QGY75" s="22"/>
      <c r="QGZ75" s="22"/>
      <c r="QHA75" s="22"/>
      <c r="QHB75" s="22"/>
      <c r="QHC75" s="22"/>
      <c r="QHD75" s="22"/>
      <c r="QHE75" s="22"/>
      <c r="QHF75" s="22"/>
      <c r="QHG75" s="22"/>
      <c r="QHH75" s="22"/>
      <c r="QHI75" s="22"/>
      <c r="QHJ75" s="22"/>
      <c r="QHK75" s="22"/>
      <c r="QHL75" s="22"/>
      <c r="QHM75" s="22"/>
      <c r="QHN75" s="22"/>
      <c r="QHO75" s="22"/>
      <c r="QHP75" s="22"/>
      <c r="QHQ75" s="22"/>
      <c r="QHR75" s="22"/>
      <c r="QHS75" s="22"/>
      <c r="QHT75" s="22"/>
      <c r="QHU75" s="22"/>
      <c r="QHV75" s="22"/>
      <c r="QHW75" s="22"/>
      <c r="QHX75" s="22"/>
      <c r="QHY75" s="22"/>
      <c r="QHZ75" s="22"/>
      <c r="QIA75" s="22"/>
      <c r="QIB75" s="22"/>
      <c r="QIC75" s="22"/>
      <c r="QID75" s="22"/>
      <c r="QIE75" s="22"/>
      <c r="QIF75" s="22"/>
      <c r="QIG75" s="22"/>
      <c r="QIH75" s="22"/>
      <c r="QII75" s="22"/>
      <c r="QIJ75" s="22"/>
      <c r="QIK75" s="22"/>
      <c r="QIL75" s="22"/>
      <c r="QIM75" s="22"/>
      <c r="QIN75" s="22"/>
      <c r="QIO75" s="22"/>
      <c r="QIP75" s="22"/>
      <c r="QIQ75" s="22"/>
      <c r="QIR75" s="22"/>
      <c r="QIS75" s="22"/>
      <c r="QIT75" s="22"/>
      <c r="QIU75" s="22"/>
      <c r="QIV75" s="22"/>
      <c r="QIW75" s="22"/>
      <c r="QIX75" s="22"/>
      <c r="QIY75" s="22"/>
      <c r="QIZ75" s="22"/>
      <c r="QJA75" s="22"/>
      <c r="QJB75" s="22"/>
      <c r="QJC75" s="22"/>
      <c r="QJD75" s="22"/>
      <c r="QJE75" s="22"/>
      <c r="QJF75" s="22"/>
      <c r="QJG75" s="22"/>
      <c r="QJH75" s="22"/>
      <c r="QJI75" s="22"/>
      <c r="QJJ75" s="22"/>
      <c r="QJK75" s="22"/>
      <c r="QJL75" s="22"/>
      <c r="QJM75" s="22"/>
      <c r="QJN75" s="22"/>
      <c r="QJO75" s="22"/>
      <c r="QJP75" s="22"/>
      <c r="QJQ75" s="22"/>
      <c r="QJR75" s="22"/>
      <c r="QJS75" s="22"/>
      <c r="QJT75" s="22"/>
      <c r="QJU75" s="22"/>
      <c r="QJV75" s="22"/>
      <c r="QJW75" s="22"/>
      <c r="QJX75" s="22"/>
      <c r="QJY75" s="22"/>
      <c r="QJZ75" s="22"/>
      <c r="QKA75" s="22"/>
      <c r="QKB75" s="22"/>
      <c r="QKC75" s="22"/>
      <c r="QKD75" s="22"/>
      <c r="QKE75" s="22"/>
      <c r="QKF75" s="22"/>
      <c r="QKG75" s="22"/>
      <c r="QKH75" s="22"/>
      <c r="QKI75" s="22"/>
      <c r="QKJ75" s="22"/>
      <c r="QKK75" s="22"/>
      <c r="QKL75" s="22"/>
      <c r="QKM75" s="22"/>
      <c r="QKN75" s="22"/>
      <c r="QKO75" s="22"/>
      <c r="QKP75" s="22"/>
      <c r="QKQ75" s="22"/>
      <c r="QKR75" s="22"/>
      <c r="QKS75" s="22"/>
      <c r="QKT75" s="22"/>
      <c r="QKU75" s="22"/>
      <c r="QKV75" s="22"/>
      <c r="QKW75" s="22"/>
      <c r="QKX75" s="22"/>
      <c r="QKY75" s="22"/>
      <c r="QKZ75" s="22"/>
      <c r="QLA75" s="22"/>
      <c r="QLB75" s="22"/>
      <c r="QLC75" s="22"/>
      <c r="QLD75" s="22"/>
      <c r="QLE75" s="22"/>
      <c r="QLF75" s="22"/>
      <c r="QLG75" s="22"/>
      <c r="QLH75" s="22"/>
      <c r="QLI75" s="22"/>
      <c r="QLJ75" s="22"/>
      <c r="QLK75" s="22"/>
      <c r="QLL75" s="22"/>
      <c r="QLM75" s="22"/>
      <c r="QLN75" s="22"/>
      <c r="QLO75" s="22"/>
      <c r="QLP75" s="22"/>
      <c r="QLQ75" s="22"/>
      <c r="QLR75" s="22"/>
      <c r="QLS75" s="22"/>
      <c r="QLT75" s="22"/>
      <c r="QLU75" s="22"/>
      <c r="QLV75" s="22"/>
      <c r="QLW75" s="22"/>
      <c r="QLX75" s="22"/>
      <c r="QLY75" s="22"/>
      <c r="QLZ75" s="22"/>
      <c r="QMA75" s="22"/>
      <c r="QMB75" s="22"/>
      <c r="QMC75" s="22"/>
      <c r="QMD75" s="22"/>
      <c r="QME75" s="22"/>
      <c r="QMF75" s="22"/>
      <c r="QMG75" s="22"/>
      <c r="QMH75" s="22"/>
      <c r="QMI75" s="22"/>
      <c r="QMJ75" s="22"/>
      <c r="QMK75" s="22"/>
      <c r="QML75" s="22"/>
      <c r="QMM75" s="22"/>
      <c r="QMN75" s="22"/>
      <c r="QMO75" s="22"/>
      <c r="QMP75" s="22"/>
      <c r="QMQ75" s="22"/>
      <c r="QMR75" s="22"/>
      <c r="QMS75" s="22"/>
      <c r="QMT75" s="22"/>
      <c r="QMU75" s="22"/>
      <c r="QMV75" s="22"/>
      <c r="QMW75" s="22"/>
      <c r="QMX75" s="22"/>
      <c r="QMY75" s="22"/>
      <c r="QMZ75" s="22"/>
      <c r="QNA75" s="22"/>
      <c r="QNB75" s="22"/>
      <c r="QNC75" s="22"/>
      <c r="QND75" s="22"/>
      <c r="QNE75" s="22"/>
      <c r="QNF75" s="22"/>
      <c r="QNG75" s="22"/>
      <c r="QNH75" s="22"/>
      <c r="QNI75" s="22"/>
      <c r="QNJ75" s="22"/>
      <c r="QNK75" s="22"/>
      <c r="QNL75" s="22"/>
      <c r="QNM75" s="22"/>
      <c r="QNN75" s="22"/>
      <c r="QNO75" s="22"/>
      <c r="QNP75" s="22"/>
      <c r="QNQ75" s="22"/>
      <c r="QNR75" s="22"/>
      <c r="QNS75" s="22"/>
      <c r="QNT75" s="22"/>
      <c r="QNU75" s="22"/>
      <c r="QNV75" s="22"/>
      <c r="QNW75" s="22"/>
      <c r="QNX75" s="22"/>
      <c r="QNY75" s="22"/>
      <c r="QNZ75" s="22"/>
      <c r="QOA75" s="22"/>
      <c r="QOB75" s="22"/>
      <c r="QOC75" s="22"/>
      <c r="QOD75" s="22"/>
      <c r="QOE75" s="22"/>
      <c r="QOF75" s="22"/>
      <c r="QOG75" s="22"/>
      <c r="QOH75" s="22"/>
      <c r="QOI75" s="22"/>
      <c r="QOJ75" s="22"/>
      <c r="QOK75" s="22"/>
      <c r="QOL75" s="22"/>
      <c r="QOM75" s="22"/>
      <c r="QON75" s="22"/>
      <c r="QOO75" s="22"/>
      <c r="QOP75" s="22"/>
      <c r="QOQ75" s="22"/>
      <c r="QOR75" s="22"/>
      <c r="QOS75" s="22"/>
      <c r="QOT75" s="22"/>
      <c r="QOU75" s="22"/>
      <c r="QOV75" s="22"/>
      <c r="QOW75" s="22"/>
      <c r="QOX75" s="22"/>
      <c r="QOY75" s="22"/>
      <c r="QOZ75" s="22"/>
      <c r="QPA75" s="22"/>
      <c r="QPB75" s="22"/>
      <c r="QPC75" s="22"/>
      <c r="QPD75" s="22"/>
      <c r="QPE75" s="22"/>
      <c r="QPF75" s="22"/>
      <c r="QPG75" s="22"/>
      <c r="QPH75" s="22"/>
      <c r="QPI75" s="22"/>
      <c r="QPJ75" s="22"/>
      <c r="QPK75" s="22"/>
      <c r="QPL75" s="22"/>
      <c r="QPM75" s="22"/>
      <c r="QPN75" s="22"/>
      <c r="QPO75" s="22"/>
      <c r="QPP75" s="22"/>
      <c r="QPQ75" s="22"/>
      <c r="QPR75" s="22"/>
      <c r="QPS75" s="22"/>
      <c r="QPT75" s="22"/>
      <c r="QPU75" s="22"/>
      <c r="QPV75" s="22"/>
      <c r="QPW75" s="22"/>
      <c r="QPX75" s="22"/>
      <c r="QPY75" s="22"/>
      <c r="QPZ75" s="22"/>
      <c r="QQA75" s="22"/>
      <c r="QQB75" s="22"/>
      <c r="QQC75" s="22"/>
      <c r="QQD75" s="22"/>
      <c r="QQE75" s="22"/>
      <c r="QQF75" s="22"/>
      <c r="QQG75" s="22"/>
      <c r="QQH75" s="22"/>
      <c r="QQI75" s="22"/>
      <c r="QQJ75" s="22"/>
      <c r="QQK75" s="22"/>
      <c r="QQL75" s="22"/>
      <c r="QQM75" s="22"/>
      <c r="QQN75" s="22"/>
      <c r="QQO75" s="22"/>
      <c r="QQP75" s="22"/>
      <c r="QQQ75" s="22"/>
      <c r="QQR75" s="22"/>
      <c r="QQS75" s="22"/>
      <c r="QQT75" s="22"/>
      <c r="QQU75" s="22"/>
      <c r="QQV75" s="22"/>
      <c r="QQW75" s="22"/>
      <c r="QQX75" s="22"/>
      <c r="QQY75" s="22"/>
      <c r="QQZ75" s="22"/>
      <c r="QRA75" s="22"/>
      <c r="QRB75" s="22"/>
      <c r="QRC75" s="22"/>
      <c r="QRD75" s="22"/>
      <c r="QRE75" s="22"/>
      <c r="QRF75" s="22"/>
      <c r="QRG75" s="22"/>
      <c r="QRH75" s="22"/>
      <c r="QRI75" s="22"/>
      <c r="QRJ75" s="22"/>
      <c r="QRK75" s="22"/>
      <c r="QRL75" s="22"/>
      <c r="QRM75" s="22"/>
      <c r="QRN75" s="22"/>
      <c r="QRO75" s="22"/>
      <c r="QRP75" s="22"/>
      <c r="QRQ75" s="22"/>
      <c r="QRR75" s="22"/>
      <c r="QRS75" s="22"/>
      <c r="QRT75" s="22"/>
      <c r="QRU75" s="22"/>
      <c r="QRV75" s="22"/>
      <c r="QRW75" s="22"/>
      <c r="QRX75" s="22"/>
      <c r="QRY75" s="22"/>
      <c r="QRZ75" s="22"/>
      <c r="QSA75" s="22"/>
      <c r="QSB75" s="22"/>
      <c r="QSC75" s="22"/>
      <c r="QSD75" s="22"/>
      <c r="QSE75" s="22"/>
      <c r="QSF75" s="22"/>
      <c r="QSG75" s="22"/>
      <c r="QSH75" s="22"/>
      <c r="QSI75" s="22"/>
      <c r="QSJ75" s="22"/>
      <c r="QSK75" s="22"/>
      <c r="QSL75" s="22"/>
      <c r="QSM75" s="22"/>
      <c r="QSN75" s="22"/>
      <c r="QSO75" s="22"/>
      <c r="QSP75" s="22"/>
      <c r="QSQ75" s="22"/>
      <c r="QSR75" s="22"/>
      <c r="QSS75" s="22"/>
      <c r="QST75" s="22"/>
      <c r="QSU75" s="22"/>
      <c r="QSV75" s="22"/>
      <c r="QSW75" s="22"/>
      <c r="QSX75" s="22"/>
      <c r="QSY75" s="22"/>
      <c r="QSZ75" s="22"/>
      <c r="QTA75" s="22"/>
      <c r="QTB75" s="22"/>
      <c r="QTC75" s="22"/>
      <c r="QTD75" s="22"/>
      <c r="QTE75" s="22"/>
      <c r="QTF75" s="22"/>
      <c r="QTG75" s="22"/>
      <c r="QTH75" s="22"/>
      <c r="QTI75" s="22"/>
      <c r="QTJ75" s="22"/>
      <c r="QTK75" s="22"/>
      <c r="QTL75" s="22"/>
      <c r="QTM75" s="22"/>
      <c r="QTN75" s="22"/>
      <c r="QTO75" s="22"/>
      <c r="QTP75" s="22"/>
      <c r="QTQ75" s="22"/>
      <c r="QTR75" s="22"/>
      <c r="QTS75" s="22"/>
      <c r="QTT75" s="22"/>
      <c r="QTU75" s="22"/>
      <c r="QTV75" s="22"/>
      <c r="QTW75" s="22"/>
      <c r="QTX75" s="22"/>
      <c r="QTY75" s="22"/>
      <c r="QTZ75" s="22"/>
      <c r="QUA75" s="22"/>
      <c r="QUB75" s="22"/>
      <c r="QUC75" s="22"/>
      <c r="QUD75" s="22"/>
      <c r="QUE75" s="22"/>
      <c r="QUF75" s="22"/>
      <c r="QUG75" s="22"/>
      <c r="QUH75" s="22"/>
      <c r="QUI75" s="22"/>
      <c r="QUJ75" s="22"/>
      <c r="QUK75" s="22"/>
      <c r="QUL75" s="22"/>
      <c r="QUM75" s="22"/>
      <c r="QUN75" s="22"/>
      <c r="QUO75" s="22"/>
      <c r="QUP75" s="22"/>
      <c r="QUQ75" s="22"/>
      <c r="QUR75" s="22"/>
      <c r="QUS75" s="22"/>
      <c r="QUT75" s="22"/>
      <c r="QUU75" s="22"/>
      <c r="QUV75" s="22"/>
      <c r="QUW75" s="22"/>
      <c r="QUX75" s="22"/>
      <c r="QUY75" s="22"/>
      <c r="QUZ75" s="22"/>
      <c r="QVA75" s="22"/>
      <c r="QVB75" s="22"/>
      <c r="QVC75" s="22"/>
      <c r="QVD75" s="22"/>
      <c r="QVE75" s="22"/>
      <c r="QVF75" s="22"/>
      <c r="QVG75" s="22"/>
      <c r="QVH75" s="22"/>
      <c r="QVI75" s="22"/>
      <c r="QVJ75" s="22"/>
      <c r="QVK75" s="22"/>
      <c r="QVL75" s="22"/>
      <c r="QVM75" s="22"/>
      <c r="QVN75" s="22"/>
      <c r="QVO75" s="22"/>
      <c r="QVP75" s="22"/>
      <c r="QVQ75" s="22"/>
      <c r="QVR75" s="22"/>
      <c r="QVS75" s="22"/>
      <c r="QVT75" s="22"/>
      <c r="QVU75" s="22"/>
      <c r="QVV75" s="22"/>
      <c r="QVW75" s="22"/>
      <c r="QVX75" s="22"/>
      <c r="QVY75" s="22"/>
      <c r="QVZ75" s="22"/>
      <c r="QWA75" s="22"/>
      <c r="QWB75" s="22"/>
      <c r="QWC75" s="22"/>
      <c r="QWD75" s="22"/>
      <c r="QWE75" s="22"/>
      <c r="QWF75" s="22"/>
      <c r="QWG75" s="22"/>
      <c r="QWH75" s="22"/>
      <c r="QWI75" s="22"/>
      <c r="QWJ75" s="22"/>
      <c r="QWK75" s="22"/>
      <c r="QWL75" s="22"/>
      <c r="QWM75" s="22"/>
      <c r="QWN75" s="22"/>
      <c r="QWO75" s="22"/>
      <c r="QWP75" s="22"/>
      <c r="QWQ75" s="22"/>
      <c r="QWR75" s="22"/>
      <c r="QWS75" s="22"/>
      <c r="QWT75" s="22"/>
      <c r="QWU75" s="22"/>
      <c r="QWV75" s="22"/>
      <c r="QWW75" s="22"/>
      <c r="QWX75" s="22"/>
      <c r="QWY75" s="22"/>
      <c r="QWZ75" s="22"/>
      <c r="QXA75" s="22"/>
      <c r="QXB75" s="22"/>
      <c r="QXC75" s="22"/>
      <c r="QXD75" s="22"/>
      <c r="QXE75" s="22"/>
      <c r="QXF75" s="22"/>
      <c r="QXG75" s="22"/>
      <c r="QXH75" s="22"/>
      <c r="QXI75" s="22"/>
      <c r="QXJ75" s="22"/>
      <c r="QXK75" s="22"/>
      <c r="QXL75" s="22"/>
      <c r="QXM75" s="22"/>
      <c r="QXN75" s="22"/>
      <c r="QXO75" s="22"/>
      <c r="QXP75" s="22"/>
      <c r="QXQ75" s="22"/>
      <c r="QXR75" s="22"/>
      <c r="QXS75" s="22"/>
      <c r="QXT75" s="22"/>
      <c r="QXU75" s="22"/>
      <c r="QXV75" s="22"/>
      <c r="QXW75" s="22"/>
      <c r="QXX75" s="22"/>
      <c r="QXY75" s="22"/>
      <c r="QXZ75" s="22"/>
      <c r="QYA75" s="22"/>
      <c r="QYB75" s="22"/>
      <c r="QYC75" s="22"/>
      <c r="QYD75" s="22"/>
      <c r="QYE75" s="22"/>
      <c r="QYF75" s="22"/>
      <c r="QYG75" s="22"/>
      <c r="QYH75" s="22"/>
      <c r="QYI75" s="22"/>
      <c r="QYJ75" s="22"/>
      <c r="QYK75" s="22"/>
      <c r="QYL75" s="22"/>
      <c r="QYM75" s="22"/>
      <c r="QYN75" s="22"/>
      <c r="QYO75" s="22"/>
      <c r="QYP75" s="22"/>
      <c r="QYQ75" s="22"/>
      <c r="QYR75" s="22"/>
      <c r="QYS75" s="22"/>
      <c r="QYT75" s="22"/>
      <c r="QYU75" s="22"/>
      <c r="QYV75" s="22"/>
      <c r="QYW75" s="22"/>
      <c r="QYX75" s="22"/>
      <c r="QYY75" s="22"/>
      <c r="QYZ75" s="22"/>
      <c r="QZA75" s="22"/>
      <c r="QZB75" s="22"/>
      <c r="QZC75" s="22"/>
      <c r="QZD75" s="22"/>
      <c r="QZE75" s="22"/>
      <c r="QZF75" s="22"/>
      <c r="QZG75" s="22"/>
      <c r="QZH75" s="22"/>
      <c r="QZI75" s="22"/>
      <c r="QZJ75" s="22"/>
      <c r="QZK75" s="22"/>
      <c r="QZL75" s="22"/>
      <c r="QZM75" s="22"/>
      <c r="QZN75" s="22"/>
      <c r="QZO75" s="22"/>
      <c r="QZP75" s="22"/>
      <c r="QZQ75" s="22"/>
      <c r="QZR75" s="22"/>
      <c r="QZS75" s="22"/>
      <c r="QZT75" s="22"/>
      <c r="QZU75" s="22"/>
      <c r="QZV75" s="22"/>
      <c r="QZW75" s="22"/>
      <c r="QZX75" s="22"/>
      <c r="QZY75" s="22"/>
      <c r="QZZ75" s="22"/>
      <c r="RAA75" s="22"/>
      <c r="RAB75" s="22"/>
      <c r="RAC75" s="22"/>
      <c r="RAD75" s="22"/>
      <c r="RAE75" s="22"/>
      <c r="RAF75" s="22"/>
      <c r="RAG75" s="22"/>
      <c r="RAH75" s="22"/>
      <c r="RAI75" s="22"/>
      <c r="RAJ75" s="22"/>
      <c r="RAK75" s="22"/>
      <c r="RAL75" s="22"/>
      <c r="RAM75" s="22"/>
      <c r="RAN75" s="22"/>
      <c r="RAO75" s="22"/>
      <c r="RAP75" s="22"/>
      <c r="RAQ75" s="22"/>
      <c r="RAR75" s="22"/>
      <c r="RAS75" s="22"/>
      <c r="RAT75" s="22"/>
      <c r="RAU75" s="22"/>
      <c r="RAV75" s="22"/>
      <c r="RAW75" s="22"/>
      <c r="RAX75" s="22"/>
      <c r="RAY75" s="22"/>
      <c r="RAZ75" s="22"/>
      <c r="RBA75" s="22"/>
      <c r="RBB75" s="22"/>
      <c r="RBC75" s="22"/>
      <c r="RBD75" s="22"/>
      <c r="RBE75" s="22"/>
      <c r="RBF75" s="22"/>
      <c r="RBG75" s="22"/>
      <c r="RBH75" s="22"/>
      <c r="RBI75" s="22"/>
      <c r="RBJ75" s="22"/>
      <c r="RBK75" s="22"/>
      <c r="RBL75" s="22"/>
      <c r="RBM75" s="22"/>
      <c r="RBN75" s="22"/>
      <c r="RBO75" s="22"/>
      <c r="RBP75" s="22"/>
      <c r="RBQ75" s="22"/>
      <c r="RBR75" s="22"/>
      <c r="RBS75" s="22"/>
      <c r="RBT75" s="22"/>
      <c r="RBU75" s="22"/>
      <c r="RBV75" s="22"/>
      <c r="RBW75" s="22"/>
      <c r="RBX75" s="22"/>
      <c r="RBY75" s="22"/>
      <c r="RBZ75" s="22"/>
      <c r="RCA75" s="22"/>
      <c r="RCB75" s="22"/>
      <c r="RCC75" s="22"/>
      <c r="RCD75" s="22"/>
      <c r="RCE75" s="22"/>
      <c r="RCF75" s="22"/>
      <c r="RCG75" s="22"/>
      <c r="RCH75" s="22"/>
      <c r="RCI75" s="22"/>
      <c r="RCJ75" s="22"/>
      <c r="RCK75" s="22"/>
      <c r="RCL75" s="22"/>
      <c r="RCM75" s="22"/>
      <c r="RCN75" s="22"/>
      <c r="RCO75" s="22"/>
      <c r="RCP75" s="22"/>
      <c r="RCQ75" s="22"/>
      <c r="RCR75" s="22"/>
      <c r="RCS75" s="22"/>
      <c r="RCT75" s="22"/>
      <c r="RCU75" s="22"/>
      <c r="RCV75" s="22"/>
      <c r="RCW75" s="22"/>
      <c r="RCX75" s="22"/>
      <c r="RCY75" s="22"/>
      <c r="RCZ75" s="22"/>
      <c r="RDA75" s="22"/>
      <c r="RDB75" s="22"/>
      <c r="RDC75" s="22"/>
      <c r="RDD75" s="22"/>
      <c r="RDE75" s="22"/>
      <c r="RDF75" s="22"/>
      <c r="RDG75" s="22"/>
      <c r="RDH75" s="22"/>
      <c r="RDI75" s="22"/>
      <c r="RDJ75" s="22"/>
      <c r="RDK75" s="22"/>
      <c r="RDL75" s="22"/>
      <c r="RDM75" s="22"/>
      <c r="RDN75" s="22"/>
      <c r="RDO75" s="22"/>
      <c r="RDP75" s="22"/>
      <c r="RDQ75" s="22"/>
      <c r="RDR75" s="22"/>
      <c r="RDS75" s="22"/>
      <c r="RDT75" s="22"/>
      <c r="RDU75" s="22"/>
      <c r="RDV75" s="22"/>
      <c r="RDW75" s="22"/>
      <c r="RDX75" s="22"/>
      <c r="RDY75" s="22"/>
      <c r="RDZ75" s="22"/>
      <c r="REA75" s="22"/>
      <c r="REB75" s="22"/>
      <c r="REC75" s="22"/>
      <c r="RED75" s="22"/>
      <c r="REE75" s="22"/>
      <c r="REF75" s="22"/>
      <c r="REG75" s="22"/>
      <c r="REH75" s="22"/>
      <c r="REI75" s="22"/>
      <c r="REJ75" s="22"/>
      <c r="REK75" s="22"/>
      <c r="REL75" s="22"/>
      <c r="REM75" s="22"/>
      <c r="REN75" s="22"/>
      <c r="REO75" s="22"/>
      <c r="REP75" s="22"/>
      <c r="REQ75" s="22"/>
      <c r="RER75" s="22"/>
      <c r="RES75" s="22"/>
      <c r="RET75" s="22"/>
      <c r="REU75" s="22"/>
      <c r="REV75" s="22"/>
      <c r="REW75" s="22"/>
      <c r="REX75" s="22"/>
      <c r="REY75" s="22"/>
      <c r="REZ75" s="22"/>
      <c r="RFA75" s="22"/>
      <c r="RFB75" s="22"/>
      <c r="RFC75" s="22"/>
      <c r="RFD75" s="22"/>
      <c r="RFE75" s="22"/>
      <c r="RFF75" s="22"/>
      <c r="RFG75" s="22"/>
      <c r="RFH75" s="22"/>
      <c r="RFI75" s="22"/>
      <c r="RFJ75" s="22"/>
      <c r="RFK75" s="22"/>
      <c r="RFL75" s="22"/>
      <c r="RFM75" s="22"/>
      <c r="RFN75" s="22"/>
      <c r="RFO75" s="22"/>
      <c r="RFP75" s="22"/>
      <c r="RFQ75" s="22"/>
      <c r="RFR75" s="22"/>
      <c r="RFS75" s="22"/>
      <c r="RFT75" s="22"/>
      <c r="RFU75" s="22"/>
      <c r="RFV75" s="22"/>
      <c r="RFW75" s="22"/>
      <c r="RFX75" s="22"/>
      <c r="RFY75" s="22"/>
      <c r="RFZ75" s="22"/>
      <c r="RGA75" s="22"/>
      <c r="RGB75" s="22"/>
      <c r="RGC75" s="22"/>
      <c r="RGD75" s="22"/>
      <c r="RGE75" s="22"/>
      <c r="RGF75" s="22"/>
      <c r="RGG75" s="22"/>
      <c r="RGH75" s="22"/>
      <c r="RGI75" s="22"/>
      <c r="RGJ75" s="22"/>
      <c r="RGK75" s="22"/>
      <c r="RGL75" s="22"/>
      <c r="RGM75" s="22"/>
      <c r="RGN75" s="22"/>
      <c r="RGO75" s="22"/>
      <c r="RGP75" s="22"/>
      <c r="RGQ75" s="22"/>
      <c r="RGR75" s="22"/>
      <c r="RGS75" s="22"/>
      <c r="RGT75" s="22"/>
      <c r="RGU75" s="22"/>
      <c r="RGV75" s="22"/>
      <c r="RGW75" s="22"/>
      <c r="RGX75" s="22"/>
      <c r="RGY75" s="22"/>
      <c r="RGZ75" s="22"/>
      <c r="RHA75" s="22"/>
      <c r="RHB75" s="22"/>
      <c r="RHC75" s="22"/>
      <c r="RHD75" s="22"/>
      <c r="RHE75" s="22"/>
      <c r="RHF75" s="22"/>
      <c r="RHG75" s="22"/>
      <c r="RHH75" s="22"/>
      <c r="RHI75" s="22"/>
      <c r="RHJ75" s="22"/>
      <c r="RHK75" s="22"/>
      <c r="RHL75" s="22"/>
      <c r="RHM75" s="22"/>
      <c r="RHN75" s="22"/>
      <c r="RHO75" s="22"/>
      <c r="RHP75" s="22"/>
      <c r="RHQ75" s="22"/>
      <c r="RHR75" s="22"/>
      <c r="RHS75" s="22"/>
      <c r="RHT75" s="22"/>
      <c r="RHU75" s="22"/>
      <c r="RHV75" s="22"/>
      <c r="RHW75" s="22"/>
      <c r="RHX75" s="22"/>
      <c r="RHY75" s="22"/>
      <c r="RHZ75" s="22"/>
      <c r="RIA75" s="22"/>
      <c r="RIB75" s="22"/>
      <c r="RIC75" s="22"/>
      <c r="RID75" s="22"/>
      <c r="RIE75" s="22"/>
      <c r="RIF75" s="22"/>
      <c r="RIG75" s="22"/>
      <c r="RIH75" s="22"/>
      <c r="RII75" s="22"/>
      <c r="RIJ75" s="22"/>
      <c r="RIK75" s="22"/>
      <c r="RIL75" s="22"/>
      <c r="RIM75" s="22"/>
      <c r="RIN75" s="22"/>
      <c r="RIO75" s="22"/>
      <c r="RIP75" s="22"/>
      <c r="RIQ75" s="22"/>
      <c r="RIR75" s="22"/>
      <c r="RIS75" s="22"/>
      <c r="RIT75" s="22"/>
      <c r="RIU75" s="22"/>
      <c r="RIV75" s="22"/>
      <c r="RIW75" s="22"/>
      <c r="RIX75" s="22"/>
      <c r="RIY75" s="22"/>
      <c r="RIZ75" s="22"/>
      <c r="RJA75" s="22"/>
      <c r="RJB75" s="22"/>
      <c r="RJC75" s="22"/>
      <c r="RJD75" s="22"/>
      <c r="RJE75" s="22"/>
      <c r="RJF75" s="22"/>
      <c r="RJG75" s="22"/>
      <c r="RJH75" s="22"/>
      <c r="RJI75" s="22"/>
      <c r="RJJ75" s="22"/>
      <c r="RJK75" s="22"/>
      <c r="RJL75" s="22"/>
      <c r="RJM75" s="22"/>
      <c r="RJN75" s="22"/>
      <c r="RJO75" s="22"/>
      <c r="RJP75" s="22"/>
      <c r="RJQ75" s="22"/>
      <c r="RJR75" s="22"/>
      <c r="RJS75" s="22"/>
      <c r="RJT75" s="22"/>
      <c r="RJU75" s="22"/>
      <c r="RJV75" s="22"/>
      <c r="RJW75" s="22"/>
      <c r="RJX75" s="22"/>
      <c r="RJY75" s="22"/>
      <c r="RJZ75" s="22"/>
      <c r="RKA75" s="22"/>
      <c r="RKB75" s="22"/>
      <c r="RKC75" s="22"/>
      <c r="RKD75" s="22"/>
      <c r="RKE75" s="22"/>
      <c r="RKF75" s="22"/>
      <c r="RKG75" s="22"/>
      <c r="RKH75" s="22"/>
      <c r="RKI75" s="22"/>
      <c r="RKJ75" s="22"/>
      <c r="RKK75" s="22"/>
      <c r="RKL75" s="22"/>
      <c r="RKM75" s="22"/>
      <c r="RKN75" s="22"/>
      <c r="RKO75" s="22"/>
      <c r="RKP75" s="22"/>
      <c r="RKQ75" s="22"/>
      <c r="RKR75" s="22"/>
      <c r="RKS75" s="22"/>
      <c r="RKT75" s="22"/>
      <c r="RKU75" s="22"/>
      <c r="RKV75" s="22"/>
      <c r="RKW75" s="22"/>
      <c r="RKX75" s="22"/>
      <c r="RKY75" s="22"/>
      <c r="RKZ75" s="22"/>
      <c r="RLA75" s="22"/>
      <c r="RLB75" s="22"/>
      <c r="RLC75" s="22"/>
      <c r="RLD75" s="22"/>
      <c r="RLE75" s="22"/>
      <c r="RLF75" s="22"/>
      <c r="RLG75" s="22"/>
      <c r="RLH75" s="22"/>
      <c r="RLI75" s="22"/>
      <c r="RLJ75" s="22"/>
      <c r="RLK75" s="22"/>
      <c r="RLL75" s="22"/>
      <c r="RLM75" s="22"/>
      <c r="RLN75" s="22"/>
      <c r="RLO75" s="22"/>
      <c r="RLP75" s="22"/>
      <c r="RLQ75" s="22"/>
      <c r="RLR75" s="22"/>
      <c r="RLS75" s="22"/>
      <c r="RLT75" s="22"/>
      <c r="RLU75" s="22"/>
      <c r="RLV75" s="22"/>
      <c r="RLW75" s="22"/>
      <c r="RLX75" s="22"/>
      <c r="RLY75" s="22"/>
      <c r="RLZ75" s="22"/>
      <c r="RMA75" s="22"/>
      <c r="RMB75" s="22"/>
      <c r="RMC75" s="22"/>
      <c r="RMD75" s="22"/>
      <c r="RME75" s="22"/>
      <c r="RMF75" s="22"/>
      <c r="RMG75" s="22"/>
      <c r="RMH75" s="22"/>
      <c r="RMI75" s="22"/>
      <c r="RMJ75" s="22"/>
      <c r="RMK75" s="22"/>
      <c r="RML75" s="22"/>
      <c r="RMM75" s="22"/>
      <c r="RMN75" s="22"/>
      <c r="RMO75" s="22"/>
      <c r="RMP75" s="22"/>
      <c r="RMQ75" s="22"/>
      <c r="RMR75" s="22"/>
      <c r="RMS75" s="22"/>
      <c r="RMT75" s="22"/>
      <c r="RMU75" s="22"/>
      <c r="RMV75" s="22"/>
      <c r="RMW75" s="22"/>
      <c r="RMX75" s="22"/>
      <c r="RMY75" s="22"/>
      <c r="RMZ75" s="22"/>
      <c r="RNA75" s="22"/>
      <c r="RNB75" s="22"/>
      <c r="RNC75" s="22"/>
      <c r="RND75" s="22"/>
      <c r="RNE75" s="22"/>
      <c r="RNF75" s="22"/>
      <c r="RNG75" s="22"/>
      <c r="RNH75" s="22"/>
      <c r="RNI75" s="22"/>
      <c r="RNJ75" s="22"/>
      <c r="RNK75" s="22"/>
      <c r="RNL75" s="22"/>
      <c r="RNM75" s="22"/>
      <c r="RNN75" s="22"/>
      <c r="RNO75" s="22"/>
      <c r="RNP75" s="22"/>
      <c r="RNQ75" s="22"/>
      <c r="RNR75" s="22"/>
      <c r="RNS75" s="22"/>
      <c r="RNT75" s="22"/>
      <c r="RNU75" s="22"/>
      <c r="RNV75" s="22"/>
      <c r="RNW75" s="22"/>
      <c r="RNX75" s="22"/>
      <c r="RNY75" s="22"/>
      <c r="RNZ75" s="22"/>
      <c r="ROA75" s="22"/>
      <c r="ROB75" s="22"/>
      <c r="ROC75" s="22"/>
      <c r="ROD75" s="22"/>
      <c r="ROE75" s="22"/>
      <c r="ROF75" s="22"/>
      <c r="ROG75" s="22"/>
      <c r="ROH75" s="22"/>
      <c r="ROI75" s="22"/>
      <c r="ROJ75" s="22"/>
      <c r="ROK75" s="22"/>
      <c r="ROL75" s="22"/>
      <c r="ROM75" s="22"/>
      <c r="RON75" s="22"/>
      <c r="ROO75" s="22"/>
      <c r="ROP75" s="22"/>
      <c r="ROQ75" s="22"/>
      <c r="ROR75" s="22"/>
      <c r="ROS75" s="22"/>
      <c r="ROT75" s="22"/>
      <c r="ROU75" s="22"/>
      <c r="ROV75" s="22"/>
      <c r="ROW75" s="22"/>
      <c r="ROX75" s="22"/>
      <c r="ROY75" s="22"/>
      <c r="ROZ75" s="22"/>
      <c r="RPA75" s="22"/>
      <c r="RPB75" s="22"/>
      <c r="RPC75" s="22"/>
      <c r="RPD75" s="22"/>
      <c r="RPE75" s="22"/>
      <c r="RPF75" s="22"/>
      <c r="RPG75" s="22"/>
      <c r="RPH75" s="22"/>
      <c r="RPI75" s="22"/>
      <c r="RPJ75" s="22"/>
      <c r="RPK75" s="22"/>
      <c r="RPL75" s="22"/>
      <c r="RPM75" s="22"/>
      <c r="RPN75" s="22"/>
      <c r="RPO75" s="22"/>
      <c r="RPP75" s="22"/>
      <c r="RPQ75" s="22"/>
      <c r="RPR75" s="22"/>
      <c r="RPS75" s="22"/>
      <c r="RPT75" s="22"/>
      <c r="RPU75" s="22"/>
      <c r="RPV75" s="22"/>
      <c r="RPW75" s="22"/>
      <c r="RPX75" s="22"/>
      <c r="RPY75" s="22"/>
      <c r="RPZ75" s="22"/>
      <c r="RQA75" s="22"/>
      <c r="RQB75" s="22"/>
      <c r="RQC75" s="22"/>
      <c r="RQD75" s="22"/>
      <c r="RQE75" s="22"/>
      <c r="RQF75" s="22"/>
      <c r="RQG75" s="22"/>
      <c r="RQH75" s="22"/>
      <c r="RQI75" s="22"/>
      <c r="RQJ75" s="22"/>
      <c r="RQK75" s="22"/>
      <c r="RQL75" s="22"/>
      <c r="RQM75" s="22"/>
      <c r="RQN75" s="22"/>
      <c r="RQO75" s="22"/>
      <c r="RQP75" s="22"/>
      <c r="RQQ75" s="22"/>
      <c r="RQR75" s="22"/>
      <c r="RQS75" s="22"/>
      <c r="RQT75" s="22"/>
      <c r="RQU75" s="22"/>
      <c r="RQV75" s="22"/>
      <c r="RQW75" s="22"/>
      <c r="RQX75" s="22"/>
      <c r="RQY75" s="22"/>
      <c r="RQZ75" s="22"/>
      <c r="RRA75" s="22"/>
      <c r="RRB75" s="22"/>
      <c r="RRC75" s="22"/>
      <c r="RRD75" s="22"/>
      <c r="RRE75" s="22"/>
      <c r="RRF75" s="22"/>
      <c r="RRG75" s="22"/>
      <c r="RRH75" s="22"/>
      <c r="RRI75" s="22"/>
      <c r="RRJ75" s="22"/>
      <c r="RRK75" s="22"/>
      <c r="RRL75" s="22"/>
      <c r="RRM75" s="22"/>
      <c r="RRN75" s="22"/>
      <c r="RRO75" s="22"/>
      <c r="RRP75" s="22"/>
      <c r="RRQ75" s="22"/>
      <c r="RRR75" s="22"/>
      <c r="RRS75" s="22"/>
      <c r="RRT75" s="22"/>
      <c r="RRU75" s="22"/>
      <c r="RRV75" s="22"/>
      <c r="RRW75" s="22"/>
      <c r="RRX75" s="22"/>
      <c r="RRY75" s="22"/>
      <c r="RRZ75" s="22"/>
      <c r="RSA75" s="22"/>
      <c r="RSB75" s="22"/>
      <c r="RSC75" s="22"/>
      <c r="RSD75" s="22"/>
      <c r="RSE75" s="22"/>
      <c r="RSF75" s="22"/>
      <c r="RSG75" s="22"/>
      <c r="RSH75" s="22"/>
      <c r="RSI75" s="22"/>
      <c r="RSJ75" s="22"/>
      <c r="RSK75" s="22"/>
      <c r="RSL75" s="22"/>
      <c r="RSM75" s="22"/>
      <c r="RSN75" s="22"/>
      <c r="RSO75" s="22"/>
      <c r="RSP75" s="22"/>
      <c r="RSQ75" s="22"/>
      <c r="RSR75" s="22"/>
      <c r="RSS75" s="22"/>
      <c r="RST75" s="22"/>
      <c r="RSU75" s="22"/>
      <c r="RSV75" s="22"/>
      <c r="RSW75" s="22"/>
      <c r="RSX75" s="22"/>
      <c r="RSY75" s="22"/>
      <c r="RSZ75" s="22"/>
      <c r="RTA75" s="22"/>
      <c r="RTB75" s="22"/>
      <c r="RTC75" s="22"/>
      <c r="RTD75" s="22"/>
      <c r="RTE75" s="22"/>
      <c r="RTF75" s="22"/>
      <c r="RTG75" s="22"/>
      <c r="RTH75" s="22"/>
      <c r="RTI75" s="22"/>
      <c r="RTJ75" s="22"/>
      <c r="RTK75" s="22"/>
      <c r="RTL75" s="22"/>
      <c r="RTM75" s="22"/>
      <c r="RTN75" s="22"/>
      <c r="RTO75" s="22"/>
      <c r="RTP75" s="22"/>
      <c r="RTQ75" s="22"/>
      <c r="RTR75" s="22"/>
      <c r="RTS75" s="22"/>
      <c r="RTT75" s="22"/>
      <c r="RTU75" s="22"/>
      <c r="RTV75" s="22"/>
      <c r="RTW75" s="22"/>
      <c r="RTX75" s="22"/>
      <c r="RTY75" s="22"/>
      <c r="RTZ75" s="22"/>
      <c r="RUA75" s="22"/>
      <c r="RUB75" s="22"/>
      <c r="RUC75" s="22"/>
      <c r="RUD75" s="22"/>
      <c r="RUE75" s="22"/>
      <c r="RUF75" s="22"/>
      <c r="RUG75" s="22"/>
      <c r="RUH75" s="22"/>
      <c r="RUI75" s="22"/>
      <c r="RUJ75" s="22"/>
      <c r="RUK75" s="22"/>
      <c r="RUL75" s="22"/>
      <c r="RUM75" s="22"/>
      <c r="RUN75" s="22"/>
      <c r="RUO75" s="22"/>
      <c r="RUP75" s="22"/>
      <c r="RUQ75" s="22"/>
      <c r="RUR75" s="22"/>
      <c r="RUS75" s="22"/>
      <c r="RUT75" s="22"/>
      <c r="RUU75" s="22"/>
      <c r="RUV75" s="22"/>
      <c r="RUW75" s="22"/>
      <c r="RUX75" s="22"/>
      <c r="RUY75" s="22"/>
      <c r="RUZ75" s="22"/>
      <c r="RVA75" s="22"/>
      <c r="RVB75" s="22"/>
      <c r="RVC75" s="22"/>
      <c r="RVD75" s="22"/>
      <c r="RVE75" s="22"/>
      <c r="RVF75" s="22"/>
      <c r="RVG75" s="22"/>
      <c r="RVH75" s="22"/>
      <c r="RVI75" s="22"/>
      <c r="RVJ75" s="22"/>
      <c r="RVK75" s="22"/>
      <c r="RVL75" s="22"/>
      <c r="RVM75" s="22"/>
      <c r="RVN75" s="22"/>
      <c r="RVO75" s="22"/>
      <c r="RVP75" s="22"/>
      <c r="RVQ75" s="22"/>
      <c r="RVR75" s="22"/>
      <c r="RVS75" s="22"/>
      <c r="RVT75" s="22"/>
      <c r="RVU75" s="22"/>
      <c r="RVV75" s="22"/>
      <c r="RVW75" s="22"/>
      <c r="RVX75" s="22"/>
      <c r="RVY75" s="22"/>
      <c r="RVZ75" s="22"/>
      <c r="RWA75" s="22"/>
      <c r="RWB75" s="22"/>
      <c r="RWC75" s="22"/>
      <c r="RWD75" s="22"/>
      <c r="RWE75" s="22"/>
      <c r="RWF75" s="22"/>
      <c r="RWG75" s="22"/>
      <c r="RWH75" s="22"/>
      <c r="RWI75" s="22"/>
      <c r="RWJ75" s="22"/>
      <c r="RWK75" s="22"/>
      <c r="RWL75" s="22"/>
      <c r="RWM75" s="22"/>
      <c r="RWN75" s="22"/>
      <c r="RWO75" s="22"/>
      <c r="RWP75" s="22"/>
      <c r="RWQ75" s="22"/>
      <c r="RWR75" s="22"/>
      <c r="RWS75" s="22"/>
      <c r="RWT75" s="22"/>
      <c r="RWU75" s="22"/>
      <c r="RWV75" s="22"/>
      <c r="RWW75" s="22"/>
      <c r="RWX75" s="22"/>
      <c r="RWY75" s="22"/>
      <c r="RWZ75" s="22"/>
      <c r="RXA75" s="22"/>
      <c r="RXB75" s="22"/>
      <c r="RXC75" s="22"/>
      <c r="RXD75" s="22"/>
      <c r="RXE75" s="22"/>
      <c r="RXF75" s="22"/>
      <c r="RXG75" s="22"/>
      <c r="RXH75" s="22"/>
      <c r="RXI75" s="22"/>
      <c r="RXJ75" s="22"/>
      <c r="RXK75" s="22"/>
      <c r="RXL75" s="22"/>
      <c r="RXM75" s="22"/>
      <c r="RXN75" s="22"/>
      <c r="RXO75" s="22"/>
      <c r="RXP75" s="22"/>
      <c r="RXQ75" s="22"/>
      <c r="RXR75" s="22"/>
      <c r="RXS75" s="22"/>
      <c r="RXT75" s="22"/>
      <c r="RXU75" s="22"/>
      <c r="RXV75" s="22"/>
      <c r="RXW75" s="22"/>
      <c r="RXX75" s="22"/>
      <c r="RXY75" s="22"/>
      <c r="RXZ75" s="22"/>
      <c r="RYA75" s="22"/>
      <c r="RYB75" s="22"/>
      <c r="RYC75" s="22"/>
      <c r="RYD75" s="22"/>
      <c r="RYE75" s="22"/>
      <c r="RYF75" s="22"/>
      <c r="RYG75" s="22"/>
      <c r="RYH75" s="22"/>
      <c r="RYI75" s="22"/>
      <c r="RYJ75" s="22"/>
      <c r="RYK75" s="22"/>
      <c r="RYL75" s="22"/>
      <c r="RYM75" s="22"/>
      <c r="RYN75" s="22"/>
      <c r="RYO75" s="22"/>
      <c r="RYP75" s="22"/>
      <c r="RYQ75" s="22"/>
      <c r="RYR75" s="22"/>
      <c r="RYS75" s="22"/>
      <c r="RYT75" s="22"/>
      <c r="RYU75" s="22"/>
      <c r="RYV75" s="22"/>
      <c r="RYW75" s="22"/>
      <c r="RYX75" s="22"/>
      <c r="RYY75" s="22"/>
      <c r="RYZ75" s="22"/>
      <c r="RZA75" s="22"/>
      <c r="RZB75" s="22"/>
      <c r="RZC75" s="22"/>
      <c r="RZD75" s="22"/>
      <c r="RZE75" s="22"/>
      <c r="RZF75" s="22"/>
      <c r="RZG75" s="22"/>
      <c r="RZH75" s="22"/>
      <c r="RZI75" s="22"/>
      <c r="RZJ75" s="22"/>
      <c r="RZK75" s="22"/>
      <c r="RZL75" s="22"/>
      <c r="RZM75" s="22"/>
      <c r="RZN75" s="22"/>
      <c r="RZO75" s="22"/>
      <c r="RZP75" s="22"/>
      <c r="RZQ75" s="22"/>
      <c r="RZR75" s="22"/>
      <c r="RZS75" s="22"/>
      <c r="RZT75" s="22"/>
      <c r="RZU75" s="22"/>
      <c r="RZV75" s="22"/>
      <c r="RZW75" s="22"/>
      <c r="RZX75" s="22"/>
      <c r="RZY75" s="22"/>
      <c r="RZZ75" s="22"/>
      <c r="SAA75" s="22"/>
      <c r="SAB75" s="22"/>
      <c r="SAC75" s="22"/>
      <c r="SAD75" s="22"/>
      <c r="SAE75" s="22"/>
      <c r="SAF75" s="22"/>
      <c r="SAG75" s="22"/>
      <c r="SAH75" s="22"/>
      <c r="SAI75" s="22"/>
      <c r="SAJ75" s="22"/>
      <c r="SAK75" s="22"/>
      <c r="SAL75" s="22"/>
      <c r="SAM75" s="22"/>
      <c r="SAN75" s="22"/>
      <c r="SAO75" s="22"/>
      <c r="SAP75" s="22"/>
      <c r="SAQ75" s="22"/>
      <c r="SAR75" s="22"/>
      <c r="SAS75" s="22"/>
      <c r="SAT75" s="22"/>
      <c r="SAU75" s="22"/>
      <c r="SAV75" s="22"/>
      <c r="SAW75" s="22"/>
      <c r="SAX75" s="22"/>
      <c r="SAY75" s="22"/>
      <c r="SAZ75" s="22"/>
      <c r="SBA75" s="22"/>
      <c r="SBB75" s="22"/>
      <c r="SBC75" s="22"/>
      <c r="SBD75" s="22"/>
      <c r="SBE75" s="22"/>
      <c r="SBF75" s="22"/>
      <c r="SBG75" s="22"/>
      <c r="SBH75" s="22"/>
      <c r="SBI75" s="22"/>
      <c r="SBJ75" s="22"/>
      <c r="SBK75" s="22"/>
      <c r="SBL75" s="22"/>
      <c r="SBM75" s="22"/>
      <c r="SBN75" s="22"/>
      <c r="SBO75" s="22"/>
      <c r="SBP75" s="22"/>
      <c r="SBQ75" s="22"/>
      <c r="SBR75" s="22"/>
      <c r="SBS75" s="22"/>
      <c r="SBT75" s="22"/>
      <c r="SBU75" s="22"/>
      <c r="SBV75" s="22"/>
      <c r="SBW75" s="22"/>
      <c r="SBX75" s="22"/>
      <c r="SBY75" s="22"/>
      <c r="SBZ75" s="22"/>
      <c r="SCA75" s="22"/>
      <c r="SCB75" s="22"/>
      <c r="SCC75" s="22"/>
      <c r="SCD75" s="22"/>
      <c r="SCE75" s="22"/>
      <c r="SCF75" s="22"/>
      <c r="SCG75" s="22"/>
      <c r="SCH75" s="22"/>
      <c r="SCI75" s="22"/>
      <c r="SCJ75" s="22"/>
      <c r="SCK75" s="22"/>
      <c r="SCL75" s="22"/>
      <c r="SCM75" s="22"/>
      <c r="SCN75" s="22"/>
      <c r="SCO75" s="22"/>
      <c r="SCP75" s="22"/>
      <c r="SCQ75" s="22"/>
      <c r="SCR75" s="22"/>
      <c r="SCS75" s="22"/>
      <c r="SCT75" s="22"/>
      <c r="SCU75" s="22"/>
      <c r="SCV75" s="22"/>
      <c r="SCW75" s="22"/>
      <c r="SCX75" s="22"/>
      <c r="SCY75" s="22"/>
      <c r="SCZ75" s="22"/>
      <c r="SDA75" s="22"/>
      <c r="SDB75" s="22"/>
      <c r="SDC75" s="22"/>
      <c r="SDD75" s="22"/>
      <c r="SDE75" s="22"/>
      <c r="SDF75" s="22"/>
      <c r="SDG75" s="22"/>
      <c r="SDH75" s="22"/>
      <c r="SDI75" s="22"/>
      <c r="SDJ75" s="22"/>
      <c r="SDK75" s="22"/>
      <c r="SDL75" s="22"/>
      <c r="SDM75" s="22"/>
      <c r="SDN75" s="22"/>
      <c r="SDO75" s="22"/>
      <c r="SDP75" s="22"/>
      <c r="SDQ75" s="22"/>
      <c r="SDR75" s="22"/>
      <c r="SDS75" s="22"/>
      <c r="SDT75" s="22"/>
      <c r="SDU75" s="22"/>
      <c r="SDV75" s="22"/>
      <c r="SDW75" s="22"/>
      <c r="SDX75" s="22"/>
      <c r="SDY75" s="22"/>
      <c r="SDZ75" s="22"/>
      <c r="SEA75" s="22"/>
      <c r="SEB75" s="22"/>
      <c r="SEC75" s="22"/>
      <c r="SED75" s="22"/>
      <c r="SEE75" s="22"/>
      <c r="SEF75" s="22"/>
      <c r="SEG75" s="22"/>
      <c r="SEH75" s="22"/>
      <c r="SEI75" s="22"/>
      <c r="SEJ75" s="22"/>
      <c r="SEK75" s="22"/>
      <c r="SEL75" s="22"/>
      <c r="SEM75" s="22"/>
      <c r="SEN75" s="22"/>
      <c r="SEO75" s="22"/>
      <c r="SEP75" s="22"/>
      <c r="SEQ75" s="22"/>
      <c r="SER75" s="22"/>
      <c r="SES75" s="22"/>
      <c r="SET75" s="22"/>
      <c r="SEU75" s="22"/>
      <c r="SEV75" s="22"/>
      <c r="SEW75" s="22"/>
      <c r="SEX75" s="22"/>
      <c r="SEY75" s="22"/>
      <c r="SEZ75" s="22"/>
      <c r="SFA75" s="22"/>
      <c r="SFB75" s="22"/>
      <c r="SFC75" s="22"/>
      <c r="SFD75" s="22"/>
      <c r="SFE75" s="22"/>
      <c r="SFF75" s="22"/>
      <c r="SFG75" s="22"/>
      <c r="SFH75" s="22"/>
      <c r="SFI75" s="22"/>
      <c r="SFJ75" s="22"/>
      <c r="SFK75" s="22"/>
      <c r="SFL75" s="22"/>
      <c r="SFM75" s="22"/>
      <c r="SFN75" s="22"/>
      <c r="SFO75" s="22"/>
      <c r="SFP75" s="22"/>
      <c r="SFQ75" s="22"/>
      <c r="SFR75" s="22"/>
      <c r="SFS75" s="22"/>
      <c r="SFT75" s="22"/>
      <c r="SFU75" s="22"/>
      <c r="SFV75" s="22"/>
      <c r="SFW75" s="22"/>
      <c r="SFX75" s="22"/>
      <c r="SFY75" s="22"/>
      <c r="SFZ75" s="22"/>
      <c r="SGA75" s="22"/>
      <c r="SGB75" s="22"/>
      <c r="SGC75" s="22"/>
      <c r="SGD75" s="22"/>
      <c r="SGE75" s="22"/>
      <c r="SGF75" s="22"/>
      <c r="SGG75" s="22"/>
      <c r="SGH75" s="22"/>
      <c r="SGI75" s="22"/>
      <c r="SGJ75" s="22"/>
      <c r="SGK75" s="22"/>
      <c r="SGL75" s="22"/>
      <c r="SGM75" s="22"/>
      <c r="SGN75" s="22"/>
      <c r="SGO75" s="22"/>
      <c r="SGP75" s="22"/>
      <c r="SGQ75" s="22"/>
      <c r="SGR75" s="22"/>
      <c r="SGS75" s="22"/>
      <c r="SGT75" s="22"/>
      <c r="SGU75" s="22"/>
      <c r="SGV75" s="22"/>
      <c r="SGW75" s="22"/>
      <c r="SGX75" s="22"/>
      <c r="SGY75" s="22"/>
      <c r="SGZ75" s="22"/>
      <c r="SHA75" s="22"/>
      <c r="SHB75" s="22"/>
      <c r="SHC75" s="22"/>
      <c r="SHD75" s="22"/>
      <c r="SHE75" s="22"/>
      <c r="SHF75" s="22"/>
      <c r="SHG75" s="22"/>
      <c r="SHH75" s="22"/>
      <c r="SHI75" s="22"/>
      <c r="SHJ75" s="22"/>
      <c r="SHK75" s="22"/>
      <c r="SHL75" s="22"/>
      <c r="SHM75" s="22"/>
      <c r="SHN75" s="22"/>
      <c r="SHO75" s="22"/>
      <c r="SHP75" s="22"/>
      <c r="SHQ75" s="22"/>
      <c r="SHR75" s="22"/>
      <c r="SHS75" s="22"/>
      <c r="SHT75" s="22"/>
      <c r="SHU75" s="22"/>
      <c r="SHV75" s="22"/>
      <c r="SHW75" s="22"/>
      <c r="SHX75" s="22"/>
      <c r="SHY75" s="22"/>
      <c r="SHZ75" s="22"/>
      <c r="SIA75" s="22"/>
      <c r="SIB75" s="22"/>
      <c r="SIC75" s="22"/>
      <c r="SID75" s="22"/>
      <c r="SIE75" s="22"/>
      <c r="SIF75" s="22"/>
      <c r="SIG75" s="22"/>
      <c r="SIH75" s="22"/>
      <c r="SII75" s="22"/>
      <c r="SIJ75" s="22"/>
      <c r="SIK75" s="22"/>
      <c r="SIL75" s="22"/>
      <c r="SIM75" s="22"/>
      <c r="SIN75" s="22"/>
      <c r="SIO75" s="22"/>
      <c r="SIP75" s="22"/>
      <c r="SIQ75" s="22"/>
      <c r="SIR75" s="22"/>
      <c r="SIS75" s="22"/>
      <c r="SIT75" s="22"/>
      <c r="SIU75" s="22"/>
      <c r="SIV75" s="22"/>
      <c r="SIW75" s="22"/>
      <c r="SIX75" s="22"/>
      <c r="SIY75" s="22"/>
      <c r="SIZ75" s="22"/>
      <c r="SJA75" s="22"/>
      <c r="SJB75" s="22"/>
      <c r="SJC75" s="22"/>
      <c r="SJD75" s="22"/>
      <c r="SJE75" s="22"/>
      <c r="SJF75" s="22"/>
      <c r="SJG75" s="22"/>
      <c r="SJH75" s="22"/>
      <c r="SJI75" s="22"/>
      <c r="SJJ75" s="22"/>
      <c r="SJK75" s="22"/>
      <c r="SJL75" s="22"/>
      <c r="SJM75" s="22"/>
      <c r="SJN75" s="22"/>
      <c r="SJO75" s="22"/>
      <c r="SJP75" s="22"/>
      <c r="SJQ75" s="22"/>
      <c r="SJR75" s="22"/>
      <c r="SJS75" s="22"/>
      <c r="SJT75" s="22"/>
      <c r="SJU75" s="22"/>
      <c r="SJV75" s="22"/>
      <c r="SJW75" s="22"/>
      <c r="SJX75" s="22"/>
      <c r="SJY75" s="22"/>
      <c r="SJZ75" s="22"/>
      <c r="SKA75" s="22"/>
      <c r="SKB75" s="22"/>
      <c r="SKC75" s="22"/>
      <c r="SKD75" s="22"/>
      <c r="SKE75" s="22"/>
      <c r="SKF75" s="22"/>
      <c r="SKG75" s="22"/>
      <c r="SKH75" s="22"/>
      <c r="SKI75" s="22"/>
      <c r="SKJ75" s="22"/>
      <c r="SKK75" s="22"/>
      <c r="SKL75" s="22"/>
      <c r="SKM75" s="22"/>
      <c r="SKN75" s="22"/>
      <c r="SKO75" s="22"/>
      <c r="SKP75" s="22"/>
      <c r="SKQ75" s="22"/>
      <c r="SKR75" s="22"/>
      <c r="SKS75" s="22"/>
      <c r="SKT75" s="22"/>
      <c r="SKU75" s="22"/>
      <c r="SKV75" s="22"/>
      <c r="SKW75" s="22"/>
      <c r="SKX75" s="22"/>
      <c r="SKY75" s="22"/>
      <c r="SKZ75" s="22"/>
      <c r="SLA75" s="22"/>
      <c r="SLB75" s="22"/>
      <c r="SLC75" s="22"/>
      <c r="SLD75" s="22"/>
      <c r="SLE75" s="22"/>
      <c r="SLF75" s="22"/>
      <c r="SLG75" s="22"/>
      <c r="SLH75" s="22"/>
      <c r="SLI75" s="22"/>
      <c r="SLJ75" s="22"/>
      <c r="SLK75" s="22"/>
      <c r="SLL75" s="22"/>
      <c r="SLM75" s="22"/>
      <c r="SLN75" s="22"/>
      <c r="SLO75" s="22"/>
      <c r="SLP75" s="22"/>
      <c r="SLQ75" s="22"/>
      <c r="SLR75" s="22"/>
      <c r="SLS75" s="22"/>
      <c r="SLT75" s="22"/>
      <c r="SLU75" s="22"/>
      <c r="SLV75" s="22"/>
      <c r="SLW75" s="22"/>
      <c r="SLX75" s="22"/>
      <c r="SLY75" s="22"/>
      <c r="SLZ75" s="22"/>
      <c r="SMA75" s="22"/>
      <c r="SMB75" s="22"/>
      <c r="SMC75" s="22"/>
      <c r="SMD75" s="22"/>
      <c r="SME75" s="22"/>
      <c r="SMF75" s="22"/>
      <c r="SMG75" s="22"/>
      <c r="SMH75" s="22"/>
      <c r="SMI75" s="22"/>
      <c r="SMJ75" s="22"/>
      <c r="SMK75" s="22"/>
      <c r="SML75" s="22"/>
      <c r="SMM75" s="22"/>
      <c r="SMN75" s="22"/>
      <c r="SMO75" s="22"/>
      <c r="SMP75" s="22"/>
      <c r="SMQ75" s="22"/>
      <c r="SMR75" s="22"/>
      <c r="SMS75" s="22"/>
      <c r="SMT75" s="22"/>
      <c r="SMU75" s="22"/>
      <c r="SMV75" s="22"/>
      <c r="SMW75" s="22"/>
      <c r="SMX75" s="22"/>
      <c r="SMY75" s="22"/>
      <c r="SMZ75" s="22"/>
      <c r="SNA75" s="22"/>
      <c r="SNB75" s="22"/>
      <c r="SNC75" s="22"/>
      <c r="SND75" s="22"/>
      <c r="SNE75" s="22"/>
      <c r="SNF75" s="22"/>
      <c r="SNG75" s="22"/>
      <c r="SNH75" s="22"/>
      <c r="SNI75" s="22"/>
      <c r="SNJ75" s="22"/>
      <c r="SNK75" s="22"/>
      <c r="SNL75" s="22"/>
      <c r="SNM75" s="22"/>
      <c r="SNN75" s="22"/>
      <c r="SNO75" s="22"/>
      <c r="SNP75" s="22"/>
      <c r="SNQ75" s="22"/>
      <c r="SNR75" s="22"/>
      <c r="SNS75" s="22"/>
      <c r="SNT75" s="22"/>
      <c r="SNU75" s="22"/>
      <c r="SNV75" s="22"/>
      <c r="SNW75" s="22"/>
      <c r="SNX75" s="22"/>
      <c r="SNY75" s="22"/>
      <c r="SNZ75" s="22"/>
      <c r="SOA75" s="22"/>
      <c r="SOB75" s="22"/>
      <c r="SOC75" s="22"/>
      <c r="SOD75" s="22"/>
      <c r="SOE75" s="22"/>
      <c r="SOF75" s="22"/>
      <c r="SOG75" s="22"/>
      <c r="SOH75" s="22"/>
      <c r="SOI75" s="22"/>
      <c r="SOJ75" s="22"/>
      <c r="SOK75" s="22"/>
      <c r="SOL75" s="22"/>
      <c r="SOM75" s="22"/>
      <c r="SON75" s="22"/>
      <c r="SOO75" s="22"/>
      <c r="SOP75" s="22"/>
      <c r="SOQ75" s="22"/>
      <c r="SOR75" s="22"/>
      <c r="SOS75" s="22"/>
      <c r="SOT75" s="22"/>
      <c r="SOU75" s="22"/>
      <c r="SOV75" s="22"/>
      <c r="SOW75" s="22"/>
      <c r="SOX75" s="22"/>
      <c r="SOY75" s="22"/>
      <c r="SOZ75" s="22"/>
      <c r="SPA75" s="22"/>
      <c r="SPB75" s="22"/>
      <c r="SPC75" s="22"/>
      <c r="SPD75" s="22"/>
      <c r="SPE75" s="22"/>
      <c r="SPF75" s="22"/>
      <c r="SPG75" s="22"/>
      <c r="SPH75" s="22"/>
      <c r="SPI75" s="22"/>
      <c r="SPJ75" s="22"/>
      <c r="SPK75" s="22"/>
      <c r="SPL75" s="22"/>
      <c r="SPM75" s="22"/>
      <c r="SPN75" s="22"/>
      <c r="SPO75" s="22"/>
      <c r="SPP75" s="22"/>
      <c r="SPQ75" s="22"/>
      <c r="SPR75" s="22"/>
      <c r="SPS75" s="22"/>
      <c r="SPT75" s="22"/>
      <c r="SPU75" s="22"/>
      <c r="SPV75" s="22"/>
      <c r="SPW75" s="22"/>
      <c r="SPX75" s="22"/>
      <c r="SPY75" s="22"/>
      <c r="SPZ75" s="22"/>
      <c r="SQA75" s="22"/>
      <c r="SQB75" s="22"/>
      <c r="SQC75" s="22"/>
      <c r="SQD75" s="22"/>
      <c r="SQE75" s="22"/>
      <c r="SQF75" s="22"/>
      <c r="SQG75" s="22"/>
      <c r="SQH75" s="22"/>
      <c r="SQI75" s="22"/>
      <c r="SQJ75" s="22"/>
      <c r="SQK75" s="22"/>
      <c r="SQL75" s="22"/>
      <c r="SQM75" s="22"/>
      <c r="SQN75" s="22"/>
      <c r="SQO75" s="22"/>
      <c r="SQP75" s="22"/>
      <c r="SQQ75" s="22"/>
      <c r="SQR75" s="22"/>
      <c r="SQS75" s="22"/>
      <c r="SQT75" s="22"/>
      <c r="SQU75" s="22"/>
      <c r="SQV75" s="22"/>
      <c r="SQW75" s="22"/>
      <c r="SQX75" s="22"/>
      <c r="SQY75" s="22"/>
      <c r="SQZ75" s="22"/>
      <c r="SRA75" s="22"/>
      <c r="SRB75" s="22"/>
      <c r="SRC75" s="22"/>
      <c r="SRD75" s="22"/>
      <c r="SRE75" s="22"/>
      <c r="SRF75" s="22"/>
      <c r="SRG75" s="22"/>
      <c r="SRH75" s="22"/>
      <c r="SRI75" s="22"/>
      <c r="SRJ75" s="22"/>
      <c r="SRK75" s="22"/>
      <c r="SRL75" s="22"/>
      <c r="SRM75" s="22"/>
      <c r="SRN75" s="22"/>
      <c r="SRO75" s="22"/>
      <c r="SRP75" s="22"/>
      <c r="SRQ75" s="22"/>
      <c r="SRR75" s="22"/>
      <c r="SRS75" s="22"/>
      <c r="SRT75" s="22"/>
      <c r="SRU75" s="22"/>
      <c r="SRV75" s="22"/>
      <c r="SRW75" s="22"/>
      <c r="SRX75" s="22"/>
      <c r="SRY75" s="22"/>
      <c r="SRZ75" s="22"/>
      <c r="SSA75" s="22"/>
      <c r="SSB75" s="22"/>
      <c r="SSC75" s="22"/>
      <c r="SSD75" s="22"/>
      <c r="SSE75" s="22"/>
      <c r="SSF75" s="22"/>
      <c r="SSG75" s="22"/>
      <c r="SSH75" s="22"/>
      <c r="SSI75" s="22"/>
      <c r="SSJ75" s="22"/>
      <c r="SSK75" s="22"/>
      <c r="SSL75" s="22"/>
      <c r="SSM75" s="22"/>
      <c r="SSN75" s="22"/>
      <c r="SSO75" s="22"/>
      <c r="SSP75" s="22"/>
      <c r="SSQ75" s="22"/>
      <c r="SSR75" s="22"/>
      <c r="SSS75" s="22"/>
      <c r="SST75" s="22"/>
      <c r="SSU75" s="22"/>
      <c r="SSV75" s="22"/>
      <c r="SSW75" s="22"/>
      <c r="SSX75" s="22"/>
      <c r="SSY75" s="22"/>
      <c r="SSZ75" s="22"/>
      <c r="STA75" s="22"/>
      <c r="STB75" s="22"/>
      <c r="STC75" s="22"/>
      <c r="STD75" s="22"/>
      <c r="STE75" s="22"/>
      <c r="STF75" s="22"/>
      <c r="STG75" s="22"/>
      <c r="STH75" s="22"/>
      <c r="STI75" s="22"/>
      <c r="STJ75" s="22"/>
      <c r="STK75" s="22"/>
      <c r="STL75" s="22"/>
      <c r="STM75" s="22"/>
      <c r="STN75" s="22"/>
      <c r="STO75" s="22"/>
      <c r="STP75" s="22"/>
      <c r="STQ75" s="22"/>
      <c r="STR75" s="22"/>
      <c r="STS75" s="22"/>
      <c r="STT75" s="22"/>
      <c r="STU75" s="22"/>
      <c r="STV75" s="22"/>
      <c r="STW75" s="22"/>
      <c r="STX75" s="22"/>
      <c r="STY75" s="22"/>
      <c r="STZ75" s="22"/>
      <c r="SUA75" s="22"/>
      <c r="SUB75" s="22"/>
      <c r="SUC75" s="22"/>
      <c r="SUD75" s="22"/>
      <c r="SUE75" s="22"/>
      <c r="SUF75" s="22"/>
      <c r="SUG75" s="22"/>
      <c r="SUH75" s="22"/>
      <c r="SUI75" s="22"/>
      <c r="SUJ75" s="22"/>
      <c r="SUK75" s="22"/>
      <c r="SUL75" s="22"/>
      <c r="SUM75" s="22"/>
      <c r="SUN75" s="22"/>
      <c r="SUO75" s="22"/>
      <c r="SUP75" s="22"/>
      <c r="SUQ75" s="22"/>
      <c r="SUR75" s="22"/>
      <c r="SUS75" s="22"/>
      <c r="SUT75" s="22"/>
      <c r="SUU75" s="22"/>
      <c r="SUV75" s="22"/>
      <c r="SUW75" s="22"/>
      <c r="SUX75" s="22"/>
      <c r="SUY75" s="22"/>
      <c r="SUZ75" s="22"/>
      <c r="SVA75" s="22"/>
      <c r="SVB75" s="22"/>
      <c r="SVC75" s="22"/>
      <c r="SVD75" s="22"/>
      <c r="SVE75" s="22"/>
      <c r="SVF75" s="22"/>
      <c r="SVG75" s="22"/>
      <c r="SVH75" s="22"/>
      <c r="SVI75" s="22"/>
      <c r="SVJ75" s="22"/>
      <c r="SVK75" s="22"/>
      <c r="SVL75" s="22"/>
      <c r="SVM75" s="22"/>
      <c r="SVN75" s="22"/>
      <c r="SVO75" s="22"/>
      <c r="SVP75" s="22"/>
      <c r="SVQ75" s="22"/>
      <c r="SVR75" s="22"/>
      <c r="SVS75" s="22"/>
      <c r="SVT75" s="22"/>
      <c r="SVU75" s="22"/>
      <c r="SVV75" s="22"/>
      <c r="SVW75" s="22"/>
      <c r="SVX75" s="22"/>
      <c r="SVY75" s="22"/>
      <c r="SVZ75" s="22"/>
      <c r="SWA75" s="22"/>
      <c r="SWB75" s="22"/>
      <c r="SWC75" s="22"/>
      <c r="SWD75" s="22"/>
      <c r="SWE75" s="22"/>
      <c r="SWF75" s="22"/>
      <c r="SWG75" s="22"/>
      <c r="SWH75" s="22"/>
      <c r="SWI75" s="22"/>
      <c r="SWJ75" s="22"/>
      <c r="SWK75" s="22"/>
      <c r="SWL75" s="22"/>
      <c r="SWM75" s="22"/>
      <c r="SWN75" s="22"/>
      <c r="SWO75" s="22"/>
      <c r="SWP75" s="22"/>
      <c r="SWQ75" s="22"/>
      <c r="SWR75" s="22"/>
      <c r="SWS75" s="22"/>
      <c r="SWT75" s="22"/>
      <c r="SWU75" s="22"/>
      <c r="SWV75" s="22"/>
      <c r="SWW75" s="22"/>
      <c r="SWX75" s="22"/>
      <c r="SWY75" s="22"/>
      <c r="SWZ75" s="22"/>
      <c r="SXA75" s="22"/>
      <c r="SXB75" s="22"/>
      <c r="SXC75" s="22"/>
      <c r="SXD75" s="22"/>
      <c r="SXE75" s="22"/>
      <c r="SXF75" s="22"/>
      <c r="SXG75" s="22"/>
      <c r="SXH75" s="22"/>
      <c r="SXI75" s="22"/>
      <c r="SXJ75" s="22"/>
      <c r="SXK75" s="22"/>
      <c r="SXL75" s="22"/>
      <c r="SXM75" s="22"/>
      <c r="SXN75" s="22"/>
      <c r="SXO75" s="22"/>
      <c r="SXP75" s="22"/>
      <c r="SXQ75" s="22"/>
      <c r="SXR75" s="22"/>
      <c r="SXS75" s="22"/>
      <c r="SXT75" s="22"/>
      <c r="SXU75" s="22"/>
      <c r="SXV75" s="22"/>
      <c r="SXW75" s="22"/>
      <c r="SXX75" s="22"/>
      <c r="SXY75" s="22"/>
      <c r="SXZ75" s="22"/>
      <c r="SYA75" s="22"/>
      <c r="SYB75" s="22"/>
      <c r="SYC75" s="22"/>
      <c r="SYD75" s="22"/>
      <c r="SYE75" s="22"/>
      <c r="SYF75" s="22"/>
      <c r="SYG75" s="22"/>
      <c r="SYH75" s="22"/>
      <c r="SYI75" s="22"/>
      <c r="SYJ75" s="22"/>
      <c r="SYK75" s="22"/>
      <c r="SYL75" s="22"/>
      <c r="SYM75" s="22"/>
      <c r="SYN75" s="22"/>
      <c r="SYO75" s="22"/>
      <c r="SYP75" s="22"/>
      <c r="SYQ75" s="22"/>
      <c r="SYR75" s="22"/>
      <c r="SYS75" s="22"/>
      <c r="SYT75" s="22"/>
      <c r="SYU75" s="22"/>
      <c r="SYV75" s="22"/>
      <c r="SYW75" s="22"/>
      <c r="SYX75" s="22"/>
      <c r="SYY75" s="22"/>
      <c r="SYZ75" s="22"/>
      <c r="SZA75" s="22"/>
      <c r="SZB75" s="22"/>
      <c r="SZC75" s="22"/>
      <c r="SZD75" s="22"/>
      <c r="SZE75" s="22"/>
      <c r="SZF75" s="22"/>
      <c r="SZG75" s="22"/>
      <c r="SZH75" s="22"/>
      <c r="SZI75" s="22"/>
      <c r="SZJ75" s="22"/>
      <c r="SZK75" s="22"/>
      <c r="SZL75" s="22"/>
      <c r="SZM75" s="22"/>
      <c r="SZN75" s="22"/>
      <c r="SZO75" s="22"/>
      <c r="SZP75" s="22"/>
      <c r="SZQ75" s="22"/>
      <c r="SZR75" s="22"/>
      <c r="SZS75" s="22"/>
      <c r="SZT75" s="22"/>
      <c r="SZU75" s="22"/>
      <c r="SZV75" s="22"/>
      <c r="SZW75" s="22"/>
      <c r="SZX75" s="22"/>
      <c r="SZY75" s="22"/>
      <c r="SZZ75" s="22"/>
      <c r="TAA75" s="22"/>
      <c r="TAB75" s="22"/>
      <c r="TAC75" s="22"/>
      <c r="TAD75" s="22"/>
      <c r="TAE75" s="22"/>
      <c r="TAF75" s="22"/>
      <c r="TAG75" s="22"/>
      <c r="TAH75" s="22"/>
      <c r="TAI75" s="22"/>
      <c r="TAJ75" s="22"/>
      <c r="TAK75" s="22"/>
      <c r="TAL75" s="22"/>
      <c r="TAM75" s="22"/>
      <c r="TAN75" s="22"/>
      <c r="TAO75" s="22"/>
      <c r="TAP75" s="22"/>
      <c r="TAQ75" s="22"/>
      <c r="TAR75" s="22"/>
      <c r="TAS75" s="22"/>
      <c r="TAT75" s="22"/>
      <c r="TAU75" s="22"/>
      <c r="TAV75" s="22"/>
      <c r="TAW75" s="22"/>
      <c r="TAX75" s="22"/>
      <c r="TAY75" s="22"/>
      <c r="TAZ75" s="22"/>
      <c r="TBA75" s="22"/>
      <c r="TBB75" s="22"/>
      <c r="TBC75" s="22"/>
      <c r="TBD75" s="22"/>
      <c r="TBE75" s="22"/>
      <c r="TBF75" s="22"/>
      <c r="TBG75" s="22"/>
      <c r="TBH75" s="22"/>
      <c r="TBI75" s="22"/>
      <c r="TBJ75" s="22"/>
      <c r="TBK75" s="22"/>
      <c r="TBL75" s="22"/>
      <c r="TBM75" s="22"/>
      <c r="TBN75" s="22"/>
      <c r="TBO75" s="22"/>
      <c r="TBP75" s="22"/>
      <c r="TBQ75" s="22"/>
      <c r="TBR75" s="22"/>
      <c r="TBS75" s="22"/>
      <c r="TBT75" s="22"/>
      <c r="TBU75" s="22"/>
      <c r="TBV75" s="22"/>
      <c r="TBW75" s="22"/>
      <c r="TBX75" s="22"/>
      <c r="TBY75" s="22"/>
      <c r="TBZ75" s="22"/>
      <c r="TCA75" s="22"/>
      <c r="TCB75" s="22"/>
      <c r="TCC75" s="22"/>
      <c r="TCD75" s="22"/>
      <c r="TCE75" s="22"/>
      <c r="TCF75" s="22"/>
      <c r="TCG75" s="22"/>
      <c r="TCH75" s="22"/>
      <c r="TCI75" s="22"/>
      <c r="TCJ75" s="22"/>
      <c r="TCK75" s="22"/>
      <c r="TCL75" s="22"/>
      <c r="TCM75" s="22"/>
      <c r="TCN75" s="22"/>
      <c r="TCO75" s="22"/>
      <c r="TCP75" s="22"/>
      <c r="TCQ75" s="22"/>
      <c r="TCR75" s="22"/>
      <c r="TCS75" s="22"/>
      <c r="TCT75" s="22"/>
      <c r="TCU75" s="22"/>
      <c r="TCV75" s="22"/>
      <c r="TCW75" s="22"/>
      <c r="TCX75" s="22"/>
      <c r="TCY75" s="22"/>
      <c r="TCZ75" s="22"/>
      <c r="TDA75" s="22"/>
      <c r="TDB75" s="22"/>
      <c r="TDC75" s="22"/>
      <c r="TDD75" s="22"/>
      <c r="TDE75" s="22"/>
      <c r="TDF75" s="22"/>
      <c r="TDG75" s="22"/>
      <c r="TDH75" s="22"/>
      <c r="TDI75" s="22"/>
      <c r="TDJ75" s="22"/>
      <c r="TDK75" s="22"/>
      <c r="TDL75" s="22"/>
      <c r="TDM75" s="22"/>
      <c r="TDN75" s="22"/>
      <c r="TDO75" s="22"/>
      <c r="TDP75" s="22"/>
      <c r="TDQ75" s="22"/>
      <c r="TDR75" s="22"/>
      <c r="TDS75" s="22"/>
      <c r="TDT75" s="22"/>
      <c r="TDU75" s="22"/>
      <c r="TDV75" s="22"/>
      <c r="TDW75" s="22"/>
      <c r="TDX75" s="22"/>
      <c r="TDY75" s="22"/>
      <c r="TDZ75" s="22"/>
      <c r="TEA75" s="22"/>
      <c r="TEB75" s="22"/>
      <c r="TEC75" s="22"/>
      <c r="TED75" s="22"/>
      <c r="TEE75" s="22"/>
      <c r="TEF75" s="22"/>
      <c r="TEG75" s="22"/>
      <c r="TEH75" s="22"/>
      <c r="TEI75" s="22"/>
      <c r="TEJ75" s="22"/>
      <c r="TEK75" s="22"/>
      <c r="TEL75" s="22"/>
      <c r="TEM75" s="22"/>
      <c r="TEN75" s="22"/>
      <c r="TEO75" s="22"/>
      <c r="TEP75" s="22"/>
      <c r="TEQ75" s="22"/>
      <c r="TER75" s="22"/>
      <c r="TES75" s="22"/>
      <c r="TET75" s="22"/>
      <c r="TEU75" s="22"/>
      <c r="TEV75" s="22"/>
      <c r="TEW75" s="22"/>
      <c r="TEX75" s="22"/>
      <c r="TEY75" s="22"/>
      <c r="TEZ75" s="22"/>
      <c r="TFA75" s="22"/>
      <c r="TFB75" s="22"/>
      <c r="TFC75" s="22"/>
      <c r="TFD75" s="22"/>
      <c r="TFE75" s="22"/>
      <c r="TFF75" s="22"/>
      <c r="TFG75" s="22"/>
      <c r="TFH75" s="22"/>
      <c r="TFI75" s="22"/>
      <c r="TFJ75" s="22"/>
      <c r="TFK75" s="22"/>
      <c r="TFL75" s="22"/>
      <c r="TFM75" s="22"/>
      <c r="TFN75" s="22"/>
      <c r="TFO75" s="22"/>
      <c r="TFP75" s="22"/>
      <c r="TFQ75" s="22"/>
      <c r="TFR75" s="22"/>
      <c r="TFS75" s="22"/>
      <c r="TFT75" s="22"/>
      <c r="TFU75" s="22"/>
      <c r="TFV75" s="22"/>
      <c r="TFW75" s="22"/>
      <c r="TFX75" s="22"/>
      <c r="TFY75" s="22"/>
      <c r="TFZ75" s="22"/>
      <c r="TGA75" s="22"/>
      <c r="TGB75" s="22"/>
      <c r="TGC75" s="22"/>
      <c r="TGD75" s="22"/>
      <c r="TGE75" s="22"/>
      <c r="TGF75" s="22"/>
      <c r="TGG75" s="22"/>
      <c r="TGH75" s="22"/>
      <c r="TGI75" s="22"/>
      <c r="TGJ75" s="22"/>
      <c r="TGK75" s="22"/>
      <c r="TGL75" s="22"/>
      <c r="TGM75" s="22"/>
      <c r="TGN75" s="22"/>
      <c r="TGO75" s="22"/>
      <c r="TGP75" s="22"/>
      <c r="TGQ75" s="22"/>
      <c r="TGR75" s="22"/>
      <c r="TGS75" s="22"/>
      <c r="TGT75" s="22"/>
      <c r="TGU75" s="22"/>
      <c r="TGV75" s="22"/>
      <c r="TGW75" s="22"/>
      <c r="TGX75" s="22"/>
      <c r="TGY75" s="22"/>
      <c r="TGZ75" s="22"/>
      <c r="THA75" s="22"/>
      <c r="THB75" s="22"/>
      <c r="THC75" s="22"/>
      <c r="THD75" s="22"/>
      <c r="THE75" s="22"/>
      <c r="THF75" s="22"/>
      <c r="THG75" s="22"/>
      <c r="THH75" s="22"/>
      <c r="THI75" s="22"/>
      <c r="THJ75" s="22"/>
      <c r="THK75" s="22"/>
      <c r="THL75" s="22"/>
      <c r="THM75" s="22"/>
      <c r="THN75" s="22"/>
      <c r="THO75" s="22"/>
      <c r="THP75" s="22"/>
      <c r="THQ75" s="22"/>
      <c r="THR75" s="22"/>
      <c r="THS75" s="22"/>
      <c r="THT75" s="22"/>
      <c r="THU75" s="22"/>
      <c r="THV75" s="22"/>
      <c r="THW75" s="22"/>
      <c r="THX75" s="22"/>
      <c r="THY75" s="22"/>
      <c r="THZ75" s="22"/>
      <c r="TIA75" s="22"/>
      <c r="TIB75" s="22"/>
      <c r="TIC75" s="22"/>
      <c r="TID75" s="22"/>
      <c r="TIE75" s="22"/>
      <c r="TIF75" s="22"/>
      <c r="TIG75" s="22"/>
      <c r="TIH75" s="22"/>
      <c r="TII75" s="22"/>
      <c r="TIJ75" s="22"/>
      <c r="TIK75" s="22"/>
      <c r="TIL75" s="22"/>
      <c r="TIM75" s="22"/>
      <c r="TIN75" s="22"/>
      <c r="TIO75" s="22"/>
      <c r="TIP75" s="22"/>
      <c r="TIQ75" s="22"/>
      <c r="TIR75" s="22"/>
      <c r="TIS75" s="22"/>
      <c r="TIT75" s="22"/>
      <c r="TIU75" s="22"/>
      <c r="TIV75" s="22"/>
      <c r="TIW75" s="22"/>
      <c r="TIX75" s="22"/>
      <c r="TIY75" s="22"/>
      <c r="TIZ75" s="22"/>
      <c r="TJA75" s="22"/>
      <c r="TJB75" s="22"/>
      <c r="TJC75" s="22"/>
      <c r="TJD75" s="22"/>
      <c r="TJE75" s="22"/>
      <c r="TJF75" s="22"/>
      <c r="TJG75" s="22"/>
      <c r="TJH75" s="22"/>
      <c r="TJI75" s="22"/>
      <c r="TJJ75" s="22"/>
      <c r="TJK75" s="22"/>
      <c r="TJL75" s="22"/>
      <c r="TJM75" s="22"/>
      <c r="TJN75" s="22"/>
      <c r="TJO75" s="22"/>
      <c r="TJP75" s="22"/>
      <c r="TJQ75" s="22"/>
      <c r="TJR75" s="22"/>
      <c r="TJS75" s="22"/>
      <c r="TJT75" s="22"/>
      <c r="TJU75" s="22"/>
      <c r="TJV75" s="22"/>
      <c r="TJW75" s="22"/>
      <c r="TJX75" s="22"/>
      <c r="TJY75" s="22"/>
      <c r="TJZ75" s="22"/>
      <c r="TKA75" s="22"/>
      <c r="TKB75" s="22"/>
      <c r="TKC75" s="22"/>
      <c r="TKD75" s="22"/>
      <c r="TKE75" s="22"/>
      <c r="TKF75" s="22"/>
      <c r="TKG75" s="22"/>
      <c r="TKH75" s="22"/>
      <c r="TKI75" s="22"/>
      <c r="TKJ75" s="22"/>
      <c r="TKK75" s="22"/>
      <c r="TKL75" s="22"/>
      <c r="TKM75" s="22"/>
      <c r="TKN75" s="22"/>
      <c r="TKO75" s="22"/>
      <c r="TKP75" s="22"/>
      <c r="TKQ75" s="22"/>
      <c r="TKR75" s="22"/>
      <c r="TKS75" s="22"/>
      <c r="TKT75" s="22"/>
      <c r="TKU75" s="22"/>
      <c r="TKV75" s="22"/>
      <c r="TKW75" s="22"/>
      <c r="TKX75" s="22"/>
      <c r="TKY75" s="22"/>
      <c r="TKZ75" s="22"/>
      <c r="TLA75" s="22"/>
      <c r="TLB75" s="22"/>
      <c r="TLC75" s="22"/>
      <c r="TLD75" s="22"/>
      <c r="TLE75" s="22"/>
      <c r="TLF75" s="22"/>
      <c r="TLG75" s="22"/>
      <c r="TLH75" s="22"/>
      <c r="TLI75" s="22"/>
      <c r="TLJ75" s="22"/>
      <c r="TLK75" s="22"/>
      <c r="TLL75" s="22"/>
      <c r="TLM75" s="22"/>
      <c r="TLN75" s="22"/>
      <c r="TLO75" s="22"/>
      <c r="TLP75" s="22"/>
      <c r="TLQ75" s="22"/>
      <c r="TLR75" s="22"/>
      <c r="TLS75" s="22"/>
      <c r="TLT75" s="22"/>
      <c r="TLU75" s="22"/>
      <c r="TLV75" s="22"/>
      <c r="TLW75" s="22"/>
      <c r="TLX75" s="22"/>
      <c r="TLY75" s="22"/>
      <c r="TLZ75" s="22"/>
      <c r="TMA75" s="22"/>
      <c r="TMB75" s="22"/>
      <c r="TMC75" s="22"/>
      <c r="TMD75" s="22"/>
      <c r="TME75" s="22"/>
      <c r="TMF75" s="22"/>
      <c r="TMG75" s="22"/>
      <c r="TMH75" s="22"/>
      <c r="TMI75" s="22"/>
      <c r="TMJ75" s="22"/>
      <c r="TMK75" s="22"/>
      <c r="TML75" s="22"/>
      <c r="TMM75" s="22"/>
      <c r="TMN75" s="22"/>
      <c r="TMO75" s="22"/>
      <c r="TMP75" s="22"/>
      <c r="TMQ75" s="22"/>
      <c r="TMR75" s="22"/>
      <c r="TMS75" s="22"/>
      <c r="TMT75" s="22"/>
      <c r="TMU75" s="22"/>
      <c r="TMV75" s="22"/>
      <c r="TMW75" s="22"/>
      <c r="TMX75" s="22"/>
      <c r="TMY75" s="22"/>
      <c r="TMZ75" s="22"/>
      <c r="TNA75" s="22"/>
      <c r="TNB75" s="22"/>
      <c r="TNC75" s="22"/>
      <c r="TND75" s="22"/>
      <c r="TNE75" s="22"/>
      <c r="TNF75" s="22"/>
      <c r="TNG75" s="22"/>
      <c r="TNH75" s="22"/>
      <c r="TNI75" s="22"/>
      <c r="TNJ75" s="22"/>
      <c r="TNK75" s="22"/>
      <c r="TNL75" s="22"/>
      <c r="TNM75" s="22"/>
      <c r="TNN75" s="22"/>
      <c r="TNO75" s="22"/>
      <c r="TNP75" s="22"/>
      <c r="TNQ75" s="22"/>
      <c r="TNR75" s="22"/>
      <c r="TNS75" s="22"/>
      <c r="TNT75" s="22"/>
      <c r="TNU75" s="22"/>
      <c r="TNV75" s="22"/>
      <c r="TNW75" s="22"/>
      <c r="TNX75" s="22"/>
      <c r="TNY75" s="22"/>
      <c r="TNZ75" s="22"/>
      <c r="TOA75" s="22"/>
      <c r="TOB75" s="22"/>
      <c r="TOC75" s="22"/>
      <c r="TOD75" s="22"/>
      <c r="TOE75" s="22"/>
      <c r="TOF75" s="22"/>
      <c r="TOG75" s="22"/>
      <c r="TOH75" s="22"/>
      <c r="TOI75" s="22"/>
      <c r="TOJ75" s="22"/>
      <c r="TOK75" s="22"/>
      <c r="TOL75" s="22"/>
      <c r="TOM75" s="22"/>
      <c r="TON75" s="22"/>
      <c r="TOO75" s="22"/>
      <c r="TOP75" s="22"/>
      <c r="TOQ75" s="22"/>
      <c r="TOR75" s="22"/>
      <c r="TOS75" s="22"/>
      <c r="TOT75" s="22"/>
      <c r="TOU75" s="22"/>
      <c r="TOV75" s="22"/>
      <c r="TOW75" s="22"/>
      <c r="TOX75" s="22"/>
      <c r="TOY75" s="22"/>
      <c r="TOZ75" s="22"/>
      <c r="TPA75" s="22"/>
      <c r="TPB75" s="22"/>
      <c r="TPC75" s="22"/>
      <c r="TPD75" s="22"/>
      <c r="TPE75" s="22"/>
      <c r="TPF75" s="22"/>
      <c r="TPG75" s="22"/>
      <c r="TPH75" s="22"/>
      <c r="TPI75" s="22"/>
      <c r="TPJ75" s="22"/>
      <c r="TPK75" s="22"/>
      <c r="TPL75" s="22"/>
      <c r="TPM75" s="22"/>
      <c r="TPN75" s="22"/>
      <c r="TPO75" s="22"/>
      <c r="TPP75" s="22"/>
      <c r="TPQ75" s="22"/>
      <c r="TPR75" s="22"/>
      <c r="TPS75" s="22"/>
      <c r="TPT75" s="22"/>
      <c r="TPU75" s="22"/>
      <c r="TPV75" s="22"/>
      <c r="TPW75" s="22"/>
      <c r="TPX75" s="22"/>
      <c r="TPY75" s="22"/>
      <c r="TPZ75" s="22"/>
      <c r="TQA75" s="22"/>
      <c r="TQB75" s="22"/>
      <c r="TQC75" s="22"/>
      <c r="TQD75" s="22"/>
      <c r="TQE75" s="22"/>
      <c r="TQF75" s="22"/>
      <c r="TQG75" s="22"/>
      <c r="TQH75" s="22"/>
      <c r="TQI75" s="22"/>
      <c r="TQJ75" s="22"/>
      <c r="TQK75" s="22"/>
      <c r="TQL75" s="22"/>
      <c r="TQM75" s="22"/>
      <c r="TQN75" s="22"/>
      <c r="TQO75" s="22"/>
      <c r="TQP75" s="22"/>
      <c r="TQQ75" s="22"/>
      <c r="TQR75" s="22"/>
      <c r="TQS75" s="22"/>
      <c r="TQT75" s="22"/>
      <c r="TQU75" s="22"/>
      <c r="TQV75" s="22"/>
      <c r="TQW75" s="22"/>
      <c r="TQX75" s="22"/>
      <c r="TQY75" s="22"/>
      <c r="TQZ75" s="22"/>
      <c r="TRA75" s="22"/>
      <c r="TRB75" s="22"/>
      <c r="TRC75" s="22"/>
      <c r="TRD75" s="22"/>
      <c r="TRE75" s="22"/>
      <c r="TRF75" s="22"/>
      <c r="TRG75" s="22"/>
      <c r="TRH75" s="22"/>
      <c r="TRI75" s="22"/>
      <c r="TRJ75" s="22"/>
      <c r="TRK75" s="22"/>
      <c r="TRL75" s="22"/>
      <c r="TRM75" s="22"/>
      <c r="TRN75" s="22"/>
      <c r="TRO75" s="22"/>
      <c r="TRP75" s="22"/>
      <c r="TRQ75" s="22"/>
      <c r="TRR75" s="22"/>
      <c r="TRS75" s="22"/>
      <c r="TRT75" s="22"/>
      <c r="TRU75" s="22"/>
      <c r="TRV75" s="22"/>
      <c r="TRW75" s="22"/>
      <c r="TRX75" s="22"/>
      <c r="TRY75" s="22"/>
      <c r="TRZ75" s="22"/>
      <c r="TSA75" s="22"/>
      <c r="TSB75" s="22"/>
      <c r="TSC75" s="22"/>
      <c r="TSD75" s="22"/>
      <c r="TSE75" s="22"/>
      <c r="TSF75" s="22"/>
      <c r="TSG75" s="22"/>
      <c r="TSH75" s="22"/>
      <c r="TSI75" s="22"/>
      <c r="TSJ75" s="22"/>
      <c r="TSK75" s="22"/>
      <c r="TSL75" s="22"/>
      <c r="TSM75" s="22"/>
      <c r="TSN75" s="22"/>
      <c r="TSO75" s="22"/>
      <c r="TSP75" s="22"/>
      <c r="TSQ75" s="22"/>
      <c r="TSR75" s="22"/>
      <c r="TSS75" s="22"/>
      <c r="TST75" s="22"/>
      <c r="TSU75" s="22"/>
      <c r="TSV75" s="22"/>
      <c r="TSW75" s="22"/>
      <c r="TSX75" s="22"/>
      <c r="TSY75" s="22"/>
      <c r="TSZ75" s="22"/>
      <c r="TTA75" s="22"/>
      <c r="TTB75" s="22"/>
      <c r="TTC75" s="22"/>
      <c r="TTD75" s="22"/>
      <c r="TTE75" s="22"/>
      <c r="TTF75" s="22"/>
      <c r="TTG75" s="22"/>
      <c r="TTH75" s="22"/>
      <c r="TTI75" s="22"/>
      <c r="TTJ75" s="22"/>
      <c r="TTK75" s="22"/>
      <c r="TTL75" s="22"/>
      <c r="TTM75" s="22"/>
      <c r="TTN75" s="22"/>
      <c r="TTO75" s="22"/>
      <c r="TTP75" s="22"/>
      <c r="TTQ75" s="22"/>
      <c r="TTR75" s="22"/>
      <c r="TTS75" s="22"/>
      <c r="TTT75" s="22"/>
      <c r="TTU75" s="22"/>
      <c r="TTV75" s="22"/>
      <c r="TTW75" s="22"/>
      <c r="TTX75" s="22"/>
      <c r="TTY75" s="22"/>
      <c r="TTZ75" s="22"/>
      <c r="TUA75" s="22"/>
      <c r="TUB75" s="22"/>
      <c r="TUC75" s="22"/>
      <c r="TUD75" s="22"/>
      <c r="TUE75" s="22"/>
      <c r="TUF75" s="22"/>
      <c r="TUG75" s="22"/>
      <c r="TUH75" s="22"/>
      <c r="TUI75" s="22"/>
      <c r="TUJ75" s="22"/>
      <c r="TUK75" s="22"/>
      <c r="TUL75" s="22"/>
      <c r="TUM75" s="22"/>
      <c r="TUN75" s="22"/>
      <c r="TUO75" s="22"/>
      <c r="TUP75" s="22"/>
      <c r="TUQ75" s="22"/>
      <c r="TUR75" s="22"/>
      <c r="TUS75" s="22"/>
      <c r="TUT75" s="22"/>
      <c r="TUU75" s="22"/>
      <c r="TUV75" s="22"/>
      <c r="TUW75" s="22"/>
      <c r="TUX75" s="22"/>
      <c r="TUY75" s="22"/>
      <c r="TUZ75" s="22"/>
      <c r="TVA75" s="22"/>
      <c r="TVB75" s="22"/>
      <c r="TVC75" s="22"/>
      <c r="TVD75" s="22"/>
      <c r="TVE75" s="22"/>
      <c r="TVF75" s="22"/>
      <c r="TVG75" s="22"/>
      <c r="TVH75" s="22"/>
      <c r="TVI75" s="22"/>
      <c r="TVJ75" s="22"/>
      <c r="TVK75" s="22"/>
      <c r="TVL75" s="22"/>
      <c r="TVM75" s="22"/>
      <c r="TVN75" s="22"/>
      <c r="TVO75" s="22"/>
      <c r="TVP75" s="22"/>
      <c r="TVQ75" s="22"/>
      <c r="TVR75" s="22"/>
      <c r="TVS75" s="22"/>
      <c r="TVT75" s="22"/>
      <c r="TVU75" s="22"/>
      <c r="TVV75" s="22"/>
      <c r="TVW75" s="22"/>
      <c r="TVX75" s="22"/>
      <c r="TVY75" s="22"/>
      <c r="TVZ75" s="22"/>
      <c r="TWA75" s="22"/>
      <c r="TWB75" s="22"/>
      <c r="TWC75" s="22"/>
      <c r="TWD75" s="22"/>
      <c r="TWE75" s="22"/>
      <c r="TWF75" s="22"/>
      <c r="TWG75" s="22"/>
      <c r="TWH75" s="22"/>
      <c r="TWI75" s="22"/>
      <c r="TWJ75" s="22"/>
      <c r="TWK75" s="22"/>
      <c r="TWL75" s="22"/>
      <c r="TWM75" s="22"/>
      <c r="TWN75" s="22"/>
      <c r="TWO75" s="22"/>
      <c r="TWP75" s="22"/>
      <c r="TWQ75" s="22"/>
      <c r="TWR75" s="22"/>
      <c r="TWS75" s="22"/>
      <c r="TWT75" s="22"/>
      <c r="TWU75" s="22"/>
      <c r="TWV75" s="22"/>
      <c r="TWW75" s="22"/>
      <c r="TWX75" s="22"/>
      <c r="TWY75" s="22"/>
      <c r="TWZ75" s="22"/>
      <c r="TXA75" s="22"/>
      <c r="TXB75" s="22"/>
      <c r="TXC75" s="22"/>
      <c r="TXD75" s="22"/>
      <c r="TXE75" s="22"/>
      <c r="TXF75" s="22"/>
      <c r="TXG75" s="22"/>
      <c r="TXH75" s="22"/>
      <c r="TXI75" s="22"/>
      <c r="TXJ75" s="22"/>
      <c r="TXK75" s="22"/>
      <c r="TXL75" s="22"/>
      <c r="TXM75" s="22"/>
      <c r="TXN75" s="22"/>
      <c r="TXO75" s="22"/>
      <c r="TXP75" s="22"/>
      <c r="TXQ75" s="22"/>
      <c r="TXR75" s="22"/>
      <c r="TXS75" s="22"/>
      <c r="TXT75" s="22"/>
      <c r="TXU75" s="22"/>
      <c r="TXV75" s="22"/>
      <c r="TXW75" s="22"/>
      <c r="TXX75" s="22"/>
      <c r="TXY75" s="22"/>
      <c r="TXZ75" s="22"/>
      <c r="TYA75" s="22"/>
      <c r="TYB75" s="22"/>
      <c r="TYC75" s="22"/>
      <c r="TYD75" s="22"/>
      <c r="TYE75" s="22"/>
      <c r="TYF75" s="22"/>
      <c r="TYG75" s="22"/>
      <c r="TYH75" s="22"/>
      <c r="TYI75" s="22"/>
      <c r="TYJ75" s="22"/>
      <c r="TYK75" s="22"/>
      <c r="TYL75" s="22"/>
      <c r="TYM75" s="22"/>
      <c r="TYN75" s="22"/>
      <c r="TYO75" s="22"/>
      <c r="TYP75" s="22"/>
      <c r="TYQ75" s="22"/>
      <c r="TYR75" s="22"/>
      <c r="TYS75" s="22"/>
      <c r="TYT75" s="22"/>
      <c r="TYU75" s="22"/>
      <c r="TYV75" s="22"/>
      <c r="TYW75" s="22"/>
      <c r="TYX75" s="22"/>
      <c r="TYY75" s="22"/>
      <c r="TYZ75" s="22"/>
      <c r="TZA75" s="22"/>
      <c r="TZB75" s="22"/>
      <c r="TZC75" s="22"/>
      <c r="TZD75" s="22"/>
      <c r="TZE75" s="22"/>
      <c r="TZF75" s="22"/>
      <c r="TZG75" s="22"/>
      <c r="TZH75" s="22"/>
      <c r="TZI75" s="22"/>
      <c r="TZJ75" s="22"/>
      <c r="TZK75" s="22"/>
      <c r="TZL75" s="22"/>
      <c r="TZM75" s="22"/>
      <c r="TZN75" s="22"/>
      <c r="TZO75" s="22"/>
      <c r="TZP75" s="22"/>
      <c r="TZQ75" s="22"/>
      <c r="TZR75" s="22"/>
      <c r="TZS75" s="22"/>
      <c r="TZT75" s="22"/>
      <c r="TZU75" s="22"/>
      <c r="TZV75" s="22"/>
      <c r="TZW75" s="22"/>
      <c r="TZX75" s="22"/>
      <c r="TZY75" s="22"/>
      <c r="TZZ75" s="22"/>
      <c r="UAA75" s="22"/>
      <c r="UAB75" s="22"/>
      <c r="UAC75" s="22"/>
      <c r="UAD75" s="22"/>
      <c r="UAE75" s="22"/>
      <c r="UAF75" s="22"/>
      <c r="UAG75" s="22"/>
      <c r="UAH75" s="22"/>
      <c r="UAI75" s="22"/>
      <c r="UAJ75" s="22"/>
      <c r="UAK75" s="22"/>
      <c r="UAL75" s="22"/>
      <c r="UAM75" s="22"/>
      <c r="UAN75" s="22"/>
      <c r="UAO75" s="22"/>
      <c r="UAP75" s="22"/>
      <c r="UAQ75" s="22"/>
      <c r="UAR75" s="22"/>
      <c r="UAS75" s="22"/>
      <c r="UAT75" s="22"/>
      <c r="UAU75" s="22"/>
      <c r="UAV75" s="22"/>
      <c r="UAW75" s="22"/>
      <c r="UAX75" s="22"/>
      <c r="UAY75" s="22"/>
      <c r="UAZ75" s="22"/>
      <c r="UBA75" s="22"/>
      <c r="UBB75" s="22"/>
      <c r="UBC75" s="22"/>
      <c r="UBD75" s="22"/>
      <c r="UBE75" s="22"/>
      <c r="UBF75" s="22"/>
      <c r="UBG75" s="22"/>
      <c r="UBH75" s="22"/>
      <c r="UBI75" s="22"/>
      <c r="UBJ75" s="22"/>
      <c r="UBK75" s="22"/>
      <c r="UBL75" s="22"/>
      <c r="UBM75" s="22"/>
      <c r="UBN75" s="22"/>
      <c r="UBO75" s="22"/>
      <c r="UBP75" s="22"/>
      <c r="UBQ75" s="22"/>
      <c r="UBR75" s="22"/>
      <c r="UBS75" s="22"/>
      <c r="UBT75" s="22"/>
      <c r="UBU75" s="22"/>
      <c r="UBV75" s="22"/>
      <c r="UBW75" s="22"/>
      <c r="UBX75" s="22"/>
      <c r="UBY75" s="22"/>
      <c r="UBZ75" s="22"/>
      <c r="UCA75" s="22"/>
      <c r="UCB75" s="22"/>
      <c r="UCC75" s="22"/>
      <c r="UCD75" s="22"/>
      <c r="UCE75" s="22"/>
      <c r="UCF75" s="22"/>
      <c r="UCG75" s="22"/>
      <c r="UCH75" s="22"/>
      <c r="UCI75" s="22"/>
      <c r="UCJ75" s="22"/>
      <c r="UCK75" s="22"/>
      <c r="UCL75" s="22"/>
      <c r="UCM75" s="22"/>
      <c r="UCN75" s="22"/>
      <c r="UCO75" s="22"/>
      <c r="UCP75" s="22"/>
      <c r="UCQ75" s="22"/>
      <c r="UCR75" s="22"/>
      <c r="UCS75" s="22"/>
      <c r="UCT75" s="22"/>
      <c r="UCU75" s="22"/>
      <c r="UCV75" s="22"/>
      <c r="UCW75" s="22"/>
      <c r="UCX75" s="22"/>
      <c r="UCY75" s="22"/>
      <c r="UCZ75" s="22"/>
      <c r="UDA75" s="22"/>
      <c r="UDB75" s="22"/>
      <c r="UDC75" s="22"/>
      <c r="UDD75" s="22"/>
      <c r="UDE75" s="22"/>
      <c r="UDF75" s="22"/>
      <c r="UDG75" s="22"/>
      <c r="UDH75" s="22"/>
      <c r="UDI75" s="22"/>
      <c r="UDJ75" s="22"/>
      <c r="UDK75" s="22"/>
      <c r="UDL75" s="22"/>
      <c r="UDM75" s="22"/>
      <c r="UDN75" s="22"/>
      <c r="UDO75" s="22"/>
      <c r="UDP75" s="22"/>
      <c r="UDQ75" s="22"/>
      <c r="UDR75" s="22"/>
      <c r="UDS75" s="22"/>
      <c r="UDT75" s="22"/>
      <c r="UDU75" s="22"/>
      <c r="UDV75" s="22"/>
      <c r="UDW75" s="22"/>
      <c r="UDX75" s="22"/>
      <c r="UDY75" s="22"/>
      <c r="UDZ75" s="22"/>
      <c r="UEA75" s="22"/>
      <c r="UEB75" s="22"/>
      <c r="UEC75" s="22"/>
      <c r="UED75" s="22"/>
      <c r="UEE75" s="22"/>
      <c r="UEF75" s="22"/>
      <c r="UEG75" s="22"/>
      <c r="UEH75" s="22"/>
      <c r="UEI75" s="22"/>
      <c r="UEJ75" s="22"/>
      <c r="UEK75" s="22"/>
      <c r="UEL75" s="22"/>
      <c r="UEM75" s="22"/>
      <c r="UEN75" s="22"/>
      <c r="UEO75" s="22"/>
      <c r="UEP75" s="22"/>
      <c r="UEQ75" s="22"/>
      <c r="UER75" s="22"/>
      <c r="UES75" s="22"/>
      <c r="UET75" s="22"/>
      <c r="UEU75" s="22"/>
      <c r="UEV75" s="22"/>
      <c r="UEW75" s="22"/>
      <c r="UEX75" s="22"/>
      <c r="UEY75" s="22"/>
      <c r="UEZ75" s="22"/>
      <c r="UFA75" s="22"/>
      <c r="UFB75" s="22"/>
      <c r="UFC75" s="22"/>
      <c r="UFD75" s="22"/>
      <c r="UFE75" s="22"/>
      <c r="UFF75" s="22"/>
      <c r="UFG75" s="22"/>
      <c r="UFH75" s="22"/>
      <c r="UFI75" s="22"/>
      <c r="UFJ75" s="22"/>
      <c r="UFK75" s="22"/>
      <c r="UFL75" s="22"/>
      <c r="UFM75" s="22"/>
      <c r="UFN75" s="22"/>
      <c r="UFO75" s="22"/>
      <c r="UFP75" s="22"/>
      <c r="UFQ75" s="22"/>
      <c r="UFR75" s="22"/>
      <c r="UFS75" s="22"/>
      <c r="UFT75" s="22"/>
      <c r="UFU75" s="22"/>
      <c r="UFV75" s="22"/>
      <c r="UFW75" s="22"/>
      <c r="UFX75" s="22"/>
      <c r="UFY75" s="22"/>
      <c r="UFZ75" s="22"/>
      <c r="UGA75" s="22"/>
      <c r="UGB75" s="22"/>
      <c r="UGC75" s="22"/>
      <c r="UGD75" s="22"/>
      <c r="UGE75" s="22"/>
      <c r="UGF75" s="22"/>
      <c r="UGG75" s="22"/>
      <c r="UGH75" s="22"/>
      <c r="UGI75" s="22"/>
      <c r="UGJ75" s="22"/>
      <c r="UGK75" s="22"/>
      <c r="UGL75" s="22"/>
      <c r="UGM75" s="22"/>
      <c r="UGN75" s="22"/>
      <c r="UGO75" s="22"/>
      <c r="UGP75" s="22"/>
      <c r="UGQ75" s="22"/>
      <c r="UGR75" s="22"/>
      <c r="UGS75" s="22"/>
      <c r="UGT75" s="22"/>
      <c r="UGU75" s="22"/>
      <c r="UGV75" s="22"/>
      <c r="UGW75" s="22"/>
      <c r="UGX75" s="22"/>
      <c r="UGY75" s="22"/>
      <c r="UGZ75" s="22"/>
      <c r="UHA75" s="22"/>
      <c r="UHB75" s="22"/>
      <c r="UHC75" s="22"/>
      <c r="UHD75" s="22"/>
      <c r="UHE75" s="22"/>
      <c r="UHF75" s="22"/>
      <c r="UHG75" s="22"/>
      <c r="UHH75" s="22"/>
      <c r="UHI75" s="22"/>
      <c r="UHJ75" s="22"/>
      <c r="UHK75" s="22"/>
      <c r="UHL75" s="22"/>
      <c r="UHM75" s="22"/>
      <c r="UHN75" s="22"/>
      <c r="UHO75" s="22"/>
      <c r="UHP75" s="22"/>
      <c r="UHQ75" s="22"/>
      <c r="UHR75" s="22"/>
      <c r="UHS75" s="22"/>
      <c r="UHT75" s="22"/>
      <c r="UHU75" s="22"/>
      <c r="UHV75" s="22"/>
      <c r="UHW75" s="22"/>
      <c r="UHX75" s="22"/>
      <c r="UHY75" s="22"/>
      <c r="UHZ75" s="22"/>
      <c r="UIA75" s="22"/>
      <c r="UIB75" s="22"/>
      <c r="UIC75" s="22"/>
      <c r="UID75" s="22"/>
      <c r="UIE75" s="22"/>
      <c r="UIF75" s="22"/>
      <c r="UIG75" s="22"/>
      <c r="UIH75" s="22"/>
      <c r="UII75" s="22"/>
      <c r="UIJ75" s="22"/>
      <c r="UIK75" s="22"/>
      <c r="UIL75" s="22"/>
      <c r="UIM75" s="22"/>
      <c r="UIN75" s="22"/>
      <c r="UIO75" s="22"/>
      <c r="UIP75" s="22"/>
      <c r="UIQ75" s="22"/>
      <c r="UIR75" s="22"/>
      <c r="UIS75" s="22"/>
      <c r="UIT75" s="22"/>
      <c r="UIU75" s="22"/>
      <c r="UIV75" s="22"/>
      <c r="UIW75" s="22"/>
      <c r="UIX75" s="22"/>
      <c r="UIY75" s="22"/>
      <c r="UIZ75" s="22"/>
      <c r="UJA75" s="22"/>
      <c r="UJB75" s="22"/>
      <c r="UJC75" s="22"/>
      <c r="UJD75" s="22"/>
      <c r="UJE75" s="22"/>
      <c r="UJF75" s="22"/>
      <c r="UJG75" s="22"/>
      <c r="UJH75" s="22"/>
      <c r="UJI75" s="22"/>
      <c r="UJJ75" s="22"/>
      <c r="UJK75" s="22"/>
      <c r="UJL75" s="22"/>
      <c r="UJM75" s="22"/>
      <c r="UJN75" s="22"/>
      <c r="UJO75" s="22"/>
      <c r="UJP75" s="22"/>
      <c r="UJQ75" s="22"/>
      <c r="UJR75" s="22"/>
      <c r="UJS75" s="22"/>
      <c r="UJT75" s="22"/>
      <c r="UJU75" s="22"/>
      <c r="UJV75" s="22"/>
      <c r="UJW75" s="22"/>
      <c r="UJX75" s="22"/>
      <c r="UJY75" s="22"/>
      <c r="UJZ75" s="22"/>
      <c r="UKA75" s="22"/>
      <c r="UKB75" s="22"/>
      <c r="UKC75" s="22"/>
      <c r="UKD75" s="22"/>
      <c r="UKE75" s="22"/>
      <c r="UKF75" s="22"/>
      <c r="UKG75" s="22"/>
      <c r="UKH75" s="22"/>
      <c r="UKI75" s="22"/>
      <c r="UKJ75" s="22"/>
      <c r="UKK75" s="22"/>
      <c r="UKL75" s="22"/>
      <c r="UKM75" s="22"/>
      <c r="UKN75" s="22"/>
      <c r="UKO75" s="22"/>
      <c r="UKP75" s="22"/>
      <c r="UKQ75" s="22"/>
      <c r="UKR75" s="22"/>
      <c r="UKS75" s="22"/>
      <c r="UKT75" s="22"/>
      <c r="UKU75" s="22"/>
      <c r="UKV75" s="22"/>
      <c r="UKW75" s="22"/>
      <c r="UKX75" s="22"/>
      <c r="UKY75" s="22"/>
      <c r="UKZ75" s="22"/>
      <c r="ULA75" s="22"/>
      <c r="ULB75" s="22"/>
      <c r="ULC75" s="22"/>
      <c r="ULD75" s="22"/>
      <c r="ULE75" s="22"/>
      <c r="ULF75" s="22"/>
      <c r="ULG75" s="22"/>
      <c r="ULH75" s="22"/>
      <c r="ULI75" s="22"/>
      <c r="ULJ75" s="22"/>
      <c r="ULK75" s="22"/>
      <c r="ULL75" s="22"/>
      <c r="ULM75" s="22"/>
      <c r="ULN75" s="22"/>
      <c r="ULO75" s="22"/>
      <c r="ULP75" s="22"/>
      <c r="ULQ75" s="22"/>
      <c r="ULR75" s="22"/>
      <c r="ULS75" s="22"/>
      <c r="ULT75" s="22"/>
      <c r="ULU75" s="22"/>
      <c r="ULV75" s="22"/>
      <c r="ULW75" s="22"/>
      <c r="ULX75" s="22"/>
      <c r="ULY75" s="22"/>
      <c r="ULZ75" s="22"/>
      <c r="UMA75" s="22"/>
      <c r="UMB75" s="22"/>
      <c r="UMC75" s="22"/>
      <c r="UMD75" s="22"/>
      <c r="UME75" s="22"/>
      <c r="UMF75" s="22"/>
      <c r="UMG75" s="22"/>
      <c r="UMH75" s="22"/>
      <c r="UMI75" s="22"/>
      <c r="UMJ75" s="22"/>
      <c r="UMK75" s="22"/>
      <c r="UML75" s="22"/>
      <c r="UMM75" s="22"/>
      <c r="UMN75" s="22"/>
      <c r="UMO75" s="22"/>
      <c r="UMP75" s="22"/>
      <c r="UMQ75" s="22"/>
      <c r="UMR75" s="22"/>
      <c r="UMS75" s="22"/>
      <c r="UMT75" s="22"/>
      <c r="UMU75" s="22"/>
      <c r="UMV75" s="22"/>
      <c r="UMW75" s="22"/>
      <c r="UMX75" s="22"/>
      <c r="UMY75" s="22"/>
      <c r="UMZ75" s="22"/>
      <c r="UNA75" s="22"/>
      <c r="UNB75" s="22"/>
      <c r="UNC75" s="22"/>
      <c r="UND75" s="22"/>
      <c r="UNE75" s="22"/>
      <c r="UNF75" s="22"/>
      <c r="UNG75" s="22"/>
      <c r="UNH75" s="22"/>
      <c r="UNI75" s="22"/>
      <c r="UNJ75" s="22"/>
      <c r="UNK75" s="22"/>
      <c r="UNL75" s="22"/>
      <c r="UNM75" s="22"/>
      <c r="UNN75" s="22"/>
      <c r="UNO75" s="22"/>
      <c r="UNP75" s="22"/>
      <c r="UNQ75" s="22"/>
      <c r="UNR75" s="22"/>
      <c r="UNS75" s="22"/>
      <c r="UNT75" s="22"/>
      <c r="UNU75" s="22"/>
      <c r="UNV75" s="22"/>
      <c r="UNW75" s="22"/>
      <c r="UNX75" s="22"/>
      <c r="UNY75" s="22"/>
      <c r="UNZ75" s="22"/>
      <c r="UOA75" s="22"/>
      <c r="UOB75" s="22"/>
      <c r="UOC75" s="22"/>
      <c r="UOD75" s="22"/>
      <c r="UOE75" s="22"/>
      <c r="UOF75" s="22"/>
      <c r="UOG75" s="22"/>
      <c r="UOH75" s="22"/>
      <c r="UOI75" s="22"/>
      <c r="UOJ75" s="22"/>
      <c r="UOK75" s="22"/>
      <c r="UOL75" s="22"/>
      <c r="UOM75" s="22"/>
      <c r="UON75" s="22"/>
      <c r="UOO75" s="22"/>
      <c r="UOP75" s="22"/>
      <c r="UOQ75" s="22"/>
      <c r="UOR75" s="22"/>
      <c r="UOS75" s="22"/>
      <c r="UOT75" s="22"/>
      <c r="UOU75" s="22"/>
      <c r="UOV75" s="22"/>
      <c r="UOW75" s="22"/>
      <c r="UOX75" s="22"/>
      <c r="UOY75" s="22"/>
      <c r="UOZ75" s="22"/>
      <c r="UPA75" s="22"/>
      <c r="UPB75" s="22"/>
      <c r="UPC75" s="22"/>
      <c r="UPD75" s="22"/>
      <c r="UPE75" s="22"/>
      <c r="UPF75" s="22"/>
      <c r="UPG75" s="22"/>
      <c r="UPH75" s="22"/>
      <c r="UPI75" s="22"/>
      <c r="UPJ75" s="22"/>
      <c r="UPK75" s="22"/>
      <c r="UPL75" s="22"/>
      <c r="UPM75" s="22"/>
      <c r="UPN75" s="22"/>
      <c r="UPO75" s="22"/>
      <c r="UPP75" s="22"/>
      <c r="UPQ75" s="22"/>
      <c r="UPR75" s="22"/>
      <c r="UPS75" s="22"/>
      <c r="UPT75" s="22"/>
      <c r="UPU75" s="22"/>
      <c r="UPV75" s="22"/>
      <c r="UPW75" s="22"/>
      <c r="UPX75" s="22"/>
      <c r="UPY75" s="22"/>
      <c r="UPZ75" s="22"/>
      <c r="UQA75" s="22"/>
      <c r="UQB75" s="22"/>
      <c r="UQC75" s="22"/>
      <c r="UQD75" s="22"/>
      <c r="UQE75" s="22"/>
      <c r="UQF75" s="22"/>
      <c r="UQG75" s="22"/>
      <c r="UQH75" s="22"/>
      <c r="UQI75" s="22"/>
      <c r="UQJ75" s="22"/>
      <c r="UQK75" s="22"/>
      <c r="UQL75" s="22"/>
      <c r="UQM75" s="22"/>
      <c r="UQN75" s="22"/>
      <c r="UQO75" s="22"/>
      <c r="UQP75" s="22"/>
      <c r="UQQ75" s="22"/>
      <c r="UQR75" s="22"/>
      <c r="UQS75" s="22"/>
      <c r="UQT75" s="22"/>
      <c r="UQU75" s="22"/>
      <c r="UQV75" s="22"/>
      <c r="UQW75" s="22"/>
      <c r="UQX75" s="22"/>
      <c r="UQY75" s="22"/>
      <c r="UQZ75" s="22"/>
      <c r="URA75" s="22"/>
      <c r="URB75" s="22"/>
      <c r="URC75" s="22"/>
      <c r="URD75" s="22"/>
      <c r="URE75" s="22"/>
      <c r="URF75" s="22"/>
      <c r="URG75" s="22"/>
      <c r="URH75" s="22"/>
      <c r="URI75" s="22"/>
      <c r="URJ75" s="22"/>
      <c r="URK75" s="22"/>
      <c r="URL75" s="22"/>
      <c r="URM75" s="22"/>
      <c r="URN75" s="22"/>
      <c r="URO75" s="22"/>
      <c r="URP75" s="22"/>
      <c r="URQ75" s="22"/>
      <c r="URR75" s="22"/>
      <c r="URS75" s="22"/>
      <c r="URT75" s="22"/>
      <c r="URU75" s="22"/>
      <c r="URV75" s="22"/>
      <c r="URW75" s="22"/>
      <c r="URX75" s="22"/>
      <c r="URY75" s="22"/>
      <c r="URZ75" s="22"/>
      <c r="USA75" s="22"/>
      <c r="USB75" s="22"/>
      <c r="USC75" s="22"/>
      <c r="USD75" s="22"/>
      <c r="USE75" s="22"/>
      <c r="USF75" s="22"/>
      <c r="USG75" s="22"/>
      <c r="USH75" s="22"/>
      <c r="USI75" s="22"/>
      <c r="USJ75" s="22"/>
      <c r="USK75" s="22"/>
      <c r="USL75" s="22"/>
      <c r="USM75" s="22"/>
      <c r="USN75" s="22"/>
      <c r="USO75" s="22"/>
      <c r="USP75" s="22"/>
      <c r="USQ75" s="22"/>
      <c r="USR75" s="22"/>
      <c r="USS75" s="22"/>
      <c r="UST75" s="22"/>
      <c r="USU75" s="22"/>
      <c r="USV75" s="22"/>
      <c r="USW75" s="22"/>
      <c r="USX75" s="22"/>
      <c r="USY75" s="22"/>
      <c r="USZ75" s="22"/>
      <c r="UTA75" s="22"/>
      <c r="UTB75" s="22"/>
      <c r="UTC75" s="22"/>
      <c r="UTD75" s="22"/>
      <c r="UTE75" s="22"/>
      <c r="UTF75" s="22"/>
      <c r="UTG75" s="22"/>
      <c r="UTH75" s="22"/>
      <c r="UTI75" s="22"/>
      <c r="UTJ75" s="22"/>
      <c r="UTK75" s="22"/>
      <c r="UTL75" s="22"/>
      <c r="UTM75" s="22"/>
      <c r="UTN75" s="22"/>
      <c r="UTO75" s="22"/>
      <c r="UTP75" s="22"/>
      <c r="UTQ75" s="22"/>
      <c r="UTR75" s="22"/>
      <c r="UTS75" s="22"/>
      <c r="UTT75" s="22"/>
      <c r="UTU75" s="22"/>
      <c r="UTV75" s="22"/>
      <c r="UTW75" s="22"/>
      <c r="UTX75" s="22"/>
      <c r="UTY75" s="22"/>
      <c r="UTZ75" s="22"/>
      <c r="UUA75" s="22"/>
      <c r="UUB75" s="22"/>
      <c r="UUC75" s="22"/>
      <c r="UUD75" s="22"/>
      <c r="UUE75" s="22"/>
      <c r="UUF75" s="22"/>
      <c r="UUG75" s="22"/>
      <c r="UUH75" s="22"/>
      <c r="UUI75" s="22"/>
      <c r="UUJ75" s="22"/>
      <c r="UUK75" s="22"/>
      <c r="UUL75" s="22"/>
      <c r="UUM75" s="22"/>
      <c r="UUN75" s="22"/>
      <c r="UUO75" s="22"/>
      <c r="UUP75" s="22"/>
      <c r="UUQ75" s="22"/>
      <c r="UUR75" s="22"/>
      <c r="UUS75" s="22"/>
      <c r="UUT75" s="22"/>
      <c r="UUU75" s="22"/>
      <c r="UUV75" s="22"/>
      <c r="UUW75" s="22"/>
      <c r="UUX75" s="22"/>
      <c r="UUY75" s="22"/>
      <c r="UUZ75" s="22"/>
      <c r="UVA75" s="22"/>
      <c r="UVB75" s="22"/>
      <c r="UVC75" s="22"/>
      <c r="UVD75" s="22"/>
      <c r="UVE75" s="22"/>
      <c r="UVF75" s="22"/>
      <c r="UVG75" s="22"/>
      <c r="UVH75" s="22"/>
      <c r="UVI75" s="22"/>
      <c r="UVJ75" s="22"/>
      <c r="UVK75" s="22"/>
      <c r="UVL75" s="22"/>
      <c r="UVM75" s="22"/>
      <c r="UVN75" s="22"/>
      <c r="UVO75" s="22"/>
      <c r="UVP75" s="22"/>
      <c r="UVQ75" s="22"/>
      <c r="UVR75" s="22"/>
      <c r="UVS75" s="22"/>
      <c r="UVT75" s="22"/>
      <c r="UVU75" s="22"/>
      <c r="UVV75" s="22"/>
      <c r="UVW75" s="22"/>
      <c r="UVX75" s="22"/>
      <c r="UVY75" s="22"/>
      <c r="UVZ75" s="22"/>
      <c r="UWA75" s="22"/>
      <c r="UWB75" s="22"/>
      <c r="UWC75" s="22"/>
      <c r="UWD75" s="22"/>
      <c r="UWE75" s="22"/>
      <c r="UWF75" s="22"/>
      <c r="UWG75" s="22"/>
      <c r="UWH75" s="22"/>
      <c r="UWI75" s="22"/>
      <c r="UWJ75" s="22"/>
      <c r="UWK75" s="22"/>
      <c r="UWL75" s="22"/>
      <c r="UWM75" s="22"/>
      <c r="UWN75" s="22"/>
      <c r="UWO75" s="22"/>
      <c r="UWP75" s="22"/>
      <c r="UWQ75" s="22"/>
      <c r="UWR75" s="22"/>
      <c r="UWS75" s="22"/>
      <c r="UWT75" s="22"/>
      <c r="UWU75" s="22"/>
      <c r="UWV75" s="22"/>
      <c r="UWW75" s="22"/>
      <c r="UWX75" s="22"/>
      <c r="UWY75" s="22"/>
      <c r="UWZ75" s="22"/>
      <c r="UXA75" s="22"/>
      <c r="UXB75" s="22"/>
      <c r="UXC75" s="22"/>
      <c r="UXD75" s="22"/>
      <c r="UXE75" s="22"/>
      <c r="UXF75" s="22"/>
      <c r="UXG75" s="22"/>
      <c r="UXH75" s="22"/>
      <c r="UXI75" s="22"/>
      <c r="UXJ75" s="22"/>
      <c r="UXK75" s="22"/>
      <c r="UXL75" s="22"/>
      <c r="UXM75" s="22"/>
      <c r="UXN75" s="22"/>
      <c r="UXO75" s="22"/>
      <c r="UXP75" s="22"/>
      <c r="UXQ75" s="22"/>
      <c r="UXR75" s="22"/>
      <c r="UXS75" s="22"/>
      <c r="UXT75" s="22"/>
      <c r="UXU75" s="22"/>
      <c r="UXV75" s="22"/>
      <c r="UXW75" s="22"/>
      <c r="UXX75" s="22"/>
      <c r="UXY75" s="22"/>
      <c r="UXZ75" s="22"/>
      <c r="UYA75" s="22"/>
      <c r="UYB75" s="22"/>
      <c r="UYC75" s="22"/>
      <c r="UYD75" s="22"/>
      <c r="UYE75" s="22"/>
      <c r="UYF75" s="22"/>
      <c r="UYG75" s="22"/>
      <c r="UYH75" s="22"/>
      <c r="UYI75" s="22"/>
      <c r="UYJ75" s="22"/>
      <c r="UYK75" s="22"/>
      <c r="UYL75" s="22"/>
      <c r="UYM75" s="22"/>
      <c r="UYN75" s="22"/>
      <c r="UYO75" s="22"/>
      <c r="UYP75" s="22"/>
      <c r="UYQ75" s="22"/>
      <c r="UYR75" s="22"/>
      <c r="UYS75" s="22"/>
      <c r="UYT75" s="22"/>
      <c r="UYU75" s="22"/>
      <c r="UYV75" s="22"/>
      <c r="UYW75" s="22"/>
      <c r="UYX75" s="22"/>
      <c r="UYY75" s="22"/>
      <c r="UYZ75" s="22"/>
      <c r="UZA75" s="22"/>
      <c r="UZB75" s="22"/>
      <c r="UZC75" s="22"/>
      <c r="UZD75" s="22"/>
      <c r="UZE75" s="22"/>
      <c r="UZF75" s="22"/>
      <c r="UZG75" s="22"/>
      <c r="UZH75" s="22"/>
      <c r="UZI75" s="22"/>
      <c r="UZJ75" s="22"/>
      <c r="UZK75" s="22"/>
      <c r="UZL75" s="22"/>
      <c r="UZM75" s="22"/>
      <c r="UZN75" s="22"/>
      <c r="UZO75" s="22"/>
      <c r="UZP75" s="22"/>
      <c r="UZQ75" s="22"/>
      <c r="UZR75" s="22"/>
      <c r="UZS75" s="22"/>
      <c r="UZT75" s="22"/>
      <c r="UZU75" s="22"/>
      <c r="UZV75" s="22"/>
      <c r="UZW75" s="22"/>
      <c r="UZX75" s="22"/>
      <c r="UZY75" s="22"/>
      <c r="UZZ75" s="22"/>
      <c r="VAA75" s="22"/>
      <c r="VAB75" s="22"/>
      <c r="VAC75" s="22"/>
      <c r="VAD75" s="22"/>
      <c r="VAE75" s="22"/>
      <c r="VAF75" s="22"/>
      <c r="VAG75" s="22"/>
      <c r="VAH75" s="22"/>
      <c r="VAI75" s="22"/>
      <c r="VAJ75" s="22"/>
      <c r="VAK75" s="22"/>
      <c r="VAL75" s="22"/>
      <c r="VAM75" s="22"/>
      <c r="VAN75" s="22"/>
      <c r="VAO75" s="22"/>
      <c r="VAP75" s="22"/>
      <c r="VAQ75" s="22"/>
      <c r="VAR75" s="22"/>
      <c r="VAS75" s="22"/>
      <c r="VAT75" s="22"/>
      <c r="VAU75" s="22"/>
      <c r="VAV75" s="22"/>
      <c r="VAW75" s="22"/>
      <c r="VAX75" s="22"/>
      <c r="VAY75" s="22"/>
      <c r="VAZ75" s="22"/>
      <c r="VBA75" s="22"/>
      <c r="VBB75" s="22"/>
      <c r="VBC75" s="22"/>
      <c r="VBD75" s="22"/>
      <c r="VBE75" s="22"/>
      <c r="VBF75" s="22"/>
      <c r="VBG75" s="22"/>
      <c r="VBH75" s="22"/>
      <c r="VBI75" s="22"/>
      <c r="VBJ75" s="22"/>
      <c r="VBK75" s="22"/>
      <c r="VBL75" s="22"/>
      <c r="VBM75" s="22"/>
      <c r="VBN75" s="22"/>
      <c r="VBO75" s="22"/>
      <c r="VBP75" s="22"/>
      <c r="VBQ75" s="22"/>
      <c r="VBR75" s="22"/>
      <c r="VBS75" s="22"/>
      <c r="VBT75" s="22"/>
      <c r="VBU75" s="22"/>
      <c r="VBV75" s="22"/>
      <c r="VBW75" s="22"/>
      <c r="VBX75" s="22"/>
      <c r="VBY75" s="22"/>
      <c r="VBZ75" s="22"/>
      <c r="VCA75" s="22"/>
      <c r="VCB75" s="22"/>
      <c r="VCC75" s="22"/>
      <c r="VCD75" s="22"/>
      <c r="VCE75" s="22"/>
      <c r="VCF75" s="22"/>
      <c r="VCG75" s="22"/>
      <c r="VCH75" s="22"/>
      <c r="VCI75" s="22"/>
      <c r="VCJ75" s="22"/>
      <c r="VCK75" s="22"/>
      <c r="VCL75" s="22"/>
      <c r="VCM75" s="22"/>
      <c r="VCN75" s="22"/>
      <c r="VCO75" s="22"/>
      <c r="VCP75" s="22"/>
      <c r="VCQ75" s="22"/>
      <c r="VCR75" s="22"/>
      <c r="VCS75" s="22"/>
      <c r="VCT75" s="22"/>
      <c r="VCU75" s="22"/>
      <c r="VCV75" s="22"/>
      <c r="VCW75" s="22"/>
      <c r="VCX75" s="22"/>
      <c r="VCY75" s="22"/>
      <c r="VCZ75" s="22"/>
      <c r="VDA75" s="22"/>
      <c r="VDB75" s="22"/>
      <c r="VDC75" s="22"/>
      <c r="VDD75" s="22"/>
      <c r="VDE75" s="22"/>
      <c r="VDF75" s="22"/>
      <c r="VDG75" s="22"/>
      <c r="VDH75" s="22"/>
      <c r="VDI75" s="22"/>
      <c r="VDJ75" s="22"/>
      <c r="VDK75" s="22"/>
      <c r="VDL75" s="22"/>
      <c r="VDM75" s="22"/>
      <c r="VDN75" s="22"/>
      <c r="VDO75" s="22"/>
      <c r="VDP75" s="22"/>
      <c r="VDQ75" s="22"/>
      <c r="VDR75" s="22"/>
      <c r="VDS75" s="22"/>
      <c r="VDT75" s="22"/>
      <c r="VDU75" s="22"/>
      <c r="VDV75" s="22"/>
      <c r="VDW75" s="22"/>
      <c r="VDX75" s="22"/>
      <c r="VDY75" s="22"/>
      <c r="VDZ75" s="22"/>
      <c r="VEA75" s="22"/>
      <c r="VEB75" s="22"/>
      <c r="VEC75" s="22"/>
      <c r="VED75" s="22"/>
      <c r="VEE75" s="22"/>
      <c r="VEF75" s="22"/>
      <c r="VEG75" s="22"/>
      <c r="VEH75" s="22"/>
      <c r="VEI75" s="22"/>
      <c r="VEJ75" s="22"/>
      <c r="VEK75" s="22"/>
      <c r="VEL75" s="22"/>
      <c r="VEM75" s="22"/>
      <c r="VEN75" s="22"/>
      <c r="VEO75" s="22"/>
      <c r="VEP75" s="22"/>
      <c r="VEQ75" s="22"/>
      <c r="VER75" s="22"/>
      <c r="VES75" s="22"/>
      <c r="VET75" s="22"/>
      <c r="VEU75" s="22"/>
      <c r="VEV75" s="22"/>
      <c r="VEW75" s="22"/>
      <c r="VEX75" s="22"/>
      <c r="VEY75" s="22"/>
      <c r="VEZ75" s="22"/>
      <c r="VFA75" s="22"/>
      <c r="VFB75" s="22"/>
      <c r="VFC75" s="22"/>
      <c r="VFD75" s="22"/>
      <c r="VFE75" s="22"/>
      <c r="VFF75" s="22"/>
      <c r="VFG75" s="22"/>
      <c r="VFH75" s="22"/>
      <c r="VFI75" s="22"/>
      <c r="VFJ75" s="22"/>
      <c r="VFK75" s="22"/>
      <c r="VFL75" s="22"/>
      <c r="VFM75" s="22"/>
      <c r="VFN75" s="22"/>
      <c r="VFO75" s="22"/>
      <c r="VFP75" s="22"/>
      <c r="VFQ75" s="22"/>
      <c r="VFR75" s="22"/>
      <c r="VFS75" s="22"/>
      <c r="VFT75" s="22"/>
      <c r="VFU75" s="22"/>
      <c r="VFV75" s="22"/>
      <c r="VFW75" s="22"/>
      <c r="VFX75" s="22"/>
      <c r="VFY75" s="22"/>
      <c r="VFZ75" s="22"/>
      <c r="VGA75" s="22"/>
      <c r="VGB75" s="22"/>
      <c r="VGC75" s="22"/>
      <c r="VGD75" s="22"/>
      <c r="VGE75" s="22"/>
      <c r="VGF75" s="22"/>
      <c r="VGG75" s="22"/>
      <c r="VGH75" s="22"/>
      <c r="VGI75" s="22"/>
      <c r="VGJ75" s="22"/>
      <c r="VGK75" s="22"/>
      <c r="VGL75" s="22"/>
      <c r="VGM75" s="22"/>
      <c r="VGN75" s="22"/>
      <c r="VGO75" s="22"/>
      <c r="VGP75" s="22"/>
      <c r="VGQ75" s="22"/>
      <c r="VGR75" s="22"/>
      <c r="VGS75" s="22"/>
      <c r="VGT75" s="22"/>
      <c r="VGU75" s="22"/>
      <c r="VGV75" s="22"/>
      <c r="VGW75" s="22"/>
      <c r="VGX75" s="22"/>
      <c r="VGY75" s="22"/>
      <c r="VGZ75" s="22"/>
      <c r="VHA75" s="22"/>
      <c r="VHB75" s="22"/>
      <c r="VHC75" s="22"/>
      <c r="VHD75" s="22"/>
      <c r="VHE75" s="22"/>
      <c r="VHF75" s="22"/>
      <c r="VHG75" s="22"/>
      <c r="VHH75" s="22"/>
      <c r="VHI75" s="22"/>
      <c r="VHJ75" s="22"/>
      <c r="VHK75" s="22"/>
      <c r="VHL75" s="22"/>
      <c r="VHM75" s="22"/>
      <c r="VHN75" s="22"/>
      <c r="VHO75" s="22"/>
      <c r="VHP75" s="22"/>
      <c r="VHQ75" s="22"/>
      <c r="VHR75" s="22"/>
      <c r="VHS75" s="22"/>
      <c r="VHT75" s="22"/>
      <c r="VHU75" s="22"/>
      <c r="VHV75" s="22"/>
      <c r="VHW75" s="22"/>
      <c r="VHX75" s="22"/>
      <c r="VHY75" s="22"/>
      <c r="VHZ75" s="22"/>
      <c r="VIA75" s="22"/>
      <c r="VIB75" s="22"/>
      <c r="VIC75" s="22"/>
      <c r="VID75" s="22"/>
      <c r="VIE75" s="22"/>
      <c r="VIF75" s="22"/>
      <c r="VIG75" s="22"/>
      <c r="VIH75" s="22"/>
      <c r="VII75" s="22"/>
      <c r="VIJ75" s="22"/>
      <c r="VIK75" s="22"/>
      <c r="VIL75" s="22"/>
      <c r="VIM75" s="22"/>
      <c r="VIN75" s="22"/>
      <c r="VIO75" s="22"/>
      <c r="VIP75" s="22"/>
      <c r="VIQ75" s="22"/>
      <c r="VIR75" s="22"/>
      <c r="VIS75" s="22"/>
      <c r="VIT75" s="22"/>
      <c r="VIU75" s="22"/>
      <c r="VIV75" s="22"/>
      <c r="VIW75" s="22"/>
      <c r="VIX75" s="22"/>
      <c r="VIY75" s="22"/>
      <c r="VIZ75" s="22"/>
      <c r="VJA75" s="22"/>
      <c r="VJB75" s="22"/>
      <c r="VJC75" s="22"/>
      <c r="VJD75" s="22"/>
      <c r="VJE75" s="22"/>
      <c r="VJF75" s="22"/>
      <c r="VJG75" s="22"/>
      <c r="VJH75" s="22"/>
      <c r="VJI75" s="22"/>
      <c r="VJJ75" s="22"/>
      <c r="VJK75" s="22"/>
      <c r="VJL75" s="22"/>
      <c r="VJM75" s="22"/>
      <c r="VJN75" s="22"/>
      <c r="VJO75" s="22"/>
      <c r="VJP75" s="22"/>
      <c r="VJQ75" s="22"/>
      <c r="VJR75" s="22"/>
      <c r="VJS75" s="22"/>
      <c r="VJT75" s="22"/>
      <c r="VJU75" s="22"/>
      <c r="VJV75" s="22"/>
      <c r="VJW75" s="22"/>
      <c r="VJX75" s="22"/>
      <c r="VJY75" s="22"/>
      <c r="VJZ75" s="22"/>
      <c r="VKA75" s="22"/>
      <c r="VKB75" s="22"/>
      <c r="VKC75" s="22"/>
      <c r="VKD75" s="22"/>
      <c r="VKE75" s="22"/>
      <c r="VKF75" s="22"/>
      <c r="VKG75" s="22"/>
      <c r="VKH75" s="22"/>
      <c r="VKI75" s="22"/>
      <c r="VKJ75" s="22"/>
      <c r="VKK75" s="22"/>
      <c r="VKL75" s="22"/>
      <c r="VKM75" s="22"/>
      <c r="VKN75" s="22"/>
      <c r="VKO75" s="22"/>
      <c r="VKP75" s="22"/>
      <c r="VKQ75" s="22"/>
      <c r="VKR75" s="22"/>
      <c r="VKS75" s="22"/>
      <c r="VKT75" s="22"/>
      <c r="VKU75" s="22"/>
      <c r="VKV75" s="22"/>
      <c r="VKW75" s="22"/>
      <c r="VKX75" s="22"/>
      <c r="VKY75" s="22"/>
      <c r="VKZ75" s="22"/>
      <c r="VLA75" s="22"/>
      <c r="VLB75" s="22"/>
      <c r="VLC75" s="22"/>
      <c r="VLD75" s="22"/>
      <c r="VLE75" s="22"/>
      <c r="VLF75" s="22"/>
      <c r="VLG75" s="22"/>
      <c r="VLH75" s="22"/>
      <c r="VLI75" s="22"/>
      <c r="VLJ75" s="22"/>
      <c r="VLK75" s="22"/>
      <c r="VLL75" s="22"/>
      <c r="VLM75" s="22"/>
      <c r="VLN75" s="22"/>
      <c r="VLO75" s="22"/>
      <c r="VLP75" s="22"/>
      <c r="VLQ75" s="22"/>
      <c r="VLR75" s="22"/>
      <c r="VLS75" s="22"/>
      <c r="VLT75" s="22"/>
      <c r="VLU75" s="22"/>
      <c r="VLV75" s="22"/>
      <c r="VLW75" s="22"/>
      <c r="VLX75" s="22"/>
      <c r="VLY75" s="22"/>
      <c r="VLZ75" s="22"/>
      <c r="VMA75" s="22"/>
      <c r="VMB75" s="22"/>
      <c r="VMC75" s="22"/>
      <c r="VMD75" s="22"/>
      <c r="VME75" s="22"/>
      <c r="VMF75" s="22"/>
      <c r="VMG75" s="22"/>
      <c r="VMH75" s="22"/>
      <c r="VMI75" s="22"/>
      <c r="VMJ75" s="22"/>
      <c r="VMK75" s="22"/>
      <c r="VML75" s="22"/>
      <c r="VMM75" s="22"/>
      <c r="VMN75" s="22"/>
      <c r="VMO75" s="22"/>
      <c r="VMP75" s="22"/>
      <c r="VMQ75" s="22"/>
      <c r="VMR75" s="22"/>
      <c r="VMS75" s="22"/>
      <c r="VMT75" s="22"/>
      <c r="VMU75" s="22"/>
      <c r="VMV75" s="22"/>
      <c r="VMW75" s="22"/>
      <c r="VMX75" s="22"/>
      <c r="VMY75" s="22"/>
      <c r="VMZ75" s="22"/>
      <c r="VNA75" s="22"/>
      <c r="VNB75" s="22"/>
      <c r="VNC75" s="22"/>
      <c r="VND75" s="22"/>
      <c r="VNE75" s="22"/>
      <c r="VNF75" s="22"/>
      <c r="VNG75" s="22"/>
      <c r="VNH75" s="22"/>
      <c r="VNI75" s="22"/>
      <c r="VNJ75" s="22"/>
      <c r="VNK75" s="22"/>
      <c r="VNL75" s="22"/>
      <c r="VNM75" s="22"/>
      <c r="VNN75" s="22"/>
      <c r="VNO75" s="22"/>
      <c r="VNP75" s="22"/>
      <c r="VNQ75" s="22"/>
      <c r="VNR75" s="22"/>
      <c r="VNS75" s="22"/>
      <c r="VNT75" s="22"/>
      <c r="VNU75" s="22"/>
      <c r="VNV75" s="22"/>
      <c r="VNW75" s="22"/>
      <c r="VNX75" s="22"/>
      <c r="VNY75" s="22"/>
      <c r="VNZ75" s="22"/>
      <c r="VOA75" s="22"/>
      <c r="VOB75" s="22"/>
      <c r="VOC75" s="22"/>
      <c r="VOD75" s="22"/>
      <c r="VOE75" s="22"/>
      <c r="VOF75" s="22"/>
      <c r="VOG75" s="22"/>
      <c r="VOH75" s="22"/>
      <c r="VOI75" s="22"/>
      <c r="VOJ75" s="22"/>
      <c r="VOK75" s="22"/>
      <c r="VOL75" s="22"/>
      <c r="VOM75" s="22"/>
      <c r="VON75" s="22"/>
      <c r="VOO75" s="22"/>
      <c r="VOP75" s="22"/>
      <c r="VOQ75" s="22"/>
      <c r="VOR75" s="22"/>
      <c r="VOS75" s="22"/>
      <c r="VOT75" s="22"/>
      <c r="VOU75" s="22"/>
      <c r="VOV75" s="22"/>
      <c r="VOW75" s="22"/>
      <c r="VOX75" s="22"/>
      <c r="VOY75" s="22"/>
      <c r="VOZ75" s="22"/>
      <c r="VPA75" s="22"/>
      <c r="VPB75" s="22"/>
      <c r="VPC75" s="22"/>
      <c r="VPD75" s="22"/>
      <c r="VPE75" s="22"/>
      <c r="VPF75" s="22"/>
      <c r="VPG75" s="22"/>
      <c r="VPH75" s="22"/>
      <c r="VPI75" s="22"/>
      <c r="VPJ75" s="22"/>
      <c r="VPK75" s="22"/>
      <c r="VPL75" s="22"/>
      <c r="VPM75" s="22"/>
      <c r="VPN75" s="22"/>
      <c r="VPO75" s="22"/>
      <c r="VPP75" s="22"/>
      <c r="VPQ75" s="22"/>
      <c r="VPR75" s="22"/>
      <c r="VPS75" s="22"/>
      <c r="VPT75" s="22"/>
      <c r="VPU75" s="22"/>
      <c r="VPV75" s="22"/>
      <c r="VPW75" s="22"/>
      <c r="VPX75" s="22"/>
      <c r="VPY75" s="22"/>
      <c r="VPZ75" s="22"/>
      <c r="VQA75" s="22"/>
      <c r="VQB75" s="22"/>
      <c r="VQC75" s="22"/>
      <c r="VQD75" s="22"/>
      <c r="VQE75" s="22"/>
      <c r="VQF75" s="22"/>
      <c r="VQG75" s="22"/>
      <c r="VQH75" s="22"/>
      <c r="VQI75" s="22"/>
      <c r="VQJ75" s="22"/>
      <c r="VQK75" s="22"/>
      <c r="VQL75" s="22"/>
      <c r="VQM75" s="22"/>
      <c r="VQN75" s="22"/>
      <c r="VQO75" s="22"/>
      <c r="VQP75" s="22"/>
      <c r="VQQ75" s="22"/>
      <c r="VQR75" s="22"/>
      <c r="VQS75" s="22"/>
      <c r="VQT75" s="22"/>
      <c r="VQU75" s="22"/>
      <c r="VQV75" s="22"/>
      <c r="VQW75" s="22"/>
      <c r="VQX75" s="22"/>
      <c r="VQY75" s="22"/>
      <c r="VQZ75" s="22"/>
      <c r="VRA75" s="22"/>
      <c r="VRB75" s="22"/>
      <c r="VRC75" s="22"/>
      <c r="VRD75" s="22"/>
      <c r="VRE75" s="22"/>
      <c r="VRF75" s="22"/>
      <c r="VRG75" s="22"/>
      <c r="VRH75" s="22"/>
      <c r="VRI75" s="22"/>
      <c r="VRJ75" s="22"/>
      <c r="VRK75" s="22"/>
      <c r="VRL75" s="22"/>
      <c r="VRM75" s="22"/>
      <c r="VRN75" s="22"/>
      <c r="VRO75" s="22"/>
      <c r="VRP75" s="22"/>
      <c r="VRQ75" s="22"/>
      <c r="VRR75" s="22"/>
      <c r="VRS75" s="22"/>
      <c r="VRT75" s="22"/>
      <c r="VRU75" s="22"/>
      <c r="VRV75" s="22"/>
      <c r="VRW75" s="22"/>
      <c r="VRX75" s="22"/>
      <c r="VRY75" s="22"/>
      <c r="VRZ75" s="22"/>
      <c r="VSA75" s="22"/>
      <c r="VSB75" s="22"/>
      <c r="VSC75" s="22"/>
      <c r="VSD75" s="22"/>
      <c r="VSE75" s="22"/>
      <c r="VSF75" s="22"/>
      <c r="VSG75" s="22"/>
      <c r="VSH75" s="22"/>
      <c r="VSI75" s="22"/>
      <c r="VSJ75" s="22"/>
      <c r="VSK75" s="22"/>
      <c r="VSL75" s="22"/>
      <c r="VSM75" s="22"/>
      <c r="VSN75" s="22"/>
      <c r="VSO75" s="22"/>
      <c r="VSP75" s="22"/>
      <c r="VSQ75" s="22"/>
      <c r="VSR75" s="22"/>
      <c r="VSS75" s="22"/>
      <c r="VST75" s="22"/>
      <c r="VSU75" s="22"/>
      <c r="VSV75" s="22"/>
      <c r="VSW75" s="22"/>
      <c r="VSX75" s="22"/>
      <c r="VSY75" s="22"/>
      <c r="VSZ75" s="22"/>
      <c r="VTA75" s="22"/>
      <c r="VTB75" s="22"/>
      <c r="VTC75" s="22"/>
      <c r="VTD75" s="22"/>
      <c r="VTE75" s="22"/>
      <c r="VTF75" s="22"/>
      <c r="VTG75" s="22"/>
      <c r="VTH75" s="22"/>
      <c r="VTI75" s="22"/>
      <c r="VTJ75" s="22"/>
      <c r="VTK75" s="22"/>
      <c r="VTL75" s="22"/>
      <c r="VTM75" s="22"/>
      <c r="VTN75" s="22"/>
      <c r="VTO75" s="22"/>
      <c r="VTP75" s="22"/>
      <c r="VTQ75" s="22"/>
      <c r="VTR75" s="22"/>
      <c r="VTS75" s="22"/>
      <c r="VTT75" s="22"/>
      <c r="VTU75" s="22"/>
      <c r="VTV75" s="22"/>
      <c r="VTW75" s="22"/>
      <c r="VTX75" s="22"/>
      <c r="VTY75" s="22"/>
      <c r="VTZ75" s="22"/>
      <c r="VUA75" s="22"/>
      <c r="VUB75" s="22"/>
      <c r="VUC75" s="22"/>
      <c r="VUD75" s="22"/>
      <c r="VUE75" s="22"/>
      <c r="VUF75" s="22"/>
      <c r="VUG75" s="22"/>
      <c r="VUH75" s="22"/>
      <c r="VUI75" s="22"/>
      <c r="VUJ75" s="22"/>
      <c r="VUK75" s="22"/>
      <c r="VUL75" s="22"/>
      <c r="VUM75" s="22"/>
      <c r="VUN75" s="22"/>
      <c r="VUO75" s="22"/>
      <c r="VUP75" s="22"/>
      <c r="VUQ75" s="22"/>
      <c r="VUR75" s="22"/>
      <c r="VUS75" s="22"/>
      <c r="VUT75" s="22"/>
      <c r="VUU75" s="22"/>
      <c r="VUV75" s="22"/>
      <c r="VUW75" s="22"/>
      <c r="VUX75" s="22"/>
      <c r="VUY75" s="22"/>
      <c r="VUZ75" s="22"/>
      <c r="VVA75" s="22"/>
      <c r="VVB75" s="22"/>
      <c r="VVC75" s="22"/>
      <c r="VVD75" s="22"/>
      <c r="VVE75" s="22"/>
      <c r="VVF75" s="22"/>
      <c r="VVG75" s="22"/>
      <c r="VVH75" s="22"/>
      <c r="VVI75" s="22"/>
      <c r="VVJ75" s="22"/>
      <c r="VVK75" s="22"/>
      <c r="VVL75" s="22"/>
      <c r="VVM75" s="22"/>
      <c r="VVN75" s="22"/>
      <c r="VVO75" s="22"/>
      <c r="VVP75" s="22"/>
      <c r="VVQ75" s="22"/>
      <c r="VVR75" s="22"/>
      <c r="VVS75" s="22"/>
      <c r="VVT75" s="22"/>
      <c r="VVU75" s="22"/>
      <c r="VVV75" s="22"/>
      <c r="VVW75" s="22"/>
      <c r="VVX75" s="22"/>
      <c r="VVY75" s="22"/>
      <c r="VVZ75" s="22"/>
      <c r="VWA75" s="22"/>
      <c r="VWB75" s="22"/>
      <c r="VWC75" s="22"/>
      <c r="VWD75" s="22"/>
      <c r="VWE75" s="22"/>
      <c r="VWF75" s="22"/>
      <c r="VWG75" s="22"/>
      <c r="VWH75" s="22"/>
      <c r="VWI75" s="22"/>
      <c r="VWJ75" s="22"/>
      <c r="VWK75" s="22"/>
      <c r="VWL75" s="22"/>
      <c r="VWM75" s="22"/>
      <c r="VWN75" s="22"/>
      <c r="VWO75" s="22"/>
      <c r="VWP75" s="22"/>
      <c r="VWQ75" s="22"/>
      <c r="VWR75" s="22"/>
      <c r="VWS75" s="22"/>
      <c r="VWT75" s="22"/>
      <c r="VWU75" s="22"/>
      <c r="VWV75" s="22"/>
      <c r="VWW75" s="22"/>
      <c r="VWX75" s="22"/>
      <c r="VWY75" s="22"/>
      <c r="VWZ75" s="22"/>
      <c r="VXA75" s="22"/>
      <c r="VXB75" s="22"/>
      <c r="VXC75" s="22"/>
      <c r="VXD75" s="22"/>
      <c r="VXE75" s="22"/>
      <c r="VXF75" s="22"/>
      <c r="VXG75" s="22"/>
      <c r="VXH75" s="22"/>
      <c r="VXI75" s="22"/>
      <c r="VXJ75" s="22"/>
      <c r="VXK75" s="22"/>
      <c r="VXL75" s="22"/>
      <c r="VXM75" s="22"/>
      <c r="VXN75" s="22"/>
      <c r="VXO75" s="22"/>
      <c r="VXP75" s="22"/>
      <c r="VXQ75" s="22"/>
      <c r="VXR75" s="22"/>
      <c r="VXS75" s="22"/>
      <c r="VXT75" s="22"/>
      <c r="VXU75" s="22"/>
      <c r="VXV75" s="22"/>
      <c r="VXW75" s="22"/>
      <c r="VXX75" s="22"/>
      <c r="VXY75" s="22"/>
      <c r="VXZ75" s="22"/>
      <c r="VYA75" s="22"/>
      <c r="VYB75" s="22"/>
      <c r="VYC75" s="22"/>
      <c r="VYD75" s="22"/>
      <c r="VYE75" s="22"/>
      <c r="VYF75" s="22"/>
      <c r="VYG75" s="22"/>
      <c r="VYH75" s="22"/>
      <c r="VYI75" s="22"/>
      <c r="VYJ75" s="22"/>
      <c r="VYK75" s="22"/>
      <c r="VYL75" s="22"/>
      <c r="VYM75" s="22"/>
      <c r="VYN75" s="22"/>
      <c r="VYO75" s="22"/>
      <c r="VYP75" s="22"/>
      <c r="VYQ75" s="22"/>
      <c r="VYR75" s="22"/>
      <c r="VYS75" s="22"/>
      <c r="VYT75" s="22"/>
      <c r="VYU75" s="22"/>
      <c r="VYV75" s="22"/>
      <c r="VYW75" s="22"/>
      <c r="VYX75" s="22"/>
      <c r="VYY75" s="22"/>
      <c r="VYZ75" s="22"/>
      <c r="VZA75" s="22"/>
      <c r="VZB75" s="22"/>
      <c r="VZC75" s="22"/>
      <c r="VZD75" s="22"/>
      <c r="VZE75" s="22"/>
      <c r="VZF75" s="22"/>
      <c r="VZG75" s="22"/>
      <c r="VZH75" s="22"/>
      <c r="VZI75" s="22"/>
      <c r="VZJ75" s="22"/>
      <c r="VZK75" s="22"/>
      <c r="VZL75" s="22"/>
      <c r="VZM75" s="22"/>
      <c r="VZN75" s="22"/>
      <c r="VZO75" s="22"/>
      <c r="VZP75" s="22"/>
      <c r="VZQ75" s="22"/>
      <c r="VZR75" s="22"/>
      <c r="VZS75" s="22"/>
      <c r="VZT75" s="22"/>
      <c r="VZU75" s="22"/>
      <c r="VZV75" s="22"/>
      <c r="VZW75" s="22"/>
      <c r="VZX75" s="22"/>
      <c r="VZY75" s="22"/>
      <c r="VZZ75" s="22"/>
      <c r="WAA75" s="22"/>
      <c r="WAB75" s="22"/>
      <c r="WAC75" s="22"/>
      <c r="WAD75" s="22"/>
      <c r="WAE75" s="22"/>
      <c r="WAF75" s="22"/>
      <c r="WAG75" s="22"/>
      <c r="WAH75" s="22"/>
      <c r="WAI75" s="22"/>
      <c r="WAJ75" s="22"/>
      <c r="WAK75" s="22"/>
      <c r="WAL75" s="22"/>
      <c r="WAM75" s="22"/>
      <c r="WAN75" s="22"/>
      <c r="WAO75" s="22"/>
      <c r="WAP75" s="22"/>
      <c r="WAQ75" s="22"/>
      <c r="WAR75" s="22"/>
      <c r="WAS75" s="22"/>
      <c r="WAT75" s="22"/>
      <c r="WAU75" s="22"/>
      <c r="WAV75" s="22"/>
      <c r="WAW75" s="22"/>
      <c r="WAX75" s="22"/>
      <c r="WAY75" s="22"/>
      <c r="WAZ75" s="22"/>
      <c r="WBA75" s="22"/>
      <c r="WBB75" s="22"/>
      <c r="WBC75" s="22"/>
      <c r="WBD75" s="22"/>
      <c r="WBE75" s="22"/>
      <c r="WBF75" s="22"/>
      <c r="WBG75" s="22"/>
      <c r="WBH75" s="22"/>
      <c r="WBI75" s="22"/>
      <c r="WBJ75" s="22"/>
      <c r="WBK75" s="22"/>
      <c r="WBL75" s="22"/>
      <c r="WBM75" s="22"/>
      <c r="WBN75" s="22"/>
      <c r="WBO75" s="22"/>
      <c r="WBP75" s="22"/>
      <c r="WBQ75" s="22"/>
      <c r="WBR75" s="22"/>
      <c r="WBS75" s="22"/>
      <c r="WBT75" s="22"/>
      <c r="WBU75" s="22"/>
      <c r="WBV75" s="22"/>
      <c r="WBW75" s="22"/>
      <c r="WBX75" s="22"/>
      <c r="WBY75" s="22"/>
      <c r="WBZ75" s="22"/>
      <c r="WCA75" s="22"/>
      <c r="WCB75" s="22"/>
      <c r="WCC75" s="22"/>
      <c r="WCD75" s="22"/>
      <c r="WCE75" s="22"/>
      <c r="WCF75" s="22"/>
      <c r="WCG75" s="22"/>
      <c r="WCH75" s="22"/>
      <c r="WCI75" s="22"/>
      <c r="WCJ75" s="22"/>
      <c r="WCK75" s="22"/>
      <c r="WCL75" s="22"/>
      <c r="WCM75" s="22"/>
      <c r="WCN75" s="22"/>
      <c r="WCO75" s="22"/>
      <c r="WCP75" s="22"/>
      <c r="WCQ75" s="22"/>
      <c r="WCR75" s="22"/>
      <c r="WCS75" s="22"/>
      <c r="WCT75" s="22"/>
      <c r="WCU75" s="22"/>
      <c r="WCV75" s="22"/>
      <c r="WCW75" s="22"/>
      <c r="WCX75" s="22"/>
      <c r="WCY75" s="22"/>
      <c r="WCZ75" s="22"/>
      <c r="WDA75" s="22"/>
      <c r="WDB75" s="22"/>
      <c r="WDC75" s="22"/>
      <c r="WDD75" s="22"/>
      <c r="WDE75" s="22"/>
      <c r="WDF75" s="22"/>
      <c r="WDG75" s="22"/>
      <c r="WDH75" s="22"/>
      <c r="WDI75" s="22"/>
      <c r="WDJ75" s="22"/>
      <c r="WDK75" s="22"/>
      <c r="WDL75" s="22"/>
      <c r="WDM75" s="22"/>
      <c r="WDN75" s="22"/>
      <c r="WDO75" s="22"/>
      <c r="WDP75" s="22"/>
      <c r="WDQ75" s="22"/>
      <c r="WDR75" s="22"/>
      <c r="WDS75" s="22"/>
      <c r="WDT75" s="22"/>
      <c r="WDU75" s="22"/>
      <c r="WDV75" s="22"/>
      <c r="WDW75" s="22"/>
      <c r="WDX75" s="22"/>
      <c r="WDY75" s="22"/>
      <c r="WDZ75" s="22"/>
      <c r="WEA75" s="22"/>
      <c r="WEB75" s="22"/>
      <c r="WEC75" s="22"/>
      <c r="WED75" s="22"/>
      <c r="WEE75" s="22"/>
      <c r="WEF75" s="22"/>
      <c r="WEG75" s="22"/>
      <c r="WEH75" s="22"/>
      <c r="WEI75" s="22"/>
      <c r="WEJ75" s="22"/>
      <c r="WEK75" s="22"/>
      <c r="WEL75" s="22"/>
      <c r="WEM75" s="22"/>
      <c r="WEN75" s="22"/>
      <c r="WEO75" s="22"/>
      <c r="WEP75" s="22"/>
      <c r="WEQ75" s="22"/>
      <c r="WER75" s="22"/>
      <c r="WES75" s="22"/>
      <c r="WET75" s="22"/>
      <c r="WEU75" s="22"/>
      <c r="WEV75" s="22"/>
      <c r="WEW75" s="22"/>
      <c r="WEX75" s="22"/>
      <c r="WEY75" s="22"/>
      <c r="WEZ75" s="22"/>
      <c r="WFA75" s="22"/>
      <c r="WFB75" s="22"/>
      <c r="WFC75" s="22"/>
      <c r="WFD75" s="22"/>
      <c r="WFE75" s="22"/>
      <c r="WFF75" s="22"/>
      <c r="WFG75" s="22"/>
      <c r="WFH75" s="22"/>
      <c r="WFI75" s="22"/>
      <c r="WFJ75" s="22"/>
      <c r="WFK75" s="22"/>
      <c r="WFL75" s="22"/>
      <c r="WFM75" s="22"/>
      <c r="WFN75" s="22"/>
      <c r="WFO75" s="22"/>
      <c r="WFP75" s="22"/>
      <c r="WFQ75" s="22"/>
      <c r="WFR75" s="22"/>
      <c r="WFS75" s="22"/>
      <c r="WFT75" s="22"/>
      <c r="WFU75" s="22"/>
      <c r="WFV75" s="22"/>
      <c r="WFW75" s="22"/>
      <c r="WFX75" s="22"/>
      <c r="WFY75" s="22"/>
      <c r="WFZ75" s="22"/>
      <c r="WGA75" s="22"/>
      <c r="WGB75" s="22"/>
      <c r="WGC75" s="22"/>
      <c r="WGD75" s="22"/>
      <c r="WGE75" s="22"/>
      <c r="WGF75" s="22"/>
      <c r="WGG75" s="22"/>
      <c r="WGH75" s="22"/>
      <c r="WGI75" s="22"/>
      <c r="WGJ75" s="22"/>
      <c r="WGK75" s="22"/>
      <c r="WGL75" s="22"/>
      <c r="WGM75" s="22"/>
      <c r="WGN75" s="22"/>
      <c r="WGO75" s="22"/>
      <c r="WGP75" s="22"/>
      <c r="WGQ75" s="22"/>
      <c r="WGR75" s="22"/>
      <c r="WGS75" s="22"/>
      <c r="WGT75" s="22"/>
      <c r="WGU75" s="22"/>
      <c r="WGV75" s="22"/>
      <c r="WGW75" s="22"/>
      <c r="WGX75" s="22"/>
      <c r="WGY75" s="22"/>
      <c r="WGZ75" s="22"/>
      <c r="WHA75" s="22"/>
      <c r="WHB75" s="22"/>
      <c r="WHC75" s="22"/>
      <c r="WHD75" s="22"/>
      <c r="WHE75" s="22"/>
      <c r="WHF75" s="22"/>
      <c r="WHG75" s="22"/>
      <c r="WHH75" s="22"/>
      <c r="WHI75" s="22"/>
      <c r="WHJ75" s="22"/>
      <c r="WHK75" s="22"/>
      <c r="WHL75" s="22"/>
      <c r="WHM75" s="22"/>
      <c r="WHN75" s="22"/>
      <c r="WHO75" s="22"/>
      <c r="WHP75" s="22"/>
      <c r="WHQ75" s="22"/>
      <c r="WHR75" s="22"/>
      <c r="WHS75" s="22"/>
      <c r="WHT75" s="22"/>
      <c r="WHU75" s="22"/>
      <c r="WHV75" s="22"/>
      <c r="WHW75" s="22"/>
      <c r="WHX75" s="22"/>
      <c r="WHY75" s="22"/>
      <c r="WHZ75" s="22"/>
      <c r="WIA75" s="22"/>
      <c r="WIB75" s="22"/>
      <c r="WIC75" s="22"/>
      <c r="WID75" s="22"/>
      <c r="WIE75" s="22"/>
      <c r="WIF75" s="22"/>
      <c r="WIG75" s="22"/>
      <c r="WIH75" s="22"/>
      <c r="WII75" s="22"/>
      <c r="WIJ75" s="22"/>
      <c r="WIK75" s="22"/>
      <c r="WIL75" s="22"/>
      <c r="WIM75" s="22"/>
      <c r="WIN75" s="22"/>
      <c r="WIO75" s="22"/>
      <c r="WIP75" s="22"/>
      <c r="WIQ75" s="22"/>
      <c r="WIR75" s="22"/>
      <c r="WIS75" s="22"/>
      <c r="WIT75" s="22"/>
      <c r="WIU75" s="22"/>
      <c r="WIV75" s="22"/>
      <c r="WIW75" s="22"/>
      <c r="WIX75" s="22"/>
      <c r="WIY75" s="22"/>
      <c r="WIZ75" s="22"/>
      <c r="WJA75" s="22"/>
      <c r="WJB75" s="22"/>
      <c r="WJC75" s="22"/>
      <c r="WJD75" s="22"/>
      <c r="WJE75" s="22"/>
      <c r="WJF75" s="22"/>
      <c r="WJG75" s="22"/>
      <c r="WJH75" s="22"/>
      <c r="WJI75" s="22"/>
      <c r="WJJ75" s="22"/>
      <c r="WJK75" s="22"/>
      <c r="WJL75" s="22"/>
      <c r="WJM75" s="22"/>
      <c r="WJN75" s="22"/>
      <c r="WJO75" s="22"/>
      <c r="WJP75" s="22"/>
      <c r="WJQ75" s="22"/>
      <c r="WJR75" s="22"/>
      <c r="WJS75" s="22"/>
      <c r="WJT75" s="22"/>
      <c r="WJU75" s="22"/>
      <c r="WJV75" s="22"/>
      <c r="WJW75" s="22"/>
      <c r="WJX75" s="22"/>
      <c r="WJY75" s="22"/>
      <c r="WJZ75" s="22"/>
      <c r="WKA75" s="22"/>
      <c r="WKB75" s="22"/>
      <c r="WKC75" s="22"/>
      <c r="WKD75" s="22"/>
      <c r="WKE75" s="22"/>
      <c r="WKF75" s="22"/>
      <c r="WKG75" s="22"/>
      <c r="WKH75" s="22"/>
      <c r="WKI75" s="22"/>
      <c r="WKJ75" s="22"/>
      <c r="WKK75" s="22"/>
      <c r="WKL75" s="22"/>
      <c r="WKM75" s="22"/>
      <c r="WKN75" s="22"/>
      <c r="WKO75" s="22"/>
      <c r="WKP75" s="22"/>
      <c r="WKQ75" s="22"/>
      <c r="WKR75" s="22"/>
      <c r="WKS75" s="22"/>
      <c r="WKT75" s="22"/>
      <c r="WKU75" s="22"/>
      <c r="WKV75" s="22"/>
      <c r="WKW75" s="22"/>
      <c r="WKX75" s="22"/>
      <c r="WKY75" s="22"/>
      <c r="WKZ75" s="22"/>
      <c r="WLA75" s="22"/>
      <c r="WLB75" s="22"/>
      <c r="WLC75" s="22"/>
      <c r="WLD75" s="22"/>
      <c r="WLE75" s="22"/>
      <c r="WLF75" s="22"/>
      <c r="WLG75" s="22"/>
      <c r="WLH75" s="22"/>
      <c r="WLI75" s="22"/>
      <c r="WLJ75" s="22"/>
      <c r="WLK75" s="22"/>
      <c r="WLL75" s="22"/>
      <c r="WLM75" s="22"/>
      <c r="WLN75" s="22"/>
      <c r="WLO75" s="22"/>
      <c r="WLP75" s="22"/>
      <c r="WLQ75" s="22"/>
      <c r="WLR75" s="22"/>
      <c r="WLS75" s="22"/>
      <c r="WLT75" s="22"/>
      <c r="WLU75" s="22"/>
      <c r="WLV75" s="22"/>
      <c r="WLW75" s="22"/>
      <c r="WLX75" s="22"/>
      <c r="WLY75" s="22"/>
      <c r="WLZ75" s="22"/>
      <c r="WMA75" s="22"/>
      <c r="WMB75" s="22"/>
      <c r="WMC75" s="22"/>
      <c r="WMD75" s="22"/>
      <c r="WME75" s="22"/>
      <c r="WMF75" s="22"/>
      <c r="WMG75" s="22"/>
      <c r="WMH75" s="22"/>
      <c r="WMI75" s="22"/>
      <c r="WMJ75" s="22"/>
      <c r="WMK75" s="22"/>
      <c r="WML75" s="22"/>
      <c r="WMM75" s="22"/>
      <c r="WMN75" s="22"/>
      <c r="WMO75" s="22"/>
      <c r="WMP75" s="22"/>
      <c r="WMQ75" s="22"/>
      <c r="WMR75" s="22"/>
      <c r="WMS75" s="22"/>
      <c r="WMT75" s="22"/>
      <c r="WMU75" s="22"/>
      <c r="WMV75" s="22"/>
      <c r="WMW75" s="22"/>
      <c r="WMX75" s="22"/>
      <c r="WMY75" s="22"/>
      <c r="WMZ75" s="22"/>
      <c r="WNA75" s="22"/>
      <c r="WNB75" s="22"/>
      <c r="WNC75" s="22"/>
      <c r="WND75" s="22"/>
      <c r="WNE75" s="22"/>
      <c r="WNF75" s="22"/>
      <c r="WNG75" s="22"/>
      <c r="WNH75" s="22"/>
      <c r="WNI75" s="22"/>
      <c r="WNJ75" s="22"/>
      <c r="WNK75" s="22"/>
      <c r="WNL75" s="22"/>
      <c r="WNM75" s="22"/>
      <c r="WNN75" s="22"/>
      <c r="WNO75" s="22"/>
      <c r="WNP75" s="22"/>
      <c r="WNQ75" s="22"/>
      <c r="WNR75" s="22"/>
      <c r="WNS75" s="22"/>
      <c r="WNT75" s="22"/>
      <c r="WNU75" s="22"/>
      <c r="WNV75" s="22"/>
      <c r="WNW75" s="22"/>
      <c r="WNX75" s="22"/>
      <c r="WNY75" s="22"/>
      <c r="WNZ75" s="22"/>
      <c r="WOA75" s="22"/>
      <c r="WOB75" s="22"/>
      <c r="WOC75" s="22"/>
      <c r="WOD75" s="22"/>
      <c r="WOE75" s="22"/>
      <c r="WOF75" s="22"/>
      <c r="WOG75" s="22"/>
      <c r="WOH75" s="22"/>
      <c r="WOI75" s="22"/>
      <c r="WOJ75" s="22"/>
      <c r="WOK75" s="22"/>
      <c r="WOL75" s="22"/>
      <c r="WOM75" s="22"/>
      <c r="WON75" s="22"/>
      <c r="WOO75" s="22"/>
      <c r="WOP75" s="22"/>
      <c r="WOQ75" s="22"/>
      <c r="WOR75" s="22"/>
      <c r="WOS75" s="22"/>
      <c r="WOT75" s="22"/>
      <c r="WOU75" s="22"/>
      <c r="WOV75" s="22"/>
      <c r="WOW75" s="22"/>
      <c r="WOX75" s="22"/>
      <c r="WOY75" s="22"/>
      <c r="WOZ75" s="22"/>
      <c r="WPA75" s="22"/>
      <c r="WPB75" s="22"/>
      <c r="WPC75" s="22"/>
      <c r="WPD75" s="22"/>
      <c r="WPE75" s="22"/>
      <c r="WPF75" s="22"/>
      <c r="WPG75" s="22"/>
      <c r="WPH75" s="22"/>
      <c r="WPI75" s="22"/>
      <c r="WPJ75" s="22"/>
      <c r="WPK75" s="22"/>
      <c r="WPL75" s="22"/>
      <c r="WPM75" s="22"/>
      <c r="WPN75" s="22"/>
      <c r="WPO75" s="22"/>
      <c r="WPP75" s="22"/>
      <c r="WPQ75" s="22"/>
      <c r="WPR75" s="22"/>
      <c r="WPS75" s="22"/>
      <c r="WPT75" s="22"/>
      <c r="WPU75" s="22"/>
      <c r="WPV75" s="22"/>
      <c r="WPW75" s="22"/>
      <c r="WPX75" s="22"/>
      <c r="WPY75" s="22"/>
      <c r="WPZ75" s="22"/>
      <c r="WQA75" s="22"/>
      <c r="WQB75" s="22"/>
      <c r="WQC75" s="22"/>
      <c r="WQD75" s="22"/>
      <c r="WQE75" s="22"/>
      <c r="WQF75" s="22"/>
      <c r="WQG75" s="22"/>
      <c r="WQH75" s="22"/>
      <c r="WQI75" s="22"/>
      <c r="WQJ75" s="22"/>
      <c r="WQK75" s="22"/>
      <c r="WQL75" s="22"/>
      <c r="WQM75" s="22"/>
      <c r="WQN75" s="22"/>
      <c r="WQO75" s="22"/>
      <c r="WQP75" s="22"/>
      <c r="WQQ75" s="22"/>
      <c r="WQR75" s="22"/>
      <c r="WQS75" s="22"/>
      <c r="WQT75" s="22"/>
      <c r="WQU75" s="22"/>
      <c r="WQV75" s="22"/>
      <c r="WQW75" s="22"/>
      <c r="WQX75" s="22"/>
      <c r="WQY75" s="22"/>
      <c r="WQZ75" s="22"/>
      <c r="WRA75" s="22"/>
      <c r="WRB75" s="22"/>
      <c r="WRC75" s="22"/>
      <c r="WRD75" s="22"/>
      <c r="WRE75" s="22"/>
      <c r="WRF75" s="22"/>
      <c r="WRG75" s="22"/>
      <c r="WRH75" s="22"/>
      <c r="WRI75" s="22"/>
      <c r="WRJ75" s="22"/>
      <c r="WRK75" s="22"/>
      <c r="WRL75" s="22"/>
      <c r="WRM75" s="22"/>
      <c r="WRN75" s="22"/>
      <c r="WRO75" s="22"/>
      <c r="WRP75" s="22"/>
      <c r="WRQ75" s="22"/>
      <c r="WRR75" s="22"/>
      <c r="WRS75" s="22"/>
      <c r="WRT75" s="22"/>
      <c r="WRU75" s="22"/>
      <c r="WRV75" s="22"/>
      <c r="WRW75" s="22"/>
      <c r="WRX75" s="22"/>
      <c r="WRY75" s="22"/>
      <c r="WRZ75" s="22"/>
      <c r="WSA75" s="22"/>
      <c r="WSB75" s="22"/>
      <c r="WSC75" s="22"/>
      <c r="WSD75" s="22"/>
      <c r="WSE75" s="22"/>
      <c r="WSF75" s="22"/>
      <c r="WSG75" s="22"/>
      <c r="WSH75" s="22"/>
      <c r="WSI75" s="22"/>
      <c r="WSJ75" s="22"/>
      <c r="WSK75" s="22"/>
      <c r="WSL75" s="22"/>
      <c r="WSM75" s="22"/>
      <c r="WSN75" s="22"/>
      <c r="WSO75" s="22"/>
      <c r="WSP75" s="22"/>
      <c r="WSQ75" s="22"/>
      <c r="WSR75" s="22"/>
      <c r="WSS75" s="22"/>
      <c r="WST75" s="22"/>
      <c r="WSU75" s="22"/>
      <c r="WSV75" s="22"/>
      <c r="WSW75" s="22"/>
      <c r="WSX75" s="22"/>
      <c r="WSY75" s="22"/>
      <c r="WSZ75" s="22"/>
      <c r="WTA75" s="22"/>
      <c r="WTB75" s="22"/>
      <c r="WTC75" s="22"/>
      <c r="WTD75" s="22"/>
      <c r="WTE75" s="22"/>
      <c r="WTF75" s="22"/>
      <c r="WTG75" s="22"/>
      <c r="WTH75" s="22"/>
      <c r="WTI75" s="22"/>
      <c r="WTJ75" s="22"/>
      <c r="WTK75" s="22"/>
      <c r="WTL75" s="22"/>
      <c r="WTM75" s="22"/>
      <c r="WTN75" s="22"/>
      <c r="WTO75" s="22"/>
      <c r="WTP75" s="22"/>
      <c r="WTQ75" s="22"/>
      <c r="WTR75" s="22"/>
      <c r="WTS75" s="22"/>
      <c r="WTT75" s="22"/>
      <c r="WTU75" s="22"/>
      <c r="WTV75" s="22"/>
      <c r="WTW75" s="22"/>
      <c r="WTX75" s="22"/>
      <c r="WTY75" s="22"/>
      <c r="WTZ75" s="22"/>
      <c r="WUA75" s="22"/>
      <c r="WUB75" s="22"/>
      <c r="WUC75" s="22"/>
      <c r="WUD75" s="22"/>
      <c r="WUE75" s="22"/>
      <c r="WUF75" s="22"/>
      <c r="WUG75" s="22"/>
      <c r="WUH75" s="22"/>
      <c r="WUI75" s="22"/>
      <c r="WUJ75" s="22"/>
      <c r="WUK75" s="22"/>
      <c r="WUL75" s="22"/>
      <c r="WUM75" s="22"/>
      <c r="WUN75" s="22"/>
      <c r="WUO75" s="22"/>
      <c r="WUP75" s="22"/>
      <c r="WUQ75" s="22"/>
      <c r="WUR75" s="22"/>
      <c r="WUS75" s="22"/>
      <c r="WUT75" s="22"/>
      <c r="WUU75" s="22"/>
      <c r="WUV75" s="22"/>
      <c r="WUW75" s="22"/>
      <c r="WUX75" s="22"/>
      <c r="WUY75" s="22"/>
      <c r="WUZ75" s="22"/>
      <c r="WVA75" s="22"/>
      <c r="WVB75" s="22"/>
      <c r="WVC75" s="22"/>
      <c r="WVD75" s="22"/>
      <c r="WVE75" s="22"/>
      <c r="WVF75" s="22"/>
      <c r="WVG75" s="22"/>
      <c r="WVH75" s="22"/>
      <c r="WVI75" s="22"/>
      <c r="WVJ75" s="22"/>
      <c r="WVK75" s="22"/>
      <c r="WVL75" s="22"/>
      <c r="WVM75" s="22"/>
      <c r="WVN75" s="22"/>
      <c r="WVO75" s="22"/>
      <c r="WVP75" s="22"/>
      <c r="WVQ75" s="22"/>
      <c r="WVR75" s="22"/>
      <c r="WVS75" s="22"/>
      <c r="WVT75" s="22"/>
      <c r="WVU75" s="22"/>
      <c r="WVV75" s="22"/>
      <c r="WVW75" s="22"/>
      <c r="WVX75" s="22"/>
      <c r="WVY75" s="22"/>
      <c r="WVZ75" s="22"/>
      <c r="WWA75" s="22"/>
      <c r="WWB75" s="22"/>
      <c r="WWC75" s="22"/>
      <c r="WWD75" s="22"/>
      <c r="WWE75" s="22"/>
      <c r="WWF75" s="22"/>
      <c r="WWG75" s="22"/>
      <c r="WWH75" s="22"/>
      <c r="WWI75" s="22"/>
      <c r="WWJ75" s="22"/>
      <c r="WWK75" s="22"/>
      <c r="WWL75" s="22"/>
      <c r="WWM75" s="22"/>
      <c r="WWN75" s="22"/>
      <c r="WWO75" s="22"/>
      <c r="WWP75" s="22"/>
      <c r="WWQ75" s="22"/>
      <c r="WWR75" s="22"/>
      <c r="WWS75" s="22"/>
      <c r="WWT75" s="22"/>
      <c r="WWU75" s="22"/>
      <c r="WWV75" s="22"/>
      <c r="WWW75" s="22"/>
      <c r="WWX75" s="22"/>
      <c r="WWY75" s="22"/>
      <c r="WWZ75" s="22"/>
      <c r="WXA75" s="22"/>
      <c r="WXB75" s="22"/>
      <c r="WXC75" s="22"/>
      <c r="WXD75" s="22"/>
      <c r="WXE75" s="22"/>
      <c r="WXF75" s="22"/>
      <c r="WXG75" s="22"/>
      <c r="WXH75" s="22"/>
      <c r="WXI75" s="22"/>
      <c r="WXJ75" s="22"/>
      <c r="WXK75" s="22"/>
      <c r="WXL75" s="22"/>
      <c r="WXM75" s="22"/>
      <c r="WXN75" s="22"/>
      <c r="WXO75" s="22"/>
      <c r="WXP75" s="22"/>
      <c r="WXQ75" s="22"/>
      <c r="WXR75" s="22"/>
      <c r="WXS75" s="22"/>
      <c r="WXT75" s="22"/>
      <c r="WXU75" s="22"/>
      <c r="WXV75" s="22"/>
      <c r="WXW75" s="22"/>
      <c r="WXX75" s="22"/>
      <c r="WXY75" s="22"/>
      <c r="WXZ75" s="22"/>
      <c r="WYA75" s="22"/>
      <c r="WYB75" s="22"/>
      <c r="WYC75" s="22"/>
      <c r="WYD75" s="22"/>
      <c r="WYE75" s="22"/>
      <c r="WYF75" s="22"/>
      <c r="WYG75" s="22"/>
      <c r="WYH75" s="22"/>
      <c r="WYI75" s="22"/>
      <c r="WYJ75" s="22"/>
      <c r="WYK75" s="22"/>
      <c r="WYL75" s="22"/>
      <c r="WYM75" s="22"/>
      <c r="WYN75" s="22"/>
      <c r="WYO75" s="22"/>
      <c r="WYP75" s="22"/>
      <c r="WYQ75" s="22"/>
      <c r="WYR75" s="22"/>
      <c r="WYS75" s="22"/>
      <c r="WYT75" s="22"/>
      <c r="WYU75" s="22"/>
      <c r="WYV75" s="22"/>
      <c r="WYW75" s="22"/>
      <c r="WYX75" s="22"/>
      <c r="WYY75" s="22"/>
      <c r="WYZ75" s="22"/>
      <c r="WZA75" s="22"/>
      <c r="WZB75" s="22"/>
      <c r="WZC75" s="22"/>
      <c r="WZD75" s="22"/>
      <c r="WZE75" s="22"/>
      <c r="WZF75" s="22"/>
      <c r="WZG75" s="22"/>
      <c r="WZH75" s="22"/>
      <c r="WZI75" s="22"/>
      <c r="WZJ75" s="22"/>
      <c r="WZK75" s="22"/>
      <c r="WZL75" s="22"/>
      <c r="WZM75" s="22"/>
      <c r="WZN75" s="22"/>
      <c r="WZO75" s="22"/>
      <c r="WZP75" s="22"/>
      <c r="WZQ75" s="22"/>
      <c r="WZR75" s="22"/>
      <c r="WZS75" s="22"/>
      <c r="WZT75" s="22"/>
      <c r="WZU75" s="22"/>
      <c r="WZV75" s="22"/>
      <c r="WZW75" s="22"/>
      <c r="WZX75" s="22"/>
      <c r="WZY75" s="22"/>
      <c r="WZZ75" s="22"/>
      <c r="XAA75" s="22"/>
      <c r="XAB75" s="22"/>
      <c r="XAC75" s="22"/>
      <c r="XAD75" s="22"/>
      <c r="XAE75" s="22"/>
      <c r="XAF75" s="22"/>
      <c r="XAG75" s="22"/>
      <c r="XAH75" s="22"/>
      <c r="XAI75" s="22"/>
      <c r="XAJ75" s="22"/>
      <c r="XAK75" s="22"/>
      <c r="XAL75" s="22"/>
      <c r="XAM75" s="22"/>
      <c r="XAN75" s="22"/>
      <c r="XAO75" s="22"/>
      <c r="XAP75" s="22"/>
      <c r="XAQ75" s="22"/>
      <c r="XAR75" s="22"/>
      <c r="XAS75" s="22"/>
      <c r="XAT75" s="22"/>
      <c r="XAU75" s="22"/>
      <c r="XAV75" s="22"/>
      <c r="XAW75" s="22"/>
      <c r="XAX75" s="22"/>
      <c r="XAY75" s="22"/>
      <c r="XAZ75" s="22"/>
      <c r="XBA75" s="22"/>
      <c r="XBB75" s="22"/>
      <c r="XBC75" s="22"/>
      <c r="XBD75" s="22"/>
      <c r="XBE75" s="22"/>
      <c r="XBF75" s="22"/>
      <c r="XBG75" s="22"/>
      <c r="XBH75" s="22"/>
      <c r="XBI75" s="22"/>
      <c r="XBJ75" s="22"/>
      <c r="XBK75" s="22"/>
      <c r="XBL75" s="22"/>
      <c r="XBM75" s="22"/>
      <c r="XBN75" s="22"/>
      <c r="XBO75" s="22"/>
      <c r="XBP75" s="22"/>
      <c r="XBQ75" s="22"/>
      <c r="XBR75" s="22"/>
      <c r="XBS75" s="22"/>
      <c r="XBT75" s="22"/>
      <c r="XBU75" s="22"/>
      <c r="XBV75" s="22"/>
      <c r="XBW75" s="22"/>
      <c r="XBX75" s="22"/>
      <c r="XBY75" s="22"/>
      <c r="XBZ75" s="22"/>
      <c r="XCA75" s="22"/>
      <c r="XCB75" s="22"/>
      <c r="XCC75" s="22"/>
      <c r="XCD75" s="22"/>
      <c r="XCE75" s="22"/>
      <c r="XCF75" s="22"/>
      <c r="XCG75" s="22"/>
      <c r="XCH75" s="22"/>
      <c r="XCI75" s="22"/>
      <c r="XCJ75" s="22"/>
      <c r="XCK75" s="22"/>
      <c r="XCL75" s="22"/>
      <c r="XCM75" s="22"/>
      <c r="XCN75" s="22"/>
      <c r="XCO75" s="22"/>
      <c r="XCP75" s="22"/>
      <c r="XCQ75" s="22"/>
      <c r="XCR75" s="22"/>
      <c r="XCS75" s="22"/>
      <c r="XCT75" s="22"/>
      <c r="XCU75" s="22"/>
      <c r="XCV75" s="22"/>
      <c r="XCW75" s="22"/>
      <c r="XCX75" s="22"/>
      <c r="XCY75" s="22"/>
      <c r="XCZ75" s="22"/>
      <c r="XDA75" s="22"/>
      <c r="XDB75" s="22"/>
      <c r="XDC75" s="22"/>
      <c r="XDD75" s="22"/>
      <c r="XDE75" s="22"/>
      <c r="XDF75" s="22"/>
      <c r="XDG75" s="22"/>
      <c r="XDH75" s="22"/>
      <c r="XDI75" s="22"/>
      <c r="XDJ75" s="22"/>
      <c r="XDK75" s="22"/>
      <c r="XDL75" s="22"/>
      <c r="XDM75" s="22"/>
      <c r="XDN75" s="22"/>
      <c r="XDO75" s="22"/>
      <c r="XDP75" s="22"/>
      <c r="XDQ75" s="22"/>
      <c r="XDR75" s="22"/>
      <c r="XDS75" s="22"/>
      <c r="XDT75" s="22"/>
      <c r="XDU75" s="22"/>
      <c r="XDV75" s="22"/>
      <c r="XDW75" s="22"/>
      <c r="XDX75" s="22"/>
      <c r="XDY75" s="22"/>
      <c r="XDZ75" s="22"/>
      <c r="XEA75" s="22"/>
      <c r="XEB75" s="22"/>
      <c r="XEC75" s="22"/>
      <c r="XED75" s="22"/>
      <c r="XEE75" s="22"/>
      <c r="XEF75" s="22"/>
      <c r="XEG75" s="22"/>
      <c r="XEH75" s="22"/>
      <c r="XEI75" s="22"/>
      <c r="XEJ75" s="22"/>
      <c r="XEK75" s="22"/>
      <c r="XEL75" s="22"/>
      <c r="XEM75" s="22"/>
      <c r="XEN75" s="22"/>
      <c r="XEO75" s="22"/>
      <c r="XEP75" s="22"/>
      <c r="XEQ75" s="22"/>
      <c r="XER75" s="22"/>
      <c r="XES75" s="22"/>
      <c r="XET75" s="22"/>
      <c r="XEU75" s="22"/>
      <c r="XEV75" s="22"/>
    </row>
    <row r="76" spans="1:16376" outlineLevel="1" x14ac:dyDescent="0.15">
      <c r="A76" s="65">
        <f>MAX($A$1:A66)+0.1</f>
        <v>1.5000000000000004</v>
      </c>
      <c r="B76" s="18" t="s">
        <v>96</v>
      </c>
      <c r="C76" s="106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7"/>
      <c r="V76"/>
      <c r="W76"/>
      <c r="X76"/>
      <c r="Y76"/>
      <c r="Z76"/>
      <c r="AA76"/>
    </row>
    <row r="77" spans="1:16376" outlineLevel="2" x14ac:dyDescent="0.15">
      <c r="B77" s="17"/>
      <c r="C77" s="108"/>
      <c r="D77" s="17"/>
      <c r="E77" s="17"/>
      <c r="F77" s="17"/>
      <c r="G77" s="17"/>
      <c r="H77" s="17"/>
      <c r="I77" s="17"/>
      <c r="J77" s="17"/>
      <c r="K77" s="17"/>
      <c r="L77" s="17"/>
      <c r="M77" s="72"/>
      <c r="N77" s="72"/>
      <c r="O77" s="72"/>
      <c r="P77" s="72"/>
      <c r="Q77" s="72"/>
      <c r="R77" s="72"/>
      <c r="S77" s="72"/>
      <c r="T77" s="72"/>
      <c r="U77" s="72"/>
      <c r="AB77" s="22"/>
    </row>
    <row r="78" spans="1:16376" outlineLevel="2" x14ac:dyDescent="0.15">
      <c r="B78" s="22" t="s">
        <v>71</v>
      </c>
      <c r="C78" s="23" t="s">
        <v>3</v>
      </c>
      <c r="F78" s="14" t="s">
        <v>71</v>
      </c>
      <c r="G78"/>
      <c r="L78" s="75">
        <f>16.1%</f>
        <v>0.161</v>
      </c>
      <c r="M78" s="72"/>
      <c r="N78" s="72"/>
      <c r="O78" s="72"/>
      <c r="P78" s="72"/>
      <c r="Q78" s="72"/>
      <c r="R78" s="72"/>
      <c r="S78" s="72"/>
      <c r="T78" s="72"/>
      <c r="U78" s="72"/>
    </row>
    <row r="79" spans="1:16376" outlineLevel="2" x14ac:dyDescent="0.15">
      <c r="B79" s="57" t="s">
        <v>72</v>
      </c>
      <c r="C79" s="58" t="s">
        <v>3</v>
      </c>
      <c r="D79" s="58"/>
      <c r="E79" s="57"/>
      <c r="F79" s="83" t="s">
        <v>72</v>
      </c>
      <c r="G79" s="98"/>
      <c r="H79" s="57"/>
      <c r="I79" s="57"/>
      <c r="J79" s="57"/>
      <c r="K79" s="57"/>
      <c r="L79" s="136"/>
      <c r="M79" s="72"/>
      <c r="N79" s="72"/>
      <c r="O79" s="72"/>
      <c r="P79" s="72"/>
      <c r="Q79" s="72"/>
      <c r="R79" s="72"/>
      <c r="S79" s="72"/>
      <c r="T79" s="72"/>
      <c r="U79" s="72"/>
    </row>
    <row r="80" spans="1:16376" outlineLevel="1" x14ac:dyDescent="0.15"/>
    <row r="81" spans="1:16376" x14ac:dyDescent="0.15">
      <c r="A81" s="64">
        <f>FLOOR(MAX($A$8:A80)+1,1)</f>
        <v>2</v>
      </c>
      <c r="B81" s="16" t="s">
        <v>342</v>
      </c>
      <c r="C81" s="10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/>
      <c r="V81"/>
      <c r="W81"/>
      <c r="X81"/>
      <c r="Y81"/>
      <c r="Z81"/>
      <c r="AA81"/>
    </row>
    <row r="82" spans="1:16376" outlineLevel="1" x14ac:dyDescent="0.15"/>
    <row r="83" spans="1:16376" outlineLevel="1" x14ac:dyDescent="0.15">
      <c r="A83" s="67">
        <v>2.1</v>
      </c>
      <c r="B83" s="18" t="s">
        <v>97</v>
      </c>
      <c r="C83" s="106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/>
      <c r="V83"/>
      <c r="W83"/>
      <c r="X83"/>
      <c r="Y83"/>
      <c r="Z83"/>
      <c r="AA83"/>
    </row>
    <row r="84" spans="1:16376" outlineLevel="2" x14ac:dyDescent="0.15"/>
    <row r="85" spans="1:16376" outlineLevel="2" x14ac:dyDescent="0.15">
      <c r="B85" s="96" t="s">
        <v>98</v>
      </c>
      <c r="C85" s="108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AB85" s="22"/>
    </row>
    <row r="86" spans="1:16376" outlineLevel="2" x14ac:dyDescent="0.15">
      <c r="B86" s="22" t="s">
        <v>99</v>
      </c>
      <c r="R86" s="49"/>
      <c r="S86" s="49"/>
    </row>
    <row r="87" spans="1:16376" outlineLevel="2" x14ac:dyDescent="0.15">
      <c r="B87" s="26" t="s">
        <v>343</v>
      </c>
      <c r="C87" s="23" t="s">
        <v>260</v>
      </c>
      <c r="G87" s="47"/>
      <c r="H87" s="47"/>
      <c r="I87" s="47"/>
      <c r="J87" s="47"/>
      <c r="K87" s="47"/>
      <c r="L87" s="47"/>
      <c r="O87" s="137">
        <v>0</v>
      </c>
      <c r="P87" s="137">
        <v>0</v>
      </c>
      <c r="Q87" s="137">
        <v>0</v>
      </c>
      <c r="R87" s="137">
        <f>55/2</f>
        <v>27.5</v>
      </c>
      <c r="S87" s="137">
        <f>R87</f>
        <v>27.5</v>
      </c>
      <c r="T87" s="137">
        <v>0</v>
      </c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  <c r="IW87" s="47"/>
      <c r="IX87" s="47"/>
      <c r="IY87" s="47"/>
      <c r="IZ87" s="47"/>
      <c r="JA87" s="47"/>
      <c r="JB87" s="47"/>
      <c r="JC87" s="47"/>
      <c r="JD87" s="47"/>
      <c r="JE87" s="47"/>
      <c r="JF87" s="47"/>
      <c r="JG87" s="47"/>
      <c r="JH87" s="47"/>
      <c r="JI87" s="47"/>
      <c r="JJ87" s="47"/>
      <c r="JK87" s="47"/>
      <c r="JL87" s="47"/>
      <c r="JM87" s="47"/>
      <c r="JN87" s="47"/>
      <c r="JO87" s="47"/>
      <c r="JP87" s="47"/>
      <c r="JQ87" s="47"/>
      <c r="JR87" s="47"/>
      <c r="JS87" s="47"/>
      <c r="JT87" s="47"/>
      <c r="JU87" s="47"/>
      <c r="JV87" s="47"/>
      <c r="JW87" s="47"/>
      <c r="JX87" s="47"/>
      <c r="JY87" s="47"/>
      <c r="JZ87" s="47"/>
      <c r="KA87" s="47"/>
      <c r="KB87" s="47"/>
      <c r="KC87" s="47"/>
      <c r="KD87" s="47"/>
      <c r="KE87" s="47"/>
      <c r="KF87" s="47"/>
      <c r="KG87" s="47"/>
      <c r="KH87" s="47"/>
      <c r="KI87" s="47"/>
      <c r="KJ87" s="47"/>
      <c r="KK87" s="47"/>
      <c r="KL87" s="47"/>
      <c r="KM87" s="47"/>
      <c r="KN87" s="47"/>
      <c r="KO87" s="47"/>
      <c r="KP87" s="47"/>
      <c r="KQ87" s="47"/>
      <c r="KR87" s="47"/>
      <c r="KS87" s="47"/>
      <c r="KT87" s="47"/>
      <c r="KU87" s="47"/>
      <c r="KV87" s="47"/>
      <c r="KW87" s="47"/>
      <c r="KX87" s="47"/>
      <c r="KY87" s="47"/>
      <c r="KZ87" s="47"/>
      <c r="LA87" s="47"/>
      <c r="LB87" s="47"/>
      <c r="LC87" s="47"/>
      <c r="LD87" s="47"/>
      <c r="LE87" s="47"/>
      <c r="LF87" s="47"/>
      <c r="LG87" s="47"/>
      <c r="LH87" s="47"/>
      <c r="LI87" s="47"/>
      <c r="LJ87" s="47"/>
      <c r="LK87" s="47"/>
      <c r="LL87" s="47"/>
      <c r="LM87" s="47"/>
      <c r="LN87" s="47"/>
      <c r="LO87" s="47"/>
      <c r="LP87" s="47"/>
      <c r="LQ87" s="47"/>
      <c r="LR87" s="47"/>
      <c r="LS87" s="47"/>
      <c r="LT87" s="47"/>
      <c r="LU87" s="47"/>
      <c r="LV87" s="47"/>
      <c r="LW87" s="47"/>
      <c r="LX87" s="47"/>
      <c r="LY87" s="47"/>
      <c r="LZ87" s="47"/>
      <c r="MA87" s="47"/>
      <c r="MB87" s="47"/>
      <c r="MC87" s="47"/>
      <c r="MD87" s="47"/>
      <c r="ME87" s="47"/>
      <c r="MF87" s="47"/>
      <c r="MG87" s="47"/>
      <c r="MH87" s="47"/>
      <c r="MI87" s="47"/>
      <c r="MJ87" s="47"/>
      <c r="MK87" s="47"/>
      <c r="ML87" s="47"/>
      <c r="MM87" s="47"/>
      <c r="MN87" s="47"/>
      <c r="MO87" s="47"/>
      <c r="MP87" s="47"/>
      <c r="MQ87" s="47"/>
      <c r="MR87" s="47"/>
      <c r="MS87" s="47"/>
      <c r="MT87" s="47"/>
      <c r="MU87" s="47"/>
      <c r="MV87" s="47"/>
      <c r="MW87" s="47"/>
      <c r="MX87" s="47"/>
      <c r="MY87" s="47"/>
      <c r="MZ87" s="47"/>
      <c r="NA87" s="47"/>
      <c r="NB87" s="47"/>
      <c r="NC87" s="47"/>
      <c r="ND87" s="47"/>
      <c r="NE87" s="47"/>
      <c r="NF87" s="47"/>
      <c r="NG87" s="47"/>
      <c r="NH87" s="47"/>
      <c r="NI87" s="47"/>
      <c r="NJ87" s="47"/>
      <c r="NK87" s="47"/>
      <c r="NL87" s="47"/>
      <c r="NM87" s="47"/>
      <c r="NN87" s="47"/>
      <c r="NO87" s="47"/>
      <c r="NP87" s="47"/>
      <c r="NQ87" s="47"/>
      <c r="NR87" s="47"/>
      <c r="NS87" s="47"/>
      <c r="NT87" s="47"/>
      <c r="NU87" s="47"/>
      <c r="NV87" s="47"/>
      <c r="NW87" s="47"/>
      <c r="NX87" s="47"/>
      <c r="NY87" s="47"/>
      <c r="NZ87" s="47"/>
      <c r="OA87" s="47"/>
      <c r="OB87" s="47"/>
      <c r="OC87" s="47"/>
      <c r="OD87" s="47"/>
      <c r="OE87" s="47"/>
      <c r="OF87" s="47"/>
      <c r="OG87" s="47"/>
      <c r="OH87" s="47"/>
      <c r="OI87" s="47"/>
      <c r="OJ87" s="47"/>
      <c r="OK87" s="47"/>
      <c r="OL87" s="47"/>
      <c r="OM87" s="47"/>
      <c r="ON87" s="47"/>
      <c r="OO87" s="47"/>
      <c r="OP87" s="47"/>
      <c r="OQ87" s="47"/>
      <c r="OR87" s="47"/>
      <c r="OS87" s="47"/>
      <c r="OT87" s="47"/>
      <c r="OU87" s="47"/>
      <c r="OV87" s="47"/>
      <c r="OW87" s="47"/>
      <c r="OX87" s="47"/>
      <c r="OY87" s="47"/>
      <c r="OZ87" s="47"/>
      <c r="PA87" s="47"/>
      <c r="PB87" s="47"/>
      <c r="PC87" s="47"/>
      <c r="PD87" s="47"/>
      <c r="PE87" s="47"/>
      <c r="PF87" s="47"/>
      <c r="PG87" s="47"/>
      <c r="PH87" s="47"/>
      <c r="PI87" s="47"/>
      <c r="PJ87" s="47"/>
      <c r="PK87" s="47"/>
      <c r="PL87" s="47"/>
      <c r="PM87" s="47"/>
      <c r="PN87" s="47"/>
      <c r="PO87" s="47"/>
      <c r="PP87" s="47"/>
      <c r="PQ87" s="47"/>
      <c r="PR87" s="47"/>
      <c r="PS87" s="47"/>
      <c r="PT87" s="47"/>
      <c r="PU87" s="47"/>
      <c r="PV87" s="47"/>
      <c r="PW87" s="47"/>
      <c r="PX87" s="47"/>
      <c r="PY87" s="47"/>
      <c r="PZ87" s="47"/>
      <c r="QA87" s="47"/>
      <c r="QB87" s="47"/>
      <c r="QC87" s="47"/>
      <c r="QD87" s="47"/>
      <c r="QE87" s="47"/>
      <c r="QF87" s="47"/>
      <c r="QG87" s="47"/>
      <c r="QH87" s="47"/>
      <c r="QI87" s="47"/>
      <c r="QJ87" s="47"/>
      <c r="QK87" s="47"/>
      <c r="QL87" s="47"/>
      <c r="QM87" s="47"/>
      <c r="QN87" s="47"/>
      <c r="QO87" s="47"/>
      <c r="QP87" s="47"/>
      <c r="QQ87" s="47"/>
      <c r="QR87" s="47"/>
      <c r="QS87" s="47"/>
      <c r="QT87" s="47"/>
      <c r="QU87" s="47"/>
      <c r="QV87" s="47"/>
      <c r="QW87" s="47"/>
      <c r="QX87" s="47"/>
      <c r="QY87" s="47"/>
      <c r="QZ87" s="47"/>
      <c r="RA87" s="47"/>
      <c r="RB87" s="47"/>
      <c r="RC87" s="47"/>
      <c r="RD87" s="47"/>
      <c r="RE87" s="47"/>
      <c r="RF87" s="47"/>
      <c r="RG87" s="47"/>
      <c r="RH87" s="47"/>
      <c r="RI87" s="47"/>
      <c r="RJ87" s="47"/>
      <c r="RK87" s="47"/>
      <c r="RL87" s="47"/>
      <c r="RM87" s="47"/>
      <c r="RN87" s="47"/>
      <c r="RO87" s="47"/>
      <c r="RP87" s="47"/>
      <c r="RQ87" s="47"/>
      <c r="RR87" s="47"/>
      <c r="RS87" s="47"/>
      <c r="RT87" s="47"/>
      <c r="RU87" s="47"/>
      <c r="RV87" s="47"/>
      <c r="RW87" s="47"/>
      <c r="RX87" s="47"/>
      <c r="RY87" s="47"/>
      <c r="RZ87" s="47"/>
      <c r="SA87" s="47"/>
      <c r="SB87" s="47"/>
      <c r="SC87" s="47"/>
      <c r="SD87" s="47"/>
      <c r="SE87" s="47"/>
      <c r="SF87" s="47"/>
      <c r="SG87" s="47"/>
      <c r="SH87" s="47"/>
      <c r="SI87" s="47"/>
      <c r="SJ87" s="47"/>
      <c r="SK87" s="47"/>
      <c r="SL87" s="47"/>
      <c r="SM87" s="47"/>
      <c r="SN87" s="47"/>
      <c r="SO87" s="47"/>
      <c r="SP87" s="47"/>
      <c r="SQ87" s="47"/>
      <c r="SR87" s="47"/>
      <c r="SS87" s="47"/>
      <c r="ST87" s="47"/>
      <c r="SU87" s="47"/>
      <c r="SV87" s="47"/>
      <c r="SW87" s="47"/>
      <c r="SX87" s="47"/>
      <c r="SY87" s="47"/>
      <c r="SZ87" s="47"/>
      <c r="TA87" s="47"/>
      <c r="TB87" s="47"/>
      <c r="TC87" s="47"/>
      <c r="TD87" s="47"/>
      <c r="TE87" s="47"/>
      <c r="TF87" s="47"/>
      <c r="TG87" s="47"/>
      <c r="TH87" s="47"/>
      <c r="TI87" s="47"/>
      <c r="TJ87" s="47"/>
      <c r="TK87" s="47"/>
      <c r="TL87" s="47"/>
      <c r="TM87" s="47"/>
      <c r="TN87" s="47"/>
      <c r="TO87" s="47"/>
      <c r="TP87" s="47"/>
      <c r="TQ87" s="47"/>
      <c r="TR87" s="47"/>
      <c r="TS87" s="47"/>
      <c r="TT87" s="47"/>
      <c r="TU87" s="47"/>
      <c r="TV87" s="47"/>
      <c r="TW87" s="47"/>
      <c r="TX87" s="47"/>
      <c r="TY87" s="47"/>
      <c r="TZ87" s="47"/>
      <c r="UA87" s="47"/>
      <c r="UB87" s="47"/>
      <c r="UC87" s="47"/>
      <c r="UD87" s="47"/>
      <c r="UE87" s="47"/>
      <c r="UF87" s="47"/>
      <c r="UG87" s="47"/>
      <c r="UH87" s="47"/>
      <c r="UI87" s="47"/>
      <c r="UJ87" s="47"/>
      <c r="UK87" s="47"/>
      <c r="UL87" s="47"/>
      <c r="UM87" s="47"/>
      <c r="UN87" s="47"/>
      <c r="UO87" s="47"/>
      <c r="UP87" s="47"/>
      <c r="UQ87" s="47"/>
      <c r="UR87" s="47"/>
      <c r="US87" s="47"/>
      <c r="UT87" s="47"/>
      <c r="UU87" s="47"/>
      <c r="UV87" s="47"/>
      <c r="UW87" s="47"/>
      <c r="UX87" s="47"/>
      <c r="UY87" s="47"/>
      <c r="UZ87" s="47"/>
      <c r="VA87" s="47"/>
      <c r="VB87" s="47"/>
      <c r="VC87" s="47"/>
      <c r="VD87" s="47"/>
      <c r="VE87" s="47"/>
      <c r="VF87" s="47"/>
      <c r="VG87" s="47"/>
      <c r="VH87" s="47"/>
      <c r="VI87" s="47"/>
      <c r="VJ87" s="47"/>
      <c r="VK87" s="47"/>
      <c r="VL87" s="47"/>
      <c r="VM87" s="47"/>
      <c r="VN87" s="47"/>
      <c r="VO87" s="47"/>
      <c r="VP87" s="47"/>
      <c r="VQ87" s="47"/>
      <c r="VR87" s="47"/>
      <c r="VS87" s="47"/>
      <c r="VT87" s="47"/>
      <c r="VU87" s="47"/>
      <c r="VV87" s="47"/>
      <c r="VW87" s="47"/>
      <c r="VX87" s="47"/>
      <c r="VY87" s="47"/>
      <c r="VZ87" s="47"/>
      <c r="WA87" s="47"/>
      <c r="WB87" s="47"/>
      <c r="WC87" s="47"/>
      <c r="WD87" s="47"/>
      <c r="WE87" s="47"/>
      <c r="WF87" s="47"/>
      <c r="WG87" s="47"/>
      <c r="WH87" s="47"/>
      <c r="WI87" s="47"/>
      <c r="WJ87" s="47"/>
      <c r="WK87" s="47"/>
      <c r="WL87" s="47"/>
      <c r="WM87" s="47"/>
      <c r="WN87" s="47"/>
      <c r="WO87" s="47"/>
      <c r="WP87" s="47"/>
      <c r="WQ87" s="47"/>
      <c r="WR87" s="47"/>
      <c r="WS87" s="47"/>
      <c r="WT87" s="47"/>
      <c r="WU87" s="47"/>
      <c r="WV87" s="47"/>
      <c r="WW87" s="47"/>
      <c r="WX87" s="47"/>
      <c r="WY87" s="47"/>
      <c r="WZ87" s="47"/>
      <c r="XA87" s="47"/>
      <c r="XB87" s="47"/>
      <c r="XC87" s="47"/>
      <c r="XD87" s="47"/>
      <c r="XE87" s="47"/>
      <c r="XF87" s="47"/>
      <c r="XG87" s="47"/>
      <c r="XH87" s="47"/>
      <c r="XI87" s="47"/>
      <c r="XJ87" s="47"/>
      <c r="XK87" s="47"/>
      <c r="XL87" s="47"/>
      <c r="XM87" s="47"/>
      <c r="XN87" s="47"/>
      <c r="XO87" s="47"/>
      <c r="XP87" s="47"/>
      <c r="XQ87" s="47"/>
      <c r="XR87" s="47"/>
      <c r="XS87" s="47"/>
      <c r="XT87" s="47"/>
      <c r="XU87" s="47"/>
      <c r="XV87" s="47"/>
      <c r="XW87" s="47"/>
      <c r="XX87" s="47"/>
      <c r="XY87" s="47"/>
      <c r="XZ87" s="47"/>
      <c r="YA87" s="47"/>
      <c r="YB87" s="47"/>
      <c r="YC87" s="47"/>
      <c r="YD87" s="47"/>
      <c r="YE87" s="47"/>
      <c r="YF87" s="47"/>
      <c r="YG87" s="47"/>
      <c r="YH87" s="47"/>
      <c r="YI87" s="47"/>
      <c r="YJ87" s="47"/>
      <c r="YK87" s="47"/>
      <c r="YL87" s="47"/>
      <c r="YM87" s="47"/>
      <c r="YN87" s="47"/>
      <c r="YO87" s="47"/>
      <c r="YP87" s="47"/>
      <c r="YQ87" s="47"/>
      <c r="YR87" s="47"/>
      <c r="YS87" s="47"/>
      <c r="YT87" s="47"/>
      <c r="YU87" s="47"/>
      <c r="YV87" s="47"/>
      <c r="YW87" s="47"/>
      <c r="YX87" s="47"/>
      <c r="YY87" s="47"/>
      <c r="YZ87" s="47"/>
      <c r="ZA87" s="47"/>
      <c r="ZB87" s="47"/>
      <c r="ZC87" s="47"/>
      <c r="ZD87" s="47"/>
      <c r="ZE87" s="47"/>
      <c r="ZF87" s="47"/>
      <c r="ZG87" s="47"/>
      <c r="ZH87" s="47"/>
      <c r="ZI87" s="47"/>
      <c r="ZJ87" s="47"/>
      <c r="ZK87" s="47"/>
      <c r="ZL87" s="47"/>
      <c r="ZM87" s="47"/>
      <c r="ZN87" s="47"/>
      <c r="ZO87" s="47"/>
      <c r="ZP87" s="47"/>
      <c r="ZQ87" s="47"/>
      <c r="ZR87" s="47"/>
      <c r="ZS87" s="47"/>
      <c r="ZT87" s="47"/>
      <c r="ZU87" s="47"/>
      <c r="ZV87" s="47"/>
      <c r="ZW87" s="47"/>
      <c r="ZX87" s="47"/>
      <c r="ZY87" s="47"/>
      <c r="ZZ87" s="47"/>
      <c r="AAA87" s="47"/>
      <c r="AAB87" s="47"/>
      <c r="AAC87" s="47"/>
      <c r="AAD87" s="47"/>
      <c r="AAE87" s="47"/>
      <c r="AAF87" s="47"/>
      <c r="AAG87" s="47"/>
      <c r="AAH87" s="47"/>
      <c r="AAI87" s="47"/>
      <c r="AAJ87" s="47"/>
      <c r="AAK87" s="47"/>
      <c r="AAL87" s="47"/>
      <c r="AAM87" s="47"/>
      <c r="AAN87" s="47"/>
      <c r="AAO87" s="47"/>
      <c r="AAP87" s="47"/>
      <c r="AAQ87" s="47"/>
      <c r="AAR87" s="47"/>
      <c r="AAS87" s="47"/>
      <c r="AAT87" s="47"/>
      <c r="AAU87" s="47"/>
      <c r="AAV87" s="47"/>
      <c r="AAW87" s="47"/>
      <c r="AAX87" s="47"/>
      <c r="AAY87" s="47"/>
      <c r="AAZ87" s="47"/>
      <c r="ABA87" s="47"/>
      <c r="ABB87" s="47"/>
      <c r="ABC87" s="47"/>
      <c r="ABD87" s="47"/>
      <c r="ABE87" s="47"/>
      <c r="ABF87" s="47"/>
      <c r="ABG87" s="47"/>
      <c r="ABH87" s="47"/>
      <c r="ABI87" s="47"/>
      <c r="ABJ87" s="47"/>
      <c r="ABK87" s="47"/>
      <c r="ABL87" s="47"/>
      <c r="ABM87" s="47"/>
      <c r="ABN87" s="47"/>
      <c r="ABO87" s="47"/>
      <c r="ABP87" s="47"/>
      <c r="ABQ87" s="47"/>
      <c r="ABR87" s="47"/>
      <c r="ABS87" s="47"/>
      <c r="ABT87" s="47"/>
      <c r="ABU87" s="47"/>
      <c r="ABV87" s="47"/>
      <c r="ABW87" s="47"/>
      <c r="ABX87" s="47"/>
      <c r="ABY87" s="47"/>
      <c r="ABZ87" s="47"/>
      <c r="ACA87" s="47"/>
      <c r="ACB87" s="47"/>
      <c r="ACC87" s="47"/>
      <c r="ACD87" s="47"/>
      <c r="ACE87" s="47"/>
      <c r="ACF87" s="47"/>
      <c r="ACG87" s="47"/>
      <c r="ACH87" s="47"/>
      <c r="ACI87" s="47"/>
      <c r="ACJ87" s="47"/>
      <c r="ACK87" s="47"/>
      <c r="ACL87" s="47"/>
      <c r="ACM87" s="47"/>
      <c r="ACN87" s="47"/>
      <c r="ACO87" s="47"/>
      <c r="ACP87" s="47"/>
      <c r="ACQ87" s="47"/>
      <c r="ACR87" s="47"/>
      <c r="ACS87" s="47"/>
      <c r="ACT87" s="47"/>
      <c r="ACU87" s="47"/>
      <c r="ACV87" s="47"/>
      <c r="ACW87" s="47"/>
      <c r="ACX87" s="47"/>
      <c r="ACY87" s="47"/>
      <c r="ACZ87" s="47"/>
      <c r="ADA87" s="47"/>
      <c r="ADB87" s="47"/>
      <c r="ADC87" s="47"/>
      <c r="ADD87" s="47"/>
      <c r="ADE87" s="47"/>
      <c r="ADF87" s="47"/>
      <c r="ADG87" s="47"/>
      <c r="ADH87" s="47"/>
      <c r="ADI87" s="47"/>
      <c r="ADJ87" s="47"/>
      <c r="ADK87" s="47"/>
      <c r="ADL87" s="47"/>
      <c r="ADM87" s="47"/>
      <c r="ADN87" s="47"/>
      <c r="ADO87" s="47"/>
      <c r="ADP87" s="47"/>
      <c r="ADQ87" s="47"/>
      <c r="ADR87" s="47"/>
      <c r="ADS87" s="47"/>
      <c r="ADT87" s="47"/>
      <c r="ADU87" s="47"/>
      <c r="ADV87" s="47"/>
      <c r="ADW87" s="47"/>
      <c r="ADX87" s="47"/>
      <c r="ADY87" s="47"/>
      <c r="ADZ87" s="47"/>
      <c r="AEA87" s="47"/>
      <c r="AEB87" s="47"/>
      <c r="AEC87" s="47"/>
      <c r="AED87" s="47"/>
      <c r="AEE87" s="47"/>
      <c r="AEF87" s="47"/>
      <c r="AEG87" s="47"/>
      <c r="AEH87" s="47"/>
      <c r="AEI87" s="47"/>
      <c r="AEJ87" s="47"/>
      <c r="AEK87" s="47"/>
      <c r="AEL87" s="47"/>
      <c r="AEM87" s="47"/>
      <c r="AEN87" s="47"/>
      <c r="AEO87" s="47"/>
      <c r="AEP87" s="47"/>
      <c r="AEQ87" s="47"/>
      <c r="AER87" s="47"/>
      <c r="AES87" s="47"/>
      <c r="AET87" s="47"/>
      <c r="AEU87" s="47"/>
      <c r="AEV87" s="47"/>
      <c r="AEW87" s="47"/>
      <c r="AEX87" s="47"/>
      <c r="AEY87" s="47"/>
      <c r="AEZ87" s="47"/>
      <c r="AFA87" s="47"/>
      <c r="AFB87" s="47"/>
      <c r="AFC87" s="47"/>
      <c r="AFD87" s="47"/>
      <c r="AFE87" s="47"/>
      <c r="AFF87" s="47"/>
      <c r="AFG87" s="47"/>
      <c r="AFH87" s="47"/>
      <c r="AFI87" s="47"/>
      <c r="AFJ87" s="47"/>
      <c r="AFK87" s="47"/>
      <c r="AFL87" s="47"/>
      <c r="AFM87" s="47"/>
      <c r="AFN87" s="47"/>
      <c r="AFO87" s="47"/>
      <c r="AFP87" s="47"/>
      <c r="AFQ87" s="47"/>
      <c r="AFR87" s="47"/>
      <c r="AFS87" s="47"/>
      <c r="AFT87" s="47"/>
      <c r="AFU87" s="47"/>
      <c r="AFV87" s="47"/>
      <c r="AFW87" s="47"/>
      <c r="AFX87" s="47"/>
      <c r="AFY87" s="47"/>
      <c r="AFZ87" s="47"/>
      <c r="AGA87" s="47"/>
      <c r="AGB87" s="47"/>
      <c r="AGC87" s="47"/>
      <c r="AGD87" s="47"/>
      <c r="AGE87" s="47"/>
      <c r="AGF87" s="47"/>
      <c r="AGG87" s="47"/>
      <c r="AGH87" s="47"/>
      <c r="AGI87" s="47"/>
      <c r="AGJ87" s="47"/>
      <c r="AGK87" s="47"/>
      <c r="AGL87" s="47"/>
      <c r="AGM87" s="47"/>
      <c r="AGN87" s="47"/>
      <c r="AGO87" s="47"/>
      <c r="AGP87" s="47"/>
      <c r="AGQ87" s="47"/>
      <c r="AGR87" s="47"/>
      <c r="AGS87" s="47"/>
      <c r="AGT87" s="47"/>
      <c r="AGU87" s="47"/>
      <c r="AGV87" s="47"/>
      <c r="AGW87" s="47"/>
      <c r="AGX87" s="47"/>
      <c r="AGY87" s="47"/>
      <c r="AGZ87" s="47"/>
      <c r="AHA87" s="47"/>
      <c r="AHB87" s="47"/>
      <c r="AHC87" s="47"/>
      <c r="AHD87" s="47"/>
      <c r="AHE87" s="47"/>
      <c r="AHF87" s="47"/>
      <c r="AHG87" s="47"/>
      <c r="AHH87" s="47"/>
      <c r="AHI87" s="47"/>
      <c r="AHJ87" s="47"/>
      <c r="AHK87" s="47"/>
      <c r="AHL87" s="47"/>
      <c r="AHM87" s="47"/>
      <c r="AHN87" s="47"/>
      <c r="AHO87" s="47"/>
      <c r="AHP87" s="47"/>
      <c r="AHQ87" s="47"/>
      <c r="AHR87" s="47"/>
      <c r="AHS87" s="47"/>
      <c r="AHT87" s="47"/>
      <c r="AHU87" s="47"/>
      <c r="AHV87" s="47"/>
      <c r="AHW87" s="47"/>
      <c r="AHX87" s="47"/>
      <c r="AHY87" s="47"/>
      <c r="AHZ87" s="47"/>
      <c r="AIA87" s="47"/>
      <c r="AIB87" s="47"/>
      <c r="AIC87" s="47"/>
      <c r="AID87" s="47"/>
      <c r="AIE87" s="47"/>
      <c r="AIF87" s="47"/>
      <c r="AIG87" s="47"/>
      <c r="AIH87" s="47"/>
      <c r="AII87" s="47"/>
      <c r="AIJ87" s="47"/>
      <c r="AIK87" s="47"/>
      <c r="AIL87" s="47"/>
      <c r="AIM87" s="47"/>
      <c r="AIN87" s="47"/>
      <c r="AIO87" s="47"/>
      <c r="AIP87" s="47"/>
      <c r="AIQ87" s="47"/>
      <c r="AIR87" s="47"/>
      <c r="AIS87" s="47"/>
      <c r="AIT87" s="47"/>
      <c r="AIU87" s="47"/>
      <c r="AIV87" s="47"/>
      <c r="AIW87" s="47"/>
      <c r="AIX87" s="47"/>
      <c r="AIY87" s="47"/>
      <c r="AIZ87" s="47"/>
      <c r="AJA87" s="47"/>
      <c r="AJB87" s="47"/>
      <c r="AJC87" s="47"/>
      <c r="AJD87" s="47"/>
      <c r="AJE87" s="47"/>
      <c r="AJF87" s="47"/>
      <c r="AJG87" s="47"/>
      <c r="AJH87" s="47"/>
      <c r="AJI87" s="47"/>
      <c r="AJJ87" s="47"/>
      <c r="AJK87" s="47"/>
      <c r="AJL87" s="47"/>
      <c r="AJM87" s="47"/>
      <c r="AJN87" s="47"/>
      <c r="AJO87" s="47"/>
      <c r="AJP87" s="47"/>
      <c r="AJQ87" s="47"/>
      <c r="AJR87" s="47"/>
      <c r="AJS87" s="47"/>
      <c r="AJT87" s="47"/>
      <c r="AJU87" s="47"/>
      <c r="AJV87" s="47"/>
      <c r="AJW87" s="47"/>
      <c r="AJX87" s="47"/>
      <c r="AJY87" s="47"/>
      <c r="AJZ87" s="47"/>
      <c r="AKA87" s="47"/>
      <c r="AKB87" s="47"/>
      <c r="AKC87" s="47"/>
      <c r="AKD87" s="47"/>
      <c r="AKE87" s="47"/>
      <c r="AKF87" s="47"/>
      <c r="AKG87" s="47"/>
      <c r="AKH87" s="47"/>
      <c r="AKI87" s="47"/>
      <c r="AKJ87" s="47"/>
      <c r="AKK87" s="47"/>
      <c r="AKL87" s="47"/>
      <c r="AKM87" s="47"/>
      <c r="AKN87" s="47"/>
      <c r="AKO87" s="47"/>
      <c r="AKP87" s="47"/>
      <c r="AKQ87" s="47"/>
      <c r="AKR87" s="47"/>
      <c r="AKS87" s="47"/>
      <c r="AKT87" s="47"/>
      <c r="AKU87" s="47"/>
      <c r="AKV87" s="47"/>
      <c r="AKW87" s="47"/>
      <c r="AKX87" s="47"/>
      <c r="AKY87" s="47"/>
      <c r="AKZ87" s="47"/>
      <c r="ALA87" s="47"/>
      <c r="ALB87" s="47"/>
      <c r="ALC87" s="47"/>
      <c r="ALD87" s="47"/>
      <c r="ALE87" s="47"/>
      <c r="ALF87" s="47"/>
      <c r="ALG87" s="47"/>
      <c r="ALH87" s="47"/>
      <c r="ALI87" s="47"/>
      <c r="ALJ87" s="47"/>
      <c r="ALK87" s="47"/>
      <c r="ALL87" s="47"/>
      <c r="ALM87" s="47"/>
      <c r="ALN87" s="47"/>
      <c r="ALO87" s="47"/>
      <c r="ALP87" s="47"/>
      <c r="ALQ87" s="47"/>
      <c r="ALR87" s="47"/>
      <c r="ALS87" s="47"/>
      <c r="ALT87" s="47"/>
      <c r="ALU87" s="47"/>
      <c r="ALV87" s="47"/>
      <c r="ALW87" s="47"/>
      <c r="ALX87" s="47"/>
      <c r="ALY87" s="47"/>
      <c r="ALZ87" s="47"/>
      <c r="AMA87" s="47"/>
      <c r="AMB87" s="47"/>
      <c r="AMC87" s="47"/>
      <c r="AMD87" s="47"/>
      <c r="AME87" s="47"/>
      <c r="AMF87" s="47"/>
      <c r="AMG87" s="47"/>
      <c r="AMH87" s="47"/>
      <c r="AMI87" s="47"/>
      <c r="AMJ87" s="47"/>
      <c r="AMK87" s="47"/>
      <c r="AML87" s="47"/>
      <c r="AMM87" s="47"/>
      <c r="AMN87" s="47"/>
      <c r="AMO87" s="47"/>
      <c r="AMP87" s="47"/>
      <c r="AMQ87" s="47"/>
      <c r="AMR87" s="47"/>
      <c r="AMS87" s="47"/>
      <c r="AMT87" s="47"/>
      <c r="AMU87" s="47"/>
      <c r="AMV87" s="47"/>
      <c r="AMW87" s="47"/>
      <c r="AMX87" s="47"/>
      <c r="AMY87" s="47"/>
      <c r="AMZ87" s="47"/>
      <c r="ANA87" s="47"/>
      <c r="ANB87" s="47"/>
      <c r="ANC87" s="47"/>
      <c r="AND87" s="47"/>
      <c r="ANE87" s="47"/>
      <c r="ANF87" s="47"/>
      <c r="ANG87" s="47"/>
      <c r="ANH87" s="47"/>
      <c r="ANI87" s="47"/>
      <c r="ANJ87" s="47"/>
      <c r="ANK87" s="47"/>
      <c r="ANL87" s="47"/>
      <c r="ANM87" s="47"/>
      <c r="ANN87" s="47"/>
      <c r="ANO87" s="47"/>
      <c r="ANP87" s="47"/>
      <c r="ANQ87" s="47"/>
      <c r="ANR87" s="47"/>
      <c r="ANS87" s="47"/>
      <c r="ANT87" s="47"/>
      <c r="ANU87" s="47"/>
      <c r="ANV87" s="47"/>
      <c r="ANW87" s="47"/>
      <c r="ANX87" s="47"/>
      <c r="ANY87" s="47"/>
      <c r="ANZ87" s="47"/>
      <c r="AOA87" s="47"/>
      <c r="AOB87" s="47"/>
      <c r="AOC87" s="47"/>
      <c r="AOD87" s="47"/>
      <c r="AOE87" s="47"/>
      <c r="AOF87" s="47"/>
      <c r="AOG87" s="47"/>
      <c r="AOH87" s="47"/>
      <c r="AOI87" s="47"/>
      <c r="AOJ87" s="47"/>
      <c r="AOK87" s="47"/>
      <c r="AOL87" s="47"/>
      <c r="AOM87" s="47"/>
      <c r="AON87" s="47"/>
      <c r="AOO87" s="47"/>
      <c r="AOP87" s="47"/>
      <c r="AOQ87" s="47"/>
      <c r="AOR87" s="47"/>
      <c r="AOS87" s="47"/>
      <c r="AOT87" s="47"/>
      <c r="AOU87" s="47"/>
      <c r="AOV87" s="47"/>
      <c r="AOW87" s="47"/>
      <c r="AOX87" s="47"/>
      <c r="AOY87" s="47"/>
      <c r="AOZ87" s="47"/>
      <c r="APA87" s="47"/>
      <c r="APB87" s="47"/>
      <c r="APC87" s="47"/>
      <c r="APD87" s="47"/>
      <c r="APE87" s="47"/>
      <c r="APF87" s="47"/>
      <c r="APG87" s="47"/>
      <c r="APH87" s="47"/>
      <c r="API87" s="47"/>
      <c r="APJ87" s="47"/>
      <c r="APK87" s="47"/>
      <c r="APL87" s="47"/>
      <c r="APM87" s="47"/>
      <c r="APN87" s="47"/>
      <c r="APO87" s="47"/>
      <c r="APP87" s="47"/>
      <c r="APQ87" s="47"/>
      <c r="APR87" s="47"/>
      <c r="APS87" s="47"/>
      <c r="APT87" s="47"/>
      <c r="APU87" s="47"/>
      <c r="APV87" s="47"/>
      <c r="APW87" s="47"/>
      <c r="APX87" s="47"/>
      <c r="APY87" s="47"/>
      <c r="APZ87" s="47"/>
      <c r="AQA87" s="47"/>
      <c r="AQB87" s="47"/>
      <c r="AQC87" s="47"/>
      <c r="AQD87" s="47"/>
      <c r="AQE87" s="47"/>
      <c r="AQF87" s="47"/>
      <c r="AQG87" s="47"/>
      <c r="AQH87" s="47"/>
      <c r="AQI87" s="47"/>
      <c r="AQJ87" s="47"/>
      <c r="AQK87" s="47"/>
      <c r="AQL87" s="47"/>
      <c r="AQM87" s="47"/>
      <c r="AQN87" s="47"/>
      <c r="AQO87" s="47"/>
      <c r="AQP87" s="47"/>
      <c r="AQQ87" s="47"/>
      <c r="AQR87" s="47"/>
      <c r="AQS87" s="47"/>
      <c r="AQT87" s="47"/>
      <c r="AQU87" s="47"/>
      <c r="AQV87" s="47"/>
      <c r="AQW87" s="47"/>
      <c r="AQX87" s="47"/>
      <c r="AQY87" s="47"/>
      <c r="AQZ87" s="47"/>
      <c r="ARA87" s="47"/>
      <c r="ARB87" s="47"/>
      <c r="ARC87" s="47"/>
      <c r="ARD87" s="47"/>
      <c r="ARE87" s="47"/>
      <c r="ARF87" s="47"/>
      <c r="ARG87" s="47"/>
      <c r="ARH87" s="47"/>
      <c r="ARI87" s="47"/>
      <c r="ARJ87" s="47"/>
      <c r="ARK87" s="47"/>
      <c r="ARL87" s="47"/>
      <c r="ARM87" s="47"/>
      <c r="ARN87" s="47"/>
      <c r="ARO87" s="47"/>
      <c r="ARP87" s="47"/>
      <c r="ARQ87" s="47"/>
      <c r="ARR87" s="47"/>
      <c r="ARS87" s="47"/>
      <c r="ART87" s="47"/>
      <c r="ARU87" s="47"/>
      <c r="ARV87" s="47"/>
      <c r="ARW87" s="47"/>
      <c r="ARX87" s="47"/>
      <c r="ARY87" s="47"/>
      <c r="ARZ87" s="47"/>
      <c r="ASA87" s="47"/>
      <c r="ASB87" s="47"/>
      <c r="ASC87" s="47"/>
      <c r="ASD87" s="47"/>
      <c r="ASE87" s="47"/>
      <c r="ASF87" s="47"/>
      <c r="ASG87" s="47"/>
      <c r="ASH87" s="47"/>
      <c r="ASI87" s="47"/>
      <c r="ASJ87" s="47"/>
      <c r="ASK87" s="47"/>
      <c r="ASL87" s="47"/>
      <c r="ASM87" s="47"/>
      <c r="ASN87" s="47"/>
      <c r="ASO87" s="47"/>
      <c r="ASP87" s="47"/>
      <c r="ASQ87" s="47"/>
      <c r="ASR87" s="47"/>
      <c r="ASS87" s="47"/>
      <c r="AST87" s="47"/>
      <c r="ASU87" s="47"/>
      <c r="ASV87" s="47"/>
      <c r="ASW87" s="47"/>
      <c r="ASX87" s="47"/>
      <c r="ASY87" s="47"/>
      <c r="ASZ87" s="47"/>
      <c r="ATA87" s="47"/>
      <c r="ATB87" s="47"/>
      <c r="ATC87" s="47"/>
      <c r="ATD87" s="47"/>
      <c r="ATE87" s="47"/>
      <c r="ATF87" s="47"/>
      <c r="ATG87" s="47"/>
      <c r="ATH87" s="47"/>
      <c r="ATI87" s="47"/>
      <c r="ATJ87" s="47"/>
      <c r="ATK87" s="47"/>
      <c r="ATL87" s="47"/>
      <c r="ATM87" s="47"/>
      <c r="ATN87" s="47"/>
      <c r="ATO87" s="47"/>
      <c r="ATP87" s="47"/>
      <c r="ATQ87" s="47"/>
      <c r="ATR87" s="47"/>
      <c r="ATS87" s="47"/>
      <c r="ATT87" s="47"/>
      <c r="ATU87" s="47"/>
      <c r="ATV87" s="47"/>
      <c r="ATW87" s="47"/>
      <c r="ATX87" s="47"/>
      <c r="ATY87" s="47"/>
      <c r="ATZ87" s="47"/>
      <c r="AUA87" s="47"/>
      <c r="AUB87" s="47"/>
      <c r="AUC87" s="47"/>
      <c r="AUD87" s="47"/>
      <c r="AUE87" s="47"/>
      <c r="AUF87" s="47"/>
      <c r="AUG87" s="47"/>
      <c r="AUH87" s="47"/>
      <c r="AUI87" s="47"/>
      <c r="AUJ87" s="47"/>
      <c r="AUK87" s="47"/>
      <c r="AUL87" s="47"/>
      <c r="AUM87" s="47"/>
      <c r="AUN87" s="47"/>
      <c r="AUO87" s="47"/>
      <c r="AUP87" s="47"/>
      <c r="AUQ87" s="47"/>
      <c r="AUR87" s="47"/>
      <c r="AUS87" s="47"/>
      <c r="AUT87" s="47"/>
      <c r="AUU87" s="47"/>
      <c r="AUV87" s="47"/>
      <c r="AUW87" s="47"/>
      <c r="AUX87" s="47"/>
      <c r="AUY87" s="47"/>
      <c r="AUZ87" s="47"/>
      <c r="AVA87" s="47"/>
      <c r="AVB87" s="47"/>
      <c r="AVC87" s="47"/>
      <c r="AVD87" s="47"/>
      <c r="AVE87" s="47"/>
      <c r="AVF87" s="47"/>
      <c r="AVG87" s="47"/>
      <c r="AVH87" s="47"/>
      <c r="AVI87" s="47"/>
      <c r="AVJ87" s="47"/>
      <c r="AVK87" s="47"/>
      <c r="AVL87" s="47"/>
      <c r="AVM87" s="47"/>
      <c r="AVN87" s="47"/>
      <c r="AVO87" s="47"/>
      <c r="AVP87" s="47"/>
      <c r="AVQ87" s="47"/>
      <c r="AVR87" s="47"/>
      <c r="AVS87" s="47"/>
      <c r="AVT87" s="47"/>
      <c r="AVU87" s="47"/>
      <c r="AVV87" s="47"/>
      <c r="AVW87" s="47"/>
      <c r="AVX87" s="47"/>
      <c r="AVY87" s="47"/>
      <c r="AVZ87" s="47"/>
      <c r="AWA87" s="47"/>
      <c r="AWB87" s="47"/>
      <c r="AWC87" s="47"/>
      <c r="AWD87" s="47"/>
      <c r="AWE87" s="47"/>
      <c r="AWF87" s="47"/>
      <c r="AWG87" s="47"/>
      <c r="AWH87" s="47"/>
      <c r="AWI87" s="47"/>
      <c r="AWJ87" s="47"/>
      <c r="AWK87" s="47"/>
      <c r="AWL87" s="47"/>
      <c r="AWM87" s="47"/>
      <c r="AWN87" s="47"/>
      <c r="AWO87" s="47"/>
      <c r="AWP87" s="47"/>
      <c r="AWQ87" s="47"/>
      <c r="AWR87" s="47"/>
      <c r="AWS87" s="47"/>
      <c r="AWT87" s="47"/>
      <c r="AWU87" s="47"/>
      <c r="AWV87" s="47"/>
      <c r="AWW87" s="47"/>
      <c r="AWX87" s="47"/>
      <c r="AWY87" s="47"/>
      <c r="AWZ87" s="47"/>
      <c r="AXA87" s="47"/>
      <c r="AXB87" s="47"/>
      <c r="AXC87" s="47"/>
      <c r="AXD87" s="47"/>
      <c r="AXE87" s="47"/>
      <c r="AXF87" s="47"/>
      <c r="AXG87" s="47"/>
      <c r="AXH87" s="47"/>
      <c r="AXI87" s="47"/>
      <c r="AXJ87" s="47"/>
      <c r="AXK87" s="47"/>
      <c r="AXL87" s="47"/>
      <c r="AXM87" s="47"/>
      <c r="AXN87" s="47"/>
      <c r="AXO87" s="47"/>
      <c r="AXP87" s="47"/>
      <c r="AXQ87" s="47"/>
      <c r="AXR87" s="47"/>
      <c r="AXS87" s="47"/>
      <c r="AXT87" s="47"/>
      <c r="AXU87" s="47"/>
      <c r="AXV87" s="47"/>
      <c r="AXW87" s="47"/>
      <c r="AXX87" s="47"/>
      <c r="AXY87" s="47"/>
      <c r="AXZ87" s="47"/>
      <c r="AYA87" s="47"/>
      <c r="AYB87" s="47"/>
      <c r="AYC87" s="47"/>
      <c r="AYD87" s="47"/>
      <c r="AYE87" s="47"/>
      <c r="AYF87" s="47"/>
      <c r="AYG87" s="47"/>
      <c r="AYH87" s="47"/>
      <c r="AYI87" s="47"/>
      <c r="AYJ87" s="47"/>
      <c r="AYK87" s="47"/>
      <c r="AYL87" s="47"/>
      <c r="AYM87" s="47"/>
      <c r="AYN87" s="47"/>
      <c r="AYO87" s="47"/>
      <c r="AYP87" s="47"/>
      <c r="AYQ87" s="47"/>
      <c r="AYR87" s="47"/>
      <c r="AYS87" s="47"/>
      <c r="AYT87" s="47"/>
      <c r="AYU87" s="47"/>
      <c r="AYV87" s="47"/>
      <c r="AYW87" s="47"/>
      <c r="AYX87" s="47"/>
      <c r="AYY87" s="47"/>
      <c r="AYZ87" s="47"/>
      <c r="AZA87" s="47"/>
      <c r="AZB87" s="47"/>
      <c r="AZC87" s="47"/>
      <c r="AZD87" s="47"/>
      <c r="AZE87" s="47"/>
      <c r="AZF87" s="47"/>
      <c r="AZG87" s="47"/>
      <c r="AZH87" s="47"/>
      <c r="AZI87" s="47"/>
      <c r="AZJ87" s="47"/>
      <c r="AZK87" s="47"/>
      <c r="AZL87" s="47"/>
      <c r="AZM87" s="47"/>
      <c r="AZN87" s="47"/>
      <c r="AZO87" s="47"/>
      <c r="AZP87" s="47"/>
      <c r="AZQ87" s="47"/>
      <c r="AZR87" s="47"/>
      <c r="AZS87" s="47"/>
      <c r="AZT87" s="47"/>
      <c r="AZU87" s="47"/>
      <c r="AZV87" s="47"/>
      <c r="AZW87" s="47"/>
      <c r="AZX87" s="47"/>
      <c r="AZY87" s="47"/>
      <c r="AZZ87" s="47"/>
      <c r="BAA87" s="47"/>
      <c r="BAB87" s="47"/>
      <c r="BAC87" s="47"/>
      <c r="BAD87" s="47"/>
      <c r="BAE87" s="47"/>
      <c r="BAF87" s="47"/>
      <c r="BAG87" s="47"/>
      <c r="BAH87" s="47"/>
      <c r="BAI87" s="47"/>
      <c r="BAJ87" s="47"/>
      <c r="BAK87" s="47"/>
      <c r="BAL87" s="47"/>
      <c r="BAM87" s="47"/>
      <c r="BAN87" s="47"/>
      <c r="BAO87" s="47"/>
      <c r="BAP87" s="47"/>
      <c r="BAQ87" s="47"/>
      <c r="BAR87" s="47"/>
      <c r="BAS87" s="47"/>
      <c r="BAT87" s="47"/>
      <c r="BAU87" s="47"/>
      <c r="BAV87" s="47"/>
      <c r="BAW87" s="47"/>
      <c r="BAX87" s="47"/>
      <c r="BAY87" s="47"/>
      <c r="BAZ87" s="47"/>
      <c r="BBA87" s="47"/>
      <c r="BBB87" s="47"/>
      <c r="BBC87" s="47"/>
      <c r="BBD87" s="47"/>
      <c r="BBE87" s="47"/>
      <c r="BBF87" s="47"/>
      <c r="BBG87" s="47"/>
      <c r="BBH87" s="47"/>
      <c r="BBI87" s="47"/>
      <c r="BBJ87" s="47"/>
      <c r="BBK87" s="47"/>
      <c r="BBL87" s="47"/>
      <c r="BBM87" s="47"/>
      <c r="BBN87" s="47"/>
      <c r="BBO87" s="47"/>
      <c r="BBP87" s="47"/>
      <c r="BBQ87" s="47"/>
      <c r="BBR87" s="47"/>
      <c r="BBS87" s="47"/>
      <c r="BBT87" s="47"/>
      <c r="BBU87" s="47"/>
      <c r="BBV87" s="47"/>
      <c r="BBW87" s="47"/>
      <c r="BBX87" s="47"/>
      <c r="BBY87" s="47"/>
      <c r="BBZ87" s="47"/>
      <c r="BCA87" s="47"/>
      <c r="BCB87" s="47"/>
      <c r="BCC87" s="47"/>
      <c r="BCD87" s="47"/>
      <c r="BCE87" s="47"/>
      <c r="BCF87" s="47"/>
      <c r="BCG87" s="47"/>
      <c r="BCH87" s="47"/>
      <c r="BCI87" s="47"/>
      <c r="BCJ87" s="47"/>
      <c r="BCK87" s="47"/>
      <c r="BCL87" s="47"/>
      <c r="BCM87" s="47"/>
      <c r="BCN87" s="47"/>
      <c r="BCO87" s="47"/>
      <c r="BCP87" s="47"/>
      <c r="BCQ87" s="47"/>
      <c r="BCR87" s="47"/>
      <c r="BCS87" s="47"/>
      <c r="BCT87" s="47"/>
      <c r="BCU87" s="47"/>
      <c r="BCV87" s="47"/>
      <c r="BCW87" s="47"/>
      <c r="BCX87" s="47"/>
      <c r="BCY87" s="47"/>
      <c r="BCZ87" s="47"/>
      <c r="BDA87" s="47"/>
      <c r="BDB87" s="47"/>
      <c r="BDC87" s="47"/>
      <c r="BDD87" s="47"/>
      <c r="BDE87" s="47"/>
      <c r="BDF87" s="47"/>
      <c r="BDG87" s="47"/>
      <c r="BDH87" s="47"/>
      <c r="BDI87" s="47"/>
      <c r="BDJ87" s="47"/>
      <c r="BDK87" s="47"/>
      <c r="BDL87" s="47"/>
      <c r="BDM87" s="47"/>
      <c r="BDN87" s="47"/>
      <c r="BDO87" s="47"/>
      <c r="BDP87" s="47"/>
      <c r="BDQ87" s="47"/>
      <c r="BDR87" s="47"/>
      <c r="BDS87" s="47"/>
      <c r="BDT87" s="47"/>
      <c r="BDU87" s="47"/>
      <c r="BDV87" s="47"/>
      <c r="BDW87" s="47"/>
      <c r="BDX87" s="47"/>
      <c r="BDY87" s="47"/>
      <c r="BDZ87" s="47"/>
      <c r="BEA87" s="47"/>
      <c r="BEB87" s="47"/>
      <c r="BEC87" s="47"/>
      <c r="BED87" s="47"/>
      <c r="BEE87" s="47"/>
      <c r="BEF87" s="47"/>
      <c r="BEG87" s="47"/>
      <c r="BEH87" s="47"/>
      <c r="BEI87" s="47"/>
      <c r="BEJ87" s="47"/>
      <c r="BEK87" s="47"/>
      <c r="BEL87" s="47"/>
      <c r="BEM87" s="47"/>
      <c r="BEN87" s="47"/>
      <c r="BEO87" s="47"/>
      <c r="BEP87" s="47"/>
      <c r="BEQ87" s="47"/>
      <c r="BER87" s="47"/>
      <c r="BES87" s="47"/>
      <c r="BET87" s="47"/>
      <c r="BEU87" s="47"/>
      <c r="BEV87" s="47"/>
      <c r="BEW87" s="47"/>
      <c r="BEX87" s="47"/>
      <c r="BEY87" s="47"/>
      <c r="BEZ87" s="47"/>
      <c r="BFA87" s="47"/>
      <c r="BFB87" s="47"/>
      <c r="BFC87" s="47"/>
      <c r="BFD87" s="47"/>
      <c r="BFE87" s="47"/>
      <c r="BFF87" s="47"/>
      <c r="BFG87" s="47"/>
      <c r="BFH87" s="47"/>
      <c r="BFI87" s="47"/>
      <c r="BFJ87" s="47"/>
      <c r="BFK87" s="47"/>
      <c r="BFL87" s="47"/>
      <c r="BFM87" s="47"/>
      <c r="BFN87" s="47"/>
      <c r="BFO87" s="47"/>
      <c r="BFP87" s="47"/>
      <c r="BFQ87" s="47"/>
      <c r="BFR87" s="47"/>
      <c r="BFS87" s="47"/>
      <c r="BFT87" s="47"/>
      <c r="BFU87" s="47"/>
      <c r="BFV87" s="47"/>
      <c r="BFW87" s="47"/>
      <c r="BFX87" s="47"/>
      <c r="BFY87" s="47"/>
      <c r="BFZ87" s="47"/>
      <c r="BGA87" s="47"/>
      <c r="BGB87" s="47"/>
      <c r="BGC87" s="47"/>
      <c r="BGD87" s="47"/>
      <c r="BGE87" s="47"/>
      <c r="BGF87" s="47"/>
      <c r="BGG87" s="47"/>
      <c r="BGH87" s="47"/>
      <c r="BGI87" s="47"/>
      <c r="BGJ87" s="47"/>
      <c r="BGK87" s="47"/>
      <c r="BGL87" s="47"/>
      <c r="BGM87" s="47"/>
      <c r="BGN87" s="47"/>
      <c r="BGO87" s="47"/>
      <c r="BGP87" s="47"/>
      <c r="BGQ87" s="47"/>
      <c r="BGR87" s="47"/>
      <c r="BGS87" s="47"/>
      <c r="BGT87" s="47"/>
      <c r="BGU87" s="47"/>
      <c r="BGV87" s="47"/>
      <c r="BGW87" s="47"/>
      <c r="BGX87" s="47"/>
      <c r="BGY87" s="47"/>
      <c r="BGZ87" s="47"/>
      <c r="BHA87" s="47"/>
      <c r="BHB87" s="47"/>
      <c r="BHC87" s="47"/>
      <c r="BHD87" s="47"/>
      <c r="BHE87" s="47"/>
      <c r="BHF87" s="47"/>
      <c r="BHG87" s="47"/>
      <c r="BHH87" s="47"/>
      <c r="BHI87" s="47"/>
      <c r="BHJ87" s="47"/>
      <c r="BHK87" s="47"/>
      <c r="BHL87" s="47"/>
      <c r="BHM87" s="47"/>
      <c r="BHN87" s="47"/>
      <c r="BHO87" s="47"/>
      <c r="BHP87" s="47"/>
      <c r="BHQ87" s="47"/>
      <c r="BHR87" s="47"/>
      <c r="BHS87" s="47"/>
      <c r="BHT87" s="47"/>
      <c r="BHU87" s="47"/>
      <c r="BHV87" s="47"/>
      <c r="BHW87" s="47"/>
      <c r="BHX87" s="47"/>
      <c r="BHY87" s="47"/>
      <c r="BHZ87" s="47"/>
      <c r="BIA87" s="47"/>
      <c r="BIB87" s="47"/>
      <c r="BIC87" s="47"/>
      <c r="BID87" s="47"/>
      <c r="BIE87" s="47"/>
      <c r="BIF87" s="47"/>
      <c r="BIG87" s="47"/>
      <c r="BIH87" s="47"/>
      <c r="BII87" s="47"/>
      <c r="BIJ87" s="47"/>
      <c r="BIK87" s="47"/>
      <c r="BIL87" s="47"/>
      <c r="BIM87" s="47"/>
      <c r="BIN87" s="47"/>
      <c r="BIO87" s="47"/>
      <c r="BIP87" s="47"/>
      <c r="BIQ87" s="47"/>
      <c r="BIR87" s="47"/>
      <c r="BIS87" s="47"/>
      <c r="BIT87" s="47"/>
      <c r="BIU87" s="47"/>
      <c r="BIV87" s="47"/>
      <c r="BIW87" s="47"/>
      <c r="BIX87" s="47"/>
      <c r="BIY87" s="47"/>
      <c r="BIZ87" s="47"/>
      <c r="BJA87" s="47"/>
      <c r="BJB87" s="47"/>
      <c r="BJC87" s="47"/>
      <c r="BJD87" s="47"/>
      <c r="BJE87" s="47"/>
      <c r="BJF87" s="47"/>
      <c r="BJG87" s="47"/>
      <c r="BJH87" s="47"/>
      <c r="BJI87" s="47"/>
      <c r="BJJ87" s="47"/>
      <c r="BJK87" s="47"/>
      <c r="BJL87" s="47"/>
      <c r="BJM87" s="47"/>
      <c r="BJN87" s="47"/>
      <c r="BJO87" s="47"/>
      <c r="BJP87" s="47"/>
      <c r="BJQ87" s="47"/>
      <c r="BJR87" s="47"/>
      <c r="BJS87" s="47"/>
      <c r="BJT87" s="47"/>
      <c r="BJU87" s="47"/>
      <c r="BJV87" s="47"/>
      <c r="BJW87" s="47"/>
      <c r="BJX87" s="47"/>
      <c r="BJY87" s="47"/>
      <c r="BJZ87" s="47"/>
      <c r="BKA87" s="47"/>
      <c r="BKB87" s="47"/>
      <c r="BKC87" s="47"/>
      <c r="BKD87" s="47"/>
      <c r="BKE87" s="47"/>
      <c r="BKF87" s="47"/>
      <c r="BKG87" s="47"/>
      <c r="BKH87" s="47"/>
      <c r="BKI87" s="47"/>
      <c r="BKJ87" s="47"/>
      <c r="BKK87" s="47"/>
      <c r="BKL87" s="47"/>
      <c r="BKM87" s="47"/>
      <c r="BKN87" s="47"/>
      <c r="BKO87" s="47"/>
      <c r="BKP87" s="47"/>
      <c r="BKQ87" s="47"/>
      <c r="BKR87" s="47"/>
      <c r="BKS87" s="47"/>
      <c r="BKT87" s="47"/>
      <c r="BKU87" s="47"/>
      <c r="BKV87" s="47"/>
      <c r="BKW87" s="47"/>
      <c r="BKX87" s="47"/>
      <c r="BKY87" s="47"/>
      <c r="BKZ87" s="47"/>
      <c r="BLA87" s="47"/>
      <c r="BLB87" s="47"/>
      <c r="BLC87" s="47"/>
      <c r="BLD87" s="47"/>
      <c r="BLE87" s="47"/>
      <c r="BLF87" s="47"/>
      <c r="BLG87" s="47"/>
      <c r="BLH87" s="47"/>
      <c r="BLI87" s="47"/>
      <c r="BLJ87" s="47"/>
      <c r="BLK87" s="47"/>
      <c r="BLL87" s="47"/>
      <c r="BLM87" s="47"/>
      <c r="BLN87" s="47"/>
      <c r="BLO87" s="47"/>
      <c r="BLP87" s="47"/>
      <c r="BLQ87" s="47"/>
      <c r="BLR87" s="47"/>
      <c r="BLS87" s="47"/>
      <c r="BLT87" s="47"/>
      <c r="BLU87" s="47"/>
      <c r="BLV87" s="47"/>
      <c r="BLW87" s="47"/>
      <c r="BLX87" s="47"/>
      <c r="BLY87" s="47"/>
      <c r="BLZ87" s="47"/>
      <c r="BMA87" s="47"/>
      <c r="BMB87" s="47"/>
      <c r="BMC87" s="47"/>
      <c r="BMD87" s="47"/>
      <c r="BME87" s="47"/>
      <c r="BMF87" s="47"/>
      <c r="BMG87" s="47"/>
      <c r="BMH87" s="47"/>
      <c r="BMI87" s="47"/>
      <c r="BMJ87" s="47"/>
      <c r="BMK87" s="47"/>
      <c r="BML87" s="47"/>
      <c r="BMM87" s="47"/>
      <c r="BMN87" s="47"/>
      <c r="BMO87" s="47"/>
      <c r="BMP87" s="47"/>
      <c r="BMQ87" s="47"/>
      <c r="BMR87" s="47"/>
      <c r="BMS87" s="47"/>
      <c r="BMT87" s="47"/>
      <c r="BMU87" s="47"/>
      <c r="BMV87" s="47"/>
      <c r="BMW87" s="47"/>
      <c r="BMX87" s="47"/>
      <c r="BMY87" s="47"/>
      <c r="BMZ87" s="47"/>
      <c r="BNA87" s="47"/>
      <c r="BNB87" s="47"/>
      <c r="BNC87" s="47"/>
      <c r="BND87" s="47"/>
      <c r="BNE87" s="47"/>
      <c r="BNF87" s="47"/>
      <c r="BNG87" s="47"/>
      <c r="BNH87" s="47"/>
      <c r="BNI87" s="47"/>
      <c r="BNJ87" s="47"/>
      <c r="BNK87" s="47"/>
      <c r="BNL87" s="47"/>
      <c r="BNM87" s="47"/>
      <c r="BNN87" s="47"/>
      <c r="BNO87" s="47"/>
      <c r="BNP87" s="47"/>
      <c r="BNQ87" s="47"/>
      <c r="BNR87" s="47"/>
      <c r="BNS87" s="47"/>
      <c r="BNT87" s="47"/>
      <c r="BNU87" s="47"/>
      <c r="BNV87" s="47"/>
      <c r="BNW87" s="47"/>
      <c r="BNX87" s="47"/>
      <c r="BNY87" s="47"/>
      <c r="BNZ87" s="47"/>
      <c r="BOA87" s="47"/>
      <c r="BOB87" s="47"/>
      <c r="BOC87" s="47"/>
      <c r="BOD87" s="47"/>
      <c r="BOE87" s="47"/>
      <c r="BOF87" s="47"/>
      <c r="BOG87" s="47"/>
      <c r="BOH87" s="47"/>
      <c r="BOI87" s="47"/>
      <c r="BOJ87" s="47"/>
      <c r="BOK87" s="47"/>
      <c r="BOL87" s="47"/>
      <c r="BOM87" s="47"/>
      <c r="BON87" s="47"/>
      <c r="BOO87" s="47"/>
      <c r="BOP87" s="47"/>
      <c r="BOQ87" s="47"/>
      <c r="BOR87" s="47"/>
      <c r="BOS87" s="47"/>
      <c r="BOT87" s="47"/>
      <c r="BOU87" s="47"/>
      <c r="BOV87" s="47"/>
      <c r="BOW87" s="47"/>
      <c r="BOX87" s="47"/>
      <c r="BOY87" s="47"/>
      <c r="BOZ87" s="47"/>
      <c r="BPA87" s="47"/>
      <c r="BPB87" s="47"/>
      <c r="BPC87" s="47"/>
      <c r="BPD87" s="47"/>
      <c r="BPE87" s="47"/>
      <c r="BPF87" s="47"/>
      <c r="BPG87" s="47"/>
      <c r="BPH87" s="47"/>
      <c r="BPI87" s="47"/>
      <c r="BPJ87" s="47"/>
      <c r="BPK87" s="47"/>
      <c r="BPL87" s="47"/>
      <c r="BPM87" s="47"/>
      <c r="BPN87" s="47"/>
      <c r="BPO87" s="47"/>
      <c r="BPP87" s="47"/>
      <c r="BPQ87" s="47"/>
      <c r="BPR87" s="47"/>
      <c r="BPS87" s="47"/>
      <c r="BPT87" s="47"/>
      <c r="BPU87" s="47"/>
      <c r="BPV87" s="47"/>
      <c r="BPW87" s="47"/>
      <c r="BPX87" s="47"/>
      <c r="BPY87" s="47"/>
      <c r="BPZ87" s="47"/>
      <c r="BQA87" s="47"/>
      <c r="BQB87" s="47"/>
      <c r="BQC87" s="47"/>
      <c r="BQD87" s="47"/>
      <c r="BQE87" s="47"/>
      <c r="BQF87" s="47"/>
      <c r="BQG87" s="47"/>
      <c r="BQH87" s="47"/>
      <c r="BQI87" s="47"/>
      <c r="BQJ87" s="47"/>
      <c r="BQK87" s="47"/>
      <c r="BQL87" s="47"/>
      <c r="BQM87" s="47"/>
      <c r="BQN87" s="47"/>
      <c r="BQO87" s="47"/>
      <c r="BQP87" s="47"/>
      <c r="BQQ87" s="47"/>
      <c r="BQR87" s="47"/>
      <c r="BQS87" s="47"/>
      <c r="BQT87" s="47"/>
      <c r="BQU87" s="47"/>
      <c r="BQV87" s="47"/>
      <c r="BQW87" s="47"/>
      <c r="BQX87" s="47"/>
      <c r="BQY87" s="47"/>
      <c r="BQZ87" s="47"/>
      <c r="BRA87" s="47"/>
      <c r="BRB87" s="47"/>
      <c r="BRC87" s="47"/>
      <c r="BRD87" s="47"/>
      <c r="BRE87" s="47"/>
      <c r="BRF87" s="47"/>
      <c r="BRG87" s="47"/>
      <c r="BRH87" s="47"/>
      <c r="BRI87" s="47"/>
      <c r="BRJ87" s="47"/>
      <c r="BRK87" s="47"/>
      <c r="BRL87" s="47"/>
      <c r="BRM87" s="47"/>
      <c r="BRN87" s="47"/>
      <c r="BRO87" s="47"/>
      <c r="BRP87" s="47"/>
      <c r="BRQ87" s="47"/>
      <c r="BRR87" s="47"/>
      <c r="BRS87" s="47"/>
      <c r="BRT87" s="47"/>
      <c r="BRU87" s="47"/>
      <c r="BRV87" s="47"/>
      <c r="BRW87" s="47"/>
      <c r="BRX87" s="47"/>
      <c r="BRY87" s="47"/>
      <c r="BRZ87" s="47"/>
      <c r="BSA87" s="47"/>
      <c r="BSB87" s="47"/>
      <c r="BSC87" s="47"/>
      <c r="BSD87" s="47"/>
      <c r="BSE87" s="47"/>
      <c r="BSF87" s="47"/>
      <c r="BSG87" s="47"/>
      <c r="BSH87" s="47"/>
      <c r="BSI87" s="47"/>
      <c r="BSJ87" s="47"/>
      <c r="BSK87" s="47"/>
      <c r="BSL87" s="47"/>
      <c r="BSM87" s="47"/>
      <c r="BSN87" s="47"/>
      <c r="BSO87" s="47"/>
      <c r="BSP87" s="47"/>
      <c r="BSQ87" s="47"/>
      <c r="BSR87" s="47"/>
      <c r="BSS87" s="47"/>
      <c r="BST87" s="47"/>
      <c r="BSU87" s="47"/>
      <c r="BSV87" s="47"/>
      <c r="BSW87" s="47"/>
      <c r="BSX87" s="47"/>
      <c r="BSY87" s="47"/>
      <c r="BSZ87" s="47"/>
      <c r="BTA87" s="47"/>
      <c r="BTB87" s="47"/>
      <c r="BTC87" s="47"/>
      <c r="BTD87" s="47"/>
      <c r="BTE87" s="47"/>
      <c r="BTF87" s="47"/>
      <c r="BTG87" s="47"/>
      <c r="BTH87" s="47"/>
      <c r="BTI87" s="47"/>
      <c r="BTJ87" s="47"/>
      <c r="BTK87" s="47"/>
      <c r="BTL87" s="47"/>
      <c r="BTM87" s="47"/>
      <c r="BTN87" s="47"/>
      <c r="BTO87" s="47"/>
      <c r="BTP87" s="47"/>
      <c r="BTQ87" s="47"/>
      <c r="BTR87" s="47"/>
      <c r="BTS87" s="47"/>
      <c r="BTT87" s="47"/>
      <c r="BTU87" s="47"/>
      <c r="BTV87" s="47"/>
      <c r="BTW87" s="47"/>
      <c r="BTX87" s="47"/>
      <c r="BTY87" s="47"/>
      <c r="BTZ87" s="47"/>
      <c r="BUA87" s="47"/>
      <c r="BUB87" s="47"/>
      <c r="BUC87" s="47"/>
      <c r="BUD87" s="47"/>
      <c r="BUE87" s="47"/>
      <c r="BUF87" s="47"/>
      <c r="BUG87" s="47"/>
      <c r="BUH87" s="47"/>
      <c r="BUI87" s="47"/>
      <c r="BUJ87" s="47"/>
      <c r="BUK87" s="47"/>
      <c r="BUL87" s="47"/>
      <c r="BUM87" s="47"/>
      <c r="BUN87" s="47"/>
      <c r="BUO87" s="47"/>
      <c r="BUP87" s="47"/>
      <c r="BUQ87" s="47"/>
      <c r="BUR87" s="47"/>
      <c r="BUS87" s="47"/>
      <c r="BUT87" s="47"/>
      <c r="BUU87" s="47"/>
      <c r="BUV87" s="47"/>
      <c r="BUW87" s="47"/>
      <c r="BUX87" s="47"/>
      <c r="BUY87" s="47"/>
      <c r="BUZ87" s="47"/>
      <c r="BVA87" s="47"/>
      <c r="BVB87" s="47"/>
      <c r="BVC87" s="47"/>
      <c r="BVD87" s="47"/>
      <c r="BVE87" s="47"/>
      <c r="BVF87" s="47"/>
      <c r="BVG87" s="47"/>
      <c r="BVH87" s="47"/>
      <c r="BVI87" s="47"/>
      <c r="BVJ87" s="47"/>
      <c r="BVK87" s="47"/>
      <c r="BVL87" s="47"/>
      <c r="BVM87" s="47"/>
      <c r="BVN87" s="47"/>
      <c r="BVO87" s="47"/>
      <c r="BVP87" s="47"/>
      <c r="BVQ87" s="47"/>
      <c r="BVR87" s="47"/>
      <c r="BVS87" s="47"/>
      <c r="BVT87" s="47"/>
      <c r="BVU87" s="47"/>
      <c r="BVV87" s="47"/>
      <c r="BVW87" s="47"/>
      <c r="BVX87" s="47"/>
      <c r="BVY87" s="47"/>
      <c r="BVZ87" s="47"/>
      <c r="BWA87" s="47"/>
      <c r="BWB87" s="47"/>
      <c r="BWC87" s="47"/>
      <c r="BWD87" s="47"/>
      <c r="BWE87" s="47"/>
      <c r="BWF87" s="47"/>
      <c r="BWG87" s="47"/>
      <c r="BWH87" s="47"/>
      <c r="BWI87" s="47"/>
      <c r="BWJ87" s="47"/>
      <c r="BWK87" s="47"/>
      <c r="BWL87" s="47"/>
      <c r="BWM87" s="47"/>
      <c r="BWN87" s="47"/>
      <c r="BWO87" s="47"/>
      <c r="BWP87" s="47"/>
      <c r="BWQ87" s="47"/>
      <c r="BWR87" s="47"/>
      <c r="BWS87" s="47"/>
      <c r="BWT87" s="47"/>
      <c r="BWU87" s="47"/>
      <c r="BWV87" s="47"/>
      <c r="BWW87" s="47"/>
      <c r="BWX87" s="47"/>
      <c r="BWY87" s="47"/>
      <c r="BWZ87" s="47"/>
      <c r="BXA87" s="47"/>
      <c r="BXB87" s="47"/>
      <c r="BXC87" s="47"/>
      <c r="BXD87" s="47"/>
      <c r="BXE87" s="47"/>
      <c r="BXF87" s="47"/>
      <c r="BXG87" s="47"/>
      <c r="BXH87" s="47"/>
      <c r="BXI87" s="47"/>
      <c r="BXJ87" s="47"/>
      <c r="BXK87" s="47"/>
      <c r="BXL87" s="47"/>
      <c r="BXM87" s="47"/>
      <c r="BXN87" s="47"/>
      <c r="BXO87" s="47"/>
      <c r="BXP87" s="47"/>
      <c r="BXQ87" s="47"/>
      <c r="BXR87" s="47"/>
      <c r="BXS87" s="47"/>
      <c r="BXT87" s="47"/>
      <c r="BXU87" s="47"/>
      <c r="BXV87" s="47"/>
      <c r="BXW87" s="47"/>
      <c r="BXX87" s="47"/>
      <c r="BXY87" s="47"/>
      <c r="BXZ87" s="47"/>
      <c r="BYA87" s="47"/>
      <c r="BYB87" s="47"/>
      <c r="BYC87" s="47"/>
      <c r="BYD87" s="47"/>
      <c r="BYE87" s="47"/>
      <c r="BYF87" s="47"/>
      <c r="BYG87" s="47"/>
      <c r="BYH87" s="47"/>
      <c r="BYI87" s="47"/>
      <c r="BYJ87" s="47"/>
      <c r="BYK87" s="47"/>
      <c r="BYL87" s="47"/>
      <c r="BYM87" s="47"/>
      <c r="BYN87" s="47"/>
      <c r="BYO87" s="47"/>
      <c r="BYP87" s="47"/>
      <c r="BYQ87" s="47"/>
      <c r="BYR87" s="47"/>
      <c r="BYS87" s="47"/>
      <c r="BYT87" s="47"/>
      <c r="BYU87" s="47"/>
      <c r="BYV87" s="47"/>
      <c r="BYW87" s="47"/>
      <c r="BYX87" s="47"/>
      <c r="BYY87" s="47"/>
      <c r="BYZ87" s="47"/>
      <c r="BZA87" s="47"/>
      <c r="BZB87" s="47"/>
      <c r="BZC87" s="47"/>
      <c r="BZD87" s="47"/>
      <c r="BZE87" s="47"/>
      <c r="BZF87" s="47"/>
      <c r="BZG87" s="47"/>
      <c r="BZH87" s="47"/>
      <c r="BZI87" s="47"/>
      <c r="BZJ87" s="47"/>
      <c r="BZK87" s="47"/>
      <c r="BZL87" s="47"/>
      <c r="BZM87" s="47"/>
      <c r="BZN87" s="47"/>
      <c r="BZO87" s="47"/>
      <c r="BZP87" s="47"/>
      <c r="BZQ87" s="47"/>
      <c r="BZR87" s="47"/>
      <c r="BZS87" s="47"/>
      <c r="BZT87" s="47"/>
      <c r="BZU87" s="47"/>
      <c r="BZV87" s="47"/>
      <c r="BZW87" s="47"/>
      <c r="BZX87" s="47"/>
      <c r="BZY87" s="47"/>
      <c r="BZZ87" s="47"/>
      <c r="CAA87" s="47"/>
      <c r="CAB87" s="47"/>
      <c r="CAC87" s="47"/>
      <c r="CAD87" s="47"/>
      <c r="CAE87" s="47"/>
      <c r="CAF87" s="47"/>
      <c r="CAG87" s="47"/>
      <c r="CAH87" s="47"/>
      <c r="CAI87" s="47"/>
      <c r="CAJ87" s="47"/>
      <c r="CAK87" s="47"/>
      <c r="CAL87" s="47"/>
      <c r="CAM87" s="47"/>
      <c r="CAN87" s="47"/>
      <c r="CAO87" s="47"/>
      <c r="CAP87" s="47"/>
      <c r="CAQ87" s="47"/>
      <c r="CAR87" s="47"/>
      <c r="CAS87" s="47"/>
      <c r="CAT87" s="47"/>
      <c r="CAU87" s="47"/>
      <c r="CAV87" s="47"/>
      <c r="CAW87" s="47"/>
      <c r="CAX87" s="47"/>
      <c r="CAY87" s="47"/>
      <c r="CAZ87" s="47"/>
      <c r="CBA87" s="47"/>
      <c r="CBB87" s="47"/>
      <c r="CBC87" s="47"/>
      <c r="CBD87" s="47"/>
      <c r="CBE87" s="47"/>
      <c r="CBF87" s="47"/>
      <c r="CBG87" s="47"/>
      <c r="CBH87" s="47"/>
      <c r="CBI87" s="47"/>
      <c r="CBJ87" s="47"/>
      <c r="CBK87" s="47"/>
      <c r="CBL87" s="47"/>
      <c r="CBM87" s="47"/>
      <c r="CBN87" s="47"/>
      <c r="CBO87" s="47"/>
      <c r="CBP87" s="47"/>
      <c r="CBQ87" s="47"/>
      <c r="CBR87" s="47"/>
      <c r="CBS87" s="47"/>
      <c r="CBT87" s="47"/>
      <c r="CBU87" s="47"/>
      <c r="CBV87" s="47"/>
      <c r="CBW87" s="47"/>
      <c r="CBX87" s="47"/>
      <c r="CBY87" s="47"/>
      <c r="CBZ87" s="47"/>
      <c r="CCA87" s="47"/>
      <c r="CCB87" s="47"/>
      <c r="CCC87" s="47"/>
      <c r="CCD87" s="47"/>
      <c r="CCE87" s="47"/>
      <c r="CCF87" s="47"/>
      <c r="CCG87" s="47"/>
      <c r="CCH87" s="47"/>
      <c r="CCI87" s="47"/>
      <c r="CCJ87" s="47"/>
      <c r="CCK87" s="47"/>
      <c r="CCL87" s="47"/>
      <c r="CCM87" s="47"/>
      <c r="CCN87" s="47"/>
      <c r="CCO87" s="47"/>
      <c r="CCP87" s="47"/>
      <c r="CCQ87" s="47"/>
      <c r="CCR87" s="47"/>
      <c r="CCS87" s="47"/>
      <c r="CCT87" s="47"/>
      <c r="CCU87" s="47"/>
      <c r="CCV87" s="47"/>
      <c r="CCW87" s="47"/>
      <c r="CCX87" s="47"/>
      <c r="CCY87" s="47"/>
      <c r="CCZ87" s="47"/>
      <c r="CDA87" s="47"/>
      <c r="CDB87" s="47"/>
      <c r="CDC87" s="47"/>
      <c r="CDD87" s="47"/>
      <c r="CDE87" s="47"/>
      <c r="CDF87" s="47"/>
      <c r="CDG87" s="47"/>
      <c r="CDH87" s="47"/>
      <c r="CDI87" s="47"/>
      <c r="CDJ87" s="47"/>
      <c r="CDK87" s="47"/>
      <c r="CDL87" s="47"/>
      <c r="CDM87" s="47"/>
      <c r="CDN87" s="47"/>
      <c r="CDO87" s="47"/>
      <c r="CDP87" s="47"/>
      <c r="CDQ87" s="47"/>
      <c r="CDR87" s="47"/>
      <c r="CDS87" s="47"/>
      <c r="CDT87" s="47"/>
      <c r="CDU87" s="47"/>
      <c r="CDV87" s="47"/>
      <c r="CDW87" s="47"/>
      <c r="CDX87" s="47"/>
      <c r="CDY87" s="47"/>
      <c r="CDZ87" s="47"/>
      <c r="CEA87" s="47"/>
      <c r="CEB87" s="47"/>
      <c r="CEC87" s="47"/>
      <c r="CED87" s="47"/>
      <c r="CEE87" s="47"/>
      <c r="CEF87" s="47"/>
      <c r="CEG87" s="47"/>
      <c r="CEH87" s="47"/>
      <c r="CEI87" s="47"/>
      <c r="CEJ87" s="47"/>
      <c r="CEK87" s="47"/>
      <c r="CEL87" s="47"/>
      <c r="CEM87" s="47"/>
      <c r="CEN87" s="47"/>
      <c r="CEO87" s="47"/>
      <c r="CEP87" s="47"/>
      <c r="CEQ87" s="47"/>
      <c r="CER87" s="47"/>
      <c r="CES87" s="47"/>
      <c r="CET87" s="47"/>
      <c r="CEU87" s="47"/>
      <c r="CEV87" s="47"/>
      <c r="CEW87" s="47"/>
      <c r="CEX87" s="47"/>
      <c r="CEY87" s="47"/>
      <c r="CEZ87" s="47"/>
      <c r="CFA87" s="47"/>
      <c r="CFB87" s="47"/>
      <c r="CFC87" s="47"/>
      <c r="CFD87" s="47"/>
      <c r="CFE87" s="47"/>
      <c r="CFF87" s="47"/>
      <c r="CFG87" s="47"/>
      <c r="CFH87" s="47"/>
      <c r="CFI87" s="47"/>
      <c r="CFJ87" s="47"/>
      <c r="CFK87" s="47"/>
      <c r="CFL87" s="47"/>
      <c r="CFM87" s="47"/>
      <c r="CFN87" s="47"/>
      <c r="CFO87" s="47"/>
      <c r="CFP87" s="47"/>
      <c r="CFQ87" s="47"/>
      <c r="CFR87" s="47"/>
      <c r="CFS87" s="47"/>
      <c r="CFT87" s="47"/>
      <c r="CFU87" s="47"/>
      <c r="CFV87" s="47"/>
      <c r="CFW87" s="47"/>
      <c r="CFX87" s="47"/>
      <c r="CFY87" s="47"/>
      <c r="CFZ87" s="47"/>
      <c r="CGA87" s="47"/>
      <c r="CGB87" s="47"/>
      <c r="CGC87" s="47"/>
      <c r="CGD87" s="47"/>
      <c r="CGE87" s="47"/>
      <c r="CGF87" s="47"/>
      <c r="CGG87" s="47"/>
      <c r="CGH87" s="47"/>
      <c r="CGI87" s="47"/>
      <c r="CGJ87" s="47"/>
      <c r="CGK87" s="47"/>
      <c r="CGL87" s="47"/>
      <c r="CGM87" s="47"/>
      <c r="CGN87" s="47"/>
      <c r="CGO87" s="47"/>
      <c r="CGP87" s="47"/>
      <c r="CGQ87" s="47"/>
      <c r="CGR87" s="47"/>
      <c r="CGS87" s="47"/>
      <c r="CGT87" s="47"/>
      <c r="CGU87" s="47"/>
      <c r="CGV87" s="47"/>
      <c r="CGW87" s="47"/>
      <c r="CGX87" s="47"/>
      <c r="CGY87" s="47"/>
      <c r="CGZ87" s="47"/>
      <c r="CHA87" s="47"/>
      <c r="CHB87" s="47"/>
      <c r="CHC87" s="47"/>
      <c r="CHD87" s="47"/>
      <c r="CHE87" s="47"/>
      <c r="CHF87" s="47"/>
      <c r="CHG87" s="47"/>
      <c r="CHH87" s="47"/>
      <c r="CHI87" s="47"/>
      <c r="CHJ87" s="47"/>
      <c r="CHK87" s="47"/>
      <c r="CHL87" s="47"/>
      <c r="CHM87" s="47"/>
      <c r="CHN87" s="47"/>
      <c r="CHO87" s="47"/>
      <c r="CHP87" s="47"/>
      <c r="CHQ87" s="47"/>
      <c r="CHR87" s="47"/>
      <c r="CHS87" s="47"/>
      <c r="CHT87" s="47"/>
      <c r="CHU87" s="47"/>
      <c r="CHV87" s="47"/>
      <c r="CHW87" s="47"/>
      <c r="CHX87" s="47"/>
      <c r="CHY87" s="47"/>
      <c r="CHZ87" s="47"/>
      <c r="CIA87" s="47"/>
      <c r="CIB87" s="47"/>
      <c r="CIC87" s="47"/>
      <c r="CID87" s="47"/>
      <c r="CIE87" s="47"/>
      <c r="CIF87" s="47"/>
      <c r="CIG87" s="47"/>
      <c r="CIH87" s="47"/>
      <c r="CII87" s="47"/>
      <c r="CIJ87" s="47"/>
      <c r="CIK87" s="47"/>
      <c r="CIL87" s="47"/>
      <c r="CIM87" s="47"/>
      <c r="CIN87" s="47"/>
      <c r="CIO87" s="47"/>
      <c r="CIP87" s="47"/>
      <c r="CIQ87" s="47"/>
      <c r="CIR87" s="47"/>
      <c r="CIS87" s="47"/>
      <c r="CIT87" s="47"/>
      <c r="CIU87" s="47"/>
      <c r="CIV87" s="47"/>
      <c r="CIW87" s="47"/>
      <c r="CIX87" s="47"/>
      <c r="CIY87" s="47"/>
      <c r="CIZ87" s="47"/>
      <c r="CJA87" s="47"/>
      <c r="CJB87" s="47"/>
      <c r="CJC87" s="47"/>
      <c r="CJD87" s="47"/>
      <c r="CJE87" s="47"/>
      <c r="CJF87" s="47"/>
      <c r="CJG87" s="47"/>
      <c r="CJH87" s="47"/>
      <c r="CJI87" s="47"/>
      <c r="CJJ87" s="47"/>
      <c r="CJK87" s="47"/>
      <c r="CJL87" s="47"/>
      <c r="CJM87" s="47"/>
      <c r="CJN87" s="47"/>
      <c r="CJO87" s="47"/>
      <c r="CJP87" s="47"/>
      <c r="CJQ87" s="47"/>
      <c r="CJR87" s="47"/>
      <c r="CJS87" s="47"/>
      <c r="CJT87" s="47"/>
      <c r="CJU87" s="47"/>
      <c r="CJV87" s="47"/>
      <c r="CJW87" s="47"/>
      <c r="CJX87" s="47"/>
      <c r="CJY87" s="47"/>
      <c r="CJZ87" s="47"/>
      <c r="CKA87" s="47"/>
      <c r="CKB87" s="47"/>
      <c r="CKC87" s="47"/>
      <c r="CKD87" s="47"/>
      <c r="CKE87" s="47"/>
      <c r="CKF87" s="47"/>
      <c r="CKG87" s="47"/>
      <c r="CKH87" s="47"/>
      <c r="CKI87" s="47"/>
      <c r="CKJ87" s="47"/>
      <c r="CKK87" s="47"/>
      <c r="CKL87" s="47"/>
      <c r="CKM87" s="47"/>
      <c r="CKN87" s="47"/>
      <c r="CKO87" s="47"/>
      <c r="CKP87" s="47"/>
      <c r="CKQ87" s="47"/>
      <c r="CKR87" s="47"/>
      <c r="CKS87" s="47"/>
      <c r="CKT87" s="47"/>
      <c r="CKU87" s="47"/>
      <c r="CKV87" s="47"/>
      <c r="CKW87" s="47"/>
      <c r="CKX87" s="47"/>
      <c r="CKY87" s="47"/>
      <c r="CKZ87" s="47"/>
      <c r="CLA87" s="47"/>
      <c r="CLB87" s="47"/>
      <c r="CLC87" s="47"/>
      <c r="CLD87" s="47"/>
      <c r="CLE87" s="47"/>
      <c r="CLF87" s="47"/>
      <c r="CLG87" s="47"/>
      <c r="CLH87" s="47"/>
      <c r="CLI87" s="47"/>
      <c r="CLJ87" s="47"/>
      <c r="CLK87" s="47"/>
      <c r="CLL87" s="47"/>
      <c r="CLM87" s="47"/>
      <c r="CLN87" s="47"/>
      <c r="CLO87" s="47"/>
      <c r="CLP87" s="47"/>
      <c r="CLQ87" s="47"/>
      <c r="CLR87" s="47"/>
      <c r="CLS87" s="47"/>
      <c r="CLT87" s="47"/>
      <c r="CLU87" s="47"/>
      <c r="CLV87" s="47"/>
      <c r="CLW87" s="47"/>
      <c r="CLX87" s="47"/>
      <c r="CLY87" s="47"/>
      <c r="CLZ87" s="47"/>
      <c r="CMA87" s="47"/>
      <c r="CMB87" s="47"/>
      <c r="CMC87" s="47"/>
      <c r="CMD87" s="47"/>
      <c r="CME87" s="47"/>
      <c r="CMF87" s="47"/>
      <c r="CMG87" s="47"/>
      <c r="CMH87" s="47"/>
      <c r="CMI87" s="47"/>
      <c r="CMJ87" s="47"/>
      <c r="CMK87" s="47"/>
      <c r="CML87" s="47"/>
      <c r="CMM87" s="47"/>
      <c r="CMN87" s="47"/>
      <c r="CMO87" s="47"/>
      <c r="CMP87" s="47"/>
      <c r="CMQ87" s="47"/>
      <c r="CMR87" s="47"/>
      <c r="CMS87" s="47"/>
      <c r="CMT87" s="47"/>
      <c r="CMU87" s="47"/>
      <c r="CMV87" s="47"/>
      <c r="CMW87" s="47"/>
      <c r="CMX87" s="47"/>
      <c r="CMY87" s="47"/>
      <c r="CMZ87" s="47"/>
      <c r="CNA87" s="47"/>
      <c r="CNB87" s="47"/>
      <c r="CNC87" s="47"/>
      <c r="CND87" s="47"/>
      <c r="CNE87" s="47"/>
      <c r="CNF87" s="47"/>
      <c r="CNG87" s="47"/>
      <c r="CNH87" s="47"/>
      <c r="CNI87" s="47"/>
      <c r="CNJ87" s="47"/>
      <c r="CNK87" s="47"/>
      <c r="CNL87" s="47"/>
      <c r="CNM87" s="47"/>
      <c r="CNN87" s="47"/>
      <c r="CNO87" s="47"/>
      <c r="CNP87" s="47"/>
      <c r="CNQ87" s="47"/>
      <c r="CNR87" s="47"/>
      <c r="CNS87" s="47"/>
      <c r="CNT87" s="47"/>
      <c r="CNU87" s="47"/>
      <c r="CNV87" s="47"/>
      <c r="CNW87" s="47"/>
      <c r="CNX87" s="47"/>
      <c r="CNY87" s="47"/>
      <c r="CNZ87" s="47"/>
      <c r="COA87" s="47"/>
      <c r="COB87" s="47"/>
      <c r="COC87" s="47"/>
      <c r="COD87" s="47"/>
      <c r="COE87" s="47"/>
      <c r="COF87" s="47"/>
      <c r="COG87" s="47"/>
      <c r="COH87" s="47"/>
      <c r="COI87" s="47"/>
      <c r="COJ87" s="47"/>
      <c r="COK87" s="47"/>
      <c r="COL87" s="47"/>
      <c r="COM87" s="47"/>
      <c r="CON87" s="47"/>
      <c r="COO87" s="47"/>
      <c r="COP87" s="47"/>
      <c r="COQ87" s="47"/>
      <c r="COR87" s="47"/>
      <c r="COS87" s="47"/>
      <c r="COT87" s="47"/>
      <c r="COU87" s="47"/>
      <c r="COV87" s="47"/>
      <c r="COW87" s="47"/>
      <c r="COX87" s="47"/>
      <c r="COY87" s="47"/>
      <c r="COZ87" s="47"/>
      <c r="CPA87" s="47"/>
      <c r="CPB87" s="47"/>
      <c r="CPC87" s="47"/>
      <c r="CPD87" s="47"/>
      <c r="CPE87" s="47"/>
      <c r="CPF87" s="47"/>
      <c r="CPG87" s="47"/>
      <c r="CPH87" s="47"/>
      <c r="CPI87" s="47"/>
      <c r="CPJ87" s="47"/>
      <c r="CPK87" s="47"/>
      <c r="CPL87" s="47"/>
      <c r="CPM87" s="47"/>
      <c r="CPN87" s="47"/>
      <c r="CPO87" s="47"/>
      <c r="CPP87" s="47"/>
      <c r="CPQ87" s="47"/>
      <c r="CPR87" s="47"/>
      <c r="CPS87" s="47"/>
      <c r="CPT87" s="47"/>
      <c r="CPU87" s="47"/>
      <c r="CPV87" s="47"/>
      <c r="CPW87" s="47"/>
      <c r="CPX87" s="47"/>
      <c r="CPY87" s="47"/>
      <c r="CPZ87" s="47"/>
      <c r="CQA87" s="47"/>
      <c r="CQB87" s="47"/>
      <c r="CQC87" s="47"/>
      <c r="CQD87" s="47"/>
      <c r="CQE87" s="47"/>
      <c r="CQF87" s="47"/>
      <c r="CQG87" s="47"/>
      <c r="CQH87" s="47"/>
      <c r="CQI87" s="47"/>
      <c r="CQJ87" s="47"/>
      <c r="CQK87" s="47"/>
      <c r="CQL87" s="47"/>
      <c r="CQM87" s="47"/>
      <c r="CQN87" s="47"/>
      <c r="CQO87" s="47"/>
      <c r="CQP87" s="47"/>
      <c r="CQQ87" s="47"/>
      <c r="CQR87" s="47"/>
      <c r="CQS87" s="47"/>
      <c r="CQT87" s="47"/>
      <c r="CQU87" s="47"/>
      <c r="CQV87" s="47"/>
      <c r="CQW87" s="47"/>
      <c r="CQX87" s="47"/>
      <c r="CQY87" s="47"/>
      <c r="CQZ87" s="47"/>
      <c r="CRA87" s="47"/>
      <c r="CRB87" s="47"/>
      <c r="CRC87" s="47"/>
      <c r="CRD87" s="47"/>
      <c r="CRE87" s="47"/>
      <c r="CRF87" s="47"/>
      <c r="CRG87" s="47"/>
      <c r="CRH87" s="47"/>
      <c r="CRI87" s="47"/>
      <c r="CRJ87" s="47"/>
      <c r="CRK87" s="47"/>
      <c r="CRL87" s="47"/>
      <c r="CRM87" s="47"/>
      <c r="CRN87" s="47"/>
      <c r="CRO87" s="47"/>
      <c r="CRP87" s="47"/>
      <c r="CRQ87" s="47"/>
      <c r="CRR87" s="47"/>
      <c r="CRS87" s="47"/>
      <c r="CRT87" s="47"/>
      <c r="CRU87" s="47"/>
      <c r="CRV87" s="47"/>
      <c r="CRW87" s="47"/>
      <c r="CRX87" s="47"/>
      <c r="CRY87" s="47"/>
      <c r="CRZ87" s="47"/>
      <c r="CSA87" s="47"/>
      <c r="CSB87" s="47"/>
      <c r="CSC87" s="47"/>
      <c r="CSD87" s="47"/>
      <c r="CSE87" s="47"/>
      <c r="CSF87" s="47"/>
      <c r="CSG87" s="47"/>
      <c r="CSH87" s="47"/>
      <c r="CSI87" s="47"/>
      <c r="CSJ87" s="47"/>
      <c r="CSK87" s="47"/>
      <c r="CSL87" s="47"/>
      <c r="CSM87" s="47"/>
      <c r="CSN87" s="47"/>
      <c r="CSO87" s="47"/>
      <c r="CSP87" s="47"/>
      <c r="CSQ87" s="47"/>
      <c r="CSR87" s="47"/>
      <c r="CSS87" s="47"/>
      <c r="CST87" s="47"/>
      <c r="CSU87" s="47"/>
      <c r="CSV87" s="47"/>
      <c r="CSW87" s="47"/>
      <c r="CSX87" s="47"/>
      <c r="CSY87" s="47"/>
      <c r="CSZ87" s="47"/>
      <c r="CTA87" s="47"/>
      <c r="CTB87" s="47"/>
      <c r="CTC87" s="47"/>
      <c r="CTD87" s="47"/>
      <c r="CTE87" s="47"/>
      <c r="CTF87" s="47"/>
      <c r="CTG87" s="47"/>
      <c r="CTH87" s="47"/>
      <c r="CTI87" s="47"/>
      <c r="CTJ87" s="47"/>
      <c r="CTK87" s="47"/>
      <c r="CTL87" s="47"/>
      <c r="CTM87" s="47"/>
      <c r="CTN87" s="47"/>
      <c r="CTO87" s="47"/>
      <c r="CTP87" s="47"/>
      <c r="CTQ87" s="47"/>
      <c r="CTR87" s="47"/>
      <c r="CTS87" s="47"/>
      <c r="CTT87" s="47"/>
      <c r="CTU87" s="47"/>
      <c r="CTV87" s="47"/>
      <c r="CTW87" s="47"/>
      <c r="CTX87" s="47"/>
      <c r="CTY87" s="47"/>
      <c r="CTZ87" s="47"/>
      <c r="CUA87" s="47"/>
      <c r="CUB87" s="47"/>
      <c r="CUC87" s="47"/>
      <c r="CUD87" s="47"/>
      <c r="CUE87" s="47"/>
      <c r="CUF87" s="47"/>
      <c r="CUG87" s="47"/>
      <c r="CUH87" s="47"/>
      <c r="CUI87" s="47"/>
      <c r="CUJ87" s="47"/>
      <c r="CUK87" s="47"/>
      <c r="CUL87" s="47"/>
      <c r="CUM87" s="47"/>
      <c r="CUN87" s="47"/>
      <c r="CUO87" s="47"/>
      <c r="CUP87" s="47"/>
      <c r="CUQ87" s="47"/>
      <c r="CUR87" s="47"/>
      <c r="CUS87" s="47"/>
      <c r="CUT87" s="47"/>
      <c r="CUU87" s="47"/>
      <c r="CUV87" s="47"/>
      <c r="CUW87" s="47"/>
      <c r="CUX87" s="47"/>
      <c r="CUY87" s="47"/>
      <c r="CUZ87" s="47"/>
      <c r="CVA87" s="47"/>
      <c r="CVB87" s="47"/>
      <c r="CVC87" s="47"/>
      <c r="CVD87" s="47"/>
      <c r="CVE87" s="47"/>
      <c r="CVF87" s="47"/>
      <c r="CVG87" s="47"/>
      <c r="CVH87" s="47"/>
      <c r="CVI87" s="47"/>
      <c r="CVJ87" s="47"/>
      <c r="CVK87" s="47"/>
      <c r="CVL87" s="47"/>
      <c r="CVM87" s="47"/>
      <c r="CVN87" s="47"/>
      <c r="CVO87" s="47"/>
      <c r="CVP87" s="47"/>
      <c r="CVQ87" s="47"/>
      <c r="CVR87" s="47"/>
      <c r="CVS87" s="47"/>
      <c r="CVT87" s="47"/>
      <c r="CVU87" s="47"/>
      <c r="CVV87" s="47"/>
      <c r="CVW87" s="47"/>
      <c r="CVX87" s="47"/>
      <c r="CVY87" s="47"/>
      <c r="CVZ87" s="47"/>
      <c r="CWA87" s="47"/>
      <c r="CWB87" s="47"/>
      <c r="CWC87" s="47"/>
      <c r="CWD87" s="47"/>
      <c r="CWE87" s="47"/>
      <c r="CWF87" s="47"/>
      <c r="CWG87" s="47"/>
      <c r="CWH87" s="47"/>
      <c r="CWI87" s="47"/>
      <c r="CWJ87" s="47"/>
      <c r="CWK87" s="47"/>
      <c r="CWL87" s="47"/>
      <c r="CWM87" s="47"/>
      <c r="CWN87" s="47"/>
      <c r="CWO87" s="47"/>
      <c r="CWP87" s="47"/>
      <c r="CWQ87" s="47"/>
      <c r="CWR87" s="47"/>
      <c r="CWS87" s="47"/>
      <c r="CWT87" s="47"/>
      <c r="CWU87" s="47"/>
      <c r="CWV87" s="47"/>
      <c r="CWW87" s="47"/>
      <c r="CWX87" s="47"/>
      <c r="CWY87" s="47"/>
      <c r="CWZ87" s="47"/>
      <c r="CXA87" s="47"/>
      <c r="CXB87" s="47"/>
      <c r="CXC87" s="47"/>
      <c r="CXD87" s="47"/>
      <c r="CXE87" s="47"/>
      <c r="CXF87" s="47"/>
      <c r="CXG87" s="47"/>
      <c r="CXH87" s="47"/>
      <c r="CXI87" s="47"/>
      <c r="CXJ87" s="47"/>
      <c r="CXK87" s="47"/>
      <c r="CXL87" s="47"/>
      <c r="CXM87" s="47"/>
      <c r="CXN87" s="47"/>
      <c r="CXO87" s="47"/>
      <c r="CXP87" s="47"/>
      <c r="CXQ87" s="47"/>
      <c r="CXR87" s="47"/>
      <c r="CXS87" s="47"/>
      <c r="CXT87" s="47"/>
      <c r="CXU87" s="47"/>
      <c r="CXV87" s="47"/>
      <c r="CXW87" s="47"/>
      <c r="CXX87" s="47"/>
      <c r="CXY87" s="47"/>
      <c r="CXZ87" s="47"/>
      <c r="CYA87" s="47"/>
      <c r="CYB87" s="47"/>
      <c r="CYC87" s="47"/>
      <c r="CYD87" s="47"/>
      <c r="CYE87" s="47"/>
      <c r="CYF87" s="47"/>
      <c r="CYG87" s="47"/>
      <c r="CYH87" s="47"/>
      <c r="CYI87" s="47"/>
      <c r="CYJ87" s="47"/>
      <c r="CYK87" s="47"/>
      <c r="CYL87" s="47"/>
      <c r="CYM87" s="47"/>
      <c r="CYN87" s="47"/>
      <c r="CYO87" s="47"/>
      <c r="CYP87" s="47"/>
      <c r="CYQ87" s="47"/>
      <c r="CYR87" s="47"/>
      <c r="CYS87" s="47"/>
      <c r="CYT87" s="47"/>
      <c r="CYU87" s="47"/>
      <c r="CYV87" s="47"/>
      <c r="CYW87" s="47"/>
      <c r="CYX87" s="47"/>
      <c r="CYY87" s="47"/>
      <c r="CYZ87" s="47"/>
      <c r="CZA87" s="47"/>
      <c r="CZB87" s="47"/>
      <c r="CZC87" s="47"/>
      <c r="CZD87" s="47"/>
      <c r="CZE87" s="47"/>
      <c r="CZF87" s="47"/>
      <c r="CZG87" s="47"/>
      <c r="CZH87" s="47"/>
      <c r="CZI87" s="47"/>
      <c r="CZJ87" s="47"/>
      <c r="CZK87" s="47"/>
      <c r="CZL87" s="47"/>
      <c r="CZM87" s="47"/>
      <c r="CZN87" s="47"/>
      <c r="CZO87" s="47"/>
      <c r="CZP87" s="47"/>
      <c r="CZQ87" s="47"/>
      <c r="CZR87" s="47"/>
      <c r="CZS87" s="47"/>
      <c r="CZT87" s="47"/>
      <c r="CZU87" s="47"/>
      <c r="CZV87" s="47"/>
      <c r="CZW87" s="47"/>
      <c r="CZX87" s="47"/>
      <c r="CZY87" s="47"/>
      <c r="CZZ87" s="47"/>
      <c r="DAA87" s="47"/>
      <c r="DAB87" s="47"/>
      <c r="DAC87" s="47"/>
      <c r="DAD87" s="47"/>
      <c r="DAE87" s="47"/>
      <c r="DAF87" s="47"/>
      <c r="DAG87" s="47"/>
      <c r="DAH87" s="47"/>
      <c r="DAI87" s="47"/>
      <c r="DAJ87" s="47"/>
      <c r="DAK87" s="47"/>
      <c r="DAL87" s="47"/>
      <c r="DAM87" s="47"/>
      <c r="DAN87" s="47"/>
      <c r="DAO87" s="47"/>
      <c r="DAP87" s="47"/>
      <c r="DAQ87" s="47"/>
      <c r="DAR87" s="47"/>
      <c r="DAS87" s="47"/>
      <c r="DAT87" s="47"/>
      <c r="DAU87" s="47"/>
      <c r="DAV87" s="47"/>
      <c r="DAW87" s="47"/>
      <c r="DAX87" s="47"/>
      <c r="DAY87" s="47"/>
      <c r="DAZ87" s="47"/>
      <c r="DBA87" s="47"/>
      <c r="DBB87" s="47"/>
      <c r="DBC87" s="47"/>
      <c r="DBD87" s="47"/>
      <c r="DBE87" s="47"/>
      <c r="DBF87" s="47"/>
      <c r="DBG87" s="47"/>
      <c r="DBH87" s="47"/>
      <c r="DBI87" s="47"/>
      <c r="DBJ87" s="47"/>
      <c r="DBK87" s="47"/>
      <c r="DBL87" s="47"/>
      <c r="DBM87" s="47"/>
      <c r="DBN87" s="47"/>
      <c r="DBO87" s="47"/>
      <c r="DBP87" s="47"/>
      <c r="DBQ87" s="47"/>
      <c r="DBR87" s="47"/>
      <c r="DBS87" s="47"/>
      <c r="DBT87" s="47"/>
      <c r="DBU87" s="47"/>
      <c r="DBV87" s="47"/>
      <c r="DBW87" s="47"/>
      <c r="DBX87" s="47"/>
      <c r="DBY87" s="47"/>
      <c r="DBZ87" s="47"/>
      <c r="DCA87" s="47"/>
      <c r="DCB87" s="47"/>
      <c r="DCC87" s="47"/>
      <c r="DCD87" s="47"/>
      <c r="DCE87" s="47"/>
      <c r="DCF87" s="47"/>
      <c r="DCG87" s="47"/>
      <c r="DCH87" s="47"/>
      <c r="DCI87" s="47"/>
      <c r="DCJ87" s="47"/>
      <c r="DCK87" s="47"/>
      <c r="DCL87" s="47"/>
      <c r="DCM87" s="47"/>
      <c r="DCN87" s="47"/>
      <c r="DCO87" s="47"/>
      <c r="DCP87" s="47"/>
      <c r="DCQ87" s="47"/>
      <c r="DCR87" s="47"/>
      <c r="DCS87" s="47"/>
      <c r="DCT87" s="47"/>
      <c r="DCU87" s="47"/>
      <c r="DCV87" s="47"/>
      <c r="DCW87" s="47"/>
      <c r="DCX87" s="47"/>
      <c r="DCY87" s="47"/>
      <c r="DCZ87" s="47"/>
      <c r="DDA87" s="47"/>
      <c r="DDB87" s="47"/>
      <c r="DDC87" s="47"/>
      <c r="DDD87" s="47"/>
      <c r="DDE87" s="47"/>
      <c r="DDF87" s="47"/>
      <c r="DDG87" s="47"/>
      <c r="DDH87" s="47"/>
      <c r="DDI87" s="47"/>
      <c r="DDJ87" s="47"/>
      <c r="DDK87" s="47"/>
      <c r="DDL87" s="47"/>
      <c r="DDM87" s="47"/>
      <c r="DDN87" s="47"/>
      <c r="DDO87" s="47"/>
      <c r="DDP87" s="47"/>
      <c r="DDQ87" s="47"/>
      <c r="DDR87" s="47"/>
      <c r="DDS87" s="47"/>
      <c r="DDT87" s="47"/>
      <c r="DDU87" s="47"/>
      <c r="DDV87" s="47"/>
      <c r="DDW87" s="47"/>
      <c r="DDX87" s="47"/>
      <c r="DDY87" s="47"/>
      <c r="DDZ87" s="47"/>
      <c r="DEA87" s="47"/>
      <c r="DEB87" s="47"/>
      <c r="DEC87" s="47"/>
      <c r="DED87" s="47"/>
      <c r="DEE87" s="47"/>
      <c r="DEF87" s="47"/>
      <c r="DEG87" s="47"/>
      <c r="DEH87" s="47"/>
      <c r="DEI87" s="47"/>
      <c r="DEJ87" s="47"/>
      <c r="DEK87" s="47"/>
      <c r="DEL87" s="47"/>
      <c r="DEM87" s="47"/>
      <c r="DEN87" s="47"/>
      <c r="DEO87" s="47"/>
      <c r="DEP87" s="47"/>
      <c r="DEQ87" s="47"/>
      <c r="DER87" s="47"/>
      <c r="DES87" s="47"/>
      <c r="DET87" s="47"/>
      <c r="DEU87" s="47"/>
      <c r="DEV87" s="47"/>
      <c r="DEW87" s="47"/>
      <c r="DEX87" s="47"/>
      <c r="DEY87" s="47"/>
      <c r="DEZ87" s="47"/>
      <c r="DFA87" s="47"/>
      <c r="DFB87" s="47"/>
      <c r="DFC87" s="47"/>
      <c r="DFD87" s="47"/>
      <c r="DFE87" s="47"/>
      <c r="DFF87" s="47"/>
      <c r="DFG87" s="47"/>
      <c r="DFH87" s="47"/>
      <c r="DFI87" s="47"/>
      <c r="DFJ87" s="47"/>
      <c r="DFK87" s="47"/>
      <c r="DFL87" s="47"/>
      <c r="DFM87" s="47"/>
      <c r="DFN87" s="47"/>
      <c r="DFO87" s="47"/>
      <c r="DFP87" s="47"/>
      <c r="DFQ87" s="47"/>
      <c r="DFR87" s="47"/>
      <c r="DFS87" s="47"/>
      <c r="DFT87" s="47"/>
      <c r="DFU87" s="47"/>
      <c r="DFV87" s="47"/>
      <c r="DFW87" s="47"/>
      <c r="DFX87" s="47"/>
      <c r="DFY87" s="47"/>
      <c r="DFZ87" s="47"/>
      <c r="DGA87" s="47"/>
      <c r="DGB87" s="47"/>
      <c r="DGC87" s="47"/>
      <c r="DGD87" s="47"/>
      <c r="DGE87" s="47"/>
      <c r="DGF87" s="47"/>
      <c r="DGG87" s="47"/>
      <c r="DGH87" s="47"/>
      <c r="DGI87" s="47"/>
      <c r="DGJ87" s="47"/>
      <c r="DGK87" s="47"/>
      <c r="DGL87" s="47"/>
      <c r="DGM87" s="47"/>
      <c r="DGN87" s="47"/>
      <c r="DGO87" s="47"/>
      <c r="DGP87" s="47"/>
      <c r="DGQ87" s="47"/>
      <c r="DGR87" s="47"/>
      <c r="DGS87" s="47"/>
      <c r="DGT87" s="47"/>
      <c r="DGU87" s="47"/>
      <c r="DGV87" s="47"/>
      <c r="DGW87" s="47"/>
      <c r="DGX87" s="47"/>
      <c r="DGY87" s="47"/>
      <c r="DGZ87" s="47"/>
      <c r="DHA87" s="47"/>
      <c r="DHB87" s="47"/>
      <c r="DHC87" s="47"/>
      <c r="DHD87" s="47"/>
      <c r="DHE87" s="47"/>
      <c r="DHF87" s="47"/>
      <c r="DHG87" s="47"/>
      <c r="DHH87" s="47"/>
      <c r="DHI87" s="47"/>
      <c r="DHJ87" s="47"/>
      <c r="DHK87" s="47"/>
      <c r="DHL87" s="47"/>
      <c r="DHM87" s="47"/>
      <c r="DHN87" s="47"/>
      <c r="DHO87" s="47"/>
      <c r="DHP87" s="47"/>
      <c r="DHQ87" s="47"/>
      <c r="DHR87" s="47"/>
      <c r="DHS87" s="47"/>
      <c r="DHT87" s="47"/>
      <c r="DHU87" s="47"/>
      <c r="DHV87" s="47"/>
      <c r="DHW87" s="47"/>
      <c r="DHX87" s="47"/>
      <c r="DHY87" s="47"/>
      <c r="DHZ87" s="47"/>
      <c r="DIA87" s="47"/>
      <c r="DIB87" s="47"/>
      <c r="DIC87" s="47"/>
      <c r="DID87" s="47"/>
      <c r="DIE87" s="47"/>
      <c r="DIF87" s="47"/>
      <c r="DIG87" s="47"/>
      <c r="DIH87" s="47"/>
      <c r="DII87" s="47"/>
      <c r="DIJ87" s="47"/>
      <c r="DIK87" s="47"/>
      <c r="DIL87" s="47"/>
      <c r="DIM87" s="47"/>
      <c r="DIN87" s="47"/>
      <c r="DIO87" s="47"/>
      <c r="DIP87" s="47"/>
      <c r="DIQ87" s="47"/>
      <c r="DIR87" s="47"/>
      <c r="DIS87" s="47"/>
      <c r="DIT87" s="47"/>
      <c r="DIU87" s="47"/>
      <c r="DIV87" s="47"/>
      <c r="DIW87" s="47"/>
      <c r="DIX87" s="47"/>
      <c r="DIY87" s="47"/>
      <c r="DIZ87" s="47"/>
      <c r="DJA87" s="47"/>
      <c r="DJB87" s="47"/>
      <c r="DJC87" s="47"/>
      <c r="DJD87" s="47"/>
      <c r="DJE87" s="47"/>
      <c r="DJF87" s="47"/>
      <c r="DJG87" s="47"/>
      <c r="DJH87" s="47"/>
      <c r="DJI87" s="47"/>
      <c r="DJJ87" s="47"/>
      <c r="DJK87" s="47"/>
      <c r="DJL87" s="47"/>
      <c r="DJM87" s="47"/>
      <c r="DJN87" s="47"/>
      <c r="DJO87" s="47"/>
      <c r="DJP87" s="47"/>
      <c r="DJQ87" s="47"/>
      <c r="DJR87" s="47"/>
      <c r="DJS87" s="47"/>
      <c r="DJT87" s="47"/>
      <c r="DJU87" s="47"/>
      <c r="DJV87" s="47"/>
      <c r="DJW87" s="47"/>
      <c r="DJX87" s="47"/>
      <c r="DJY87" s="47"/>
      <c r="DJZ87" s="47"/>
      <c r="DKA87" s="47"/>
      <c r="DKB87" s="47"/>
      <c r="DKC87" s="47"/>
      <c r="DKD87" s="47"/>
      <c r="DKE87" s="47"/>
      <c r="DKF87" s="47"/>
      <c r="DKG87" s="47"/>
      <c r="DKH87" s="47"/>
      <c r="DKI87" s="47"/>
      <c r="DKJ87" s="47"/>
      <c r="DKK87" s="47"/>
      <c r="DKL87" s="47"/>
      <c r="DKM87" s="47"/>
      <c r="DKN87" s="47"/>
      <c r="DKO87" s="47"/>
      <c r="DKP87" s="47"/>
      <c r="DKQ87" s="47"/>
      <c r="DKR87" s="47"/>
      <c r="DKS87" s="47"/>
      <c r="DKT87" s="47"/>
      <c r="DKU87" s="47"/>
      <c r="DKV87" s="47"/>
      <c r="DKW87" s="47"/>
      <c r="DKX87" s="47"/>
      <c r="DKY87" s="47"/>
      <c r="DKZ87" s="47"/>
      <c r="DLA87" s="47"/>
      <c r="DLB87" s="47"/>
      <c r="DLC87" s="47"/>
      <c r="DLD87" s="47"/>
      <c r="DLE87" s="47"/>
      <c r="DLF87" s="47"/>
      <c r="DLG87" s="47"/>
      <c r="DLH87" s="47"/>
      <c r="DLI87" s="47"/>
      <c r="DLJ87" s="47"/>
      <c r="DLK87" s="47"/>
      <c r="DLL87" s="47"/>
      <c r="DLM87" s="47"/>
      <c r="DLN87" s="47"/>
      <c r="DLO87" s="47"/>
      <c r="DLP87" s="47"/>
      <c r="DLQ87" s="47"/>
      <c r="DLR87" s="47"/>
      <c r="DLS87" s="47"/>
      <c r="DLT87" s="47"/>
      <c r="DLU87" s="47"/>
      <c r="DLV87" s="47"/>
      <c r="DLW87" s="47"/>
      <c r="DLX87" s="47"/>
      <c r="DLY87" s="47"/>
      <c r="DLZ87" s="47"/>
      <c r="DMA87" s="47"/>
      <c r="DMB87" s="47"/>
      <c r="DMC87" s="47"/>
      <c r="DMD87" s="47"/>
      <c r="DME87" s="47"/>
      <c r="DMF87" s="47"/>
      <c r="DMG87" s="47"/>
      <c r="DMH87" s="47"/>
      <c r="DMI87" s="47"/>
      <c r="DMJ87" s="47"/>
      <c r="DMK87" s="47"/>
      <c r="DML87" s="47"/>
      <c r="DMM87" s="47"/>
      <c r="DMN87" s="47"/>
      <c r="DMO87" s="47"/>
      <c r="DMP87" s="47"/>
      <c r="DMQ87" s="47"/>
      <c r="DMR87" s="47"/>
      <c r="DMS87" s="47"/>
      <c r="DMT87" s="47"/>
      <c r="DMU87" s="47"/>
      <c r="DMV87" s="47"/>
      <c r="DMW87" s="47"/>
      <c r="DMX87" s="47"/>
      <c r="DMY87" s="47"/>
      <c r="DMZ87" s="47"/>
      <c r="DNA87" s="47"/>
      <c r="DNB87" s="47"/>
      <c r="DNC87" s="47"/>
      <c r="DND87" s="47"/>
      <c r="DNE87" s="47"/>
      <c r="DNF87" s="47"/>
      <c r="DNG87" s="47"/>
      <c r="DNH87" s="47"/>
      <c r="DNI87" s="47"/>
      <c r="DNJ87" s="47"/>
      <c r="DNK87" s="47"/>
      <c r="DNL87" s="47"/>
      <c r="DNM87" s="47"/>
      <c r="DNN87" s="47"/>
      <c r="DNO87" s="47"/>
      <c r="DNP87" s="47"/>
      <c r="DNQ87" s="47"/>
      <c r="DNR87" s="47"/>
      <c r="DNS87" s="47"/>
      <c r="DNT87" s="47"/>
      <c r="DNU87" s="47"/>
      <c r="DNV87" s="47"/>
      <c r="DNW87" s="47"/>
      <c r="DNX87" s="47"/>
      <c r="DNY87" s="47"/>
      <c r="DNZ87" s="47"/>
      <c r="DOA87" s="47"/>
      <c r="DOB87" s="47"/>
      <c r="DOC87" s="47"/>
      <c r="DOD87" s="47"/>
      <c r="DOE87" s="47"/>
      <c r="DOF87" s="47"/>
      <c r="DOG87" s="47"/>
      <c r="DOH87" s="47"/>
      <c r="DOI87" s="47"/>
      <c r="DOJ87" s="47"/>
      <c r="DOK87" s="47"/>
      <c r="DOL87" s="47"/>
      <c r="DOM87" s="47"/>
      <c r="DON87" s="47"/>
      <c r="DOO87" s="47"/>
      <c r="DOP87" s="47"/>
      <c r="DOQ87" s="47"/>
      <c r="DOR87" s="47"/>
      <c r="DOS87" s="47"/>
      <c r="DOT87" s="47"/>
      <c r="DOU87" s="47"/>
      <c r="DOV87" s="47"/>
      <c r="DOW87" s="47"/>
      <c r="DOX87" s="47"/>
      <c r="DOY87" s="47"/>
      <c r="DOZ87" s="47"/>
      <c r="DPA87" s="47"/>
      <c r="DPB87" s="47"/>
      <c r="DPC87" s="47"/>
      <c r="DPD87" s="47"/>
      <c r="DPE87" s="47"/>
      <c r="DPF87" s="47"/>
      <c r="DPG87" s="47"/>
      <c r="DPH87" s="47"/>
      <c r="DPI87" s="47"/>
      <c r="DPJ87" s="47"/>
      <c r="DPK87" s="47"/>
      <c r="DPL87" s="47"/>
      <c r="DPM87" s="47"/>
      <c r="DPN87" s="47"/>
      <c r="DPO87" s="47"/>
      <c r="DPP87" s="47"/>
      <c r="DPQ87" s="47"/>
      <c r="DPR87" s="47"/>
      <c r="DPS87" s="47"/>
      <c r="DPT87" s="47"/>
      <c r="DPU87" s="47"/>
      <c r="DPV87" s="47"/>
      <c r="DPW87" s="47"/>
      <c r="DPX87" s="47"/>
      <c r="DPY87" s="47"/>
      <c r="DPZ87" s="47"/>
      <c r="DQA87" s="47"/>
      <c r="DQB87" s="47"/>
      <c r="DQC87" s="47"/>
      <c r="DQD87" s="47"/>
      <c r="DQE87" s="47"/>
      <c r="DQF87" s="47"/>
      <c r="DQG87" s="47"/>
      <c r="DQH87" s="47"/>
      <c r="DQI87" s="47"/>
      <c r="DQJ87" s="47"/>
      <c r="DQK87" s="47"/>
      <c r="DQL87" s="47"/>
      <c r="DQM87" s="47"/>
      <c r="DQN87" s="47"/>
      <c r="DQO87" s="47"/>
      <c r="DQP87" s="47"/>
      <c r="DQQ87" s="47"/>
      <c r="DQR87" s="47"/>
      <c r="DQS87" s="47"/>
      <c r="DQT87" s="47"/>
      <c r="DQU87" s="47"/>
      <c r="DQV87" s="47"/>
      <c r="DQW87" s="47"/>
      <c r="DQX87" s="47"/>
      <c r="DQY87" s="47"/>
      <c r="DQZ87" s="47"/>
      <c r="DRA87" s="47"/>
      <c r="DRB87" s="47"/>
      <c r="DRC87" s="47"/>
      <c r="DRD87" s="47"/>
      <c r="DRE87" s="47"/>
      <c r="DRF87" s="47"/>
      <c r="DRG87" s="47"/>
      <c r="DRH87" s="47"/>
      <c r="DRI87" s="47"/>
      <c r="DRJ87" s="47"/>
      <c r="DRK87" s="47"/>
      <c r="DRL87" s="47"/>
      <c r="DRM87" s="47"/>
      <c r="DRN87" s="47"/>
      <c r="DRO87" s="47"/>
      <c r="DRP87" s="47"/>
      <c r="DRQ87" s="47"/>
      <c r="DRR87" s="47"/>
      <c r="DRS87" s="47"/>
      <c r="DRT87" s="47"/>
      <c r="DRU87" s="47"/>
      <c r="DRV87" s="47"/>
      <c r="DRW87" s="47"/>
      <c r="DRX87" s="47"/>
      <c r="DRY87" s="47"/>
      <c r="DRZ87" s="47"/>
      <c r="DSA87" s="47"/>
      <c r="DSB87" s="47"/>
      <c r="DSC87" s="47"/>
      <c r="DSD87" s="47"/>
      <c r="DSE87" s="47"/>
      <c r="DSF87" s="47"/>
      <c r="DSG87" s="47"/>
      <c r="DSH87" s="47"/>
      <c r="DSI87" s="47"/>
      <c r="DSJ87" s="47"/>
      <c r="DSK87" s="47"/>
      <c r="DSL87" s="47"/>
      <c r="DSM87" s="47"/>
      <c r="DSN87" s="47"/>
      <c r="DSO87" s="47"/>
      <c r="DSP87" s="47"/>
      <c r="DSQ87" s="47"/>
      <c r="DSR87" s="47"/>
      <c r="DSS87" s="47"/>
      <c r="DST87" s="47"/>
      <c r="DSU87" s="47"/>
      <c r="DSV87" s="47"/>
      <c r="DSW87" s="47"/>
      <c r="DSX87" s="47"/>
      <c r="DSY87" s="47"/>
      <c r="DSZ87" s="47"/>
      <c r="DTA87" s="47"/>
      <c r="DTB87" s="47"/>
      <c r="DTC87" s="47"/>
      <c r="DTD87" s="47"/>
      <c r="DTE87" s="47"/>
      <c r="DTF87" s="47"/>
      <c r="DTG87" s="47"/>
      <c r="DTH87" s="47"/>
      <c r="DTI87" s="47"/>
      <c r="DTJ87" s="47"/>
      <c r="DTK87" s="47"/>
      <c r="DTL87" s="47"/>
      <c r="DTM87" s="47"/>
      <c r="DTN87" s="47"/>
      <c r="DTO87" s="47"/>
      <c r="DTP87" s="47"/>
      <c r="DTQ87" s="47"/>
      <c r="DTR87" s="47"/>
      <c r="DTS87" s="47"/>
      <c r="DTT87" s="47"/>
      <c r="DTU87" s="47"/>
      <c r="DTV87" s="47"/>
      <c r="DTW87" s="47"/>
      <c r="DTX87" s="47"/>
      <c r="DTY87" s="47"/>
      <c r="DTZ87" s="47"/>
      <c r="DUA87" s="47"/>
      <c r="DUB87" s="47"/>
      <c r="DUC87" s="47"/>
      <c r="DUD87" s="47"/>
      <c r="DUE87" s="47"/>
      <c r="DUF87" s="47"/>
      <c r="DUG87" s="47"/>
      <c r="DUH87" s="47"/>
      <c r="DUI87" s="47"/>
      <c r="DUJ87" s="47"/>
      <c r="DUK87" s="47"/>
      <c r="DUL87" s="47"/>
      <c r="DUM87" s="47"/>
      <c r="DUN87" s="47"/>
      <c r="DUO87" s="47"/>
      <c r="DUP87" s="47"/>
      <c r="DUQ87" s="47"/>
      <c r="DUR87" s="47"/>
      <c r="DUS87" s="47"/>
      <c r="DUT87" s="47"/>
      <c r="DUU87" s="47"/>
      <c r="DUV87" s="47"/>
      <c r="DUW87" s="47"/>
      <c r="DUX87" s="47"/>
      <c r="DUY87" s="47"/>
      <c r="DUZ87" s="47"/>
      <c r="DVA87" s="47"/>
      <c r="DVB87" s="47"/>
      <c r="DVC87" s="47"/>
      <c r="DVD87" s="47"/>
      <c r="DVE87" s="47"/>
      <c r="DVF87" s="47"/>
      <c r="DVG87" s="47"/>
      <c r="DVH87" s="47"/>
      <c r="DVI87" s="47"/>
      <c r="DVJ87" s="47"/>
      <c r="DVK87" s="47"/>
      <c r="DVL87" s="47"/>
      <c r="DVM87" s="47"/>
      <c r="DVN87" s="47"/>
      <c r="DVO87" s="47"/>
      <c r="DVP87" s="47"/>
      <c r="DVQ87" s="47"/>
      <c r="DVR87" s="47"/>
      <c r="DVS87" s="47"/>
      <c r="DVT87" s="47"/>
      <c r="DVU87" s="47"/>
      <c r="DVV87" s="47"/>
      <c r="DVW87" s="47"/>
      <c r="DVX87" s="47"/>
      <c r="DVY87" s="47"/>
      <c r="DVZ87" s="47"/>
      <c r="DWA87" s="47"/>
      <c r="DWB87" s="47"/>
      <c r="DWC87" s="47"/>
      <c r="DWD87" s="47"/>
      <c r="DWE87" s="47"/>
      <c r="DWF87" s="47"/>
      <c r="DWG87" s="47"/>
      <c r="DWH87" s="47"/>
      <c r="DWI87" s="47"/>
      <c r="DWJ87" s="47"/>
      <c r="DWK87" s="47"/>
      <c r="DWL87" s="47"/>
      <c r="DWM87" s="47"/>
      <c r="DWN87" s="47"/>
      <c r="DWO87" s="47"/>
      <c r="DWP87" s="47"/>
      <c r="DWQ87" s="47"/>
      <c r="DWR87" s="47"/>
      <c r="DWS87" s="47"/>
      <c r="DWT87" s="47"/>
      <c r="DWU87" s="47"/>
      <c r="DWV87" s="47"/>
      <c r="DWW87" s="47"/>
      <c r="DWX87" s="47"/>
      <c r="DWY87" s="47"/>
      <c r="DWZ87" s="47"/>
      <c r="DXA87" s="47"/>
      <c r="DXB87" s="47"/>
      <c r="DXC87" s="47"/>
      <c r="DXD87" s="47"/>
      <c r="DXE87" s="47"/>
      <c r="DXF87" s="47"/>
      <c r="DXG87" s="47"/>
      <c r="DXH87" s="47"/>
      <c r="DXI87" s="47"/>
      <c r="DXJ87" s="47"/>
      <c r="DXK87" s="47"/>
      <c r="DXL87" s="47"/>
      <c r="DXM87" s="47"/>
      <c r="DXN87" s="47"/>
      <c r="DXO87" s="47"/>
      <c r="DXP87" s="47"/>
      <c r="DXQ87" s="47"/>
      <c r="DXR87" s="47"/>
      <c r="DXS87" s="47"/>
      <c r="DXT87" s="47"/>
      <c r="DXU87" s="47"/>
      <c r="DXV87" s="47"/>
      <c r="DXW87" s="47"/>
      <c r="DXX87" s="47"/>
      <c r="DXY87" s="47"/>
      <c r="DXZ87" s="47"/>
      <c r="DYA87" s="47"/>
      <c r="DYB87" s="47"/>
      <c r="DYC87" s="47"/>
      <c r="DYD87" s="47"/>
      <c r="DYE87" s="47"/>
      <c r="DYF87" s="47"/>
      <c r="DYG87" s="47"/>
      <c r="DYH87" s="47"/>
      <c r="DYI87" s="47"/>
      <c r="DYJ87" s="47"/>
      <c r="DYK87" s="47"/>
      <c r="DYL87" s="47"/>
      <c r="DYM87" s="47"/>
      <c r="DYN87" s="47"/>
      <c r="DYO87" s="47"/>
      <c r="DYP87" s="47"/>
      <c r="DYQ87" s="47"/>
      <c r="DYR87" s="47"/>
      <c r="DYS87" s="47"/>
      <c r="DYT87" s="47"/>
      <c r="DYU87" s="47"/>
      <c r="DYV87" s="47"/>
      <c r="DYW87" s="47"/>
      <c r="DYX87" s="47"/>
      <c r="DYY87" s="47"/>
      <c r="DYZ87" s="47"/>
      <c r="DZA87" s="47"/>
      <c r="DZB87" s="47"/>
      <c r="DZC87" s="47"/>
      <c r="DZD87" s="47"/>
      <c r="DZE87" s="47"/>
      <c r="DZF87" s="47"/>
      <c r="DZG87" s="47"/>
      <c r="DZH87" s="47"/>
      <c r="DZI87" s="47"/>
      <c r="DZJ87" s="47"/>
      <c r="DZK87" s="47"/>
      <c r="DZL87" s="47"/>
      <c r="DZM87" s="47"/>
      <c r="DZN87" s="47"/>
      <c r="DZO87" s="47"/>
      <c r="DZP87" s="47"/>
      <c r="DZQ87" s="47"/>
      <c r="DZR87" s="47"/>
      <c r="DZS87" s="47"/>
      <c r="DZT87" s="47"/>
      <c r="DZU87" s="47"/>
      <c r="DZV87" s="47"/>
      <c r="DZW87" s="47"/>
      <c r="DZX87" s="47"/>
      <c r="DZY87" s="47"/>
      <c r="DZZ87" s="47"/>
      <c r="EAA87" s="47"/>
      <c r="EAB87" s="47"/>
      <c r="EAC87" s="47"/>
      <c r="EAD87" s="47"/>
      <c r="EAE87" s="47"/>
      <c r="EAF87" s="47"/>
      <c r="EAG87" s="47"/>
      <c r="EAH87" s="47"/>
      <c r="EAI87" s="47"/>
      <c r="EAJ87" s="47"/>
      <c r="EAK87" s="47"/>
      <c r="EAL87" s="47"/>
      <c r="EAM87" s="47"/>
      <c r="EAN87" s="47"/>
      <c r="EAO87" s="47"/>
      <c r="EAP87" s="47"/>
      <c r="EAQ87" s="47"/>
      <c r="EAR87" s="47"/>
      <c r="EAS87" s="47"/>
      <c r="EAT87" s="47"/>
      <c r="EAU87" s="47"/>
      <c r="EAV87" s="47"/>
      <c r="EAW87" s="47"/>
      <c r="EAX87" s="47"/>
      <c r="EAY87" s="47"/>
      <c r="EAZ87" s="47"/>
      <c r="EBA87" s="47"/>
      <c r="EBB87" s="47"/>
      <c r="EBC87" s="47"/>
      <c r="EBD87" s="47"/>
      <c r="EBE87" s="47"/>
      <c r="EBF87" s="47"/>
      <c r="EBG87" s="47"/>
      <c r="EBH87" s="47"/>
      <c r="EBI87" s="47"/>
      <c r="EBJ87" s="47"/>
      <c r="EBK87" s="47"/>
      <c r="EBL87" s="47"/>
      <c r="EBM87" s="47"/>
      <c r="EBN87" s="47"/>
      <c r="EBO87" s="47"/>
      <c r="EBP87" s="47"/>
      <c r="EBQ87" s="47"/>
      <c r="EBR87" s="47"/>
      <c r="EBS87" s="47"/>
      <c r="EBT87" s="47"/>
      <c r="EBU87" s="47"/>
      <c r="EBV87" s="47"/>
      <c r="EBW87" s="47"/>
      <c r="EBX87" s="47"/>
      <c r="EBY87" s="47"/>
      <c r="EBZ87" s="47"/>
      <c r="ECA87" s="47"/>
      <c r="ECB87" s="47"/>
      <c r="ECC87" s="47"/>
      <c r="ECD87" s="47"/>
      <c r="ECE87" s="47"/>
      <c r="ECF87" s="47"/>
      <c r="ECG87" s="47"/>
      <c r="ECH87" s="47"/>
      <c r="ECI87" s="47"/>
      <c r="ECJ87" s="47"/>
      <c r="ECK87" s="47"/>
      <c r="ECL87" s="47"/>
      <c r="ECM87" s="47"/>
      <c r="ECN87" s="47"/>
      <c r="ECO87" s="47"/>
      <c r="ECP87" s="47"/>
      <c r="ECQ87" s="47"/>
      <c r="ECR87" s="47"/>
      <c r="ECS87" s="47"/>
      <c r="ECT87" s="47"/>
      <c r="ECU87" s="47"/>
      <c r="ECV87" s="47"/>
      <c r="ECW87" s="47"/>
      <c r="ECX87" s="47"/>
      <c r="ECY87" s="47"/>
      <c r="ECZ87" s="47"/>
      <c r="EDA87" s="47"/>
      <c r="EDB87" s="47"/>
      <c r="EDC87" s="47"/>
      <c r="EDD87" s="47"/>
      <c r="EDE87" s="47"/>
      <c r="EDF87" s="47"/>
      <c r="EDG87" s="47"/>
      <c r="EDH87" s="47"/>
      <c r="EDI87" s="47"/>
      <c r="EDJ87" s="47"/>
      <c r="EDK87" s="47"/>
      <c r="EDL87" s="47"/>
      <c r="EDM87" s="47"/>
      <c r="EDN87" s="47"/>
      <c r="EDO87" s="47"/>
      <c r="EDP87" s="47"/>
      <c r="EDQ87" s="47"/>
      <c r="EDR87" s="47"/>
      <c r="EDS87" s="47"/>
      <c r="EDT87" s="47"/>
      <c r="EDU87" s="47"/>
      <c r="EDV87" s="47"/>
      <c r="EDW87" s="47"/>
      <c r="EDX87" s="47"/>
      <c r="EDY87" s="47"/>
      <c r="EDZ87" s="47"/>
      <c r="EEA87" s="47"/>
      <c r="EEB87" s="47"/>
      <c r="EEC87" s="47"/>
      <c r="EED87" s="47"/>
      <c r="EEE87" s="47"/>
      <c r="EEF87" s="47"/>
      <c r="EEG87" s="47"/>
      <c r="EEH87" s="47"/>
      <c r="EEI87" s="47"/>
      <c r="EEJ87" s="47"/>
      <c r="EEK87" s="47"/>
      <c r="EEL87" s="47"/>
      <c r="EEM87" s="47"/>
      <c r="EEN87" s="47"/>
      <c r="EEO87" s="47"/>
      <c r="EEP87" s="47"/>
      <c r="EEQ87" s="47"/>
      <c r="EER87" s="47"/>
      <c r="EES87" s="47"/>
      <c r="EET87" s="47"/>
      <c r="EEU87" s="47"/>
      <c r="EEV87" s="47"/>
      <c r="EEW87" s="47"/>
      <c r="EEX87" s="47"/>
      <c r="EEY87" s="47"/>
      <c r="EEZ87" s="47"/>
      <c r="EFA87" s="47"/>
      <c r="EFB87" s="47"/>
      <c r="EFC87" s="47"/>
      <c r="EFD87" s="47"/>
      <c r="EFE87" s="47"/>
      <c r="EFF87" s="47"/>
      <c r="EFG87" s="47"/>
      <c r="EFH87" s="47"/>
      <c r="EFI87" s="47"/>
      <c r="EFJ87" s="47"/>
      <c r="EFK87" s="47"/>
      <c r="EFL87" s="47"/>
      <c r="EFM87" s="47"/>
      <c r="EFN87" s="47"/>
      <c r="EFO87" s="47"/>
      <c r="EFP87" s="47"/>
      <c r="EFQ87" s="47"/>
      <c r="EFR87" s="47"/>
      <c r="EFS87" s="47"/>
      <c r="EFT87" s="47"/>
      <c r="EFU87" s="47"/>
      <c r="EFV87" s="47"/>
      <c r="EFW87" s="47"/>
      <c r="EFX87" s="47"/>
      <c r="EFY87" s="47"/>
      <c r="EFZ87" s="47"/>
      <c r="EGA87" s="47"/>
      <c r="EGB87" s="47"/>
      <c r="EGC87" s="47"/>
      <c r="EGD87" s="47"/>
      <c r="EGE87" s="47"/>
      <c r="EGF87" s="47"/>
      <c r="EGG87" s="47"/>
      <c r="EGH87" s="47"/>
      <c r="EGI87" s="47"/>
      <c r="EGJ87" s="47"/>
      <c r="EGK87" s="47"/>
      <c r="EGL87" s="47"/>
      <c r="EGM87" s="47"/>
      <c r="EGN87" s="47"/>
      <c r="EGO87" s="47"/>
      <c r="EGP87" s="47"/>
      <c r="EGQ87" s="47"/>
      <c r="EGR87" s="47"/>
      <c r="EGS87" s="47"/>
      <c r="EGT87" s="47"/>
      <c r="EGU87" s="47"/>
      <c r="EGV87" s="47"/>
      <c r="EGW87" s="47"/>
      <c r="EGX87" s="47"/>
      <c r="EGY87" s="47"/>
      <c r="EGZ87" s="47"/>
      <c r="EHA87" s="47"/>
      <c r="EHB87" s="47"/>
      <c r="EHC87" s="47"/>
      <c r="EHD87" s="47"/>
      <c r="EHE87" s="47"/>
      <c r="EHF87" s="47"/>
      <c r="EHG87" s="47"/>
      <c r="EHH87" s="47"/>
      <c r="EHI87" s="47"/>
      <c r="EHJ87" s="47"/>
      <c r="EHK87" s="47"/>
      <c r="EHL87" s="47"/>
      <c r="EHM87" s="47"/>
      <c r="EHN87" s="47"/>
      <c r="EHO87" s="47"/>
      <c r="EHP87" s="47"/>
      <c r="EHQ87" s="47"/>
      <c r="EHR87" s="47"/>
      <c r="EHS87" s="47"/>
      <c r="EHT87" s="47"/>
      <c r="EHU87" s="47"/>
      <c r="EHV87" s="47"/>
      <c r="EHW87" s="47"/>
      <c r="EHX87" s="47"/>
      <c r="EHY87" s="47"/>
      <c r="EHZ87" s="47"/>
      <c r="EIA87" s="47"/>
      <c r="EIB87" s="47"/>
      <c r="EIC87" s="47"/>
      <c r="EID87" s="47"/>
      <c r="EIE87" s="47"/>
      <c r="EIF87" s="47"/>
      <c r="EIG87" s="47"/>
      <c r="EIH87" s="47"/>
      <c r="EII87" s="47"/>
      <c r="EIJ87" s="47"/>
      <c r="EIK87" s="47"/>
      <c r="EIL87" s="47"/>
      <c r="EIM87" s="47"/>
      <c r="EIN87" s="47"/>
      <c r="EIO87" s="47"/>
      <c r="EIP87" s="47"/>
      <c r="EIQ87" s="47"/>
      <c r="EIR87" s="47"/>
      <c r="EIS87" s="47"/>
      <c r="EIT87" s="47"/>
      <c r="EIU87" s="47"/>
      <c r="EIV87" s="47"/>
      <c r="EIW87" s="47"/>
      <c r="EIX87" s="47"/>
      <c r="EIY87" s="47"/>
      <c r="EIZ87" s="47"/>
      <c r="EJA87" s="47"/>
      <c r="EJB87" s="47"/>
      <c r="EJC87" s="47"/>
      <c r="EJD87" s="47"/>
      <c r="EJE87" s="47"/>
      <c r="EJF87" s="47"/>
      <c r="EJG87" s="47"/>
      <c r="EJH87" s="47"/>
      <c r="EJI87" s="47"/>
      <c r="EJJ87" s="47"/>
      <c r="EJK87" s="47"/>
      <c r="EJL87" s="47"/>
      <c r="EJM87" s="47"/>
      <c r="EJN87" s="47"/>
      <c r="EJO87" s="47"/>
      <c r="EJP87" s="47"/>
      <c r="EJQ87" s="47"/>
      <c r="EJR87" s="47"/>
      <c r="EJS87" s="47"/>
      <c r="EJT87" s="47"/>
      <c r="EJU87" s="47"/>
      <c r="EJV87" s="47"/>
      <c r="EJW87" s="47"/>
      <c r="EJX87" s="47"/>
      <c r="EJY87" s="47"/>
      <c r="EJZ87" s="47"/>
      <c r="EKA87" s="47"/>
      <c r="EKB87" s="47"/>
      <c r="EKC87" s="47"/>
      <c r="EKD87" s="47"/>
      <c r="EKE87" s="47"/>
      <c r="EKF87" s="47"/>
      <c r="EKG87" s="47"/>
      <c r="EKH87" s="47"/>
      <c r="EKI87" s="47"/>
      <c r="EKJ87" s="47"/>
      <c r="EKK87" s="47"/>
      <c r="EKL87" s="47"/>
      <c r="EKM87" s="47"/>
      <c r="EKN87" s="47"/>
      <c r="EKO87" s="47"/>
      <c r="EKP87" s="47"/>
      <c r="EKQ87" s="47"/>
      <c r="EKR87" s="47"/>
      <c r="EKS87" s="47"/>
      <c r="EKT87" s="47"/>
      <c r="EKU87" s="47"/>
      <c r="EKV87" s="47"/>
      <c r="EKW87" s="47"/>
      <c r="EKX87" s="47"/>
      <c r="EKY87" s="47"/>
      <c r="EKZ87" s="47"/>
      <c r="ELA87" s="47"/>
      <c r="ELB87" s="47"/>
      <c r="ELC87" s="47"/>
      <c r="ELD87" s="47"/>
      <c r="ELE87" s="47"/>
      <c r="ELF87" s="47"/>
      <c r="ELG87" s="47"/>
      <c r="ELH87" s="47"/>
      <c r="ELI87" s="47"/>
      <c r="ELJ87" s="47"/>
      <c r="ELK87" s="47"/>
      <c r="ELL87" s="47"/>
      <c r="ELM87" s="47"/>
      <c r="ELN87" s="47"/>
      <c r="ELO87" s="47"/>
      <c r="ELP87" s="47"/>
      <c r="ELQ87" s="47"/>
      <c r="ELR87" s="47"/>
      <c r="ELS87" s="47"/>
      <c r="ELT87" s="47"/>
      <c r="ELU87" s="47"/>
      <c r="ELV87" s="47"/>
      <c r="ELW87" s="47"/>
      <c r="ELX87" s="47"/>
      <c r="ELY87" s="47"/>
      <c r="ELZ87" s="47"/>
      <c r="EMA87" s="47"/>
      <c r="EMB87" s="47"/>
      <c r="EMC87" s="47"/>
      <c r="EMD87" s="47"/>
      <c r="EME87" s="47"/>
      <c r="EMF87" s="47"/>
      <c r="EMG87" s="47"/>
      <c r="EMH87" s="47"/>
      <c r="EMI87" s="47"/>
      <c r="EMJ87" s="47"/>
      <c r="EMK87" s="47"/>
      <c r="EML87" s="47"/>
      <c r="EMM87" s="47"/>
      <c r="EMN87" s="47"/>
      <c r="EMO87" s="47"/>
      <c r="EMP87" s="47"/>
      <c r="EMQ87" s="47"/>
      <c r="EMR87" s="47"/>
      <c r="EMS87" s="47"/>
      <c r="EMT87" s="47"/>
      <c r="EMU87" s="47"/>
      <c r="EMV87" s="47"/>
      <c r="EMW87" s="47"/>
      <c r="EMX87" s="47"/>
      <c r="EMY87" s="47"/>
      <c r="EMZ87" s="47"/>
      <c r="ENA87" s="47"/>
      <c r="ENB87" s="47"/>
      <c r="ENC87" s="47"/>
      <c r="END87" s="47"/>
      <c r="ENE87" s="47"/>
      <c r="ENF87" s="47"/>
      <c r="ENG87" s="47"/>
      <c r="ENH87" s="47"/>
      <c r="ENI87" s="47"/>
      <c r="ENJ87" s="47"/>
      <c r="ENK87" s="47"/>
      <c r="ENL87" s="47"/>
      <c r="ENM87" s="47"/>
      <c r="ENN87" s="47"/>
      <c r="ENO87" s="47"/>
      <c r="ENP87" s="47"/>
      <c r="ENQ87" s="47"/>
      <c r="ENR87" s="47"/>
      <c r="ENS87" s="47"/>
      <c r="ENT87" s="47"/>
      <c r="ENU87" s="47"/>
      <c r="ENV87" s="47"/>
      <c r="ENW87" s="47"/>
      <c r="ENX87" s="47"/>
      <c r="ENY87" s="47"/>
      <c r="ENZ87" s="47"/>
      <c r="EOA87" s="47"/>
      <c r="EOB87" s="47"/>
      <c r="EOC87" s="47"/>
      <c r="EOD87" s="47"/>
      <c r="EOE87" s="47"/>
      <c r="EOF87" s="47"/>
      <c r="EOG87" s="47"/>
      <c r="EOH87" s="47"/>
      <c r="EOI87" s="47"/>
      <c r="EOJ87" s="47"/>
      <c r="EOK87" s="47"/>
      <c r="EOL87" s="47"/>
      <c r="EOM87" s="47"/>
      <c r="EON87" s="47"/>
      <c r="EOO87" s="47"/>
      <c r="EOP87" s="47"/>
      <c r="EOQ87" s="47"/>
      <c r="EOR87" s="47"/>
      <c r="EOS87" s="47"/>
      <c r="EOT87" s="47"/>
      <c r="EOU87" s="47"/>
      <c r="EOV87" s="47"/>
      <c r="EOW87" s="47"/>
      <c r="EOX87" s="47"/>
      <c r="EOY87" s="47"/>
      <c r="EOZ87" s="47"/>
      <c r="EPA87" s="47"/>
      <c r="EPB87" s="47"/>
      <c r="EPC87" s="47"/>
      <c r="EPD87" s="47"/>
      <c r="EPE87" s="47"/>
      <c r="EPF87" s="47"/>
      <c r="EPG87" s="47"/>
      <c r="EPH87" s="47"/>
      <c r="EPI87" s="47"/>
      <c r="EPJ87" s="47"/>
      <c r="EPK87" s="47"/>
      <c r="EPL87" s="47"/>
      <c r="EPM87" s="47"/>
      <c r="EPN87" s="47"/>
      <c r="EPO87" s="47"/>
      <c r="EPP87" s="47"/>
      <c r="EPQ87" s="47"/>
      <c r="EPR87" s="47"/>
      <c r="EPS87" s="47"/>
      <c r="EPT87" s="47"/>
      <c r="EPU87" s="47"/>
      <c r="EPV87" s="47"/>
      <c r="EPW87" s="47"/>
      <c r="EPX87" s="47"/>
      <c r="EPY87" s="47"/>
      <c r="EPZ87" s="47"/>
      <c r="EQA87" s="47"/>
      <c r="EQB87" s="47"/>
      <c r="EQC87" s="47"/>
      <c r="EQD87" s="47"/>
      <c r="EQE87" s="47"/>
      <c r="EQF87" s="47"/>
      <c r="EQG87" s="47"/>
      <c r="EQH87" s="47"/>
      <c r="EQI87" s="47"/>
      <c r="EQJ87" s="47"/>
      <c r="EQK87" s="47"/>
      <c r="EQL87" s="47"/>
      <c r="EQM87" s="47"/>
      <c r="EQN87" s="47"/>
      <c r="EQO87" s="47"/>
      <c r="EQP87" s="47"/>
      <c r="EQQ87" s="47"/>
      <c r="EQR87" s="47"/>
      <c r="EQS87" s="47"/>
      <c r="EQT87" s="47"/>
      <c r="EQU87" s="47"/>
      <c r="EQV87" s="47"/>
      <c r="EQW87" s="47"/>
      <c r="EQX87" s="47"/>
      <c r="EQY87" s="47"/>
      <c r="EQZ87" s="47"/>
      <c r="ERA87" s="47"/>
      <c r="ERB87" s="47"/>
      <c r="ERC87" s="47"/>
      <c r="ERD87" s="47"/>
      <c r="ERE87" s="47"/>
      <c r="ERF87" s="47"/>
      <c r="ERG87" s="47"/>
      <c r="ERH87" s="47"/>
      <c r="ERI87" s="47"/>
      <c r="ERJ87" s="47"/>
      <c r="ERK87" s="47"/>
      <c r="ERL87" s="47"/>
      <c r="ERM87" s="47"/>
      <c r="ERN87" s="47"/>
      <c r="ERO87" s="47"/>
      <c r="ERP87" s="47"/>
      <c r="ERQ87" s="47"/>
      <c r="ERR87" s="47"/>
      <c r="ERS87" s="47"/>
      <c r="ERT87" s="47"/>
      <c r="ERU87" s="47"/>
      <c r="ERV87" s="47"/>
      <c r="ERW87" s="47"/>
      <c r="ERX87" s="47"/>
      <c r="ERY87" s="47"/>
      <c r="ERZ87" s="47"/>
      <c r="ESA87" s="47"/>
      <c r="ESB87" s="47"/>
      <c r="ESC87" s="47"/>
      <c r="ESD87" s="47"/>
      <c r="ESE87" s="47"/>
      <c r="ESF87" s="47"/>
      <c r="ESG87" s="47"/>
      <c r="ESH87" s="47"/>
      <c r="ESI87" s="47"/>
      <c r="ESJ87" s="47"/>
      <c r="ESK87" s="47"/>
      <c r="ESL87" s="47"/>
      <c r="ESM87" s="47"/>
      <c r="ESN87" s="47"/>
      <c r="ESO87" s="47"/>
      <c r="ESP87" s="47"/>
      <c r="ESQ87" s="47"/>
      <c r="ESR87" s="47"/>
      <c r="ESS87" s="47"/>
      <c r="EST87" s="47"/>
      <c r="ESU87" s="47"/>
      <c r="ESV87" s="47"/>
      <c r="ESW87" s="47"/>
      <c r="ESX87" s="47"/>
      <c r="ESY87" s="47"/>
      <c r="ESZ87" s="47"/>
      <c r="ETA87" s="47"/>
      <c r="ETB87" s="47"/>
      <c r="ETC87" s="47"/>
      <c r="ETD87" s="47"/>
      <c r="ETE87" s="47"/>
      <c r="ETF87" s="47"/>
      <c r="ETG87" s="47"/>
      <c r="ETH87" s="47"/>
      <c r="ETI87" s="47"/>
      <c r="ETJ87" s="47"/>
      <c r="ETK87" s="47"/>
      <c r="ETL87" s="47"/>
      <c r="ETM87" s="47"/>
      <c r="ETN87" s="47"/>
      <c r="ETO87" s="47"/>
      <c r="ETP87" s="47"/>
      <c r="ETQ87" s="47"/>
      <c r="ETR87" s="47"/>
      <c r="ETS87" s="47"/>
      <c r="ETT87" s="47"/>
      <c r="ETU87" s="47"/>
      <c r="ETV87" s="47"/>
      <c r="ETW87" s="47"/>
      <c r="ETX87" s="47"/>
      <c r="ETY87" s="47"/>
      <c r="ETZ87" s="47"/>
      <c r="EUA87" s="47"/>
      <c r="EUB87" s="47"/>
      <c r="EUC87" s="47"/>
      <c r="EUD87" s="47"/>
      <c r="EUE87" s="47"/>
      <c r="EUF87" s="47"/>
      <c r="EUG87" s="47"/>
      <c r="EUH87" s="47"/>
      <c r="EUI87" s="47"/>
      <c r="EUJ87" s="47"/>
      <c r="EUK87" s="47"/>
      <c r="EUL87" s="47"/>
      <c r="EUM87" s="47"/>
      <c r="EUN87" s="47"/>
      <c r="EUO87" s="47"/>
      <c r="EUP87" s="47"/>
      <c r="EUQ87" s="47"/>
      <c r="EUR87" s="47"/>
      <c r="EUS87" s="47"/>
      <c r="EUT87" s="47"/>
      <c r="EUU87" s="47"/>
      <c r="EUV87" s="47"/>
      <c r="EUW87" s="47"/>
      <c r="EUX87" s="47"/>
      <c r="EUY87" s="47"/>
      <c r="EUZ87" s="47"/>
      <c r="EVA87" s="47"/>
      <c r="EVB87" s="47"/>
      <c r="EVC87" s="47"/>
      <c r="EVD87" s="47"/>
      <c r="EVE87" s="47"/>
      <c r="EVF87" s="47"/>
      <c r="EVG87" s="47"/>
      <c r="EVH87" s="47"/>
      <c r="EVI87" s="47"/>
      <c r="EVJ87" s="47"/>
      <c r="EVK87" s="47"/>
      <c r="EVL87" s="47"/>
      <c r="EVM87" s="47"/>
      <c r="EVN87" s="47"/>
      <c r="EVO87" s="47"/>
      <c r="EVP87" s="47"/>
      <c r="EVQ87" s="47"/>
      <c r="EVR87" s="47"/>
      <c r="EVS87" s="47"/>
      <c r="EVT87" s="47"/>
      <c r="EVU87" s="47"/>
      <c r="EVV87" s="47"/>
      <c r="EVW87" s="47"/>
      <c r="EVX87" s="47"/>
      <c r="EVY87" s="47"/>
      <c r="EVZ87" s="47"/>
      <c r="EWA87" s="47"/>
      <c r="EWB87" s="47"/>
      <c r="EWC87" s="47"/>
      <c r="EWD87" s="47"/>
      <c r="EWE87" s="47"/>
      <c r="EWF87" s="47"/>
      <c r="EWG87" s="47"/>
      <c r="EWH87" s="47"/>
      <c r="EWI87" s="47"/>
      <c r="EWJ87" s="47"/>
      <c r="EWK87" s="47"/>
      <c r="EWL87" s="47"/>
      <c r="EWM87" s="47"/>
      <c r="EWN87" s="47"/>
      <c r="EWO87" s="47"/>
      <c r="EWP87" s="47"/>
      <c r="EWQ87" s="47"/>
      <c r="EWR87" s="47"/>
      <c r="EWS87" s="47"/>
      <c r="EWT87" s="47"/>
      <c r="EWU87" s="47"/>
      <c r="EWV87" s="47"/>
      <c r="EWW87" s="47"/>
      <c r="EWX87" s="47"/>
      <c r="EWY87" s="47"/>
      <c r="EWZ87" s="47"/>
      <c r="EXA87" s="47"/>
      <c r="EXB87" s="47"/>
      <c r="EXC87" s="47"/>
      <c r="EXD87" s="47"/>
      <c r="EXE87" s="47"/>
      <c r="EXF87" s="47"/>
      <c r="EXG87" s="47"/>
      <c r="EXH87" s="47"/>
      <c r="EXI87" s="47"/>
      <c r="EXJ87" s="47"/>
      <c r="EXK87" s="47"/>
      <c r="EXL87" s="47"/>
      <c r="EXM87" s="47"/>
      <c r="EXN87" s="47"/>
      <c r="EXO87" s="47"/>
      <c r="EXP87" s="47"/>
      <c r="EXQ87" s="47"/>
      <c r="EXR87" s="47"/>
      <c r="EXS87" s="47"/>
      <c r="EXT87" s="47"/>
      <c r="EXU87" s="47"/>
      <c r="EXV87" s="47"/>
      <c r="EXW87" s="47"/>
      <c r="EXX87" s="47"/>
      <c r="EXY87" s="47"/>
      <c r="EXZ87" s="47"/>
      <c r="EYA87" s="47"/>
      <c r="EYB87" s="47"/>
      <c r="EYC87" s="47"/>
      <c r="EYD87" s="47"/>
      <c r="EYE87" s="47"/>
      <c r="EYF87" s="47"/>
      <c r="EYG87" s="47"/>
      <c r="EYH87" s="47"/>
      <c r="EYI87" s="47"/>
      <c r="EYJ87" s="47"/>
      <c r="EYK87" s="47"/>
      <c r="EYL87" s="47"/>
      <c r="EYM87" s="47"/>
      <c r="EYN87" s="47"/>
      <c r="EYO87" s="47"/>
      <c r="EYP87" s="47"/>
      <c r="EYQ87" s="47"/>
      <c r="EYR87" s="47"/>
      <c r="EYS87" s="47"/>
      <c r="EYT87" s="47"/>
      <c r="EYU87" s="47"/>
      <c r="EYV87" s="47"/>
      <c r="EYW87" s="47"/>
      <c r="EYX87" s="47"/>
      <c r="EYY87" s="47"/>
      <c r="EYZ87" s="47"/>
      <c r="EZA87" s="47"/>
      <c r="EZB87" s="47"/>
      <c r="EZC87" s="47"/>
      <c r="EZD87" s="47"/>
      <c r="EZE87" s="47"/>
      <c r="EZF87" s="47"/>
      <c r="EZG87" s="47"/>
      <c r="EZH87" s="47"/>
      <c r="EZI87" s="47"/>
      <c r="EZJ87" s="47"/>
      <c r="EZK87" s="47"/>
      <c r="EZL87" s="47"/>
      <c r="EZM87" s="47"/>
      <c r="EZN87" s="47"/>
      <c r="EZO87" s="47"/>
      <c r="EZP87" s="47"/>
      <c r="EZQ87" s="47"/>
      <c r="EZR87" s="47"/>
      <c r="EZS87" s="47"/>
      <c r="EZT87" s="47"/>
      <c r="EZU87" s="47"/>
      <c r="EZV87" s="47"/>
      <c r="EZW87" s="47"/>
      <c r="EZX87" s="47"/>
      <c r="EZY87" s="47"/>
      <c r="EZZ87" s="47"/>
      <c r="FAA87" s="47"/>
      <c r="FAB87" s="47"/>
      <c r="FAC87" s="47"/>
      <c r="FAD87" s="47"/>
      <c r="FAE87" s="47"/>
      <c r="FAF87" s="47"/>
      <c r="FAG87" s="47"/>
      <c r="FAH87" s="47"/>
      <c r="FAI87" s="47"/>
      <c r="FAJ87" s="47"/>
      <c r="FAK87" s="47"/>
      <c r="FAL87" s="47"/>
      <c r="FAM87" s="47"/>
      <c r="FAN87" s="47"/>
      <c r="FAO87" s="47"/>
      <c r="FAP87" s="47"/>
      <c r="FAQ87" s="47"/>
      <c r="FAR87" s="47"/>
      <c r="FAS87" s="47"/>
      <c r="FAT87" s="47"/>
      <c r="FAU87" s="47"/>
      <c r="FAV87" s="47"/>
      <c r="FAW87" s="47"/>
      <c r="FAX87" s="47"/>
      <c r="FAY87" s="47"/>
      <c r="FAZ87" s="47"/>
      <c r="FBA87" s="47"/>
      <c r="FBB87" s="47"/>
      <c r="FBC87" s="47"/>
      <c r="FBD87" s="47"/>
      <c r="FBE87" s="47"/>
      <c r="FBF87" s="47"/>
      <c r="FBG87" s="47"/>
      <c r="FBH87" s="47"/>
      <c r="FBI87" s="47"/>
      <c r="FBJ87" s="47"/>
      <c r="FBK87" s="47"/>
      <c r="FBL87" s="47"/>
      <c r="FBM87" s="47"/>
      <c r="FBN87" s="47"/>
      <c r="FBO87" s="47"/>
      <c r="FBP87" s="47"/>
      <c r="FBQ87" s="47"/>
      <c r="FBR87" s="47"/>
      <c r="FBS87" s="47"/>
      <c r="FBT87" s="47"/>
      <c r="FBU87" s="47"/>
      <c r="FBV87" s="47"/>
      <c r="FBW87" s="47"/>
      <c r="FBX87" s="47"/>
      <c r="FBY87" s="47"/>
      <c r="FBZ87" s="47"/>
      <c r="FCA87" s="47"/>
      <c r="FCB87" s="47"/>
      <c r="FCC87" s="47"/>
      <c r="FCD87" s="47"/>
      <c r="FCE87" s="47"/>
      <c r="FCF87" s="47"/>
      <c r="FCG87" s="47"/>
      <c r="FCH87" s="47"/>
      <c r="FCI87" s="47"/>
      <c r="FCJ87" s="47"/>
      <c r="FCK87" s="47"/>
      <c r="FCL87" s="47"/>
      <c r="FCM87" s="47"/>
      <c r="FCN87" s="47"/>
      <c r="FCO87" s="47"/>
      <c r="FCP87" s="47"/>
      <c r="FCQ87" s="47"/>
      <c r="FCR87" s="47"/>
      <c r="FCS87" s="47"/>
      <c r="FCT87" s="47"/>
      <c r="FCU87" s="47"/>
      <c r="FCV87" s="47"/>
      <c r="FCW87" s="47"/>
      <c r="FCX87" s="47"/>
      <c r="FCY87" s="47"/>
      <c r="FCZ87" s="47"/>
      <c r="FDA87" s="47"/>
      <c r="FDB87" s="47"/>
      <c r="FDC87" s="47"/>
      <c r="FDD87" s="47"/>
      <c r="FDE87" s="47"/>
      <c r="FDF87" s="47"/>
      <c r="FDG87" s="47"/>
      <c r="FDH87" s="47"/>
      <c r="FDI87" s="47"/>
      <c r="FDJ87" s="47"/>
      <c r="FDK87" s="47"/>
      <c r="FDL87" s="47"/>
      <c r="FDM87" s="47"/>
      <c r="FDN87" s="47"/>
      <c r="FDO87" s="47"/>
      <c r="FDP87" s="47"/>
      <c r="FDQ87" s="47"/>
      <c r="FDR87" s="47"/>
      <c r="FDS87" s="47"/>
      <c r="FDT87" s="47"/>
      <c r="FDU87" s="47"/>
      <c r="FDV87" s="47"/>
      <c r="FDW87" s="47"/>
      <c r="FDX87" s="47"/>
      <c r="FDY87" s="47"/>
      <c r="FDZ87" s="47"/>
      <c r="FEA87" s="47"/>
      <c r="FEB87" s="47"/>
      <c r="FEC87" s="47"/>
      <c r="FED87" s="47"/>
      <c r="FEE87" s="47"/>
      <c r="FEF87" s="47"/>
      <c r="FEG87" s="47"/>
      <c r="FEH87" s="47"/>
      <c r="FEI87" s="47"/>
      <c r="FEJ87" s="47"/>
      <c r="FEK87" s="47"/>
      <c r="FEL87" s="47"/>
      <c r="FEM87" s="47"/>
      <c r="FEN87" s="47"/>
      <c r="FEO87" s="47"/>
      <c r="FEP87" s="47"/>
      <c r="FEQ87" s="47"/>
      <c r="FER87" s="47"/>
      <c r="FES87" s="47"/>
      <c r="FET87" s="47"/>
      <c r="FEU87" s="47"/>
      <c r="FEV87" s="47"/>
      <c r="FEW87" s="47"/>
      <c r="FEX87" s="47"/>
      <c r="FEY87" s="47"/>
      <c r="FEZ87" s="47"/>
      <c r="FFA87" s="47"/>
      <c r="FFB87" s="47"/>
      <c r="FFC87" s="47"/>
      <c r="FFD87" s="47"/>
      <c r="FFE87" s="47"/>
      <c r="FFF87" s="47"/>
      <c r="FFG87" s="47"/>
      <c r="FFH87" s="47"/>
      <c r="FFI87" s="47"/>
      <c r="FFJ87" s="47"/>
      <c r="FFK87" s="47"/>
      <c r="FFL87" s="47"/>
      <c r="FFM87" s="47"/>
      <c r="FFN87" s="47"/>
      <c r="FFO87" s="47"/>
      <c r="FFP87" s="47"/>
      <c r="FFQ87" s="47"/>
      <c r="FFR87" s="47"/>
      <c r="FFS87" s="47"/>
      <c r="FFT87" s="47"/>
      <c r="FFU87" s="47"/>
      <c r="FFV87" s="47"/>
      <c r="FFW87" s="47"/>
      <c r="FFX87" s="47"/>
      <c r="FFY87" s="47"/>
      <c r="FFZ87" s="47"/>
      <c r="FGA87" s="47"/>
      <c r="FGB87" s="47"/>
      <c r="FGC87" s="47"/>
      <c r="FGD87" s="47"/>
      <c r="FGE87" s="47"/>
      <c r="FGF87" s="47"/>
      <c r="FGG87" s="47"/>
      <c r="FGH87" s="47"/>
      <c r="FGI87" s="47"/>
      <c r="FGJ87" s="47"/>
      <c r="FGK87" s="47"/>
      <c r="FGL87" s="47"/>
      <c r="FGM87" s="47"/>
      <c r="FGN87" s="47"/>
      <c r="FGO87" s="47"/>
      <c r="FGP87" s="47"/>
      <c r="FGQ87" s="47"/>
      <c r="FGR87" s="47"/>
      <c r="FGS87" s="47"/>
      <c r="FGT87" s="47"/>
      <c r="FGU87" s="47"/>
      <c r="FGV87" s="47"/>
      <c r="FGW87" s="47"/>
      <c r="FGX87" s="47"/>
      <c r="FGY87" s="47"/>
      <c r="FGZ87" s="47"/>
      <c r="FHA87" s="47"/>
      <c r="FHB87" s="47"/>
      <c r="FHC87" s="47"/>
      <c r="FHD87" s="47"/>
      <c r="FHE87" s="47"/>
      <c r="FHF87" s="47"/>
      <c r="FHG87" s="47"/>
      <c r="FHH87" s="47"/>
      <c r="FHI87" s="47"/>
      <c r="FHJ87" s="47"/>
      <c r="FHK87" s="47"/>
      <c r="FHL87" s="47"/>
      <c r="FHM87" s="47"/>
      <c r="FHN87" s="47"/>
      <c r="FHO87" s="47"/>
      <c r="FHP87" s="47"/>
      <c r="FHQ87" s="47"/>
      <c r="FHR87" s="47"/>
      <c r="FHS87" s="47"/>
      <c r="FHT87" s="47"/>
      <c r="FHU87" s="47"/>
      <c r="FHV87" s="47"/>
      <c r="FHW87" s="47"/>
      <c r="FHX87" s="47"/>
      <c r="FHY87" s="47"/>
      <c r="FHZ87" s="47"/>
      <c r="FIA87" s="47"/>
      <c r="FIB87" s="47"/>
      <c r="FIC87" s="47"/>
      <c r="FID87" s="47"/>
      <c r="FIE87" s="47"/>
      <c r="FIF87" s="47"/>
      <c r="FIG87" s="47"/>
      <c r="FIH87" s="47"/>
      <c r="FII87" s="47"/>
      <c r="FIJ87" s="47"/>
      <c r="FIK87" s="47"/>
      <c r="FIL87" s="47"/>
      <c r="FIM87" s="47"/>
      <c r="FIN87" s="47"/>
      <c r="FIO87" s="47"/>
      <c r="FIP87" s="47"/>
      <c r="FIQ87" s="47"/>
      <c r="FIR87" s="47"/>
      <c r="FIS87" s="47"/>
      <c r="FIT87" s="47"/>
      <c r="FIU87" s="47"/>
      <c r="FIV87" s="47"/>
      <c r="FIW87" s="47"/>
      <c r="FIX87" s="47"/>
      <c r="FIY87" s="47"/>
      <c r="FIZ87" s="47"/>
      <c r="FJA87" s="47"/>
      <c r="FJB87" s="47"/>
      <c r="FJC87" s="47"/>
      <c r="FJD87" s="47"/>
      <c r="FJE87" s="47"/>
      <c r="FJF87" s="47"/>
      <c r="FJG87" s="47"/>
      <c r="FJH87" s="47"/>
      <c r="FJI87" s="47"/>
      <c r="FJJ87" s="47"/>
      <c r="FJK87" s="47"/>
      <c r="FJL87" s="47"/>
      <c r="FJM87" s="47"/>
      <c r="FJN87" s="47"/>
      <c r="FJO87" s="47"/>
      <c r="FJP87" s="47"/>
      <c r="FJQ87" s="47"/>
      <c r="FJR87" s="47"/>
      <c r="FJS87" s="47"/>
      <c r="FJT87" s="47"/>
      <c r="FJU87" s="47"/>
      <c r="FJV87" s="47"/>
      <c r="FJW87" s="47"/>
      <c r="FJX87" s="47"/>
      <c r="FJY87" s="47"/>
      <c r="FJZ87" s="47"/>
      <c r="FKA87" s="47"/>
      <c r="FKB87" s="47"/>
      <c r="FKC87" s="47"/>
      <c r="FKD87" s="47"/>
      <c r="FKE87" s="47"/>
      <c r="FKF87" s="47"/>
      <c r="FKG87" s="47"/>
      <c r="FKH87" s="47"/>
      <c r="FKI87" s="47"/>
      <c r="FKJ87" s="47"/>
      <c r="FKK87" s="47"/>
      <c r="FKL87" s="47"/>
      <c r="FKM87" s="47"/>
      <c r="FKN87" s="47"/>
      <c r="FKO87" s="47"/>
      <c r="FKP87" s="47"/>
      <c r="FKQ87" s="47"/>
      <c r="FKR87" s="47"/>
      <c r="FKS87" s="47"/>
      <c r="FKT87" s="47"/>
      <c r="FKU87" s="47"/>
      <c r="FKV87" s="47"/>
      <c r="FKW87" s="47"/>
      <c r="FKX87" s="47"/>
      <c r="FKY87" s="47"/>
      <c r="FKZ87" s="47"/>
      <c r="FLA87" s="47"/>
      <c r="FLB87" s="47"/>
      <c r="FLC87" s="47"/>
      <c r="FLD87" s="47"/>
      <c r="FLE87" s="47"/>
      <c r="FLF87" s="47"/>
      <c r="FLG87" s="47"/>
      <c r="FLH87" s="47"/>
      <c r="FLI87" s="47"/>
      <c r="FLJ87" s="47"/>
      <c r="FLK87" s="47"/>
      <c r="FLL87" s="47"/>
      <c r="FLM87" s="47"/>
      <c r="FLN87" s="47"/>
      <c r="FLO87" s="47"/>
      <c r="FLP87" s="47"/>
      <c r="FLQ87" s="47"/>
      <c r="FLR87" s="47"/>
      <c r="FLS87" s="47"/>
      <c r="FLT87" s="47"/>
      <c r="FLU87" s="47"/>
      <c r="FLV87" s="47"/>
      <c r="FLW87" s="47"/>
      <c r="FLX87" s="47"/>
      <c r="FLY87" s="47"/>
      <c r="FLZ87" s="47"/>
      <c r="FMA87" s="47"/>
      <c r="FMB87" s="47"/>
      <c r="FMC87" s="47"/>
      <c r="FMD87" s="47"/>
      <c r="FME87" s="47"/>
      <c r="FMF87" s="47"/>
      <c r="FMG87" s="47"/>
      <c r="FMH87" s="47"/>
      <c r="FMI87" s="47"/>
      <c r="FMJ87" s="47"/>
      <c r="FMK87" s="47"/>
      <c r="FML87" s="47"/>
      <c r="FMM87" s="47"/>
      <c r="FMN87" s="47"/>
      <c r="FMO87" s="47"/>
      <c r="FMP87" s="47"/>
      <c r="FMQ87" s="47"/>
      <c r="FMR87" s="47"/>
      <c r="FMS87" s="47"/>
      <c r="FMT87" s="47"/>
      <c r="FMU87" s="47"/>
      <c r="FMV87" s="47"/>
      <c r="FMW87" s="47"/>
      <c r="FMX87" s="47"/>
      <c r="FMY87" s="47"/>
      <c r="FMZ87" s="47"/>
      <c r="FNA87" s="47"/>
      <c r="FNB87" s="47"/>
      <c r="FNC87" s="47"/>
      <c r="FND87" s="47"/>
      <c r="FNE87" s="47"/>
      <c r="FNF87" s="47"/>
      <c r="FNG87" s="47"/>
      <c r="FNH87" s="47"/>
      <c r="FNI87" s="47"/>
      <c r="FNJ87" s="47"/>
      <c r="FNK87" s="47"/>
      <c r="FNL87" s="47"/>
      <c r="FNM87" s="47"/>
      <c r="FNN87" s="47"/>
      <c r="FNO87" s="47"/>
      <c r="FNP87" s="47"/>
      <c r="FNQ87" s="47"/>
      <c r="FNR87" s="47"/>
      <c r="FNS87" s="47"/>
      <c r="FNT87" s="47"/>
      <c r="FNU87" s="47"/>
      <c r="FNV87" s="47"/>
      <c r="FNW87" s="47"/>
      <c r="FNX87" s="47"/>
      <c r="FNY87" s="47"/>
      <c r="FNZ87" s="47"/>
      <c r="FOA87" s="47"/>
      <c r="FOB87" s="47"/>
      <c r="FOC87" s="47"/>
      <c r="FOD87" s="47"/>
      <c r="FOE87" s="47"/>
      <c r="FOF87" s="47"/>
      <c r="FOG87" s="47"/>
      <c r="FOH87" s="47"/>
      <c r="FOI87" s="47"/>
      <c r="FOJ87" s="47"/>
      <c r="FOK87" s="47"/>
      <c r="FOL87" s="47"/>
      <c r="FOM87" s="47"/>
      <c r="FON87" s="47"/>
      <c r="FOO87" s="47"/>
      <c r="FOP87" s="47"/>
      <c r="FOQ87" s="47"/>
      <c r="FOR87" s="47"/>
      <c r="FOS87" s="47"/>
      <c r="FOT87" s="47"/>
      <c r="FOU87" s="47"/>
      <c r="FOV87" s="47"/>
      <c r="FOW87" s="47"/>
      <c r="FOX87" s="47"/>
      <c r="FOY87" s="47"/>
      <c r="FOZ87" s="47"/>
      <c r="FPA87" s="47"/>
      <c r="FPB87" s="47"/>
      <c r="FPC87" s="47"/>
      <c r="FPD87" s="47"/>
      <c r="FPE87" s="47"/>
      <c r="FPF87" s="47"/>
      <c r="FPG87" s="47"/>
      <c r="FPH87" s="47"/>
      <c r="FPI87" s="47"/>
      <c r="FPJ87" s="47"/>
      <c r="FPK87" s="47"/>
      <c r="FPL87" s="47"/>
      <c r="FPM87" s="47"/>
      <c r="FPN87" s="47"/>
      <c r="FPO87" s="47"/>
      <c r="FPP87" s="47"/>
      <c r="FPQ87" s="47"/>
      <c r="FPR87" s="47"/>
      <c r="FPS87" s="47"/>
      <c r="FPT87" s="47"/>
      <c r="FPU87" s="47"/>
      <c r="FPV87" s="47"/>
      <c r="FPW87" s="47"/>
      <c r="FPX87" s="47"/>
      <c r="FPY87" s="47"/>
      <c r="FPZ87" s="47"/>
      <c r="FQA87" s="47"/>
      <c r="FQB87" s="47"/>
      <c r="FQC87" s="47"/>
      <c r="FQD87" s="47"/>
      <c r="FQE87" s="47"/>
      <c r="FQF87" s="47"/>
      <c r="FQG87" s="47"/>
      <c r="FQH87" s="47"/>
      <c r="FQI87" s="47"/>
      <c r="FQJ87" s="47"/>
      <c r="FQK87" s="47"/>
      <c r="FQL87" s="47"/>
      <c r="FQM87" s="47"/>
      <c r="FQN87" s="47"/>
      <c r="FQO87" s="47"/>
      <c r="FQP87" s="47"/>
      <c r="FQQ87" s="47"/>
      <c r="FQR87" s="47"/>
      <c r="FQS87" s="47"/>
      <c r="FQT87" s="47"/>
      <c r="FQU87" s="47"/>
      <c r="FQV87" s="47"/>
      <c r="FQW87" s="47"/>
      <c r="FQX87" s="47"/>
      <c r="FQY87" s="47"/>
      <c r="FQZ87" s="47"/>
      <c r="FRA87" s="47"/>
      <c r="FRB87" s="47"/>
      <c r="FRC87" s="47"/>
      <c r="FRD87" s="47"/>
      <c r="FRE87" s="47"/>
      <c r="FRF87" s="47"/>
      <c r="FRG87" s="47"/>
      <c r="FRH87" s="47"/>
      <c r="FRI87" s="47"/>
      <c r="FRJ87" s="47"/>
      <c r="FRK87" s="47"/>
      <c r="FRL87" s="47"/>
      <c r="FRM87" s="47"/>
      <c r="FRN87" s="47"/>
      <c r="FRO87" s="47"/>
      <c r="FRP87" s="47"/>
      <c r="FRQ87" s="47"/>
      <c r="FRR87" s="47"/>
      <c r="FRS87" s="47"/>
      <c r="FRT87" s="47"/>
      <c r="FRU87" s="47"/>
      <c r="FRV87" s="47"/>
      <c r="FRW87" s="47"/>
      <c r="FRX87" s="47"/>
      <c r="FRY87" s="47"/>
      <c r="FRZ87" s="47"/>
      <c r="FSA87" s="47"/>
      <c r="FSB87" s="47"/>
      <c r="FSC87" s="47"/>
      <c r="FSD87" s="47"/>
      <c r="FSE87" s="47"/>
      <c r="FSF87" s="47"/>
      <c r="FSG87" s="47"/>
      <c r="FSH87" s="47"/>
      <c r="FSI87" s="47"/>
      <c r="FSJ87" s="47"/>
      <c r="FSK87" s="47"/>
      <c r="FSL87" s="47"/>
      <c r="FSM87" s="47"/>
      <c r="FSN87" s="47"/>
      <c r="FSO87" s="47"/>
      <c r="FSP87" s="47"/>
      <c r="FSQ87" s="47"/>
      <c r="FSR87" s="47"/>
      <c r="FSS87" s="47"/>
      <c r="FST87" s="47"/>
      <c r="FSU87" s="47"/>
      <c r="FSV87" s="47"/>
      <c r="FSW87" s="47"/>
      <c r="FSX87" s="47"/>
      <c r="FSY87" s="47"/>
      <c r="FSZ87" s="47"/>
      <c r="FTA87" s="47"/>
      <c r="FTB87" s="47"/>
      <c r="FTC87" s="47"/>
      <c r="FTD87" s="47"/>
      <c r="FTE87" s="47"/>
      <c r="FTF87" s="47"/>
      <c r="FTG87" s="47"/>
      <c r="FTH87" s="47"/>
      <c r="FTI87" s="47"/>
      <c r="FTJ87" s="47"/>
      <c r="FTK87" s="47"/>
      <c r="FTL87" s="47"/>
      <c r="FTM87" s="47"/>
      <c r="FTN87" s="47"/>
      <c r="FTO87" s="47"/>
      <c r="FTP87" s="47"/>
      <c r="FTQ87" s="47"/>
      <c r="FTR87" s="47"/>
      <c r="FTS87" s="47"/>
      <c r="FTT87" s="47"/>
      <c r="FTU87" s="47"/>
      <c r="FTV87" s="47"/>
      <c r="FTW87" s="47"/>
      <c r="FTX87" s="47"/>
      <c r="FTY87" s="47"/>
      <c r="FTZ87" s="47"/>
      <c r="FUA87" s="47"/>
      <c r="FUB87" s="47"/>
      <c r="FUC87" s="47"/>
      <c r="FUD87" s="47"/>
      <c r="FUE87" s="47"/>
      <c r="FUF87" s="47"/>
      <c r="FUG87" s="47"/>
      <c r="FUH87" s="47"/>
      <c r="FUI87" s="47"/>
      <c r="FUJ87" s="47"/>
      <c r="FUK87" s="47"/>
      <c r="FUL87" s="47"/>
      <c r="FUM87" s="47"/>
      <c r="FUN87" s="47"/>
      <c r="FUO87" s="47"/>
      <c r="FUP87" s="47"/>
      <c r="FUQ87" s="47"/>
      <c r="FUR87" s="47"/>
      <c r="FUS87" s="47"/>
      <c r="FUT87" s="47"/>
      <c r="FUU87" s="47"/>
      <c r="FUV87" s="47"/>
      <c r="FUW87" s="47"/>
      <c r="FUX87" s="47"/>
      <c r="FUY87" s="47"/>
      <c r="FUZ87" s="47"/>
      <c r="FVA87" s="47"/>
      <c r="FVB87" s="47"/>
      <c r="FVC87" s="47"/>
      <c r="FVD87" s="47"/>
      <c r="FVE87" s="47"/>
      <c r="FVF87" s="47"/>
      <c r="FVG87" s="47"/>
      <c r="FVH87" s="47"/>
      <c r="FVI87" s="47"/>
      <c r="FVJ87" s="47"/>
      <c r="FVK87" s="47"/>
      <c r="FVL87" s="47"/>
      <c r="FVM87" s="47"/>
      <c r="FVN87" s="47"/>
      <c r="FVO87" s="47"/>
      <c r="FVP87" s="47"/>
      <c r="FVQ87" s="47"/>
      <c r="FVR87" s="47"/>
      <c r="FVS87" s="47"/>
      <c r="FVT87" s="47"/>
      <c r="FVU87" s="47"/>
      <c r="FVV87" s="47"/>
      <c r="FVW87" s="47"/>
      <c r="FVX87" s="47"/>
      <c r="FVY87" s="47"/>
      <c r="FVZ87" s="47"/>
      <c r="FWA87" s="47"/>
      <c r="FWB87" s="47"/>
      <c r="FWC87" s="47"/>
      <c r="FWD87" s="47"/>
      <c r="FWE87" s="47"/>
      <c r="FWF87" s="47"/>
      <c r="FWG87" s="47"/>
      <c r="FWH87" s="47"/>
      <c r="FWI87" s="47"/>
      <c r="FWJ87" s="47"/>
      <c r="FWK87" s="47"/>
      <c r="FWL87" s="47"/>
      <c r="FWM87" s="47"/>
      <c r="FWN87" s="47"/>
      <c r="FWO87" s="47"/>
      <c r="FWP87" s="47"/>
      <c r="FWQ87" s="47"/>
      <c r="FWR87" s="47"/>
      <c r="FWS87" s="47"/>
      <c r="FWT87" s="47"/>
      <c r="FWU87" s="47"/>
      <c r="FWV87" s="47"/>
      <c r="FWW87" s="47"/>
      <c r="FWX87" s="47"/>
      <c r="FWY87" s="47"/>
      <c r="FWZ87" s="47"/>
      <c r="FXA87" s="47"/>
      <c r="FXB87" s="47"/>
      <c r="FXC87" s="47"/>
      <c r="FXD87" s="47"/>
      <c r="FXE87" s="47"/>
      <c r="FXF87" s="47"/>
      <c r="FXG87" s="47"/>
      <c r="FXH87" s="47"/>
      <c r="FXI87" s="47"/>
      <c r="FXJ87" s="47"/>
      <c r="FXK87" s="47"/>
      <c r="FXL87" s="47"/>
      <c r="FXM87" s="47"/>
      <c r="FXN87" s="47"/>
      <c r="FXO87" s="47"/>
      <c r="FXP87" s="47"/>
      <c r="FXQ87" s="47"/>
      <c r="FXR87" s="47"/>
      <c r="FXS87" s="47"/>
      <c r="FXT87" s="47"/>
      <c r="FXU87" s="47"/>
      <c r="FXV87" s="47"/>
      <c r="FXW87" s="47"/>
      <c r="FXX87" s="47"/>
      <c r="FXY87" s="47"/>
      <c r="FXZ87" s="47"/>
      <c r="FYA87" s="47"/>
      <c r="FYB87" s="47"/>
      <c r="FYC87" s="47"/>
      <c r="FYD87" s="47"/>
      <c r="FYE87" s="47"/>
      <c r="FYF87" s="47"/>
      <c r="FYG87" s="47"/>
      <c r="FYH87" s="47"/>
      <c r="FYI87" s="47"/>
      <c r="FYJ87" s="47"/>
      <c r="FYK87" s="47"/>
      <c r="FYL87" s="47"/>
      <c r="FYM87" s="47"/>
      <c r="FYN87" s="47"/>
      <c r="FYO87" s="47"/>
      <c r="FYP87" s="47"/>
      <c r="FYQ87" s="47"/>
      <c r="FYR87" s="47"/>
      <c r="FYS87" s="47"/>
      <c r="FYT87" s="47"/>
      <c r="FYU87" s="47"/>
      <c r="FYV87" s="47"/>
      <c r="FYW87" s="47"/>
      <c r="FYX87" s="47"/>
      <c r="FYY87" s="47"/>
      <c r="FYZ87" s="47"/>
      <c r="FZA87" s="47"/>
      <c r="FZB87" s="47"/>
      <c r="FZC87" s="47"/>
      <c r="FZD87" s="47"/>
      <c r="FZE87" s="47"/>
      <c r="FZF87" s="47"/>
      <c r="FZG87" s="47"/>
      <c r="FZH87" s="47"/>
      <c r="FZI87" s="47"/>
      <c r="FZJ87" s="47"/>
      <c r="FZK87" s="47"/>
      <c r="FZL87" s="47"/>
      <c r="FZM87" s="47"/>
      <c r="FZN87" s="47"/>
      <c r="FZO87" s="47"/>
      <c r="FZP87" s="47"/>
      <c r="FZQ87" s="47"/>
      <c r="FZR87" s="47"/>
      <c r="FZS87" s="47"/>
      <c r="FZT87" s="47"/>
      <c r="FZU87" s="47"/>
      <c r="FZV87" s="47"/>
      <c r="FZW87" s="47"/>
      <c r="FZX87" s="47"/>
      <c r="FZY87" s="47"/>
      <c r="FZZ87" s="47"/>
      <c r="GAA87" s="47"/>
      <c r="GAB87" s="47"/>
      <c r="GAC87" s="47"/>
      <c r="GAD87" s="47"/>
      <c r="GAE87" s="47"/>
      <c r="GAF87" s="47"/>
      <c r="GAG87" s="47"/>
      <c r="GAH87" s="47"/>
      <c r="GAI87" s="47"/>
      <c r="GAJ87" s="47"/>
      <c r="GAK87" s="47"/>
      <c r="GAL87" s="47"/>
      <c r="GAM87" s="47"/>
      <c r="GAN87" s="47"/>
      <c r="GAO87" s="47"/>
      <c r="GAP87" s="47"/>
      <c r="GAQ87" s="47"/>
      <c r="GAR87" s="47"/>
      <c r="GAS87" s="47"/>
      <c r="GAT87" s="47"/>
      <c r="GAU87" s="47"/>
      <c r="GAV87" s="47"/>
      <c r="GAW87" s="47"/>
      <c r="GAX87" s="47"/>
      <c r="GAY87" s="47"/>
      <c r="GAZ87" s="47"/>
      <c r="GBA87" s="47"/>
      <c r="GBB87" s="47"/>
      <c r="GBC87" s="47"/>
      <c r="GBD87" s="47"/>
      <c r="GBE87" s="47"/>
      <c r="GBF87" s="47"/>
      <c r="GBG87" s="47"/>
      <c r="GBH87" s="47"/>
      <c r="GBI87" s="47"/>
      <c r="GBJ87" s="47"/>
      <c r="GBK87" s="47"/>
      <c r="GBL87" s="47"/>
      <c r="GBM87" s="47"/>
      <c r="GBN87" s="47"/>
      <c r="GBO87" s="47"/>
      <c r="GBP87" s="47"/>
      <c r="GBQ87" s="47"/>
      <c r="GBR87" s="47"/>
      <c r="GBS87" s="47"/>
      <c r="GBT87" s="47"/>
      <c r="GBU87" s="47"/>
      <c r="GBV87" s="47"/>
      <c r="GBW87" s="47"/>
      <c r="GBX87" s="47"/>
      <c r="GBY87" s="47"/>
      <c r="GBZ87" s="47"/>
      <c r="GCA87" s="47"/>
      <c r="GCB87" s="47"/>
      <c r="GCC87" s="47"/>
      <c r="GCD87" s="47"/>
      <c r="GCE87" s="47"/>
      <c r="GCF87" s="47"/>
      <c r="GCG87" s="47"/>
      <c r="GCH87" s="47"/>
      <c r="GCI87" s="47"/>
      <c r="GCJ87" s="47"/>
      <c r="GCK87" s="47"/>
      <c r="GCL87" s="47"/>
      <c r="GCM87" s="47"/>
      <c r="GCN87" s="47"/>
      <c r="GCO87" s="47"/>
      <c r="GCP87" s="47"/>
      <c r="GCQ87" s="47"/>
      <c r="GCR87" s="47"/>
      <c r="GCS87" s="47"/>
      <c r="GCT87" s="47"/>
      <c r="GCU87" s="47"/>
      <c r="GCV87" s="47"/>
      <c r="GCW87" s="47"/>
      <c r="GCX87" s="47"/>
      <c r="GCY87" s="47"/>
      <c r="GCZ87" s="47"/>
      <c r="GDA87" s="47"/>
      <c r="GDB87" s="47"/>
      <c r="GDC87" s="47"/>
      <c r="GDD87" s="47"/>
      <c r="GDE87" s="47"/>
      <c r="GDF87" s="47"/>
      <c r="GDG87" s="47"/>
      <c r="GDH87" s="47"/>
      <c r="GDI87" s="47"/>
      <c r="GDJ87" s="47"/>
      <c r="GDK87" s="47"/>
      <c r="GDL87" s="47"/>
      <c r="GDM87" s="47"/>
      <c r="GDN87" s="47"/>
      <c r="GDO87" s="47"/>
      <c r="GDP87" s="47"/>
      <c r="GDQ87" s="47"/>
      <c r="GDR87" s="47"/>
      <c r="GDS87" s="47"/>
      <c r="GDT87" s="47"/>
      <c r="GDU87" s="47"/>
      <c r="GDV87" s="47"/>
      <c r="GDW87" s="47"/>
      <c r="GDX87" s="47"/>
      <c r="GDY87" s="47"/>
      <c r="GDZ87" s="47"/>
      <c r="GEA87" s="47"/>
      <c r="GEB87" s="47"/>
      <c r="GEC87" s="47"/>
      <c r="GED87" s="47"/>
      <c r="GEE87" s="47"/>
      <c r="GEF87" s="47"/>
      <c r="GEG87" s="47"/>
      <c r="GEH87" s="47"/>
      <c r="GEI87" s="47"/>
      <c r="GEJ87" s="47"/>
      <c r="GEK87" s="47"/>
      <c r="GEL87" s="47"/>
      <c r="GEM87" s="47"/>
      <c r="GEN87" s="47"/>
      <c r="GEO87" s="47"/>
      <c r="GEP87" s="47"/>
      <c r="GEQ87" s="47"/>
      <c r="GER87" s="47"/>
      <c r="GES87" s="47"/>
      <c r="GET87" s="47"/>
      <c r="GEU87" s="47"/>
      <c r="GEV87" s="47"/>
      <c r="GEW87" s="47"/>
      <c r="GEX87" s="47"/>
      <c r="GEY87" s="47"/>
      <c r="GEZ87" s="47"/>
      <c r="GFA87" s="47"/>
      <c r="GFB87" s="47"/>
      <c r="GFC87" s="47"/>
      <c r="GFD87" s="47"/>
      <c r="GFE87" s="47"/>
      <c r="GFF87" s="47"/>
      <c r="GFG87" s="47"/>
      <c r="GFH87" s="47"/>
      <c r="GFI87" s="47"/>
      <c r="GFJ87" s="47"/>
      <c r="GFK87" s="47"/>
      <c r="GFL87" s="47"/>
      <c r="GFM87" s="47"/>
      <c r="GFN87" s="47"/>
      <c r="GFO87" s="47"/>
      <c r="GFP87" s="47"/>
      <c r="GFQ87" s="47"/>
      <c r="GFR87" s="47"/>
      <c r="GFS87" s="47"/>
      <c r="GFT87" s="47"/>
      <c r="GFU87" s="47"/>
      <c r="GFV87" s="47"/>
      <c r="GFW87" s="47"/>
      <c r="GFX87" s="47"/>
      <c r="GFY87" s="47"/>
      <c r="GFZ87" s="47"/>
      <c r="GGA87" s="47"/>
      <c r="GGB87" s="47"/>
      <c r="GGC87" s="47"/>
      <c r="GGD87" s="47"/>
      <c r="GGE87" s="47"/>
      <c r="GGF87" s="47"/>
      <c r="GGG87" s="47"/>
      <c r="GGH87" s="47"/>
      <c r="GGI87" s="47"/>
      <c r="GGJ87" s="47"/>
      <c r="GGK87" s="47"/>
      <c r="GGL87" s="47"/>
      <c r="GGM87" s="47"/>
      <c r="GGN87" s="47"/>
      <c r="GGO87" s="47"/>
      <c r="GGP87" s="47"/>
      <c r="GGQ87" s="47"/>
      <c r="GGR87" s="47"/>
      <c r="GGS87" s="47"/>
      <c r="GGT87" s="47"/>
      <c r="GGU87" s="47"/>
      <c r="GGV87" s="47"/>
      <c r="GGW87" s="47"/>
      <c r="GGX87" s="47"/>
      <c r="GGY87" s="47"/>
      <c r="GGZ87" s="47"/>
      <c r="GHA87" s="47"/>
      <c r="GHB87" s="47"/>
      <c r="GHC87" s="47"/>
      <c r="GHD87" s="47"/>
      <c r="GHE87" s="47"/>
      <c r="GHF87" s="47"/>
      <c r="GHG87" s="47"/>
      <c r="GHH87" s="47"/>
      <c r="GHI87" s="47"/>
      <c r="GHJ87" s="47"/>
      <c r="GHK87" s="47"/>
      <c r="GHL87" s="47"/>
      <c r="GHM87" s="47"/>
      <c r="GHN87" s="47"/>
      <c r="GHO87" s="47"/>
      <c r="GHP87" s="47"/>
      <c r="GHQ87" s="47"/>
      <c r="GHR87" s="47"/>
      <c r="GHS87" s="47"/>
      <c r="GHT87" s="47"/>
      <c r="GHU87" s="47"/>
      <c r="GHV87" s="47"/>
      <c r="GHW87" s="47"/>
      <c r="GHX87" s="47"/>
      <c r="GHY87" s="47"/>
      <c r="GHZ87" s="47"/>
      <c r="GIA87" s="47"/>
      <c r="GIB87" s="47"/>
      <c r="GIC87" s="47"/>
      <c r="GID87" s="47"/>
      <c r="GIE87" s="47"/>
      <c r="GIF87" s="47"/>
      <c r="GIG87" s="47"/>
      <c r="GIH87" s="47"/>
      <c r="GII87" s="47"/>
      <c r="GIJ87" s="47"/>
      <c r="GIK87" s="47"/>
      <c r="GIL87" s="47"/>
      <c r="GIM87" s="47"/>
      <c r="GIN87" s="47"/>
      <c r="GIO87" s="47"/>
      <c r="GIP87" s="47"/>
      <c r="GIQ87" s="47"/>
      <c r="GIR87" s="47"/>
      <c r="GIS87" s="47"/>
      <c r="GIT87" s="47"/>
      <c r="GIU87" s="47"/>
      <c r="GIV87" s="47"/>
      <c r="GIW87" s="47"/>
      <c r="GIX87" s="47"/>
      <c r="GIY87" s="47"/>
      <c r="GIZ87" s="47"/>
      <c r="GJA87" s="47"/>
      <c r="GJB87" s="47"/>
      <c r="GJC87" s="47"/>
      <c r="GJD87" s="47"/>
      <c r="GJE87" s="47"/>
      <c r="GJF87" s="47"/>
      <c r="GJG87" s="47"/>
      <c r="GJH87" s="47"/>
      <c r="GJI87" s="47"/>
      <c r="GJJ87" s="47"/>
      <c r="GJK87" s="47"/>
      <c r="GJL87" s="47"/>
      <c r="GJM87" s="47"/>
      <c r="GJN87" s="47"/>
      <c r="GJO87" s="47"/>
      <c r="GJP87" s="47"/>
      <c r="GJQ87" s="47"/>
      <c r="GJR87" s="47"/>
      <c r="GJS87" s="47"/>
      <c r="GJT87" s="47"/>
      <c r="GJU87" s="47"/>
      <c r="GJV87" s="47"/>
      <c r="GJW87" s="47"/>
      <c r="GJX87" s="47"/>
      <c r="GJY87" s="47"/>
      <c r="GJZ87" s="47"/>
      <c r="GKA87" s="47"/>
      <c r="GKB87" s="47"/>
      <c r="GKC87" s="47"/>
      <c r="GKD87" s="47"/>
      <c r="GKE87" s="47"/>
      <c r="GKF87" s="47"/>
      <c r="GKG87" s="47"/>
      <c r="GKH87" s="47"/>
      <c r="GKI87" s="47"/>
      <c r="GKJ87" s="47"/>
      <c r="GKK87" s="47"/>
      <c r="GKL87" s="47"/>
      <c r="GKM87" s="47"/>
      <c r="GKN87" s="47"/>
      <c r="GKO87" s="47"/>
      <c r="GKP87" s="47"/>
      <c r="GKQ87" s="47"/>
      <c r="GKR87" s="47"/>
      <c r="GKS87" s="47"/>
      <c r="GKT87" s="47"/>
      <c r="GKU87" s="47"/>
      <c r="GKV87" s="47"/>
      <c r="GKW87" s="47"/>
      <c r="GKX87" s="47"/>
      <c r="GKY87" s="47"/>
      <c r="GKZ87" s="47"/>
      <c r="GLA87" s="47"/>
      <c r="GLB87" s="47"/>
      <c r="GLC87" s="47"/>
      <c r="GLD87" s="47"/>
      <c r="GLE87" s="47"/>
      <c r="GLF87" s="47"/>
      <c r="GLG87" s="47"/>
      <c r="GLH87" s="47"/>
      <c r="GLI87" s="47"/>
      <c r="GLJ87" s="47"/>
      <c r="GLK87" s="47"/>
      <c r="GLL87" s="47"/>
      <c r="GLM87" s="47"/>
      <c r="GLN87" s="47"/>
      <c r="GLO87" s="47"/>
      <c r="GLP87" s="47"/>
      <c r="GLQ87" s="47"/>
      <c r="GLR87" s="47"/>
      <c r="GLS87" s="47"/>
      <c r="GLT87" s="47"/>
      <c r="GLU87" s="47"/>
      <c r="GLV87" s="47"/>
      <c r="GLW87" s="47"/>
      <c r="GLX87" s="47"/>
      <c r="GLY87" s="47"/>
      <c r="GLZ87" s="47"/>
      <c r="GMA87" s="47"/>
      <c r="GMB87" s="47"/>
      <c r="GMC87" s="47"/>
      <c r="GMD87" s="47"/>
      <c r="GME87" s="47"/>
      <c r="GMF87" s="47"/>
      <c r="GMG87" s="47"/>
      <c r="GMH87" s="47"/>
      <c r="GMI87" s="47"/>
      <c r="GMJ87" s="47"/>
      <c r="GMK87" s="47"/>
      <c r="GML87" s="47"/>
      <c r="GMM87" s="47"/>
      <c r="GMN87" s="47"/>
      <c r="GMO87" s="47"/>
      <c r="GMP87" s="47"/>
      <c r="GMQ87" s="47"/>
      <c r="GMR87" s="47"/>
      <c r="GMS87" s="47"/>
      <c r="GMT87" s="47"/>
      <c r="GMU87" s="47"/>
      <c r="GMV87" s="47"/>
      <c r="GMW87" s="47"/>
      <c r="GMX87" s="47"/>
      <c r="GMY87" s="47"/>
      <c r="GMZ87" s="47"/>
      <c r="GNA87" s="47"/>
      <c r="GNB87" s="47"/>
      <c r="GNC87" s="47"/>
      <c r="GND87" s="47"/>
      <c r="GNE87" s="47"/>
      <c r="GNF87" s="47"/>
      <c r="GNG87" s="47"/>
      <c r="GNH87" s="47"/>
      <c r="GNI87" s="47"/>
      <c r="GNJ87" s="47"/>
      <c r="GNK87" s="47"/>
      <c r="GNL87" s="47"/>
      <c r="GNM87" s="47"/>
      <c r="GNN87" s="47"/>
      <c r="GNO87" s="47"/>
      <c r="GNP87" s="47"/>
      <c r="GNQ87" s="47"/>
      <c r="GNR87" s="47"/>
      <c r="GNS87" s="47"/>
      <c r="GNT87" s="47"/>
      <c r="GNU87" s="47"/>
      <c r="GNV87" s="47"/>
      <c r="GNW87" s="47"/>
      <c r="GNX87" s="47"/>
      <c r="GNY87" s="47"/>
      <c r="GNZ87" s="47"/>
      <c r="GOA87" s="47"/>
      <c r="GOB87" s="47"/>
      <c r="GOC87" s="47"/>
      <c r="GOD87" s="47"/>
      <c r="GOE87" s="47"/>
      <c r="GOF87" s="47"/>
      <c r="GOG87" s="47"/>
      <c r="GOH87" s="47"/>
      <c r="GOI87" s="47"/>
      <c r="GOJ87" s="47"/>
      <c r="GOK87" s="47"/>
      <c r="GOL87" s="47"/>
      <c r="GOM87" s="47"/>
      <c r="GON87" s="47"/>
      <c r="GOO87" s="47"/>
      <c r="GOP87" s="47"/>
      <c r="GOQ87" s="47"/>
      <c r="GOR87" s="47"/>
      <c r="GOS87" s="47"/>
      <c r="GOT87" s="47"/>
      <c r="GOU87" s="47"/>
      <c r="GOV87" s="47"/>
      <c r="GOW87" s="47"/>
      <c r="GOX87" s="47"/>
      <c r="GOY87" s="47"/>
      <c r="GOZ87" s="47"/>
      <c r="GPA87" s="47"/>
      <c r="GPB87" s="47"/>
      <c r="GPC87" s="47"/>
      <c r="GPD87" s="47"/>
      <c r="GPE87" s="47"/>
      <c r="GPF87" s="47"/>
      <c r="GPG87" s="47"/>
      <c r="GPH87" s="47"/>
      <c r="GPI87" s="47"/>
      <c r="GPJ87" s="47"/>
      <c r="GPK87" s="47"/>
      <c r="GPL87" s="47"/>
      <c r="GPM87" s="47"/>
      <c r="GPN87" s="47"/>
      <c r="GPO87" s="47"/>
      <c r="GPP87" s="47"/>
      <c r="GPQ87" s="47"/>
      <c r="GPR87" s="47"/>
      <c r="GPS87" s="47"/>
      <c r="GPT87" s="47"/>
      <c r="GPU87" s="47"/>
      <c r="GPV87" s="47"/>
      <c r="GPW87" s="47"/>
      <c r="GPX87" s="47"/>
      <c r="GPY87" s="47"/>
      <c r="GPZ87" s="47"/>
      <c r="GQA87" s="47"/>
      <c r="GQB87" s="47"/>
      <c r="GQC87" s="47"/>
      <c r="GQD87" s="47"/>
      <c r="GQE87" s="47"/>
      <c r="GQF87" s="47"/>
      <c r="GQG87" s="47"/>
      <c r="GQH87" s="47"/>
      <c r="GQI87" s="47"/>
      <c r="GQJ87" s="47"/>
      <c r="GQK87" s="47"/>
      <c r="GQL87" s="47"/>
      <c r="GQM87" s="47"/>
      <c r="GQN87" s="47"/>
      <c r="GQO87" s="47"/>
      <c r="GQP87" s="47"/>
      <c r="GQQ87" s="47"/>
      <c r="GQR87" s="47"/>
      <c r="GQS87" s="47"/>
      <c r="GQT87" s="47"/>
      <c r="GQU87" s="47"/>
      <c r="GQV87" s="47"/>
      <c r="GQW87" s="47"/>
      <c r="GQX87" s="47"/>
      <c r="GQY87" s="47"/>
      <c r="GQZ87" s="47"/>
      <c r="GRA87" s="47"/>
      <c r="GRB87" s="47"/>
      <c r="GRC87" s="47"/>
      <c r="GRD87" s="47"/>
      <c r="GRE87" s="47"/>
      <c r="GRF87" s="47"/>
      <c r="GRG87" s="47"/>
      <c r="GRH87" s="47"/>
      <c r="GRI87" s="47"/>
      <c r="GRJ87" s="47"/>
      <c r="GRK87" s="47"/>
      <c r="GRL87" s="47"/>
      <c r="GRM87" s="47"/>
      <c r="GRN87" s="47"/>
      <c r="GRO87" s="47"/>
      <c r="GRP87" s="47"/>
      <c r="GRQ87" s="47"/>
      <c r="GRR87" s="47"/>
      <c r="GRS87" s="47"/>
      <c r="GRT87" s="47"/>
      <c r="GRU87" s="47"/>
      <c r="GRV87" s="47"/>
      <c r="GRW87" s="47"/>
      <c r="GRX87" s="47"/>
      <c r="GRY87" s="47"/>
      <c r="GRZ87" s="47"/>
      <c r="GSA87" s="47"/>
      <c r="GSB87" s="47"/>
      <c r="GSC87" s="47"/>
      <c r="GSD87" s="47"/>
      <c r="GSE87" s="47"/>
      <c r="GSF87" s="47"/>
      <c r="GSG87" s="47"/>
      <c r="GSH87" s="47"/>
      <c r="GSI87" s="47"/>
      <c r="GSJ87" s="47"/>
      <c r="GSK87" s="47"/>
      <c r="GSL87" s="47"/>
      <c r="GSM87" s="47"/>
      <c r="GSN87" s="47"/>
      <c r="GSO87" s="47"/>
      <c r="GSP87" s="47"/>
      <c r="GSQ87" s="47"/>
      <c r="GSR87" s="47"/>
      <c r="GSS87" s="47"/>
      <c r="GST87" s="47"/>
      <c r="GSU87" s="47"/>
      <c r="GSV87" s="47"/>
      <c r="GSW87" s="47"/>
      <c r="GSX87" s="47"/>
      <c r="GSY87" s="47"/>
      <c r="GSZ87" s="47"/>
      <c r="GTA87" s="47"/>
      <c r="GTB87" s="47"/>
      <c r="GTC87" s="47"/>
      <c r="GTD87" s="47"/>
      <c r="GTE87" s="47"/>
      <c r="GTF87" s="47"/>
      <c r="GTG87" s="47"/>
      <c r="GTH87" s="47"/>
      <c r="GTI87" s="47"/>
      <c r="GTJ87" s="47"/>
      <c r="GTK87" s="47"/>
      <c r="GTL87" s="47"/>
      <c r="GTM87" s="47"/>
      <c r="GTN87" s="47"/>
      <c r="GTO87" s="47"/>
      <c r="GTP87" s="47"/>
      <c r="GTQ87" s="47"/>
      <c r="GTR87" s="47"/>
      <c r="GTS87" s="47"/>
      <c r="GTT87" s="47"/>
      <c r="GTU87" s="47"/>
      <c r="GTV87" s="47"/>
      <c r="GTW87" s="47"/>
      <c r="GTX87" s="47"/>
      <c r="GTY87" s="47"/>
      <c r="GTZ87" s="47"/>
      <c r="GUA87" s="47"/>
      <c r="GUB87" s="47"/>
      <c r="GUC87" s="47"/>
      <c r="GUD87" s="47"/>
      <c r="GUE87" s="47"/>
      <c r="GUF87" s="47"/>
      <c r="GUG87" s="47"/>
      <c r="GUH87" s="47"/>
      <c r="GUI87" s="47"/>
      <c r="GUJ87" s="47"/>
      <c r="GUK87" s="47"/>
      <c r="GUL87" s="47"/>
      <c r="GUM87" s="47"/>
      <c r="GUN87" s="47"/>
      <c r="GUO87" s="47"/>
      <c r="GUP87" s="47"/>
      <c r="GUQ87" s="47"/>
      <c r="GUR87" s="47"/>
      <c r="GUS87" s="47"/>
      <c r="GUT87" s="47"/>
      <c r="GUU87" s="47"/>
      <c r="GUV87" s="47"/>
      <c r="GUW87" s="47"/>
      <c r="GUX87" s="47"/>
      <c r="GUY87" s="47"/>
      <c r="GUZ87" s="47"/>
      <c r="GVA87" s="47"/>
      <c r="GVB87" s="47"/>
      <c r="GVC87" s="47"/>
      <c r="GVD87" s="47"/>
      <c r="GVE87" s="47"/>
      <c r="GVF87" s="47"/>
      <c r="GVG87" s="47"/>
      <c r="GVH87" s="47"/>
      <c r="GVI87" s="47"/>
      <c r="GVJ87" s="47"/>
      <c r="GVK87" s="47"/>
      <c r="GVL87" s="47"/>
      <c r="GVM87" s="47"/>
      <c r="GVN87" s="47"/>
      <c r="GVO87" s="47"/>
      <c r="GVP87" s="47"/>
      <c r="GVQ87" s="47"/>
      <c r="GVR87" s="47"/>
      <c r="GVS87" s="47"/>
      <c r="GVT87" s="47"/>
      <c r="GVU87" s="47"/>
      <c r="GVV87" s="47"/>
      <c r="GVW87" s="47"/>
      <c r="GVX87" s="47"/>
      <c r="GVY87" s="47"/>
      <c r="GVZ87" s="47"/>
      <c r="GWA87" s="47"/>
      <c r="GWB87" s="47"/>
      <c r="GWC87" s="47"/>
      <c r="GWD87" s="47"/>
      <c r="GWE87" s="47"/>
      <c r="GWF87" s="47"/>
      <c r="GWG87" s="47"/>
      <c r="GWH87" s="47"/>
      <c r="GWI87" s="47"/>
      <c r="GWJ87" s="47"/>
      <c r="GWK87" s="47"/>
      <c r="GWL87" s="47"/>
      <c r="GWM87" s="47"/>
      <c r="GWN87" s="47"/>
      <c r="GWO87" s="47"/>
      <c r="GWP87" s="47"/>
      <c r="GWQ87" s="47"/>
      <c r="GWR87" s="47"/>
      <c r="GWS87" s="47"/>
      <c r="GWT87" s="47"/>
      <c r="GWU87" s="47"/>
      <c r="GWV87" s="47"/>
      <c r="GWW87" s="47"/>
      <c r="GWX87" s="47"/>
      <c r="GWY87" s="47"/>
      <c r="GWZ87" s="47"/>
      <c r="GXA87" s="47"/>
      <c r="GXB87" s="47"/>
      <c r="GXC87" s="47"/>
      <c r="GXD87" s="47"/>
      <c r="GXE87" s="47"/>
      <c r="GXF87" s="47"/>
      <c r="GXG87" s="47"/>
      <c r="GXH87" s="47"/>
      <c r="GXI87" s="47"/>
      <c r="GXJ87" s="47"/>
      <c r="GXK87" s="47"/>
      <c r="GXL87" s="47"/>
      <c r="GXM87" s="47"/>
      <c r="GXN87" s="47"/>
      <c r="GXO87" s="47"/>
      <c r="GXP87" s="47"/>
      <c r="GXQ87" s="47"/>
      <c r="GXR87" s="47"/>
      <c r="GXS87" s="47"/>
      <c r="GXT87" s="47"/>
      <c r="GXU87" s="47"/>
      <c r="GXV87" s="47"/>
      <c r="GXW87" s="47"/>
      <c r="GXX87" s="47"/>
      <c r="GXY87" s="47"/>
      <c r="GXZ87" s="47"/>
      <c r="GYA87" s="47"/>
      <c r="GYB87" s="47"/>
      <c r="GYC87" s="47"/>
      <c r="GYD87" s="47"/>
      <c r="GYE87" s="47"/>
      <c r="GYF87" s="47"/>
      <c r="GYG87" s="47"/>
      <c r="GYH87" s="47"/>
      <c r="GYI87" s="47"/>
      <c r="GYJ87" s="47"/>
      <c r="GYK87" s="47"/>
      <c r="GYL87" s="47"/>
      <c r="GYM87" s="47"/>
      <c r="GYN87" s="47"/>
      <c r="GYO87" s="47"/>
      <c r="GYP87" s="47"/>
      <c r="GYQ87" s="47"/>
      <c r="GYR87" s="47"/>
      <c r="GYS87" s="47"/>
      <c r="GYT87" s="47"/>
      <c r="GYU87" s="47"/>
      <c r="GYV87" s="47"/>
      <c r="GYW87" s="47"/>
      <c r="GYX87" s="47"/>
      <c r="GYY87" s="47"/>
      <c r="GYZ87" s="47"/>
      <c r="GZA87" s="47"/>
      <c r="GZB87" s="47"/>
      <c r="GZC87" s="47"/>
      <c r="GZD87" s="47"/>
      <c r="GZE87" s="47"/>
      <c r="GZF87" s="47"/>
      <c r="GZG87" s="47"/>
      <c r="GZH87" s="47"/>
      <c r="GZI87" s="47"/>
      <c r="GZJ87" s="47"/>
      <c r="GZK87" s="47"/>
      <c r="GZL87" s="47"/>
      <c r="GZM87" s="47"/>
      <c r="GZN87" s="47"/>
      <c r="GZO87" s="47"/>
      <c r="GZP87" s="47"/>
      <c r="GZQ87" s="47"/>
      <c r="GZR87" s="47"/>
      <c r="GZS87" s="47"/>
      <c r="GZT87" s="47"/>
      <c r="GZU87" s="47"/>
      <c r="GZV87" s="47"/>
      <c r="GZW87" s="47"/>
      <c r="GZX87" s="47"/>
      <c r="GZY87" s="47"/>
      <c r="GZZ87" s="47"/>
      <c r="HAA87" s="47"/>
      <c r="HAB87" s="47"/>
      <c r="HAC87" s="47"/>
      <c r="HAD87" s="47"/>
      <c r="HAE87" s="47"/>
      <c r="HAF87" s="47"/>
      <c r="HAG87" s="47"/>
      <c r="HAH87" s="47"/>
      <c r="HAI87" s="47"/>
      <c r="HAJ87" s="47"/>
      <c r="HAK87" s="47"/>
      <c r="HAL87" s="47"/>
      <c r="HAM87" s="47"/>
      <c r="HAN87" s="47"/>
      <c r="HAO87" s="47"/>
      <c r="HAP87" s="47"/>
      <c r="HAQ87" s="47"/>
      <c r="HAR87" s="47"/>
      <c r="HAS87" s="47"/>
      <c r="HAT87" s="47"/>
      <c r="HAU87" s="47"/>
      <c r="HAV87" s="47"/>
      <c r="HAW87" s="47"/>
      <c r="HAX87" s="47"/>
      <c r="HAY87" s="47"/>
      <c r="HAZ87" s="47"/>
      <c r="HBA87" s="47"/>
      <c r="HBB87" s="47"/>
      <c r="HBC87" s="47"/>
      <c r="HBD87" s="47"/>
      <c r="HBE87" s="47"/>
      <c r="HBF87" s="47"/>
      <c r="HBG87" s="47"/>
      <c r="HBH87" s="47"/>
      <c r="HBI87" s="47"/>
      <c r="HBJ87" s="47"/>
      <c r="HBK87" s="47"/>
      <c r="HBL87" s="47"/>
      <c r="HBM87" s="47"/>
      <c r="HBN87" s="47"/>
      <c r="HBO87" s="47"/>
      <c r="HBP87" s="47"/>
      <c r="HBQ87" s="47"/>
      <c r="HBR87" s="47"/>
      <c r="HBS87" s="47"/>
      <c r="HBT87" s="47"/>
      <c r="HBU87" s="47"/>
      <c r="HBV87" s="47"/>
      <c r="HBW87" s="47"/>
      <c r="HBX87" s="47"/>
      <c r="HBY87" s="47"/>
      <c r="HBZ87" s="47"/>
      <c r="HCA87" s="47"/>
      <c r="HCB87" s="47"/>
      <c r="HCC87" s="47"/>
      <c r="HCD87" s="47"/>
      <c r="HCE87" s="47"/>
      <c r="HCF87" s="47"/>
      <c r="HCG87" s="47"/>
      <c r="HCH87" s="47"/>
      <c r="HCI87" s="47"/>
      <c r="HCJ87" s="47"/>
      <c r="HCK87" s="47"/>
      <c r="HCL87" s="47"/>
      <c r="HCM87" s="47"/>
      <c r="HCN87" s="47"/>
      <c r="HCO87" s="47"/>
      <c r="HCP87" s="47"/>
      <c r="HCQ87" s="47"/>
      <c r="HCR87" s="47"/>
      <c r="HCS87" s="47"/>
      <c r="HCT87" s="47"/>
      <c r="HCU87" s="47"/>
      <c r="HCV87" s="47"/>
      <c r="HCW87" s="47"/>
      <c r="HCX87" s="47"/>
      <c r="HCY87" s="47"/>
      <c r="HCZ87" s="47"/>
      <c r="HDA87" s="47"/>
      <c r="HDB87" s="47"/>
      <c r="HDC87" s="47"/>
      <c r="HDD87" s="47"/>
      <c r="HDE87" s="47"/>
      <c r="HDF87" s="47"/>
      <c r="HDG87" s="47"/>
      <c r="HDH87" s="47"/>
      <c r="HDI87" s="47"/>
      <c r="HDJ87" s="47"/>
      <c r="HDK87" s="47"/>
      <c r="HDL87" s="47"/>
      <c r="HDM87" s="47"/>
      <c r="HDN87" s="47"/>
      <c r="HDO87" s="47"/>
      <c r="HDP87" s="47"/>
      <c r="HDQ87" s="47"/>
      <c r="HDR87" s="47"/>
      <c r="HDS87" s="47"/>
      <c r="HDT87" s="47"/>
      <c r="HDU87" s="47"/>
      <c r="HDV87" s="47"/>
      <c r="HDW87" s="47"/>
      <c r="HDX87" s="47"/>
      <c r="HDY87" s="47"/>
      <c r="HDZ87" s="47"/>
      <c r="HEA87" s="47"/>
      <c r="HEB87" s="47"/>
      <c r="HEC87" s="47"/>
      <c r="HED87" s="47"/>
      <c r="HEE87" s="47"/>
      <c r="HEF87" s="47"/>
      <c r="HEG87" s="47"/>
      <c r="HEH87" s="47"/>
      <c r="HEI87" s="47"/>
      <c r="HEJ87" s="47"/>
      <c r="HEK87" s="47"/>
      <c r="HEL87" s="47"/>
      <c r="HEM87" s="47"/>
      <c r="HEN87" s="47"/>
      <c r="HEO87" s="47"/>
      <c r="HEP87" s="47"/>
      <c r="HEQ87" s="47"/>
      <c r="HER87" s="47"/>
      <c r="HES87" s="47"/>
      <c r="HET87" s="47"/>
      <c r="HEU87" s="47"/>
      <c r="HEV87" s="47"/>
      <c r="HEW87" s="47"/>
      <c r="HEX87" s="47"/>
      <c r="HEY87" s="47"/>
      <c r="HEZ87" s="47"/>
      <c r="HFA87" s="47"/>
      <c r="HFB87" s="47"/>
      <c r="HFC87" s="47"/>
      <c r="HFD87" s="47"/>
      <c r="HFE87" s="47"/>
      <c r="HFF87" s="47"/>
      <c r="HFG87" s="47"/>
      <c r="HFH87" s="47"/>
      <c r="HFI87" s="47"/>
      <c r="HFJ87" s="47"/>
      <c r="HFK87" s="47"/>
      <c r="HFL87" s="47"/>
      <c r="HFM87" s="47"/>
      <c r="HFN87" s="47"/>
      <c r="HFO87" s="47"/>
      <c r="HFP87" s="47"/>
      <c r="HFQ87" s="47"/>
      <c r="HFR87" s="47"/>
      <c r="HFS87" s="47"/>
      <c r="HFT87" s="47"/>
      <c r="HFU87" s="47"/>
      <c r="HFV87" s="47"/>
      <c r="HFW87" s="47"/>
      <c r="HFX87" s="47"/>
      <c r="HFY87" s="47"/>
      <c r="HFZ87" s="47"/>
      <c r="HGA87" s="47"/>
      <c r="HGB87" s="47"/>
      <c r="HGC87" s="47"/>
      <c r="HGD87" s="47"/>
      <c r="HGE87" s="47"/>
      <c r="HGF87" s="47"/>
      <c r="HGG87" s="47"/>
      <c r="HGH87" s="47"/>
      <c r="HGI87" s="47"/>
      <c r="HGJ87" s="47"/>
      <c r="HGK87" s="47"/>
      <c r="HGL87" s="47"/>
      <c r="HGM87" s="47"/>
      <c r="HGN87" s="47"/>
      <c r="HGO87" s="47"/>
      <c r="HGP87" s="47"/>
      <c r="HGQ87" s="47"/>
      <c r="HGR87" s="47"/>
      <c r="HGS87" s="47"/>
      <c r="HGT87" s="47"/>
      <c r="HGU87" s="47"/>
      <c r="HGV87" s="47"/>
      <c r="HGW87" s="47"/>
      <c r="HGX87" s="47"/>
      <c r="HGY87" s="47"/>
      <c r="HGZ87" s="47"/>
      <c r="HHA87" s="47"/>
      <c r="HHB87" s="47"/>
      <c r="HHC87" s="47"/>
      <c r="HHD87" s="47"/>
      <c r="HHE87" s="47"/>
      <c r="HHF87" s="47"/>
      <c r="HHG87" s="47"/>
      <c r="HHH87" s="47"/>
      <c r="HHI87" s="47"/>
      <c r="HHJ87" s="47"/>
      <c r="HHK87" s="47"/>
      <c r="HHL87" s="47"/>
      <c r="HHM87" s="47"/>
      <c r="HHN87" s="47"/>
      <c r="HHO87" s="47"/>
      <c r="HHP87" s="47"/>
      <c r="HHQ87" s="47"/>
      <c r="HHR87" s="47"/>
      <c r="HHS87" s="47"/>
      <c r="HHT87" s="47"/>
      <c r="HHU87" s="47"/>
      <c r="HHV87" s="47"/>
      <c r="HHW87" s="47"/>
      <c r="HHX87" s="47"/>
      <c r="HHY87" s="47"/>
      <c r="HHZ87" s="47"/>
      <c r="HIA87" s="47"/>
      <c r="HIB87" s="47"/>
      <c r="HIC87" s="47"/>
      <c r="HID87" s="47"/>
      <c r="HIE87" s="47"/>
      <c r="HIF87" s="47"/>
      <c r="HIG87" s="47"/>
      <c r="HIH87" s="47"/>
      <c r="HII87" s="47"/>
      <c r="HIJ87" s="47"/>
      <c r="HIK87" s="47"/>
      <c r="HIL87" s="47"/>
      <c r="HIM87" s="47"/>
      <c r="HIN87" s="47"/>
      <c r="HIO87" s="47"/>
      <c r="HIP87" s="47"/>
      <c r="HIQ87" s="47"/>
      <c r="HIR87" s="47"/>
      <c r="HIS87" s="47"/>
      <c r="HIT87" s="47"/>
      <c r="HIU87" s="47"/>
      <c r="HIV87" s="47"/>
      <c r="HIW87" s="47"/>
      <c r="HIX87" s="47"/>
      <c r="HIY87" s="47"/>
      <c r="HIZ87" s="47"/>
      <c r="HJA87" s="47"/>
      <c r="HJB87" s="47"/>
      <c r="HJC87" s="47"/>
      <c r="HJD87" s="47"/>
      <c r="HJE87" s="47"/>
      <c r="HJF87" s="47"/>
      <c r="HJG87" s="47"/>
      <c r="HJH87" s="47"/>
      <c r="HJI87" s="47"/>
      <c r="HJJ87" s="47"/>
      <c r="HJK87" s="47"/>
      <c r="HJL87" s="47"/>
      <c r="HJM87" s="47"/>
      <c r="HJN87" s="47"/>
      <c r="HJO87" s="47"/>
      <c r="HJP87" s="47"/>
      <c r="HJQ87" s="47"/>
      <c r="HJR87" s="47"/>
      <c r="HJS87" s="47"/>
      <c r="HJT87" s="47"/>
      <c r="HJU87" s="47"/>
      <c r="HJV87" s="47"/>
      <c r="HJW87" s="47"/>
      <c r="HJX87" s="47"/>
      <c r="HJY87" s="47"/>
      <c r="HJZ87" s="47"/>
      <c r="HKA87" s="47"/>
      <c r="HKB87" s="47"/>
      <c r="HKC87" s="47"/>
      <c r="HKD87" s="47"/>
      <c r="HKE87" s="47"/>
      <c r="HKF87" s="47"/>
      <c r="HKG87" s="47"/>
      <c r="HKH87" s="47"/>
      <c r="HKI87" s="47"/>
      <c r="HKJ87" s="47"/>
      <c r="HKK87" s="47"/>
      <c r="HKL87" s="47"/>
      <c r="HKM87" s="47"/>
      <c r="HKN87" s="47"/>
      <c r="HKO87" s="47"/>
      <c r="HKP87" s="47"/>
      <c r="HKQ87" s="47"/>
      <c r="HKR87" s="47"/>
      <c r="HKS87" s="47"/>
      <c r="HKT87" s="47"/>
      <c r="HKU87" s="47"/>
      <c r="HKV87" s="47"/>
      <c r="HKW87" s="47"/>
      <c r="HKX87" s="47"/>
      <c r="HKY87" s="47"/>
      <c r="HKZ87" s="47"/>
      <c r="HLA87" s="47"/>
      <c r="HLB87" s="47"/>
      <c r="HLC87" s="47"/>
      <c r="HLD87" s="47"/>
      <c r="HLE87" s="47"/>
      <c r="HLF87" s="47"/>
      <c r="HLG87" s="47"/>
      <c r="HLH87" s="47"/>
      <c r="HLI87" s="47"/>
      <c r="HLJ87" s="47"/>
      <c r="HLK87" s="47"/>
      <c r="HLL87" s="47"/>
      <c r="HLM87" s="47"/>
      <c r="HLN87" s="47"/>
      <c r="HLO87" s="47"/>
      <c r="HLP87" s="47"/>
      <c r="HLQ87" s="47"/>
      <c r="HLR87" s="47"/>
      <c r="HLS87" s="47"/>
      <c r="HLT87" s="47"/>
      <c r="HLU87" s="47"/>
      <c r="HLV87" s="47"/>
      <c r="HLW87" s="47"/>
      <c r="HLX87" s="47"/>
      <c r="HLY87" s="47"/>
      <c r="HLZ87" s="47"/>
      <c r="HMA87" s="47"/>
      <c r="HMB87" s="47"/>
      <c r="HMC87" s="47"/>
      <c r="HMD87" s="47"/>
      <c r="HME87" s="47"/>
      <c r="HMF87" s="47"/>
      <c r="HMG87" s="47"/>
      <c r="HMH87" s="47"/>
      <c r="HMI87" s="47"/>
      <c r="HMJ87" s="47"/>
      <c r="HMK87" s="47"/>
      <c r="HML87" s="47"/>
      <c r="HMM87" s="47"/>
      <c r="HMN87" s="47"/>
      <c r="HMO87" s="47"/>
      <c r="HMP87" s="47"/>
      <c r="HMQ87" s="47"/>
      <c r="HMR87" s="47"/>
      <c r="HMS87" s="47"/>
      <c r="HMT87" s="47"/>
      <c r="HMU87" s="47"/>
      <c r="HMV87" s="47"/>
      <c r="HMW87" s="47"/>
      <c r="HMX87" s="47"/>
      <c r="HMY87" s="47"/>
      <c r="HMZ87" s="47"/>
      <c r="HNA87" s="47"/>
      <c r="HNB87" s="47"/>
      <c r="HNC87" s="47"/>
      <c r="HND87" s="47"/>
      <c r="HNE87" s="47"/>
      <c r="HNF87" s="47"/>
      <c r="HNG87" s="47"/>
      <c r="HNH87" s="47"/>
      <c r="HNI87" s="47"/>
      <c r="HNJ87" s="47"/>
      <c r="HNK87" s="47"/>
      <c r="HNL87" s="47"/>
      <c r="HNM87" s="47"/>
      <c r="HNN87" s="47"/>
      <c r="HNO87" s="47"/>
      <c r="HNP87" s="47"/>
      <c r="HNQ87" s="47"/>
      <c r="HNR87" s="47"/>
      <c r="HNS87" s="47"/>
      <c r="HNT87" s="47"/>
      <c r="HNU87" s="47"/>
      <c r="HNV87" s="47"/>
      <c r="HNW87" s="47"/>
      <c r="HNX87" s="47"/>
      <c r="HNY87" s="47"/>
      <c r="HNZ87" s="47"/>
      <c r="HOA87" s="47"/>
      <c r="HOB87" s="47"/>
      <c r="HOC87" s="47"/>
      <c r="HOD87" s="47"/>
      <c r="HOE87" s="47"/>
      <c r="HOF87" s="47"/>
      <c r="HOG87" s="47"/>
      <c r="HOH87" s="47"/>
      <c r="HOI87" s="47"/>
      <c r="HOJ87" s="47"/>
      <c r="HOK87" s="47"/>
      <c r="HOL87" s="47"/>
      <c r="HOM87" s="47"/>
      <c r="HON87" s="47"/>
      <c r="HOO87" s="47"/>
      <c r="HOP87" s="47"/>
      <c r="HOQ87" s="47"/>
      <c r="HOR87" s="47"/>
      <c r="HOS87" s="47"/>
      <c r="HOT87" s="47"/>
      <c r="HOU87" s="47"/>
      <c r="HOV87" s="47"/>
      <c r="HOW87" s="47"/>
      <c r="HOX87" s="47"/>
      <c r="HOY87" s="47"/>
      <c r="HOZ87" s="47"/>
      <c r="HPA87" s="47"/>
      <c r="HPB87" s="47"/>
      <c r="HPC87" s="47"/>
      <c r="HPD87" s="47"/>
      <c r="HPE87" s="47"/>
      <c r="HPF87" s="47"/>
      <c r="HPG87" s="47"/>
      <c r="HPH87" s="47"/>
      <c r="HPI87" s="47"/>
      <c r="HPJ87" s="47"/>
      <c r="HPK87" s="47"/>
      <c r="HPL87" s="47"/>
      <c r="HPM87" s="47"/>
      <c r="HPN87" s="47"/>
      <c r="HPO87" s="47"/>
      <c r="HPP87" s="47"/>
      <c r="HPQ87" s="47"/>
      <c r="HPR87" s="47"/>
      <c r="HPS87" s="47"/>
      <c r="HPT87" s="47"/>
      <c r="HPU87" s="47"/>
      <c r="HPV87" s="47"/>
      <c r="HPW87" s="47"/>
      <c r="HPX87" s="47"/>
      <c r="HPY87" s="47"/>
      <c r="HPZ87" s="47"/>
      <c r="HQA87" s="47"/>
      <c r="HQB87" s="47"/>
      <c r="HQC87" s="47"/>
      <c r="HQD87" s="47"/>
      <c r="HQE87" s="47"/>
      <c r="HQF87" s="47"/>
      <c r="HQG87" s="47"/>
      <c r="HQH87" s="47"/>
      <c r="HQI87" s="47"/>
      <c r="HQJ87" s="47"/>
      <c r="HQK87" s="47"/>
      <c r="HQL87" s="47"/>
      <c r="HQM87" s="47"/>
      <c r="HQN87" s="47"/>
      <c r="HQO87" s="47"/>
      <c r="HQP87" s="47"/>
      <c r="HQQ87" s="47"/>
      <c r="HQR87" s="47"/>
      <c r="HQS87" s="47"/>
      <c r="HQT87" s="47"/>
      <c r="HQU87" s="47"/>
      <c r="HQV87" s="47"/>
      <c r="HQW87" s="47"/>
      <c r="HQX87" s="47"/>
      <c r="HQY87" s="47"/>
      <c r="HQZ87" s="47"/>
      <c r="HRA87" s="47"/>
      <c r="HRB87" s="47"/>
      <c r="HRC87" s="47"/>
      <c r="HRD87" s="47"/>
      <c r="HRE87" s="47"/>
      <c r="HRF87" s="47"/>
      <c r="HRG87" s="47"/>
      <c r="HRH87" s="47"/>
      <c r="HRI87" s="47"/>
      <c r="HRJ87" s="47"/>
      <c r="HRK87" s="47"/>
      <c r="HRL87" s="47"/>
      <c r="HRM87" s="47"/>
      <c r="HRN87" s="47"/>
      <c r="HRO87" s="47"/>
      <c r="HRP87" s="47"/>
      <c r="HRQ87" s="47"/>
      <c r="HRR87" s="47"/>
      <c r="HRS87" s="47"/>
      <c r="HRT87" s="47"/>
      <c r="HRU87" s="47"/>
      <c r="HRV87" s="47"/>
      <c r="HRW87" s="47"/>
      <c r="HRX87" s="47"/>
      <c r="HRY87" s="47"/>
      <c r="HRZ87" s="47"/>
      <c r="HSA87" s="47"/>
      <c r="HSB87" s="47"/>
      <c r="HSC87" s="47"/>
      <c r="HSD87" s="47"/>
      <c r="HSE87" s="47"/>
      <c r="HSF87" s="47"/>
      <c r="HSG87" s="47"/>
      <c r="HSH87" s="47"/>
      <c r="HSI87" s="47"/>
      <c r="HSJ87" s="47"/>
      <c r="HSK87" s="47"/>
      <c r="HSL87" s="47"/>
      <c r="HSM87" s="47"/>
      <c r="HSN87" s="47"/>
      <c r="HSO87" s="47"/>
      <c r="HSP87" s="47"/>
      <c r="HSQ87" s="47"/>
      <c r="HSR87" s="47"/>
      <c r="HSS87" s="47"/>
      <c r="HST87" s="47"/>
      <c r="HSU87" s="47"/>
      <c r="HSV87" s="47"/>
      <c r="HSW87" s="47"/>
      <c r="HSX87" s="47"/>
      <c r="HSY87" s="47"/>
      <c r="HSZ87" s="47"/>
      <c r="HTA87" s="47"/>
      <c r="HTB87" s="47"/>
      <c r="HTC87" s="47"/>
      <c r="HTD87" s="47"/>
      <c r="HTE87" s="47"/>
      <c r="HTF87" s="47"/>
      <c r="HTG87" s="47"/>
      <c r="HTH87" s="47"/>
      <c r="HTI87" s="47"/>
      <c r="HTJ87" s="47"/>
      <c r="HTK87" s="47"/>
      <c r="HTL87" s="47"/>
      <c r="HTM87" s="47"/>
      <c r="HTN87" s="47"/>
      <c r="HTO87" s="47"/>
      <c r="HTP87" s="47"/>
      <c r="HTQ87" s="47"/>
      <c r="HTR87" s="47"/>
      <c r="HTS87" s="47"/>
      <c r="HTT87" s="47"/>
      <c r="HTU87" s="47"/>
      <c r="HTV87" s="47"/>
      <c r="HTW87" s="47"/>
      <c r="HTX87" s="47"/>
      <c r="HTY87" s="47"/>
      <c r="HTZ87" s="47"/>
      <c r="HUA87" s="47"/>
      <c r="HUB87" s="47"/>
      <c r="HUC87" s="47"/>
      <c r="HUD87" s="47"/>
      <c r="HUE87" s="47"/>
      <c r="HUF87" s="47"/>
      <c r="HUG87" s="47"/>
      <c r="HUH87" s="47"/>
      <c r="HUI87" s="47"/>
      <c r="HUJ87" s="47"/>
      <c r="HUK87" s="47"/>
      <c r="HUL87" s="47"/>
      <c r="HUM87" s="47"/>
      <c r="HUN87" s="47"/>
      <c r="HUO87" s="47"/>
      <c r="HUP87" s="47"/>
      <c r="HUQ87" s="47"/>
      <c r="HUR87" s="47"/>
      <c r="HUS87" s="47"/>
      <c r="HUT87" s="47"/>
      <c r="HUU87" s="47"/>
      <c r="HUV87" s="47"/>
      <c r="HUW87" s="47"/>
      <c r="HUX87" s="47"/>
      <c r="HUY87" s="47"/>
      <c r="HUZ87" s="47"/>
      <c r="HVA87" s="47"/>
      <c r="HVB87" s="47"/>
      <c r="HVC87" s="47"/>
      <c r="HVD87" s="47"/>
      <c r="HVE87" s="47"/>
      <c r="HVF87" s="47"/>
      <c r="HVG87" s="47"/>
      <c r="HVH87" s="47"/>
      <c r="HVI87" s="47"/>
      <c r="HVJ87" s="47"/>
      <c r="HVK87" s="47"/>
      <c r="HVL87" s="47"/>
      <c r="HVM87" s="47"/>
      <c r="HVN87" s="47"/>
      <c r="HVO87" s="47"/>
      <c r="HVP87" s="47"/>
      <c r="HVQ87" s="47"/>
      <c r="HVR87" s="47"/>
      <c r="HVS87" s="47"/>
      <c r="HVT87" s="47"/>
      <c r="HVU87" s="47"/>
      <c r="HVV87" s="47"/>
      <c r="HVW87" s="47"/>
      <c r="HVX87" s="47"/>
      <c r="HVY87" s="47"/>
      <c r="HVZ87" s="47"/>
      <c r="HWA87" s="47"/>
      <c r="HWB87" s="47"/>
      <c r="HWC87" s="47"/>
      <c r="HWD87" s="47"/>
      <c r="HWE87" s="47"/>
      <c r="HWF87" s="47"/>
      <c r="HWG87" s="47"/>
      <c r="HWH87" s="47"/>
      <c r="HWI87" s="47"/>
      <c r="HWJ87" s="47"/>
      <c r="HWK87" s="47"/>
      <c r="HWL87" s="47"/>
      <c r="HWM87" s="47"/>
      <c r="HWN87" s="47"/>
      <c r="HWO87" s="47"/>
      <c r="HWP87" s="47"/>
      <c r="HWQ87" s="47"/>
      <c r="HWR87" s="47"/>
      <c r="HWS87" s="47"/>
      <c r="HWT87" s="47"/>
      <c r="HWU87" s="47"/>
      <c r="HWV87" s="47"/>
      <c r="HWW87" s="47"/>
      <c r="HWX87" s="47"/>
      <c r="HWY87" s="47"/>
      <c r="HWZ87" s="47"/>
      <c r="HXA87" s="47"/>
      <c r="HXB87" s="47"/>
      <c r="HXC87" s="47"/>
      <c r="HXD87" s="47"/>
      <c r="HXE87" s="47"/>
      <c r="HXF87" s="47"/>
      <c r="HXG87" s="47"/>
      <c r="HXH87" s="47"/>
      <c r="HXI87" s="47"/>
      <c r="HXJ87" s="47"/>
      <c r="HXK87" s="47"/>
      <c r="HXL87" s="47"/>
      <c r="HXM87" s="47"/>
      <c r="HXN87" s="47"/>
      <c r="HXO87" s="47"/>
      <c r="HXP87" s="47"/>
      <c r="HXQ87" s="47"/>
      <c r="HXR87" s="47"/>
      <c r="HXS87" s="47"/>
      <c r="HXT87" s="47"/>
      <c r="HXU87" s="47"/>
      <c r="HXV87" s="47"/>
      <c r="HXW87" s="47"/>
      <c r="HXX87" s="47"/>
      <c r="HXY87" s="47"/>
      <c r="HXZ87" s="47"/>
      <c r="HYA87" s="47"/>
      <c r="HYB87" s="47"/>
      <c r="HYC87" s="47"/>
      <c r="HYD87" s="47"/>
      <c r="HYE87" s="47"/>
      <c r="HYF87" s="47"/>
      <c r="HYG87" s="47"/>
      <c r="HYH87" s="47"/>
      <c r="HYI87" s="47"/>
      <c r="HYJ87" s="47"/>
      <c r="HYK87" s="47"/>
      <c r="HYL87" s="47"/>
      <c r="HYM87" s="47"/>
      <c r="HYN87" s="47"/>
      <c r="HYO87" s="47"/>
      <c r="HYP87" s="47"/>
      <c r="HYQ87" s="47"/>
      <c r="HYR87" s="47"/>
      <c r="HYS87" s="47"/>
      <c r="HYT87" s="47"/>
      <c r="HYU87" s="47"/>
      <c r="HYV87" s="47"/>
      <c r="HYW87" s="47"/>
      <c r="HYX87" s="47"/>
      <c r="HYY87" s="47"/>
      <c r="HYZ87" s="47"/>
      <c r="HZA87" s="47"/>
      <c r="HZB87" s="47"/>
      <c r="HZC87" s="47"/>
      <c r="HZD87" s="47"/>
      <c r="HZE87" s="47"/>
      <c r="HZF87" s="47"/>
      <c r="HZG87" s="47"/>
      <c r="HZH87" s="47"/>
      <c r="HZI87" s="47"/>
      <c r="HZJ87" s="47"/>
      <c r="HZK87" s="47"/>
      <c r="HZL87" s="47"/>
      <c r="HZM87" s="47"/>
      <c r="HZN87" s="47"/>
      <c r="HZO87" s="47"/>
      <c r="HZP87" s="47"/>
      <c r="HZQ87" s="47"/>
      <c r="HZR87" s="47"/>
      <c r="HZS87" s="47"/>
      <c r="HZT87" s="47"/>
      <c r="HZU87" s="47"/>
      <c r="HZV87" s="47"/>
      <c r="HZW87" s="47"/>
      <c r="HZX87" s="47"/>
      <c r="HZY87" s="47"/>
      <c r="HZZ87" s="47"/>
      <c r="IAA87" s="47"/>
      <c r="IAB87" s="47"/>
      <c r="IAC87" s="47"/>
      <c r="IAD87" s="47"/>
      <c r="IAE87" s="47"/>
      <c r="IAF87" s="47"/>
      <c r="IAG87" s="47"/>
      <c r="IAH87" s="47"/>
      <c r="IAI87" s="47"/>
      <c r="IAJ87" s="47"/>
      <c r="IAK87" s="47"/>
      <c r="IAL87" s="47"/>
      <c r="IAM87" s="47"/>
      <c r="IAN87" s="47"/>
      <c r="IAO87" s="47"/>
      <c r="IAP87" s="47"/>
      <c r="IAQ87" s="47"/>
      <c r="IAR87" s="47"/>
      <c r="IAS87" s="47"/>
      <c r="IAT87" s="47"/>
      <c r="IAU87" s="47"/>
      <c r="IAV87" s="47"/>
      <c r="IAW87" s="47"/>
      <c r="IAX87" s="47"/>
      <c r="IAY87" s="47"/>
      <c r="IAZ87" s="47"/>
      <c r="IBA87" s="47"/>
      <c r="IBB87" s="47"/>
      <c r="IBC87" s="47"/>
      <c r="IBD87" s="47"/>
      <c r="IBE87" s="47"/>
      <c r="IBF87" s="47"/>
      <c r="IBG87" s="47"/>
      <c r="IBH87" s="47"/>
      <c r="IBI87" s="47"/>
      <c r="IBJ87" s="47"/>
      <c r="IBK87" s="47"/>
      <c r="IBL87" s="47"/>
      <c r="IBM87" s="47"/>
      <c r="IBN87" s="47"/>
      <c r="IBO87" s="47"/>
      <c r="IBP87" s="47"/>
      <c r="IBQ87" s="47"/>
      <c r="IBR87" s="47"/>
      <c r="IBS87" s="47"/>
      <c r="IBT87" s="47"/>
      <c r="IBU87" s="47"/>
      <c r="IBV87" s="47"/>
      <c r="IBW87" s="47"/>
      <c r="IBX87" s="47"/>
      <c r="IBY87" s="47"/>
      <c r="IBZ87" s="47"/>
      <c r="ICA87" s="47"/>
      <c r="ICB87" s="47"/>
      <c r="ICC87" s="47"/>
      <c r="ICD87" s="47"/>
      <c r="ICE87" s="47"/>
      <c r="ICF87" s="47"/>
      <c r="ICG87" s="47"/>
      <c r="ICH87" s="47"/>
      <c r="ICI87" s="47"/>
      <c r="ICJ87" s="47"/>
      <c r="ICK87" s="47"/>
      <c r="ICL87" s="47"/>
      <c r="ICM87" s="47"/>
      <c r="ICN87" s="47"/>
      <c r="ICO87" s="47"/>
      <c r="ICP87" s="47"/>
      <c r="ICQ87" s="47"/>
      <c r="ICR87" s="47"/>
      <c r="ICS87" s="47"/>
      <c r="ICT87" s="47"/>
      <c r="ICU87" s="47"/>
      <c r="ICV87" s="47"/>
      <c r="ICW87" s="47"/>
      <c r="ICX87" s="47"/>
      <c r="ICY87" s="47"/>
      <c r="ICZ87" s="47"/>
      <c r="IDA87" s="47"/>
      <c r="IDB87" s="47"/>
      <c r="IDC87" s="47"/>
      <c r="IDD87" s="47"/>
      <c r="IDE87" s="47"/>
      <c r="IDF87" s="47"/>
      <c r="IDG87" s="47"/>
      <c r="IDH87" s="47"/>
      <c r="IDI87" s="47"/>
      <c r="IDJ87" s="47"/>
      <c r="IDK87" s="47"/>
      <c r="IDL87" s="47"/>
      <c r="IDM87" s="47"/>
      <c r="IDN87" s="47"/>
      <c r="IDO87" s="47"/>
      <c r="IDP87" s="47"/>
      <c r="IDQ87" s="47"/>
      <c r="IDR87" s="47"/>
      <c r="IDS87" s="47"/>
      <c r="IDT87" s="47"/>
      <c r="IDU87" s="47"/>
      <c r="IDV87" s="47"/>
      <c r="IDW87" s="47"/>
      <c r="IDX87" s="47"/>
      <c r="IDY87" s="47"/>
      <c r="IDZ87" s="47"/>
      <c r="IEA87" s="47"/>
      <c r="IEB87" s="47"/>
      <c r="IEC87" s="47"/>
      <c r="IED87" s="47"/>
      <c r="IEE87" s="47"/>
      <c r="IEF87" s="47"/>
      <c r="IEG87" s="47"/>
      <c r="IEH87" s="47"/>
      <c r="IEI87" s="47"/>
      <c r="IEJ87" s="47"/>
      <c r="IEK87" s="47"/>
      <c r="IEL87" s="47"/>
      <c r="IEM87" s="47"/>
      <c r="IEN87" s="47"/>
      <c r="IEO87" s="47"/>
      <c r="IEP87" s="47"/>
      <c r="IEQ87" s="47"/>
      <c r="IER87" s="47"/>
      <c r="IES87" s="47"/>
      <c r="IET87" s="47"/>
      <c r="IEU87" s="47"/>
      <c r="IEV87" s="47"/>
      <c r="IEW87" s="47"/>
      <c r="IEX87" s="47"/>
      <c r="IEY87" s="47"/>
      <c r="IEZ87" s="47"/>
      <c r="IFA87" s="47"/>
      <c r="IFB87" s="47"/>
      <c r="IFC87" s="47"/>
      <c r="IFD87" s="47"/>
      <c r="IFE87" s="47"/>
      <c r="IFF87" s="47"/>
      <c r="IFG87" s="47"/>
      <c r="IFH87" s="47"/>
      <c r="IFI87" s="47"/>
      <c r="IFJ87" s="47"/>
      <c r="IFK87" s="47"/>
      <c r="IFL87" s="47"/>
      <c r="IFM87" s="47"/>
      <c r="IFN87" s="47"/>
      <c r="IFO87" s="47"/>
      <c r="IFP87" s="47"/>
      <c r="IFQ87" s="47"/>
      <c r="IFR87" s="47"/>
      <c r="IFS87" s="47"/>
      <c r="IFT87" s="47"/>
      <c r="IFU87" s="47"/>
      <c r="IFV87" s="47"/>
      <c r="IFW87" s="47"/>
      <c r="IFX87" s="47"/>
      <c r="IFY87" s="47"/>
      <c r="IFZ87" s="47"/>
      <c r="IGA87" s="47"/>
      <c r="IGB87" s="47"/>
      <c r="IGC87" s="47"/>
      <c r="IGD87" s="47"/>
      <c r="IGE87" s="47"/>
      <c r="IGF87" s="47"/>
      <c r="IGG87" s="47"/>
      <c r="IGH87" s="47"/>
      <c r="IGI87" s="47"/>
      <c r="IGJ87" s="47"/>
      <c r="IGK87" s="47"/>
      <c r="IGL87" s="47"/>
      <c r="IGM87" s="47"/>
      <c r="IGN87" s="47"/>
      <c r="IGO87" s="47"/>
      <c r="IGP87" s="47"/>
      <c r="IGQ87" s="47"/>
      <c r="IGR87" s="47"/>
      <c r="IGS87" s="47"/>
      <c r="IGT87" s="47"/>
      <c r="IGU87" s="47"/>
      <c r="IGV87" s="47"/>
      <c r="IGW87" s="47"/>
      <c r="IGX87" s="47"/>
      <c r="IGY87" s="47"/>
      <c r="IGZ87" s="47"/>
      <c r="IHA87" s="47"/>
      <c r="IHB87" s="47"/>
      <c r="IHC87" s="47"/>
      <c r="IHD87" s="47"/>
      <c r="IHE87" s="47"/>
      <c r="IHF87" s="47"/>
      <c r="IHG87" s="47"/>
      <c r="IHH87" s="47"/>
      <c r="IHI87" s="47"/>
      <c r="IHJ87" s="47"/>
      <c r="IHK87" s="47"/>
      <c r="IHL87" s="47"/>
      <c r="IHM87" s="47"/>
      <c r="IHN87" s="47"/>
      <c r="IHO87" s="47"/>
      <c r="IHP87" s="47"/>
      <c r="IHQ87" s="47"/>
      <c r="IHR87" s="47"/>
      <c r="IHS87" s="47"/>
      <c r="IHT87" s="47"/>
      <c r="IHU87" s="47"/>
      <c r="IHV87" s="47"/>
      <c r="IHW87" s="47"/>
      <c r="IHX87" s="47"/>
      <c r="IHY87" s="47"/>
      <c r="IHZ87" s="47"/>
      <c r="IIA87" s="47"/>
      <c r="IIB87" s="47"/>
      <c r="IIC87" s="47"/>
      <c r="IID87" s="47"/>
      <c r="IIE87" s="47"/>
      <c r="IIF87" s="47"/>
      <c r="IIG87" s="47"/>
      <c r="IIH87" s="47"/>
      <c r="III87" s="47"/>
      <c r="IIJ87" s="47"/>
      <c r="IIK87" s="47"/>
      <c r="IIL87" s="47"/>
      <c r="IIM87" s="47"/>
      <c r="IIN87" s="47"/>
      <c r="IIO87" s="47"/>
      <c r="IIP87" s="47"/>
      <c r="IIQ87" s="47"/>
      <c r="IIR87" s="47"/>
      <c r="IIS87" s="47"/>
      <c r="IIT87" s="47"/>
      <c r="IIU87" s="47"/>
      <c r="IIV87" s="47"/>
      <c r="IIW87" s="47"/>
      <c r="IIX87" s="47"/>
      <c r="IIY87" s="47"/>
      <c r="IIZ87" s="47"/>
      <c r="IJA87" s="47"/>
      <c r="IJB87" s="47"/>
      <c r="IJC87" s="47"/>
      <c r="IJD87" s="47"/>
      <c r="IJE87" s="47"/>
      <c r="IJF87" s="47"/>
      <c r="IJG87" s="47"/>
      <c r="IJH87" s="47"/>
      <c r="IJI87" s="47"/>
      <c r="IJJ87" s="47"/>
      <c r="IJK87" s="47"/>
      <c r="IJL87" s="47"/>
      <c r="IJM87" s="47"/>
      <c r="IJN87" s="47"/>
      <c r="IJO87" s="47"/>
      <c r="IJP87" s="47"/>
      <c r="IJQ87" s="47"/>
      <c r="IJR87" s="47"/>
      <c r="IJS87" s="47"/>
      <c r="IJT87" s="47"/>
      <c r="IJU87" s="47"/>
      <c r="IJV87" s="47"/>
      <c r="IJW87" s="47"/>
      <c r="IJX87" s="47"/>
      <c r="IJY87" s="47"/>
      <c r="IJZ87" s="47"/>
      <c r="IKA87" s="47"/>
      <c r="IKB87" s="47"/>
      <c r="IKC87" s="47"/>
      <c r="IKD87" s="47"/>
      <c r="IKE87" s="47"/>
      <c r="IKF87" s="47"/>
      <c r="IKG87" s="47"/>
      <c r="IKH87" s="47"/>
      <c r="IKI87" s="47"/>
      <c r="IKJ87" s="47"/>
      <c r="IKK87" s="47"/>
      <c r="IKL87" s="47"/>
      <c r="IKM87" s="47"/>
      <c r="IKN87" s="47"/>
      <c r="IKO87" s="47"/>
      <c r="IKP87" s="47"/>
      <c r="IKQ87" s="47"/>
      <c r="IKR87" s="47"/>
      <c r="IKS87" s="47"/>
      <c r="IKT87" s="47"/>
      <c r="IKU87" s="47"/>
      <c r="IKV87" s="47"/>
      <c r="IKW87" s="47"/>
      <c r="IKX87" s="47"/>
      <c r="IKY87" s="47"/>
      <c r="IKZ87" s="47"/>
      <c r="ILA87" s="47"/>
      <c r="ILB87" s="47"/>
      <c r="ILC87" s="47"/>
      <c r="ILD87" s="47"/>
      <c r="ILE87" s="47"/>
      <c r="ILF87" s="47"/>
      <c r="ILG87" s="47"/>
      <c r="ILH87" s="47"/>
      <c r="ILI87" s="47"/>
      <c r="ILJ87" s="47"/>
      <c r="ILK87" s="47"/>
      <c r="ILL87" s="47"/>
      <c r="ILM87" s="47"/>
      <c r="ILN87" s="47"/>
      <c r="ILO87" s="47"/>
      <c r="ILP87" s="47"/>
      <c r="ILQ87" s="47"/>
      <c r="ILR87" s="47"/>
      <c r="ILS87" s="47"/>
      <c r="ILT87" s="47"/>
      <c r="ILU87" s="47"/>
      <c r="ILV87" s="47"/>
      <c r="ILW87" s="47"/>
      <c r="ILX87" s="47"/>
      <c r="ILY87" s="47"/>
      <c r="ILZ87" s="47"/>
      <c r="IMA87" s="47"/>
      <c r="IMB87" s="47"/>
      <c r="IMC87" s="47"/>
      <c r="IMD87" s="47"/>
      <c r="IME87" s="47"/>
      <c r="IMF87" s="47"/>
      <c r="IMG87" s="47"/>
      <c r="IMH87" s="47"/>
      <c r="IMI87" s="47"/>
      <c r="IMJ87" s="47"/>
      <c r="IMK87" s="47"/>
      <c r="IML87" s="47"/>
      <c r="IMM87" s="47"/>
      <c r="IMN87" s="47"/>
      <c r="IMO87" s="47"/>
      <c r="IMP87" s="47"/>
      <c r="IMQ87" s="47"/>
      <c r="IMR87" s="47"/>
      <c r="IMS87" s="47"/>
      <c r="IMT87" s="47"/>
      <c r="IMU87" s="47"/>
      <c r="IMV87" s="47"/>
      <c r="IMW87" s="47"/>
      <c r="IMX87" s="47"/>
      <c r="IMY87" s="47"/>
      <c r="IMZ87" s="47"/>
      <c r="INA87" s="47"/>
      <c r="INB87" s="47"/>
      <c r="INC87" s="47"/>
      <c r="IND87" s="47"/>
      <c r="INE87" s="47"/>
      <c r="INF87" s="47"/>
      <c r="ING87" s="47"/>
      <c r="INH87" s="47"/>
      <c r="INI87" s="47"/>
      <c r="INJ87" s="47"/>
      <c r="INK87" s="47"/>
      <c r="INL87" s="47"/>
      <c r="INM87" s="47"/>
      <c r="INN87" s="47"/>
      <c r="INO87" s="47"/>
      <c r="INP87" s="47"/>
      <c r="INQ87" s="47"/>
      <c r="INR87" s="47"/>
      <c r="INS87" s="47"/>
      <c r="INT87" s="47"/>
      <c r="INU87" s="47"/>
      <c r="INV87" s="47"/>
      <c r="INW87" s="47"/>
      <c r="INX87" s="47"/>
      <c r="INY87" s="47"/>
      <c r="INZ87" s="47"/>
      <c r="IOA87" s="47"/>
      <c r="IOB87" s="47"/>
      <c r="IOC87" s="47"/>
      <c r="IOD87" s="47"/>
      <c r="IOE87" s="47"/>
      <c r="IOF87" s="47"/>
      <c r="IOG87" s="47"/>
      <c r="IOH87" s="47"/>
      <c r="IOI87" s="47"/>
      <c r="IOJ87" s="47"/>
      <c r="IOK87" s="47"/>
      <c r="IOL87" s="47"/>
      <c r="IOM87" s="47"/>
      <c r="ION87" s="47"/>
      <c r="IOO87" s="47"/>
      <c r="IOP87" s="47"/>
      <c r="IOQ87" s="47"/>
      <c r="IOR87" s="47"/>
      <c r="IOS87" s="47"/>
      <c r="IOT87" s="47"/>
      <c r="IOU87" s="47"/>
      <c r="IOV87" s="47"/>
      <c r="IOW87" s="47"/>
      <c r="IOX87" s="47"/>
      <c r="IOY87" s="47"/>
      <c r="IOZ87" s="47"/>
      <c r="IPA87" s="47"/>
      <c r="IPB87" s="47"/>
      <c r="IPC87" s="47"/>
      <c r="IPD87" s="47"/>
      <c r="IPE87" s="47"/>
      <c r="IPF87" s="47"/>
      <c r="IPG87" s="47"/>
      <c r="IPH87" s="47"/>
      <c r="IPI87" s="47"/>
      <c r="IPJ87" s="47"/>
      <c r="IPK87" s="47"/>
      <c r="IPL87" s="47"/>
      <c r="IPM87" s="47"/>
      <c r="IPN87" s="47"/>
      <c r="IPO87" s="47"/>
      <c r="IPP87" s="47"/>
      <c r="IPQ87" s="47"/>
      <c r="IPR87" s="47"/>
      <c r="IPS87" s="47"/>
      <c r="IPT87" s="47"/>
      <c r="IPU87" s="47"/>
      <c r="IPV87" s="47"/>
      <c r="IPW87" s="47"/>
      <c r="IPX87" s="47"/>
      <c r="IPY87" s="47"/>
      <c r="IPZ87" s="47"/>
      <c r="IQA87" s="47"/>
      <c r="IQB87" s="47"/>
      <c r="IQC87" s="47"/>
      <c r="IQD87" s="47"/>
      <c r="IQE87" s="47"/>
      <c r="IQF87" s="47"/>
      <c r="IQG87" s="47"/>
      <c r="IQH87" s="47"/>
      <c r="IQI87" s="47"/>
      <c r="IQJ87" s="47"/>
      <c r="IQK87" s="47"/>
      <c r="IQL87" s="47"/>
      <c r="IQM87" s="47"/>
      <c r="IQN87" s="47"/>
      <c r="IQO87" s="47"/>
      <c r="IQP87" s="47"/>
      <c r="IQQ87" s="47"/>
      <c r="IQR87" s="47"/>
      <c r="IQS87" s="47"/>
      <c r="IQT87" s="47"/>
      <c r="IQU87" s="47"/>
      <c r="IQV87" s="47"/>
      <c r="IQW87" s="47"/>
      <c r="IQX87" s="47"/>
      <c r="IQY87" s="47"/>
      <c r="IQZ87" s="47"/>
      <c r="IRA87" s="47"/>
      <c r="IRB87" s="47"/>
      <c r="IRC87" s="47"/>
      <c r="IRD87" s="47"/>
      <c r="IRE87" s="47"/>
      <c r="IRF87" s="47"/>
      <c r="IRG87" s="47"/>
      <c r="IRH87" s="47"/>
      <c r="IRI87" s="47"/>
      <c r="IRJ87" s="47"/>
      <c r="IRK87" s="47"/>
      <c r="IRL87" s="47"/>
      <c r="IRM87" s="47"/>
      <c r="IRN87" s="47"/>
      <c r="IRO87" s="47"/>
      <c r="IRP87" s="47"/>
      <c r="IRQ87" s="47"/>
      <c r="IRR87" s="47"/>
      <c r="IRS87" s="47"/>
      <c r="IRT87" s="47"/>
      <c r="IRU87" s="47"/>
      <c r="IRV87" s="47"/>
      <c r="IRW87" s="47"/>
      <c r="IRX87" s="47"/>
      <c r="IRY87" s="47"/>
      <c r="IRZ87" s="47"/>
      <c r="ISA87" s="47"/>
      <c r="ISB87" s="47"/>
      <c r="ISC87" s="47"/>
      <c r="ISD87" s="47"/>
      <c r="ISE87" s="47"/>
      <c r="ISF87" s="47"/>
      <c r="ISG87" s="47"/>
      <c r="ISH87" s="47"/>
      <c r="ISI87" s="47"/>
      <c r="ISJ87" s="47"/>
      <c r="ISK87" s="47"/>
      <c r="ISL87" s="47"/>
      <c r="ISM87" s="47"/>
      <c r="ISN87" s="47"/>
      <c r="ISO87" s="47"/>
      <c r="ISP87" s="47"/>
      <c r="ISQ87" s="47"/>
      <c r="ISR87" s="47"/>
      <c r="ISS87" s="47"/>
      <c r="IST87" s="47"/>
      <c r="ISU87" s="47"/>
      <c r="ISV87" s="47"/>
      <c r="ISW87" s="47"/>
      <c r="ISX87" s="47"/>
      <c r="ISY87" s="47"/>
      <c r="ISZ87" s="47"/>
      <c r="ITA87" s="47"/>
      <c r="ITB87" s="47"/>
      <c r="ITC87" s="47"/>
      <c r="ITD87" s="47"/>
      <c r="ITE87" s="47"/>
      <c r="ITF87" s="47"/>
      <c r="ITG87" s="47"/>
      <c r="ITH87" s="47"/>
      <c r="ITI87" s="47"/>
      <c r="ITJ87" s="47"/>
      <c r="ITK87" s="47"/>
      <c r="ITL87" s="47"/>
      <c r="ITM87" s="47"/>
      <c r="ITN87" s="47"/>
      <c r="ITO87" s="47"/>
      <c r="ITP87" s="47"/>
      <c r="ITQ87" s="47"/>
      <c r="ITR87" s="47"/>
      <c r="ITS87" s="47"/>
      <c r="ITT87" s="47"/>
      <c r="ITU87" s="47"/>
      <c r="ITV87" s="47"/>
      <c r="ITW87" s="47"/>
      <c r="ITX87" s="47"/>
      <c r="ITY87" s="47"/>
      <c r="ITZ87" s="47"/>
      <c r="IUA87" s="47"/>
      <c r="IUB87" s="47"/>
      <c r="IUC87" s="47"/>
      <c r="IUD87" s="47"/>
      <c r="IUE87" s="47"/>
      <c r="IUF87" s="47"/>
      <c r="IUG87" s="47"/>
      <c r="IUH87" s="47"/>
      <c r="IUI87" s="47"/>
      <c r="IUJ87" s="47"/>
      <c r="IUK87" s="47"/>
      <c r="IUL87" s="47"/>
      <c r="IUM87" s="47"/>
      <c r="IUN87" s="47"/>
      <c r="IUO87" s="47"/>
      <c r="IUP87" s="47"/>
      <c r="IUQ87" s="47"/>
      <c r="IUR87" s="47"/>
      <c r="IUS87" s="47"/>
      <c r="IUT87" s="47"/>
      <c r="IUU87" s="47"/>
      <c r="IUV87" s="47"/>
      <c r="IUW87" s="47"/>
      <c r="IUX87" s="47"/>
      <c r="IUY87" s="47"/>
      <c r="IUZ87" s="47"/>
      <c r="IVA87" s="47"/>
      <c r="IVB87" s="47"/>
      <c r="IVC87" s="47"/>
      <c r="IVD87" s="47"/>
      <c r="IVE87" s="47"/>
      <c r="IVF87" s="47"/>
      <c r="IVG87" s="47"/>
      <c r="IVH87" s="47"/>
      <c r="IVI87" s="47"/>
      <c r="IVJ87" s="47"/>
      <c r="IVK87" s="47"/>
      <c r="IVL87" s="47"/>
      <c r="IVM87" s="47"/>
      <c r="IVN87" s="47"/>
      <c r="IVO87" s="47"/>
      <c r="IVP87" s="47"/>
      <c r="IVQ87" s="47"/>
      <c r="IVR87" s="47"/>
      <c r="IVS87" s="47"/>
      <c r="IVT87" s="47"/>
      <c r="IVU87" s="47"/>
      <c r="IVV87" s="47"/>
      <c r="IVW87" s="47"/>
      <c r="IVX87" s="47"/>
      <c r="IVY87" s="47"/>
      <c r="IVZ87" s="47"/>
      <c r="IWA87" s="47"/>
      <c r="IWB87" s="47"/>
      <c r="IWC87" s="47"/>
      <c r="IWD87" s="47"/>
      <c r="IWE87" s="47"/>
      <c r="IWF87" s="47"/>
      <c r="IWG87" s="47"/>
      <c r="IWH87" s="47"/>
      <c r="IWI87" s="47"/>
      <c r="IWJ87" s="47"/>
      <c r="IWK87" s="47"/>
      <c r="IWL87" s="47"/>
      <c r="IWM87" s="47"/>
      <c r="IWN87" s="47"/>
      <c r="IWO87" s="47"/>
      <c r="IWP87" s="47"/>
      <c r="IWQ87" s="47"/>
      <c r="IWR87" s="47"/>
      <c r="IWS87" s="47"/>
      <c r="IWT87" s="47"/>
      <c r="IWU87" s="47"/>
      <c r="IWV87" s="47"/>
      <c r="IWW87" s="47"/>
      <c r="IWX87" s="47"/>
      <c r="IWY87" s="47"/>
      <c r="IWZ87" s="47"/>
      <c r="IXA87" s="47"/>
      <c r="IXB87" s="47"/>
      <c r="IXC87" s="47"/>
      <c r="IXD87" s="47"/>
      <c r="IXE87" s="47"/>
      <c r="IXF87" s="47"/>
      <c r="IXG87" s="47"/>
      <c r="IXH87" s="47"/>
      <c r="IXI87" s="47"/>
      <c r="IXJ87" s="47"/>
      <c r="IXK87" s="47"/>
      <c r="IXL87" s="47"/>
      <c r="IXM87" s="47"/>
      <c r="IXN87" s="47"/>
      <c r="IXO87" s="47"/>
      <c r="IXP87" s="47"/>
      <c r="IXQ87" s="47"/>
      <c r="IXR87" s="47"/>
      <c r="IXS87" s="47"/>
      <c r="IXT87" s="47"/>
      <c r="IXU87" s="47"/>
      <c r="IXV87" s="47"/>
      <c r="IXW87" s="47"/>
      <c r="IXX87" s="47"/>
      <c r="IXY87" s="47"/>
      <c r="IXZ87" s="47"/>
      <c r="IYA87" s="47"/>
      <c r="IYB87" s="47"/>
      <c r="IYC87" s="47"/>
      <c r="IYD87" s="47"/>
      <c r="IYE87" s="47"/>
      <c r="IYF87" s="47"/>
      <c r="IYG87" s="47"/>
      <c r="IYH87" s="47"/>
      <c r="IYI87" s="47"/>
      <c r="IYJ87" s="47"/>
      <c r="IYK87" s="47"/>
      <c r="IYL87" s="47"/>
      <c r="IYM87" s="47"/>
      <c r="IYN87" s="47"/>
      <c r="IYO87" s="47"/>
      <c r="IYP87" s="47"/>
      <c r="IYQ87" s="47"/>
      <c r="IYR87" s="47"/>
      <c r="IYS87" s="47"/>
      <c r="IYT87" s="47"/>
      <c r="IYU87" s="47"/>
      <c r="IYV87" s="47"/>
      <c r="IYW87" s="47"/>
      <c r="IYX87" s="47"/>
      <c r="IYY87" s="47"/>
      <c r="IYZ87" s="47"/>
      <c r="IZA87" s="47"/>
      <c r="IZB87" s="47"/>
      <c r="IZC87" s="47"/>
      <c r="IZD87" s="47"/>
      <c r="IZE87" s="47"/>
      <c r="IZF87" s="47"/>
      <c r="IZG87" s="47"/>
      <c r="IZH87" s="47"/>
      <c r="IZI87" s="47"/>
      <c r="IZJ87" s="47"/>
      <c r="IZK87" s="47"/>
      <c r="IZL87" s="47"/>
      <c r="IZM87" s="47"/>
      <c r="IZN87" s="47"/>
      <c r="IZO87" s="47"/>
      <c r="IZP87" s="47"/>
      <c r="IZQ87" s="47"/>
      <c r="IZR87" s="47"/>
      <c r="IZS87" s="47"/>
      <c r="IZT87" s="47"/>
      <c r="IZU87" s="47"/>
      <c r="IZV87" s="47"/>
      <c r="IZW87" s="47"/>
      <c r="IZX87" s="47"/>
      <c r="IZY87" s="47"/>
      <c r="IZZ87" s="47"/>
      <c r="JAA87" s="47"/>
      <c r="JAB87" s="47"/>
      <c r="JAC87" s="47"/>
      <c r="JAD87" s="47"/>
      <c r="JAE87" s="47"/>
      <c r="JAF87" s="47"/>
      <c r="JAG87" s="47"/>
      <c r="JAH87" s="47"/>
      <c r="JAI87" s="47"/>
      <c r="JAJ87" s="47"/>
      <c r="JAK87" s="47"/>
      <c r="JAL87" s="47"/>
      <c r="JAM87" s="47"/>
      <c r="JAN87" s="47"/>
      <c r="JAO87" s="47"/>
      <c r="JAP87" s="47"/>
      <c r="JAQ87" s="47"/>
      <c r="JAR87" s="47"/>
      <c r="JAS87" s="47"/>
      <c r="JAT87" s="47"/>
      <c r="JAU87" s="47"/>
      <c r="JAV87" s="47"/>
      <c r="JAW87" s="47"/>
      <c r="JAX87" s="47"/>
      <c r="JAY87" s="47"/>
      <c r="JAZ87" s="47"/>
      <c r="JBA87" s="47"/>
      <c r="JBB87" s="47"/>
      <c r="JBC87" s="47"/>
      <c r="JBD87" s="47"/>
      <c r="JBE87" s="47"/>
      <c r="JBF87" s="47"/>
      <c r="JBG87" s="47"/>
      <c r="JBH87" s="47"/>
      <c r="JBI87" s="47"/>
      <c r="JBJ87" s="47"/>
      <c r="JBK87" s="47"/>
      <c r="JBL87" s="47"/>
      <c r="JBM87" s="47"/>
      <c r="JBN87" s="47"/>
      <c r="JBO87" s="47"/>
      <c r="JBP87" s="47"/>
      <c r="JBQ87" s="47"/>
      <c r="JBR87" s="47"/>
      <c r="JBS87" s="47"/>
      <c r="JBT87" s="47"/>
      <c r="JBU87" s="47"/>
      <c r="JBV87" s="47"/>
      <c r="JBW87" s="47"/>
      <c r="JBX87" s="47"/>
      <c r="JBY87" s="47"/>
      <c r="JBZ87" s="47"/>
      <c r="JCA87" s="47"/>
      <c r="JCB87" s="47"/>
      <c r="JCC87" s="47"/>
      <c r="JCD87" s="47"/>
      <c r="JCE87" s="47"/>
      <c r="JCF87" s="47"/>
      <c r="JCG87" s="47"/>
      <c r="JCH87" s="47"/>
      <c r="JCI87" s="47"/>
      <c r="JCJ87" s="47"/>
      <c r="JCK87" s="47"/>
      <c r="JCL87" s="47"/>
      <c r="JCM87" s="47"/>
      <c r="JCN87" s="47"/>
      <c r="JCO87" s="47"/>
      <c r="JCP87" s="47"/>
      <c r="JCQ87" s="47"/>
      <c r="JCR87" s="47"/>
      <c r="JCS87" s="47"/>
      <c r="JCT87" s="47"/>
      <c r="JCU87" s="47"/>
      <c r="JCV87" s="47"/>
      <c r="JCW87" s="47"/>
      <c r="JCX87" s="47"/>
      <c r="JCY87" s="47"/>
      <c r="JCZ87" s="47"/>
      <c r="JDA87" s="47"/>
      <c r="JDB87" s="47"/>
      <c r="JDC87" s="47"/>
      <c r="JDD87" s="47"/>
      <c r="JDE87" s="47"/>
      <c r="JDF87" s="47"/>
      <c r="JDG87" s="47"/>
      <c r="JDH87" s="47"/>
      <c r="JDI87" s="47"/>
      <c r="JDJ87" s="47"/>
      <c r="JDK87" s="47"/>
      <c r="JDL87" s="47"/>
      <c r="JDM87" s="47"/>
      <c r="JDN87" s="47"/>
      <c r="JDO87" s="47"/>
      <c r="JDP87" s="47"/>
      <c r="JDQ87" s="47"/>
      <c r="JDR87" s="47"/>
      <c r="JDS87" s="47"/>
      <c r="JDT87" s="47"/>
      <c r="JDU87" s="47"/>
      <c r="JDV87" s="47"/>
      <c r="JDW87" s="47"/>
      <c r="JDX87" s="47"/>
      <c r="JDY87" s="47"/>
      <c r="JDZ87" s="47"/>
      <c r="JEA87" s="47"/>
      <c r="JEB87" s="47"/>
      <c r="JEC87" s="47"/>
      <c r="JED87" s="47"/>
      <c r="JEE87" s="47"/>
      <c r="JEF87" s="47"/>
      <c r="JEG87" s="47"/>
      <c r="JEH87" s="47"/>
      <c r="JEI87" s="47"/>
      <c r="JEJ87" s="47"/>
      <c r="JEK87" s="47"/>
      <c r="JEL87" s="47"/>
      <c r="JEM87" s="47"/>
      <c r="JEN87" s="47"/>
      <c r="JEO87" s="47"/>
      <c r="JEP87" s="47"/>
      <c r="JEQ87" s="47"/>
      <c r="JER87" s="47"/>
      <c r="JES87" s="47"/>
      <c r="JET87" s="47"/>
      <c r="JEU87" s="47"/>
      <c r="JEV87" s="47"/>
      <c r="JEW87" s="47"/>
      <c r="JEX87" s="47"/>
      <c r="JEY87" s="47"/>
      <c r="JEZ87" s="47"/>
      <c r="JFA87" s="47"/>
      <c r="JFB87" s="47"/>
      <c r="JFC87" s="47"/>
      <c r="JFD87" s="47"/>
      <c r="JFE87" s="47"/>
      <c r="JFF87" s="47"/>
      <c r="JFG87" s="47"/>
      <c r="JFH87" s="47"/>
      <c r="JFI87" s="47"/>
      <c r="JFJ87" s="47"/>
      <c r="JFK87" s="47"/>
      <c r="JFL87" s="47"/>
      <c r="JFM87" s="47"/>
      <c r="JFN87" s="47"/>
      <c r="JFO87" s="47"/>
      <c r="JFP87" s="47"/>
      <c r="JFQ87" s="47"/>
      <c r="JFR87" s="47"/>
      <c r="JFS87" s="47"/>
      <c r="JFT87" s="47"/>
      <c r="JFU87" s="47"/>
      <c r="JFV87" s="47"/>
      <c r="JFW87" s="47"/>
      <c r="JFX87" s="47"/>
      <c r="JFY87" s="47"/>
      <c r="JFZ87" s="47"/>
      <c r="JGA87" s="47"/>
      <c r="JGB87" s="47"/>
      <c r="JGC87" s="47"/>
      <c r="JGD87" s="47"/>
      <c r="JGE87" s="47"/>
      <c r="JGF87" s="47"/>
      <c r="JGG87" s="47"/>
      <c r="JGH87" s="47"/>
      <c r="JGI87" s="47"/>
      <c r="JGJ87" s="47"/>
      <c r="JGK87" s="47"/>
      <c r="JGL87" s="47"/>
      <c r="JGM87" s="47"/>
      <c r="JGN87" s="47"/>
      <c r="JGO87" s="47"/>
      <c r="JGP87" s="47"/>
      <c r="JGQ87" s="47"/>
      <c r="JGR87" s="47"/>
      <c r="JGS87" s="47"/>
      <c r="JGT87" s="47"/>
      <c r="JGU87" s="47"/>
      <c r="JGV87" s="47"/>
      <c r="JGW87" s="47"/>
      <c r="JGX87" s="47"/>
      <c r="JGY87" s="47"/>
      <c r="JGZ87" s="47"/>
      <c r="JHA87" s="47"/>
      <c r="JHB87" s="47"/>
      <c r="JHC87" s="47"/>
      <c r="JHD87" s="47"/>
      <c r="JHE87" s="47"/>
      <c r="JHF87" s="47"/>
      <c r="JHG87" s="47"/>
      <c r="JHH87" s="47"/>
      <c r="JHI87" s="47"/>
      <c r="JHJ87" s="47"/>
      <c r="JHK87" s="47"/>
      <c r="JHL87" s="47"/>
      <c r="JHM87" s="47"/>
      <c r="JHN87" s="47"/>
      <c r="JHO87" s="47"/>
      <c r="JHP87" s="47"/>
      <c r="JHQ87" s="47"/>
      <c r="JHR87" s="47"/>
      <c r="JHS87" s="47"/>
      <c r="JHT87" s="47"/>
      <c r="JHU87" s="47"/>
      <c r="JHV87" s="47"/>
      <c r="JHW87" s="47"/>
      <c r="JHX87" s="47"/>
      <c r="JHY87" s="47"/>
      <c r="JHZ87" s="47"/>
      <c r="JIA87" s="47"/>
      <c r="JIB87" s="47"/>
      <c r="JIC87" s="47"/>
      <c r="JID87" s="47"/>
      <c r="JIE87" s="47"/>
      <c r="JIF87" s="47"/>
      <c r="JIG87" s="47"/>
      <c r="JIH87" s="47"/>
      <c r="JII87" s="47"/>
      <c r="JIJ87" s="47"/>
      <c r="JIK87" s="47"/>
      <c r="JIL87" s="47"/>
      <c r="JIM87" s="47"/>
      <c r="JIN87" s="47"/>
      <c r="JIO87" s="47"/>
      <c r="JIP87" s="47"/>
      <c r="JIQ87" s="47"/>
      <c r="JIR87" s="47"/>
      <c r="JIS87" s="47"/>
      <c r="JIT87" s="47"/>
      <c r="JIU87" s="47"/>
      <c r="JIV87" s="47"/>
      <c r="JIW87" s="47"/>
      <c r="JIX87" s="47"/>
      <c r="JIY87" s="47"/>
      <c r="JIZ87" s="47"/>
      <c r="JJA87" s="47"/>
      <c r="JJB87" s="47"/>
      <c r="JJC87" s="47"/>
      <c r="JJD87" s="47"/>
      <c r="JJE87" s="47"/>
      <c r="JJF87" s="47"/>
      <c r="JJG87" s="47"/>
      <c r="JJH87" s="47"/>
      <c r="JJI87" s="47"/>
      <c r="JJJ87" s="47"/>
      <c r="JJK87" s="47"/>
      <c r="JJL87" s="47"/>
      <c r="JJM87" s="47"/>
      <c r="JJN87" s="47"/>
      <c r="JJO87" s="47"/>
      <c r="JJP87" s="47"/>
      <c r="JJQ87" s="47"/>
      <c r="JJR87" s="47"/>
      <c r="JJS87" s="47"/>
      <c r="JJT87" s="47"/>
      <c r="JJU87" s="47"/>
      <c r="JJV87" s="47"/>
      <c r="JJW87" s="47"/>
      <c r="JJX87" s="47"/>
      <c r="JJY87" s="47"/>
      <c r="JJZ87" s="47"/>
      <c r="JKA87" s="47"/>
      <c r="JKB87" s="47"/>
      <c r="JKC87" s="47"/>
      <c r="JKD87" s="47"/>
      <c r="JKE87" s="47"/>
      <c r="JKF87" s="47"/>
      <c r="JKG87" s="47"/>
      <c r="JKH87" s="47"/>
      <c r="JKI87" s="47"/>
      <c r="JKJ87" s="47"/>
      <c r="JKK87" s="47"/>
      <c r="JKL87" s="47"/>
      <c r="JKM87" s="47"/>
      <c r="JKN87" s="47"/>
      <c r="JKO87" s="47"/>
      <c r="JKP87" s="47"/>
      <c r="JKQ87" s="47"/>
      <c r="JKR87" s="47"/>
      <c r="JKS87" s="47"/>
      <c r="JKT87" s="47"/>
      <c r="JKU87" s="47"/>
      <c r="JKV87" s="47"/>
      <c r="JKW87" s="47"/>
      <c r="JKX87" s="47"/>
      <c r="JKY87" s="47"/>
      <c r="JKZ87" s="47"/>
      <c r="JLA87" s="47"/>
      <c r="JLB87" s="47"/>
      <c r="JLC87" s="47"/>
      <c r="JLD87" s="47"/>
      <c r="JLE87" s="47"/>
      <c r="JLF87" s="47"/>
      <c r="JLG87" s="47"/>
      <c r="JLH87" s="47"/>
      <c r="JLI87" s="47"/>
      <c r="JLJ87" s="47"/>
      <c r="JLK87" s="47"/>
      <c r="JLL87" s="47"/>
      <c r="JLM87" s="47"/>
      <c r="JLN87" s="47"/>
      <c r="JLO87" s="47"/>
      <c r="JLP87" s="47"/>
      <c r="JLQ87" s="47"/>
      <c r="JLR87" s="47"/>
      <c r="JLS87" s="47"/>
      <c r="JLT87" s="47"/>
      <c r="JLU87" s="47"/>
      <c r="JLV87" s="47"/>
      <c r="JLW87" s="47"/>
      <c r="JLX87" s="47"/>
      <c r="JLY87" s="47"/>
      <c r="JLZ87" s="47"/>
      <c r="JMA87" s="47"/>
      <c r="JMB87" s="47"/>
      <c r="JMC87" s="47"/>
      <c r="JMD87" s="47"/>
      <c r="JME87" s="47"/>
      <c r="JMF87" s="47"/>
      <c r="JMG87" s="47"/>
      <c r="JMH87" s="47"/>
      <c r="JMI87" s="47"/>
      <c r="JMJ87" s="47"/>
      <c r="JMK87" s="47"/>
      <c r="JML87" s="47"/>
      <c r="JMM87" s="47"/>
      <c r="JMN87" s="47"/>
      <c r="JMO87" s="47"/>
      <c r="JMP87" s="47"/>
      <c r="JMQ87" s="47"/>
      <c r="JMR87" s="47"/>
      <c r="JMS87" s="47"/>
      <c r="JMT87" s="47"/>
      <c r="JMU87" s="47"/>
      <c r="JMV87" s="47"/>
      <c r="JMW87" s="47"/>
      <c r="JMX87" s="47"/>
      <c r="JMY87" s="47"/>
      <c r="JMZ87" s="47"/>
      <c r="JNA87" s="47"/>
      <c r="JNB87" s="47"/>
      <c r="JNC87" s="47"/>
      <c r="JND87" s="47"/>
      <c r="JNE87" s="47"/>
      <c r="JNF87" s="47"/>
      <c r="JNG87" s="47"/>
      <c r="JNH87" s="47"/>
      <c r="JNI87" s="47"/>
      <c r="JNJ87" s="47"/>
      <c r="JNK87" s="47"/>
      <c r="JNL87" s="47"/>
      <c r="JNM87" s="47"/>
      <c r="JNN87" s="47"/>
      <c r="JNO87" s="47"/>
      <c r="JNP87" s="47"/>
      <c r="JNQ87" s="47"/>
      <c r="JNR87" s="47"/>
      <c r="JNS87" s="47"/>
      <c r="JNT87" s="47"/>
      <c r="JNU87" s="47"/>
      <c r="JNV87" s="47"/>
      <c r="JNW87" s="47"/>
      <c r="JNX87" s="47"/>
      <c r="JNY87" s="47"/>
      <c r="JNZ87" s="47"/>
      <c r="JOA87" s="47"/>
      <c r="JOB87" s="47"/>
      <c r="JOC87" s="47"/>
      <c r="JOD87" s="47"/>
      <c r="JOE87" s="47"/>
      <c r="JOF87" s="47"/>
      <c r="JOG87" s="47"/>
      <c r="JOH87" s="47"/>
      <c r="JOI87" s="47"/>
      <c r="JOJ87" s="47"/>
      <c r="JOK87" s="47"/>
      <c r="JOL87" s="47"/>
      <c r="JOM87" s="47"/>
      <c r="JON87" s="47"/>
      <c r="JOO87" s="47"/>
      <c r="JOP87" s="47"/>
      <c r="JOQ87" s="47"/>
      <c r="JOR87" s="47"/>
      <c r="JOS87" s="47"/>
      <c r="JOT87" s="47"/>
      <c r="JOU87" s="47"/>
      <c r="JOV87" s="47"/>
      <c r="JOW87" s="47"/>
      <c r="JOX87" s="47"/>
      <c r="JOY87" s="47"/>
      <c r="JOZ87" s="47"/>
      <c r="JPA87" s="47"/>
      <c r="JPB87" s="47"/>
      <c r="JPC87" s="47"/>
      <c r="JPD87" s="47"/>
      <c r="JPE87" s="47"/>
      <c r="JPF87" s="47"/>
      <c r="JPG87" s="47"/>
      <c r="JPH87" s="47"/>
      <c r="JPI87" s="47"/>
      <c r="JPJ87" s="47"/>
      <c r="JPK87" s="47"/>
      <c r="JPL87" s="47"/>
      <c r="JPM87" s="47"/>
      <c r="JPN87" s="47"/>
      <c r="JPO87" s="47"/>
      <c r="JPP87" s="47"/>
      <c r="JPQ87" s="47"/>
      <c r="JPR87" s="47"/>
      <c r="JPS87" s="47"/>
      <c r="JPT87" s="47"/>
      <c r="JPU87" s="47"/>
      <c r="JPV87" s="47"/>
      <c r="JPW87" s="47"/>
      <c r="JPX87" s="47"/>
      <c r="JPY87" s="47"/>
      <c r="JPZ87" s="47"/>
      <c r="JQA87" s="47"/>
      <c r="JQB87" s="47"/>
      <c r="JQC87" s="47"/>
      <c r="JQD87" s="47"/>
      <c r="JQE87" s="47"/>
      <c r="JQF87" s="47"/>
      <c r="JQG87" s="47"/>
      <c r="JQH87" s="47"/>
      <c r="JQI87" s="47"/>
      <c r="JQJ87" s="47"/>
      <c r="JQK87" s="47"/>
      <c r="JQL87" s="47"/>
      <c r="JQM87" s="47"/>
      <c r="JQN87" s="47"/>
      <c r="JQO87" s="47"/>
      <c r="JQP87" s="47"/>
      <c r="JQQ87" s="47"/>
      <c r="JQR87" s="47"/>
      <c r="JQS87" s="47"/>
      <c r="JQT87" s="47"/>
      <c r="JQU87" s="47"/>
      <c r="JQV87" s="47"/>
      <c r="JQW87" s="47"/>
      <c r="JQX87" s="47"/>
      <c r="JQY87" s="47"/>
      <c r="JQZ87" s="47"/>
      <c r="JRA87" s="47"/>
      <c r="JRB87" s="47"/>
      <c r="JRC87" s="47"/>
      <c r="JRD87" s="47"/>
      <c r="JRE87" s="47"/>
      <c r="JRF87" s="47"/>
      <c r="JRG87" s="47"/>
      <c r="JRH87" s="47"/>
      <c r="JRI87" s="47"/>
      <c r="JRJ87" s="47"/>
      <c r="JRK87" s="47"/>
      <c r="JRL87" s="47"/>
      <c r="JRM87" s="47"/>
      <c r="JRN87" s="47"/>
      <c r="JRO87" s="47"/>
      <c r="JRP87" s="47"/>
      <c r="JRQ87" s="47"/>
      <c r="JRR87" s="47"/>
      <c r="JRS87" s="47"/>
      <c r="JRT87" s="47"/>
      <c r="JRU87" s="47"/>
      <c r="JRV87" s="47"/>
      <c r="JRW87" s="47"/>
      <c r="JRX87" s="47"/>
      <c r="JRY87" s="47"/>
      <c r="JRZ87" s="47"/>
      <c r="JSA87" s="47"/>
      <c r="JSB87" s="47"/>
      <c r="JSC87" s="47"/>
      <c r="JSD87" s="47"/>
      <c r="JSE87" s="47"/>
      <c r="JSF87" s="47"/>
      <c r="JSG87" s="47"/>
      <c r="JSH87" s="47"/>
      <c r="JSI87" s="47"/>
      <c r="JSJ87" s="47"/>
      <c r="JSK87" s="47"/>
      <c r="JSL87" s="47"/>
      <c r="JSM87" s="47"/>
      <c r="JSN87" s="47"/>
      <c r="JSO87" s="47"/>
      <c r="JSP87" s="47"/>
      <c r="JSQ87" s="47"/>
      <c r="JSR87" s="47"/>
      <c r="JSS87" s="47"/>
      <c r="JST87" s="47"/>
      <c r="JSU87" s="47"/>
      <c r="JSV87" s="47"/>
      <c r="JSW87" s="47"/>
      <c r="JSX87" s="47"/>
      <c r="JSY87" s="47"/>
      <c r="JSZ87" s="47"/>
      <c r="JTA87" s="47"/>
      <c r="JTB87" s="47"/>
      <c r="JTC87" s="47"/>
      <c r="JTD87" s="47"/>
      <c r="JTE87" s="47"/>
      <c r="JTF87" s="47"/>
      <c r="JTG87" s="47"/>
      <c r="JTH87" s="47"/>
      <c r="JTI87" s="47"/>
      <c r="JTJ87" s="47"/>
      <c r="JTK87" s="47"/>
      <c r="JTL87" s="47"/>
      <c r="JTM87" s="47"/>
      <c r="JTN87" s="47"/>
      <c r="JTO87" s="47"/>
      <c r="JTP87" s="47"/>
      <c r="JTQ87" s="47"/>
      <c r="JTR87" s="47"/>
      <c r="JTS87" s="47"/>
      <c r="JTT87" s="47"/>
      <c r="JTU87" s="47"/>
      <c r="JTV87" s="47"/>
      <c r="JTW87" s="47"/>
      <c r="JTX87" s="47"/>
      <c r="JTY87" s="47"/>
      <c r="JTZ87" s="47"/>
      <c r="JUA87" s="47"/>
      <c r="JUB87" s="47"/>
      <c r="JUC87" s="47"/>
      <c r="JUD87" s="47"/>
      <c r="JUE87" s="47"/>
      <c r="JUF87" s="47"/>
      <c r="JUG87" s="47"/>
      <c r="JUH87" s="47"/>
      <c r="JUI87" s="47"/>
      <c r="JUJ87" s="47"/>
      <c r="JUK87" s="47"/>
      <c r="JUL87" s="47"/>
      <c r="JUM87" s="47"/>
      <c r="JUN87" s="47"/>
      <c r="JUO87" s="47"/>
      <c r="JUP87" s="47"/>
      <c r="JUQ87" s="47"/>
      <c r="JUR87" s="47"/>
      <c r="JUS87" s="47"/>
      <c r="JUT87" s="47"/>
      <c r="JUU87" s="47"/>
      <c r="JUV87" s="47"/>
      <c r="JUW87" s="47"/>
      <c r="JUX87" s="47"/>
      <c r="JUY87" s="47"/>
      <c r="JUZ87" s="47"/>
      <c r="JVA87" s="47"/>
      <c r="JVB87" s="47"/>
      <c r="JVC87" s="47"/>
      <c r="JVD87" s="47"/>
      <c r="JVE87" s="47"/>
      <c r="JVF87" s="47"/>
      <c r="JVG87" s="47"/>
      <c r="JVH87" s="47"/>
      <c r="JVI87" s="47"/>
      <c r="JVJ87" s="47"/>
      <c r="JVK87" s="47"/>
      <c r="JVL87" s="47"/>
      <c r="JVM87" s="47"/>
      <c r="JVN87" s="47"/>
      <c r="JVO87" s="47"/>
      <c r="JVP87" s="47"/>
      <c r="JVQ87" s="47"/>
      <c r="JVR87" s="47"/>
      <c r="JVS87" s="47"/>
      <c r="JVT87" s="47"/>
      <c r="JVU87" s="47"/>
      <c r="JVV87" s="47"/>
      <c r="JVW87" s="47"/>
      <c r="JVX87" s="47"/>
      <c r="JVY87" s="47"/>
      <c r="JVZ87" s="47"/>
      <c r="JWA87" s="47"/>
      <c r="JWB87" s="47"/>
      <c r="JWC87" s="47"/>
      <c r="JWD87" s="47"/>
      <c r="JWE87" s="47"/>
      <c r="JWF87" s="47"/>
      <c r="JWG87" s="47"/>
      <c r="JWH87" s="47"/>
      <c r="JWI87" s="47"/>
      <c r="JWJ87" s="47"/>
      <c r="JWK87" s="47"/>
      <c r="JWL87" s="47"/>
      <c r="JWM87" s="47"/>
      <c r="JWN87" s="47"/>
      <c r="JWO87" s="47"/>
      <c r="JWP87" s="47"/>
      <c r="JWQ87" s="47"/>
      <c r="JWR87" s="47"/>
      <c r="JWS87" s="47"/>
      <c r="JWT87" s="47"/>
      <c r="JWU87" s="47"/>
      <c r="JWV87" s="47"/>
      <c r="JWW87" s="47"/>
      <c r="JWX87" s="47"/>
      <c r="JWY87" s="47"/>
      <c r="JWZ87" s="47"/>
      <c r="JXA87" s="47"/>
      <c r="JXB87" s="47"/>
      <c r="JXC87" s="47"/>
      <c r="JXD87" s="47"/>
      <c r="JXE87" s="47"/>
      <c r="JXF87" s="47"/>
      <c r="JXG87" s="47"/>
      <c r="JXH87" s="47"/>
      <c r="JXI87" s="47"/>
      <c r="JXJ87" s="47"/>
      <c r="JXK87" s="47"/>
      <c r="JXL87" s="47"/>
      <c r="JXM87" s="47"/>
      <c r="JXN87" s="47"/>
      <c r="JXO87" s="47"/>
      <c r="JXP87" s="47"/>
      <c r="JXQ87" s="47"/>
      <c r="JXR87" s="47"/>
      <c r="JXS87" s="47"/>
      <c r="JXT87" s="47"/>
      <c r="JXU87" s="47"/>
      <c r="JXV87" s="47"/>
      <c r="JXW87" s="47"/>
      <c r="JXX87" s="47"/>
      <c r="JXY87" s="47"/>
      <c r="JXZ87" s="47"/>
      <c r="JYA87" s="47"/>
      <c r="JYB87" s="47"/>
      <c r="JYC87" s="47"/>
      <c r="JYD87" s="47"/>
      <c r="JYE87" s="47"/>
      <c r="JYF87" s="47"/>
      <c r="JYG87" s="47"/>
      <c r="JYH87" s="47"/>
      <c r="JYI87" s="47"/>
      <c r="JYJ87" s="47"/>
      <c r="JYK87" s="47"/>
      <c r="JYL87" s="47"/>
      <c r="JYM87" s="47"/>
      <c r="JYN87" s="47"/>
      <c r="JYO87" s="47"/>
      <c r="JYP87" s="47"/>
      <c r="JYQ87" s="47"/>
      <c r="JYR87" s="47"/>
      <c r="JYS87" s="47"/>
      <c r="JYT87" s="47"/>
      <c r="JYU87" s="47"/>
      <c r="JYV87" s="47"/>
      <c r="JYW87" s="47"/>
      <c r="JYX87" s="47"/>
      <c r="JYY87" s="47"/>
      <c r="JYZ87" s="47"/>
      <c r="JZA87" s="47"/>
      <c r="JZB87" s="47"/>
      <c r="JZC87" s="47"/>
      <c r="JZD87" s="47"/>
      <c r="JZE87" s="47"/>
      <c r="JZF87" s="47"/>
      <c r="JZG87" s="47"/>
      <c r="JZH87" s="47"/>
      <c r="JZI87" s="47"/>
      <c r="JZJ87" s="47"/>
      <c r="JZK87" s="47"/>
      <c r="JZL87" s="47"/>
      <c r="JZM87" s="47"/>
      <c r="JZN87" s="47"/>
      <c r="JZO87" s="47"/>
      <c r="JZP87" s="47"/>
      <c r="JZQ87" s="47"/>
      <c r="JZR87" s="47"/>
      <c r="JZS87" s="47"/>
      <c r="JZT87" s="47"/>
      <c r="JZU87" s="47"/>
      <c r="JZV87" s="47"/>
      <c r="JZW87" s="47"/>
      <c r="JZX87" s="47"/>
      <c r="JZY87" s="47"/>
      <c r="JZZ87" s="47"/>
      <c r="KAA87" s="47"/>
      <c r="KAB87" s="47"/>
      <c r="KAC87" s="47"/>
      <c r="KAD87" s="47"/>
      <c r="KAE87" s="47"/>
      <c r="KAF87" s="47"/>
      <c r="KAG87" s="47"/>
      <c r="KAH87" s="47"/>
      <c r="KAI87" s="47"/>
      <c r="KAJ87" s="47"/>
      <c r="KAK87" s="47"/>
      <c r="KAL87" s="47"/>
      <c r="KAM87" s="47"/>
      <c r="KAN87" s="47"/>
      <c r="KAO87" s="47"/>
      <c r="KAP87" s="47"/>
      <c r="KAQ87" s="47"/>
      <c r="KAR87" s="47"/>
      <c r="KAS87" s="47"/>
      <c r="KAT87" s="47"/>
      <c r="KAU87" s="47"/>
      <c r="KAV87" s="47"/>
      <c r="KAW87" s="47"/>
      <c r="KAX87" s="47"/>
      <c r="KAY87" s="47"/>
      <c r="KAZ87" s="47"/>
      <c r="KBA87" s="47"/>
      <c r="KBB87" s="47"/>
      <c r="KBC87" s="47"/>
      <c r="KBD87" s="47"/>
      <c r="KBE87" s="47"/>
      <c r="KBF87" s="47"/>
      <c r="KBG87" s="47"/>
      <c r="KBH87" s="47"/>
      <c r="KBI87" s="47"/>
      <c r="KBJ87" s="47"/>
      <c r="KBK87" s="47"/>
      <c r="KBL87" s="47"/>
      <c r="KBM87" s="47"/>
      <c r="KBN87" s="47"/>
      <c r="KBO87" s="47"/>
      <c r="KBP87" s="47"/>
      <c r="KBQ87" s="47"/>
      <c r="KBR87" s="47"/>
      <c r="KBS87" s="47"/>
      <c r="KBT87" s="47"/>
      <c r="KBU87" s="47"/>
      <c r="KBV87" s="47"/>
      <c r="KBW87" s="47"/>
      <c r="KBX87" s="47"/>
      <c r="KBY87" s="47"/>
      <c r="KBZ87" s="47"/>
      <c r="KCA87" s="47"/>
      <c r="KCB87" s="47"/>
      <c r="KCC87" s="47"/>
      <c r="KCD87" s="47"/>
      <c r="KCE87" s="47"/>
      <c r="KCF87" s="47"/>
      <c r="KCG87" s="47"/>
      <c r="KCH87" s="47"/>
      <c r="KCI87" s="47"/>
      <c r="KCJ87" s="47"/>
      <c r="KCK87" s="47"/>
      <c r="KCL87" s="47"/>
      <c r="KCM87" s="47"/>
      <c r="KCN87" s="47"/>
      <c r="KCO87" s="47"/>
      <c r="KCP87" s="47"/>
      <c r="KCQ87" s="47"/>
      <c r="KCR87" s="47"/>
      <c r="KCS87" s="47"/>
      <c r="KCT87" s="47"/>
      <c r="KCU87" s="47"/>
      <c r="KCV87" s="47"/>
      <c r="KCW87" s="47"/>
      <c r="KCX87" s="47"/>
      <c r="KCY87" s="47"/>
      <c r="KCZ87" s="47"/>
      <c r="KDA87" s="47"/>
      <c r="KDB87" s="47"/>
      <c r="KDC87" s="47"/>
      <c r="KDD87" s="47"/>
      <c r="KDE87" s="47"/>
      <c r="KDF87" s="47"/>
      <c r="KDG87" s="47"/>
      <c r="KDH87" s="47"/>
      <c r="KDI87" s="47"/>
      <c r="KDJ87" s="47"/>
      <c r="KDK87" s="47"/>
      <c r="KDL87" s="47"/>
      <c r="KDM87" s="47"/>
      <c r="KDN87" s="47"/>
      <c r="KDO87" s="47"/>
      <c r="KDP87" s="47"/>
      <c r="KDQ87" s="47"/>
      <c r="KDR87" s="47"/>
      <c r="KDS87" s="47"/>
      <c r="KDT87" s="47"/>
      <c r="KDU87" s="47"/>
      <c r="KDV87" s="47"/>
      <c r="KDW87" s="47"/>
      <c r="KDX87" s="47"/>
      <c r="KDY87" s="47"/>
      <c r="KDZ87" s="47"/>
      <c r="KEA87" s="47"/>
      <c r="KEB87" s="47"/>
      <c r="KEC87" s="47"/>
      <c r="KED87" s="47"/>
      <c r="KEE87" s="47"/>
      <c r="KEF87" s="47"/>
      <c r="KEG87" s="47"/>
      <c r="KEH87" s="47"/>
      <c r="KEI87" s="47"/>
      <c r="KEJ87" s="47"/>
      <c r="KEK87" s="47"/>
      <c r="KEL87" s="47"/>
      <c r="KEM87" s="47"/>
      <c r="KEN87" s="47"/>
      <c r="KEO87" s="47"/>
      <c r="KEP87" s="47"/>
      <c r="KEQ87" s="47"/>
      <c r="KER87" s="47"/>
      <c r="KES87" s="47"/>
      <c r="KET87" s="47"/>
      <c r="KEU87" s="47"/>
      <c r="KEV87" s="47"/>
      <c r="KEW87" s="47"/>
      <c r="KEX87" s="47"/>
      <c r="KEY87" s="47"/>
      <c r="KEZ87" s="47"/>
      <c r="KFA87" s="47"/>
      <c r="KFB87" s="47"/>
      <c r="KFC87" s="47"/>
      <c r="KFD87" s="47"/>
      <c r="KFE87" s="47"/>
      <c r="KFF87" s="47"/>
      <c r="KFG87" s="47"/>
      <c r="KFH87" s="47"/>
      <c r="KFI87" s="47"/>
      <c r="KFJ87" s="47"/>
      <c r="KFK87" s="47"/>
      <c r="KFL87" s="47"/>
      <c r="KFM87" s="47"/>
      <c r="KFN87" s="47"/>
      <c r="KFO87" s="47"/>
      <c r="KFP87" s="47"/>
      <c r="KFQ87" s="47"/>
      <c r="KFR87" s="47"/>
      <c r="KFS87" s="47"/>
      <c r="KFT87" s="47"/>
      <c r="KFU87" s="47"/>
      <c r="KFV87" s="47"/>
      <c r="KFW87" s="47"/>
      <c r="KFX87" s="47"/>
      <c r="KFY87" s="47"/>
      <c r="KFZ87" s="47"/>
      <c r="KGA87" s="47"/>
      <c r="KGB87" s="47"/>
      <c r="KGC87" s="47"/>
      <c r="KGD87" s="47"/>
      <c r="KGE87" s="47"/>
      <c r="KGF87" s="47"/>
      <c r="KGG87" s="47"/>
      <c r="KGH87" s="47"/>
      <c r="KGI87" s="47"/>
      <c r="KGJ87" s="47"/>
      <c r="KGK87" s="47"/>
      <c r="KGL87" s="47"/>
      <c r="KGM87" s="47"/>
      <c r="KGN87" s="47"/>
      <c r="KGO87" s="47"/>
      <c r="KGP87" s="47"/>
      <c r="KGQ87" s="47"/>
      <c r="KGR87" s="47"/>
      <c r="KGS87" s="47"/>
      <c r="KGT87" s="47"/>
      <c r="KGU87" s="47"/>
      <c r="KGV87" s="47"/>
      <c r="KGW87" s="47"/>
      <c r="KGX87" s="47"/>
      <c r="KGY87" s="47"/>
      <c r="KGZ87" s="47"/>
      <c r="KHA87" s="47"/>
      <c r="KHB87" s="47"/>
      <c r="KHC87" s="47"/>
      <c r="KHD87" s="47"/>
      <c r="KHE87" s="47"/>
      <c r="KHF87" s="47"/>
      <c r="KHG87" s="47"/>
      <c r="KHH87" s="47"/>
      <c r="KHI87" s="47"/>
      <c r="KHJ87" s="47"/>
      <c r="KHK87" s="47"/>
      <c r="KHL87" s="47"/>
      <c r="KHM87" s="47"/>
      <c r="KHN87" s="47"/>
      <c r="KHO87" s="47"/>
      <c r="KHP87" s="47"/>
      <c r="KHQ87" s="47"/>
      <c r="KHR87" s="47"/>
      <c r="KHS87" s="47"/>
      <c r="KHT87" s="47"/>
      <c r="KHU87" s="47"/>
      <c r="KHV87" s="47"/>
      <c r="KHW87" s="47"/>
      <c r="KHX87" s="47"/>
      <c r="KHY87" s="47"/>
      <c r="KHZ87" s="47"/>
      <c r="KIA87" s="47"/>
      <c r="KIB87" s="47"/>
      <c r="KIC87" s="47"/>
      <c r="KID87" s="47"/>
      <c r="KIE87" s="47"/>
      <c r="KIF87" s="47"/>
      <c r="KIG87" s="47"/>
      <c r="KIH87" s="47"/>
      <c r="KII87" s="47"/>
      <c r="KIJ87" s="47"/>
      <c r="KIK87" s="47"/>
      <c r="KIL87" s="47"/>
      <c r="KIM87" s="47"/>
      <c r="KIN87" s="47"/>
      <c r="KIO87" s="47"/>
      <c r="KIP87" s="47"/>
      <c r="KIQ87" s="47"/>
      <c r="KIR87" s="47"/>
      <c r="KIS87" s="47"/>
      <c r="KIT87" s="47"/>
      <c r="KIU87" s="47"/>
      <c r="KIV87" s="47"/>
      <c r="KIW87" s="47"/>
      <c r="KIX87" s="47"/>
      <c r="KIY87" s="47"/>
      <c r="KIZ87" s="47"/>
      <c r="KJA87" s="47"/>
      <c r="KJB87" s="47"/>
      <c r="KJC87" s="47"/>
      <c r="KJD87" s="47"/>
      <c r="KJE87" s="47"/>
      <c r="KJF87" s="47"/>
      <c r="KJG87" s="47"/>
      <c r="KJH87" s="47"/>
      <c r="KJI87" s="47"/>
      <c r="KJJ87" s="47"/>
      <c r="KJK87" s="47"/>
      <c r="KJL87" s="47"/>
      <c r="KJM87" s="47"/>
      <c r="KJN87" s="47"/>
      <c r="KJO87" s="47"/>
      <c r="KJP87" s="47"/>
      <c r="KJQ87" s="47"/>
      <c r="KJR87" s="47"/>
      <c r="KJS87" s="47"/>
      <c r="KJT87" s="47"/>
      <c r="KJU87" s="47"/>
      <c r="KJV87" s="47"/>
      <c r="KJW87" s="47"/>
      <c r="KJX87" s="47"/>
      <c r="KJY87" s="47"/>
      <c r="KJZ87" s="47"/>
      <c r="KKA87" s="47"/>
      <c r="KKB87" s="47"/>
      <c r="KKC87" s="47"/>
      <c r="KKD87" s="47"/>
      <c r="KKE87" s="47"/>
      <c r="KKF87" s="47"/>
      <c r="KKG87" s="47"/>
      <c r="KKH87" s="47"/>
      <c r="KKI87" s="47"/>
      <c r="KKJ87" s="47"/>
      <c r="KKK87" s="47"/>
      <c r="KKL87" s="47"/>
      <c r="KKM87" s="47"/>
      <c r="KKN87" s="47"/>
      <c r="KKO87" s="47"/>
      <c r="KKP87" s="47"/>
      <c r="KKQ87" s="47"/>
      <c r="KKR87" s="47"/>
      <c r="KKS87" s="47"/>
      <c r="KKT87" s="47"/>
      <c r="KKU87" s="47"/>
      <c r="KKV87" s="47"/>
      <c r="KKW87" s="47"/>
      <c r="KKX87" s="47"/>
      <c r="KKY87" s="47"/>
      <c r="KKZ87" s="47"/>
      <c r="KLA87" s="47"/>
      <c r="KLB87" s="47"/>
      <c r="KLC87" s="47"/>
      <c r="KLD87" s="47"/>
      <c r="KLE87" s="47"/>
      <c r="KLF87" s="47"/>
      <c r="KLG87" s="47"/>
      <c r="KLH87" s="47"/>
      <c r="KLI87" s="47"/>
      <c r="KLJ87" s="47"/>
      <c r="KLK87" s="47"/>
      <c r="KLL87" s="47"/>
      <c r="KLM87" s="47"/>
      <c r="KLN87" s="47"/>
      <c r="KLO87" s="47"/>
      <c r="KLP87" s="47"/>
      <c r="KLQ87" s="47"/>
      <c r="KLR87" s="47"/>
      <c r="KLS87" s="47"/>
      <c r="KLT87" s="47"/>
      <c r="KLU87" s="47"/>
      <c r="KLV87" s="47"/>
      <c r="KLW87" s="47"/>
      <c r="KLX87" s="47"/>
      <c r="KLY87" s="47"/>
      <c r="KLZ87" s="47"/>
      <c r="KMA87" s="47"/>
      <c r="KMB87" s="47"/>
      <c r="KMC87" s="47"/>
      <c r="KMD87" s="47"/>
      <c r="KME87" s="47"/>
      <c r="KMF87" s="47"/>
      <c r="KMG87" s="47"/>
      <c r="KMH87" s="47"/>
      <c r="KMI87" s="47"/>
      <c r="KMJ87" s="47"/>
      <c r="KMK87" s="47"/>
      <c r="KML87" s="47"/>
      <c r="KMM87" s="47"/>
      <c r="KMN87" s="47"/>
      <c r="KMO87" s="47"/>
      <c r="KMP87" s="47"/>
      <c r="KMQ87" s="47"/>
      <c r="KMR87" s="47"/>
      <c r="KMS87" s="47"/>
      <c r="KMT87" s="47"/>
      <c r="KMU87" s="47"/>
      <c r="KMV87" s="47"/>
      <c r="KMW87" s="47"/>
      <c r="KMX87" s="47"/>
      <c r="KMY87" s="47"/>
      <c r="KMZ87" s="47"/>
      <c r="KNA87" s="47"/>
      <c r="KNB87" s="47"/>
      <c r="KNC87" s="47"/>
      <c r="KND87" s="47"/>
      <c r="KNE87" s="47"/>
      <c r="KNF87" s="47"/>
      <c r="KNG87" s="47"/>
      <c r="KNH87" s="47"/>
      <c r="KNI87" s="47"/>
      <c r="KNJ87" s="47"/>
      <c r="KNK87" s="47"/>
      <c r="KNL87" s="47"/>
      <c r="KNM87" s="47"/>
      <c r="KNN87" s="47"/>
      <c r="KNO87" s="47"/>
      <c r="KNP87" s="47"/>
      <c r="KNQ87" s="47"/>
      <c r="KNR87" s="47"/>
      <c r="KNS87" s="47"/>
      <c r="KNT87" s="47"/>
      <c r="KNU87" s="47"/>
      <c r="KNV87" s="47"/>
      <c r="KNW87" s="47"/>
      <c r="KNX87" s="47"/>
      <c r="KNY87" s="47"/>
      <c r="KNZ87" s="47"/>
      <c r="KOA87" s="47"/>
      <c r="KOB87" s="47"/>
      <c r="KOC87" s="47"/>
      <c r="KOD87" s="47"/>
      <c r="KOE87" s="47"/>
      <c r="KOF87" s="47"/>
      <c r="KOG87" s="47"/>
      <c r="KOH87" s="47"/>
      <c r="KOI87" s="47"/>
      <c r="KOJ87" s="47"/>
      <c r="KOK87" s="47"/>
      <c r="KOL87" s="47"/>
      <c r="KOM87" s="47"/>
      <c r="KON87" s="47"/>
      <c r="KOO87" s="47"/>
      <c r="KOP87" s="47"/>
      <c r="KOQ87" s="47"/>
      <c r="KOR87" s="47"/>
      <c r="KOS87" s="47"/>
      <c r="KOT87" s="47"/>
      <c r="KOU87" s="47"/>
      <c r="KOV87" s="47"/>
      <c r="KOW87" s="47"/>
      <c r="KOX87" s="47"/>
      <c r="KOY87" s="47"/>
      <c r="KOZ87" s="47"/>
      <c r="KPA87" s="47"/>
      <c r="KPB87" s="47"/>
      <c r="KPC87" s="47"/>
      <c r="KPD87" s="47"/>
      <c r="KPE87" s="47"/>
      <c r="KPF87" s="47"/>
      <c r="KPG87" s="47"/>
      <c r="KPH87" s="47"/>
      <c r="KPI87" s="47"/>
      <c r="KPJ87" s="47"/>
      <c r="KPK87" s="47"/>
      <c r="KPL87" s="47"/>
      <c r="KPM87" s="47"/>
      <c r="KPN87" s="47"/>
      <c r="KPO87" s="47"/>
      <c r="KPP87" s="47"/>
      <c r="KPQ87" s="47"/>
      <c r="KPR87" s="47"/>
      <c r="KPS87" s="47"/>
      <c r="KPT87" s="47"/>
      <c r="KPU87" s="47"/>
      <c r="KPV87" s="47"/>
      <c r="KPW87" s="47"/>
      <c r="KPX87" s="47"/>
      <c r="KPY87" s="47"/>
      <c r="KPZ87" s="47"/>
      <c r="KQA87" s="47"/>
      <c r="KQB87" s="47"/>
      <c r="KQC87" s="47"/>
      <c r="KQD87" s="47"/>
      <c r="KQE87" s="47"/>
      <c r="KQF87" s="47"/>
      <c r="KQG87" s="47"/>
      <c r="KQH87" s="47"/>
      <c r="KQI87" s="47"/>
      <c r="KQJ87" s="47"/>
      <c r="KQK87" s="47"/>
      <c r="KQL87" s="47"/>
      <c r="KQM87" s="47"/>
      <c r="KQN87" s="47"/>
      <c r="KQO87" s="47"/>
      <c r="KQP87" s="47"/>
      <c r="KQQ87" s="47"/>
      <c r="KQR87" s="47"/>
      <c r="KQS87" s="47"/>
      <c r="KQT87" s="47"/>
      <c r="KQU87" s="47"/>
      <c r="KQV87" s="47"/>
      <c r="KQW87" s="47"/>
      <c r="KQX87" s="47"/>
      <c r="KQY87" s="47"/>
      <c r="KQZ87" s="47"/>
      <c r="KRA87" s="47"/>
      <c r="KRB87" s="47"/>
      <c r="KRC87" s="47"/>
      <c r="KRD87" s="47"/>
      <c r="KRE87" s="47"/>
      <c r="KRF87" s="47"/>
      <c r="KRG87" s="47"/>
      <c r="KRH87" s="47"/>
      <c r="KRI87" s="47"/>
      <c r="KRJ87" s="47"/>
      <c r="KRK87" s="47"/>
      <c r="KRL87" s="47"/>
      <c r="KRM87" s="47"/>
      <c r="KRN87" s="47"/>
      <c r="KRO87" s="47"/>
      <c r="KRP87" s="47"/>
      <c r="KRQ87" s="47"/>
      <c r="KRR87" s="47"/>
      <c r="KRS87" s="47"/>
      <c r="KRT87" s="47"/>
      <c r="KRU87" s="47"/>
      <c r="KRV87" s="47"/>
      <c r="KRW87" s="47"/>
      <c r="KRX87" s="47"/>
      <c r="KRY87" s="47"/>
      <c r="KRZ87" s="47"/>
      <c r="KSA87" s="47"/>
      <c r="KSB87" s="47"/>
      <c r="KSC87" s="47"/>
      <c r="KSD87" s="47"/>
      <c r="KSE87" s="47"/>
      <c r="KSF87" s="47"/>
      <c r="KSG87" s="47"/>
      <c r="KSH87" s="47"/>
      <c r="KSI87" s="47"/>
      <c r="KSJ87" s="47"/>
      <c r="KSK87" s="47"/>
      <c r="KSL87" s="47"/>
      <c r="KSM87" s="47"/>
      <c r="KSN87" s="47"/>
      <c r="KSO87" s="47"/>
      <c r="KSP87" s="47"/>
      <c r="KSQ87" s="47"/>
      <c r="KSR87" s="47"/>
      <c r="KSS87" s="47"/>
      <c r="KST87" s="47"/>
      <c r="KSU87" s="47"/>
      <c r="KSV87" s="47"/>
      <c r="KSW87" s="47"/>
      <c r="KSX87" s="47"/>
      <c r="KSY87" s="47"/>
      <c r="KSZ87" s="47"/>
      <c r="KTA87" s="47"/>
      <c r="KTB87" s="47"/>
      <c r="KTC87" s="47"/>
      <c r="KTD87" s="47"/>
      <c r="KTE87" s="47"/>
      <c r="KTF87" s="47"/>
      <c r="KTG87" s="47"/>
      <c r="KTH87" s="47"/>
      <c r="KTI87" s="47"/>
      <c r="KTJ87" s="47"/>
      <c r="KTK87" s="47"/>
      <c r="KTL87" s="47"/>
      <c r="KTM87" s="47"/>
      <c r="KTN87" s="47"/>
      <c r="KTO87" s="47"/>
      <c r="KTP87" s="47"/>
      <c r="KTQ87" s="47"/>
      <c r="KTR87" s="47"/>
      <c r="KTS87" s="47"/>
      <c r="KTT87" s="47"/>
      <c r="KTU87" s="47"/>
      <c r="KTV87" s="47"/>
      <c r="KTW87" s="47"/>
      <c r="KTX87" s="47"/>
      <c r="KTY87" s="47"/>
      <c r="KTZ87" s="47"/>
      <c r="KUA87" s="47"/>
      <c r="KUB87" s="47"/>
      <c r="KUC87" s="47"/>
      <c r="KUD87" s="47"/>
      <c r="KUE87" s="47"/>
      <c r="KUF87" s="47"/>
      <c r="KUG87" s="47"/>
      <c r="KUH87" s="47"/>
      <c r="KUI87" s="47"/>
      <c r="KUJ87" s="47"/>
      <c r="KUK87" s="47"/>
      <c r="KUL87" s="47"/>
      <c r="KUM87" s="47"/>
      <c r="KUN87" s="47"/>
      <c r="KUO87" s="47"/>
      <c r="KUP87" s="47"/>
      <c r="KUQ87" s="47"/>
      <c r="KUR87" s="47"/>
      <c r="KUS87" s="47"/>
      <c r="KUT87" s="47"/>
      <c r="KUU87" s="47"/>
      <c r="KUV87" s="47"/>
      <c r="KUW87" s="47"/>
      <c r="KUX87" s="47"/>
      <c r="KUY87" s="47"/>
      <c r="KUZ87" s="47"/>
      <c r="KVA87" s="47"/>
      <c r="KVB87" s="47"/>
      <c r="KVC87" s="47"/>
      <c r="KVD87" s="47"/>
      <c r="KVE87" s="47"/>
      <c r="KVF87" s="47"/>
      <c r="KVG87" s="47"/>
      <c r="KVH87" s="47"/>
      <c r="KVI87" s="47"/>
      <c r="KVJ87" s="47"/>
      <c r="KVK87" s="47"/>
      <c r="KVL87" s="47"/>
      <c r="KVM87" s="47"/>
      <c r="KVN87" s="47"/>
      <c r="KVO87" s="47"/>
      <c r="KVP87" s="47"/>
      <c r="KVQ87" s="47"/>
      <c r="KVR87" s="47"/>
      <c r="KVS87" s="47"/>
      <c r="KVT87" s="47"/>
      <c r="KVU87" s="47"/>
      <c r="KVV87" s="47"/>
      <c r="KVW87" s="47"/>
      <c r="KVX87" s="47"/>
      <c r="KVY87" s="47"/>
      <c r="KVZ87" s="47"/>
      <c r="KWA87" s="47"/>
      <c r="KWB87" s="47"/>
      <c r="KWC87" s="47"/>
      <c r="KWD87" s="47"/>
      <c r="KWE87" s="47"/>
      <c r="KWF87" s="47"/>
      <c r="KWG87" s="47"/>
      <c r="KWH87" s="47"/>
      <c r="KWI87" s="47"/>
      <c r="KWJ87" s="47"/>
      <c r="KWK87" s="47"/>
      <c r="KWL87" s="47"/>
      <c r="KWM87" s="47"/>
      <c r="KWN87" s="47"/>
      <c r="KWO87" s="47"/>
      <c r="KWP87" s="47"/>
      <c r="KWQ87" s="47"/>
      <c r="KWR87" s="47"/>
      <c r="KWS87" s="47"/>
      <c r="KWT87" s="47"/>
      <c r="KWU87" s="47"/>
      <c r="KWV87" s="47"/>
      <c r="KWW87" s="47"/>
      <c r="KWX87" s="47"/>
      <c r="KWY87" s="47"/>
      <c r="KWZ87" s="47"/>
      <c r="KXA87" s="47"/>
      <c r="KXB87" s="47"/>
      <c r="KXC87" s="47"/>
      <c r="KXD87" s="47"/>
      <c r="KXE87" s="47"/>
      <c r="KXF87" s="47"/>
      <c r="KXG87" s="47"/>
      <c r="KXH87" s="47"/>
      <c r="KXI87" s="47"/>
      <c r="KXJ87" s="47"/>
      <c r="KXK87" s="47"/>
      <c r="KXL87" s="47"/>
      <c r="KXM87" s="47"/>
      <c r="KXN87" s="47"/>
      <c r="KXO87" s="47"/>
      <c r="KXP87" s="47"/>
      <c r="KXQ87" s="47"/>
      <c r="KXR87" s="47"/>
      <c r="KXS87" s="47"/>
      <c r="KXT87" s="47"/>
      <c r="KXU87" s="47"/>
      <c r="KXV87" s="47"/>
      <c r="KXW87" s="47"/>
      <c r="KXX87" s="47"/>
      <c r="KXY87" s="47"/>
      <c r="KXZ87" s="47"/>
      <c r="KYA87" s="47"/>
      <c r="KYB87" s="47"/>
      <c r="KYC87" s="47"/>
      <c r="KYD87" s="47"/>
      <c r="KYE87" s="47"/>
      <c r="KYF87" s="47"/>
      <c r="KYG87" s="47"/>
      <c r="KYH87" s="47"/>
      <c r="KYI87" s="47"/>
      <c r="KYJ87" s="47"/>
      <c r="KYK87" s="47"/>
      <c r="KYL87" s="47"/>
      <c r="KYM87" s="47"/>
      <c r="KYN87" s="47"/>
      <c r="KYO87" s="47"/>
      <c r="KYP87" s="47"/>
      <c r="KYQ87" s="47"/>
      <c r="KYR87" s="47"/>
      <c r="KYS87" s="47"/>
      <c r="KYT87" s="47"/>
      <c r="KYU87" s="47"/>
      <c r="KYV87" s="47"/>
      <c r="KYW87" s="47"/>
      <c r="KYX87" s="47"/>
      <c r="KYY87" s="47"/>
      <c r="KYZ87" s="47"/>
      <c r="KZA87" s="47"/>
      <c r="KZB87" s="47"/>
      <c r="KZC87" s="47"/>
      <c r="KZD87" s="47"/>
      <c r="KZE87" s="47"/>
      <c r="KZF87" s="47"/>
      <c r="KZG87" s="47"/>
      <c r="KZH87" s="47"/>
      <c r="KZI87" s="47"/>
      <c r="KZJ87" s="47"/>
      <c r="KZK87" s="47"/>
      <c r="KZL87" s="47"/>
      <c r="KZM87" s="47"/>
      <c r="KZN87" s="47"/>
      <c r="KZO87" s="47"/>
      <c r="KZP87" s="47"/>
      <c r="KZQ87" s="47"/>
      <c r="KZR87" s="47"/>
      <c r="KZS87" s="47"/>
      <c r="KZT87" s="47"/>
      <c r="KZU87" s="47"/>
      <c r="KZV87" s="47"/>
      <c r="KZW87" s="47"/>
      <c r="KZX87" s="47"/>
      <c r="KZY87" s="47"/>
      <c r="KZZ87" s="47"/>
      <c r="LAA87" s="47"/>
      <c r="LAB87" s="47"/>
      <c r="LAC87" s="47"/>
      <c r="LAD87" s="47"/>
      <c r="LAE87" s="47"/>
      <c r="LAF87" s="47"/>
      <c r="LAG87" s="47"/>
      <c r="LAH87" s="47"/>
      <c r="LAI87" s="47"/>
      <c r="LAJ87" s="47"/>
      <c r="LAK87" s="47"/>
      <c r="LAL87" s="47"/>
      <c r="LAM87" s="47"/>
      <c r="LAN87" s="47"/>
      <c r="LAO87" s="47"/>
      <c r="LAP87" s="47"/>
      <c r="LAQ87" s="47"/>
      <c r="LAR87" s="47"/>
      <c r="LAS87" s="47"/>
      <c r="LAT87" s="47"/>
      <c r="LAU87" s="47"/>
      <c r="LAV87" s="47"/>
      <c r="LAW87" s="47"/>
      <c r="LAX87" s="47"/>
      <c r="LAY87" s="47"/>
      <c r="LAZ87" s="47"/>
      <c r="LBA87" s="47"/>
      <c r="LBB87" s="47"/>
      <c r="LBC87" s="47"/>
      <c r="LBD87" s="47"/>
      <c r="LBE87" s="47"/>
      <c r="LBF87" s="47"/>
      <c r="LBG87" s="47"/>
      <c r="LBH87" s="47"/>
      <c r="LBI87" s="47"/>
      <c r="LBJ87" s="47"/>
      <c r="LBK87" s="47"/>
      <c r="LBL87" s="47"/>
      <c r="LBM87" s="47"/>
      <c r="LBN87" s="47"/>
      <c r="LBO87" s="47"/>
      <c r="LBP87" s="47"/>
      <c r="LBQ87" s="47"/>
      <c r="LBR87" s="47"/>
      <c r="LBS87" s="47"/>
      <c r="LBT87" s="47"/>
      <c r="LBU87" s="47"/>
      <c r="LBV87" s="47"/>
      <c r="LBW87" s="47"/>
      <c r="LBX87" s="47"/>
      <c r="LBY87" s="47"/>
      <c r="LBZ87" s="47"/>
      <c r="LCA87" s="47"/>
      <c r="LCB87" s="47"/>
      <c r="LCC87" s="47"/>
      <c r="LCD87" s="47"/>
      <c r="LCE87" s="47"/>
      <c r="LCF87" s="47"/>
      <c r="LCG87" s="47"/>
      <c r="LCH87" s="47"/>
      <c r="LCI87" s="47"/>
      <c r="LCJ87" s="47"/>
      <c r="LCK87" s="47"/>
      <c r="LCL87" s="47"/>
      <c r="LCM87" s="47"/>
      <c r="LCN87" s="47"/>
      <c r="LCO87" s="47"/>
      <c r="LCP87" s="47"/>
      <c r="LCQ87" s="47"/>
      <c r="LCR87" s="47"/>
      <c r="LCS87" s="47"/>
      <c r="LCT87" s="47"/>
      <c r="LCU87" s="47"/>
      <c r="LCV87" s="47"/>
      <c r="LCW87" s="47"/>
      <c r="LCX87" s="47"/>
      <c r="LCY87" s="47"/>
      <c r="LCZ87" s="47"/>
      <c r="LDA87" s="47"/>
      <c r="LDB87" s="47"/>
      <c r="LDC87" s="47"/>
      <c r="LDD87" s="47"/>
      <c r="LDE87" s="47"/>
      <c r="LDF87" s="47"/>
      <c r="LDG87" s="47"/>
      <c r="LDH87" s="47"/>
      <c r="LDI87" s="47"/>
      <c r="LDJ87" s="47"/>
      <c r="LDK87" s="47"/>
      <c r="LDL87" s="47"/>
      <c r="LDM87" s="47"/>
      <c r="LDN87" s="47"/>
      <c r="LDO87" s="47"/>
      <c r="LDP87" s="47"/>
      <c r="LDQ87" s="47"/>
      <c r="LDR87" s="47"/>
      <c r="LDS87" s="47"/>
      <c r="LDT87" s="47"/>
      <c r="LDU87" s="47"/>
      <c r="LDV87" s="47"/>
      <c r="LDW87" s="47"/>
      <c r="LDX87" s="47"/>
      <c r="LDY87" s="47"/>
      <c r="LDZ87" s="47"/>
      <c r="LEA87" s="47"/>
      <c r="LEB87" s="47"/>
      <c r="LEC87" s="47"/>
      <c r="LED87" s="47"/>
      <c r="LEE87" s="47"/>
      <c r="LEF87" s="47"/>
      <c r="LEG87" s="47"/>
      <c r="LEH87" s="47"/>
      <c r="LEI87" s="47"/>
      <c r="LEJ87" s="47"/>
      <c r="LEK87" s="47"/>
      <c r="LEL87" s="47"/>
      <c r="LEM87" s="47"/>
      <c r="LEN87" s="47"/>
      <c r="LEO87" s="47"/>
      <c r="LEP87" s="47"/>
      <c r="LEQ87" s="47"/>
      <c r="LER87" s="47"/>
      <c r="LES87" s="47"/>
      <c r="LET87" s="47"/>
      <c r="LEU87" s="47"/>
      <c r="LEV87" s="47"/>
      <c r="LEW87" s="47"/>
      <c r="LEX87" s="47"/>
      <c r="LEY87" s="47"/>
      <c r="LEZ87" s="47"/>
      <c r="LFA87" s="47"/>
      <c r="LFB87" s="47"/>
      <c r="LFC87" s="47"/>
      <c r="LFD87" s="47"/>
      <c r="LFE87" s="47"/>
      <c r="LFF87" s="47"/>
      <c r="LFG87" s="47"/>
      <c r="LFH87" s="47"/>
      <c r="LFI87" s="47"/>
      <c r="LFJ87" s="47"/>
      <c r="LFK87" s="47"/>
      <c r="LFL87" s="47"/>
      <c r="LFM87" s="47"/>
      <c r="LFN87" s="47"/>
      <c r="LFO87" s="47"/>
      <c r="LFP87" s="47"/>
      <c r="LFQ87" s="47"/>
      <c r="LFR87" s="47"/>
      <c r="LFS87" s="47"/>
      <c r="LFT87" s="47"/>
      <c r="LFU87" s="47"/>
      <c r="LFV87" s="47"/>
      <c r="LFW87" s="47"/>
      <c r="LFX87" s="47"/>
      <c r="LFY87" s="47"/>
      <c r="LFZ87" s="47"/>
      <c r="LGA87" s="47"/>
      <c r="LGB87" s="47"/>
      <c r="LGC87" s="47"/>
      <c r="LGD87" s="47"/>
      <c r="LGE87" s="47"/>
      <c r="LGF87" s="47"/>
      <c r="LGG87" s="47"/>
      <c r="LGH87" s="47"/>
      <c r="LGI87" s="47"/>
      <c r="LGJ87" s="47"/>
      <c r="LGK87" s="47"/>
      <c r="LGL87" s="47"/>
      <c r="LGM87" s="47"/>
      <c r="LGN87" s="47"/>
      <c r="LGO87" s="47"/>
      <c r="LGP87" s="47"/>
      <c r="LGQ87" s="47"/>
      <c r="LGR87" s="47"/>
      <c r="LGS87" s="47"/>
      <c r="LGT87" s="47"/>
      <c r="LGU87" s="47"/>
      <c r="LGV87" s="47"/>
      <c r="LGW87" s="47"/>
      <c r="LGX87" s="47"/>
      <c r="LGY87" s="47"/>
      <c r="LGZ87" s="47"/>
      <c r="LHA87" s="47"/>
      <c r="LHB87" s="47"/>
      <c r="LHC87" s="47"/>
      <c r="LHD87" s="47"/>
      <c r="LHE87" s="47"/>
      <c r="LHF87" s="47"/>
      <c r="LHG87" s="47"/>
      <c r="LHH87" s="47"/>
      <c r="LHI87" s="47"/>
      <c r="LHJ87" s="47"/>
      <c r="LHK87" s="47"/>
      <c r="LHL87" s="47"/>
      <c r="LHM87" s="47"/>
      <c r="LHN87" s="47"/>
      <c r="LHO87" s="47"/>
      <c r="LHP87" s="47"/>
      <c r="LHQ87" s="47"/>
      <c r="LHR87" s="47"/>
      <c r="LHS87" s="47"/>
      <c r="LHT87" s="47"/>
      <c r="LHU87" s="47"/>
      <c r="LHV87" s="47"/>
      <c r="LHW87" s="47"/>
      <c r="LHX87" s="47"/>
      <c r="LHY87" s="47"/>
      <c r="LHZ87" s="47"/>
      <c r="LIA87" s="47"/>
      <c r="LIB87" s="47"/>
      <c r="LIC87" s="47"/>
      <c r="LID87" s="47"/>
      <c r="LIE87" s="47"/>
      <c r="LIF87" s="47"/>
      <c r="LIG87" s="47"/>
      <c r="LIH87" s="47"/>
      <c r="LII87" s="47"/>
      <c r="LIJ87" s="47"/>
      <c r="LIK87" s="47"/>
      <c r="LIL87" s="47"/>
      <c r="LIM87" s="47"/>
      <c r="LIN87" s="47"/>
      <c r="LIO87" s="47"/>
      <c r="LIP87" s="47"/>
      <c r="LIQ87" s="47"/>
      <c r="LIR87" s="47"/>
      <c r="LIS87" s="47"/>
      <c r="LIT87" s="47"/>
      <c r="LIU87" s="47"/>
      <c r="LIV87" s="47"/>
      <c r="LIW87" s="47"/>
      <c r="LIX87" s="47"/>
      <c r="LIY87" s="47"/>
      <c r="LIZ87" s="47"/>
      <c r="LJA87" s="47"/>
      <c r="LJB87" s="47"/>
      <c r="LJC87" s="47"/>
      <c r="LJD87" s="47"/>
      <c r="LJE87" s="47"/>
      <c r="LJF87" s="47"/>
      <c r="LJG87" s="47"/>
      <c r="LJH87" s="47"/>
      <c r="LJI87" s="47"/>
      <c r="LJJ87" s="47"/>
      <c r="LJK87" s="47"/>
      <c r="LJL87" s="47"/>
      <c r="LJM87" s="47"/>
      <c r="LJN87" s="47"/>
      <c r="LJO87" s="47"/>
      <c r="LJP87" s="47"/>
      <c r="LJQ87" s="47"/>
      <c r="LJR87" s="47"/>
      <c r="LJS87" s="47"/>
      <c r="LJT87" s="47"/>
      <c r="LJU87" s="47"/>
      <c r="LJV87" s="47"/>
      <c r="LJW87" s="47"/>
      <c r="LJX87" s="47"/>
      <c r="LJY87" s="47"/>
      <c r="LJZ87" s="47"/>
      <c r="LKA87" s="47"/>
      <c r="LKB87" s="47"/>
      <c r="LKC87" s="47"/>
      <c r="LKD87" s="47"/>
      <c r="LKE87" s="47"/>
      <c r="LKF87" s="47"/>
      <c r="LKG87" s="47"/>
      <c r="LKH87" s="47"/>
      <c r="LKI87" s="47"/>
      <c r="LKJ87" s="47"/>
      <c r="LKK87" s="47"/>
      <c r="LKL87" s="47"/>
      <c r="LKM87" s="47"/>
      <c r="LKN87" s="47"/>
      <c r="LKO87" s="47"/>
      <c r="LKP87" s="47"/>
      <c r="LKQ87" s="47"/>
      <c r="LKR87" s="47"/>
      <c r="LKS87" s="47"/>
      <c r="LKT87" s="47"/>
      <c r="LKU87" s="47"/>
      <c r="LKV87" s="47"/>
      <c r="LKW87" s="47"/>
      <c r="LKX87" s="47"/>
      <c r="LKY87" s="47"/>
      <c r="LKZ87" s="47"/>
      <c r="LLA87" s="47"/>
      <c r="LLB87" s="47"/>
      <c r="LLC87" s="47"/>
      <c r="LLD87" s="47"/>
      <c r="LLE87" s="47"/>
      <c r="LLF87" s="47"/>
      <c r="LLG87" s="47"/>
      <c r="LLH87" s="47"/>
      <c r="LLI87" s="47"/>
      <c r="LLJ87" s="47"/>
      <c r="LLK87" s="47"/>
      <c r="LLL87" s="47"/>
      <c r="LLM87" s="47"/>
      <c r="LLN87" s="47"/>
      <c r="LLO87" s="47"/>
      <c r="LLP87" s="47"/>
      <c r="LLQ87" s="47"/>
      <c r="LLR87" s="47"/>
      <c r="LLS87" s="47"/>
      <c r="LLT87" s="47"/>
      <c r="LLU87" s="47"/>
      <c r="LLV87" s="47"/>
      <c r="LLW87" s="47"/>
      <c r="LLX87" s="47"/>
      <c r="LLY87" s="47"/>
      <c r="LLZ87" s="47"/>
      <c r="LMA87" s="47"/>
      <c r="LMB87" s="47"/>
      <c r="LMC87" s="47"/>
      <c r="LMD87" s="47"/>
      <c r="LME87" s="47"/>
      <c r="LMF87" s="47"/>
      <c r="LMG87" s="47"/>
      <c r="LMH87" s="47"/>
      <c r="LMI87" s="47"/>
      <c r="LMJ87" s="47"/>
      <c r="LMK87" s="47"/>
      <c r="LML87" s="47"/>
      <c r="LMM87" s="47"/>
      <c r="LMN87" s="47"/>
      <c r="LMO87" s="47"/>
      <c r="LMP87" s="47"/>
      <c r="LMQ87" s="47"/>
      <c r="LMR87" s="47"/>
      <c r="LMS87" s="47"/>
      <c r="LMT87" s="47"/>
      <c r="LMU87" s="47"/>
      <c r="LMV87" s="47"/>
      <c r="LMW87" s="47"/>
      <c r="LMX87" s="47"/>
      <c r="LMY87" s="47"/>
      <c r="LMZ87" s="47"/>
      <c r="LNA87" s="47"/>
      <c r="LNB87" s="47"/>
      <c r="LNC87" s="47"/>
      <c r="LND87" s="47"/>
      <c r="LNE87" s="47"/>
      <c r="LNF87" s="47"/>
      <c r="LNG87" s="47"/>
      <c r="LNH87" s="47"/>
      <c r="LNI87" s="47"/>
      <c r="LNJ87" s="47"/>
      <c r="LNK87" s="47"/>
      <c r="LNL87" s="47"/>
      <c r="LNM87" s="47"/>
      <c r="LNN87" s="47"/>
      <c r="LNO87" s="47"/>
      <c r="LNP87" s="47"/>
      <c r="LNQ87" s="47"/>
      <c r="LNR87" s="47"/>
      <c r="LNS87" s="47"/>
      <c r="LNT87" s="47"/>
      <c r="LNU87" s="47"/>
      <c r="LNV87" s="47"/>
      <c r="LNW87" s="47"/>
      <c r="LNX87" s="47"/>
      <c r="LNY87" s="47"/>
      <c r="LNZ87" s="47"/>
      <c r="LOA87" s="47"/>
      <c r="LOB87" s="47"/>
      <c r="LOC87" s="47"/>
      <c r="LOD87" s="47"/>
      <c r="LOE87" s="47"/>
      <c r="LOF87" s="47"/>
      <c r="LOG87" s="47"/>
      <c r="LOH87" s="47"/>
      <c r="LOI87" s="47"/>
      <c r="LOJ87" s="47"/>
      <c r="LOK87" s="47"/>
      <c r="LOL87" s="47"/>
      <c r="LOM87" s="47"/>
      <c r="LON87" s="47"/>
      <c r="LOO87" s="47"/>
      <c r="LOP87" s="47"/>
      <c r="LOQ87" s="47"/>
      <c r="LOR87" s="47"/>
      <c r="LOS87" s="47"/>
      <c r="LOT87" s="47"/>
      <c r="LOU87" s="47"/>
      <c r="LOV87" s="47"/>
      <c r="LOW87" s="47"/>
      <c r="LOX87" s="47"/>
      <c r="LOY87" s="47"/>
      <c r="LOZ87" s="47"/>
      <c r="LPA87" s="47"/>
      <c r="LPB87" s="47"/>
      <c r="LPC87" s="47"/>
      <c r="LPD87" s="47"/>
      <c r="LPE87" s="47"/>
      <c r="LPF87" s="47"/>
      <c r="LPG87" s="47"/>
      <c r="LPH87" s="47"/>
      <c r="LPI87" s="47"/>
      <c r="LPJ87" s="47"/>
      <c r="LPK87" s="47"/>
      <c r="LPL87" s="47"/>
      <c r="LPM87" s="47"/>
      <c r="LPN87" s="47"/>
      <c r="LPO87" s="47"/>
      <c r="LPP87" s="47"/>
      <c r="LPQ87" s="47"/>
      <c r="LPR87" s="47"/>
      <c r="LPS87" s="47"/>
      <c r="LPT87" s="47"/>
      <c r="LPU87" s="47"/>
      <c r="LPV87" s="47"/>
      <c r="LPW87" s="47"/>
      <c r="LPX87" s="47"/>
      <c r="LPY87" s="47"/>
      <c r="LPZ87" s="47"/>
      <c r="LQA87" s="47"/>
      <c r="LQB87" s="47"/>
      <c r="LQC87" s="47"/>
      <c r="LQD87" s="47"/>
      <c r="LQE87" s="47"/>
      <c r="LQF87" s="47"/>
      <c r="LQG87" s="47"/>
      <c r="LQH87" s="47"/>
      <c r="LQI87" s="47"/>
      <c r="LQJ87" s="47"/>
      <c r="LQK87" s="47"/>
      <c r="LQL87" s="47"/>
      <c r="LQM87" s="47"/>
      <c r="LQN87" s="47"/>
      <c r="LQO87" s="47"/>
      <c r="LQP87" s="47"/>
      <c r="LQQ87" s="47"/>
      <c r="LQR87" s="47"/>
      <c r="LQS87" s="47"/>
      <c r="LQT87" s="47"/>
      <c r="LQU87" s="47"/>
      <c r="LQV87" s="47"/>
      <c r="LQW87" s="47"/>
      <c r="LQX87" s="47"/>
      <c r="LQY87" s="47"/>
      <c r="LQZ87" s="47"/>
      <c r="LRA87" s="47"/>
      <c r="LRB87" s="47"/>
      <c r="LRC87" s="47"/>
      <c r="LRD87" s="47"/>
      <c r="LRE87" s="47"/>
      <c r="LRF87" s="47"/>
      <c r="LRG87" s="47"/>
      <c r="LRH87" s="47"/>
      <c r="LRI87" s="47"/>
      <c r="LRJ87" s="47"/>
      <c r="LRK87" s="47"/>
      <c r="LRL87" s="47"/>
      <c r="LRM87" s="47"/>
      <c r="LRN87" s="47"/>
      <c r="LRO87" s="47"/>
      <c r="LRP87" s="47"/>
      <c r="LRQ87" s="47"/>
      <c r="LRR87" s="47"/>
      <c r="LRS87" s="47"/>
      <c r="LRT87" s="47"/>
      <c r="LRU87" s="47"/>
      <c r="LRV87" s="47"/>
      <c r="LRW87" s="47"/>
      <c r="LRX87" s="47"/>
      <c r="LRY87" s="47"/>
      <c r="LRZ87" s="47"/>
      <c r="LSA87" s="47"/>
      <c r="LSB87" s="47"/>
      <c r="LSC87" s="47"/>
      <c r="LSD87" s="47"/>
      <c r="LSE87" s="47"/>
      <c r="LSF87" s="47"/>
      <c r="LSG87" s="47"/>
      <c r="LSH87" s="47"/>
      <c r="LSI87" s="47"/>
      <c r="LSJ87" s="47"/>
      <c r="LSK87" s="47"/>
      <c r="LSL87" s="47"/>
      <c r="LSM87" s="47"/>
      <c r="LSN87" s="47"/>
      <c r="LSO87" s="47"/>
      <c r="LSP87" s="47"/>
      <c r="LSQ87" s="47"/>
      <c r="LSR87" s="47"/>
      <c r="LSS87" s="47"/>
      <c r="LST87" s="47"/>
      <c r="LSU87" s="47"/>
      <c r="LSV87" s="47"/>
      <c r="LSW87" s="47"/>
      <c r="LSX87" s="47"/>
      <c r="LSY87" s="47"/>
      <c r="LSZ87" s="47"/>
      <c r="LTA87" s="47"/>
      <c r="LTB87" s="47"/>
      <c r="LTC87" s="47"/>
      <c r="LTD87" s="47"/>
      <c r="LTE87" s="47"/>
      <c r="LTF87" s="47"/>
      <c r="LTG87" s="47"/>
      <c r="LTH87" s="47"/>
      <c r="LTI87" s="47"/>
      <c r="LTJ87" s="47"/>
      <c r="LTK87" s="47"/>
      <c r="LTL87" s="47"/>
      <c r="LTM87" s="47"/>
      <c r="LTN87" s="47"/>
      <c r="LTO87" s="47"/>
      <c r="LTP87" s="47"/>
      <c r="LTQ87" s="47"/>
      <c r="LTR87" s="47"/>
      <c r="LTS87" s="47"/>
      <c r="LTT87" s="47"/>
      <c r="LTU87" s="47"/>
      <c r="LTV87" s="47"/>
      <c r="LTW87" s="47"/>
      <c r="LTX87" s="47"/>
      <c r="LTY87" s="47"/>
      <c r="LTZ87" s="47"/>
      <c r="LUA87" s="47"/>
      <c r="LUB87" s="47"/>
      <c r="LUC87" s="47"/>
      <c r="LUD87" s="47"/>
      <c r="LUE87" s="47"/>
      <c r="LUF87" s="47"/>
      <c r="LUG87" s="47"/>
      <c r="LUH87" s="47"/>
      <c r="LUI87" s="47"/>
      <c r="LUJ87" s="47"/>
      <c r="LUK87" s="47"/>
      <c r="LUL87" s="47"/>
      <c r="LUM87" s="47"/>
      <c r="LUN87" s="47"/>
      <c r="LUO87" s="47"/>
      <c r="LUP87" s="47"/>
      <c r="LUQ87" s="47"/>
      <c r="LUR87" s="47"/>
      <c r="LUS87" s="47"/>
      <c r="LUT87" s="47"/>
      <c r="LUU87" s="47"/>
      <c r="LUV87" s="47"/>
      <c r="LUW87" s="47"/>
      <c r="LUX87" s="47"/>
      <c r="LUY87" s="47"/>
      <c r="LUZ87" s="47"/>
      <c r="LVA87" s="47"/>
      <c r="LVB87" s="47"/>
      <c r="LVC87" s="47"/>
      <c r="LVD87" s="47"/>
      <c r="LVE87" s="47"/>
      <c r="LVF87" s="47"/>
      <c r="LVG87" s="47"/>
      <c r="LVH87" s="47"/>
      <c r="LVI87" s="47"/>
      <c r="LVJ87" s="47"/>
      <c r="LVK87" s="47"/>
      <c r="LVL87" s="47"/>
      <c r="LVM87" s="47"/>
      <c r="LVN87" s="47"/>
      <c r="LVO87" s="47"/>
      <c r="LVP87" s="47"/>
      <c r="LVQ87" s="47"/>
      <c r="LVR87" s="47"/>
      <c r="LVS87" s="47"/>
      <c r="LVT87" s="47"/>
      <c r="LVU87" s="47"/>
      <c r="LVV87" s="47"/>
      <c r="LVW87" s="47"/>
      <c r="LVX87" s="47"/>
      <c r="LVY87" s="47"/>
      <c r="LVZ87" s="47"/>
      <c r="LWA87" s="47"/>
      <c r="LWB87" s="47"/>
      <c r="LWC87" s="47"/>
      <c r="LWD87" s="47"/>
      <c r="LWE87" s="47"/>
      <c r="LWF87" s="47"/>
      <c r="LWG87" s="47"/>
      <c r="LWH87" s="47"/>
      <c r="LWI87" s="47"/>
      <c r="LWJ87" s="47"/>
      <c r="LWK87" s="47"/>
      <c r="LWL87" s="47"/>
      <c r="LWM87" s="47"/>
      <c r="LWN87" s="47"/>
      <c r="LWO87" s="47"/>
      <c r="LWP87" s="47"/>
      <c r="LWQ87" s="47"/>
      <c r="LWR87" s="47"/>
      <c r="LWS87" s="47"/>
      <c r="LWT87" s="47"/>
      <c r="LWU87" s="47"/>
      <c r="LWV87" s="47"/>
      <c r="LWW87" s="47"/>
      <c r="LWX87" s="47"/>
      <c r="LWY87" s="47"/>
      <c r="LWZ87" s="47"/>
      <c r="LXA87" s="47"/>
      <c r="LXB87" s="47"/>
      <c r="LXC87" s="47"/>
      <c r="LXD87" s="47"/>
      <c r="LXE87" s="47"/>
      <c r="LXF87" s="47"/>
      <c r="LXG87" s="47"/>
      <c r="LXH87" s="47"/>
      <c r="LXI87" s="47"/>
      <c r="LXJ87" s="47"/>
      <c r="LXK87" s="47"/>
      <c r="LXL87" s="47"/>
      <c r="LXM87" s="47"/>
      <c r="LXN87" s="47"/>
      <c r="LXO87" s="47"/>
      <c r="LXP87" s="47"/>
      <c r="LXQ87" s="47"/>
      <c r="LXR87" s="47"/>
      <c r="LXS87" s="47"/>
      <c r="LXT87" s="47"/>
      <c r="LXU87" s="47"/>
      <c r="LXV87" s="47"/>
      <c r="LXW87" s="47"/>
      <c r="LXX87" s="47"/>
      <c r="LXY87" s="47"/>
      <c r="LXZ87" s="47"/>
      <c r="LYA87" s="47"/>
      <c r="LYB87" s="47"/>
      <c r="LYC87" s="47"/>
      <c r="LYD87" s="47"/>
      <c r="LYE87" s="47"/>
      <c r="LYF87" s="47"/>
      <c r="LYG87" s="47"/>
      <c r="LYH87" s="47"/>
      <c r="LYI87" s="47"/>
      <c r="LYJ87" s="47"/>
      <c r="LYK87" s="47"/>
      <c r="LYL87" s="47"/>
      <c r="LYM87" s="47"/>
      <c r="LYN87" s="47"/>
      <c r="LYO87" s="47"/>
      <c r="LYP87" s="47"/>
      <c r="LYQ87" s="47"/>
      <c r="LYR87" s="47"/>
      <c r="LYS87" s="47"/>
      <c r="LYT87" s="47"/>
      <c r="LYU87" s="47"/>
      <c r="LYV87" s="47"/>
      <c r="LYW87" s="47"/>
      <c r="LYX87" s="47"/>
      <c r="LYY87" s="47"/>
      <c r="LYZ87" s="47"/>
      <c r="LZA87" s="47"/>
      <c r="LZB87" s="47"/>
      <c r="LZC87" s="47"/>
      <c r="LZD87" s="47"/>
      <c r="LZE87" s="47"/>
      <c r="LZF87" s="47"/>
      <c r="LZG87" s="47"/>
      <c r="LZH87" s="47"/>
      <c r="LZI87" s="47"/>
      <c r="LZJ87" s="47"/>
      <c r="LZK87" s="47"/>
      <c r="LZL87" s="47"/>
      <c r="LZM87" s="47"/>
      <c r="LZN87" s="47"/>
      <c r="LZO87" s="47"/>
      <c r="LZP87" s="47"/>
      <c r="LZQ87" s="47"/>
      <c r="LZR87" s="47"/>
      <c r="LZS87" s="47"/>
      <c r="LZT87" s="47"/>
      <c r="LZU87" s="47"/>
      <c r="LZV87" s="47"/>
      <c r="LZW87" s="47"/>
      <c r="LZX87" s="47"/>
      <c r="LZY87" s="47"/>
      <c r="LZZ87" s="47"/>
      <c r="MAA87" s="47"/>
      <c r="MAB87" s="47"/>
      <c r="MAC87" s="47"/>
      <c r="MAD87" s="47"/>
      <c r="MAE87" s="47"/>
      <c r="MAF87" s="47"/>
      <c r="MAG87" s="47"/>
      <c r="MAH87" s="47"/>
      <c r="MAI87" s="47"/>
      <c r="MAJ87" s="47"/>
      <c r="MAK87" s="47"/>
      <c r="MAL87" s="47"/>
      <c r="MAM87" s="47"/>
      <c r="MAN87" s="47"/>
      <c r="MAO87" s="47"/>
      <c r="MAP87" s="47"/>
      <c r="MAQ87" s="47"/>
      <c r="MAR87" s="47"/>
      <c r="MAS87" s="47"/>
      <c r="MAT87" s="47"/>
      <c r="MAU87" s="47"/>
      <c r="MAV87" s="47"/>
      <c r="MAW87" s="47"/>
      <c r="MAX87" s="47"/>
      <c r="MAY87" s="47"/>
      <c r="MAZ87" s="47"/>
      <c r="MBA87" s="47"/>
      <c r="MBB87" s="47"/>
      <c r="MBC87" s="47"/>
      <c r="MBD87" s="47"/>
      <c r="MBE87" s="47"/>
      <c r="MBF87" s="47"/>
      <c r="MBG87" s="47"/>
      <c r="MBH87" s="47"/>
      <c r="MBI87" s="47"/>
      <c r="MBJ87" s="47"/>
      <c r="MBK87" s="47"/>
      <c r="MBL87" s="47"/>
      <c r="MBM87" s="47"/>
      <c r="MBN87" s="47"/>
      <c r="MBO87" s="47"/>
      <c r="MBP87" s="47"/>
      <c r="MBQ87" s="47"/>
      <c r="MBR87" s="47"/>
      <c r="MBS87" s="47"/>
      <c r="MBT87" s="47"/>
      <c r="MBU87" s="47"/>
      <c r="MBV87" s="47"/>
      <c r="MBW87" s="47"/>
      <c r="MBX87" s="47"/>
      <c r="MBY87" s="47"/>
      <c r="MBZ87" s="47"/>
      <c r="MCA87" s="47"/>
      <c r="MCB87" s="47"/>
      <c r="MCC87" s="47"/>
      <c r="MCD87" s="47"/>
      <c r="MCE87" s="47"/>
      <c r="MCF87" s="47"/>
      <c r="MCG87" s="47"/>
      <c r="MCH87" s="47"/>
      <c r="MCI87" s="47"/>
      <c r="MCJ87" s="47"/>
      <c r="MCK87" s="47"/>
      <c r="MCL87" s="47"/>
      <c r="MCM87" s="47"/>
      <c r="MCN87" s="47"/>
      <c r="MCO87" s="47"/>
      <c r="MCP87" s="47"/>
      <c r="MCQ87" s="47"/>
      <c r="MCR87" s="47"/>
      <c r="MCS87" s="47"/>
      <c r="MCT87" s="47"/>
      <c r="MCU87" s="47"/>
      <c r="MCV87" s="47"/>
      <c r="MCW87" s="47"/>
      <c r="MCX87" s="47"/>
      <c r="MCY87" s="47"/>
      <c r="MCZ87" s="47"/>
      <c r="MDA87" s="47"/>
      <c r="MDB87" s="47"/>
      <c r="MDC87" s="47"/>
      <c r="MDD87" s="47"/>
      <c r="MDE87" s="47"/>
      <c r="MDF87" s="47"/>
      <c r="MDG87" s="47"/>
      <c r="MDH87" s="47"/>
      <c r="MDI87" s="47"/>
      <c r="MDJ87" s="47"/>
      <c r="MDK87" s="47"/>
      <c r="MDL87" s="47"/>
      <c r="MDM87" s="47"/>
      <c r="MDN87" s="47"/>
      <c r="MDO87" s="47"/>
      <c r="MDP87" s="47"/>
      <c r="MDQ87" s="47"/>
      <c r="MDR87" s="47"/>
      <c r="MDS87" s="47"/>
      <c r="MDT87" s="47"/>
      <c r="MDU87" s="47"/>
      <c r="MDV87" s="47"/>
      <c r="MDW87" s="47"/>
      <c r="MDX87" s="47"/>
      <c r="MDY87" s="47"/>
      <c r="MDZ87" s="47"/>
      <c r="MEA87" s="47"/>
      <c r="MEB87" s="47"/>
      <c r="MEC87" s="47"/>
      <c r="MED87" s="47"/>
      <c r="MEE87" s="47"/>
      <c r="MEF87" s="47"/>
      <c r="MEG87" s="47"/>
      <c r="MEH87" s="47"/>
      <c r="MEI87" s="47"/>
      <c r="MEJ87" s="47"/>
      <c r="MEK87" s="47"/>
      <c r="MEL87" s="47"/>
      <c r="MEM87" s="47"/>
      <c r="MEN87" s="47"/>
      <c r="MEO87" s="47"/>
      <c r="MEP87" s="47"/>
      <c r="MEQ87" s="47"/>
      <c r="MER87" s="47"/>
      <c r="MES87" s="47"/>
      <c r="MET87" s="47"/>
      <c r="MEU87" s="47"/>
      <c r="MEV87" s="47"/>
      <c r="MEW87" s="47"/>
      <c r="MEX87" s="47"/>
      <c r="MEY87" s="47"/>
      <c r="MEZ87" s="47"/>
      <c r="MFA87" s="47"/>
      <c r="MFB87" s="47"/>
      <c r="MFC87" s="47"/>
      <c r="MFD87" s="47"/>
      <c r="MFE87" s="47"/>
      <c r="MFF87" s="47"/>
      <c r="MFG87" s="47"/>
      <c r="MFH87" s="47"/>
      <c r="MFI87" s="47"/>
      <c r="MFJ87" s="47"/>
      <c r="MFK87" s="47"/>
      <c r="MFL87" s="47"/>
      <c r="MFM87" s="47"/>
      <c r="MFN87" s="47"/>
      <c r="MFO87" s="47"/>
      <c r="MFP87" s="47"/>
      <c r="MFQ87" s="47"/>
      <c r="MFR87" s="47"/>
      <c r="MFS87" s="47"/>
      <c r="MFT87" s="47"/>
      <c r="MFU87" s="47"/>
      <c r="MFV87" s="47"/>
      <c r="MFW87" s="47"/>
      <c r="MFX87" s="47"/>
      <c r="MFY87" s="47"/>
      <c r="MFZ87" s="47"/>
      <c r="MGA87" s="47"/>
      <c r="MGB87" s="47"/>
      <c r="MGC87" s="47"/>
      <c r="MGD87" s="47"/>
      <c r="MGE87" s="47"/>
      <c r="MGF87" s="47"/>
      <c r="MGG87" s="47"/>
      <c r="MGH87" s="47"/>
      <c r="MGI87" s="47"/>
      <c r="MGJ87" s="47"/>
      <c r="MGK87" s="47"/>
      <c r="MGL87" s="47"/>
      <c r="MGM87" s="47"/>
      <c r="MGN87" s="47"/>
      <c r="MGO87" s="47"/>
      <c r="MGP87" s="47"/>
      <c r="MGQ87" s="47"/>
      <c r="MGR87" s="47"/>
      <c r="MGS87" s="47"/>
      <c r="MGT87" s="47"/>
      <c r="MGU87" s="47"/>
      <c r="MGV87" s="47"/>
      <c r="MGW87" s="47"/>
      <c r="MGX87" s="47"/>
      <c r="MGY87" s="47"/>
      <c r="MGZ87" s="47"/>
      <c r="MHA87" s="47"/>
      <c r="MHB87" s="47"/>
      <c r="MHC87" s="47"/>
      <c r="MHD87" s="47"/>
      <c r="MHE87" s="47"/>
      <c r="MHF87" s="47"/>
      <c r="MHG87" s="47"/>
      <c r="MHH87" s="47"/>
      <c r="MHI87" s="47"/>
      <c r="MHJ87" s="47"/>
      <c r="MHK87" s="47"/>
      <c r="MHL87" s="47"/>
      <c r="MHM87" s="47"/>
      <c r="MHN87" s="47"/>
      <c r="MHO87" s="47"/>
      <c r="MHP87" s="47"/>
      <c r="MHQ87" s="47"/>
      <c r="MHR87" s="47"/>
      <c r="MHS87" s="47"/>
      <c r="MHT87" s="47"/>
      <c r="MHU87" s="47"/>
      <c r="MHV87" s="47"/>
      <c r="MHW87" s="47"/>
      <c r="MHX87" s="47"/>
      <c r="MHY87" s="47"/>
      <c r="MHZ87" s="47"/>
      <c r="MIA87" s="47"/>
      <c r="MIB87" s="47"/>
      <c r="MIC87" s="47"/>
      <c r="MID87" s="47"/>
      <c r="MIE87" s="47"/>
      <c r="MIF87" s="47"/>
      <c r="MIG87" s="47"/>
      <c r="MIH87" s="47"/>
      <c r="MII87" s="47"/>
      <c r="MIJ87" s="47"/>
      <c r="MIK87" s="47"/>
      <c r="MIL87" s="47"/>
      <c r="MIM87" s="47"/>
      <c r="MIN87" s="47"/>
      <c r="MIO87" s="47"/>
      <c r="MIP87" s="47"/>
      <c r="MIQ87" s="47"/>
      <c r="MIR87" s="47"/>
      <c r="MIS87" s="47"/>
      <c r="MIT87" s="47"/>
      <c r="MIU87" s="47"/>
      <c r="MIV87" s="47"/>
      <c r="MIW87" s="47"/>
      <c r="MIX87" s="47"/>
      <c r="MIY87" s="47"/>
      <c r="MIZ87" s="47"/>
      <c r="MJA87" s="47"/>
      <c r="MJB87" s="47"/>
      <c r="MJC87" s="47"/>
      <c r="MJD87" s="47"/>
      <c r="MJE87" s="47"/>
      <c r="MJF87" s="47"/>
      <c r="MJG87" s="47"/>
      <c r="MJH87" s="47"/>
      <c r="MJI87" s="47"/>
      <c r="MJJ87" s="47"/>
      <c r="MJK87" s="47"/>
      <c r="MJL87" s="47"/>
      <c r="MJM87" s="47"/>
      <c r="MJN87" s="47"/>
      <c r="MJO87" s="47"/>
      <c r="MJP87" s="47"/>
      <c r="MJQ87" s="47"/>
      <c r="MJR87" s="47"/>
      <c r="MJS87" s="47"/>
      <c r="MJT87" s="47"/>
      <c r="MJU87" s="47"/>
      <c r="MJV87" s="47"/>
      <c r="MJW87" s="47"/>
      <c r="MJX87" s="47"/>
      <c r="MJY87" s="47"/>
      <c r="MJZ87" s="47"/>
      <c r="MKA87" s="47"/>
      <c r="MKB87" s="47"/>
      <c r="MKC87" s="47"/>
      <c r="MKD87" s="47"/>
      <c r="MKE87" s="47"/>
      <c r="MKF87" s="47"/>
      <c r="MKG87" s="47"/>
      <c r="MKH87" s="47"/>
      <c r="MKI87" s="47"/>
      <c r="MKJ87" s="47"/>
      <c r="MKK87" s="47"/>
      <c r="MKL87" s="47"/>
      <c r="MKM87" s="47"/>
      <c r="MKN87" s="47"/>
      <c r="MKO87" s="47"/>
      <c r="MKP87" s="47"/>
      <c r="MKQ87" s="47"/>
      <c r="MKR87" s="47"/>
      <c r="MKS87" s="47"/>
      <c r="MKT87" s="47"/>
      <c r="MKU87" s="47"/>
      <c r="MKV87" s="47"/>
      <c r="MKW87" s="47"/>
      <c r="MKX87" s="47"/>
      <c r="MKY87" s="47"/>
      <c r="MKZ87" s="47"/>
      <c r="MLA87" s="47"/>
      <c r="MLB87" s="47"/>
      <c r="MLC87" s="47"/>
      <c r="MLD87" s="47"/>
      <c r="MLE87" s="47"/>
      <c r="MLF87" s="47"/>
      <c r="MLG87" s="47"/>
      <c r="MLH87" s="47"/>
      <c r="MLI87" s="47"/>
      <c r="MLJ87" s="47"/>
      <c r="MLK87" s="47"/>
      <c r="MLL87" s="47"/>
      <c r="MLM87" s="47"/>
      <c r="MLN87" s="47"/>
      <c r="MLO87" s="47"/>
      <c r="MLP87" s="47"/>
      <c r="MLQ87" s="47"/>
      <c r="MLR87" s="47"/>
      <c r="MLS87" s="47"/>
      <c r="MLT87" s="47"/>
      <c r="MLU87" s="47"/>
      <c r="MLV87" s="47"/>
      <c r="MLW87" s="47"/>
      <c r="MLX87" s="47"/>
      <c r="MLY87" s="47"/>
      <c r="MLZ87" s="47"/>
      <c r="MMA87" s="47"/>
      <c r="MMB87" s="47"/>
      <c r="MMC87" s="47"/>
      <c r="MMD87" s="47"/>
      <c r="MME87" s="47"/>
      <c r="MMF87" s="47"/>
      <c r="MMG87" s="47"/>
      <c r="MMH87" s="47"/>
      <c r="MMI87" s="47"/>
      <c r="MMJ87" s="47"/>
      <c r="MMK87" s="47"/>
      <c r="MML87" s="47"/>
      <c r="MMM87" s="47"/>
      <c r="MMN87" s="47"/>
      <c r="MMO87" s="47"/>
      <c r="MMP87" s="47"/>
      <c r="MMQ87" s="47"/>
      <c r="MMR87" s="47"/>
      <c r="MMS87" s="47"/>
      <c r="MMT87" s="47"/>
      <c r="MMU87" s="47"/>
      <c r="MMV87" s="47"/>
      <c r="MMW87" s="47"/>
      <c r="MMX87" s="47"/>
      <c r="MMY87" s="47"/>
      <c r="MMZ87" s="47"/>
      <c r="MNA87" s="47"/>
      <c r="MNB87" s="47"/>
      <c r="MNC87" s="47"/>
      <c r="MND87" s="47"/>
      <c r="MNE87" s="47"/>
      <c r="MNF87" s="47"/>
      <c r="MNG87" s="47"/>
      <c r="MNH87" s="47"/>
      <c r="MNI87" s="47"/>
      <c r="MNJ87" s="47"/>
      <c r="MNK87" s="47"/>
      <c r="MNL87" s="47"/>
      <c r="MNM87" s="47"/>
      <c r="MNN87" s="47"/>
      <c r="MNO87" s="47"/>
      <c r="MNP87" s="47"/>
      <c r="MNQ87" s="47"/>
      <c r="MNR87" s="47"/>
      <c r="MNS87" s="47"/>
      <c r="MNT87" s="47"/>
      <c r="MNU87" s="47"/>
      <c r="MNV87" s="47"/>
      <c r="MNW87" s="47"/>
      <c r="MNX87" s="47"/>
      <c r="MNY87" s="47"/>
      <c r="MNZ87" s="47"/>
      <c r="MOA87" s="47"/>
      <c r="MOB87" s="47"/>
      <c r="MOC87" s="47"/>
      <c r="MOD87" s="47"/>
      <c r="MOE87" s="47"/>
      <c r="MOF87" s="47"/>
      <c r="MOG87" s="47"/>
      <c r="MOH87" s="47"/>
      <c r="MOI87" s="47"/>
      <c r="MOJ87" s="47"/>
      <c r="MOK87" s="47"/>
      <c r="MOL87" s="47"/>
      <c r="MOM87" s="47"/>
      <c r="MON87" s="47"/>
      <c r="MOO87" s="47"/>
      <c r="MOP87" s="47"/>
      <c r="MOQ87" s="47"/>
      <c r="MOR87" s="47"/>
      <c r="MOS87" s="47"/>
      <c r="MOT87" s="47"/>
      <c r="MOU87" s="47"/>
      <c r="MOV87" s="47"/>
      <c r="MOW87" s="47"/>
      <c r="MOX87" s="47"/>
      <c r="MOY87" s="47"/>
      <c r="MOZ87" s="47"/>
      <c r="MPA87" s="47"/>
      <c r="MPB87" s="47"/>
      <c r="MPC87" s="47"/>
      <c r="MPD87" s="47"/>
      <c r="MPE87" s="47"/>
      <c r="MPF87" s="47"/>
      <c r="MPG87" s="47"/>
      <c r="MPH87" s="47"/>
      <c r="MPI87" s="47"/>
      <c r="MPJ87" s="47"/>
      <c r="MPK87" s="47"/>
      <c r="MPL87" s="47"/>
      <c r="MPM87" s="47"/>
      <c r="MPN87" s="47"/>
      <c r="MPO87" s="47"/>
      <c r="MPP87" s="47"/>
      <c r="MPQ87" s="47"/>
      <c r="MPR87" s="47"/>
      <c r="MPS87" s="47"/>
      <c r="MPT87" s="47"/>
      <c r="MPU87" s="47"/>
      <c r="MPV87" s="47"/>
      <c r="MPW87" s="47"/>
      <c r="MPX87" s="47"/>
      <c r="MPY87" s="47"/>
      <c r="MPZ87" s="47"/>
      <c r="MQA87" s="47"/>
      <c r="MQB87" s="47"/>
      <c r="MQC87" s="47"/>
      <c r="MQD87" s="47"/>
      <c r="MQE87" s="47"/>
      <c r="MQF87" s="47"/>
      <c r="MQG87" s="47"/>
      <c r="MQH87" s="47"/>
      <c r="MQI87" s="47"/>
      <c r="MQJ87" s="47"/>
      <c r="MQK87" s="47"/>
      <c r="MQL87" s="47"/>
      <c r="MQM87" s="47"/>
      <c r="MQN87" s="47"/>
      <c r="MQO87" s="47"/>
      <c r="MQP87" s="47"/>
      <c r="MQQ87" s="47"/>
      <c r="MQR87" s="47"/>
      <c r="MQS87" s="47"/>
      <c r="MQT87" s="47"/>
      <c r="MQU87" s="47"/>
      <c r="MQV87" s="47"/>
      <c r="MQW87" s="47"/>
      <c r="MQX87" s="47"/>
      <c r="MQY87" s="47"/>
      <c r="MQZ87" s="47"/>
      <c r="MRA87" s="47"/>
      <c r="MRB87" s="47"/>
      <c r="MRC87" s="47"/>
      <c r="MRD87" s="47"/>
      <c r="MRE87" s="47"/>
      <c r="MRF87" s="47"/>
      <c r="MRG87" s="47"/>
      <c r="MRH87" s="47"/>
      <c r="MRI87" s="47"/>
      <c r="MRJ87" s="47"/>
      <c r="MRK87" s="47"/>
      <c r="MRL87" s="47"/>
      <c r="MRM87" s="47"/>
      <c r="MRN87" s="47"/>
      <c r="MRO87" s="47"/>
      <c r="MRP87" s="47"/>
      <c r="MRQ87" s="47"/>
      <c r="MRR87" s="47"/>
      <c r="MRS87" s="47"/>
      <c r="MRT87" s="47"/>
      <c r="MRU87" s="47"/>
      <c r="MRV87" s="47"/>
      <c r="MRW87" s="47"/>
      <c r="MRX87" s="47"/>
      <c r="MRY87" s="47"/>
      <c r="MRZ87" s="47"/>
      <c r="MSA87" s="47"/>
      <c r="MSB87" s="47"/>
      <c r="MSC87" s="47"/>
      <c r="MSD87" s="47"/>
      <c r="MSE87" s="47"/>
      <c r="MSF87" s="47"/>
      <c r="MSG87" s="47"/>
      <c r="MSH87" s="47"/>
      <c r="MSI87" s="47"/>
      <c r="MSJ87" s="47"/>
      <c r="MSK87" s="47"/>
      <c r="MSL87" s="47"/>
      <c r="MSM87" s="47"/>
      <c r="MSN87" s="47"/>
      <c r="MSO87" s="47"/>
      <c r="MSP87" s="47"/>
      <c r="MSQ87" s="47"/>
      <c r="MSR87" s="47"/>
      <c r="MSS87" s="47"/>
      <c r="MST87" s="47"/>
      <c r="MSU87" s="47"/>
      <c r="MSV87" s="47"/>
      <c r="MSW87" s="47"/>
      <c r="MSX87" s="47"/>
      <c r="MSY87" s="47"/>
      <c r="MSZ87" s="47"/>
      <c r="MTA87" s="47"/>
      <c r="MTB87" s="47"/>
      <c r="MTC87" s="47"/>
      <c r="MTD87" s="47"/>
      <c r="MTE87" s="47"/>
      <c r="MTF87" s="47"/>
      <c r="MTG87" s="47"/>
      <c r="MTH87" s="47"/>
      <c r="MTI87" s="47"/>
      <c r="MTJ87" s="47"/>
      <c r="MTK87" s="47"/>
      <c r="MTL87" s="47"/>
      <c r="MTM87" s="47"/>
      <c r="MTN87" s="47"/>
      <c r="MTO87" s="47"/>
      <c r="MTP87" s="47"/>
      <c r="MTQ87" s="47"/>
      <c r="MTR87" s="47"/>
      <c r="MTS87" s="47"/>
      <c r="MTT87" s="47"/>
      <c r="MTU87" s="47"/>
      <c r="MTV87" s="47"/>
      <c r="MTW87" s="47"/>
      <c r="MTX87" s="47"/>
      <c r="MTY87" s="47"/>
      <c r="MTZ87" s="47"/>
      <c r="MUA87" s="47"/>
      <c r="MUB87" s="47"/>
      <c r="MUC87" s="47"/>
      <c r="MUD87" s="47"/>
      <c r="MUE87" s="47"/>
      <c r="MUF87" s="47"/>
      <c r="MUG87" s="47"/>
      <c r="MUH87" s="47"/>
      <c r="MUI87" s="47"/>
      <c r="MUJ87" s="47"/>
      <c r="MUK87" s="47"/>
      <c r="MUL87" s="47"/>
      <c r="MUM87" s="47"/>
      <c r="MUN87" s="47"/>
      <c r="MUO87" s="47"/>
      <c r="MUP87" s="47"/>
      <c r="MUQ87" s="47"/>
      <c r="MUR87" s="47"/>
      <c r="MUS87" s="47"/>
      <c r="MUT87" s="47"/>
      <c r="MUU87" s="47"/>
      <c r="MUV87" s="47"/>
      <c r="MUW87" s="47"/>
      <c r="MUX87" s="47"/>
      <c r="MUY87" s="47"/>
      <c r="MUZ87" s="47"/>
      <c r="MVA87" s="47"/>
      <c r="MVB87" s="47"/>
      <c r="MVC87" s="47"/>
      <c r="MVD87" s="47"/>
      <c r="MVE87" s="47"/>
      <c r="MVF87" s="47"/>
      <c r="MVG87" s="47"/>
      <c r="MVH87" s="47"/>
      <c r="MVI87" s="47"/>
      <c r="MVJ87" s="47"/>
      <c r="MVK87" s="47"/>
      <c r="MVL87" s="47"/>
      <c r="MVM87" s="47"/>
      <c r="MVN87" s="47"/>
      <c r="MVO87" s="47"/>
      <c r="MVP87" s="47"/>
      <c r="MVQ87" s="47"/>
      <c r="MVR87" s="47"/>
      <c r="MVS87" s="47"/>
      <c r="MVT87" s="47"/>
      <c r="MVU87" s="47"/>
      <c r="MVV87" s="47"/>
      <c r="MVW87" s="47"/>
      <c r="MVX87" s="47"/>
      <c r="MVY87" s="47"/>
      <c r="MVZ87" s="47"/>
      <c r="MWA87" s="47"/>
      <c r="MWB87" s="47"/>
      <c r="MWC87" s="47"/>
      <c r="MWD87" s="47"/>
      <c r="MWE87" s="47"/>
      <c r="MWF87" s="47"/>
      <c r="MWG87" s="47"/>
      <c r="MWH87" s="47"/>
      <c r="MWI87" s="47"/>
      <c r="MWJ87" s="47"/>
      <c r="MWK87" s="47"/>
      <c r="MWL87" s="47"/>
      <c r="MWM87" s="47"/>
      <c r="MWN87" s="47"/>
      <c r="MWO87" s="47"/>
      <c r="MWP87" s="47"/>
      <c r="MWQ87" s="47"/>
      <c r="MWR87" s="47"/>
      <c r="MWS87" s="47"/>
      <c r="MWT87" s="47"/>
      <c r="MWU87" s="47"/>
      <c r="MWV87" s="47"/>
      <c r="MWW87" s="47"/>
      <c r="MWX87" s="47"/>
      <c r="MWY87" s="47"/>
      <c r="MWZ87" s="47"/>
      <c r="MXA87" s="47"/>
      <c r="MXB87" s="47"/>
      <c r="MXC87" s="47"/>
      <c r="MXD87" s="47"/>
      <c r="MXE87" s="47"/>
      <c r="MXF87" s="47"/>
      <c r="MXG87" s="47"/>
      <c r="MXH87" s="47"/>
      <c r="MXI87" s="47"/>
      <c r="MXJ87" s="47"/>
      <c r="MXK87" s="47"/>
      <c r="MXL87" s="47"/>
      <c r="MXM87" s="47"/>
      <c r="MXN87" s="47"/>
      <c r="MXO87" s="47"/>
      <c r="MXP87" s="47"/>
      <c r="MXQ87" s="47"/>
      <c r="MXR87" s="47"/>
      <c r="MXS87" s="47"/>
      <c r="MXT87" s="47"/>
      <c r="MXU87" s="47"/>
      <c r="MXV87" s="47"/>
      <c r="MXW87" s="47"/>
      <c r="MXX87" s="47"/>
      <c r="MXY87" s="47"/>
      <c r="MXZ87" s="47"/>
      <c r="MYA87" s="47"/>
      <c r="MYB87" s="47"/>
      <c r="MYC87" s="47"/>
      <c r="MYD87" s="47"/>
      <c r="MYE87" s="47"/>
      <c r="MYF87" s="47"/>
      <c r="MYG87" s="47"/>
      <c r="MYH87" s="47"/>
      <c r="MYI87" s="47"/>
      <c r="MYJ87" s="47"/>
      <c r="MYK87" s="47"/>
      <c r="MYL87" s="47"/>
      <c r="MYM87" s="47"/>
      <c r="MYN87" s="47"/>
      <c r="MYO87" s="47"/>
      <c r="MYP87" s="47"/>
      <c r="MYQ87" s="47"/>
      <c r="MYR87" s="47"/>
      <c r="MYS87" s="47"/>
      <c r="MYT87" s="47"/>
      <c r="MYU87" s="47"/>
      <c r="MYV87" s="47"/>
      <c r="MYW87" s="47"/>
      <c r="MYX87" s="47"/>
      <c r="MYY87" s="47"/>
      <c r="MYZ87" s="47"/>
      <c r="MZA87" s="47"/>
      <c r="MZB87" s="47"/>
      <c r="MZC87" s="47"/>
      <c r="MZD87" s="47"/>
      <c r="MZE87" s="47"/>
      <c r="MZF87" s="47"/>
      <c r="MZG87" s="47"/>
      <c r="MZH87" s="47"/>
      <c r="MZI87" s="47"/>
      <c r="MZJ87" s="47"/>
      <c r="MZK87" s="47"/>
      <c r="MZL87" s="47"/>
      <c r="MZM87" s="47"/>
      <c r="MZN87" s="47"/>
      <c r="MZO87" s="47"/>
      <c r="MZP87" s="47"/>
      <c r="MZQ87" s="47"/>
      <c r="MZR87" s="47"/>
      <c r="MZS87" s="47"/>
      <c r="MZT87" s="47"/>
      <c r="MZU87" s="47"/>
      <c r="MZV87" s="47"/>
      <c r="MZW87" s="47"/>
      <c r="MZX87" s="47"/>
      <c r="MZY87" s="47"/>
      <c r="MZZ87" s="47"/>
      <c r="NAA87" s="47"/>
      <c r="NAB87" s="47"/>
      <c r="NAC87" s="47"/>
      <c r="NAD87" s="47"/>
      <c r="NAE87" s="47"/>
      <c r="NAF87" s="47"/>
      <c r="NAG87" s="47"/>
      <c r="NAH87" s="47"/>
      <c r="NAI87" s="47"/>
      <c r="NAJ87" s="47"/>
      <c r="NAK87" s="47"/>
      <c r="NAL87" s="47"/>
      <c r="NAM87" s="47"/>
      <c r="NAN87" s="47"/>
      <c r="NAO87" s="47"/>
      <c r="NAP87" s="47"/>
      <c r="NAQ87" s="47"/>
      <c r="NAR87" s="47"/>
      <c r="NAS87" s="47"/>
      <c r="NAT87" s="47"/>
      <c r="NAU87" s="47"/>
      <c r="NAV87" s="47"/>
      <c r="NAW87" s="47"/>
      <c r="NAX87" s="47"/>
      <c r="NAY87" s="47"/>
      <c r="NAZ87" s="47"/>
      <c r="NBA87" s="47"/>
      <c r="NBB87" s="47"/>
      <c r="NBC87" s="47"/>
      <c r="NBD87" s="47"/>
      <c r="NBE87" s="47"/>
      <c r="NBF87" s="47"/>
      <c r="NBG87" s="47"/>
      <c r="NBH87" s="47"/>
      <c r="NBI87" s="47"/>
      <c r="NBJ87" s="47"/>
      <c r="NBK87" s="47"/>
      <c r="NBL87" s="47"/>
      <c r="NBM87" s="47"/>
      <c r="NBN87" s="47"/>
      <c r="NBO87" s="47"/>
      <c r="NBP87" s="47"/>
      <c r="NBQ87" s="47"/>
      <c r="NBR87" s="47"/>
      <c r="NBS87" s="47"/>
      <c r="NBT87" s="47"/>
      <c r="NBU87" s="47"/>
      <c r="NBV87" s="47"/>
      <c r="NBW87" s="47"/>
      <c r="NBX87" s="47"/>
      <c r="NBY87" s="47"/>
      <c r="NBZ87" s="47"/>
      <c r="NCA87" s="47"/>
      <c r="NCB87" s="47"/>
      <c r="NCC87" s="47"/>
      <c r="NCD87" s="47"/>
      <c r="NCE87" s="47"/>
      <c r="NCF87" s="47"/>
      <c r="NCG87" s="47"/>
      <c r="NCH87" s="47"/>
      <c r="NCI87" s="47"/>
      <c r="NCJ87" s="47"/>
      <c r="NCK87" s="47"/>
      <c r="NCL87" s="47"/>
      <c r="NCM87" s="47"/>
      <c r="NCN87" s="47"/>
      <c r="NCO87" s="47"/>
      <c r="NCP87" s="47"/>
      <c r="NCQ87" s="47"/>
      <c r="NCR87" s="47"/>
      <c r="NCS87" s="47"/>
      <c r="NCT87" s="47"/>
      <c r="NCU87" s="47"/>
      <c r="NCV87" s="47"/>
      <c r="NCW87" s="47"/>
      <c r="NCX87" s="47"/>
      <c r="NCY87" s="47"/>
      <c r="NCZ87" s="47"/>
      <c r="NDA87" s="47"/>
      <c r="NDB87" s="47"/>
      <c r="NDC87" s="47"/>
      <c r="NDD87" s="47"/>
      <c r="NDE87" s="47"/>
      <c r="NDF87" s="47"/>
      <c r="NDG87" s="47"/>
      <c r="NDH87" s="47"/>
      <c r="NDI87" s="47"/>
      <c r="NDJ87" s="47"/>
      <c r="NDK87" s="47"/>
      <c r="NDL87" s="47"/>
      <c r="NDM87" s="47"/>
      <c r="NDN87" s="47"/>
      <c r="NDO87" s="47"/>
      <c r="NDP87" s="47"/>
      <c r="NDQ87" s="47"/>
      <c r="NDR87" s="47"/>
      <c r="NDS87" s="47"/>
      <c r="NDT87" s="47"/>
      <c r="NDU87" s="47"/>
      <c r="NDV87" s="47"/>
      <c r="NDW87" s="47"/>
      <c r="NDX87" s="47"/>
      <c r="NDY87" s="47"/>
      <c r="NDZ87" s="47"/>
      <c r="NEA87" s="47"/>
      <c r="NEB87" s="47"/>
      <c r="NEC87" s="47"/>
      <c r="NED87" s="47"/>
      <c r="NEE87" s="47"/>
      <c r="NEF87" s="47"/>
      <c r="NEG87" s="47"/>
      <c r="NEH87" s="47"/>
      <c r="NEI87" s="47"/>
      <c r="NEJ87" s="47"/>
      <c r="NEK87" s="47"/>
      <c r="NEL87" s="47"/>
      <c r="NEM87" s="47"/>
      <c r="NEN87" s="47"/>
      <c r="NEO87" s="47"/>
      <c r="NEP87" s="47"/>
      <c r="NEQ87" s="47"/>
      <c r="NER87" s="47"/>
      <c r="NES87" s="47"/>
      <c r="NET87" s="47"/>
      <c r="NEU87" s="47"/>
      <c r="NEV87" s="47"/>
      <c r="NEW87" s="47"/>
      <c r="NEX87" s="47"/>
      <c r="NEY87" s="47"/>
      <c r="NEZ87" s="47"/>
      <c r="NFA87" s="47"/>
      <c r="NFB87" s="47"/>
      <c r="NFC87" s="47"/>
      <c r="NFD87" s="47"/>
      <c r="NFE87" s="47"/>
      <c r="NFF87" s="47"/>
      <c r="NFG87" s="47"/>
      <c r="NFH87" s="47"/>
      <c r="NFI87" s="47"/>
      <c r="NFJ87" s="47"/>
      <c r="NFK87" s="47"/>
      <c r="NFL87" s="47"/>
      <c r="NFM87" s="47"/>
      <c r="NFN87" s="47"/>
      <c r="NFO87" s="47"/>
      <c r="NFP87" s="47"/>
      <c r="NFQ87" s="47"/>
      <c r="NFR87" s="47"/>
      <c r="NFS87" s="47"/>
      <c r="NFT87" s="47"/>
      <c r="NFU87" s="47"/>
      <c r="NFV87" s="47"/>
      <c r="NFW87" s="47"/>
      <c r="NFX87" s="47"/>
      <c r="NFY87" s="47"/>
      <c r="NFZ87" s="47"/>
      <c r="NGA87" s="47"/>
      <c r="NGB87" s="47"/>
      <c r="NGC87" s="47"/>
      <c r="NGD87" s="47"/>
      <c r="NGE87" s="47"/>
      <c r="NGF87" s="47"/>
      <c r="NGG87" s="47"/>
      <c r="NGH87" s="47"/>
      <c r="NGI87" s="47"/>
      <c r="NGJ87" s="47"/>
      <c r="NGK87" s="47"/>
      <c r="NGL87" s="47"/>
      <c r="NGM87" s="47"/>
      <c r="NGN87" s="47"/>
      <c r="NGO87" s="47"/>
      <c r="NGP87" s="47"/>
      <c r="NGQ87" s="47"/>
      <c r="NGR87" s="47"/>
      <c r="NGS87" s="47"/>
      <c r="NGT87" s="47"/>
      <c r="NGU87" s="47"/>
      <c r="NGV87" s="47"/>
      <c r="NGW87" s="47"/>
      <c r="NGX87" s="47"/>
      <c r="NGY87" s="47"/>
      <c r="NGZ87" s="47"/>
      <c r="NHA87" s="47"/>
      <c r="NHB87" s="47"/>
      <c r="NHC87" s="47"/>
      <c r="NHD87" s="47"/>
      <c r="NHE87" s="47"/>
      <c r="NHF87" s="47"/>
      <c r="NHG87" s="47"/>
      <c r="NHH87" s="47"/>
      <c r="NHI87" s="47"/>
      <c r="NHJ87" s="47"/>
      <c r="NHK87" s="47"/>
      <c r="NHL87" s="47"/>
      <c r="NHM87" s="47"/>
      <c r="NHN87" s="47"/>
      <c r="NHO87" s="47"/>
      <c r="NHP87" s="47"/>
      <c r="NHQ87" s="47"/>
      <c r="NHR87" s="47"/>
      <c r="NHS87" s="47"/>
      <c r="NHT87" s="47"/>
      <c r="NHU87" s="47"/>
      <c r="NHV87" s="47"/>
      <c r="NHW87" s="47"/>
      <c r="NHX87" s="47"/>
      <c r="NHY87" s="47"/>
      <c r="NHZ87" s="47"/>
      <c r="NIA87" s="47"/>
      <c r="NIB87" s="47"/>
      <c r="NIC87" s="47"/>
      <c r="NID87" s="47"/>
      <c r="NIE87" s="47"/>
      <c r="NIF87" s="47"/>
      <c r="NIG87" s="47"/>
      <c r="NIH87" s="47"/>
      <c r="NII87" s="47"/>
      <c r="NIJ87" s="47"/>
      <c r="NIK87" s="47"/>
      <c r="NIL87" s="47"/>
      <c r="NIM87" s="47"/>
      <c r="NIN87" s="47"/>
      <c r="NIO87" s="47"/>
      <c r="NIP87" s="47"/>
      <c r="NIQ87" s="47"/>
      <c r="NIR87" s="47"/>
      <c r="NIS87" s="47"/>
      <c r="NIT87" s="47"/>
      <c r="NIU87" s="47"/>
      <c r="NIV87" s="47"/>
      <c r="NIW87" s="47"/>
      <c r="NIX87" s="47"/>
      <c r="NIY87" s="47"/>
      <c r="NIZ87" s="47"/>
      <c r="NJA87" s="47"/>
      <c r="NJB87" s="47"/>
      <c r="NJC87" s="47"/>
      <c r="NJD87" s="47"/>
      <c r="NJE87" s="47"/>
      <c r="NJF87" s="47"/>
      <c r="NJG87" s="47"/>
      <c r="NJH87" s="47"/>
      <c r="NJI87" s="47"/>
      <c r="NJJ87" s="47"/>
      <c r="NJK87" s="47"/>
      <c r="NJL87" s="47"/>
      <c r="NJM87" s="47"/>
      <c r="NJN87" s="47"/>
      <c r="NJO87" s="47"/>
      <c r="NJP87" s="47"/>
      <c r="NJQ87" s="47"/>
      <c r="NJR87" s="47"/>
      <c r="NJS87" s="47"/>
      <c r="NJT87" s="47"/>
      <c r="NJU87" s="47"/>
      <c r="NJV87" s="47"/>
      <c r="NJW87" s="47"/>
      <c r="NJX87" s="47"/>
      <c r="NJY87" s="47"/>
      <c r="NJZ87" s="47"/>
      <c r="NKA87" s="47"/>
      <c r="NKB87" s="47"/>
      <c r="NKC87" s="47"/>
      <c r="NKD87" s="47"/>
      <c r="NKE87" s="47"/>
      <c r="NKF87" s="47"/>
      <c r="NKG87" s="47"/>
      <c r="NKH87" s="47"/>
      <c r="NKI87" s="47"/>
      <c r="NKJ87" s="47"/>
      <c r="NKK87" s="47"/>
      <c r="NKL87" s="47"/>
      <c r="NKM87" s="47"/>
      <c r="NKN87" s="47"/>
      <c r="NKO87" s="47"/>
      <c r="NKP87" s="47"/>
      <c r="NKQ87" s="47"/>
      <c r="NKR87" s="47"/>
      <c r="NKS87" s="47"/>
      <c r="NKT87" s="47"/>
      <c r="NKU87" s="47"/>
      <c r="NKV87" s="47"/>
      <c r="NKW87" s="47"/>
      <c r="NKX87" s="47"/>
      <c r="NKY87" s="47"/>
      <c r="NKZ87" s="47"/>
      <c r="NLA87" s="47"/>
      <c r="NLB87" s="47"/>
      <c r="NLC87" s="47"/>
      <c r="NLD87" s="47"/>
      <c r="NLE87" s="47"/>
      <c r="NLF87" s="47"/>
      <c r="NLG87" s="47"/>
      <c r="NLH87" s="47"/>
      <c r="NLI87" s="47"/>
      <c r="NLJ87" s="47"/>
      <c r="NLK87" s="47"/>
      <c r="NLL87" s="47"/>
      <c r="NLM87" s="47"/>
      <c r="NLN87" s="47"/>
      <c r="NLO87" s="47"/>
      <c r="NLP87" s="47"/>
      <c r="NLQ87" s="47"/>
      <c r="NLR87" s="47"/>
      <c r="NLS87" s="47"/>
      <c r="NLT87" s="47"/>
      <c r="NLU87" s="47"/>
      <c r="NLV87" s="47"/>
      <c r="NLW87" s="47"/>
      <c r="NLX87" s="47"/>
      <c r="NLY87" s="47"/>
      <c r="NLZ87" s="47"/>
      <c r="NMA87" s="47"/>
      <c r="NMB87" s="47"/>
      <c r="NMC87" s="47"/>
      <c r="NMD87" s="47"/>
      <c r="NME87" s="47"/>
      <c r="NMF87" s="47"/>
      <c r="NMG87" s="47"/>
      <c r="NMH87" s="47"/>
      <c r="NMI87" s="47"/>
      <c r="NMJ87" s="47"/>
      <c r="NMK87" s="47"/>
      <c r="NML87" s="47"/>
      <c r="NMM87" s="47"/>
      <c r="NMN87" s="47"/>
      <c r="NMO87" s="47"/>
      <c r="NMP87" s="47"/>
      <c r="NMQ87" s="47"/>
      <c r="NMR87" s="47"/>
      <c r="NMS87" s="47"/>
      <c r="NMT87" s="47"/>
      <c r="NMU87" s="47"/>
      <c r="NMV87" s="47"/>
      <c r="NMW87" s="47"/>
      <c r="NMX87" s="47"/>
      <c r="NMY87" s="47"/>
      <c r="NMZ87" s="47"/>
      <c r="NNA87" s="47"/>
      <c r="NNB87" s="47"/>
      <c r="NNC87" s="47"/>
      <c r="NND87" s="47"/>
      <c r="NNE87" s="47"/>
      <c r="NNF87" s="47"/>
      <c r="NNG87" s="47"/>
      <c r="NNH87" s="47"/>
      <c r="NNI87" s="47"/>
      <c r="NNJ87" s="47"/>
      <c r="NNK87" s="47"/>
      <c r="NNL87" s="47"/>
      <c r="NNM87" s="47"/>
      <c r="NNN87" s="47"/>
      <c r="NNO87" s="47"/>
      <c r="NNP87" s="47"/>
      <c r="NNQ87" s="47"/>
      <c r="NNR87" s="47"/>
      <c r="NNS87" s="47"/>
      <c r="NNT87" s="47"/>
      <c r="NNU87" s="47"/>
      <c r="NNV87" s="47"/>
      <c r="NNW87" s="47"/>
      <c r="NNX87" s="47"/>
      <c r="NNY87" s="47"/>
      <c r="NNZ87" s="47"/>
      <c r="NOA87" s="47"/>
      <c r="NOB87" s="47"/>
      <c r="NOC87" s="47"/>
      <c r="NOD87" s="47"/>
      <c r="NOE87" s="47"/>
      <c r="NOF87" s="47"/>
      <c r="NOG87" s="47"/>
      <c r="NOH87" s="47"/>
      <c r="NOI87" s="47"/>
      <c r="NOJ87" s="47"/>
      <c r="NOK87" s="47"/>
      <c r="NOL87" s="47"/>
      <c r="NOM87" s="47"/>
      <c r="NON87" s="47"/>
      <c r="NOO87" s="47"/>
      <c r="NOP87" s="47"/>
      <c r="NOQ87" s="47"/>
      <c r="NOR87" s="47"/>
      <c r="NOS87" s="47"/>
      <c r="NOT87" s="47"/>
      <c r="NOU87" s="47"/>
      <c r="NOV87" s="47"/>
      <c r="NOW87" s="47"/>
      <c r="NOX87" s="47"/>
      <c r="NOY87" s="47"/>
      <c r="NOZ87" s="47"/>
      <c r="NPA87" s="47"/>
      <c r="NPB87" s="47"/>
      <c r="NPC87" s="47"/>
      <c r="NPD87" s="47"/>
      <c r="NPE87" s="47"/>
      <c r="NPF87" s="47"/>
      <c r="NPG87" s="47"/>
      <c r="NPH87" s="47"/>
      <c r="NPI87" s="47"/>
      <c r="NPJ87" s="47"/>
      <c r="NPK87" s="47"/>
      <c r="NPL87" s="47"/>
      <c r="NPM87" s="47"/>
      <c r="NPN87" s="47"/>
      <c r="NPO87" s="47"/>
      <c r="NPP87" s="47"/>
      <c r="NPQ87" s="47"/>
      <c r="NPR87" s="47"/>
      <c r="NPS87" s="47"/>
      <c r="NPT87" s="47"/>
      <c r="NPU87" s="47"/>
      <c r="NPV87" s="47"/>
      <c r="NPW87" s="47"/>
      <c r="NPX87" s="47"/>
      <c r="NPY87" s="47"/>
      <c r="NPZ87" s="47"/>
      <c r="NQA87" s="47"/>
      <c r="NQB87" s="47"/>
      <c r="NQC87" s="47"/>
      <c r="NQD87" s="47"/>
      <c r="NQE87" s="47"/>
      <c r="NQF87" s="47"/>
      <c r="NQG87" s="47"/>
      <c r="NQH87" s="47"/>
      <c r="NQI87" s="47"/>
      <c r="NQJ87" s="47"/>
      <c r="NQK87" s="47"/>
      <c r="NQL87" s="47"/>
      <c r="NQM87" s="47"/>
      <c r="NQN87" s="47"/>
      <c r="NQO87" s="47"/>
      <c r="NQP87" s="47"/>
      <c r="NQQ87" s="47"/>
      <c r="NQR87" s="47"/>
      <c r="NQS87" s="47"/>
      <c r="NQT87" s="47"/>
      <c r="NQU87" s="47"/>
      <c r="NQV87" s="47"/>
      <c r="NQW87" s="47"/>
      <c r="NQX87" s="47"/>
      <c r="NQY87" s="47"/>
      <c r="NQZ87" s="47"/>
      <c r="NRA87" s="47"/>
      <c r="NRB87" s="47"/>
      <c r="NRC87" s="47"/>
      <c r="NRD87" s="47"/>
      <c r="NRE87" s="47"/>
      <c r="NRF87" s="47"/>
      <c r="NRG87" s="47"/>
      <c r="NRH87" s="47"/>
      <c r="NRI87" s="47"/>
      <c r="NRJ87" s="47"/>
      <c r="NRK87" s="47"/>
      <c r="NRL87" s="47"/>
      <c r="NRM87" s="47"/>
      <c r="NRN87" s="47"/>
      <c r="NRO87" s="47"/>
      <c r="NRP87" s="47"/>
      <c r="NRQ87" s="47"/>
      <c r="NRR87" s="47"/>
      <c r="NRS87" s="47"/>
      <c r="NRT87" s="47"/>
      <c r="NRU87" s="47"/>
      <c r="NRV87" s="47"/>
      <c r="NRW87" s="47"/>
      <c r="NRX87" s="47"/>
      <c r="NRY87" s="47"/>
      <c r="NRZ87" s="47"/>
      <c r="NSA87" s="47"/>
      <c r="NSB87" s="47"/>
      <c r="NSC87" s="47"/>
      <c r="NSD87" s="47"/>
      <c r="NSE87" s="47"/>
      <c r="NSF87" s="47"/>
      <c r="NSG87" s="47"/>
      <c r="NSH87" s="47"/>
      <c r="NSI87" s="47"/>
      <c r="NSJ87" s="47"/>
      <c r="NSK87" s="47"/>
      <c r="NSL87" s="47"/>
      <c r="NSM87" s="47"/>
      <c r="NSN87" s="47"/>
      <c r="NSO87" s="47"/>
      <c r="NSP87" s="47"/>
      <c r="NSQ87" s="47"/>
      <c r="NSR87" s="47"/>
      <c r="NSS87" s="47"/>
      <c r="NST87" s="47"/>
      <c r="NSU87" s="47"/>
      <c r="NSV87" s="47"/>
      <c r="NSW87" s="47"/>
      <c r="NSX87" s="47"/>
      <c r="NSY87" s="47"/>
      <c r="NSZ87" s="47"/>
      <c r="NTA87" s="47"/>
      <c r="NTB87" s="47"/>
      <c r="NTC87" s="47"/>
      <c r="NTD87" s="47"/>
      <c r="NTE87" s="47"/>
      <c r="NTF87" s="47"/>
      <c r="NTG87" s="47"/>
      <c r="NTH87" s="47"/>
      <c r="NTI87" s="47"/>
      <c r="NTJ87" s="47"/>
      <c r="NTK87" s="47"/>
      <c r="NTL87" s="47"/>
      <c r="NTM87" s="47"/>
      <c r="NTN87" s="47"/>
      <c r="NTO87" s="47"/>
      <c r="NTP87" s="47"/>
      <c r="NTQ87" s="47"/>
      <c r="NTR87" s="47"/>
      <c r="NTS87" s="47"/>
      <c r="NTT87" s="47"/>
      <c r="NTU87" s="47"/>
      <c r="NTV87" s="47"/>
      <c r="NTW87" s="47"/>
      <c r="NTX87" s="47"/>
      <c r="NTY87" s="47"/>
      <c r="NTZ87" s="47"/>
      <c r="NUA87" s="47"/>
      <c r="NUB87" s="47"/>
      <c r="NUC87" s="47"/>
      <c r="NUD87" s="47"/>
      <c r="NUE87" s="47"/>
      <c r="NUF87" s="47"/>
      <c r="NUG87" s="47"/>
      <c r="NUH87" s="47"/>
      <c r="NUI87" s="47"/>
      <c r="NUJ87" s="47"/>
      <c r="NUK87" s="47"/>
      <c r="NUL87" s="47"/>
      <c r="NUM87" s="47"/>
      <c r="NUN87" s="47"/>
      <c r="NUO87" s="47"/>
      <c r="NUP87" s="47"/>
      <c r="NUQ87" s="47"/>
      <c r="NUR87" s="47"/>
      <c r="NUS87" s="47"/>
      <c r="NUT87" s="47"/>
      <c r="NUU87" s="47"/>
      <c r="NUV87" s="47"/>
      <c r="NUW87" s="47"/>
      <c r="NUX87" s="47"/>
      <c r="NUY87" s="47"/>
      <c r="NUZ87" s="47"/>
      <c r="NVA87" s="47"/>
      <c r="NVB87" s="47"/>
      <c r="NVC87" s="47"/>
      <c r="NVD87" s="47"/>
      <c r="NVE87" s="47"/>
      <c r="NVF87" s="47"/>
      <c r="NVG87" s="47"/>
      <c r="NVH87" s="47"/>
      <c r="NVI87" s="47"/>
      <c r="NVJ87" s="47"/>
      <c r="NVK87" s="47"/>
      <c r="NVL87" s="47"/>
      <c r="NVM87" s="47"/>
      <c r="NVN87" s="47"/>
      <c r="NVO87" s="47"/>
      <c r="NVP87" s="47"/>
      <c r="NVQ87" s="47"/>
      <c r="NVR87" s="47"/>
      <c r="NVS87" s="47"/>
      <c r="NVT87" s="47"/>
      <c r="NVU87" s="47"/>
      <c r="NVV87" s="47"/>
      <c r="NVW87" s="47"/>
      <c r="NVX87" s="47"/>
      <c r="NVY87" s="47"/>
      <c r="NVZ87" s="47"/>
      <c r="NWA87" s="47"/>
      <c r="NWB87" s="47"/>
      <c r="NWC87" s="47"/>
      <c r="NWD87" s="47"/>
      <c r="NWE87" s="47"/>
      <c r="NWF87" s="47"/>
      <c r="NWG87" s="47"/>
      <c r="NWH87" s="47"/>
      <c r="NWI87" s="47"/>
      <c r="NWJ87" s="47"/>
      <c r="NWK87" s="47"/>
      <c r="NWL87" s="47"/>
      <c r="NWM87" s="47"/>
      <c r="NWN87" s="47"/>
      <c r="NWO87" s="47"/>
      <c r="NWP87" s="47"/>
      <c r="NWQ87" s="47"/>
      <c r="NWR87" s="47"/>
      <c r="NWS87" s="47"/>
      <c r="NWT87" s="47"/>
      <c r="NWU87" s="47"/>
      <c r="NWV87" s="47"/>
      <c r="NWW87" s="47"/>
      <c r="NWX87" s="47"/>
      <c r="NWY87" s="47"/>
      <c r="NWZ87" s="47"/>
      <c r="NXA87" s="47"/>
      <c r="NXB87" s="47"/>
      <c r="NXC87" s="47"/>
      <c r="NXD87" s="47"/>
      <c r="NXE87" s="47"/>
      <c r="NXF87" s="47"/>
      <c r="NXG87" s="47"/>
      <c r="NXH87" s="47"/>
      <c r="NXI87" s="47"/>
      <c r="NXJ87" s="47"/>
      <c r="NXK87" s="47"/>
      <c r="NXL87" s="47"/>
      <c r="NXM87" s="47"/>
      <c r="NXN87" s="47"/>
      <c r="NXO87" s="47"/>
      <c r="NXP87" s="47"/>
      <c r="NXQ87" s="47"/>
      <c r="NXR87" s="47"/>
      <c r="NXS87" s="47"/>
      <c r="NXT87" s="47"/>
      <c r="NXU87" s="47"/>
      <c r="NXV87" s="47"/>
      <c r="NXW87" s="47"/>
      <c r="NXX87" s="47"/>
      <c r="NXY87" s="47"/>
      <c r="NXZ87" s="47"/>
      <c r="NYA87" s="47"/>
      <c r="NYB87" s="47"/>
      <c r="NYC87" s="47"/>
      <c r="NYD87" s="47"/>
      <c r="NYE87" s="47"/>
      <c r="NYF87" s="47"/>
      <c r="NYG87" s="47"/>
      <c r="NYH87" s="47"/>
      <c r="NYI87" s="47"/>
      <c r="NYJ87" s="47"/>
      <c r="NYK87" s="47"/>
      <c r="NYL87" s="47"/>
      <c r="NYM87" s="47"/>
      <c r="NYN87" s="47"/>
      <c r="NYO87" s="47"/>
      <c r="NYP87" s="47"/>
      <c r="NYQ87" s="47"/>
      <c r="NYR87" s="47"/>
      <c r="NYS87" s="47"/>
      <c r="NYT87" s="47"/>
      <c r="NYU87" s="47"/>
      <c r="NYV87" s="47"/>
      <c r="NYW87" s="47"/>
      <c r="NYX87" s="47"/>
      <c r="NYY87" s="47"/>
      <c r="NYZ87" s="47"/>
      <c r="NZA87" s="47"/>
      <c r="NZB87" s="47"/>
      <c r="NZC87" s="47"/>
      <c r="NZD87" s="47"/>
      <c r="NZE87" s="47"/>
      <c r="NZF87" s="47"/>
      <c r="NZG87" s="47"/>
      <c r="NZH87" s="47"/>
      <c r="NZI87" s="47"/>
      <c r="NZJ87" s="47"/>
      <c r="NZK87" s="47"/>
      <c r="NZL87" s="47"/>
      <c r="NZM87" s="47"/>
      <c r="NZN87" s="47"/>
      <c r="NZO87" s="47"/>
      <c r="NZP87" s="47"/>
      <c r="NZQ87" s="47"/>
      <c r="NZR87" s="47"/>
      <c r="NZS87" s="47"/>
      <c r="NZT87" s="47"/>
      <c r="NZU87" s="47"/>
      <c r="NZV87" s="47"/>
      <c r="NZW87" s="47"/>
      <c r="NZX87" s="47"/>
      <c r="NZY87" s="47"/>
      <c r="NZZ87" s="47"/>
      <c r="OAA87" s="47"/>
      <c r="OAB87" s="47"/>
      <c r="OAC87" s="47"/>
      <c r="OAD87" s="47"/>
      <c r="OAE87" s="47"/>
      <c r="OAF87" s="47"/>
      <c r="OAG87" s="47"/>
      <c r="OAH87" s="47"/>
      <c r="OAI87" s="47"/>
      <c r="OAJ87" s="47"/>
      <c r="OAK87" s="47"/>
      <c r="OAL87" s="47"/>
      <c r="OAM87" s="47"/>
      <c r="OAN87" s="47"/>
      <c r="OAO87" s="47"/>
      <c r="OAP87" s="47"/>
      <c r="OAQ87" s="47"/>
      <c r="OAR87" s="47"/>
      <c r="OAS87" s="47"/>
      <c r="OAT87" s="47"/>
      <c r="OAU87" s="47"/>
      <c r="OAV87" s="47"/>
      <c r="OAW87" s="47"/>
      <c r="OAX87" s="47"/>
      <c r="OAY87" s="47"/>
      <c r="OAZ87" s="47"/>
      <c r="OBA87" s="47"/>
      <c r="OBB87" s="47"/>
      <c r="OBC87" s="47"/>
      <c r="OBD87" s="47"/>
      <c r="OBE87" s="47"/>
      <c r="OBF87" s="47"/>
      <c r="OBG87" s="47"/>
      <c r="OBH87" s="47"/>
      <c r="OBI87" s="47"/>
      <c r="OBJ87" s="47"/>
      <c r="OBK87" s="47"/>
      <c r="OBL87" s="47"/>
      <c r="OBM87" s="47"/>
      <c r="OBN87" s="47"/>
      <c r="OBO87" s="47"/>
      <c r="OBP87" s="47"/>
      <c r="OBQ87" s="47"/>
      <c r="OBR87" s="47"/>
      <c r="OBS87" s="47"/>
      <c r="OBT87" s="47"/>
      <c r="OBU87" s="47"/>
      <c r="OBV87" s="47"/>
      <c r="OBW87" s="47"/>
      <c r="OBX87" s="47"/>
      <c r="OBY87" s="47"/>
      <c r="OBZ87" s="47"/>
      <c r="OCA87" s="47"/>
      <c r="OCB87" s="47"/>
      <c r="OCC87" s="47"/>
      <c r="OCD87" s="47"/>
      <c r="OCE87" s="47"/>
      <c r="OCF87" s="47"/>
      <c r="OCG87" s="47"/>
      <c r="OCH87" s="47"/>
      <c r="OCI87" s="47"/>
      <c r="OCJ87" s="47"/>
      <c r="OCK87" s="47"/>
      <c r="OCL87" s="47"/>
      <c r="OCM87" s="47"/>
      <c r="OCN87" s="47"/>
      <c r="OCO87" s="47"/>
      <c r="OCP87" s="47"/>
      <c r="OCQ87" s="47"/>
      <c r="OCR87" s="47"/>
      <c r="OCS87" s="47"/>
      <c r="OCT87" s="47"/>
      <c r="OCU87" s="47"/>
      <c r="OCV87" s="47"/>
      <c r="OCW87" s="47"/>
      <c r="OCX87" s="47"/>
      <c r="OCY87" s="47"/>
      <c r="OCZ87" s="47"/>
      <c r="ODA87" s="47"/>
      <c r="ODB87" s="47"/>
      <c r="ODC87" s="47"/>
      <c r="ODD87" s="47"/>
      <c r="ODE87" s="47"/>
      <c r="ODF87" s="47"/>
      <c r="ODG87" s="47"/>
      <c r="ODH87" s="47"/>
      <c r="ODI87" s="47"/>
      <c r="ODJ87" s="47"/>
      <c r="ODK87" s="47"/>
      <c r="ODL87" s="47"/>
      <c r="ODM87" s="47"/>
      <c r="ODN87" s="47"/>
      <c r="ODO87" s="47"/>
      <c r="ODP87" s="47"/>
      <c r="ODQ87" s="47"/>
      <c r="ODR87" s="47"/>
      <c r="ODS87" s="47"/>
      <c r="ODT87" s="47"/>
      <c r="ODU87" s="47"/>
      <c r="ODV87" s="47"/>
      <c r="ODW87" s="47"/>
      <c r="ODX87" s="47"/>
      <c r="ODY87" s="47"/>
      <c r="ODZ87" s="47"/>
      <c r="OEA87" s="47"/>
      <c r="OEB87" s="47"/>
      <c r="OEC87" s="47"/>
      <c r="OED87" s="47"/>
      <c r="OEE87" s="47"/>
      <c r="OEF87" s="47"/>
      <c r="OEG87" s="47"/>
      <c r="OEH87" s="47"/>
      <c r="OEI87" s="47"/>
      <c r="OEJ87" s="47"/>
      <c r="OEK87" s="47"/>
      <c r="OEL87" s="47"/>
      <c r="OEM87" s="47"/>
      <c r="OEN87" s="47"/>
      <c r="OEO87" s="47"/>
      <c r="OEP87" s="47"/>
      <c r="OEQ87" s="47"/>
      <c r="OER87" s="47"/>
      <c r="OES87" s="47"/>
      <c r="OET87" s="47"/>
      <c r="OEU87" s="47"/>
      <c r="OEV87" s="47"/>
      <c r="OEW87" s="47"/>
      <c r="OEX87" s="47"/>
      <c r="OEY87" s="47"/>
      <c r="OEZ87" s="47"/>
      <c r="OFA87" s="47"/>
      <c r="OFB87" s="47"/>
      <c r="OFC87" s="47"/>
      <c r="OFD87" s="47"/>
      <c r="OFE87" s="47"/>
      <c r="OFF87" s="47"/>
      <c r="OFG87" s="47"/>
      <c r="OFH87" s="47"/>
      <c r="OFI87" s="47"/>
      <c r="OFJ87" s="47"/>
      <c r="OFK87" s="47"/>
      <c r="OFL87" s="47"/>
      <c r="OFM87" s="47"/>
      <c r="OFN87" s="47"/>
      <c r="OFO87" s="47"/>
      <c r="OFP87" s="47"/>
      <c r="OFQ87" s="47"/>
      <c r="OFR87" s="47"/>
      <c r="OFS87" s="47"/>
      <c r="OFT87" s="47"/>
      <c r="OFU87" s="47"/>
      <c r="OFV87" s="47"/>
      <c r="OFW87" s="47"/>
      <c r="OFX87" s="47"/>
      <c r="OFY87" s="47"/>
      <c r="OFZ87" s="47"/>
      <c r="OGA87" s="47"/>
      <c r="OGB87" s="47"/>
      <c r="OGC87" s="47"/>
      <c r="OGD87" s="47"/>
      <c r="OGE87" s="47"/>
      <c r="OGF87" s="47"/>
      <c r="OGG87" s="47"/>
      <c r="OGH87" s="47"/>
      <c r="OGI87" s="47"/>
      <c r="OGJ87" s="47"/>
      <c r="OGK87" s="47"/>
      <c r="OGL87" s="47"/>
      <c r="OGM87" s="47"/>
      <c r="OGN87" s="47"/>
      <c r="OGO87" s="47"/>
      <c r="OGP87" s="47"/>
      <c r="OGQ87" s="47"/>
      <c r="OGR87" s="47"/>
      <c r="OGS87" s="47"/>
      <c r="OGT87" s="47"/>
      <c r="OGU87" s="47"/>
      <c r="OGV87" s="47"/>
      <c r="OGW87" s="47"/>
      <c r="OGX87" s="47"/>
      <c r="OGY87" s="47"/>
      <c r="OGZ87" s="47"/>
      <c r="OHA87" s="47"/>
      <c r="OHB87" s="47"/>
      <c r="OHC87" s="47"/>
      <c r="OHD87" s="47"/>
      <c r="OHE87" s="47"/>
      <c r="OHF87" s="47"/>
      <c r="OHG87" s="47"/>
      <c r="OHH87" s="47"/>
      <c r="OHI87" s="47"/>
      <c r="OHJ87" s="47"/>
      <c r="OHK87" s="47"/>
      <c r="OHL87" s="47"/>
      <c r="OHM87" s="47"/>
      <c r="OHN87" s="47"/>
      <c r="OHO87" s="47"/>
      <c r="OHP87" s="47"/>
      <c r="OHQ87" s="47"/>
      <c r="OHR87" s="47"/>
      <c r="OHS87" s="47"/>
      <c r="OHT87" s="47"/>
      <c r="OHU87" s="47"/>
      <c r="OHV87" s="47"/>
      <c r="OHW87" s="47"/>
      <c r="OHX87" s="47"/>
      <c r="OHY87" s="47"/>
      <c r="OHZ87" s="47"/>
      <c r="OIA87" s="47"/>
      <c r="OIB87" s="47"/>
      <c r="OIC87" s="47"/>
      <c r="OID87" s="47"/>
      <c r="OIE87" s="47"/>
      <c r="OIF87" s="47"/>
      <c r="OIG87" s="47"/>
      <c r="OIH87" s="47"/>
      <c r="OII87" s="47"/>
      <c r="OIJ87" s="47"/>
      <c r="OIK87" s="47"/>
      <c r="OIL87" s="47"/>
      <c r="OIM87" s="47"/>
      <c r="OIN87" s="47"/>
      <c r="OIO87" s="47"/>
      <c r="OIP87" s="47"/>
      <c r="OIQ87" s="47"/>
      <c r="OIR87" s="47"/>
      <c r="OIS87" s="47"/>
      <c r="OIT87" s="47"/>
      <c r="OIU87" s="47"/>
      <c r="OIV87" s="47"/>
      <c r="OIW87" s="47"/>
      <c r="OIX87" s="47"/>
      <c r="OIY87" s="47"/>
      <c r="OIZ87" s="47"/>
      <c r="OJA87" s="47"/>
      <c r="OJB87" s="47"/>
      <c r="OJC87" s="47"/>
      <c r="OJD87" s="47"/>
      <c r="OJE87" s="47"/>
      <c r="OJF87" s="47"/>
      <c r="OJG87" s="47"/>
      <c r="OJH87" s="47"/>
      <c r="OJI87" s="47"/>
      <c r="OJJ87" s="47"/>
      <c r="OJK87" s="47"/>
      <c r="OJL87" s="47"/>
      <c r="OJM87" s="47"/>
      <c r="OJN87" s="47"/>
      <c r="OJO87" s="47"/>
      <c r="OJP87" s="47"/>
      <c r="OJQ87" s="47"/>
      <c r="OJR87" s="47"/>
      <c r="OJS87" s="47"/>
      <c r="OJT87" s="47"/>
      <c r="OJU87" s="47"/>
      <c r="OJV87" s="47"/>
      <c r="OJW87" s="47"/>
      <c r="OJX87" s="47"/>
      <c r="OJY87" s="47"/>
      <c r="OJZ87" s="47"/>
      <c r="OKA87" s="47"/>
      <c r="OKB87" s="47"/>
      <c r="OKC87" s="47"/>
      <c r="OKD87" s="47"/>
      <c r="OKE87" s="47"/>
      <c r="OKF87" s="47"/>
      <c r="OKG87" s="47"/>
      <c r="OKH87" s="47"/>
      <c r="OKI87" s="47"/>
      <c r="OKJ87" s="47"/>
      <c r="OKK87" s="47"/>
      <c r="OKL87" s="47"/>
      <c r="OKM87" s="47"/>
      <c r="OKN87" s="47"/>
      <c r="OKO87" s="47"/>
      <c r="OKP87" s="47"/>
      <c r="OKQ87" s="47"/>
      <c r="OKR87" s="47"/>
      <c r="OKS87" s="47"/>
      <c r="OKT87" s="47"/>
      <c r="OKU87" s="47"/>
      <c r="OKV87" s="47"/>
      <c r="OKW87" s="47"/>
      <c r="OKX87" s="47"/>
      <c r="OKY87" s="47"/>
      <c r="OKZ87" s="47"/>
      <c r="OLA87" s="47"/>
      <c r="OLB87" s="47"/>
      <c r="OLC87" s="47"/>
      <c r="OLD87" s="47"/>
      <c r="OLE87" s="47"/>
      <c r="OLF87" s="47"/>
      <c r="OLG87" s="47"/>
      <c r="OLH87" s="47"/>
      <c r="OLI87" s="47"/>
      <c r="OLJ87" s="47"/>
      <c r="OLK87" s="47"/>
      <c r="OLL87" s="47"/>
      <c r="OLM87" s="47"/>
      <c r="OLN87" s="47"/>
      <c r="OLO87" s="47"/>
      <c r="OLP87" s="47"/>
      <c r="OLQ87" s="47"/>
      <c r="OLR87" s="47"/>
      <c r="OLS87" s="47"/>
      <c r="OLT87" s="47"/>
      <c r="OLU87" s="47"/>
      <c r="OLV87" s="47"/>
      <c r="OLW87" s="47"/>
      <c r="OLX87" s="47"/>
      <c r="OLY87" s="47"/>
      <c r="OLZ87" s="47"/>
      <c r="OMA87" s="47"/>
      <c r="OMB87" s="47"/>
      <c r="OMC87" s="47"/>
      <c r="OMD87" s="47"/>
      <c r="OME87" s="47"/>
      <c r="OMF87" s="47"/>
      <c r="OMG87" s="47"/>
      <c r="OMH87" s="47"/>
      <c r="OMI87" s="47"/>
      <c r="OMJ87" s="47"/>
      <c r="OMK87" s="47"/>
      <c r="OML87" s="47"/>
      <c r="OMM87" s="47"/>
      <c r="OMN87" s="47"/>
      <c r="OMO87" s="47"/>
      <c r="OMP87" s="47"/>
      <c r="OMQ87" s="47"/>
      <c r="OMR87" s="47"/>
      <c r="OMS87" s="47"/>
      <c r="OMT87" s="47"/>
      <c r="OMU87" s="47"/>
      <c r="OMV87" s="47"/>
      <c r="OMW87" s="47"/>
      <c r="OMX87" s="47"/>
      <c r="OMY87" s="47"/>
      <c r="OMZ87" s="47"/>
      <c r="ONA87" s="47"/>
      <c r="ONB87" s="47"/>
      <c r="ONC87" s="47"/>
      <c r="OND87" s="47"/>
      <c r="ONE87" s="47"/>
      <c r="ONF87" s="47"/>
      <c r="ONG87" s="47"/>
      <c r="ONH87" s="47"/>
      <c r="ONI87" s="47"/>
      <c r="ONJ87" s="47"/>
      <c r="ONK87" s="47"/>
      <c r="ONL87" s="47"/>
      <c r="ONM87" s="47"/>
      <c r="ONN87" s="47"/>
      <c r="ONO87" s="47"/>
      <c r="ONP87" s="47"/>
      <c r="ONQ87" s="47"/>
      <c r="ONR87" s="47"/>
      <c r="ONS87" s="47"/>
      <c r="ONT87" s="47"/>
      <c r="ONU87" s="47"/>
      <c r="ONV87" s="47"/>
      <c r="ONW87" s="47"/>
      <c r="ONX87" s="47"/>
      <c r="ONY87" s="47"/>
      <c r="ONZ87" s="47"/>
      <c r="OOA87" s="47"/>
      <c r="OOB87" s="47"/>
      <c r="OOC87" s="47"/>
      <c r="OOD87" s="47"/>
      <c r="OOE87" s="47"/>
      <c r="OOF87" s="47"/>
      <c r="OOG87" s="47"/>
      <c r="OOH87" s="47"/>
      <c r="OOI87" s="47"/>
      <c r="OOJ87" s="47"/>
      <c r="OOK87" s="47"/>
      <c r="OOL87" s="47"/>
      <c r="OOM87" s="47"/>
      <c r="OON87" s="47"/>
      <c r="OOO87" s="47"/>
      <c r="OOP87" s="47"/>
      <c r="OOQ87" s="47"/>
      <c r="OOR87" s="47"/>
      <c r="OOS87" s="47"/>
      <c r="OOT87" s="47"/>
      <c r="OOU87" s="47"/>
      <c r="OOV87" s="47"/>
      <c r="OOW87" s="47"/>
      <c r="OOX87" s="47"/>
      <c r="OOY87" s="47"/>
      <c r="OOZ87" s="47"/>
      <c r="OPA87" s="47"/>
      <c r="OPB87" s="47"/>
      <c r="OPC87" s="47"/>
      <c r="OPD87" s="47"/>
      <c r="OPE87" s="47"/>
      <c r="OPF87" s="47"/>
      <c r="OPG87" s="47"/>
      <c r="OPH87" s="47"/>
      <c r="OPI87" s="47"/>
      <c r="OPJ87" s="47"/>
      <c r="OPK87" s="47"/>
      <c r="OPL87" s="47"/>
      <c r="OPM87" s="47"/>
      <c r="OPN87" s="47"/>
      <c r="OPO87" s="47"/>
      <c r="OPP87" s="47"/>
      <c r="OPQ87" s="47"/>
      <c r="OPR87" s="47"/>
      <c r="OPS87" s="47"/>
      <c r="OPT87" s="47"/>
      <c r="OPU87" s="47"/>
      <c r="OPV87" s="47"/>
      <c r="OPW87" s="47"/>
      <c r="OPX87" s="47"/>
      <c r="OPY87" s="47"/>
      <c r="OPZ87" s="47"/>
      <c r="OQA87" s="47"/>
      <c r="OQB87" s="47"/>
      <c r="OQC87" s="47"/>
      <c r="OQD87" s="47"/>
      <c r="OQE87" s="47"/>
      <c r="OQF87" s="47"/>
      <c r="OQG87" s="47"/>
      <c r="OQH87" s="47"/>
      <c r="OQI87" s="47"/>
      <c r="OQJ87" s="47"/>
      <c r="OQK87" s="47"/>
      <c r="OQL87" s="47"/>
      <c r="OQM87" s="47"/>
      <c r="OQN87" s="47"/>
      <c r="OQO87" s="47"/>
      <c r="OQP87" s="47"/>
      <c r="OQQ87" s="47"/>
      <c r="OQR87" s="47"/>
      <c r="OQS87" s="47"/>
      <c r="OQT87" s="47"/>
      <c r="OQU87" s="47"/>
      <c r="OQV87" s="47"/>
      <c r="OQW87" s="47"/>
      <c r="OQX87" s="47"/>
      <c r="OQY87" s="47"/>
      <c r="OQZ87" s="47"/>
      <c r="ORA87" s="47"/>
      <c r="ORB87" s="47"/>
      <c r="ORC87" s="47"/>
      <c r="ORD87" s="47"/>
      <c r="ORE87" s="47"/>
      <c r="ORF87" s="47"/>
      <c r="ORG87" s="47"/>
      <c r="ORH87" s="47"/>
      <c r="ORI87" s="47"/>
      <c r="ORJ87" s="47"/>
      <c r="ORK87" s="47"/>
      <c r="ORL87" s="47"/>
      <c r="ORM87" s="47"/>
      <c r="ORN87" s="47"/>
      <c r="ORO87" s="47"/>
      <c r="ORP87" s="47"/>
      <c r="ORQ87" s="47"/>
      <c r="ORR87" s="47"/>
      <c r="ORS87" s="47"/>
      <c r="ORT87" s="47"/>
      <c r="ORU87" s="47"/>
      <c r="ORV87" s="47"/>
      <c r="ORW87" s="47"/>
      <c r="ORX87" s="47"/>
      <c r="ORY87" s="47"/>
      <c r="ORZ87" s="47"/>
      <c r="OSA87" s="47"/>
      <c r="OSB87" s="47"/>
      <c r="OSC87" s="47"/>
      <c r="OSD87" s="47"/>
      <c r="OSE87" s="47"/>
      <c r="OSF87" s="47"/>
      <c r="OSG87" s="47"/>
      <c r="OSH87" s="47"/>
      <c r="OSI87" s="47"/>
      <c r="OSJ87" s="47"/>
      <c r="OSK87" s="47"/>
      <c r="OSL87" s="47"/>
      <c r="OSM87" s="47"/>
      <c r="OSN87" s="47"/>
      <c r="OSO87" s="47"/>
      <c r="OSP87" s="47"/>
      <c r="OSQ87" s="47"/>
      <c r="OSR87" s="47"/>
      <c r="OSS87" s="47"/>
      <c r="OST87" s="47"/>
      <c r="OSU87" s="47"/>
      <c r="OSV87" s="47"/>
      <c r="OSW87" s="47"/>
      <c r="OSX87" s="47"/>
      <c r="OSY87" s="47"/>
      <c r="OSZ87" s="47"/>
      <c r="OTA87" s="47"/>
      <c r="OTB87" s="47"/>
      <c r="OTC87" s="47"/>
      <c r="OTD87" s="47"/>
      <c r="OTE87" s="47"/>
      <c r="OTF87" s="47"/>
      <c r="OTG87" s="47"/>
      <c r="OTH87" s="47"/>
      <c r="OTI87" s="47"/>
      <c r="OTJ87" s="47"/>
      <c r="OTK87" s="47"/>
      <c r="OTL87" s="47"/>
      <c r="OTM87" s="47"/>
      <c r="OTN87" s="47"/>
      <c r="OTO87" s="47"/>
      <c r="OTP87" s="47"/>
      <c r="OTQ87" s="47"/>
      <c r="OTR87" s="47"/>
      <c r="OTS87" s="47"/>
      <c r="OTT87" s="47"/>
      <c r="OTU87" s="47"/>
      <c r="OTV87" s="47"/>
      <c r="OTW87" s="47"/>
      <c r="OTX87" s="47"/>
      <c r="OTY87" s="47"/>
      <c r="OTZ87" s="47"/>
      <c r="OUA87" s="47"/>
      <c r="OUB87" s="47"/>
      <c r="OUC87" s="47"/>
      <c r="OUD87" s="47"/>
      <c r="OUE87" s="47"/>
      <c r="OUF87" s="47"/>
      <c r="OUG87" s="47"/>
      <c r="OUH87" s="47"/>
      <c r="OUI87" s="47"/>
      <c r="OUJ87" s="47"/>
      <c r="OUK87" s="47"/>
      <c r="OUL87" s="47"/>
      <c r="OUM87" s="47"/>
      <c r="OUN87" s="47"/>
      <c r="OUO87" s="47"/>
      <c r="OUP87" s="47"/>
      <c r="OUQ87" s="47"/>
      <c r="OUR87" s="47"/>
      <c r="OUS87" s="47"/>
      <c r="OUT87" s="47"/>
      <c r="OUU87" s="47"/>
      <c r="OUV87" s="47"/>
      <c r="OUW87" s="47"/>
      <c r="OUX87" s="47"/>
      <c r="OUY87" s="47"/>
      <c r="OUZ87" s="47"/>
      <c r="OVA87" s="47"/>
      <c r="OVB87" s="47"/>
      <c r="OVC87" s="47"/>
      <c r="OVD87" s="47"/>
      <c r="OVE87" s="47"/>
      <c r="OVF87" s="47"/>
      <c r="OVG87" s="47"/>
      <c r="OVH87" s="47"/>
      <c r="OVI87" s="47"/>
      <c r="OVJ87" s="47"/>
      <c r="OVK87" s="47"/>
      <c r="OVL87" s="47"/>
      <c r="OVM87" s="47"/>
      <c r="OVN87" s="47"/>
      <c r="OVO87" s="47"/>
      <c r="OVP87" s="47"/>
      <c r="OVQ87" s="47"/>
      <c r="OVR87" s="47"/>
      <c r="OVS87" s="47"/>
      <c r="OVT87" s="47"/>
      <c r="OVU87" s="47"/>
      <c r="OVV87" s="47"/>
      <c r="OVW87" s="47"/>
      <c r="OVX87" s="47"/>
      <c r="OVY87" s="47"/>
      <c r="OVZ87" s="47"/>
      <c r="OWA87" s="47"/>
      <c r="OWB87" s="47"/>
      <c r="OWC87" s="47"/>
      <c r="OWD87" s="47"/>
      <c r="OWE87" s="47"/>
      <c r="OWF87" s="47"/>
      <c r="OWG87" s="47"/>
      <c r="OWH87" s="47"/>
      <c r="OWI87" s="47"/>
      <c r="OWJ87" s="47"/>
      <c r="OWK87" s="47"/>
      <c r="OWL87" s="47"/>
      <c r="OWM87" s="47"/>
      <c r="OWN87" s="47"/>
      <c r="OWO87" s="47"/>
      <c r="OWP87" s="47"/>
      <c r="OWQ87" s="47"/>
      <c r="OWR87" s="47"/>
      <c r="OWS87" s="47"/>
      <c r="OWT87" s="47"/>
      <c r="OWU87" s="47"/>
      <c r="OWV87" s="47"/>
      <c r="OWW87" s="47"/>
      <c r="OWX87" s="47"/>
      <c r="OWY87" s="47"/>
      <c r="OWZ87" s="47"/>
      <c r="OXA87" s="47"/>
      <c r="OXB87" s="47"/>
      <c r="OXC87" s="47"/>
      <c r="OXD87" s="47"/>
      <c r="OXE87" s="47"/>
      <c r="OXF87" s="47"/>
      <c r="OXG87" s="47"/>
      <c r="OXH87" s="47"/>
      <c r="OXI87" s="47"/>
      <c r="OXJ87" s="47"/>
      <c r="OXK87" s="47"/>
      <c r="OXL87" s="47"/>
      <c r="OXM87" s="47"/>
      <c r="OXN87" s="47"/>
      <c r="OXO87" s="47"/>
      <c r="OXP87" s="47"/>
      <c r="OXQ87" s="47"/>
      <c r="OXR87" s="47"/>
      <c r="OXS87" s="47"/>
      <c r="OXT87" s="47"/>
      <c r="OXU87" s="47"/>
      <c r="OXV87" s="47"/>
      <c r="OXW87" s="47"/>
      <c r="OXX87" s="47"/>
      <c r="OXY87" s="47"/>
      <c r="OXZ87" s="47"/>
      <c r="OYA87" s="47"/>
      <c r="OYB87" s="47"/>
      <c r="OYC87" s="47"/>
      <c r="OYD87" s="47"/>
      <c r="OYE87" s="47"/>
      <c r="OYF87" s="47"/>
      <c r="OYG87" s="47"/>
      <c r="OYH87" s="47"/>
      <c r="OYI87" s="47"/>
      <c r="OYJ87" s="47"/>
      <c r="OYK87" s="47"/>
      <c r="OYL87" s="47"/>
      <c r="OYM87" s="47"/>
      <c r="OYN87" s="47"/>
      <c r="OYO87" s="47"/>
      <c r="OYP87" s="47"/>
      <c r="OYQ87" s="47"/>
      <c r="OYR87" s="47"/>
      <c r="OYS87" s="47"/>
      <c r="OYT87" s="47"/>
      <c r="OYU87" s="47"/>
      <c r="OYV87" s="47"/>
      <c r="OYW87" s="47"/>
      <c r="OYX87" s="47"/>
      <c r="OYY87" s="47"/>
      <c r="OYZ87" s="47"/>
      <c r="OZA87" s="47"/>
      <c r="OZB87" s="47"/>
      <c r="OZC87" s="47"/>
      <c r="OZD87" s="47"/>
      <c r="OZE87" s="47"/>
      <c r="OZF87" s="47"/>
      <c r="OZG87" s="47"/>
      <c r="OZH87" s="47"/>
      <c r="OZI87" s="47"/>
      <c r="OZJ87" s="47"/>
      <c r="OZK87" s="47"/>
      <c r="OZL87" s="47"/>
      <c r="OZM87" s="47"/>
      <c r="OZN87" s="47"/>
      <c r="OZO87" s="47"/>
      <c r="OZP87" s="47"/>
      <c r="OZQ87" s="47"/>
      <c r="OZR87" s="47"/>
      <c r="OZS87" s="47"/>
      <c r="OZT87" s="47"/>
      <c r="OZU87" s="47"/>
      <c r="OZV87" s="47"/>
      <c r="OZW87" s="47"/>
      <c r="OZX87" s="47"/>
      <c r="OZY87" s="47"/>
      <c r="OZZ87" s="47"/>
      <c r="PAA87" s="47"/>
      <c r="PAB87" s="47"/>
      <c r="PAC87" s="47"/>
      <c r="PAD87" s="47"/>
      <c r="PAE87" s="47"/>
      <c r="PAF87" s="47"/>
      <c r="PAG87" s="47"/>
      <c r="PAH87" s="47"/>
      <c r="PAI87" s="47"/>
      <c r="PAJ87" s="47"/>
      <c r="PAK87" s="47"/>
      <c r="PAL87" s="47"/>
      <c r="PAM87" s="47"/>
      <c r="PAN87" s="47"/>
      <c r="PAO87" s="47"/>
      <c r="PAP87" s="47"/>
      <c r="PAQ87" s="47"/>
      <c r="PAR87" s="47"/>
      <c r="PAS87" s="47"/>
      <c r="PAT87" s="47"/>
      <c r="PAU87" s="47"/>
      <c r="PAV87" s="47"/>
      <c r="PAW87" s="47"/>
      <c r="PAX87" s="47"/>
      <c r="PAY87" s="47"/>
      <c r="PAZ87" s="47"/>
      <c r="PBA87" s="47"/>
      <c r="PBB87" s="47"/>
      <c r="PBC87" s="47"/>
      <c r="PBD87" s="47"/>
      <c r="PBE87" s="47"/>
      <c r="PBF87" s="47"/>
      <c r="PBG87" s="47"/>
      <c r="PBH87" s="47"/>
      <c r="PBI87" s="47"/>
      <c r="PBJ87" s="47"/>
      <c r="PBK87" s="47"/>
      <c r="PBL87" s="47"/>
      <c r="PBM87" s="47"/>
      <c r="PBN87" s="47"/>
      <c r="PBO87" s="47"/>
      <c r="PBP87" s="47"/>
      <c r="PBQ87" s="47"/>
      <c r="PBR87" s="47"/>
      <c r="PBS87" s="47"/>
      <c r="PBT87" s="47"/>
      <c r="PBU87" s="47"/>
      <c r="PBV87" s="47"/>
      <c r="PBW87" s="47"/>
      <c r="PBX87" s="47"/>
      <c r="PBY87" s="47"/>
      <c r="PBZ87" s="47"/>
      <c r="PCA87" s="47"/>
      <c r="PCB87" s="47"/>
      <c r="PCC87" s="47"/>
      <c r="PCD87" s="47"/>
      <c r="PCE87" s="47"/>
      <c r="PCF87" s="47"/>
      <c r="PCG87" s="47"/>
      <c r="PCH87" s="47"/>
      <c r="PCI87" s="47"/>
      <c r="PCJ87" s="47"/>
      <c r="PCK87" s="47"/>
      <c r="PCL87" s="47"/>
      <c r="PCM87" s="47"/>
      <c r="PCN87" s="47"/>
      <c r="PCO87" s="47"/>
      <c r="PCP87" s="47"/>
      <c r="PCQ87" s="47"/>
      <c r="PCR87" s="47"/>
      <c r="PCS87" s="47"/>
      <c r="PCT87" s="47"/>
      <c r="PCU87" s="47"/>
      <c r="PCV87" s="47"/>
      <c r="PCW87" s="47"/>
      <c r="PCX87" s="47"/>
      <c r="PCY87" s="47"/>
      <c r="PCZ87" s="47"/>
      <c r="PDA87" s="47"/>
      <c r="PDB87" s="47"/>
      <c r="PDC87" s="47"/>
      <c r="PDD87" s="47"/>
      <c r="PDE87" s="47"/>
      <c r="PDF87" s="47"/>
      <c r="PDG87" s="47"/>
      <c r="PDH87" s="47"/>
      <c r="PDI87" s="47"/>
      <c r="PDJ87" s="47"/>
      <c r="PDK87" s="47"/>
      <c r="PDL87" s="47"/>
      <c r="PDM87" s="47"/>
      <c r="PDN87" s="47"/>
      <c r="PDO87" s="47"/>
      <c r="PDP87" s="47"/>
      <c r="PDQ87" s="47"/>
      <c r="PDR87" s="47"/>
      <c r="PDS87" s="47"/>
      <c r="PDT87" s="47"/>
      <c r="PDU87" s="47"/>
      <c r="PDV87" s="47"/>
      <c r="PDW87" s="47"/>
      <c r="PDX87" s="47"/>
      <c r="PDY87" s="47"/>
      <c r="PDZ87" s="47"/>
      <c r="PEA87" s="47"/>
      <c r="PEB87" s="47"/>
      <c r="PEC87" s="47"/>
      <c r="PED87" s="47"/>
      <c r="PEE87" s="47"/>
      <c r="PEF87" s="47"/>
      <c r="PEG87" s="47"/>
      <c r="PEH87" s="47"/>
      <c r="PEI87" s="47"/>
      <c r="PEJ87" s="47"/>
      <c r="PEK87" s="47"/>
      <c r="PEL87" s="47"/>
      <c r="PEM87" s="47"/>
      <c r="PEN87" s="47"/>
      <c r="PEO87" s="47"/>
      <c r="PEP87" s="47"/>
      <c r="PEQ87" s="47"/>
      <c r="PER87" s="47"/>
      <c r="PES87" s="47"/>
      <c r="PET87" s="47"/>
      <c r="PEU87" s="47"/>
      <c r="PEV87" s="47"/>
      <c r="PEW87" s="47"/>
      <c r="PEX87" s="47"/>
      <c r="PEY87" s="47"/>
      <c r="PEZ87" s="47"/>
      <c r="PFA87" s="47"/>
      <c r="PFB87" s="47"/>
      <c r="PFC87" s="47"/>
      <c r="PFD87" s="47"/>
      <c r="PFE87" s="47"/>
      <c r="PFF87" s="47"/>
      <c r="PFG87" s="47"/>
      <c r="PFH87" s="47"/>
      <c r="PFI87" s="47"/>
      <c r="PFJ87" s="47"/>
      <c r="PFK87" s="47"/>
      <c r="PFL87" s="47"/>
      <c r="PFM87" s="47"/>
      <c r="PFN87" s="47"/>
      <c r="PFO87" s="47"/>
      <c r="PFP87" s="47"/>
      <c r="PFQ87" s="47"/>
      <c r="PFR87" s="47"/>
      <c r="PFS87" s="47"/>
      <c r="PFT87" s="47"/>
      <c r="PFU87" s="47"/>
      <c r="PFV87" s="47"/>
      <c r="PFW87" s="47"/>
      <c r="PFX87" s="47"/>
      <c r="PFY87" s="47"/>
      <c r="PFZ87" s="47"/>
      <c r="PGA87" s="47"/>
      <c r="PGB87" s="47"/>
      <c r="PGC87" s="47"/>
      <c r="PGD87" s="47"/>
      <c r="PGE87" s="47"/>
      <c r="PGF87" s="47"/>
      <c r="PGG87" s="47"/>
      <c r="PGH87" s="47"/>
      <c r="PGI87" s="47"/>
      <c r="PGJ87" s="47"/>
      <c r="PGK87" s="47"/>
      <c r="PGL87" s="47"/>
      <c r="PGM87" s="47"/>
      <c r="PGN87" s="47"/>
      <c r="PGO87" s="47"/>
      <c r="PGP87" s="47"/>
      <c r="PGQ87" s="47"/>
      <c r="PGR87" s="47"/>
      <c r="PGS87" s="47"/>
      <c r="PGT87" s="47"/>
      <c r="PGU87" s="47"/>
      <c r="PGV87" s="47"/>
      <c r="PGW87" s="47"/>
      <c r="PGX87" s="47"/>
      <c r="PGY87" s="47"/>
      <c r="PGZ87" s="47"/>
      <c r="PHA87" s="47"/>
      <c r="PHB87" s="47"/>
      <c r="PHC87" s="47"/>
      <c r="PHD87" s="47"/>
      <c r="PHE87" s="47"/>
      <c r="PHF87" s="47"/>
      <c r="PHG87" s="47"/>
      <c r="PHH87" s="47"/>
      <c r="PHI87" s="47"/>
      <c r="PHJ87" s="47"/>
      <c r="PHK87" s="47"/>
      <c r="PHL87" s="47"/>
      <c r="PHM87" s="47"/>
      <c r="PHN87" s="47"/>
      <c r="PHO87" s="47"/>
      <c r="PHP87" s="47"/>
      <c r="PHQ87" s="47"/>
      <c r="PHR87" s="47"/>
      <c r="PHS87" s="47"/>
      <c r="PHT87" s="47"/>
      <c r="PHU87" s="47"/>
      <c r="PHV87" s="47"/>
      <c r="PHW87" s="47"/>
      <c r="PHX87" s="47"/>
      <c r="PHY87" s="47"/>
      <c r="PHZ87" s="47"/>
      <c r="PIA87" s="47"/>
      <c r="PIB87" s="47"/>
      <c r="PIC87" s="47"/>
      <c r="PID87" s="47"/>
      <c r="PIE87" s="47"/>
      <c r="PIF87" s="47"/>
      <c r="PIG87" s="47"/>
      <c r="PIH87" s="47"/>
      <c r="PII87" s="47"/>
      <c r="PIJ87" s="47"/>
      <c r="PIK87" s="47"/>
      <c r="PIL87" s="47"/>
      <c r="PIM87" s="47"/>
      <c r="PIN87" s="47"/>
      <c r="PIO87" s="47"/>
      <c r="PIP87" s="47"/>
      <c r="PIQ87" s="47"/>
      <c r="PIR87" s="47"/>
      <c r="PIS87" s="47"/>
      <c r="PIT87" s="47"/>
      <c r="PIU87" s="47"/>
      <c r="PIV87" s="47"/>
      <c r="PIW87" s="47"/>
      <c r="PIX87" s="47"/>
      <c r="PIY87" s="47"/>
      <c r="PIZ87" s="47"/>
      <c r="PJA87" s="47"/>
      <c r="PJB87" s="47"/>
      <c r="PJC87" s="47"/>
      <c r="PJD87" s="47"/>
      <c r="PJE87" s="47"/>
      <c r="PJF87" s="47"/>
      <c r="PJG87" s="47"/>
      <c r="PJH87" s="47"/>
      <c r="PJI87" s="47"/>
      <c r="PJJ87" s="47"/>
      <c r="PJK87" s="47"/>
      <c r="PJL87" s="47"/>
      <c r="PJM87" s="47"/>
      <c r="PJN87" s="47"/>
      <c r="PJO87" s="47"/>
      <c r="PJP87" s="47"/>
      <c r="PJQ87" s="47"/>
      <c r="PJR87" s="47"/>
      <c r="PJS87" s="47"/>
      <c r="PJT87" s="47"/>
      <c r="PJU87" s="47"/>
      <c r="PJV87" s="47"/>
      <c r="PJW87" s="47"/>
      <c r="PJX87" s="47"/>
      <c r="PJY87" s="47"/>
      <c r="PJZ87" s="47"/>
      <c r="PKA87" s="47"/>
      <c r="PKB87" s="47"/>
      <c r="PKC87" s="47"/>
      <c r="PKD87" s="47"/>
      <c r="PKE87" s="47"/>
      <c r="PKF87" s="47"/>
      <c r="PKG87" s="47"/>
      <c r="PKH87" s="47"/>
      <c r="PKI87" s="47"/>
      <c r="PKJ87" s="47"/>
      <c r="PKK87" s="47"/>
      <c r="PKL87" s="47"/>
      <c r="PKM87" s="47"/>
      <c r="PKN87" s="47"/>
      <c r="PKO87" s="47"/>
      <c r="PKP87" s="47"/>
      <c r="PKQ87" s="47"/>
      <c r="PKR87" s="47"/>
      <c r="PKS87" s="47"/>
      <c r="PKT87" s="47"/>
      <c r="PKU87" s="47"/>
      <c r="PKV87" s="47"/>
      <c r="PKW87" s="47"/>
      <c r="PKX87" s="47"/>
      <c r="PKY87" s="47"/>
      <c r="PKZ87" s="47"/>
      <c r="PLA87" s="47"/>
      <c r="PLB87" s="47"/>
      <c r="PLC87" s="47"/>
      <c r="PLD87" s="47"/>
      <c r="PLE87" s="47"/>
      <c r="PLF87" s="47"/>
      <c r="PLG87" s="47"/>
      <c r="PLH87" s="47"/>
      <c r="PLI87" s="47"/>
      <c r="PLJ87" s="47"/>
      <c r="PLK87" s="47"/>
      <c r="PLL87" s="47"/>
      <c r="PLM87" s="47"/>
      <c r="PLN87" s="47"/>
      <c r="PLO87" s="47"/>
      <c r="PLP87" s="47"/>
      <c r="PLQ87" s="47"/>
      <c r="PLR87" s="47"/>
      <c r="PLS87" s="47"/>
      <c r="PLT87" s="47"/>
      <c r="PLU87" s="47"/>
      <c r="PLV87" s="47"/>
      <c r="PLW87" s="47"/>
      <c r="PLX87" s="47"/>
      <c r="PLY87" s="47"/>
      <c r="PLZ87" s="47"/>
      <c r="PMA87" s="47"/>
      <c r="PMB87" s="47"/>
      <c r="PMC87" s="47"/>
      <c r="PMD87" s="47"/>
      <c r="PME87" s="47"/>
      <c r="PMF87" s="47"/>
      <c r="PMG87" s="47"/>
      <c r="PMH87" s="47"/>
      <c r="PMI87" s="47"/>
      <c r="PMJ87" s="47"/>
      <c r="PMK87" s="47"/>
      <c r="PML87" s="47"/>
      <c r="PMM87" s="47"/>
      <c r="PMN87" s="47"/>
      <c r="PMO87" s="47"/>
      <c r="PMP87" s="47"/>
      <c r="PMQ87" s="47"/>
      <c r="PMR87" s="47"/>
      <c r="PMS87" s="47"/>
      <c r="PMT87" s="47"/>
      <c r="PMU87" s="47"/>
      <c r="PMV87" s="47"/>
      <c r="PMW87" s="47"/>
      <c r="PMX87" s="47"/>
      <c r="PMY87" s="47"/>
      <c r="PMZ87" s="47"/>
      <c r="PNA87" s="47"/>
      <c r="PNB87" s="47"/>
      <c r="PNC87" s="47"/>
      <c r="PND87" s="47"/>
      <c r="PNE87" s="47"/>
      <c r="PNF87" s="47"/>
      <c r="PNG87" s="47"/>
      <c r="PNH87" s="47"/>
      <c r="PNI87" s="47"/>
      <c r="PNJ87" s="47"/>
      <c r="PNK87" s="47"/>
      <c r="PNL87" s="47"/>
      <c r="PNM87" s="47"/>
      <c r="PNN87" s="47"/>
      <c r="PNO87" s="47"/>
      <c r="PNP87" s="47"/>
      <c r="PNQ87" s="47"/>
      <c r="PNR87" s="47"/>
      <c r="PNS87" s="47"/>
      <c r="PNT87" s="47"/>
      <c r="PNU87" s="47"/>
      <c r="PNV87" s="47"/>
      <c r="PNW87" s="47"/>
      <c r="PNX87" s="47"/>
      <c r="PNY87" s="47"/>
      <c r="PNZ87" s="47"/>
      <c r="POA87" s="47"/>
      <c r="POB87" s="47"/>
      <c r="POC87" s="47"/>
      <c r="POD87" s="47"/>
      <c r="POE87" s="47"/>
      <c r="POF87" s="47"/>
      <c r="POG87" s="47"/>
      <c r="POH87" s="47"/>
      <c r="POI87" s="47"/>
      <c r="POJ87" s="47"/>
      <c r="POK87" s="47"/>
      <c r="POL87" s="47"/>
      <c r="POM87" s="47"/>
      <c r="PON87" s="47"/>
      <c r="POO87" s="47"/>
      <c r="POP87" s="47"/>
      <c r="POQ87" s="47"/>
      <c r="POR87" s="47"/>
      <c r="POS87" s="47"/>
      <c r="POT87" s="47"/>
      <c r="POU87" s="47"/>
      <c r="POV87" s="47"/>
      <c r="POW87" s="47"/>
      <c r="POX87" s="47"/>
      <c r="POY87" s="47"/>
      <c r="POZ87" s="47"/>
      <c r="PPA87" s="47"/>
      <c r="PPB87" s="47"/>
      <c r="PPC87" s="47"/>
      <c r="PPD87" s="47"/>
      <c r="PPE87" s="47"/>
      <c r="PPF87" s="47"/>
      <c r="PPG87" s="47"/>
      <c r="PPH87" s="47"/>
      <c r="PPI87" s="47"/>
      <c r="PPJ87" s="47"/>
      <c r="PPK87" s="47"/>
      <c r="PPL87" s="47"/>
      <c r="PPM87" s="47"/>
      <c r="PPN87" s="47"/>
      <c r="PPO87" s="47"/>
      <c r="PPP87" s="47"/>
      <c r="PPQ87" s="47"/>
      <c r="PPR87" s="47"/>
      <c r="PPS87" s="47"/>
      <c r="PPT87" s="47"/>
      <c r="PPU87" s="47"/>
      <c r="PPV87" s="47"/>
      <c r="PPW87" s="47"/>
      <c r="PPX87" s="47"/>
      <c r="PPY87" s="47"/>
      <c r="PPZ87" s="47"/>
      <c r="PQA87" s="47"/>
      <c r="PQB87" s="47"/>
      <c r="PQC87" s="47"/>
      <c r="PQD87" s="47"/>
      <c r="PQE87" s="47"/>
      <c r="PQF87" s="47"/>
      <c r="PQG87" s="47"/>
      <c r="PQH87" s="47"/>
      <c r="PQI87" s="47"/>
      <c r="PQJ87" s="47"/>
      <c r="PQK87" s="47"/>
      <c r="PQL87" s="47"/>
      <c r="PQM87" s="47"/>
      <c r="PQN87" s="47"/>
      <c r="PQO87" s="47"/>
      <c r="PQP87" s="47"/>
      <c r="PQQ87" s="47"/>
      <c r="PQR87" s="47"/>
      <c r="PQS87" s="47"/>
      <c r="PQT87" s="47"/>
      <c r="PQU87" s="47"/>
      <c r="PQV87" s="47"/>
      <c r="PQW87" s="47"/>
      <c r="PQX87" s="47"/>
      <c r="PQY87" s="47"/>
      <c r="PQZ87" s="47"/>
      <c r="PRA87" s="47"/>
      <c r="PRB87" s="47"/>
      <c r="PRC87" s="47"/>
      <c r="PRD87" s="47"/>
      <c r="PRE87" s="47"/>
      <c r="PRF87" s="47"/>
      <c r="PRG87" s="47"/>
      <c r="PRH87" s="47"/>
      <c r="PRI87" s="47"/>
      <c r="PRJ87" s="47"/>
      <c r="PRK87" s="47"/>
      <c r="PRL87" s="47"/>
      <c r="PRM87" s="47"/>
      <c r="PRN87" s="47"/>
      <c r="PRO87" s="47"/>
      <c r="PRP87" s="47"/>
      <c r="PRQ87" s="47"/>
      <c r="PRR87" s="47"/>
      <c r="PRS87" s="47"/>
      <c r="PRT87" s="47"/>
      <c r="PRU87" s="47"/>
      <c r="PRV87" s="47"/>
      <c r="PRW87" s="47"/>
      <c r="PRX87" s="47"/>
      <c r="PRY87" s="47"/>
      <c r="PRZ87" s="47"/>
      <c r="PSA87" s="47"/>
      <c r="PSB87" s="47"/>
      <c r="PSC87" s="47"/>
      <c r="PSD87" s="47"/>
      <c r="PSE87" s="47"/>
      <c r="PSF87" s="47"/>
      <c r="PSG87" s="47"/>
      <c r="PSH87" s="47"/>
      <c r="PSI87" s="47"/>
      <c r="PSJ87" s="47"/>
      <c r="PSK87" s="47"/>
      <c r="PSL87" s="47"/>
      <c r="PSM87" s="47"/>
      <c r="PSN87" s="47"/>
      <c r="PSO87" s="47"/>
      <c r="PSP87" s="47"/>
      <c r="PSQ87" s="47"/>
      <c r="PSR87" s="47"/>
      <c r="PSS87" s="47"/>
      <c r="PST87" s="47"/>
      <c r="PSU87" s="47"/>
      <c r="PSV87" s="47"/>
      <c r="PSW87" s="47"/>
      <c r="PSX87" s="47"/>
      <c r="PSY87" s="47"/>
      <c r="PSZ87" s="47"/>
      <c r="PTA87" s="47"/>
      <c r="PTB87" s="47"/>
      <c r="PTC87" s="47"/>
      <c r="PTD87" s="47"/>
      <c r="PTE87" s="47"/>
      <c r="PTF87" s="47"/>
      <c r="PTG87" s="47"/>
      <c r="PTH87" s="47"/>
      <c r="PTI87" s="47"/>
      <c r="PTJ87" s="47"/>
      <c r="PTK87" s="47"/>
      <c r="PTL87" s="47"/>
      <c r="PTM87" s="47"/>
      <c r="PTN87" s="47"/>
      <c r="PTO87" s="47"/>
      <c r="PTP87" s="47"/>
      <c r="PTQ87" s="47"/>
      <c r="PTR87" s="47"/>
      <c r="PTS87" s="47"/>
      <c r="PTT87" s="47"/>
      <c r="PTU87" s="47"/>
      <c r="PTV87" s="47"/>
      <c r="PTW87" s="47"/>
      <c r="PTX87" s="47"/>
      <c r="PTY87" s="47"/>
      <c r="PTZ87" s="47"/>
      <c r="PUA87" s="47"/>
      <c r="PUB87" s="47"/>
      <c r="PUC87" s="47"/>
      <c r="PUD87" s="47"/>
      <c r="PUE87" s="47"/>
      <c r="PUF87" s="47"/>
      <c r="PUG87" s="47"/>
      <c r="PUH87" s="47"/>
      <c r="PUI87" s="47"/>
      <c r="PUJ87" s="47"/>
      <c r="PUK87" s="47"/>
      <c r="PUL87" s="47"/>
      <c r="PUM87" s="47"/>
      <c r="PUN87" s="47"/>
      <c r="PUO87" s="47"/>
      <c r="PUP87" s="47"/>
      <c r="PUQ87" s="47"/>
      <c r="PUR87" s="47"/>
      <c r="PUS87" s="47"/>
      <c r="PUT87" s="47"/>
      <c r="PUU87" s="47"/>
      <c r="PUV87" s="47"/>
      <c r="PUW87" s="47"/>
      <c r="PUX87" s="47"/>
      <c r="PUY87" s="47"/>
      <c r="PUZ87" s="47"/>
      <c r="PVA87" s="47"/>
      <c r="PVB87" s="47"/>
      <c r="PVC87" s="47"/>
      <c r="PVD87" s="47"/>
      <c r="PVE87" s="47"/>
      <c r="PVF87" s="47"/>
      <c r="PVG87" s="47"/>
      <c r="PVH87" s="47"/>
      <c r="PVI87" s="47"/>
      <c r="PVJ87" s="47"/>
      <c r="PVK87" s="47"/>
      <c r="PVL87" s="47"/>
      <c r="PVM87" s="47"/>
      <c r="PVN87" s="47"/>
      <c r="PVO87" s="47"/>
      <c r="PVP87" s="47"/>
      <c r="PVQ87" s="47"/>
      <c r="PVR87" s="47"/>
      <c r="PVS87" s="47"/>
      <c r="PVT87" s="47"/>
      <c r="PVU87" s="47"/>
      <c r="PVV87" s="47"/>
      <c r="PVW87" s="47"/>
      <c r="PVX87" s="47"/>
      <c r="PVY87" s="47"/>
      <c r="PVZ87" s="47"/>
      <c r="PWA87" s="47"/>
      <c r="PWB87" s="47"/>
      <c r="PWC87" s="47"/>
      <c r="PWD87" s="47"/>
      <c r="PWE87" s="47"/>
      <c r="PWF87" s="47"/>
      <c r="PWG87" s="47"/>
      <c r="PWH87" s="47"/>
      <c r="PWI87" s="47"/>
      <c r="PWJ87" s="47"/>
      <c r="PWK87" s="47"/>
      <c r="PWL87" s="47"/>
      <c r="PWM87" s="47"/>
      <c r="PWN87" s="47"/>
      <c r="PWO87" s="47"/>
      <c r="PWP87" s="47"/>
      <c r="PWQ87" s="47"/>
      <c r="PWR87" s="47"/>
      <c r="PWS87" s="47"/>
      <c r="PWT87" s="47"/>
      <c r="PWU87" s="47"/>
      <c r="PWV87" s="47"/>
      <c r="PWW87" s="47"/>
      <c r="PWX87" s="47"/>
      <c r="PWY87" s="47"/>
      <c r="PWZ87" s="47"/>
      <c r="PXA87" s="47"/>
      <c r="PXB87" s="47"/>
      <c r="PXC87" s="47"/>
      <c r="PXD87" s="47"/>
      <c r="PXE87" s="47"/>
      <c r="PXF87" s="47"/>
      <c r="PXG87" s="47"/>
      <c r="PXH87" s="47"/>
      <c r="PXI87" s="47"/>
      <c r="PXJ87" s="47"/>
      <c r="PXK87" s="47"/>
      <c r="PXL87" s="47"/>
      <c r="PXM87" s="47"/>
      <c r="PXN87" s="47"/>
      <c r="PXO87" s="47"/>
      <c r="PXP87" s="47"/>
      <c r="PXQ87" s="47"/>
      <c r="PXR87" s="47"/>
      <c r="PXS87" s="47"/>
      <c r="PXT87" s="47"/>
      <c r="PXU87" s="47"/>
      <c r="PXV87" s="47"/>
      <c r="PXW87" s="47"/>
      <c r="PXX87" s="47"/>
      <c r="PXY87" s="47"/>
      <c r="PXZ87" s="47"/>
      <c r="PYA87" s="47"/>
      <c r="PYB87" s="47"/>
      <c r="PYC87" s="47"/>
      <c r="PYD87" s="47"/>
      <c r="PYE87" s="47"/>
      <c r="PYF87" s="47"/>
      <c r="PYG87" s="47"/>
      <c r="PYH87" s="47"/>
      <c r="PYI87" s="47"/>
      <c r="PYJ87" s="47"/>
      <c r="PYK87" s="47"/>
      <c r="PYL87" s="47"/>
      <c r="PYM87" s="47"/>
      <c r="PYN87" s="47"/>
      <c r="PYO87" s="47"/>
      <c r="PYP87" s="47"/>
      <c r="PYQ87" s="47"/>
      <c r="PYR87" s="47"/>
      <c r="PYS87" s="47"/>
      <c r="PYT87" s="47"/>
      <c r="PYU87" s="47"/>
      <c r="PYV87" s="47"/>
      <c r="PYW87" s="47"/>
      <c r="PYX87" s="47"/>
      <c r="PYY87" s="47"/>
      <c r="PYZ87" s="47"/>
      <c r="PZA87" s="47"/>
      <c r="PZB87" s="47"/>
      <c r="PZC87" s="47"/>
      <c r="PZD87" s="47"/>
      <c r="PZE87" s="47"/>
      <c r="PZF87" s="47"/>
      <c r="PZG87" s="47"/>
      <c r="PZH87" s="47"/>
      <c r="PZI87" s="47"/>
      <c r="PZJ87" s="47"/>
      <c r="PZK87" s="47"/>
      <c r="PZL87" s="47"/>
      <c r="PZM87" s="47"/>
      <c r="PZN87" s="47"/>
      <c r="PZO87" s="47"/>
      <c r="PZP87" s="47"/>
      <c r="PZQ87" s="47"/>
      <c r="PZR87" s="47"/>
      <c r="PZS87" s="47"/>
      <c r="PZT87" s="47"/>
      <c r="PZU87" s="47"/>
      <c r="PZV87" s="47"/>
      <c r="PZW87" s="47"/>
      <c r="PZX87" s="47"/>
      <c r="PZY87" s="47"/>
      <c r="PZZ87" s="47"/>
      <c r="QAA87" s="47"/>
      <c r="QAB87" s="47"/>
      <c r="QAC87" s="47"/>
      <c r="QAD87" s="47"/>
      <c r="QAE87" s="47"/>
      <c r="QAF87" s="47"/>
      <c r="QAG87" s="47"/>
      <c r="QAH87" s="47"/>
      <c r="QAI87" s="47"/>
      <c r="QAJ87" s="47"/>
      <c r="QAK87" s="47"/>
      <c r="QAL87" s="47"/>
      <c r="QAM87" s="47"/>
      <c r="QAN87" s="47"/>
      <c r="QAO87" s="47"/>
      <c r="QAP87" s="47"/>
      <c r="QAQ87" s="47"/>
      <c r="QAR87" s="47"/>
      <c r="QAS87" s="47"/>
      <c r="QAT87" s="47"/>
      <c r="QAU87" s="47"/>
      <c r="QAV87" s="47"/>
      <c r="QAW87" s="47"/>
      <c r="QAX87" s="47"/>
      <c r="QAY87" s="47"/>
      <c r="QAZ87" s="47"/>
      <c r="QBA87" s="47"/>
      <c r="QBB87" s="47"/>
      <c r="QBC87" s="47"/>
      <c r="QBD87" s="47"/>
      <c r="QBE87" s="47"/>
      <c r="QBF87" s="47"/>
      <c r="QBG87" s="47"/>
      <c r="QBH87" s="47"/>
      <c r="QBI87" s="47"/>
      <c r="QBJ87" s="47"/>
      <c r="QBK87" s="47"/>
      <c r="QBL87" s="47"/>
      <c r="QBM87" s="47"/>
      <c r="QBN87" s="47"/>
      <c r="QBO87" s="47"/>
      <c r="QBP87" s="47"/>
      <c r="QBQ87" s="47"/>
      <c r="QBR87" s="47"/>
      <c r="QBS87" s="47"/>
      <c r="QBT87" s="47"/>
      <c r="QBU87" s="47"/>
      <c r="QBV87" s="47"/>
      <c r="QBW87" s="47"/>
      <c r="QBX87" s="47"/>
      <c r="QBY87" s="47"/>
      <c r="QBZ87" s="47"/>
      <c r="QCA87" s="47"/>
      <c r="QCB87" s="47"/>
      <c r="QCC87" s="47"/>
      <c r="QCD87" s="47"/>
      <c r="QCE87" s="47"/>
      <c r="QCF87" s="47"/>
      <c r="QCG87" s="47"/>
      <c r="QCH87" s="47"/>
      <c r="QCI87" s="47"/>
      <c r="QCJ87" s="47"/>
      <c r="QCK87" s="47"/>
      <c r="QCL87" s="47"/>
      <c r="QCM87" s="47"/>
      <c r="QCN87" s="47"/>
      <c r="QCO87" s="47"/>
      <c r="QCP87" s="47"/>
      <c r="QCQ87" s="47"/>
      <c r="QCR87" s="47"/>
      <c r="QCS87" s="47"/>
      <c r="QCT87" s="47"/>
      <c r="QCU87" s="47"/>
      <c r="QCV87" s="47"/>
      <c r="QCW87" s="47"/>
      <c r="QCX87" s="47"/>
      <c r="QCY87" s="47"/>
      <c r="QCZ87" s="47"/>
      <c r="QDA87" s="47"/>
      <c r="QDB87" s="47"/>
      <c r="QDC87" s="47"/>
      <c r="QDD87" s="47"/>
      <c r="QDE87" s="47"/>
      <c r="QDF87" s="47"/>
      <c r="QDG87" s="47"/>
      <c r="QDH87" s="47"/>
      <c r="QDI87" s="47"/>
      <c r="QDJ87" s="47"/>
      <c r="QDK87" s="47"/>
      <c r="QDL87" s="47"/>
      <c r="QDM87" s="47"/>
      <c r="QDN87" s="47"/>
      <c r="QDO87" s="47"/>
      <c r="QDP87" s="47"/>
      <c r="QDQ87" s="47"/>
      <c r="QDR87" s="47"/>
      <c r="QDS87" s="47"/>
      <c r="QDT87" s="47"/>
      <c r="QDU87" s="47"/>
      <c r="QDV87" s="47"/>
      <c r="QDW87" s="47"/>
      <c r="QDX87" s="47"/>
      <c r="QDY87" s="47"/>
      <c r="QDZ87" s="47"/>
      <c r="QEA87" s="47"/>
      <c r="QEB87" s="47"/>
      <c r="QEC87" s="47"/>
      <c r="QED87" s="47"/>
      <c r="QEE87" s="47"/>
      <c r="QEF87" s="47"/>
      <c r="QEG87" s="47"/>
      <c r="QEH87" s="47"/>
      <c r="QEI87" s="47"/>
      <c r="QEJ87" s="47"/>
      <c r="QEK87" s="47"/>
      <c r="QEL87" s="47"/>
      <c r="QEM87" s="47"/>
      <c r="QEN87" s="47"/>
      <c r="QEO87" s="47"/>
      <c r="QEP87" s="47"/>
      <c r="QEQ87" s="47"/>
      <c r="QER87" s="47"/>
      <c r="QES87" s="47"/>
      <c r="QET87" s="47"/>
      <c r="QEU87" s="47"/>
      <c r="QEV87" s="47"/>
      <c r="QEW87" s="47"/>
      <c r="QEX87" s="47"/>
      <c r="QEY87" s="47"/>
      <c r="QEZ87" s="47"/>
      <c r="QFA87" s="47"/>
      <c r="QFB87" s="47"/>
      <c r="QFC87" s="47"/>
      <c r="QFD87" s="47"/>
      <c r="QFE87" s="47"/>
      <c r="QFF87" s="47"/>
      <c r="QFG87" s="47"/>
      <c r="QFH87" s="47"/>
      <c r="QFI87" s="47"/>
      <c r="QFJ87" s="47"/>
      <c r="QFK87" s="47"/>
      <c r="QFL87" s="47"/>
      <c r="QFM87" s="47"/>
      <c r="QFN87" s="47"/>
      <c r="QFO87" s="47"/>
      <c r="QFP87" s="47"/>
      <c r="QFQ87" s="47"/>
      <c r="QFR87" s="47"/>
      <c r="QFS87" s="47"/>
      <c r="QFT87" s="47"/>
      <c r="QFU87" s="47"/>
      <c r="QFV87" s="47"/>
      <c r="QFW87" s="47"/>
      <c r="QFX87" s="47"/>
      <c r="QFY87" s="47"/>
      <c r="QFZ87" s="47"/>
      <c r="QGA87" s="47"/>
      <c r="QGB87" s="47"/>
      <c r="QGC87" s="47"/>
      <c r="QGD87" s="47"/>
      <c r="QGE87" s="47"/>
      <c r="QGF87" s="47"/>
      <c r="QGG87" s="47"/>
      <c r="QGH87" s="47"/>
      <c r="QGI87" s="47"/>
      <c r="QGJ87" s="47"/>
      <c r="QGK87" s="47"/>
      <c r="QGL87" s="47"/>
      <c r="QGM87" s="47"/>
      <c r="QGN87" s="47"/>
      <c r="QGO87" s="47"/>
      <c r="QGP87" s="47"/>
      <c r="QGQ87" s="47"/>
      <c r="QGR87" s="47"/>
      <c r="QGS87" s="47"/>
      <c r="QGT87" s="47"/>
      <c r="QGU87" s="47"/>
      <c r="QGV87" s="47"/>
      <c r="QGW87" s="47"/>
      <c r="QGX87" s="47"/>
      <c r="QGY87" s="47"/>
      <c r="QGZ87" s="47"/>
      <c r="QHA87" s="47"/>
      <c r="QHB87" s="47"/>
      <c r="QHC87" s="47"/>
      <c r="QHD87" s="47"/>
      <c r="QHE87" s="47"/>
      <c r="QHF87" s="47"/>
      <c r="QHG87" s="47"/>
      <c r="QHH87" s="47"/>
      <c r="QHI87" s="47"/>
      <c r="QHJ87" s="47"/>
      <c r="QHK87" s="47"/>
      <c r="QHL87" s="47"/>
      <c r="QHM87" s="47"/>
      <c r="QHN87" s="47"/>
      <c r="QHO87" s="47"/>
      <c r="QHP87" s="47"/>
      <c r="QHQ87" s="47"/>
      <c r="QHR87" s="47"/>
      <c r="QHS87" s="47"/>
      <c r="QHT87" s="47"/>
      <c r="QHU87" s="47"/>
      <c r="QHV87" s="47"/>
      <c r="QHW87" s="47"/>
      <c r="QHX87" s="47"/>
      <c r="QHY87" s="47"/>
      <c r="QHZ87" s="47"/>
      <c r="QIA87" s="47"/>
      <c r="QIB87" s="47"/>
      <c r="QIC87" s="47"/>
      <c r="QID87" s="47"/>
      <c r="QIE87" s="47"/>
      <c r="QIF87" s="47"/>
      <c r="QIG87" s="47"/>
      <c r="QIH87" s="47"/>
      <c r="QII87" s="47"/>
      <c r="QIJ87" s="47"/>
      <c r="QIK87" s="47"/>
      <c r="QIL87" s="47"/>
      <c r="QIM87" s="47"/>
      <c r="QIN87" s="47"/>
      <c r="QIO87" s="47"/>
      <c r="QIP87" s="47"/>
      <c r="QIQ87" s="47"/>
      <c r="QIR87" s="47"/>
      <c r="QIS87" s="47"/>
      <c r="QIT87" s="47"/>
      <c r="QIU87" s="47"/>
      <c r="QIV87" s="47"/>
      <c r="QIW87" s="47"/>
      <c r="QIX87" s="47"/>
      <c r="QIY87" s="47"/>
      <c r="QIZ87" s="47"/>
      <c r="QJA87" s="47"/>
      <c r="QJB87" s="47"/>
      <c r="QJC87" s="47"/>
      <c r="QJD87" s="47"/>
      <c r="QJE87" s="47"/>
      <c r="QJF87" s="47"/>
      <c r="QJG87" s="47"/>
      <c r="QJH87" s="47"/>
      <c r="QJI87" s="47"/>
      <c r="QJJ87" s="47"/>
      <c r="QJK87" s="47"/>
      <c r="QJL87" s="47"/>
      <c r="QJM87" s="47"/>
      <c r="QJN87" s="47"/>
      <c r="QJO87" s="47"/>
      <c r="QJP87" s="47"/>
      <c r="QJQ87" s="47"/>
      <c r="QJR87" s="47"/>
      <c r="QJS87" s="47"/>
      <c r="QJT87" s="47"/>
      <c r="QJU87" s="47"/>
      <c r="QJV87" s="47"/>
      <c r="QJW87" s="47"/>
      <c r="QJX87" s="47"/>
      <c r="QJY87" s="47"/>
      <c r="QJZ87" s="47"/>
      <c r="QKA87" s="47"/>
      <c r="QKB87" s="47"/>
      <c r="QKC87" s="47"/>
      <c r="QKD87" s="47"/>
      <c r="QKE87" s="47"/>
      <c r="QKF87" s="47"/>
      <c r="QKG87" s="47"/>
      <c r="QKH87" s="47"/>
      <c r="QKI87" s="47"/>
      <c r="QKJ87" s="47"/>
      <c r="QKK87" s="47"/>
      <c r="QKL87" s="47"/>
      <c r="QKM87" s="47"/>
      <c r="QKN87" s="47"/>
      <c r="QKO87" s="47"/>
      <c r="QKP87" s="47"/>
      <c r="QKQ87" s="47"/>
      <c r="QKR87" s="47"/>
      <c r="QKS87" s="47"/>
      <c r="QKT87" s="47"/>
      <c r="QKU87" s="47"/>
      <c r="QKV87" s="47"/>
      <c r="QKW87" s="47"/>
      <c r="QKX87" s="47"/>
      <c r="QKY87" s="47"/>
      <c r="QKZ87" s="47"/>
      <c r="QLA87" s="47"/>
      <c r="QLB87" s="47"/>
      <c r="QLC87" s="47"/>
      <c r="QLD87" s="47"/>
      <c r="QLE87" s="47"/>
      <c r="QLF87" s="47"/>
      <c r="QLG87" s="47"/>
      <c r="QLH87" s="47"/>
      <c r="QLI87" s="47"/>
      <c r="QLJ87" s="47"/>
      <c r="QLK87" s="47"/>
      <c r="QLL87" s="47"/>
      <c r="QLM87" s="47"/>
      <c r="QLN87" s="47"/>
      <c r="QLO87" s="47"/>
      <c r="QLP87" s="47"/>
      <c r="QLQ87" s="47"/>
      <c r="QLR87" s="47"/>
      <c r="QLS87" s="47"/>
      <c r="QLT87" s="47"/>
      <c r="QLU87" s="47"/>
      <c r="QLV87" s="47"/>
      <c r="QLW87" s="47"/>
      <c r="QLX87" s="47"/>
      <c r="QLY87" s="47"/>
      <c r="QLZ87" s="47"/>
      <c r="QMA87" s="47"/>
      <c r="QMB87" s="47"/>
      <c r="QMC87" s="47"/>
      <c r="QMD87" s="47"/>
      <c r="QME87" s="47"/>
      <c r="QMF87" s="47"/>
      <c r="QMG87" s="47"/>
      <c r="QMH87" s="47"/>
      <c r="QMI87" s="47"/>
      <c r="QMJ87" s="47"/>
      <c r="QMK87" s="47"/>
      <c r="QML87" s="47"/>
      <c r="QMM87" s="47"/>
      <c r="QMN87" s="47"/>
      <c r="QMO87" s="47"/>
      <c r="QMP87" s="47"/>
      <c r="QMQ87" s="47"/>
      <c r="QMR87" s="47"/>
      <c r="QMS87" s="47"/>
      <c r="QMT87" s="47"/>
      <c r="QMU87" s="47"/>
      <c r="QMV87" s="47"/>
      <c r="QMW87" s="47"/>
      <c r="QMX87" s="47"/>
      <c r="QMY87" s="47"/>
      <c r="QMZ87" s="47"/>
      <c r="QNA87" s="47"/>
      <c r="QNB87" s="47"/>
      <c r="QNC87" s="47"/>
      <c r="QND87" s="47"/>
      <c r="QNE87" s="47"/>
      <c r="QNF87" s="47"/>
      <c r="QNG87" s="47"/>
      <c r="QNH87" s="47"/>
      <c r="QNI87" s="47"/>
      <c r="QNJ87" s="47"/>
      <c r="QNK87" s="47"/>
      <c r="QNL87" s="47"/>
      <c r="QNM87" s="47"/>
      <c r="QNN87" s="47"/>
      <c r="QNO87" s="47"/>
      <c r="QNP87" s="47"/>
      <c r="QNQ87" s="47"/>
      <c r="QNR87" s="47"/>
      <c r="QNS87" s="47"/>
      <c r="QNT87" s="47"/>
      <c r="QNU87" s="47"/>
      <c r="QNV87" s="47"/>
      <c r="QNW87" s="47"/>
      <c r="QNX87" s="47"/>
      <c r="QNY87" s="47"/>
      <c r="QNZ87" s="47"/>
      <c r="QOA87" s="47"/>
      <c r="QOB87" s="47"/>
      <c r="QOC87" s="47"/>
      <c r="QOD87" s="47"/>
      <c r="QOE87" s="47"/>
      <c r="QOF87" s="47"/>
      <c r="QOG87" s="47"/>
      <c r="QOH87" s="47"/>
      <c r="QOI87" s="47"/>
      <c r="QOJ87" s="47"/>
      <c r="QOK87" s="47"/>
      <c r="QOL87" s="47"/>
      <c r="QOM87" s="47"/>
      <c r="QON87" s="47"/>
      <c r="QOO87" s="47"/>
      <c r="QOP87" s="47"/>
      <c r="QOQ87" s="47"/>
      <c r="QOR87" s="47"/>
      <c r="QOS87" s="47"/>
      <c r="QOT87" s="47"/>
      <c r="QOU87" s="47"/>
      <c r="QOV87" s="47"/>
      <c r="QOW87" s="47"/>
      <c r="QOX87" s="47"/>
      <c r="QOY87" s="47"/>
      <c r="QOZ87" s="47"/>
      <c r="QPA87" s="47"/>
      <c r="QPB87" s="47"/>
      <c r="QPC87" s="47"/>
      <c r="QPD87" s="47"/>
      <c r="QPE87" s="47"/>
      <c r="QPF87" s="47"/>
      <c r="QPG87" s="47"/>
      <c r="QPH87" s="47"/>
      <c r="QPI87" s="47"/>
      <c r="QPJ87" s="47"/>
      <c r="QPK87" s="47"/>
      <c r="QPL87" s="47"/>
      <c r="QPM87" s="47"/>
      <c r="QPN87" s="47"/>
      <c r="QPO87" s="47"/>
      <c r="QPP87" s="47"/>
      <c r="QPQ87" s="47"/>
      <c r="QPR87" s="47"/>
      <c r="QPS87" s="47"/>
      <c r="QPT87" s="47"/>
      <c r="QPU87" s="47"/>
      <c r="QPV87" s="47"/>
      <c r="QPW87" s="47"/>
      <c r="QPX87" s="47"/>
      <c r="QPY87" s="47"/>
      <c r="QPZ87" s="47"/>
      <c r="QQA87" s="47"/>
      <c r="QQB87" s="47"/>
      <c r="QQC87" s="47"/>
      <c r="QQD87" s="47"/>
      <c r="QQE87" s="47"/>
      <c r="QQF87" s="47"/>
      <c r="QQG87" s="47"/>
      <c r="QQH87" s="47"/>
      <c r="QQI87" s="47"/>
      <c r="QQJ87" s="47"/>
      <c r="QQK87" s="47"/>
      <c r="QQL87" s="47"/>
      <c r="QQM87" s="47"/>
      <c r="QQN87" s="47"/>
      <c r="QQO87" s="47"/>
      <c r="QQP87" s="47"/>
      <c r="QQQ87" s="47"/>
      <c r="QQR87" s="47"/>
      <c r="QQS87" s="47"/>
      <c r="QQT87" s="47"/>
      <c r="QQU87" s="47"/>
      <c r="QQV87" s="47"/>
      <c r="QQW87" s="47"/>
      <c r="QQX87" s="47"/>
      <c r="QQY87" s="47"/>
      <c r="QQZ87" s="47"/>
      <c r="QRA87" s="47"/>
      <c r="QRB87" s="47"/>
      <c r="QRC87" s="47"/>
      <c r="QRD87" s="47"/>
      <c r="QRE87" s="47"/>
      <c r="QRF87" s="47"/>
      <c r="QRG87" s="47"/>
      <c r="QRH87" s="47"/>
      <c r="QRI87" s="47"/>
      <c r="QRJ87" s="47"/>
      <c r="QRK87" s="47"/>
      <c r="QRL87" s="47"/>
      <c r="QRM87" s="47"/>
      <c r="QRN87" s="47"/>
      <c r="QRO87" s="47"/>
      <c r="QRP87" s="47"/>
      <c r="QRQ87" s="47"/>
      <c r="QRR87" s="47"/>
      <c r="QRS87" s="47"/>
      <c r="QRT87" s="47"/>
      <c r="QRU87" s="47"/>
      <c r="QRV87" s="47"/>
      <c r="QRW87" s="47"/>
      <c r="QRX87" s="47"/>
      <c r="QRY87" s="47"/>
      <c r="QRZ87" s="47"/>
      <c r="QSA87" s="47"/>
      <c r="QSB87" s="47"/>
      <c r="QSC87" s="47"/>
      <c r="QSD87" s="47"/>
      <c r="QSE87" s="47"/>
      <c r="QSF87" s="47"/>
      <c r="QSG87" s="47"/>
      <c r="QSH87" s="47"/>
      <c r="QSI87" s="47"/>
      <c r="QSJ87" s="47"/>
      <c r="QSK87" s="47"/>
      <c r="QSL87" s="47"/>
      <c r="QSM87" s="47"/>
      <c r="QSN87" s="47"/>
      <c r="QSO87" s="47"/>
      <c r="QSP87" s="47"/>
      <c r="QSQ87" s="47"/>
      <c r="QSR87" s="47"/>
      <c r="QSS87" s="47"/>
      <c r="QST87" s="47"/>
      <c r="QSU87" s="47"/>
      <c r="QSV87" s="47"/>
      <c r="QSW87" s="47"/>
      <c r="QSX87" s="47"/>
      <c r="QSY87" s="47"/>
      <c r="QSZ87" s="47"/>
      <c r="QTA87" s="47"/>
      <c r="QTB87" s="47"/>
      <c r="QTC87" s="47"/>
      <c r="QTD87" s="47"/>
      <c r="QTE87" s="47"/>
      <c r="QTF87" s="47"/>
      <c r="QTG87" s="47"/>
      <c r="QTH87" s="47"/>
      <c r="QTI87" s="47"/>
      <c r="QTJ87" s="47"/>
      <c r="QTK87" s="47"/>
      <c r="QTL87" s="47"/>
      <c r="QTM87" s="47"/>
      <c r="QTN87" s="47"/>
      <c r="QTO87" s="47"/>
      <c r="QTP87" s="47"/>
      <c r="QTQ87" s="47"/>
      <c r="QTR87" s="47"/>
      <c r="QTS87" s="47"/>
      <c r="QTT87" s="47"/>
      <c r="QTU87" s="47"/>
      <c r="QTV87" s="47"/>
      <c r="QTW87" s="47"/>
      <c r="QTX87" s="47"/>
      <c r="QTY87" s="47"/>
      <c r="QTZ87" s="47"/>
      <c r="QUA87" s="47"/>
      <c r="QUB87" s="47"/>
      <c r="QUC87" s="47"/>
      <c r="QUD87" s="47"/>
      <c r="QUE87" s="47"/>
      <c r="QUF87" s="47"/>
      <c r="QUG87" s="47"/>
      <c r="QUH87" s="47"/>
      <c r="QUI87" s="47"/>
      <c r="QUJ87" s="47"/>
      <c r="QUK87" s="47"/>
      <c r="QUL87" s="47"/>
      <c r="QUM87" s="47"/>
      <c r="QUN87" s="47"/>
      <c r="QUO87" s="47"/>
      <c r="QUP87" s="47"/>
      <c r="QUQ87" s="47"/>
      <c r="QUR87" s="47"/>
      <c r="QUS87" s="47"/>
      <c r="QUT87" s="47"/>
      <c r="QUU87" s="47"/>
      <c r="QUV87" s="47"/>
      <c r="QUW87" s="47"/>
      <c r="QUX87" s="47"/>
      <c r="QUY87" s="47"/>
      <c r="QUZ87" s="47"/>
      <c r="QVA87" s="47"/>
      <c r="QVB87" s="47"/>
      <c r="QVC87" s="47"/>
      <c r="QVD87" s="47"/>
      <c r="QVE87" s="47"/>
      <c r="QVF87" s="47"/>
      <c r="QVG87" s="47"/>
      <c r="QVH87" s="47"/>
      <c r="QVI87" s="47"/>
      <c r="QVJ87" s="47"/>
      <c r="QVK87" s="47"/>
      <c r="QVL87" s="47"/>
      <c r="QVM87" s="47"/>
      <c r="QVN87" s="47"/>
      <c r="QVO87" s="47"/>
      <c r="QVP87" s="47"/>
      <c r="QVQ87" s="47"/>
      <c r="QVR87" s="47"/>
      <c r="QVS87" s="47"/>
      <c r="QVT87" s="47"/>
      <c r="QVU87" s="47"/>
      <c r="QVV87" s="47"/>
      <c r="QVW87" s="47"/>
      <c r="QVX87" s="47"/>
      <c r="QVY87" s="47"/>
      <c r="QVZ87" s="47"/>
      <c r="QWA87" s="47"/>
      <c r="QWB87" s="47"/>
      <c r="QWC87" s="47"/>
      <c r="QWD87" s="47"/>
      <c r="QWE87" s="47"/>
      <c r="QWF87" s="47"/>
      <c r="QWG87" s="47"/>
      <c r="QWH87" s="47"/>
      <c r="QWI87" s="47"/>
      <c r="QWJ87" s="47"/>
      <c r="QWK87" s="47"/>
      <c r="QWL87" s="47"/>
      <c r="QWM87" s="47"/>
      <c r="QWN87" s="47"/>
      <c r="QWO87" s="47"/>
      <c r="QWP87" s="47"/>
      <c r="QWQ87" s="47"/>
      <c r="QWR87" s="47"/>
      <c r="QWS87" s="47"/>
      <c r="QWT87" s="47"/>
      <c r="QWU87" s="47"/>
      <c r="QWV87" s="47"/>
      <c r="QWW87" s="47"/>
      <c r="QWX87" s="47"/>
      <c r="QWY87" s="47"/>
      <c r="QWZ87" s="47"/>
      <c r="QXA87" s="47"/>
      <c r="QXB87" s="47"/>
      <c r="QXC87" s="47"/>
      <c r="QXD87" s="47"/>
      <c r="QXE87" s="47"/>
      <c r="QXF87" s="47"/>
      <c r="QXG87" s="47"/>
      <c r="QXH87" s="47"/>
      <c r="QXI87" s="47"/>
      <c r="QXJ87" s="47"/>
      <c r="QXK87" s="47"/>
      <c r="QXL87" s="47"/>
      <c r="QXM87" s="47"/>
      <c r="QXN87" s="47"/>
      <c r="QXO87" s="47"/>
      <c r="QXP87" s="47"/>
      <c r="QXQ87" s="47"/>
      <c r="QXR87" s="47"/>
      <c r="QXS87" s="47"/>
      <c r="QXT87" s="47"/>
      <c r="QXU87" s="47"/>
      <c r="QXV87" s="47"/>
      <c r="QXW87" s="47"/>
      <c r="QXX87" s="47"/>
      <c r="QXY87" s="47"/>
      <c r="QXZ87" s="47"/>
      <c r="QYA87" s="47"/>
      <c r="QYB87" s="47"/>
      <c r="QYC87" s="47"/>
      <c r="QYD87" s="47"/>
      <c r="QYE87" s="47"/>
      <c r="QYF87" s="47"/>
      <c r="QYG87" s="47"/>
      <c r="QYH87" s="47"/>
      <c r="QYI87" s="47"/>
      <c r="QYJ87" s="47"/>
      <c r="QYK87" s="47"/>
      <c r="QYL87" s="47"/>
      <c r="QYM87" s="47"/>
      <c r="QYN87" s="47"/>
      <c r="QYO87" s="47"/>
      <c r="QYP87" s="47"/>
      <c r="QYQ87" s="47"/>
      <c r="QYR87" s="47"/>
      <c r="QYS87" s="47"/>
      <c r="QYT87" s="47"/>
      <c r="QYU87" s="47"/>
      <c r="QYV87" s="47"/>
      <c r="QYW87" s="47"/>
      <c r="QYX87" s="47"/>
      <c r="QYY87" s="47"/>
      <c r="QYZ87" s="47"/>
      <c r="QZA87" s="47"/>
      <c r="QZB87" s="47"/>
      <c r="QZC87" s="47"/>
      <c r="QZD87" s="47"/>
      <c r="QZE87" s="47"/>
      <c r="QZF87" s="47"/>
      <c r="QZG87" s="47"/>
      <c r="QZH87" s="47"/>
      <c r="QZI87" s="47"/>
      <c r="QZJ87" s="47"/>
      <c r="QZK87" s="47"/>
      <c r="QZL87" s="47"/>
      <c r="QZM87" s="47"/>
      <c r="QZN87" s="47"/>
      <c r="QZO87" s="47"/>
      <c r="QZP87" s="47"/>
      <c r="QZQ87" s="47"/>
      <c r="QZR87" s="47"/>
      <c r="QZS87" s="47"/>
      <c r="QZT87" s="47"/>
      <c r="QZU87" s="47"/>
      <c r="QZV87" s="47"/>
      <c r="QZW87" s="47"/>
      <c r="QZX87" s="47"/>
      <c r="QZY87" s="47"/>
      <c r="QZZ87" s="47"/>
      <c r="RAA87" s="47"/>
      <c r="RAB87" s="47"/>
      <c r="RAC87" s="47"/>
      <c r="RAD87" s="47"/>
      <c r="RAE87" s="47"/>
      <c r="RAF87" s="47"/>
      <c r="RAG87" s="47"/>
      <c r="RAH87" s="47"/>
      <c r="RAI87" s="47"/>
      <c r="RAJ87" s="47"/>
      <c r="RAK87" s="47"/>
      <c r="RAL87" s="47"/>
      <c r="RAM87" s="47"/>
      <c r="RAN87" s="47"/>
      <c r="RAO87" s="47"/>
      <c r="RAP87" s="47"/>
      <c r="RAQ87" s="47"/>
      <c r="RAR87" s="47"/>
      <c r="RAS87" s="47"/>
      <c r="RAT87" s="47"/>
      <c r="RAU87" s="47"/>
      <c r="RAV87" s="47"/>
      <c r="RAW87" s="47"/>
      <c r="RAX87" s="47"/>
      <c r="RAY87" s="47"/>
      <c r="RAZ87" s="47"/>
      <c r="RBA87" s="47"/>
      <c r="RBB87" s="47"/>
      <c r="RBC87" s="47"/>
      <c r="RBD87" s="47"/>
      <c r="RBE87" s="47"/>
      <c r="RBF87" s="47"/>
      <c r="RBG87" s="47"/>
      <c r="RBH87" s="47"/>
      <c r="RBI87" s="47"/>
      <c r="RBJ87" s="47"/>
      <c r="RBK87" s="47"/>
      <c r="RBL87" s="47"/>
      <c r="RBM87" s="47"/>
      <c r="RBN87" s="47"/>
      <c r="RBO87" s="47"/>
      <c r="RBP87" s="47"/>
      <c r="RBQ87" s="47"/>
      <c r="RBR87" s="47"/>
      <c r="RBS87" s="47"/>
      <c r="RBT87" s="47"/>
      <c r="RBU87" s="47"/>
      <c r="RBV87" s="47"/>
      <c r="RBW87" s="47"/>
      <c r="RBX87" s="47"/>
      <c r="RBY87" s="47"/>
      <c r="RBZ87" s="47"/>
      <c r="RCA87" s="47"/>
      <c r="RCB87" s="47"/>
      <c r="RCC87" s="47"/>
      <c r="RCD87" s="47"/>
      <c r="RCE87" s="47"/>
      <c r="RCF87" s="47"/>
      <c r="RCG87" s="47"/>
      <c r="RCH87" s="47"/>
      <c r="RCI87" s="47"/>
      <c r="RCJ87" s="47"/>
      <c r="RCK87" s="47"/>
      <c r="RCL87" s="47"/>
      <c r="RCM87" s="47"/>
      <c r="RCN87" s="47"/>
      <c r="RCO87" s="47"/>
      <c r="RCP87" s="47"/>
      <c r="RCQ87" s="47"/>
      <c r="RCR87" s="47"/>
      <c r="RCS87" s="47"/>
      <c r="RCT87" s="47"/>
      <c r="RCU87" s="47"/>
      <c r="RCV87" s="47"/>
      <c r="RCW87" s="47"/>
      <c r="RCX87" s="47"/>
      <c r="RCY87" s="47"/>
      <c r="RCZ87" s="47"/>
      <c r="RDA87" s="47"/>
      <c r="RDB87" s="47"/>
      <c r="RDC87" s="47"/>
      <c r="RDD87" s="47"/>
      <c r="RDE87" s="47"/>
      <c r="RDF87" s="47"/>
      <c r="RDG87" s="47"/>
      <c r="RDH87" s="47"/>
      <c r="RDI87" s="47"/>
      <c r="RDJ87" s="47"/>
      <c r="RDK87" s="47"/>
      <c r="RDL87" s="47"/>
      <c r="RDM87" s="47"/>
      <c r="RDN87" s="47"/>
      <c r="RDO87" s="47"/>
      <c r="RDP87" s="47"/>
      <c r="RDQ87" s="47"/>
      <c r="RDR87" s="47"/>
      <c r="RDS87" s="47"/>
      <c r="RDT87" s="47"/>
      <c r="RDU87" s="47"/>
      <c r="RDV87" s="47"/>
      <c r="RDW87" s="47"/>
      <c r="RDX87" s="47"/>
      <c r="RDY87" s="47"/>
      <c r="RDZ87" s="47"/>
      <c r="REA87" s="47"/>
      <c r="REB87" s="47"/>
      <c r="REC87" s="47"/>
      <c r="RED87" s="47"/>
      <c r="REE87" s="47"/>
      <c r="REF87" s="47"/>
      <c r="REG87" s="47"/>
      <c r="REH87" s="47"/>
      <c r="REI87" s="47"/>
      <c r="REJ87" s="47"/>
      <c r="REK87" s="47"/>
      <c r="REL87" s="47"/>
      <c r="REM87" s="47"/>
      <c r="REN87" s="47"/>
      <c r="REO87" s="47"/>
      <c r="REP87" s="47"/>
      <c r="REQ87" s="47"/>
      <c r="RER87" s="47"/>
      <c r="RES87" s="47"/>
      <c r="RET87" s="47"/>
      <c r="REU87" s="47"/>
      <c r="REV87" s="47"/>
      <c r="REW87" s="47"/>
      <c r="REX87" s="47"/>
      <c r="REY87" s="47"/>
      <c r="REZ87" s="47"/>
      <c r="RFA87" s="47"/>
      <c r="RFB87" s="47"/>
      <c r="RFC87" s="47"/>
      <c r="RFD87" s="47"/>
      <c r="RFE87" s="47"/>
      <c r="RFF87" s="47"/>
      <c r="RFG87" s="47"/>
      <c r="RFH87" s="47"/>
      <c r="RFI87" s="47"/>
      <c r="RFJ87" s="47"/>
      <c r="RFK87" s="47"/>
      <c r="RFL87" s="47"/>
      <c r="RFM87" s="47"/>
      <c r="RFN87" s="47"/>
      <c r="RFO87" s="47"/>
      <c r="RFP87" s="47"/>
      <c r="RFQ87" s="47"/>
      <c r="RFR87" s="47"/>
      <c r="RFS87" s="47"/>
      <c r="RFT87" s="47"/>
      <c r="RFU87" s="47"/>
      <c r="RFV87" s="47"/>
      <c r="RFW87" s="47"/>
      <c r="RFX87" s="47"/>
      <c r="RFY87" s="47"/>
      <c r="RFZ87" s="47"/>
      <c r="RGA87" s="47"/>
      <c r="RGB87" s="47"/>
      <c r="RGC87" s="47"/>
      <c r="RGD87" s="47"/>
      <c r="RGE87" s="47"/>
      <c r="RGF87" s="47"/>
      <c r="RGG87" s="47"/>
      <c r="RGH87" s="47"/>
      <c r="RGI87" s="47"/>
      <c r="RGJ87" s="47"/>
      <c r="RGK87" s="47"/>
      <c r="RGL87" s="47"/>
      <c r="RGM87" s="47"/>
      <c r="RGN87" s="47"/>
      <c r="RGO87" s="47"/>
      <c r="RGP87" s="47"/>
      <c r="RGQ87" s="47"/>
      <c r="RGR87" s="47"/>
      <c r="RGS87" s="47"/>
      <c r="RGT87" s="47"/>
      <c r="RGU87" s="47"/>
      <c r="RGV87" s="47"/>
      <c r="RGW87" s="47"/>
      <c r="RGX87" s="47"/>
      <c r="RGY87" s="47"/>
      <c r="RGZ87" s="47"/>
      <c r="RHA87" s="47"/>
      <c r="RHB87" s="47"/>
      <c r="RHC87" s="47"/>
      <c r="RHD87" s="47"/>
      <c r="RHE87" s="47"/>
      <c r="RHF87" s="47"/>
      <c r="RHG87" s="47"/>
      <c r="RHH87" s="47"/>
      <c r="RHI87" s="47"/>
      <c r="RHJ87" s="47"/>
      <c r="RHK87" s="47"/>
      <c r="RHL87" s="47"/>
      <c r="RHM87" s="47"/>
      <c r="RHN87" s="47"/>
      <c r="RHO87" s="47"/>
      <c r="RHP87" s="47"/>
      <c r="RHQ87" s="47"/>
      <c r="RHR87" s="47"/>
      <c r="RHS87" s="47"/>
      <c r="RHT87" s="47"/>
      <c r="RHU87" s="47"/>
      <c r="RHV87" s="47"/>
      <c r="RHW87" s="47"/>
      <c r="RHX87" s="47"/>
      <c r="RHY87" s="47"/>
      <c r="RHZ87" s="47"/>
      <c r="RIA87" s="47"/>
      <c r="RIB87" s="47"/>
      <c r="RIC87" s="47"/>
      <c r="RID87" s="47"/>
      <c r="RIE87" s="47"/>
      <c r="RIF87" s="47"/>
      <c r="RIG87" s="47"/>
      <c r="RIH87" s="47"/>
      <c r="RII87" s="47"/>
      <c r="RIJ87" s="47"/>
      <c r="RIK87" s="47"/>
      <c r="RIL87" s="47"/>
      <c r="RIM87" s="47"/>
      <c r="RIN87" s="47"/>
      <c r="RIO87" s="47"/>
      <c r="RIP87" s="47"/>
      <c r="RIQ87" s="47"/>
      <c r="RIR87" s="47"/>
      <c r="RIS87" s="47"/>
      <c r="RIT87" s="47"/>
      <c r="RIU87" s="47"/>
      <c r="RIV87" s="47"/>
      <c r="RIW87" s="47"/>
      <c r="RIX87" s="47"/>
      <c r="RIY87" s="47"/>
      <c r="RIZ87" s="47"/>
      <c r="RJA87" s="47"/>
      <c r="RJB87" s="47"/>
      <c r="RJC87" s="47"/>
      <c r="RJD87" s="47"/>
      <c r="RJE87" s="47"/>
      <c r="RJF87" s="47"/>
      <c r="RJG87" s="47"/>
      <c r="RJH87" s="47"/>
      <c r="RJI87" s="47"/>
      <c r="RJJ87" s="47"/>
      <c r="RJK87" s="47"/>
      <c r="RJL87" s="47"/>
      <c r="RJM87" s="47"/>
      <c r="RJN87" s="47"/>
      <c r="RJO87" s="47"/>
      <c r="RJP87" s="47"/>
      <c r="RJQ87" s="47"/>
      <c r="RJR87" s="47"/>
      <c r="RJS87" s="47"/>
      <c r="RJT87" s="47"/>
      <c r="RJU87" s="47"/>
      <c r="RJV87" s="47"/>
      <c r="RJW87" s="47"/>
      <c r="RJX87" s="47"/>
      <c r="RJY87" s="47"/>
      <c r="RJZ87" s="47"/>
      <c r="RKA87" s="47"/>
      <c r="RKB87" s="47"/>
      <c r="RKC87" s="47"/>
      <c r="RKD87" s="47"/>
      <c r="RKE87" s="47"/>
      <c r="RKF87" s="47"/>
      <c r="RKG87" s="47"/>
      <c r="RKH87" s="47"/>
      <c r="RKI87" s="47"/>
      <c r="RKJ87" s="47"/>
      <c r="RKK87" s="47"/>
      <c r="RKL87" s="47"/>
      <c r="RKM87" s="47"/>
      <c r="RKN87" s="47"/>
      <c r="RKO87" s="47"/>
      <c r="RKP87" s="47"/>
      <c r="RKQ87" s="47"/>
      <c r="RKR87" s="47"/>
      <c r="RKS87" s="47"/>
      <c r="RKT87" s="47"/>
      <c r="RKU87" s="47"/>
      <c r="RKV87" s="47"/>
      <c r="RKW87" s="47"/>
      <c r="RKX87" s="47"/>
      <c r="RKY87" s="47"/>
      <c r="RKZ87" s="47"/>
      <c r="RLA87" s="47"/>
      <c r="RLB87" s="47"/>
      <c r="RLC87" s="47"/>
      <c r="RLD87" s="47"/>
      <c r="RLE87" s="47"/>
      <c r="RLF87" s="47"/>
      <c r="RLG87" s="47"/>
      <c r="RLH87" s="47"/>
      <c r="RLI87" s="47"/>
      <c r="RLJ87" s="47"/>
      <c r="RLK87" s="47"/>
      <c r="RLL87" s="47"/>
      <c r="RLM87" s="47"/>
      <c r="RLN87" s="47"/>
      <c r="RLO87" s="47"/>
      <c r="RLP87" s="47"/>
      <c r="RLQ87" s="47"/>
      <c r="RLR87" s="47"/>
      <c r="RLS87" s="47"/>
      <c r="RLT87" s="47"/>
      <c r="RLU87" s="47"/>
      <c r="RLV87" s="47"/>
      <c r="RLW87" s="47"/>
      <c r="RLX87" s="47"/>
      <c r="RLY87" s="47"/>
      <c r="RLZ87" s="47"/>
      <c r="RMA87" s="47"/>
      <c r="RMB87" s="47"/>
      <c r="RMC87" s="47"/>
      <c r="RMD87" s="47"/>
      <c r="RME87" s="47"/>
      <c r="RMF87" s="47"/>
      <c r="RMG87" s="47"/>
      <c r="RMH87" s="47"/>
      <c r="RMI87" s="47"/>
      <c r="RMJ87" s="47"/>
      <c r="RMK87" s="47"/>
      <c r="RML87" s="47"/>
      <c r="RMM87" s="47"/>
      <c r="RMN87" s="47"/>
      <c r="RMO87" s="47"/>
      <c r="RMP87" s="47"/>
      <c r="RMQ87" s="47"/>
      <c r="RMR87" s="47"/>
      <c r="RMS87" s="47"/>
      <c r="RMT87" s="47"/>
      <c r="RMU87" s="47"/>
      <c r="RMV87" s="47"/>
      <c r="RMW87" s="47"/>
      <c r="RMX87" s="47"/>
      <c r="RMY87" s="47"/>
      <c r="RMZ87" s="47"/>
      <c r="RNA87" s="47"/>
      <c r="RNB87" s="47"/>
      <c r="RNC87" s="47"/>
      <c r="RND87" s="47"/>
      <c r="RNE87" s="47"/>
      <c r="RNF87" s="47"/>
      <c r="RNG87" s="47"/>
      <c r="RNH87" s="47"/>
      <c r="RNI87" s="47"/>
      <c r="RNJ87" s="47"/>
      <c r="RNK87" s="47"/>
      <c r="RNL87" s="47"/>
      <c r="RNM87" s="47"/>
      <c r="RNN87" s="47"/>
      <c r="RNO87" s="47"/>
      <c r="RNP87" s="47"/>
      <c r="RNQ87" s="47"/>
      <c r="RNR87" s="47"/>
      <c r="RNS87" s="47"/>
      <c r="RNT87" s="47"/>
      <c r="RNU87" s="47"/>
      <c r="RNV87" s="47"/>
      <c r="RNW87" s="47"/>
      <c r="RNX87" s="47"/>
      <c r="RNY87" s="47"/>
      <c r="RNZ87" s="47"/>
      <c r="ROA87" s="47"/>
      <c r="ROB87" s="47"/>
      <c r="ROC87" s="47"/>
      <c r="ROD87" s="47"/>
      <c r="ROE87" s="47"/>
      <c r="ROF87" s="47"/>
      <c r="ROG87" s="47"/>
      <c r="ROH87" s="47"/>
      <c r="ROI87" s="47"/>
      <c r="ROJ87" s="47"/>
      <c r="ROK87" s="47"/>
      <c r="ROL87" s="47"/>
      <c r="ROM87" s="47"/>
      <c r="RON87" s="47"/>
      <c r="ROO87" s="47"/>
      <c r="ROP87" s="47"/>
      <c r="ROQ87" s="47"/>
      <c r="ROR87" s="47"/>
      <c r="ROS87" s="47"/>
      <c r="ROT87" s="47"/>
      <c r="ROU87" s="47"/>
      <c r="ROV87" s="47"/>
      <c r="ROW87" s="47"/>
      <c r="ROX87" s="47"/>
      <c r="ROY87" s="47"/>
      <c r="ROZ87" s="47"/>
      <c r="RPA87" s="47"/>
      <c r="RPB87" s="47"/>
      <c r="RPC87" s="47"/>
      <c r="RPD87" s="47"/>
      <c r="RPE87" s="47"/>
      <c r="RPF87" s="47"/>
      <c r="RPG87" s="47"/>
      <c r="RPH87" s="47"/>
      <c r="RPI87" s="47"/>
      <c r="RPJ87" s="47"/>
      <c r="RPK87" s="47"/>
      <c r="RPL87" s="47"/>
      <c r="RPM87" s="47"/>
      <c r="RPN87" s="47"/>
      <c r="RPO87" s="47"/>
      <c r="RPP87" s="47"/>
      <c r="RPQ87" s="47"/>
      <c r="RPR87" s="47"/>
      <c r="RPS87" s="47"/>
      <c r="RPT87" s="47"/>
      <c r="RPU87" s="47"/>
      <c r="RPV87" s="47"/>
      <c r="RPW87" s="47"/>
      <c r="RPX87" s="47"/>
      <c r="RPY87" s="47"/>
      <c r="RPZ87" s="47"/>
      <c r="RQA87" s="47"/>
      <c r="RQB87" s="47"/>
      <c r="RQC87" s="47"/>
      <c r="RQD87" s="47"/>
      <c r="RQE87" s="47"/>
      <c r="RQF87" s="47"/>
      <c r="RQG87" s="47"/>
      <c r="RQH87" s="47"/>
      <c r="RQI87" s="47"/>
      <c r="RQJ87" s="47"/>
      <c r="RQK87" s="47"/>
      <c r="RQL87" s="47"/>
      <c r="RQM87" s="47"/>
      <c r="RQN87" s="47"/>
      <c r="RQO87" s="47"/>
      <c r="RQP87" s="47"/>
      <c r="RQQ87" s="47"/>
      <c r="RQR87" s="47"/>
      <c r="RQS87" s="47"/>
      <c r="RQT87" s="47"/>
      <c r="RQU87" s="47"/>
      <c r="RQV87" s="47"/>
      <c r="RQW87" s="47"/>
      <c r="RQX87" s="47"/>
      <c r="RQY87" s="47"/>
      <c r="RQZ87" s="47"/>
      <c r="RRA87" s="47"/>
      <c r="RRB87" s="47"/>
      <c r="RRC87" s="47"/>
      <c r="RRD87" s="47"/>
      <c r="RRE87" s="47"/>
      <c r="RRF87" s="47"/>
      <c r="RRG87" s="47"/>
      <c r="RRH87" s="47"/>
      <c r="RRI87" s="47"/>
      <c r="RRJ87" s="47"/>
      <c r="RRK87" s="47"/>
      <c r="RRL87" s="47"/>
      <c r="RRM87" s="47"/>
      <c r="RRN87" s="47"/>
      <c r="RRO87" s="47"/>
      <c r="RRP87" s="47"/>
      <c r="RRQ87" s="47"/>
      <c r="RRR87" s="47"/>
      <c r="RRS87" s="47"/>
      <c r="RRT87" s="47"/>
      <c r="RRU87" s="47"/>
      <c r="RRV87" s="47"/>
      <c r="RRW87" s="47"/>
      <c r="RRX87" s="47"/>
      <c r="RRY87" s="47"/>
      <c r="RRZ87" s="47"/>
      <c r="RSA87" s="47"/>
      <c r="RSB87" s="47"/>
      <c r="RSC87" s="47"/>
      <c r="RSD87" s="47"/>
      <c r="RSE87" s="47"/>
      <c r="RSF87" s="47"/>
      <c r="RSG87" s="47"/>
      <c r="RSH87" s="47"/>
      <c r="RSI87" s="47"/>
      <c r="RSJ87" s="47"/>
      <c r="RSK87" s="47"/>
      <c r="RSL87" s="47"/>
      <c r="RSM87" s="47"/>
      <c r="RSN87" s="47"/>
      <c r="RSO87" s="47"/>
      <c r="RSP87" s="47"/>
      <c r="RSQ87" s="47"/>
      <c r="RSR87" s="47"/>
      <c r="RSS87" s="47"/>
      <c r="RST87" s="47"/>
      <c r="RSU87" s="47"/>
      <c r="RSV87" s="47"/>
      <c r="RSW87" s="47"/>
      <c r="RSX87" s="47"/>
      <c r="RSY87" s="47"/>
      <c r="RSZ87" s="47"/>
      <c r="RTA87" s="47"/>
      <c r="RTB87" s="47"/>
      <c r="RTC87" s="47"/>
      <c r="RTD87" s="47"/>
      <c r="RTE87" s="47"/>
      <c r="RTF87" s="47"/>
      <c r="RTG87" s="47"/>
      <c r="RTH87" s="47"/>
      <c r="RTI87" s="47"/>
      <c r="RTJ87" s="47"/>
      <c r="RTK87" s="47"/>
      <c r="RTL87" s="47"/>
      <c r="RTM87" s="47"/>
      <c r="RTN87" s="47"/>
      <c r="RTO87" s="47"/>
      <c r="RTP87" s="47"/>
      <c r="RTQ87" s="47"/>
      <c r="RTR87" s="47"/>
      <c r="RTS87" s="47"/>
      <c r="RTT87" s="47"/>
      <c r="RTU87" s="47"/>
      <c r="RTV87" s="47"/>
      <c r="RTW87" s="47"/>
      <c r="RTX87" s="47"/>
      <c r="RTY87" s="47"/>
      <c r="RTZ87" s="47"/>
      <c r="RUA87" s="47"/>
      <c r="RUB87" s="47"/>
      <c r="RUC87" s="47"/>
      <c r="RUD87" s="47"/>
      <c r="RUE87" s="47"/>
      <c r="RUF87" s="47"/>
      <c r="RUG87" s="47"/>
      <c r="RUH87" s="47"/>
      <c r="RUI87" s="47"/>
      <c r="RUJ87" s="47"/>
      <c r="RUK87" s="47"/>
      <c r="RUL87" s="47"/>
      <c r="RUM87" s="47"/>
      <c r="RUN87" s="47"/>
      <c r="RUO87" s="47"/>
      <c r="RUP87" s="47"/>
      <c r="RUQ87" s="47"/>
      <c r="RUR87" s="47"/>
      <c r="RUS87" s="47"/>
      <c r="RUT87" s="47"/>
      <c r="RUU87" s="47"/>
      <c r="RUV87" s="47"/>
      <c r="RUW87" s="47"/>
      <c r="RUX87" s="47"/>
      <c r="RUY87" s="47"/>
      <c r="RUZ87" s="47"/>
      <c r="RVA87" s="47"/>
      <c r="RVB87" s="47"/>
      <c r="RVC87" s="47"/>
      <c r="RVD87" s="47"/>
      <c r="RVE87" s="47"/>
      <c r="RVF87" s="47"/>
      <c r="RVG87" s="47"/>
      <c r="RVH87" s="47"/>
      <c r="RVI87" s="47"/>
      <c r="RVJ87" s="47"/>
      <c r="RVK87" s="47"/>
      <c r="RVL87" s="47"/>
      <c r="RVM87" s="47"/>
      <c r="RVN87" s="47"/>
      <c r="RVO87" s="47"/>
      <c r="RVP87" s="47"/>
      <c r="RVQ87" s="47"/>
      <c r="RVR87" s="47"/>
      <c r="RVS87" s="47"/>
      <c r="RVT87" s="47"/>
      <c r="RVU87" s="47"/>
      <c r="RVV87" s="47"/>
      <c r="RVW87" s="47"/>
      <c r="RVX87" s="47"/>
      <c r="RVY87" s="47"/>
      <c r="RVZ87" s="47"/>
      <c r="RWA87" s="47"/>
      <c r="RWB87" s="47"/>
      <c r="RWC87" s="47"/>
      <c r="RWD87" s="47"/>
      <c r="RWE87" s="47"/>
      <c r="RWF87" s="47"/>
      <c r="RWG87" s="47"/>
      <c r="RWH87" s="47"/>
      <c r="RWI87" s="47"/>
      <c r="RWJ87" s="47"/>
      <c r="RWK87" s="47"/>
      <c r="RWL87" s="47"/>
      <c r="RWM87" s="47"/>
      <c r="RWN87" s="47"/>
      <c r="RWO87" s="47"/>
      <c r="RWP87" s="47"/>
      <c r="RWQ87" s="47"/>
      <c r="RWR87" s="47"/>
      <c r="RWS87" s="47"/>
      <c r="RWT87" s="47"/>
      <c r="RWU87" s="47"/>
      <c r="RWV87" s="47"/>
      <c r="RWW87" s="47"/>
      <c r="RWX87" s="47"/>
      <c r="RWY87" s="47"/>
      <c r="RWZ87" s="47"/>
      <c r="RXA87" s="47"/>
      <c r="RXB87" s="47"/>
      <c r="RXC87" s="47"/>
      <c r="RXD87" s="47"/>
      <c r="RXE87" s="47"/>
      <c r="RXF87" s="47"/>
      <c r="RXG87" s="47"/>
      <c r="RXH87" s="47"/>
      <c r="RXI87" s="47"/>
      <c r="RXJ87" s="47"/>
      <c r="RXK87" s="47"/>
      <c r="RXL87" s="47"/>
      <c r="RXM87" s="47"/>
      <c r="RXN87" s="47"/>
      <c r="RXO87" s="47"/>
      <c r="RXP87" s="47"/>
      <c r="RXQ87" s="47"/>
      <c r="RXR87" s="47"/>
      <c r="RXS87" s="47"/>
      <c r="RXT87" s="47"/>
      <c r="RXU87" s="47"/>
      <c r="RXV87" s="47"/>
      <c r="RXW87" s="47"/>
      <c r="RXX87" s="47"/>
      <c r="RXY87" s="47"/>
      <c r="RXZ87" s="47"/>
      <c r="RYA87" s="47"/>
      <c r="RYB87" s="47"/>
      <c r="RYC87" s="47"/>
      <c r="RYD87" s="47"/>
      <c r="RYE87" s="47"/>
      <c r="RYF87" s="47"/>
      <c r="RYG87" s="47"/>
      <c r="RYH87" s="47"/>
      <c r="RYI87" s="47"/>
      <c r="RYJ87" s="47"/>
      <c r="RYK87" s="47"/>
      <c r="RYL87" s="47"/>
      <c r="RYM87" s="47"/>
      <c r="RYN87" s="47"/>
      <c r="RYO87" s="47"/>
      <c r="RYP87" s="47"/>
      <c r="RYQ87" s="47"/>
      <c r="RYR87" s="47"/>
      <c r="RYS87" s="47"/>
      <c r="RYT87" s="47"/>
      <c r="RYU87" s="47"/>
      <c r="RYV87" s="47"/>
      <c r="RYW87" s="47"/>
      <c r="RYX87" s="47"/>
      <c r="RYY87" s="47"/>
      <c r="RYZ87" s="47"/>
      <c r="RZA87" s="47"/>
      <c r="RZB87" s="47"/>
      <c r="RZC87" s="47"/>
      <c r="RZD87" s="47"/>
      <c r="RZE87" s="47"/>
      <c r="RZF87" s="47"/>
      <c r="RZG87" s="47"/>
      <c r="RZH87" s="47"/>
      <c r="RZI87" s="47"/>
      <c r="RZJ87" s="47"/>
      <c r="RZK87" s="47"/>
      <c r="RZL87" s="47"/>
      <c r="RZM87" s="47"/>
      <c r="RZN87" s="47"/>
      <c r="RZO87" s="47"/>
      <c r="RZP87" s="47"/>
      <c r="RZQ87" s="47"/>
      <c r="RZR87" s="47"/>
      <c r="RZS87" s="47"/>
      <c r="RZT87" s="47"/>
      <c r="RZU87" s="47"/>
      <c r="RZV87" s="47"/>
      <c r="RZW87" s="47"/>
      <c r="RZX87" s="47"/>
      <c r="RZY87" s="47"/>
      <c r="RZZ87" s="47"/>
      <c r="SAA87" s="47"/>
      <c r="SAB87" s="47"/>
      <c r="SAC87" s="47"/>
      <c r="SAD87" s="47"/>
      <c r="SAE87" s="47"/>
      <c r="SAF87" s="47"/>
      <c r="SAG87" s="47"/>
      <c r="SAH87" s="47"/>
      <c r="SAI87" s="47"/>
      <c r="SAJ87" s="47"/>
      <c r="SAK87" s="47"/>
      <c r="SAL87" s="47"/>
      <c r="SAM87" s="47"/>
      <c r="SAN87" s="47"/>
      <c r="SAO87" s="47"/>
      <c r="SAP87" s="47"/>
      <c r="SAQ87" s="47"/>
      <c r="SAR87" s="47"/>
      <c r="SAS87" s="47"/>
      <c r="SAT87" s="47"/>
      <c r="SAU87" s="47"/>
      <c r="SAV87" s="47"/>
      <c r="SAW87" s="47"/>
      <c r="SAX87" s="47"/>
      <c r="SAY87" s="47"/>
      <c r="SAZ87" s="47"/>
      <c r="SBA87" s="47"/>
      <c r="SBB87" s="47"/>
      <c r="SBC87" s="47"/>
      <c r="SBD87" s="47"/>
      <c r="SBE87" s="47"/>
      <c r="SBF87" s="47"/>
      <c r="SBG87" s="47"/>
      <c r="SBH87" s="47"/>
      <c r="SBI87" s="47"/>
      <c r="SBJ87" s="47"/>
      <c r="SBK87" s="47"/>
      <c r="SBL87" s="47"/>
      <c r="SBM87" s="47"/>
      <c r="SBN87" s="47"/>
      <c r="SBO87" s="47"/>
      <c r="SBP87" s="47"/>
      <c r="SBQ87" s="47"/>
      <c r="SBR87" s="47"/>
      <c r="SBS87" s="47"/>
      <c r="SBT87" s="47"/>
      <c r="SBU87" s="47"/>
      <c r="SBV87" s="47"/>
      <c r="SBW87" s="47"/>
      <c r="SBX87" s="47"/>
      <c r="SBY87" s="47"/>
      <c r="SBZ87" s="47"/>
      <c r="SCA87" s="47"/>
      <c r="SCB87" s="47"/>
      <c r="SCC87" s="47"/>
      <c r="SCD87" s="47"/>
      <c r="SCE87" s="47"/>
      <c r="SCF87" s="47"/>
      <c r="SCG87" s="47"/>
      <c r="SCH87" s="47"/>
      <c r="SCI87" s="47"/>
      <c r="SCJ87" s="47"/>
      <c r="SCK87" s="47"/>
      <c r="SCL87" s="47"/>
      <c r="SCM87" s="47"/>
      <c r="SCN87" s="47"/>
      <c r="SCO87" s="47"/>
      <c r="SCP87" s="47"/>
      <c r="SCQ87" s="47"/>
      <c r="SCR87" s="47"/>
      <c r="SCS87" s="47"/>
      <c r="SCT87" s="47"/>
      <c r="SCU87" s="47"/>
      <c r="SCV87" s="47"/>
      <c r="SCW87" s="47"/>
      <c r="SCX87" s="47"/>
      <c r="SCY87" s="47"/>
      <c r="SCZ87" s="47"/>
      <c r="SDA87" s="47"/>
      <c r="SDB87" s="47"/>
      <c r="SDC87" s="47"/>
      <c r="SDD87" s="47"/>
      <c r="SDE87" s="47"/>
      <c r="SDF87" s="47"/>
      <c r="SDG87" s="47"/>
      <c r="SDH87" s="47"/>
      <c r="SDI87" s="47"/>
      <c r="SDJ87" s="47"/>
      <c r="SDK87" s="47"/>
      <c r="SDL87" s="47"/>
      <c r="SDM87" s="47"/>
      <c r="SDN87" s="47"/>
      <c r="SDO87" s="47"/>
      <c r="SDP87" s="47"/>
      <c r="SDQ87" s="47"/>
      <c r="SDR87" s="47"/>
      <c r="SDS87" s="47"/>
      <c r="SDT87" s="47"/>
      <c r="SDU87" s="47"/>
      <c r="SDV87" s="47"/>
      <c r="SDW87" s="47"/>
      <c r="SDX87" s="47"/>
      <c r="SDY87" s="47"/>
      <c r="SDZ87" s="47"/>
      <c r="SEA87" s="47"/>
      <c r="SEB87" s="47"/>
      <c r="SEC87" s="47"/>
      <c r="SED87" s="47"/>
      <c r="SEE87" s="47"/>
      <c r="SEF87" s="47"/>
      <c r="SEG87" s="47"/>
      <c r="SEH87" s="47"/>
      <c r="SEI87" s="47"/>
      <c r="SEJ87" s="47"/>
      <c r="SEK87" s="47"/>
      <c r="SEL87" s="47"/>
      <c r="SEM87" s="47"/>
      <c r="SEN87" s="47"/>
      <c r="SEO87" s="47"/>
      <c r="SEP87" s="47"/>
      <c r="SEQ87" s="47"/>
      <c r="SER87" s="47"/>
      <c r="SES87" s="47"/>
      <c r="SET87" s="47"/>
      <c r="SEU87" s="47"/>
      <c r="SEV87" s="47"/>
      <c r="SEW87" s="47"/>
      <c r="SEX87" s="47"/>
      <c r="SEY87" s="47"/>
      <c r="SEZ87" s="47"/>
      <c r="SFA87" s="47"/>
      <c r="SFB87" s="47"/>
      <c r="SFC87" s="47"/>
      <c r="SFD87" s="47"/>
      <c r="SFE87" s="47"/>
      <c r="SFF87" s="47"/>
      <c r="SFG87" s="47"/>
      <c r="SFH87" s="47"/>
      <c r="SFI87" s="47"/>
      <c r="SFJ87" s="47"/>
      <c r="SFK87" s="47"/>
      <c r="SFL87" s="47"/>
      <c r="SFM87" s="47"/>
      <c r="SFN87" s="47"/>
      <c r="SFO87" s="47"/>
      <c r="SFP87" s="47"/>
      <c r="SFQ87" s="47"/>
      <c r="SFR87" s="47"/>
      <c r="SFS87" s="47"/>
      <c r="SFT87" s="47"/>
      <c r="SFU87" s="47"/>
      <c r="SFV87" s="47"/>
      <c r="SFW87" s="47"/>
      <c r="SFX87" s="47"/>
      <c r="SFY87" s="47"/>
      <c r="SFZ87" s="47"/>
      <c r="SGA87" s="47"/>
      <c r="SGB87" s="47"/>
      <c r="SGC87" s="47"/>
      <c r="SGD87" s="47"/>
      <c r="SGE87" s="47"/>
      <c r="SGF87" s="47"/>
      <c r="SGG87" s="47"/>
      <c r="SGH87" s="47"/>
      <c r="SGI87" s="47"/>
      <c r="SGJ87" s="47"/>
      <c r="SGK87" s="47"/>
      <c r="SGL87" s="47"/>
      <c r="SGM87" s="47"/>
      <c r="SGN87" s="47"/>
      <c r="SGO87" s="47"/>
      <c r="SGP87" s="47"/>
      <c r="SGQ87" s="47"/>
      <c r="SGR87" s="47"/>
      <c r="SGS87" s="47"/>
      <c r="SGT87" s="47"/>
      <c r="SGU87" s="47"/>
      <c r="SGV87" s="47"/>
      <c r="SGW87" s="47"/>
      <c r="SGX87" s="47"/>
      <c r="SGY87" s="47"/>
      <c r="SGZ87" s="47"/>
      <c r="SHA87" s="47"/>
      <c r="SHB87" s="47"/>
      <c r="SHC87" s="47"/>
      <c r="SHD87" s="47"/>
      <c r="SHE87" s="47"/>
      <c r="SHF87" s="47"/>
      <c r="SHG87" s="47"/>
      <c r="SHH87" s="47"/>
      <c r="SHI87" s="47"/>
      <c r="SHJ87" s="47"/>
      <c r="SHK87" s="47"/>
      <c r="SHL87" s="47"/>
      <c r="SHM87" s="47"/>
      <c r="SHN87" s="47"/>
      <c r="SHO87" s="47"/>
      <c r="SHP87" s="47"/>
      <c r="SHQ87" s="47"/>
      <c r="SHR87" s="47"/>
      <c r="SHS87" s="47"/>
      <c r="SHT87" s="47"/>
      <c r="SHU87" s="47"/>
      <c r="SHV87" s="47"/>
      <c r="SHW87" s="47"/>
      <c r="SHX87" s="47"/>
      <c r="SHY87" s="47"/>
      <c r="SHZ87" s="47"/>
      <c r="SIA87" s="47"/>
      <c r="SIB87" s="47"/>
      <c r="SIC87" s="47"/>
      <c r="SID87" s="47"/>
      <c r="SIE87" s="47"/>
      <c r="SIF87" s="47"/>
      <c r="SIG87" s="47"/>
      <c r="SIH87" s="47"/>
      <c r="SII87" s="47"/>
      <c r="SIJ87" s="47"/>
      <c r="SIK87" s="47"/>
      <c r="SIL87" s="47"/>
      <c r="SIM87" s="47"/>
      <c r="SIN87" s="47"/>
      <c r="SIO87" s="47"/>
      <c r="SIP87" s="47"/>
      <c r="SIQ87" s="47"/>
      <c r="SIR87" s="47"/>
      <c r="SIS87" s="47"/>
      <c r="SIT87" s="47"/>
      <c r="SIU87" s="47"/>
      <c r="SIV87" s="47"/>
      <c r="SIW87" s="47"/>
      <c r="SIX87" s="47"/>
      <c r="SIY87" s="47"/>
      <c r="SIZ87" s="47"/>
      <c r="SJA87" s="47"/>
      <c r="SJB87" s="47"/>
      <c r="SJC87" s="47"/>
      <c r="SJD87" s="47"/>
      <c r="SJE87" s="47"/>
      <c r="SJF87" s="47"/>
      <c r="SJG87" s="47"/>
      <c r="SJH87" s="47"/>
      <c r="SJI87" s="47"/>
      <c r="SJJ87" s="47"/>
      <c r="SJK87" s="47"/>
      <c r="SJL87" s="47"/>
      <c r="SJM87" s="47"/>
      <c r="SJN87" s="47"/>
      <c r="SJO87" s="47"/>
      <c r="SJP87" s="47"/>
      <c r="SJQ87" s="47"/>
      <c r="SJR87" s="47"/>
      <c r="SJS87" s="47"/>
      <c r="SJT87" s="47"/>
      <c r="SJU87" s="47"/>
      <c r="SJV87" s="47"/>
      <c r="SJW87" s="47"/>
      <c r="SJX87" s="47"/>
      <c r="SJY87" s="47"/>
      <c r="SJZ87" s="47"/>
      <c r="SKA87" s="47"/>
      <c r="SKB87" s="47"/>
      <c r="SKC87" s="47"/>
      <c r="SKD87" s="47"/>
      <c r="SKE87" s="47"/>
      <c r="SKF87" s="47"/>
      <c r="SKG87" s="47"/>
      <c r="SKH87" s="47"/>
      <c r="SKI87" s="47"/>
      <c r="SKJ87" s="47"/>
      <c r="SKK87" s="47"/>
      <c r="SKL87" s="47"/>
      <c r="SKM87" s="47"/>
      <c r="SKN87" s="47"/>
      <c r="SKO87" s="47"/>
      <c r="SKP87" s="47"/>
      <c r="SKQ87" s="47"/>
      <c r="SKR87" s="47"/>
      <c r="SKS87" s="47"/>
      <c r="SKT87" s="47"/>
      <c r="SKU87" s="47"/>
      <c r="SKV87" s="47"/>
      <c r="SKW87" s="47"/>
      <c r="SKX87" s="47"/>
      <c r="SKY87" s="47"/>
      <c r="SKZ87" s="47"/>
      <c r="SLA87" s="47"/>
      <c r="SLB87" s="47"/>
      <c r="SLC87" s="47"/>
      <c r="SLD87" s="47"/>
      <c r="SLE87" s="47"/>
      <c r="SLF87" s="47"/>
      <c r="SLG87" s="47"/>
      <c r="SLH87" s="47"/>
      <c r="SLI87" s="47"/>
      <c r="SLJ87" s="47"/>
      <c r="SLK87" s="47"/>
      <c r="SLL87" s="47"/>
      <c r="SLM87" s="47"/>
      <c r="SLN87" s="47"/>
      <c r="SLO87" s="47"/>
      <c r="SLP87" s="47"/>
      <c r="SLQ87" s="47"/>
      <c r="SLR87" s="47"/>
      <c r="SLS87" s="47"/>
      <c r="SLT87" s="47"/>
      <c r="SLU87" s="47"/>
      <c r="SLV87" s="47"/>
      <c r="SLW87" s="47"/>
      <c r="SLX87" s="47"/>
      <c r="SLY87" s="47"/>
      <c r="SLZ87" s="47"/>
      <c r="SMA87" s="47"/>
      <c r="SMB87" s="47"/>
      <c r="SMC87" s="47"/>
      <c r="SMD87" s="47"/>
      <c r="SME87" s="47"/>
      <c r="SMF87" s="47"/>
      <c r="SMG87" s="47"/>
      <c r="SMH87" s="47"/>
      <c r="SMI87" s="47"/>
      <c r="SMJ87" s="47"/>
      <c r="SMK87" s="47"/>
      <c r="SML87" s="47"/>
      <c r="SMM87" s="47"/>
      <c r="SMN87" s="47"/>
      <c r="SMO87" s="47"/>
      <c r="SMP87" s="47"/>
      <c r="SMQ87" s="47"/>
      <c r="SMR87" s="47"/>
      <c r="SMS87" s="47"/>
      <c r="SMT87" s="47"/>
      <c r="SMU87" s="47"/>
      <c r="SMV87" s="47"/>
      <c r="SMW87" s="47"/>
      <c r="SMX87" s="47"/>
      <c r="SMY87" s="47"/>
      <c r="SMZ87" s="47"/>
      <c r="SNA87" s="47"/>
      <c r="SNB87" s="47"/>
      <c r="SNC87" s="47"/>
      <c r="SND87" s="47"/>
      <c r="SNE87" s="47"/>
      <c r="SNF87" s="47"/>
      <c r="SNG87" s="47"/>
      <c r="SNH87" s="47"/>
      <c r="SNI87" s="47"/>
      <c r="SNJ87" s="47"/>
      <c r="SNK87" s="47"/>
      <c r="SNL87" s="47"/>
      <c r="SNM87" s="47"/>
      <c r="SNN87" s="47"/>
      <c r="SNO87" s="47"/>
      <c r="SNP87" s="47"/>
      <c r="SNQ87" s="47"/>
      <c r="SNR87" s="47"/>
      <c r="SNS87" s="47"/>
      <c r="SNT87" s="47"/>
      <c r="SNU87" s="47"/>
      <c r="SNV87" s="47"/>
      <c r="SNW87" s="47"/>
      <c r="SNX87" s="47"/>
      <c r="SNY87" s="47"/>
      <c r="SNZ87" s="47"/>
      <c r="SOA87" s="47"/>
      <c r="SOB87" s="47"/>
      <c r="SOC87" s="47"/>
      <c r="SOD87" s="47"/>
      <c r="SOE87" s="47"/>
      <c r="SOF87" s="47"/>
      <c r="SOG87" s="47"/>
      <c r="SOH87" s="47"/>
      <c r="SOI87" s="47"/>
      <c r="SOJ87" s="47"/>
      <c r="SOK87" s="47"/>
      <c r="SOL87" s="47"/>
      <c r="SOM87" s="47"/>
      <c r="SON87" s="47"/>
      <c r="SOO87" s="47"/>
      <c r="SOP87" s="47"/>
      <c r="SOQ87" s="47"/>
      <c r="SOR87" s="47"/>
      <c r="SOS87" s="47"/>
      <c r="SOT87" s="47"/>
      <c r="SOU87" s="47"/>
      <c r="SOV87" s="47"/>
      <c r="SOW87" s="47"/>
      <c r="SOX87" s="47"/>
      <c r="SOY87" s="47"/>
      <c r="SOZ87" s="47"/>
      <c r="SPA87" s="47"/>
      <c r="SPB87" s="47"/>
      <c r="SPC87" s="47"/>
      <c r="SPD87" s="47"/>
      <c r="SPE87" s="47"/>
      <c r="SPF87" s="47"/>
      <c r="SPG87" s="47"/>
      <c r="SPH87" s="47"/>
      <c r="SPI87" s="47"/>
      <c r="SPJ87" s="47"/>
      <c r="SPK87" s="47"/>
      <c r="SPL87" s="47"/>
      <c r="SPM87" s="47"/>
      <c r="SPN87" s="47"/>
      <c r="SPO87" s="47"/>
      <c r="SPP87" s="47"/>
      <c r="SPQ87" s="47"/>
      <c r="SPR87" s="47"/>
      <c r="SPS87" s="47"/>
      <c r="SPT87" s="47"/>
      <c r="SPU87" s="47"/>
      <c r="SPV87" s="47"/>
      <c r="SPW87" s="47"/>
      <c r="SPX87" s="47"/>
      <c r="SPY87" s="47"/>
      <c r="SPZ87" s="47"/>
      <c r="SQA87" s="47"/>
      <c r="SQB87" s="47"/>
      <c r="SQC87" s="47"/>
      <c r="SQD87" s="47"/>
      <c r="SQE87" s="47"/>
      <c r="SQF87" s="47"/>
      <c r="SQG87" s="47"/>
      <c r="SQH87" s="47"/>
      <c r="SQI87" s="47"/>
      <c r="SQJ87" s="47"/>
      <c r="SQK87" s="47"/>
      <c r="SQL87" s="47"/>
      <c r="SQM87" s="47"/>
      <c r="SQN87" s="47"/>
      <c r="SQO87" s="47"/>
      <c r="SQP87" s="47"/>
      <c r="SQQ87" s="47"/>
      <c r="SQR87" s="47"/>
      <c r="SQS87" s="47"/>
      <c r="SQT87" s="47"/>
      <c r="SQU87" s="47"/>
      <c r="SQV87" s="47"/>
      <c r="SQW87" s="47"/>
      <c r="SQX87" s="47"/>
      <c r="SQY87" s="47"/>
      <c r="SQZ87" s="47"/>
      <c r="SRA87" s="47"/>
      <c r="SRB87" s="47"/>
      <c r="SRC87" s="47"/>
      <c r="SRD87" s="47"/>
      <c r="SRE87" s="47"/>
      <c r="SRF87" s="47"/>
      <c r="SRG87" s="47"/>
      <c r="SRH87" s="47"/>
      <c r="SRI87" s="47"/>
      <c r="SRJ87" s="47"/>
      <c r="SRK87" s="47"/>
      <c r="SRL87" s="47"/>
      <c r="SRM87" s="47"/>
      <c r="SRN87" s="47"/>
      <c r="SRO87" s="47"/>
      <c r="SRP87" s="47"/>
      <c r="SRQ87" s="47"/>
      <c r="SRR87" s="47"/>
      <c r="SRS87" s="47"/>
      <c r="SRT87" s="47"/>
      <c r="SRU87" s="47"/>
      <c r="SRV87" s="47"/>
      <c r="SRW87" s="47"/>
      <c r="SRX87" s="47"/>
      <c r="SRY87" s="47"/>
      <c r="SRZ87" s="47"/>
      <c r="SSA87" s="47"/>
      <c r="SSB87" s="47"/>
      <c r="SSC87" s="47"/>
      <c r="SSD87" s="47"/>
      <c r="SSE87" s="47"/>
      <c r="SSF87" s="47"/>
      <c r="SSG87" s="47"/>
      <c r="SSH87" s="47"/>
      <c r="SSI87" s="47"/>
      <c r="SSJ87" s="47"/>
      <c r="SSK87" s="47"/>
      <c r="SSL87" s="47"/>
      <c r="SSM87" s="47"/>
      <c r="SSN87" s="47"/>
      <c r="SSO87" s="47"/>
      <c r="SSP87" s="47"/>
      <c r="SSQ87" s="47"/>
      <c r="SSR87" s="47"/>
      <c r="SSS87" s="47"/>
      <c r="SST87" s="47"/>
      <c r="SSU87" s="47"/>
      <c r="SSV87" s="47"/>
      <c r="SSW87" s="47"/>
      <c r="SSX87" s="47"/>
      <c r="SSY87" s="47"/>
      <c r="SSZ87" s="47"/>
      <c r="STA87" s="47"/>
      <c r="STB87" s="47"/>
      <c r="STC87" s="47"/>
      <c r="STD87" s="47"/>
      <c r="STE87" s="47"/>
      <c r="STF87" s="47"/>
      <c r="STG87" s="47"/>
      <c r="STH87" s="47"/>
      <c r="STI87" s="47"/>
      <c r="STJ87" s="47"/>
      <c r="STK87" s="47"/>
      <c r="STL87" s="47"/>
      <c r="STM87" s="47"/>
      <c r="STN87" s="47"/>
      <c r="STO87" s="47"/>
      <c r="STP87" s="47"/>
      <c r="STQ87" s="47"/>
      <c r="STR87" s="47"/>
      <c r="STS87" s="47"/>
      <c r="STT87" s="47"/>
      <c r="STU87" s="47"/>
      <c r="STV87" s="47"/>
      <c r="STW87" s="47"/>
      <c r="STX87" s="47"/>
      <c r="STY87" s="47"/>
      <c r="STZ87" s="47"/>
      <c r="SUA87" s="47"/>
      <c r="SUB87" s="47"/>
      <c r="SUC87" s="47"/>
      <c r="SUD87" s="47"/>
      <c r="SUE87" s="47"/>
      <c r="SUF87" s="47"/>
      <c r="SUG87" s="47"/>
      <c r="SUH87" s="47"/>
      <c r="SUI87" s="47"/>
      <c r="SUJ87" s="47"/>
      <c r="SUK87" s="47"/>
      <c r="SUL87" s="47"/>
      <c r="SUM87" s="47"/>
      <c r="SUN87" s="47"/>
      <c r="SUO87" s="47"/>
      <c r="SUP87" s="47"/>
      <c r="SUQ87" s="47"/>
      <c r="SUR87" s="47"/>
      <c r="SUS87" s="47"/>
      <c r="SUT87" s="47"/>
      <c r="SUU87" s="47"/>
      <c r="SUV87" s="47"/>
      <c r="SUW87" s="47"/>
      <c r="SUX87" s="47"/>
      <c r="SUY87" s="47"/>
      <c r="SUZ87" s="47"/>
      <c r="SVA87" s="47"/>
      <c r="SVB87" s="47"/>
      <c r="SVC87" s="47"/>
      <c r="SVD87" s="47"/>
      <c r="SVE87" s="47"/>
      <c r="SVF87" s="47"/>
      <c r="SVG87" s="47"/>
      <c r="SVH87" s="47"/>
      <c r="SVI87" s="47"/>
      <c r="SVJ87" s="47"/>
      <c r="SVK87" s="47"/>
      <c r="SVL87" s="47"/>
      <c r="SVM87" s="47"/>
      <c r="SVN87" s="47"/>
      <c r="SVO87" s="47"/>
      <c r="SVP87" s="47"/>
      <c r="SVQ87" s="47"/>
      <c r="SVR87" s="47"/>
      <c r="SVS87" s="47"/>
      <c r="SVT87" s="47"/>
      <c r="SVU87" s="47"/>
      <c r="SVV87" s="47"/>
      <c r="SVW87" s="47"/>
      <c r="SVX87" s="47"/>
      <c r="SVY87" s="47"/>
      <c r="SVZ87" s="47"/>
      <c r="SWA87" s="47"/>
      <c r="SWB87" s="47"/>
      <c r="SWC87" s="47"/>
      <c r="SWD87" s="47"/>
      <c r="SWE87" s="47"/>
      <c r="SWF87" s="47"/>
      <c r="SWG87" s="47"/>
      <c r="SWH87" s="47"/>
      <c r="SWI87" s="47"/>
      <c r="SWJ87" s="47"/>
      <c r="SWK87" s="47"/>
      <c r="SWL87" s="47"/>
      <c r="SWM87" s="47"/>
      <c r="SWN87" s="47"/>
      <c r="SWO87" s="47"/>
      <c r="SWP87" s="47"/>
      <c r="SWQ87" s="47"/>
      <c r="SWR87" s="47"/>
      <c r="SWS87" s="47"/>
      <c r="SWT87" s="47"/>
      <c r="SWU87" s="47"/>
      <c r="SWV87" s="47"/>
      <c r="SWW87" s="47"/>
      <c r="SWX87" s="47"/>
      <c r="SWY87" s="47"/>
      <c r="SWZ87" s="47"/>
      <c r="SXA87" s="47"/>
      <c r="SXB87" s="47"/>
      <c r="SXC87" s="47"/>
      <c r="SXD87" s="47"/>
      <c r="SXE87" s="47"/>
      <c r="SXF87" s="47"/>
      <c r="SXG87" s="47"/>
      <c r="SXH87" s="47"/>
      <c r="SXI87" s="47"/>
      <c r="SXJ87" s="47"/>
      <c r="SXK87" s="47"/>
      <c r="SXL87" s="47"/>
      <c r="SXM87" s="47"/>
      <c r="SXN87" s="47"/>
      <c r="SXO87" s="47"/>
      <c r="SXP87" s="47"/>
      <c r="SXQ87" s="47"/>
      <c r="SXR87" s="47"/>
      <c r="SXS87" s="47"/>
      <c r="SXT87" s="47"/>
      <c r="SXU87" s="47"/>
      <c r="SXV87" s="47"/>
      <c r="SXW87" s="47"/>
      <c r="SXX87" s="47"/>
      <c r="SXY87" s="47"/>
      <c r="SXZ87" s="47"/>
      <c r="SYA87" s="47"/>
      <c r="SYB87" s="47"/>
      <c r="SYC87" s="47"/>
      <c r="SYD87" s="47"/>
      <c r="SYE87" s="47"/>
      <c r="SYF87" s="47"/>
      <c r="SYG87" s="47"/>
      <c r="SYH87" s="47"/>
      <c r="SYI87" s="47"/>
      <c r="SYJ87" s="47"/>
      <c r="SYK87" s="47"/>
      <c r="SYL87" s="47"/>
      <c r="SYM87" s="47"/>
      <c r="SYN87" s="47"/>
      <c r="SYO87" s="47"/>
      <c r="SYP87" s="47"/>
      <c r="SYQ87" s="47"/>
      <c r="SYR87" s="47"/>
      <c r="SYS87" s="47"/>
      <c r="SYT87" s="47"/>
      <c r="SYU87" s="47"/>
      <c r="SYV87" s="47"/>
      <c r="SYW87" s="47"/>
      <c r="SYX87" s="47"/>
      <c r="SYY87" s="47"/>
      <c r="SYZ87" s="47"/>
      <c r="SZA87" s="47"/>
      <c r="SZB87" s="47"/>
      <c r="SZC87" s="47"/>
      <c r="SZD87" s="47"/>
      <c r="SZE87" s="47"/>
      <c r="SZF87" s="47"/>
      <c r="SZG87" s="47"/>
      <c r="SZH87" s="47"/>
      <c r="SZI87" s="47"/>
      <c r="SZJ87" s="47"/>
      <c r="SZK87" s="47"/>
      <c r="SZL87" s="47"/>
      <c r="SZM87" s="47"/>
      <c r="SZN87" s="47"/>
      <c r="SZO87" s="47"/>
      <c r="SZP87" s="47"/>
      <c r="SZQ87" s="47"/>
      <c r="SZR87" s="47"/>
      <c r="SZS87" s="47"/>
      <c r="SZT87" s="47"/>
      <c r="SZU87" s="47"/>
      <c r="SZV87" s="47"/>
      <c r="SZW87" s="47"/>
      <c r="SZX87" s="47"/>
      <c r="SZY87" s="47"/>
      <c r="SZZ87" s="47"/>
      <c r="TAA87" s="47"/>
      <c r="TAB87" s="47"/>
      <c r="TAC87" s="47"/>
      <c r="TAD87" s="47"/>
      <c r="TAE87" s="47"/>
      <c r="TAF87" s="47"/>
      <c r="TAG87" s="47"/>
      <c r="TAH87" s="47"/>
      <c r="TAI87" s="47"/>
      <c r="TAJ87" s="47"/>
      <c r="TAK87" s="47"/>
      <c r="TAL87" s="47"/>
      <c r="TAM87" s="47"/>
      <c r="TAN87" s="47"/>
      <c r="TAO87" s="47"/>
      <c r="TAP87" s="47"/>
      <c r="TAQ87" s="47"/>
      <c r="TAR87" s="47"/>
      <c r="TAS87" s="47"/>
      <c r="TAT87" s="47"/>
      <c r="TAU87" s="47"/>
      <c r="TAV87" s="47"/>
      <c r="TAW87" s="47"/>
      <c r="TAX87" s="47"/>
      <c r="TAY87" s="47"/>
      <c r="TAZ87" s="47"/>
      <c r="TBA87" s="47"/>
      <c r="TBB87" s="47"/>
      <c r="TBC87" s="47"/>
      <c r="TBD87" s="47"/>
      <c r="TBE87" s="47"/>
      <c r="TBF87" s="47"/>
      <c r="TBG87" s="47"/>
      <c r="TBH87" s="47"/>
      <c r="TBI87" s="47"/>
      <c r="TBJ87" s="47"/>
      <c r="TBK87" s="47"/>
      <c r="TBL87" s="47"/>
      <c r="TBM87" s="47"/>
      <c r="TBN87" s="47"/>
      <c r="TBO87" s="47"/>
      <c r="TBP87" s="47"/>
      <c r="TBQ87" s="47"/>
      <c r="TBR87" s="47"/>
      <c r="TBS87" s="47"/>
      <c r="TBT87" s="47"/>
      <c r="TBU87" s="47"/>
      <c r="TBV87" s="47"/>
      <c r="TBW87" s="47"/>
      <c r="TBX87" s="47"/>
      <c r="TBY87" s="47"/>
      <c r="TBZ87" s="47"/>
      <c r="TCA87" s="47"/>
      <c r="TCB87" s="47"/>
      <c r="TCC87" s="47"/>
      <c r="TCD87" s="47"/>
      <c r="TCE87" s="47"/>
      <c r="TCF87" s="47"/>
      <c r="TCG87" s="47"/>
      <c r="TCH87" s="47"/>
      <c r="TCI87" s="47"/>
      <c r="TCJ87" s="47"/>
      <c r="TCK87" s="47"/>
      <c r="TCL87" s="47"/>
      <c r="TCM87" s="47"/>
      <c r="TCN87" s="47"/>
      <c r="TCO87" s="47"/>
      <c r="TCP87" s="47"/>
      <c r="TCQ87" s="47"/>
      <c r="TCR87" s="47"/>
      <c r="TCS87" s="47"/>
      <c r="TCT87" s="47"/>
      <c r="TCU87" s="47"/>
      <c r="TCV87" s="47"/>
      <c r="TCW87" s="47"/>
      <c r="TCX87" s="47"/>
      <c r="TCY87" s="47"/>
      <c r="TCZ87" s="47"/>
      <c r="TDA87" s="47"/>
      <c r="TDB87" s="47"/>
      <c r="TDC87" s="47"/>
      <c r="TDD87" s="47"/>
      <c r="TDE87" s="47"/>
      <c r="TDF87" s="47"/>
      <c r="TDG87" s="47"/>
      <c r="TDH87" s="47"/>
      <c r="TDI87" s="47"/>
      <c r="TDJ87" s="47"/>
      <c r="TDK87" s="47"/>
      <c r="TDL87" s="47"/>
      <c r="TDM87" s="47"/>
      <c r="TDN87" s="47"/>
      <c r="TDO87" s="47"/>
      <c r="TDP87" s="47"/>
      <c r="TDQ87" s="47"/>
      <c r="TDR87" s="47"/>
      <c r="TDS87" s="47"/>
      <c r="TDT87" s="47"/>
      <c r="TDU87" s="47"/>
      <c r="TDV87" s="47"/>
      <c r="TDW87" s="47"/>
      <c r="TDX87" s="47"/>
      <c r="TDY87" s="47"/>
      <c r="TDZ87" s="47"/>
      <c r="TEA87" s="47"/>
      <c r="TEB87" s="47"/>
      <c r="TEC87" s="47"/>
      <c r="TED87" s="47"/>
      <c r="TEE87" s="47"/>
      <c r="TEF87" s="47"/>
      <c r="TEG87" s="47"/>
      <c r="TEH87" s="47"/>
      <c r="TEI87" s="47"/>
      <c r="TEJ87" s="47"/>
      <c r="TEK87" s="47"/>
      <c r="TEL87" s="47"/>
      <c r="TEM87" s="47"/>
      <c r="TEN87" s="47"/>
      <c r="TEO87" s="47"/>
      <c r="TEP87" s="47"/>
      <c r="TEQ87" s="47"/>
      <c r="TER87" s="47"/>
      <c r="TES87" s="47"/>
      <c r="TET87" s="47"/>
      <c r="TEU87" s="47"/>
      <c r="TEV87" s="47"/>
      <c r="TEW87" s="47"/>
      <c r="TEX87" s="47"/>
      <c r="TEY87" s="47"/>
      <c r="TEZ87" s="47"/>
      <c r="TFA87" s="47"/>
      <c r="TFB87" s="47"/>
      <c r="TFC87" s="47"/>
      <c r="TFD87" s="47"/>
      <c r="TFE87" s="47"/>
      <c r="TFF87" s="47"/>
      <c r="TFG87" s="47"/>
      <c r="TFH87" s="47"/>
      <c r="TFI87" s="47"/>
      <c r="TFJ87" s="47"/>
      <c r="TFK87" s="47"/>
      <c r="TFL87" s="47"/>
      <c r="TFM87" s="47"/>
      <c r="TFN87" s="47"/>
      <c r="TFO87" s="47"/>
      <c r="TFP87" s="47"/>
      <c r="TFQ87" s="47"/>
      <c r="TFR87" s="47"/>
      <c r="TFS87" s="47"/>
      <c r="TFT87" s="47"/>
      <c r="TFU87" s="47"/>
      <c r="TFV87" s="47"/>
      <c r="TFW87" s="47"/>
      <c r="TFX87" s="47"/>
      <c r="TFY87" s="47"/>
      <c r="TFZ87" s="47"/>
      <c r="TGA87" s="47"/>
      <c r="TGB87" s="47"/>
      <c r="TGC87" s="47"/>
      <c r="TGD87" s="47"/>
      <c r="TGE87" s="47"/>
      <c r="TGF87" s="47"/>
      <c r="TGG87" s="47"/>
      <c r="TGH87" s="47"/>
      <c r="TGI87" s="47"/>
      <c r="TGJ87" s="47"/>
      <c r="TGK87" s="47"/>
      <c r="TGL87" s="47"/>
      <c r="TGM87" s="47"/>
      <c r="TGN87" s="47"/>
      <c r="TGO87" s="47"/>
      <c r="TGP87" s="47"/>
      <c r="TGQ87" s="47"/>
      <c r="TGR87" s="47"/>
      <c r="TGS87" s="47"/>
      <c r="TGT87" s="47"/>
      <c r="TGU87" s="47"/>
      <c r="TGV87" s="47"/>
      <c r="TGW87" s="47"/>
      <c r="TGX87" s="47"/>
      <c r="TGY87" s="47"/>
      <c r="TGZ87" s="47"/>
      <c r="THA87" s="47"/>
      <c r="THB87" s="47"/>
      <c r="THC87" s="47"/>
      <c r="THD87" s="47"/>
      <c r="THE87" s="47"/>
      <c r="THF87" s="47"/>
      <c r="THG87" s="47"/>
      <c r="THH87" s="47"/>
      <c r="THI87" s="47"/>
      <c r="THJ87" s="47"/>
      <c r="THK87" s="47"/>
      <c r="THL87" s="47"/>
      <c r="THM87" s="47"/>
      <c r="THN87" s="47"/>
      <c r="THO87" s="47"/>
      <c r="THP87" s="47"/>
      <c r="THQ87" s="47"/>
      <c r="THR87" s="47"/>
      <c r="THS87" s="47"/>
      <c r="THT87" s="47"/>
      <c r="THU87" s="47"/>
      <c r="THV87" s="47"/>
      <c r="THW87" s="47"/>
      <c r="THX87" s="47"/>
      <c r="THY87" s="47"/>
      <c r="THZ87" s="47"/>
      <c r="TIA87" s="47"/>
      <c r="TIB87" s="47"/>
      <c r="TIC87" s="47"/>
      <c r="TID87" s="47"/>
      <c r="TIE87" s="47"/>
      <c r="TIF87" s="47"/>
      <c r="TIG87" s="47"/>
      <c r="TIH87" s="47"/>
      <c r="TII87" s="47"/>
      <c r="TIJ87" s="47"/>
      <c r="TIK87" s="47"/>
      <c r="TIL87" s="47"/>
      <c r="TIM87" s="47"/>
      <c r="TIN87" s="47"/>
      <c r="TIO87" s="47"/>
      <c r="TIP87" s="47"/>
      <c r="TIQ87" s="47"/>
      <c r="TIR87" s="47"/>
      <c r="TIS87" s="47"/>
      <c r="TIT87" s="47"/>
      <c r="TIU87" s="47"/>
      <c r="TIV87" s="47"/>
      <c r="TIW87" s="47"/>
      <c r="TIX87" s="47"/>
      <c r="TIY87" s="47"/>
      <c r="TIZ87" s="47"/>
      <c r="TJA87" s="47"/>
      <c r="TJB87" s="47"/>
      <c r="TJC87" s="47"/>
      <c r="TJD87" s="47"/>
      <c r="TJE87" s="47"/>
      <c r="TJF87" s="47"/>
      <c r="TJG87" s="47"/>
      <c r="TJH87" s="47"/>
      <c r="TJI87" s="47"/>
      <c r="TJJ87" s="47"/>
      <c r="TJK87" s="47"/>
      <c r="TJL87" s="47"/>
      <c r="TJM87" s="47"/>
      <c r="TJN87" s="47"/>
      <c r="TJO87" s="47"/>
      <c r="TJP87" s="47"/>
      <c r="TJQ87" s="47"/>
      <c r="TJR87" s="47"/>
      <c r="TJS87" s="47"/>
      <c r="TJT87" s="47"/>
      <c r="TJU87" s="47"/>
      <c r="TJV87" s="47"/>
      <c r="TJW87" s="47"/>
      <c r="TJX87" s="47"/>
      <c r="TJY87" s="47"/>
      <c r="TJZ87" s="47"/>
      <c r="TKA87" s="47"/>
      <c r="TKB87" s="47"/>
      <c r="TKC87" s="47"/>
      <c r="TKD87" s="47"/>
      <c r="TKE87" s="47"/>
      <c r="TKF87" s="47"/>
      <c r="TKG87" s="47"/>
      <c r="TKH87" s="47"/>
      <c r="TKI87" s="47"/>
      <c r="TKJ87" s="47"/>
      <c r="TKK87" s="47"/>
      <c r="TKL87" s="47"/>
      <c r="TKM87" s="47"/>
      <c r="TKN87" s="47"/>
      <c r="TKO87" s="47"/>
      <c r="TKP87" s="47"/>
      <c r="TKQ87" s="47"/>
      <c r="TKR87" s="47"/>
      <c r="TKS87" s="47"/>
      <c r="TKT87" s="47"/>
      <c r="TKU87" s="47"/>
      <c r="TKV87" s="47"/>
      <c r="TKW87" s="47"/>
      <c r="TKX87" s="47"/>
      <c r="TKY87" s="47"/>
      <c r="TKZ87" s="47"/>
      <c r="TLA87" s="47"/>
      <c r="TLB87" s="47"/>
      <c r="TLC87" s="47"/>
      <c r="TLD87" s="47"/>
      <c r="TLE87" s="47"/>
      <c r="TLF87" s="47"/>
      <c r="TLG87" s="47"/>
      <c r="TLH87" s="47"/>
      <c r="TLI87" s="47"/>
      <c r="TLJ87" s="47"/>
      <c r="TLK87" s="47"/>
      <c r="TLL87" s="47"/>
      <c r="TLM87" s="47"/>
      <c r="TLN87" s="47"/>
      <c r="TLO87" s="47"/>
      <c r="TLP87" s="47"/>
      <c r="TLQ87" s="47"/>
      <c r="TLR87" s="47"/>
      <c r="TLS87" s="47"/>
      <c r="TLT87" s="47"/>
      <c r="TLU87" s="47"/>
      <c r="TLV87" s="47"/>
      <c r="TLW87" s="47"/>
      <c r="TLX87" s="47"/>
      <c r="TLY87" s="47"/>
      <c r="TLZ87" s="47"/>
      <c r="TMA87" s="47"/>
      <c r="TMB87" s="47"/>
      <c r="TMC87" s="47"/>
      <c r="TMD87" s="47"/>
      <c r="TME87" s="47"/>
      <c r="TMF87" s="47"/>
      <c r="TMG87" s="47"/>
      <c r="TMH87" s="47"/>
      <c r="TMI87" s="47"/>
      <c r="TMJ87" s="47"/>
      <c r="TMK87" s="47"/>
      <c r="TML87" s="47"/>
      <c r="TMM87" s="47"/>
      <c r="TMN87" s="47"/>
      <c r="TMO87" s="47"/>
      <c r="TMP87" s="47"/>
      <c r="TMQ87" s="47"/>
      <c r="TMR87" s="47"/>
      <c r="TMS87" s="47"/>
      <c r="TMT87" s="47"/>
      <c r="TMU87" s="47"/>
      <c r="TMV87" s="47"/>
      <c r="TMW87" s="47"/>
      <c r="TMX87" s="47"/>
      <c r="TMY87" s="47"/>
      <c r="TMZ87" s="47"/>
      <c r="TNA87" s="47"/>
      <c r="TNB87" s="47"/>
      <c r="TNC87" s="47"/>
      <c r="TND87" s="47"/>
      <c r="TNE87" s="47"/>
      <c r="TNF87" s="47"/>
      <c r="TNG87" s="47"/>
      <c r="TNH87" s="47"/>
      <c r="TNI87" s="47"/>
      <c r="TNJ87" s="47"/>
      <c r="TNK87" s="47"/>
      <c r="TNL87" s="47"/>
      <c r="TNM87" s="47"/>
      <c r="TNN87" s="47"/>
      <c r="TNO87" s="47"/>
      <c r="TNP87" s="47"/>
      <c r="TNQ87" s="47"/>
      <c r="TNR87" s="47"/>
      <c r="TNS87" s="47"/>
      <c r="TNT87" s="47"/>
      <c r="TNU87" s="47"/>
      <c r="TNV87" s="47"/>
      <c r="TNW87" s="47"/>
      <c r="TNX87" s="47"/>
      <c r="TNY87" s="47"/>
      <c r="TNZ87" s="47"/>
      <c r="TOA87" s="47"/>
      <c r="TOB87" s="47"/>
      <c r="TOC87" s="47"/>
      <c r="TOD87" s="47"/>
      <c r="TOE87" s="47"/>
      <c r="TOF87" s="47"/>
      <c r="TOG87" s="47"/>
      <c r="TOH87" s="47"/>
      <c r="TOI87" s="47"/>
      <c r="TOJ87" s="47"/>
      <c r="TOK87" s="47"/>
      <c r="TOL87" s="47"/>
      <c r="TOM87" s="47"/>
      <c r="TON87" s="47"/>
      <c r="TOO87" s="47"/>
      <c r="TOP87" s="47"/>
      <c r="TOQ87" s="47"/>
      <c r="TOR87" s="47"/>
      <c r="TOS87" s="47"/>
      <c r="TOT87" s="47"/>
      <c r="TOU87" s="47"/>
      <c r="TOV87" s="47"/>
      <c r="TOW87" s="47"/>
      <c r="TOX87" s="47"/>
      <c r="TOY87" s="47"/>
      <c r="TOZ87" s="47"/>
      <c r="TPA87" s="47"/>
      <c r="TPB87" s="47"/>
      <c r="TPC87" s="47"/>
      <c r="TPD87" s="47"/>
      <c r="TPE87" s="47"/>
      <c r="TPF87" s="47"/>
      <c r="TPG87" s="47"/>
      <c r="TPH87" s="47"/>
      <c r="TPI87" s="47"/>
      <c r="TPJ87" s="47"/>
      <c r="TPK87" s="47"/>
      <c r="TPL87" s="47"/>
      <c r="TPM87" s="47"/>
      <c r="TPN87" s="47"/>
      <c r="TPO87" s="47"/>
      <c r="TPP87" s="47"/>
      <c r="TPQ87" s="47"/>
      <c r="TPR87" s="47"/>
      <c r="TPS87" s="47"/>
      <c r="TPT87" s="47"/>
      <c r="TPU87" s="47"/>
      <c r="TPV87" s="47"/>
      <c r="TPW87" s="47"/>
      <c r="TPX87" s="47"/>
      <c r="TPY87" s="47"/>
      <c r="TPZ87" s="47"/>
      <c r="TQA87" s="47"/>
      <c r="TQB87" s="47"/>
      <c r="TQC87" s="47"/>
      <c r="TQD87" s="47"/>
      <c r="TQE87" s="47"/>
      <c r="TQF87" s="47"/>
      <c r="TQG87" s="47"/>
      <c r="TQH87" s="47"/>
      <c r="TQI87" s="47"/>
      <c r="TQJ87" s="47"/>
      <c r="TQK87" s="47"/>
      <c r="TQL87" s="47"/>
      <c r="TQM87" s="47"/>
      <c r="TQN87" s="47"/>
      <c r="TQO87" s="47"/>
      <c r="TQP87" s="47"/>
      <c r="TQQ87" s="47"/>
      <c r="TQR87" s="47"/>
      <c r="TQS87" s="47"/>
      <c r="TQT87" s="47"/>
      <c r="TQU87" s="47"/>
      <c r="TQV87" s="47"/>
      <c r="TQW87" s="47"/>
      <c r="TQX87" s="47"/>
      <c r="TQY87" s="47"/>
      <c r="TQZ87" s="47"/>
      <c r="TRA87" s="47"/>
      <c r="TRB87" s="47"/>
      <c r="TRC87" s="47"/>
      <c r="TRD87" s="47"/>
      <c r="TRE87" s="47"/>
      <c r="TRF87" s="47"/>
      <c r="TRG87" s="47"/>
      <c r="TRH87" s="47"/>
      <c r="TRI87" s="47"/>
      <c r="TRJ87" s="47"/>
      <c r="TRK87" s="47"/>
      <c r="TRL87" s="47"/>
      <c r="TRM87" s="47"/>
      <c r="TRN87" s="47"/>
      <c r="TRO87" s="47"/>
      <c r="TRP87" s="47"/>
      <c r="TRQ87" s="47"/>
      <c r="TRR87" s="47"/>
      <c r="TRS87" s="47"/>
      <c r="TRT87" s="47"/>
      <c r="TRU87" s="47"/>
      <c r="TRV87" s="47"/>
      <c r="TRW87" s="47"/>
      <c r="TRX87" s="47"/>
      <c r="TRY87" s="47"/>
      <c r="TRZ87" s="47"/>
      <c r="TSA87" s="47"/>
      <c r="TSB87" s="47"/>
      <c r="TSC87" s="47"/>
      <c r="TSD87" s="47"/>
      <c r="TSE87" s="47"/>
      <c r="TSF87" s="47"/>
      <c r="TSG87" s="47"/>
      <c r="TSH87" s="47"/>
      <c r="TSI87" s="47"/>
      <c r="TSJ87" s="47"/>
      <c r="TSK87" s="47"/>
      <c r="TSL87" s="47"/>
      <c r="TSM87" s="47"/>
      <c r="TSN87" s="47"/>
      <c r="TSO87" s="47"/>
      <c r="TSP87" s="47"/>
      <c r="TSQ87" s="47"/>
      <c r="TSR87" s="47"/>
      <c r="TSS87" s="47"/>
      <c r="TST87" s="47"/>
      <c r="TSU87" s="47"/>
      <c r="TSV87" s="47"/>
      <c r="TSW87" s="47"/>
      <c r="TSX87" s="47"/>
      <c r="TSY87" s="47"/>
      <c r="TSZ87" s="47"/>
      <c r="TTA87" s="47"/>
      <c r="TTB87" s="47"/>
      <c r="TTC87" s="47"/>
      <c r="TTD87" s="47"/>
      <c r="TTE87" s="47"/>
      <c r="TTF87" s="47"/>
      <c r="TTG87" s="47"/>
      <c r="TTH87" s="47"/>
      <c r="TTI87" s="47"/>
      <c r="TTJ87" s="47"/>
      <c r="TTK87" s="47"/>
      <c r="TTL87" s="47"/>
      <c r="TTM87" s="47"/>
      <c r="TTN87" s="47"/>
      <c r="TTO87" s="47"/>
      <c r="TTP87" s="47"/>
      <c r="TTQ87" s="47"/>
      <c r="TTR87" s="47"/>
      <c r="TTS87" s="47"/>
      <c r="TTT87" s="47"/>
      <c r="TTU87" s="47"/>
      <c r="TTV87" s="47"/>
      <c r="TTW87" s="47"/>
      <c r="TTX87" s="47"/>
      <c r="TTY87" s="47"/>
      <c r="TTZ87" s="47"/>
      <c r="TUA87" s="47"/>
      <c r="TUB87" s="47"/>
      <c r="TUC87" s="47"/>
      <c r="TUD87" s="47"/>
      <c r="TUE87" s="47"/>
      <c r="TUF87" s="47"/>
      <c r="TUG87" s="47"/>
      <c r="TUH87" s="47"/>
      <c r="TUI87" s="47"/>
      <c r="TUJ87" s="47"/>
      <c r="TUK87" s="47"/>
      <c r="TUL87" s="47"/>
      <c r="TUM87" s="47"/>
      <c r="TUN87" s="47"/>
      <c r="TUO87" s="47"/>
      <c r="TUP87" s="47"/>
      <c r="TUQ87" s="47"/>
      <c r="TUR87" s="47"/>
      <c r="TUS87" s="47"/>
      <c r="TUT87" s="47"/>
      <c r="TUU87" s="47"/>
      <c r="TUV87" s="47"/>
      <c r="TUW87" s="47"/>
      <c r="TUX87" s="47"/>
      <c r="TUY87" s="47"/>
      <c r="TUZ87" s="47"/>
      <c r="TVA87" s="47"/>
      <c r="TVB87" s="47"/>
      <c r="TVC87" s="47"/>
      <c r="TVD87" s="47"/>
      <c r="TVE87" s="47"/>
      <c r="TVF87" s="47"/>
      <c r="TVG87" s="47"/>
      <c r="TVH87" s="47"/>
      <c r="TVI87" s="47"/>
      <c r="TVJ87" s="47"/>
      <c r="TVK87" s="47"/>
      <c r="TVL87" s="47"/>
      <c r="TVM87" s="47"/>
      <c r="TVN87" s="47"/>
      <c r="TVO87" s="47"/>
      <c r="TVP87" s="47"/>
      <c r="TVQ87" s="47"/>
      <c r="TVR87" s="47"/>
      <c r="TVS87" s="47"/>
      <c r="TVT87" s="47"/>
      <c r="TVU87" s="47"/>
      <c r="TVV87" s="47"/>
      <c r="TVW87" s="47"/>
      <c r="TVX87" s="47"/>
      <c r="TVY87" s="47"/>
      <c r="TVZ87" s="47"/>
      <c r="TWA87" s="47"/>
      <c r="TWB87" s="47"/>
      <c r="TWC87" s="47"/>
      <c r="TWD87" s="47"/>
      <c r="TWE87" s="47"/>
      <c r="TWF87" s="47"/>
      <c r="TWG87" s="47"/>
      <c r="TWH87" s="47"/>
      <c r="TWI87" s="47"/>
      <c r="TWJ87" s="47"/>
      <c r="TWK87" s="47"/>
      <c r="TWL87" s="47"/>
      <c r="TWM87" s="47"/>
      <c r="TWN87" s="47"/>
      <c r="TWO87" s="47"/>
      <c r="TWP87" s="47"/>
      <c r="TWQ87" s="47"/>
      <c r="TWR87" s="47"/>
      <c r="TWS87" s="47"/>
      <c r="TWT87" s="47"/>
      <c r="TWU87" s="47"/>
      <c r="TWV87" s="47"/>
      <c r="TWW87" s="47"/>
      <c r="TWX87" s="47"/>
      <c r="TWY87" s="47"/>
      <c r="TWZ87" s="47"/>
      <c r="TXA87" s="47"/>
      <c r="TXB87" s="47"/>
      <c r="TXC87" s="47"/>
      <c r="TXD87" s="47"/>
      <c r="TXE87" s="47"/>
      <c r="TXF87" s="47"/>
      <c r="TXG87" s="47"/>
      <c r="TXH87" s="47"/>
      <c r="TXI87" s="47"/>
      <c r="TXJ87" s="47"/>
      <c r="TXK87" s="47"/>
      <c r="TXL87" s="47"/>
      <c r="TXM87" s="47"/>
      <c r="TXN87" s="47"/>
      <c r="TXO87" s="47"/>
      <c r="TXP87" s="47"/>
      <c r="TXQ87" s="47"/>
      <c r="TXR87" s="47"/>
      <c r="TXS87" s="47"/>
      <c r="TXT87" s="47"/>
      <c r="TXU87" s="47"/>
      <c r="TXV87" s="47"/>
      <c r="TXW87" s="47"/>
      <c r="TXX87" s="47"/>
      <c r="TXY87" s="47"/>
      <c r="TXZ87" s="47"/>
      <c r="TYA87" s="47"/>
      <c r="TYB87" s="47"/>
      <c r="TYC87" s="47"/>
      <c r="TYD87" s="47"/>
      <c r="TYE87" s="47"/>
      <c r="TYF87" s="47"/>
      <c r="TYG87" s="47"/>
      <c r="TYH87" s="47"/>
      <c r="TYI87" s="47"/>
      <c r="TYJ87" s="47"/>
      <c r="TYK87" s="47"/>
      <c r="TYL87" s="47"/>
      <c r="TYM87" s="47"/>
      <c r="TYN87" s="47"/>
      <c r="TYO87" s="47"/>
      <c r="TYP87" s="47"/>
      <c r="TYQ87" s="47"/>
      <c r="TYR87" s="47"/>
      <c r="TYS87" s="47"/>
      <c r="TYT87" s="47"/>
      <c r="TYU87" s="47"/>
      <c r="TYV87" s="47"/>
      <c r="TYW87" s="47"/>
      <c r="TYX87" s="47"/>
      <c r="TYY87" s="47"/>
      <c r="TYZ87" s="47"/>
      <c r="TZA87" s="47"/>
      <c r="TZB87" s="47"/>
      <c r="TZC87" s="47"/>
      <c r="TZD87" s="47"/>
      <c r="TZE87" s="47"/>
      <c r="TZF87" s="47"/>
      <c r="TZG87" s="47"/>
      <c r="TZH87" s="47"/>
      <c r="TZI87" s="47"/>
      <c r="TZJ87" s="47"/>
      <c r="TZK87" s="47"/>
      <c r="TZL87" s="47"/>
      <c r="TZM87" s="47"/>
      <c r="TZN87" s="47"/>
      <c r="TZO87" s="47"/>
      <c r="TZP87" s="47"/>
      <c r="TZQ87" s="47"/>
      <c r="TZR87" s="47"/>
      <c r="TZS87" s="47"/>
      <c r="TZT87" s="47"/>
      <c r="TZU87" s="47"/>
      <c r="TZV87" s="47"/>
      <c r="TZW87" s="47"/>
      <c r="TZX87" s="47"/>
      <c r="TZY87" s="47"/>
      <c r="TZZ87" s="47"/>
      <c r="UAA87" s="47"/>
      <c r="UAB87" s="47"/>
      <c r="UAC87" s="47"/>
      <c r="UAD87" s="47"/>
      <c r="UAE87" s="47"/>
      <c r="UAF87" s="47"/>
      <c r="UAG87" s="47"/>
      <c r="UAH87" s="47"/>
      <c r="UAI87" s="47"/>
      <c r="UAJ87" s="47"/>
      <c r="UAK87" s="47"/>
      <c r="UAL87" s="47"/>
      <c r="UAM87" s="47"/>
      <c r="UAN87" s="47"/>
      <c r="UAO87" s="47"/>
      <c r="UAP87" s="47"/>
      <c r="UAQ87" s="47"/>
      <c r="UAR87" s="47"/>
      <c r="UAS87" s="47"/>
      <c r="UAT87" s="47"/>
      <c r="UAU87" s="47"/>
      <c r="UAV87" s="47"/>
      <c r="UAW87" s="47"/>
      <c r="UAX87" s="47"/>
      <c r="UAY87" s="47"/>
      <c r="UAZ87" s="47"/>
      <c r="UBA87" s="47"/>
      <c r="UBB87" s="47"/>
      <c r="UBC87" s="47"/>
      <c r="UBD87" s="47"/>
      <c r="UBE87" s="47"/>
      <c r="UBF87" s="47"/>
      <c r="UBG87" s="47"/>
      <c r="UBH87" s="47"/>
      <c r="UBI87" s="47"/>
      <c r="UBJ87" s="47"/>
      <c r="UBK87" s="47"/>
      <c r="UBL87" s="47"/>
      <c r="UBM87" s="47"/>
      <c r="UBN87" s="47"/>
      <c r="UBO87" s="47"/>
      <c r="UBP87" s="47"/>
      <c r="UBQ87" s="47"/>
      <c r="UBR87" s="47"/>
      <c r="UBS87" s="47"/>
      <c r="UBT87" s="47"/>
      <c r="UBU87" s="47"/>
      <c r="UBV87" s="47"/>
      <c r="UBW87" s="47"/>
      <c r="UBX87" s="47"/>
      <c r="UBY87" s="47"/>
      <c r="UBZ87" s="47"/>
      <c r="UCA87" s="47"/>
      <c r="UCB87" s="47"/>
      <c r="UCC87" s="47"/>
      <c r="UCD87" s="47"/>
      <c r="UCE87" s="47"/>
      <c r="UCF87" s="47"/>
      <c r="UCG87" s="47"/>
      <c r="UCH87" s="47"/>
      <c r="UCI87" s="47"/>
      <c r="UCJ87" s="47"/>
      <c r="UCK87" s="47"/>
      <c r="UCL87" s="47"/>
      <c r="UCM87" s="47"/>
      <c r="UCN87" s="47"/>
      <c r="UCO87" s="47"/>
      <c r="UCP87" s="47"/>
      <c r="UCQ87" s="47"/>
      <c r="UCR87" s="47"/>
      <c r="UCS87" s="47"/>
      <c r="UCT87" s="47"/>
      <c r="UCU87" s="47"/>
      <c r="UCV87" s="47"/>
      <c r="UCW87" s="47"/>
      <c r="UCX87" s="47"/>
      <c r="UCY87" s="47"/>
      <c r="UCZ87" s="47"/>
      <c r="UDA87" s="47"/>
      <c r="UDB87" s="47"/>
      <c r="UDC87" s="47"/>
      <c r="UDD87" s="47"/>
      <c r="UDE87" s="47"/>
      <c r="UDF87" s="47"/>
      <c r="UDG87" s="47"/>
      <c r="UDH87" s="47"/>
      <c r="UDI87" s="47"/>
      <c r="UDJ87" s="47"/>
      <c r="UDK87" s="47"/>
      <c r="UDL87" s="47"/>
      <c r="UDM87" s="47"/>
      <c r="UDN87" s="47"/>
      <c r="UDO87" s="47"/>
      <c r="UDP87" s="47"/>
      <c r="UDQ87" s="47"/>
      <c r="UDR87" s="47"/>
      <c r="UDS87" s="47"/>
      <c r="UDT87" s="47"/>
      <c r="UDU87" s="47"/>
      <c r="UDV87" s="47"/>
      <c r="UDW87" s="47"/>
      <c r="UDX87" s="47"/>
      <c r="UDY87" s="47"/>
      <c r="UDZ87" s="47"/>
      <c r="UEA87" s="47"/>
      <c r="UEB87" s="47"/>
      <c r="UEC87" s="47"/>
      <c r="UED87" s="47"/>
      <c r="UEE87" s="47"/>
      <c r="UEF87" s="47"/>
      <c r="UEG87" s="47"/>
      <c r="UEH87" s="47"/>
      <c r="UEI87" s="47"/>
      <c r="UEJ87" s="47"/>
      <c r="UEK87" s="47"/>
      <c r="UEL87" s="47"/>
      <c r="UEM87" s="47"/>
      <c r="UEN87" s="47"/>
      <c r="UEO87" s="47"/>
      <c r="UEP87" s="47"/>
      <c r="UEQ87" s="47"/>
      <c r="UER87" s="47"/>
      <c r="UES87" s="47"/>
      <c r="UET87" s="47"/>
      <c r="UEU87" s="47"/>
      <c r="UEV87" s="47"/>
      <c r="UEW87" s="47"/>
      <c r="UEX87" s="47"/>
      <c r="UEY87" s="47"/>
      <c r="UEZ87" s="47"/>
      <c r="UFA87" s="47"/>
      <c r="UFB87" s="47"/>
      <c r="UFC87" s="47"/>
      <c r="UFD87" s="47"/>
      <c r="UFE87" s="47"/>
      <c r="UFF87" s="47"/>
      <c r="UFG87" s="47"/>
      <c r="UFH87" s="47"/>
      <c r="UFI87" s="47"/>
      <c r="UFJ87" s="47"/>
      <c r="UFK87" s="47"/>
      <c r="UFL87" s="47"/>
      <c r="UFM87" s="47"/>
      <c r="UFN87" s="47"/>
      <c r="UFO87" s="47"/>
      <c r="UFP87" s="47"/>
      <c r="UFQ87" s="47"/>
      <c r="UFR87" s="47"/>
      <c r="UFS87" s="47"/>
      <c r="UFT87" s="47"/>
      <c r="UFU87" s="47"/>
      <c r="UFV87" s="47"/>
      <c r="UFW87" s="47"/>
      <c r="UFX87" s="47"/>
      <c r="UFY87" s="47"/>
      <c r="UFZ87" s="47"/>
      <c r="UGA87" s="47"/>
      <c r="UGB87" s="47"/>
      <c r="UGC87" s="47"/>
      <c r="UGD87" s="47"/>
      <c r="UGE87" s="47"/>
      <c r="UGF87" s="47"/>
      <c r="UGG87" s="47"/>
      <c r="UGH87" s="47"/>
      <c r="UGI87" s="47"/>
      <c r="UGJ87" s="47"/>
      <c r="UGK87" s="47"/>
      <c r="UGL87" s="47"/>
      <c r="UGM87" s="47"/>
      <c r="UGN87" s="47"/>
      <c r="UGO87" s="47"/>
      <c r="UGP87" s="47"/>
      <c r="UGQ87" s="47"/>
      <c r="UGR87" s="47"/>
      <c r="UGS87" s="47"/>
      <c r="UGT87" s="47"/>
      <c r="UGU87" s="47"/>
      <c r="UGV87" s="47"/>
      <c r="UGW87" s="47"/>
      <c r="UGX87" s="47"/>
      <c r="UGY87" s="47"/>
      <c r="UGZ87" s="47"/>
      <c r="UHA87" s="47"/>
      <c r="UHB87" s="47"/>
      <c r="UHC87" s="47"/>
      <c r="UHD87" s="47"/>
      <c r="UHE87" s="47"/>
      <c r="UHF87" s="47"/>
      <c r="UHG87" s="47"/>
      <c r="UHH87" s="47"/>
      <c r="UHI87" s="47"/>
      <c r="UHJ87" s="47"/>
      <c r="UHK87" s="47"/>
      <c r="UHL87" s="47"/>
      <c r="UHM87" s="47"/>
      <c r="UHN87" s="47"/>
      <c r="UHO87" s="47"/>
      <c r="UHP87" s="47"/>
      <c r="UHQ87" s="47"/>
      <c r="UHR87" s="47"/>
      <c r="UHS87" s="47"/>
      <c r="UHT87" s="47"/>
      <c r="UHU87" s="47"/>
      <c r="UHV87" s="47"/>
      <c r="UHW87" s="47"/>
      <c r="UHX87" s="47"/>
      <c r="UHY87" s="47"/>
      <c r="UHZ87" s="47"/>
      <c r="UIA87" s="47"/>
      <c r="UIB87" s="47"/>
      <c r="UIC87" s="47"/>
      <c r="UID87" s="47"/>
      <c r="UIE87" s="47"/>
      <c r="UIF87" s="47"/>
      <c r="UIG87" s="47"/>
      <c r="UIH87" s="47"/>
      <c r="UII87" s="47"/>
      <c r="UIJ87" s="47"/>
      <c r="UIK87" s="47"/>
      <c r="UIL87" s="47"/>
      <c r="UIM87" s="47"/>
      <c r="UIN87" s="47"/>
      <c r="UIO87" s="47"/>
      <c r="UIP87" s="47"/>
      <c r="UIQ87" s="47"/>
      <c r="UIR87" s="47"/>
      <c r="UIS87" s="47"/>
      <c r="UIT87" s="47"/>
      <c r="UIU87" s="47"/>
      <c r="UIV87" s="47"/>
      <c r="UIW87" s="47"/>
      <c r="UIX87" s="47"/>
      <c r="UIY87" s="47"/>
      <c r="UIZ87" s="47"/>
      <c r="UJA87" s="47"/>
      <c r="UJB87" s="47"/>
      <c r="UJC87" s="47"/>
      <c r="UJD87" s="47"/>
      <c r="UJE87" s="47"/>
      <c r="UJF87" s="47"/>
      <c r="UJG87" s="47"/>
      <c r="UJH87" s="47"/>
      <c r="UJI87" s="47"/>
      <c r="UJJ87" s="47"/>
      <c r="UJK87" s="47"/>
      <c r="UJL87" s="47"/>
      <c r="UJM87" s="47"/>
      <c r="UJN87" s="47"/>
      <c r="UJO87" s="47"/>
      <c r="UJP87" s="47"/>
      <c r="UJQ87" s="47"/>
      <c r="UJR87" s="47"/>
      <c r="UJS87" s="47"/>
      <c r="UJT87" s="47"/>
      <c r="UJU87" s="47"/>
      <c r="UJV87" s="47"/>
      <c r="UJW87" s="47"/>
      <c r="UJX87" s="47"/>
      <c r="UJY87" s="47"/>
      <c r="UJZ87" s="47"/>
      <c r="UKA87" s="47"/>
      <c r="UKB87" s="47"/>
      <c r="UKC87" s="47"/>
      <c r="UKD87" s="47"/>
      <c r="UKE87" s="47"/>
      <c r="UKF87" s="47"/>
      <c r="UKG87" s="47"/>
      <c r="UKH87" s="47"/>
      <c r="UKI87" s="47"/>
      <c r="UKJ87" s="47"/>
      <c r="UKK87" s="47"/>
      <c r="UKL87" s="47"/>
      <c r="UKM87" s="47"/>
      <c r="UKN87" s="47"/>
      <c r="UKO87" s="47"/>
      <c r="UKP87" s="47"/>
      <c r="UKQ87" s="47"/>
      <c r="UKR87" s="47"/>
      <c r="UKS87" s="47"/>
      <c r="UKT87" s="47"/>
      <c r="UKU87" s="47"/>
      <c r="UKV87" s="47"/>
      <c r="UKW87" s="47"/>
      <c r="UKX87" s="47"/>
      <c r="UKY87" s="47"/>
      <c r="UKZ87" s="47"/>
      <c r="ULA87" s="47"/>
      <c r="ULB87" s="47"/>
      <c r="ULC87" s="47"/>
      <c r="ULD87" s="47"/>
      <c r="ULE87" s="47"/>
      <c r="ULF87" s="47"/>
      <c r="ULG87" s="47"/>
      <c r="ULH87" s="47"/>
      <c r="ULI87" s="47"/>
      <c r="ULJ87" s="47"/>
      <c r="ULK87" s="47"/>
      <c r="ULL87" s="47"/>
      <c r="ULM87" s="47"/>
      <c r="ULN87" s="47"/>
      <c r="ULO87" s="47"/>
      <c r="ULP87" s="47"/>
      <c r="ULQ87" s="47"/>
      <c r="ULR87" s="47"/>
      <c r="ULS87" s="47"/>
      <c r="ULT87" s="47"/>
      <c r="ULU87" s="47"/>
      <c r="ULV87" s="47"/>
      <c r="ULW87" s="47"/>
      <c r="ULX87" s="47"/>
      <c r="ULY87" s="47"/>
      <c r="ULZ87" s="47"/>
      <c r="UMA87" s="47"/>
      <c r="UMB87" s="47"/>
      <c r="UMC87" s="47"/>
      <c r="UMD87" s="47"/>
      <c r="UME87" s="47"/>
      <c r="UMF87" s="47"/>
      <c r="UMG87" s="47"/>
      <c r="UMH87" s="47"/>
      <c r="UMI87" s="47"/>
      <c r="UMJ87" s="47"/>
      <c r="UMK87" s="47"/>
      <c r="UML87" s="47"/>
      <c r="UMM87" s="47"/>
      <c r="UMN87" s="47"/>
      <c r="UMO87" s="47"/>
      <c r="UMP87" s="47"/>
      <c r="UMQ87" s="47"/>
      <c r="UMR87" s="47"/>
      <c r="UMS87" s="47"/>
      <c r="UMT87" s="47"/>
      <c r="UMU87" s="47"/>
      <c r="UMV87" s="47"/>
      <c r="UMW87" s="47"/>
      <c r="UMX87" s="47"/>
      <c r="UMY87" s="47"/>
      <c r="UMZ87" s="47"/>
      <c r="UNA87" s="47"/>
      <c r="UNB87" s="47"/>
      <c r="UNC87" s="47"/>
      <c r="UND87" s="47"/>
      <c r="UNE87" s="47"/>
      <c r="UNF87" s="47"/>
      <c r="UNG87" s="47"/>
      <c r="UNH87" s="47"/>
      <c r="UNI87" s="47"/>
      <c r="UNJ87" s="47"/>
      <c r="UNK87" s="47"/>
      <c r="UNL87" s="47"/>
      <c r="UNM87" s="47"/>
      <c r="UNN87" s="47"/>
      <c r="UNO87" s="47"/>
      <c r="UNP87" s="47"/>
      <c r="UNQ87" s="47"/>
      <c r="UNR87" s="47"/>
      <c r="UNS87" s="47"/>
      <c r="UNT87" s="47"/>
      <c r="UNU87" s="47"/>
      <c r="UNV87" s="47"/>
      <c r="UNW87" s="47"/>
      <c r="UNX87" s="47"/>
      <c r="UNY87" s="47"/>
      <c r="UNZ87" s="47"/>
      <c r="UOA87" s="47"/>
      <c r="UOB87" s="47"/>
      <c r="UOC87" s="47"/>
      <c r="UOD87" s="47"/>
      <c r="UOE87" s="47"/>
      <c r="UOF87" s="47"/>
      <c r="UOG87" s="47"/>
      <c r="UOH87" s="47"/>
      <c r="UOI87" s="47"/>
      <c r="UOJ87" s="47"/>
      <c r="UOK87" s="47"/>
      <c r="UOL87" s="47"/>
      <c r="UOM87" s="47"/>
      <c r="UON87" s="47"/>
      <c r="UOO87" s="47"/>
      <c r="UOP87" s="47"/>
      <c r="UOQ87" s="47"/>
      <c r="UOR87" s="47"/>
      <c r="UOS87" s="47"/>
      <c r="UOT87" s="47"/>
      <c r="UOU87" s="47"/>
      <c r="UOV87" s="47"/>
      <c r="UOW87" s="47"/>
      <c r="UOX87" s="47"/>
      <c r="UOY87" s="47"/>
      <c r="UOZ87" s="47"/>
      <c r="UPA87" s="47"/>
      <c r="UPB87" s="47"/>
      <c r="UPC87" s="47"/>
      <c r="UPD87" s="47"/>
      <c r="UPE87" s="47"/>
      <c r="UPF87" s="47"/>
      <c r="UPG87" s="47"/>
      <c r="UPH87" s="47"/>
      <c r="UPI87" s="47"/>
      <c r="UPJ87" s="47"/>
      <c r="UPK87" s="47"/>
      <c r="UPL87" s="47"/>
      <c r="UPM87" s="47"/>
      <c r="UPN87" s="47"/>
      <c r="UPO87" s="47"/>
      <c r="UPP87" s="47"/>
      <c r="UPQ87" s="47"/>
      <c r="UPR87" s="47"/>
      <c r="UPS87" s="47"/>
      <c r="UPT87" s="47"/>
      <c r="UPU87" s="47"/>
      <c r="UPV87" s="47"/>
      <c r="UPW87" s="47"/>
      <c r="UPX87" s="47"/>
      <c r="UPY87" s="47"/>
      <c r="UPZ87" s="47"/>
      <c r="UQA87" s="47"/>
      <c r="UQB87" s="47"/>
      <c r="UQC87" s="47"/>
      <c r="UQD87" s="47"/>
      <c r="UQE87" s="47"/>
      <c r="UQF87" s="47"/>
      <c r="UQG87" s="47"/>
      <c r="UQH87" s="47"/>
      <c r="UQI87" s="47"/>
      <c r="UQJ87" s="47"/>
      <c r="UQK87" s="47"/>
      <c r="UQL87" s="47"/>
      <c r="UQM87" s="47"/>
      <c r="UQN87" s="47"/>
      <c r="UQO87" s="47"/>
      <c r="UQP87" s="47"/>
      <c r="UQQ87" s="47"/>
      <c r="UQR87" s="47"/>
      <c r="UQS87" s="47"/>
      <c r="UQT87" s="47"/>
      <c r="UQU87" s="47"/>
      <c r="UQV87" s="47"/>
      <c r="UQW87" s="47"/>
      <c r="UQX87" s="47"/>
      <c r="UQY87" s="47"/>
      <c r="UQZ87" s="47"/>
      <c r="URA87" s="47"/>
      <c r="URB87" s="47"/>
      <c r="URC87" s="47"/>
      <c r="URD87" s="47"/>
      <c r="URE87" s="47"/>
      <c r="URF87" s="47"/>
      <c r="URG87" s="47"/>
      <c r="URH87" s="47"/>
      <c r="URI87" s="47"/>
      <c r="URJ87" s="47"/>
      <c r="URK87" s="47"/>
      <c r="URL87" s="47"/>
      <c r="URM87" s="47"/>
      <c r="URN87" s="47"/>
      <c r="URO87" s="47"/>
      <c r="URP87" s="47"/>
      <c r="URQ87" s="47"/>
      <c r="URR87" s="47"/>
      <c r="URS87" s="47"/>
      <c r="URT87" s="47"/>
      <c r="URU87" s="47"/>
      <c r="URV87" s="47"/>
      <c r="URW87" s="47"/>
      <c r="URX87" s="47"/>
      <c r="URY87" s="47"/>
      <c r="URZ87" s="47"/>
      <c r="USA87" s="47"/>
      <c r="USB87" s="47"/>
      <c r="USC87" s="47"/>
      <c r="USD87" s="47"/>
      <c r="USE87" s="47"/>
      <c r="USF87" s="47"/>
      <c r="USG87" s="47"/>
      <c r="USH87" s="47"/>
      <c r="USI87" s="47"/>
      <c r="USJ87" s="47"/>
      <c r="USK87" s="47"/>
      <c r="USL87" s="47"/>
      <c r="USM87" s="47"/>
      <c r="USN87" s="47"/>
      <c r="USO87" s="47"/>
      <c r="USP87" s="47"/>
      <c r="USQ87" s="47"/>
      <c r="USR87" s="47"/>
      <c r="USS87" s="47"/>
      <c r="UST87" s="47"/>
      <c r="USU87" s="47"/>
      <c r="USV87" s="47"/>
      <c r="USW87" s="47"/>
      <c r="USX87" s="47"/>
      <c r="USY87" s="47"/>
      <c r="USZ87" s="47"/>
      <c r="UTA87" s="47"/>
      <c r="UTB87" s="47"/>
      <c r="UTC87" s="47"/>
      <c r="UTD87" s="47"/>
      <c r="UTE87" s="47"/>
      <c r="UTF87" s="47"/>
      <c r="UTG87" s="47"/>
      <c r="UTH87" s="47"/>
      <c r="UTI87" s="47"/>
      <c r="UTJ87" s="47"/>
      <c r="UTK87" s="47"/>
      <c r="UTL87" s="47"/>
      <c r="UTM87" s="47"/>
      <c r="UTN87" s="47"/>
      <c r="UTO87" s="47"/>
      <c r="UTP87" s="47"/>
      <c r="UTQ87" s="47"/>
      <c r="UTR87" s="47"/>
      <c r="UTS87" s="47"/>
      <c r="UTT87" s="47"/>
      <c r="UTU87" s="47"/>
      <c r="UTV87" s="47"/>
      <c r="UTW87" s="47"/>
      <c r="UTX87" s="47"/>
      <c r="UTY87" s="47"/>
      <c r="UTZ87" s="47"/>
      <c r="UUA87" s="47"/>
      <c r="UUB87" s="47"/>
      <c r="UUC87" s="47"/>
      <c r="UUD87" s="47"/>
      <c r="UUE87" s="47"/>
      <c r="UUF87" s="47"/>
      <c r="UUG87" s="47"/>
      <c r="UUH87" s="47"/>
      <c r="UUI87" s="47"/>
      <c r="UUJ87" s="47"/>
      <c r="UUK87" s="47"/>
      <c r="UUL87" s="47"/>
      <c r="UUM87" s="47"/>
      <c r="UUN87" s="47"/>
      <c r="UUO87" s="47"/>
      <c r="UUP87" s="47"/>
      <c r="UUQ87" s="47"/>
      <c r="UUR87" s="47"/>
      <c r="UUS87" s="47"/>
      <c r="UUT87" s="47"/>
      <c r="UUU87" s="47"/>
      <c r="UUV87" s="47"/>
      <c r="UUW87" s="47"/>
      <c r="UUX87" s="47"/>
      <c r="UUY87" s="47"/>
      <c r="UUZ87" s="47"/>
      <c r="UVA87" s="47"/>
      <c r="UVB87" s="47"/>
      <c r="UVC87" s="47"/>
      <c r="UVD87" s="47"/>
      <c r="UVE87" s="47"/>
      <c r="UVF87" s="47"/>
      <c r="UVG87" s="47"/>
      <c r="UVH87" s="47"/>
      <c r="UVI87" s="47"/>
      <c r="UVJ87" s="47"/>
      <c r="UVK87" s="47"/>
      <c r="UVL87" s="47"/>
      <c r="UVM87" s="47"/>
      <c r="UVN87" s="47"/>
      <c r="UVO87" s="47"/>
      <c r="UVP87" s="47"/>
      <c r="UVQ87" s="47"/>
      <c r="UVR87" s="47"/>
      <c r="UVS87" s="47"/>
      <c r="UVT87" s="47"/>
      <c r="UVU87" s="47"/>
      <c r="UVV87" s="47"/>
      <c r="UVW87" s="47"/>
      <c r="UVX87" s="47"/>
      <c r="UVY87" s="47"/>
      <c r="UVZ87" s="47"/>
      <c r="UWA87" s="47"/>
      <c r="UWB87" s="47"/>
      <c r="UWC87" s="47"/>
      <c r="UWD87" s="47"/>
      <c r="UWE87" s="47"/>
      <c r="UWF87" s="47"/>
      <c r="UWG87" s="47"/>
      <c r="UWH87" s="47"/>
      <c r="UWI87" s="47"/>
      <c r="UWJ87" s="47"/>
      <c r="UWK87" s="47"/>
      <c r="UWL87" s="47"/>
      <c r="UWM87" s="47"/>
      <c r="UWN87" s="47"/>
      <c r="UWO87" s="47"/>
      <c r="UWP87" s="47"/>
      <c r="UWQ87" s="47"/>
      <c r="UWR87" s="47"/>
      <c r="UWS87" s="47"/>
      <c r="UWT87" s="47"/>
      <c r="UWU87" s="47"/>
      <c r="UWV87" s="47"/>
      <c r="UWW87" s="47"/>
      <c r="UWX87" s="47"/>
      <c r="UWY87" s="47"/>
      <c r="UWZ87" s="47"/>
      <c r="UXA87" s="47"/>
      <c r="UXB87" s="47"/>
      <c r="UXC87" s="47"/>
      <c r="UXD87" s="47"/>
      <c r="UXE87" s="47"/>
      <c r="UXF87" s="47"/>
      <c r="UXG87" s="47"/>
      <c r="UXH87" s="47"/>
      <c r="UXI87" s="47"/>
      <c r="UXJ87" s="47"/>
      <c r="UXK87" s="47"/>
      <c r="UXL87" s="47"/>
      <c r="UXM87" s="47"/>
      <c r="UXN87" s="47"/>
      <c r="UXO87" s="47"/>
      <c r="UXP87" s="47"/>
      <c r="UXQ87" s="47"/>
      <c r="UXR87" s="47"/>
      <c r="UXS87" s="47"/>
      <c r="UXT87" s="47"/>
      <c r="UXU87" s="47"/>
      <c r="UXV87" s="47"/>
      <c r="UXW87" s="47"/>
      <c r="UXX87" s="47"/>
      <c r="UXY87" s="47"/>
      <c r="UXZ87" s="47"/>
      <c r="UYA87" s="47"/>
      <c r="UYB87" s="47"/>
      <c r="UYC87" s="47"/>
      <c r="UYD87" s="47"/>
      <c r="UYE87" s="47"/>
      <c r="UYF87" s="47"/>
      <c r="UYG87" s="47"/>
      <c r="UYH87" s="47"/>
      <c r="UYI87" s="47"/>
      <c r="UYJ87" s="47"/>
      <c r="UYK87" s="47"/>
      <c r="UYL87" s="47"/>
      <c r="UYM87" s="47"/>
      <c r="UYN87" s="47"/>
      <c r="UYO87" s="47"/>
      <c r="UYP87" s="47"/>
      <c r="UYQ87" s="47"/>
      <c r="UYR87" s="47"/>
      <c r="UYS87" s="47"/>
      <c r="UYT87" s="47"/>
      <c r="UYU87" s="47"/>
      <c r="UYV87" s="47"/>
      <c r="UYW87" s="47"/>
      <c r="UYX87" s="47"/>
      <c r="UYY87" s="47"/>
      <c r="UYZ87" s="47"/>
      <c r="UZA87" s="47"/>
      <c r="UZB87" s="47"/>
      <c r="UZC87" s="47"/>
      <c r="UZD87" s="47"/>
      <c r="UZE87" s="47"/>
      <c r="UZF87" s="47"/>
      <c r="UZG87" s="47"/>
      <c r="UZH87" s="47"/>
      <c r="UZI87" s="47"/>
      <c r="UZJ87" s="47"/>
      <c r="UZK87" s="47"/>
      <c r="UZL87" s="47"/>
      <c r="UZM87" s="47"/>
      <c r="UZN87" s="47"/>
      <c r="UZO87" s="47"/>
      <c r="UZP87" s="47"/>
      <c r="UZQ87" s="47"/>
      <c r="UZR87" s="47"/>
      <c r="UZS87" s="47"/>
      <c r="UZT87" s="47"/>
      <c r="UZU87" s="47"/>
      <c r="UZV87" s="47"/>
      <c r="UZW87" s="47"/>
      <c r="UZX87" s="47"/>
      <c r="UZY87" s="47"/>
      <c r="UZZ87" s="47"/>
      <c r="VAA87" s="47"/>
      <c r="VAB87" s="47"/>
      <c r="VAC87" s="47"/>
      <c r="VAD87" s="47"/>
      <c r="VAE87" s="47"/>
      <c r="VAF87" s="47"/>
      <c r="VAG87" s="47"/>
      <c r="VAH87" s="47"/>
      <c r="VAI87" s="47"/>
      <c r="VAJ87" s="47"/>
      <c r="VAK87" s="47"/>
      <c r="VAL87" s="47"/>
      <c r="VAM87" s="47"/>
      <c r="VAN87" s="47"/>
      <c r="VAO87" s="47"/>
      <c r="VAP87" s="47"/>
      <c r="VAQ87" s="47"/>
      <c r="VAR87" s="47"/>
      <c r="VAS87" s="47"/>
      <c r="VAT87" s="47"/>
      <c r="VAU87" s="47"/>
      <c r="VAV87" s="47"/>
      <c r="VAW87" s="47"/>
      <c r="VAX87" s="47"/>
      <c r="VAY87" s="47"/>
      <c r="VAZ87" s="47"/>
      <c r="VBA87" s="47"/>
      <c r="VBB87" s="47"/>
      <c r="VBC87" s="47"/>
      <c r="VBD87" s="47"/>
      <c r="VBE87" s="47"/>
      <c r="VBF87" s="47"/>
      <c r="VBG87" s="47"/>
      <c r="VBH87" s="47"/>
      <c r="VBI87" s="47"/>
      <c r="VBJ87" s="47"/>
      <c r="VBK87" s="47"/>
      <c r="VBL87" s="47"/>
      <c r="VBM87" s="47"/>
      <c r="VBN87" s="47"/>
      <c r="VBO87" s="47"/>
      <c r="VBP87" s="47"/>
      <c r="VBQ87" s="47"/>
      <c r="VBR87" s="47"/>
      <c r="VBS87" s="47"/>
      <c r="VBT87" s="47"/>
      <c r="VBU87" s="47"/>
      <c r="VBV87" s="47"/>
      <c r="VBW87" s="47"/>
      <c r="VBX87" s="47"/>
      <c r="VBY87" s="47"/>
      <c r="VBZ87" s="47"/>
      <c r="VCA87" s="47"/>
      <c r="VCB87" s="47"/>
      <c r="VCC87" s="47"/>
      <c r="VCD87" s="47"/>
      <c r="VCE87" s="47"/>
      <c r="VCF87" s="47"/>
      <c r="VCG87" s="47"/>
      <c r="VCH87" s="47"/>
      <c r="VCI87" s="47"/>
      <c r="VCJ87" s="47"/>
      <c r="VCK87" s="47"/>
      <c r="VCL87" s="47"/>
      <c r="VCM87" s="47"/>
      <c r="VCN87" s="47"/>
      <c r="VCO87" s="47"/>
      <c r="VCP87" s="47"/>
      <c r="VCQ87" s="47"/>
      <c r="VCR87" s="47"/>
      <c r="VCS87" s="47"/>
      <c r="VCT87" s="47"/>
      <c r="VCU87" s="47"/>
      <c r="VCV87" s="47"/>
      <c r="VCW87" s="47"/>
      <c r="VCX87" s="47"/>
      <c r="VCY87" s="47"/>
      <c r="VCZ87" s="47"/>
      <c r="VDA87" s="47"/>
      <c r="VDB87" s="47"/>
      <c r="VDC87" s="47"/>
      <c r="VDD87" s="47"/>
      <c r="VDE87" s="47"/>
      <c r="VDF87" s="47"/>
      <c r="VDG87" s="47"/>
      <c r="VDH87" s="47"/>
      <c r="VDI87" s="47"/>
      <c r="VDJ87" s="47"/>
      <c r="VDK87" s="47"/>
      <c r="VDL87" s="47"/>
      <c r="VDM87" s="47"/>
      <c r="VDN87" s="47"/>
      <c r="VDO87" s="47"/>
      <c r="VDP87" s="47"/>
      <c r="VDQ87" s="47"/>
      <c r="VDR87" s="47"/>
      <c r="VDS87" s="47"/>
      <c r="VDT87" s="47"/>
      <c r="VDU87" s="47"/>
      <c r="VDV87" s="47"/>
      <c r="VDW87" s="47"/>
      <c r="VDX87" s="47"/>
      <c r="VDY87" s="47"/>
      <c r="VDZ87" s="47"/>
      <c r="VEA87" s="47"/>
      <c r="VEB87" s="47"/>
      <c r="VEC87" s="47"/>
      <c r="VED87" s="47"/>
      <c r="VEE87" s="47"/>
      <c r="VEF87" s="47"/>
      <c r="VEG87" s="47"/>
      <c r="VEH87" s="47"/>
      <c r="VEI87" s="47"/>
      <c r="VEJ87" s="47"/>
      <c r="VEK87" s="47"/>
      <c r="VEL87" s="47"/>
      <c r="VEM87" s="47"/>
      <c r="VEN87" s="47"/>
      <c r="VEO87" s="47"/>
      <c r="VEP87" s="47"/>
      <c r="VEQ87" s="47"/>
      <c r="VER87" s="47"/>
      <c r="VES87" s="47"/>
      <c r="VET87" s="47"/>
      <c r="VEU87" s="47"/>
      <c r="VEV87" s="47"/>
      <c r="VEW87" s="47"/>
      <c r="VEX87" s="47"/>
      <c r="VEY87" s="47"/>
      <c r="VEZ87" s="47"/>
      <c r="VFA87" s="47"/>
      <c r="VFB87" s="47"/>
      <c r="VFC87" s="47"/>
      <c r="VFD87" s="47"/>
      <c r="VFE87" s="47"/>
      <c r="VFF87" s="47"/>
      <c r="VFG87" s="47"/>
      <c r="VFH87" s="47"/>
      <c r="VFI87" s="47"/>
      <c r="VFJ87" s="47"/>
      <c r="VFK87" s="47"/>
      <c r="VFL87" s="47"/>
      <c r="VFM87" s="47"/>
      <c r="VFN87" s="47"/>
      <c r="VFO87" s="47"/>
      <c r="VFP87" s="47"/>
      <c r="VFQ87" s="47"/>
      <c r="VFR87" s="47"/>
      <c r="VFS87" s="47"/>
      <c r="VFT87" s="47"/>
      <c r="VFU87" s="47"/>
      <c r="VFV87" s="47"/>
      <c r="VFW87" s="47"/>
      <c r="VFX87" s="47"/>
      <c r="VFY87" s="47"/>
      <c r="VFZ87" s="47"/>
      <c r="VGA87" s="47"/>
      <c r="VGB87" s="47"/>
      <c r="VGC87" s="47"/>
      <c r="VGD87" s="47"/>
      <c r="VGE87" s="47"/>
      <c r="VGF87" s="47"/>
      <c r="VGG87" s="47"/>
      <c r="VGH87" s="47"/>
      <c r="VGI87" s="47"/>
      <c r="VGJ87" s="47"/>
      <c r="VGK87" s="47"/>
      <c r="VGL87" s="47"/>
      <c r="VGM87" s="47"/>
      <c r="VGN87" s="47"/>
      <c r="VGO87" s="47"/>
      <c r="VGP87" s="47"/>
      <c r="VGQ87" s="47"/>
      <c r="VGR87" s="47"/>
      <c r="VGS87" s="47"/>
      <c r="VGT87" s="47"/>
      <c r="VGU87" s="47"/>
      <c r="VGV87" s="47"/>
      <c r="VGW87" s="47"/>
      <c r="VGX87" s="47"/>
      <c r="VGY87" s="47"/>
      <c r="VGZ87" s="47"/>
      <c r="VHA87" s="47"/>
      <c r="VHB87" s="47"/>
      <c r="VHC87" s="47"/>
      <c r="VHD87" s="47"/>
      <c r="VHE87" s="47"/>
      <c r="VHF87" s="47"/>
      <c r="VHG87" s="47"/>
      <c r="VHH87" s="47"/>
      <c r="VHI87" s="47"/>
      <c r="VHJ87" s="47"/>
      <c r="VHK87" s="47"/>
      <c r="VHL87" s="47"/>
      <c r="VHM87" s="47"/>
      <c r="VHN87" s="47"/>
      <c r="VHO87" s="47"/>
      <c r="VHP87" s="47"/>
      <c r="VHQ87" s="47"/>
      <c r="VHR87" s="47"/>
      <c r="VHS87" s="47"/>
      <c r="VHT87" s="47"/>
      <c r="VHU87" s="47"/>
      <c r="VHV87" s="47"/>
      <c r="VHW87" s="47"/>
      <c r="VHX87" s="47"/>
      <c r="VHY87" s="47"/>
      <c r="VHZ87" s="47"/>
      <c r="VIA87" s="47"/>
      <c r="VIB87" s="47"/>
      <c r="VIC87" s="47"/>
      <c r="VID87" s="47"/>
      <c r="VIE87" s="47"/>
      <c r="VIF87" s="47"/>
      <c r="VIG87" s="47"/>
      <c r="VIH87" s="47"/>
      <c r="VII87" s="47"/>
      <c r="VIJ87" s="47"/>
      <c r="VIK87" s="47"/>
      <c r="VIL87" s="47"/>
      <c r="VIM87" s="47"/>
      <c r="VIN87" s="47"/>
      <c r="VIO87" s="47"/>
      <c r="VIP87" s="47"/>
      <c r="VIQ87" s="47"/>
      <c r="VIR87" s="47"/>
      <c r="VIS87" s="47"/>
      <c r="VIT87" s="47"/>
      <c r="VIU87" s="47"/>
      <c r="VIV87" s="47"/>
      <c r="VIW87" s="47"/>
      <c r="VIX87" s="47"/>
      <c r="VIY87" s="47"/>
      <c r="VIZ87" s="47"/>
      <c r="VJA87" s="47"/>
      <c r="VJB87" s="47"/>
      <c r="VJC87" s="47"/>
      <c r="VJD87" s="47"/>
      <c r="VJE87" s="47"/>
      <c r="VJF87" s="47"/>
      <c r="VJG87" s="47"/>
      <c r="VJH87" s="47"/>
      <c r="VJI87" s="47"/>
      <c r="VJJ87" s="47"/>
      <c r="VJK87" s="47"/>
      <c r="VJL87" s="47"/>
      <c r="VJM87" s="47"/>
      <c r="VJN87" s="47"/>
      <c r="VJO87" s="47"/>
      <c r="VJP87" s="47"/>
      <c r="VJQ87" s="47"/>
      <c r="VJR87" s="47"/>
      <c r="VJS87" s="47"/>
      <c r="VJT87" s="47"/>
      <c r="VJU87" s="47"/>
      <c r="VJV87" s="47"/>
      <c r="VJW87" s="47"/>
      <c r="VJX87" s="47"/>
      <c r="VJY87" s="47"/>
      <c r="VJZ87" s="47"/>
      <c r="VKA87" s="47"/>
      <c r="VKB87" s="47"/>
      <c r="VKC87" s="47"/>
      <c r="VKD87" s="47"/>
      <c r="VKE87" s="47"/>
      <c r="VKF87" s="47"/>
      <c r="VKG87" s="47"/>
      <c r="VKH87" s="47"/>
      <c r="VKI87" s="47"/>
      <c r="VKJ87" s="47"/>
      <c r="VKK87" s="47"/>
      <c r="VKL87" s="47"/>
      <c r="VKM87" s="47"/>
      <c r="VKN87" s="47"/>
      <c r="VKO87" s="47"/>
      <c r="VKP87" s="47"/>
      <c r="VKQ87" s="47"/>
      <c r="VKR87" s="47"/>
      <c r="VKS87" s="47"/>
      <c r="VKT87" s="47"/>
      <c r="VKU87" s="47"/>
      <c r="VKV87" s="47"/>
      <c r="VKW87" s="47"/>
      <c r="VKX87" s="47"/>
      <c r="VKY87" s="47"/>
      <c r="VKZ87" s="47"/>
      <c r="VLA87" s="47"/>
      <c r="VLB87" s="47"/>
      <c r="VLC87" s="47"/>
      <c r="VLD87" s="47"/>
      <c r="VLE87" s="47"/>
      <c r="VLF87" s="47"/>
      <c r="VLG87" s="47"/>
      <c r="VLH87" s="47"/>
      <c r="VLI87" s="47"/>
      <c r="VLJ87" s="47"/>
      <c r="VLK87" s="47"/>
      <c r="VLL87" s="47"/>
      <c r="VLM87" s="47"/>
      <c r="VLN87" s="47"/>
      <c r="VLO87" s="47"/>
      <c r="VLP87" s="47"/>
      <c r="VLQ87" s="47"/>
      <c r="VLR87" s="47"/>
      <c r="VLS87" s="47"/>
      <c r="VLT87" s="47"/>
      <c r="VLU87" s="47"/>
      <c r="VLV87" s="47"/>
      <c r="VLW87" s="47"/>
      <c r="VLX87" s="47"/>
      <c r="VLY87" s="47"/>
      <c r="VLZ87" s="47"/>
      <c r="VMA87" s="47"/>
      <c r="VMB87" s="47"/>
      <c r="VMC87" s="47"/>
      <c r="VMD87" s="47"/>
      <c r="VME87" s="47"/>
      <c r="VMF87" s="47"/>
      <c r="VMG87" s="47"/>
      <c r="VMH87" s="47"/>
      <c r="VMI87" s="47"/>
      <c r="VMJ87" s="47"/>
      <c r="VMK87" s="47"/>
      <c r="VML87" s="47"/>
      <c r="VMM87" s="47"/>
      <c r="VMN87" s="47"/>
      <c r="VMO87" s="47"/>
      <c r="VMP87" s="47"/>
      <c r="VMQ87" s="47"/>
      <c r="VMR87" s="47"/>
      <c r="VMS87" s="47"/>
      <c r="VMT87" s="47"/>
      <c r="VMU87" s="47"/>
      <c r="VMV87" s="47"/>
      <c r="VMW87" s="47"/>
      <c r="VMX87" s="47"/>
      <c r="VMY87" s="47"/>
      <c r="VMZ87" s="47"/>
      <c r="VNA87" s="47"/>
      <c r="VNB87" s="47"/>
      <c r="VNC87" s="47"/>
      <c r="VND87" s="47"/>
      <c r="VNE87" s="47"/>
      <c r="VNF87" s="47"/>
      <c r="VNG87" s="47"/>
      <c r="VNH87" s="47"/>
      <c r="VNI87" s="47"/>
      <c r="VNJ87" s="47"/>
      <c r="VNK87" s="47"/>
      <c r="VNL87" s="47"/>
      <c r="VNM87" s="47"/>
      <c r="VNN87" s="47"/>
      <c r="VNO87" s="47"/>
      <c r="VNP87" s="47"/>
      <c r="VNQ87" s="47"/>
      <c r="VNR87" s="47"/>
      <c r="VNS87" s="47"/>
      <c r="VNT87" s="47"/>
      <c r="VNU87" s="47"/>
      <c r="VNV87" s="47"/>
      <c r="VNW87" s="47"/>
      <c r="VNX87" s="47"/>
      <c r="VNY87" s="47"/>
      <c r="VNZ87" s="47"/>
      <c r="VOA87" s="47"/>
      <c r="VOB87" s="47"/>
      <c r="VOC87" s="47"/>
      <c r="VOD87" s="47"/>
      <c r="VOE87" s="47"/>
      <c r="VOF87" s="47"/>
      <c r="VOG87" s="47"/>
      <c r="VOH87" s="47"/>
      <c r="VOI87" s="47"/>
      <c r="VOJ87" s="47"/>
      <c r="VOK87" s="47"/>
      <c r="VOL87" s="47"/>
      <c r="VOM87" s="47"/>
      <c r="VON87" s="47"/>
      <c r="VOO87" s="47"/>
      <c r="VOP87" s="47"/>
      <c r="VOQ87" s="47"/>
      <c r="VOR87" s="47"/>
      <c r="VOS87" s="47"/>
      <c r="VOT87" s="47"/>
      <c r="VOU87" s="47"/>
      <c r="VOV87" s="47"/>
      <c r="VOW87" s="47"/>
      <c r="VOX87" s="47"/>
      <c r="VOY87" s="47"/>
      <c r="VOZ87" s="47"/>
      <c r="VPA87" s="47"/>
      <c r="VPB87" s="47"/>
      <c r="VPC87" s="47"/>
      <c r="VPD87" s="47"/>
      <c r="VPE87" s="47"/>
      <c r="VPF87" s="47"/>
      <c r="VPG87" s="47"/>
      <c r="VPH87" s="47"/>
      <c r="VPI87" s="47"/>
      <c r="VPJ87" s="47"/>
      <c r="VPK87" s="47"/>
      <c r="VPL87" s="47"/>
      <c r="VPM87" s="47"/>
      <c r="VPN87" s="47"/>
      <c r="VPO87" s="47"/>
      <c r="VPP87" s="47"/>
      <c r="VPQ87" s="47"/>
      <c r="VPR87" s="47"/>
      <c r="VPS87" s="47"/>
      <c r="VPT87" s="47"/>
      <c r="VPU87" s="47"/>
      <c r="VPV87" s="47"/>
      <c r="VPW87" s="47"/>
      <c r="VPX87" s="47"/>
      <c r="VPY87" s="47"/>
      <c r="VPZ87" s="47"/>
      <c r="VQA87" s="47"/>
      <c r="VQB87" s="47"/>
      <c r="VQC87" s="47"/>
      <c r="VQD87" s="47"/>
      <c r="VQE87" s="47"/>
      <c r="VQF87" s="47"/>
      <c r="VQG87" s="47"/>
      <c r="VQH87" s="47"/>
      <c r="VQI87" s="47"/>
      <c r="VQJ87" s="47"/>
      <c r="VQK87" s="47"/>
      <c r="VQL87" s="47"/>
      <c r="VQM87" s="47"/>
      <c r="VQN87" s="47"/>
      <c r="VQO87" s="47"/>
      <c r="VQP87" s="47"/>
      <c r="VQQ87" s="47"/>
      <c r="VQR87" s="47"/>
      <c r="VQS87" s="47"/>
      <c r="VQT87" s="47"/>
      <c r="VQU87" s="47"/>
      <c r="VQV87" s="47"/>
      <c r="VQW87" s="47"/>
      <c r="VQX87" s="47"/>
      <c r="VQY87" s="47"/>
      <c r="VQZ87" s="47"/>
      <c r="VRA87" s="47"/>
      <c r="VRB87" s="47"/>
      <c r="VRC87" s="47"/>
      <c r="VRD87" s="47"/>
      <c r="VRE87" s="47"/>
      <c r="VRF87" s="47"/>
      <c r="VRG87" s="47"/>
      <c r="VRH87" s="47"/>
      <c r="VRI87" s="47"/>
      <c r="VRJ87" s="47"/>
      <c r="VRK87" s="47"/>
      <c r="VRL87" s="47"/>
      <c r="VRM87" s="47"/>
      <c r="VRN87" s="47"/>
      <c r="VRO87" s="47"/>
      <c r="VRP87" s="47"/>
      <c r="VRQ87" s="47"/>
      <c r="VRR87" s="47"/>
      <c r="VRS87" s="47"/>
      <c r="VRT87" s="47"/>
      <c r="VRU87" s="47"/>
      <c r="VRV87" s="47"/>
      <c r="VRW87" s="47"/>
      <c r="VRX87" s="47"/>
      <c r="VRY87" s="47"/>
      <c r="VRZ87" s="47"/>
      <c r="VSA87" s="47"/>
      <c r="VSB87" s="47"/>
      <c r="VSC87" s="47"/>
      <c r="VSD87" s="47"/>
      <c r="VSE87" s="47"/>
      <c r="VSF87" s="47"/>
      <c r="VSG87" s="47"/>
      <c r="VSH87" s="47"/>
      <c r="VSI87" s="47"/>
      <c r="VSJ87" s="47"/>
      <c r="VSK87" s="47"/>
      <c r="VSL87" s="47"/>
      <c r="VSM87" s="47"/>
      <c r="VSN87" s="47"/>
      <c r="VSO87" s="47"/>
      <c r="VSP87" s="47"/>
      <c r="VSQ87" s="47"/>
      <c r="VSR87" s="47"/>
      <c r="VSS87" s="47"/>
      <c r="VST87" s="47"/>
      <c r="VSU87" s="47"/>
      <c r="VSV87" s="47"/>
      <c r="VSW87" s="47"/>
      <c r="VSX87" s="47"/>
      <c r="VSY87" s="47"/>
      <c r="VSZ87" s="47"/>
      <c r="VTA87" s="47"/>
      <c r="VTB87" s="47"/>
      <c r="VTC87" s="47"/>
      <c r="VTD87" s="47"/>
      <c r="VTE87" s="47"/>
      <c r="VTF87" s="47"/>
      <c r="VTG87" s="47"/>
      <c r="VTH87" s="47"/>
      <c r="VTI87" s="47"/>
      <c r="VTJ87" s="47"/>
      <c r="VTK87" s="47"/>
      <c r="VTL87" s="47"/>
      <c r="VTM87" s="47"/>
      <c r="VTN87" s="47"/>
      <c r="VTO87" s="47"/>
      <c r="VTP87" s="47"/>
      <c r="VTQ87" s="47"/>
      <c r="VTR87" s="47"/>
      <c r="VTS87" s="47"/>
      <c r="VTT87" s="47"/>
      <c r="VTU87" s="47"/>
      <c r="VTV87" s="47"/>
      <c r="VTW87" s="47"/>
      <c r="VTX87" s="47"/>
      <c r="VTY87" s="47"/>
      <c r="VTZ87" s="47"/>
      <c r="VUA87" s="47"/>
      <c r="VUB87" s="47"/>
      <c r="VUC87" s="47"/>
      <c r="VUD87" s="47"/>
      <c r="VUE87" s="47"/>
      <c r="VUF87" s="47"/>
      <c r="VUG87" s="47"/>
      <c r="VUH87" s="47"/>
      <c r="VUI87" s="47"/>
      <c r="VUJ87" s="47"/>
      <c r="VUK87" s="47"/>
      <c r="VUL87" s="47"/>
      <c r="VUM87" s="47"/>
      <c r="VUN87" s="47"/>
      <c r="VUO87" s="47"/>
      <c r="VUP87" s="47"/>
      <c r="VUQ87" s="47"/>
      <c r="VUR87" s="47"/>
      <c r="VUS87" s="47"/>
      <c r="VUT87" s="47"/>
      <c r="VUU87" s="47"/>
      <c r="VUV87" s="47"/>
      <c r="VUW87" s="47"/>
      <c r="VUX87" s="47"/>
      <c r="VUY87" s="47"/>
      <c r="VUZ87" s="47"/>
      <c r="VVA87" s="47"/>
      <c r="VVB87" s="47"/>
      <c r="VVC87" s="47"/>
      <c r="VVD87" s="47"/>
      <c r="VVE87" s="47"/>
      <c r="VVF87" s="47"/>
      <c r="VVG87" s="47"/>
      <c r="VVH87" s="47"/>
      <c r="VVI87" s="47"/>
      <c r="VVJ87" s="47"/>
      <c r="VVK87" s="47"/>
      <c r="VVL87" s="47"/>
      <c r="VVM87" s="47"/>
      <c r="VVN87" s="47"/>
      <c r="VVO87" s="47"/>
      <c r="VVP87" s="47"/>
      <c r="VVQ87" s="47"/>
      <c r="VVR87" s="47"/>
      <c r="VVS87" s="47"/>
      <c r="VVT87" s="47"/>
      <c r="VVU87" s="47"/>
      <c r="VVV87" s="47"/>
      <c r="VVW87" s="47"/>
      <c r="VVX87" s="47"/>
      <c r="VVY87" s="47"/>
      <c r="VVZ87" s="47"/>
      <c r="VWA87" s="47"/>
      <c r="VWB87" s="47"/>
      <c r="VWC87" s="47"/>
      <c r="VWD87" s="47"/>
      <c r="VWE87" s="47"/>
      <c r="VWF87" s="47"/>
      <c r="VWG87" s="47"/>
      <c r="VWH87" s="47"/>
      <c r="VWI87" s="47"/>
      <c r="VWJ87" s="47"/>
      <c r="VWK87" s="47"/>
      <c r="VWL87" s="47"/>
      <c r="VWM87" s="47"/>
      <c r="VWN87" s="47"/>
      <c r="VWO87" s="47"/>
      <c r="VWP87" s="47"/>
      <c r="VWQ87" s="47"/>
      <c r="VWR87" s="47"/>
      <c r="VWS87" s="47"/>
      <c r="VWT87" s="47"/>
      <c r="VWU87" s="47"/>
      <c r="VWV87" s="47"/>
      <c r="VWW87" s="47"/>
      <c r="VWX87" s="47"/>
      <c r="VWY87" s="47"/>
      <c r="VWZ87" s="47"/>
      <c r="VXA87" s="47"/>
      <c r="VXB87" s="47"/>
      <c r="VXC87" s="47"/>
      <c r="VXD87" s="47"/>
      <c r="VXE87" s="47"/>
      <c r="VXF87" s="47"/>
      <c r="VXG87" s="47"/>
      <c r="VXH87" s="47"/>
      <c r="VXI87" s="47"/>
      <c r="VXJ87" s="47"/>
      <c r="VXK87" s="47"/>
      <c r="VXL87" s="47"/>
      <c r="VXM87" s="47"/>
      <c r="VXN87" s="47"/>
      <c r="VXO87" s="47"/>
      <c r="VXP87" s="47"/>
      <c r="VXQ87" s="47"/>
      <c r="VXR87" s="47"/>
      <c r="VXS87" s="47"/>
      <c r="VXT87" s="47"/>
      <c r="VXU87" s="47"/>
      <c r="VXV87" s="47"/>
      <c r="VXW87" s="47"/>
      <c r="VXX87" s="47"/>
      <c r="VXY87" s="47"/>
      <c r="VXZ87" s="47"/>
      <c r="VYA87" s="47"/>
      <c r="VYB87" s="47"/>
      <c r="VYC87" s="47"/>
      <c r="VYD87" s="47"/>
      <c r="VYE87" s="47"/>
      <c r="VYF87" s="47"/>
      <c r="VYG87" s="47"/>
      <c r="VYH87" s="47"/>
      <c r="VYI87" s="47"/>
      <c r="VYJ87" s="47"/>
      <c r="VYK87" s="47"/>
      <c r="VYL87" s="47"/>
      <c r="VYM87" s="47"/>
      <c r="VYN87" s="47"/>
      <c r="VYO87" s="47"/>
      <c r="VYP87" s="47"/>
      <c r="VYQ87" s="47"/>
      <c r="VYR87" s="47"/>
      <c r="VYS87" s="47"/>
      <c r="VYT87" s="47"/>
      <c r="VYU87" s="47"/>
      <c r="VYV87" s="47"/>
      <c r="VYW87" s="47"/>
      <c r="VYX87" s="47"/>
      <c r="VYY87" s="47"/>
      <c r="VYZ87" s="47"/>
      <c r="VZA87" s="47"/>
      <c r="VZB87" s="47"/>
      <c r="VZC87" s="47"/>
      <c r="VZD87" s="47"/>
      <c r="VZE87" s="47"/>
      <c r="VZF87" s="47"/>
      <c r="VZG87" s="47"/>
      <c r="VZH87" s="47"/>
      <c r="VZI87" s="47"/>
      <c r="VZJ87" s="47"/>
      <c r="VZK87" s="47"/>
      <c r="VZL87" s="47"/>
      <c r="VZM87" s="47"/>
      <c r="VZN87" s="47"/>
      <c r="VZO87" s="47"/>
      <c r="VZP87" s="47"/>
      <c r="VZQ87" s="47"/>
      <c r="VZR87" s="47"/>
      <c r="VZS87" s="47"/>
      <c r="VZT87" s="47"/>
      <c r="VZU87" s="47"/>
      <c r="VZV87" s="47"/>
      <c r="VZW87" s="47"/>
      <c r="VZX87" s="47"/>
      <c r="VZY87" s="47"/>
      <c r="VZZ87" s="47"/>
      <c r="WAA87" s="47"/>
      <c r="WAB87" s="47"/>
      <c r="WAC87" s="47"/>
      <c r="WAD87" s="47"/>
      <c r="WAE87" s="47"/>
      <c r="WAF87" s="47"/>
      <c r="WAG87" s="47"/>
      <c r="WAH87" s="47"/>
      <c r="WAI87" s="47"/>
      <c r="WAJ87" s="47"/>
      <c r="WAK87" s="47"/>
      <c r="WAL87" s="47"/>
      <c r="WAM87" s="47"/>
      <c r="WAN87" s="47"/>
      <c r="WAO87" s="47"/>
      <c r="WAP87" s="47"/>
      <c r="WAQ87" s="47"/>
      <c r="WAR87" s="47"/>
      <c r="WAS87" s="47"/>
      <c r="WAT87" s="47"/>
      <c r="WAU87" s="47"/>
      <c r="WAV87" s="47"/>
      <c r="WAW87" s="47"/>
      <c r="WAX87" s="47"/>
      <c r="WAY87" s="47"/>
      <c r="WAZ87" s="47"/>
      <c r="WBA87" s="47"/>
      <c r="WBB87" s="47"/>
      <c r="WBC87" s="47"/>
      <c r="WBD87" s="47"/>
      <c r="WBE87" s="47"/>
      <c r="WBF87" s="47"/>
      <c r="WBG87" s="47"/>
      <c r="WBH87" s="47"/>
      <c r="WBI87" s="47"/>
      <c r="WBJ87" s="47"/>
      <c r="WBK87" s="47"/>
      <c r="WBL87" s="47"/>
      <c r="WBM87" s="47"/>
      <c r="WBN87" s="47"/>
      <c r="WBO87" s="47"/>
      <c r="WBP87" s="47"/>
      <c r="WBQ87" s="47"/>
      <c r="WBR87" s="47"/>
      <c r="WBS87" s="47"/>
      <c r="WBT87" s="47"/>
      <c r="WBU87" s="47"/>
      <c r="WBV87" s="47"/>
      <c r="WBW87" s="47"/>
      <c r="WBX87" s="47"/>
      <c r="WBY87" s="47"/>
      <c r="WBZ87" s="47"/>
      <c r="WCA87" s="47"/>
      <c r="WCB87" s="47"/>
      <c r="WCC87" s="47"/>
      <c r="WCD87" s="47"/>
      <c r="WCE87" s="47"/>
      <c r="WCF87" s="47"/>
      <c r="WCG87" s="47"/>
      <c r="WCH87" s="47"/>
      <c r="WCI87" s="47"/>
      <c r="WCJ87" s="47"/>
      <c r="WCK87" s="47"/>
      <c r="WCL87" s="47"/>
      <c r="WCM87" s="47"/>
      <c r="WCN87" s="47"/>
      <c r="WCO87" s="47"/>
      <c r="WCP87" s="47"/>
      <c r="WCQ87" s="47"/>
      <c r="WCR87" s="47"/>
      <c r="WCS87" s="47"/>
      <c r="WCT87" s="47"/>
      <c r="WCU87" s="47"/>
      <c r="WCV87" s="47"/>
      <c r="WCW87" s="47"/>
      <c r="WCX87" s="47"/>
      <c r="WCY87" s="47"/>
      <c r="WCZ87" s="47"/>
      <c r="WDA87" s="47"/>
      <c r="WDB87" s="47"/>
      <c r="WDC87" s="47"/>
      <c r="WDD87" s="47"/>
      <c r="WDE87" s="47"/>
      <c r="WDF87" s="47"/>
      <c r="WDG87" s="47"/>
      <c r="WDH87" s="47"/>
      <c r="WDI87" s="47"/>
      <c r="WDJ87" s="47"/>
      <c r="WDK87" s="47"/>
      <c r="WDL87" s="47"/>
      <c r="WDM87" s="47"/>
      <c r="WDN87" s="47"/>
      <c r="WDO87" s="47"/>
      <c r="WDP87" s="47"/>
      <c r="WDQ87" s="47"/>
      <c r="WDR87" s="47"/>
      <c r="WDS87" s="47"/>
      <c r="WDT87" s="47"/>
      <c r="WDU87" s="47"/>
      <c r="WDV87" s="47"/>
      <c r="WDW87" s="47"/>
      <c r="WDX87" s="47"/>
      <c r="WDY87" s="47"/>
      <c r="WDZ87" s="47"/>
      <c r="WEA87" s="47"/>
      <c r="WEB87" s="47"/>
      <c r="WEC87" s="47"/>
      <c r="WED87" s="47"/>
      <c r="WEE87" s="47"/>
      <c r="WEF87" s="47"/>
      <c r="WEG87" s="47"/>
      <c r="WEH87" s="47"/>
      <c r="WEI87" s="47"/>
      <c r="WEJ87" s="47"/>
      <c r="WEK87" s="47"/>
      <c r="WEL87" s="47"/>
      <c r="WEM87" s="47"/>
      <c r="WEN87" s="47"/>
      <c r="WEO87" s="47"/>
      <c r="WEP87" s="47"/>
      <c r="WEQ87" s="47"/>
      <c r="WER87" s="47"/>
      <c r="WES87" s="47"/>
      <c r="WET87" s="47"/>
      <c r="WEU87" s="47"/>
      <c r="WEV87" s="47"/>
      <c r="WEW87" s="47"/>
      <c r="WEX87" s="47"/>
      <c r="WEY87" s="47"/>
      <c r="WEZ87" s="47"/>
      <c r="WFA87" s="47"/>
      <c r="WFB87" s="47"/>
      <c r="WFC87" s="47"/>
      <c r="WFD87" s="47"/>
      <c r="WFE87" s="47"/>
      <c r="WFF87" s="47"/>
      <c r="WFG87" s="47"/>
      <c r="WFH87" s="47"/>
      <c r="WFI87" s="47"/>
      <c r="WFJ87" s="47"/>
      <c r="WFK87" s="47"/>
      <c r="WFL87" s="47"/>
      <c r="WFM87" s="47"/>
      <c r="WFN87" s="47"/>
      <c r="WFO87" s="47"/>
      <c r="WFP87" s="47"/>
      <c r="WFQ87" s="47"/>
      <c r="WFR87" s="47"/>
      <c r="WFS87" s="47"/>
      <c r="WFT87" s="47"/>
      <c r="WFU87" s="47"/>
      <c r="WFV87" s="47"/>
      <c r="WFW87" s="47"/>
      <c r="WFX87" s="47"/>
      <c r="WFY87" s="47"/>
      <c r="WFZ87" s="47"/>
      <c r="WGA87" s="47"/>
      <c r="WGB87" s="47"/>
      <c r="WGC87" s="47"/>
      <c r="WGD87" s="47"/>
      <c r="WGE87" s="47"/>
      <c r="WGF87" s="47"/>
      <c r="WGG87" s="47"/>
      <c r="WGH87" s="47"/>
      <c r="WGI87" s="47"/>
      <c r="WGJ87" s="47"/>
      <c r="WGK87" s="47"/>
      <c r="WGL87" s="47"/>
      <c r="WGM87" s="47"/>
      <c r="WGN87" s="47"/>
      <c r="WGO87" s="47"/>
      <c r="WGP87" s="47"/>
      <c r="WGQ87" s="47"/>
      <c r="WGR87" s="47"/>
      <c r="WGS87" s="47"/>
      <c r="WGT87" s="47"/>
      <c r="WGU87" s="47"/>
      <c r="WGV87" s="47"/>
      <c r="WGW87" s="47"/>
      <c r="WGX87" s="47"/>
      <c r="WGY87" s="47"/>
      <c r="WGZ87" s="47"/>
      <c r="WHA87" s="47"/>
      <c r="WHB87" s="47"/>
      <c r="WHC87" s="47"/>
      <c r="WHD87" s="47"/>
      <c r="WHE87" s="47"/>
      <c r="WHF87" s="47"/>
      <c r="WHG87" s="47"/>
      <c r="WHH87" s="47"/>
      <c r="WHI87" s="47"/>
      <c r="WHJ87" s="47"/>
      <c r="WHK87" s="47"/>
      <c r="WHL87" s="47"/>
      <c r="WHM87" s="47"/>
      <c r="WHN87" s="47"/>
      <c r="WHO87" s="47"/>
      <c r="WHP87" s="47"/>
      <c r="WHQ87" s="47"/>
      <c r="WHR87" s="47"/>
      <c r="WHS87" s="47"/>
      <c r="WHT87" s="47"/>
      <c r="WHU87" s="47"/>
      <c r="WHV87" s="47"/>
      <c r="WHW87" s="47"/>
      <c r="WHX87" s="47"/>
      <c r="WHY87" s="47"/>
      <c r="WHZ87" s="47"/>
      <c r="WIA87" s="47"/>
      <c r="WIB87" s="47"/>
      <c r="WIC87" s="47"/>
      <c r="WID87" s="47"/>
      <c r="WIE87" s="47"/>
      <c r="WIF87" s="47"/>
      <c r="WIG87" s="47"/>
      <c r="WIH87" s="47"/>
      <c r="WII87" s="47"/>
      <c r="WIJ87" s="47"/>
      <c r="WIK87" s="47"/>
      <c r="WIL87" s="47"/>
      <c r="WIM87" s="47"/>
      <c r="WIN87" s="47"/>
      <c r="WIO87" s="47"/>
      <c r="WIP87" s="47"/>
      <c r="WIQ87" s="47"/>
      <c r="WIR87" s="47"/>
      <c r="WIS87" s="47"/>
      <c r="WIT87" s="47"/>
      <c r="WIU87" s="47"/>
      <c r="WIV87" s="47"/>
      <c r="WIW87" s="47"/>
      <c r="WIX87" s="47"/>
      <c r="WIY87" s="47"/>
      <c r="WIZ87" s="47"/>
      <c r="WJA87" s="47"/>
      <c r="WJB87" s="47"/>
      <c r="WJC87" s="47"/>
      <c r="WJD87" s="47"/>
      <c r="WJE87" s="47"/>
      <c r="WJF87" s="47"/>
      <c r="WJG87" s="47"/>
      <c r="WJH87" s="47"/>
      <c r="WJI87" s="47"/>
      <c r="WJJ87" s="47"/>
      <c r="WJK87" s="47"/>
      <c r="WJL87" s="47"/>
      <c r="WJM87" s="47"/>
      <c r="WJN87" s="47"/>
      <c r="WJO87" s="47"/>
      <c r="WJP87" s="47"/>
      <c r="WJQ87" s="47"/>
      <c r="WJR87" s="47"/>
      <c r="WJS87" s="47"/>
      <c r="WJT87" s="47"/>
      <c r="WJU87" s="47"/>
      <c r="WJV87" s="47"/>
      <c r="WJW87" s="47"/>
      <c r="WJX87" s="47"/>
      <c r="WJY87" s="47"/>
      <c r="WJZ87" s="47"/>
      <c r="WKA87" s="47"/>
      <c r="WKB87" s="47"/>
      <c r="WKC87" s="47"/>
      <c r="WKD87" s="47"/>
      <c r="WKE87" s="47"/>
      <c r="WKF87" s="47"/>
      <c r="WKG87" s="47"/>
      <c r="WKH87" s="47"/>
      <c r="WKI87" s="47"/>
      <c r="WKJ87" s="47"/>
      <c r="WKK87" s="47"/>
      <c r="WKL87" s="47"/>
      <c r="WKM87" s="47"/>
      <c r="WKN87" s="47"/>
      <c r="WKO87" s="47"/>
      <c r="WKP87" s="47"/>
      <c r="WKQ87" s="47"/>
      <c r="WKR87" s="47"/>
      <c r="WKS87" s="47"/>
      <c r="WKT87" s="47"/>
      <c r="WKU87" s="47"/>
      <c r="WKV87" s="47"/>
      <c r="WKW87" s="47"/>
      <c r="WKX87" s="47"/>
      <c r="WKY87" s="47"/>
      <c r="WKZ87" s="47"/>
      <c r="WLA87" s="47"/>
      <c r="WLB87" s="47"/>
      <c r="WLC87" s="47"/>
      <c r="WLD87" s="47"/>
      <c r="WLE87" s="47"/>
      <c r="WLF87" s="47"/>
      <c r="WLG87" s="47"/>
      <c r="WLH87" s="47"/>
      <c r="WLI87" s="47"/>
      <c r="WLJ87" s="47"/>
      <c r="WLK87" s="47"/>
      <c r="WLL87" s="47"/>
      <c r="WLM87" s="47"/>
      <c r="WLN87" s="47"/>
      <c r="WLO87" s="47"/>
      <c r="WLP87" s="47"/>
      <c r="WLQ87" s="47"/>
      <c r="WLR87" s="47"/>
      <c r="WLS87" s="47"/>
      <c r="WLT87" s="47"/>
      <c r="WLU87" s="47"/>
      <c r="WLV87" s="47"/>
      <c r="WLW87" s="47"/>
      <c r="WLX87" s="47"/>
      <c r="WLY87" s="47"/>
      <c r="WLZ87" s="47"/>
      <c r="WMA87" s="47"/>
      <c r="WMB87" s="47"/>
      <c r="WMC87" s="47"/>
      <c r="WMD87" s="47"/>
      <c r="WME87" s="47"/>
      <c r="WMF87" s="47"/>
      <c r="WMG87" s="47"/>
      <c r="WMH87" s="47"/>
      <c r="WMI87" s="47"/>
      <c r="WMJ87" s="47"/>
      <c r="WMK87" s="47"/>
      <c r="WML87" s="47"/>
      <c r="WMM87" s="47"/>
      <c r="WMN87" s="47"/>
      <c r="WMO87" s="47"/>
      <c r="WMP87" s="47"/>
      <c r="WMQ87" s="47"/>
      <c r="WMR87" s="47"/>
      <c r="WMS87" s="47"/>
      <c r="WMT87" s="47"/>
      <c r="WMU87" s="47"/>
      <c r="WMV87" s="47"/>
      <c r="WMW87" s="47"/>
      <c r="WMX87" s="47"/>
      <c r="WMY87" s="47"/>
      <c r="WMZ87" s="47"/>
      <c r="WNA87" s="47"/>
      <c r="WNB87" s="47"/>
      <c r="WNC87" s="47"/>
      <c r="WND87" s="47"/>
      <c r="WNE87" s="47"/>
      <c r="WNF87" s="47"/>
      <c r="WNG87" s="47"/>
      <c r="WNH87" s="47"/>
      <c r="WNI87" s="47"/>
      <c r="WNJ87" s="47"/>
      <c r="WNK87" s="47"/>
      <c r="WNL87" s="47"/>
      <c r="WNM87" s="47"/>
      <c r="WNN87" s="47"/>
      <c r="WNO87" s="47"/>
      <c r="WNP87" s="47"/>
      <c r="WNQ87" s="47"/>
      <c r="WNR87" s="47"/>
      <c r="WNS87" s="47"/>
      <c r="WNT87" s="47"/>
      <c r="WNU87" s="47"/>
      <c r="WNV87" s="47"/>
      <c r="WNW87" s="47"/>
      <c r="WNX87" s="47"/>
      <c r="WNY87" s="47"/>
      <c r="WNZ87" s="47"/>
      <c r="WOA87" s="47"/>
      <c r="WOB87" s="47"/>
      <c r="WOC87" s="47"/>
      <c r="WOD87" s="47"/>
      <c r="WOE87" s="47"/>
      <c r="WOF87" s="47"/>
      <c r="WOG87" s="47"/>
      <c r="WOH87" s="47"/>
      <c r="WOI87" s="47"/>
      <c r="WOJ87" s="47"/>
      <c r="WOK87" s="47"/>
      <c r="WOL87" s="47"/>
      <c r="WOM87" s="47"/>
      <c r="WON87" s="47"/>
      <c r="WOO87" s="47"/>
      <c r="WOP87" s="47"/>
      <c r="WOQ87" s="47"/>
      <c r="WOR87" s="47"/>
      <c r="WOS87" s="47"/>
      <c r="WOT87" s="47"/>
      <c r="WOU87" s="47"/>
      <c r="WOV87" s="47"/>
      <c r="WOW87" s="47"/>
      <c r="WOX87" s="47"/>
      <c r="WOY87" s="47"/>
      <c r="WOZ87" s="47"/>
      <c r="WPA87" s="47"/>
      <c r="WPB87" s="47"/>
      <c r="WPC87" s="47"/>
      <c r="WPD87" s="47"/>
      <c r="WPE87" s="47"/>
      <c r="WPF87" s="47"/>
      <c r="WPG87" s="47"/>
      <c r="WPH87" s="47"/>
      <c r="WPI87" s="47"/>
      <c r="WPJ87" s="47"/>
      <c r="WPK87" s="47"/>
      <c r="WPL87" s="47"/>
      <c r="WPM87" s="47"/>
      <c r="WPN87" s="47"/>
      <c r="WPO87" s="47"/>
      <c r="WPP87" s="47"/>
      <c r="WPQ87" s="47"/>
      <c r="WPR87" s="47"/>
      <c r="WPS87" s="47"/>
      <c r="WPT87" s="47"/>
      <c r="WPU87" s="47"/>
      <c r="WPV87" s="47"/>
      <c r="WPW87" s="47"/>
      <c r="WPX87" s="47"/>
      <c r="WPY87" s="47"/>
      <c r="WPZ87" s="47"/>
      <c r="WQA87" s="47"/>
      <c r="WQB87" s="47"/>
      <c r="WQC87" s="47"/>
      <c r="WQD87" s="47"/>
      <c r="WQE87" s="47"/>
      <c r="WQF87" s="47"/>
      <c r="WQG87" s="47"/>
      <c r="WQH87" s="47"/>
      <c r="WQI87" s="47"/>
      <c r="WQJ87" s="47"/>
      <c r="WQK87" s="47"/>
      <c r="WQL87" s="47"/>
      <c r="WQM87" s="47"/>
      <c r="WQN87" s="47"/>
      <c r="WQO87" s="47"/>
      <c r="WQP87" s="47"/>
      <c r="WQQ87" s="47"/>
      <c r="WQR87" s="47"/>
      <c r="WQS87" s="47"/>
      <c r="WQT87" s="47"/>
      <c r="WQU87" s="47"/>
      <c r="WQV87" s="47"/>
      <c r="WQW87" s="47"/>
      <c r="WQX87" s="47"/>
      <c r="WQY87" s="47"/>
      <c r="WQZ87" s="47"/>
      <c r="WRA87" s="47"/>
      <c r="WRB87" s="47"/>
      <c r="WRC87" s="47"/>
      <c r="WRD87" s="47"/>
      <c r="WRE87" s="47"/>
      <c r="WRF87" s="47"/>
      <c r="WRG87" s="47"/>
      <c r="WRH87" s="47"/>
      <c r="WRI87" s="47"/>
      <c r="WRJ87" s="47"/>
      <c r="WRK87" s="47"/>
      <c r="WRL87" s="47"/>
      <c r="WRM87" s="47"/>
      <c r="WRN87" s="47"/>
      <c r="WRO87" s="47"/>
      <c r="WRP87" s="47"/>
      <c r="WRQ87" s="47"/>
      <c r="WRR87" s="47"/>
      <c r="WRS87" s="47"/>
      <c r="WRT87" s="47"/>
      <c r="WRU87" s="47"/>
      <c r="WRV87" s="47"/>
      <c r="WRW87" s="47"/>
      <c r="WRX87" s="47"/>
      <c r="WRY87" s="47"/>
      <c r="WRZ87" s="47"/>
      <c r="WSA87" s="47"/>
      <c r="WSB87" s="47"/>
      <c r="WSC87" s="47"/>
      <c r="WSD87" s="47"/>
      <c r="WSE87" s="47"/>
      <c r="WSF87" s="47"/>
      <c r="WSG87" s="47"/>
      <c r="WSH87" s="47"/>
      <c r="WSI87" s="47"/>
      <c r="WSJ87" s="47"/>
      <c r="WSK87" s="47"/>
      <c r="WSL87" s="47"/>
      <c r="WSM87" s="47"/>
      <c r="WSN87" s="47"/>
      <c r="WSO87" s="47"/>
      <c r="WSP87" s="47"/>
      <c r="WSQ87" s="47"/>
      <c r="WSR87" s="47"/>
      <c r="WSS87" s="47"/>
      <c r="WST87" s="47"/>
      <c r="WSU87" s="47"/>
      <c r="WSV87" s="47"/>
      <c r="WSW87" s="47"/>
      <c r="WSX87" s="47"/>
      <c r="WSY87" s="47"/>
      <c r="WSZ87" s="47"/>
      <c r="WTA87" s="47"/>
      <c r="WTB87" s="47"/>
      <c r="WTC87" s="47"/>
      <c r="WTD87" s="47"/>
      <c r="WTE87" s="47"/>
      <c r="WTF87" s="47"/>
      <c r="WTG87" s="47"/>
      <c r="WTH87" s="47"/>
      <c r="WTI87" s="47"/>
      <c r="WTJ87" s="47"/>
      <c r="WTK87" s="47"/>
      <c r="WTL87" s="47"/>
      <c r="WTM87" s="47"/>
      <c r="WTN87" s="47"/>
      <c r="WTO87" s="47"/>
      <c r="WTP87" s="47"/>
      <c r="WTQ87" s="47"/>
      <c r="WTR87" s="47"/>
      <c r="WTS87" s="47"/>
      <c r="WTT87" s="47"/>
      <c r="WTU87" s="47"/>
      <c r="WTV87" s="47"/>
      <c r="WTW87" s="47"/>
      <c r="WTX87" s="47"/>
      <c r="WTY87" s="47"/>
      <c r="WTZ87" s="47"/>
      <c r="WUA87" s="47"/>
      <c r="WUB87" s="47"/>
      <c r="WUC87" s="47"/>
      <c r="WUD87" s="47"/>
      <c r="WUE87" s="47"/>
      <c r="WUF87" s="47"/>
      <c r="WUG87" s="47"/>
      <c r="WUH87" s="47"/>
      <c r="WUI87" s="47"/>
      <c r="WUJ87" s="47"/>
      <c r="WUK87" s="47"/>
      <c r="WUL87" s="47"/>
      <c r="WUM87" s="47"/>
      <c r="WUN87" s="47"/>
      <c r="WUO87" s="47"/>
      <c r="WUP87" s="47"/>
      <c r="WUQ87" s="47"/>
      <c r="WUR87" s="47"/>
      <c r="WUS87" s="47"/>
      <c r="WUT87" s="47"/>
      <c r="WUU87" s="47"/>
      <c r="WUV87" s="47"/>
      <c r="WUW87" s="47"/>
      <c r="WUX87" s="47"/>
      <c r="WUY87" s="47"/>
      <c r="WUZ87" s="47"/>
      <c r="WVA87" s="47"/>
      <c r="WVB87" s="47"/>
      <c r="WVC87" s="47"/>
      <c r="WVD87" s="47"/>
      <c r="WVE87" s="47"/>
      <c r="WVF87" s="47"/>
      <c r="WVG87" s="47"/>
      <c r="WVH87" s="47"/>
      <c r="WVI87" s="47"/>
      <c r="WVJ87" s="47"/>
      <c r="WVK87" s="47"/>
      <c r="WVL87" s="47"/>
      <c r="WVM87" s="47"/>
      <c r="WVN87" s="47"/>
      <c r="WVO87" s="47"/>
      <c r="WVP87" s="47"/>
      <c r="WVQ87" s="47"/>
      <c r="WVR87" s="47"/>
      <c r="WVS87" s="47"/>
      <c r="WVT87" s="47"/>
      <c r="WVU87" s="47"/>
      <c r="WVV87" s="47"/>
      <c r="WVW87" s="47"/>
      <c r="WVX87" s="47"/>
      <c r="WVY87" s="47"/>
      <c r="WVZ87" s="47"/>
      <c r="WWA87" s="47"/>
      <c r="WWB87" s="47"/>
      <c r="WWC87" s="47"/>
      <c r="WWD87" s="47"/>
      <c r="WWE87" s="47"/>
      <c r="WWF87" s="47"/>
      <c r="WWG87" s="47"/>
      <c r="WWH87" s="47"/>
      <c r="WWI87" s="47"/>
      <c r="WWJ87" s="47"/>
      <c r="WWK87" s="47"/>
      <c r="WWL87" s="47"/>
      <c r="WWM87" s="47"/>
      <c r="WWN87" s="47"/>
      <c r="WWO87" s="47"/>
      <c r="WWP87" s="47"/>
      <c r="WWQ87" s="47"/>
      <c r="WWR87" s="47"/>
      <c r="WWS87" s="47"/>
      <c r="WWT87" s="47"/>
      <c r="WWU87" s="47"/>
      <c r="WWV87" s="47"/>
      <c r="WWW87" s="47"/>
      <c r="WWX87" s="47"/>
      <c r="WWY87" s="47"/>
      <c r="WWZ87" s="47"/>
      <c r="WXA87" s="47"/>
      <c r="WXB87" s="47"/>
      <c r="WXC87" s="47"/>
      <c r="WXD87" s="47"/>
      <c r="WXE87" s="47"/>
      <c r="WXF87" s="47"/>
      <c r="WXG87" s="47"/>
      <c r="WXH87" s="47"/>
      <c r="WXI87" s="47"/>
      <c r="WXJ87" s="47"/>
      <c r="WXK87" s="47"/>
      <c r="WXL87" s="47"/>
      <c r="WXM87" s="47"/>
      <c r="WXN87" s="47"/>
      <c r="WXO87" s="47"/>
      <c r="WXP87" s="47"/>
      <c r="WXQ87" s="47"/>
      <c r="WXR87" s="47"/>
      <c r="WXS87" s="47"/>
      <c r="WXT87" s="47"/>
      <c r="WXU87" s="47"/>
      <c r="WXV87" s="47"/>
      <c r="WXW87" s="47"/>
      <c r="WXX87" s="47"/>
      <c r="WXY87" s="47"/>
      <c r="WXZ87" s="47"/>
      <c r="WYA87" s="47"/>
      <c r="WYB87" s="47"/>
      <c r="WYC87" s="47"/>
      <c r="WYD87" s="47"/>
      <c r="WYE87" s="47"/>
      <c r="WYF87" s="47"/>
      <c r="WYG87" s="47"/>
      <c r="WYH87" s="47"/>
      <c r="WYI87" s="47"/>
      <c r="WYJ87" s="47"/>
      <c r="WYK87" s="47"/>
      <c r="WYL87" s="47"/>
      <c r="WYM87" s="47"/>
      <c r="WYN87" s="47"/>
      <c r="WYO87" s="47"/>
      <c r="WYP87" s="47"/>
      <c r="WYQ87" s="47"/>
      <c r="WYR87" s="47"/>
      <c r="WYS87" s="47"/>
      <c r="WYT87" s="47"/>
      <c r="WYU87" s="47"/>
      <c r="WYV87" s="47"/>
      <c r="WYW87" s="47"/>
      <c r="WYX87" s="47"/>
      <c r="WYY87" s="47"/>
      <c r="WYZ87" s="47"/>
      <c r="WZA87" s="47"/>
      <c r="WZB87" s="47"/>
      <c r="WZC87" s="47"/>
      <c r="WZD87" s="47"/>
      <c r="WZE87" s="47"/>
      <c r="WZF87" s="47"/>
      <c r="WZG87" s="47"/>
      <c r="WZH87" s="47"/>
      <c r="WZI87" s="47"/>
      <c r="WZJ87" s="47"/>
      <c r="WZK87" s="47"/>
      <c r="WZL87" s="47"/>
      <c r="WZM87" s="47"/>
      <c r="WZN87" s="47"/>
      <c r="WZO87" s="47"/>
      <c r="WZP87" s="47"/>
      <c r="WZQ87" s="47"/>
      <c r="WZR87" s="47"/>
      <c r="WZS87" s="47"/>
      <c r="WZT87" s="47"/>
      <c r="WZU87" s="47"/>
      <c r="WZV87" s="47"/>
      <c r="WZW87" s="47"/>
      <c r="WZX87" s="47"/>
      <c r="WZY87" s="47"/>
      <c r="WZZ87" s="47"/>
      <c r="XAA87" s="47"/>
      <c r="XAB87" s="47"/>
      <c r="XAC87" s="47"/>
      <c r="XAD87" s="47"/>
      <c r="XAE87" s="47"/>
      <c r="XAF87" s="47"/>
      <c r="XAG87" s="47"/>
      <c r="XAH87" s="47"/>
      <c r="XAI87" s="47"/>
      <c r="XAJ87" s="47"/>
      <c r="XAK87" s="47"/>
      <c r="XAL87" s="47"/>
      <c r="XAM87" s="47"/>
      <c r="XAN87" s="47"/>
      <c r="XAO87" s="47"/>
      <c r="XAP87" s="47"/>
      <c r="XAQ87" s="47"/>
      <c r="XAR87" s="47"/>
      <c r="XAS87" s="47"/>
      <c r="XAT87" s="47"/>
      <c r="XAU87" s="47"/>
      <c r="XAV87" s="47"/>
      <c r="XAW87" s="47"/>
      <c r="XAX87" s="47"/>
      <c r="XAY87" s="47"/>
      <c r="XAZ87" s="47"/>
      <c r="XBA87" s="47"/>
      <c r="XBB87" s="47"/>
      <c r="XBC87" s="47"/>
      <c r="XBD87" s="47"/>
      <c r="XBE87" s="47"/>
      <c r="XBF87" s="47"/>
      <c r="XBG87" s="47"/>
      <c r="XBH87" s="47"/>
      <c r="XBI87" s="47"/>
      <c r="XBJ87" s="47"/>
      <c r="XBK87" s="47"/>
      <c r="XBL87" s="47"/>
      <c r="XBM87" s="47"/>
      <c r="XBN87" s="47"/>
      <c r="XBO87" s="47"/>
      <c r="XBP87" s="47"/>
      <c r="XBQ87" s="47"/>
      <c r="XBR87" s="47"/>
      <c r="XBS87" s="47"/>
      <c r="XBT87" s="47"/>
      <c r="XBU87" s="47"/>
      <c r="XBV87" s="47"/>
      <c r="XBW87" s="47"/>
      <c r="XBX87" s="47"/>
      <c r="XBY87" s="47"/>
      <c r="XBZ87" s="47"/>
      <c r="XCA87" s="47"/>
      <c r="XCB87" s="47"/>
      <c r="XCC87" s="47"/>
      <c r="XCD87" s="47"/>
      <c r="XCE87" s="47"/>
      <c r="XCF87" s="47"/>
      <c r="XCG87" s="47"/>
      <c r="XCH87" s="47"/>
      <c r="XCI87" s="47"/>
      <c r="XCJ87" s="47"/>
      <c r="XCK87" s="47"/>
      <c r="XCL87" s="47"/>
      <c r="XCM87" s="47"/>
      <c r="XCN87" s="47"/>
      <c r="XCO87" s="47"/>
      <c r="XCP87" s="47"/>
      <c r="XCQ87" s="47"/>
      <c r="XCR87" s="47"/>
      <c r="XCS87" s="47"/>
      <c r="XCT87" s="47"/>
      <c r="XCU87" s="47"/>
      <c r="XCV87" s="47"/>
      <c r="XCW87" s="47"/>
      <c r="XCX87" s="47"/>
      <c r="XCY87" s="47"/>
      <c r="XCZ87" s="47"/>
      <c r="XDA87" s="47"/>
      <c r="XDB87" s="47"/>
      <c r="XDC87" s="47"/>
      <c r="XDD87" s="47"/>
      <c r="XDE87" s="47"/>
      <c r="XDF87" s="47"/>
      <c r="XDG87" s="47"/>
      <c r="XDH87" s="47"/>
      <c r="XDI87" s="47"/>
      <c r="XDJ87" s="47"/>
      <c r="XDK87" s="47"/>
      <c r="XDL87" s="47"/>
      <c r="XDM87" s="47"/>
      <c r="XDN87" s="47"/>
      <c r="XDO87" s="47"/>
      <c r="XDP87" s="47"/>
      <c r="XDQ87" s="47"/>
      <c r="XDR87" s="47"/>
      <c r="XDS87" s="47"/>
      <c r="XDT87" s="47"/>
      <c r="XDU87" s="47"/>
      <c r="XDV87" s="47"/>
      <c r="XDW87" s="47"/>
      <c r="XDX87" s="47"/>
      <c r="XDY87" s="47"/>
      <c r="XDZ87" s="47"/>
      <c r="XEA87" s="47"/>
      <c r="XEB87" s="47"/>
      <c r="XEC87" s="47"/>
      <c r="XED87" s="47"/>
      <c r="XEE87" s="47"/>
      <c r="XEF87" s="47"/>
      <c r="XEG87" s="47"/>
      <c r="XEH87" s="47"/>
      <c r="XEI87" s="47"/>
      <c r="XEJ87" s="47"/>
      <c r="XEK87" s="47"/>
      <c r="XEL87" s="47"/>
      <c r="XEM87" s="47"/>
      <c r="XEN87" s="47"/>
      <c r="XEO87" s="47"/>
      <c r="XEP87" s="47"/>
      <c r="XEQ87" s="47"/>
      <c r="XER87" s="47"/>
      <c r="XES87" s="47"/>
      <c r="XET87" s="47"/>
      <c r="XEU87" s="47"/>
      <c r="XEV87" s="47"/>
    </row>
    <row r="88" spans="1:16376" outlineLevel="2" x14ac:dyDescent="0.15">
      <c r="B88" s="26" t="s">
        <v>100</v>
      </c>
      <c r="C88" s="23" t="s">
        <v>260</v>
      </c>
      <c r="F88" s="56" t="s">
        <v>12</v>
      </c>
      <c r="G88" s="47"/>
      <c r="H88" s="47"/>
      <c r="I88" s="47"/>
      <c r="J88" s="47"/>
      <c r="K88" s="47"/>
      <c r="L88" s="47"/>
      <c r="O88" s="137">
        <v>130</v>
      </c>
      <c r="P88" s="42">
        <f>O88+P87</f>
        <v>130</v>
      </c>
      <c r="Q88" s="42">
        <f t="shared" ref="Q88:T88" si="18">P88+Q87</f>
        <v>130</v>
      </c>
      <c r="R88" s="42">
        <f t="shared" si="18"/>
        <v>157.5</v>
      </c>
      <c r="S88" s="42">
        <f t="shared" si="18"/>
        <v>185</v>
      </c>
      <c r="T88" s="42">
        <f t="shared" si="18"/>
        <v>185</v>
      </c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  <c r="IW88" s="47"/>
      <c r="IX88" s="47"/>
      <c r="IY88" s="47"/>
      <c r="IZ88" s="47"/>
      <c r="JA88" s="47"/>
      <c r="JB88" s="47"/>
      <c r="JC88" s="47"/>
      <c r="JD88" s="47"/>
      <c r="JE88" s="47"/>
      <c r="JF88" s="47"/>
      <c r="JG88" s="47"/>
      <c r="JH88" s="47"/>
      <c r="JI88" s="47"/>
      <c r="JJ88" s="47"/>
      <c r="JK88" s="47"/>
      <c r="JL88" s="47"/>
      <c r="JM88" s="47"/>
      <c r="JN88" s="47"/>
      <c r="JO88" s="47"/>
      <c r="JP88" s="47"/>
      <c r="JQ88" s="47"/>
      <c r="JR88" s="47"/>
      <c r="JS88" s="47"/>
      <c r="JT88" s="47"/>
      <c r="JU88" s="47"/>
      <c r="JV88" s="47"/>
      <c r="JW88" s="47"/>
      <c r="JX88" s="47"/>
      <c r="JY88" s="47"/>
      <c r="JZ88" s="47"/>
      <c r="KA88" s="47"/>
      <c r="KB88" s="47"/>
      <c r="KC88" s="47"/>
      <c r="KD88" s="47"/>
      <c r="KE88" s="47"/>
      <c r="KF88" s="47"/>
      <c r="KG88" s="47"/>
      <c r="KH88" s="47"/>
      <c r="KI88" s="47"/>
      <c r="KJ88" s="47"/>
      <c r="KK88" s="47"/>
      <c r="KL88" s="47"/>
      <c r="KM88" s="47"/>
      <c r="KN88" s="47"/>
      <c r="KO88" s="47"/>
      <c r="KP88" s="47"/>
      <c r="KQ88" s="47"/>
      <c r="KR88" s="47"/>
      <c r="KS88" s="47"/>
      <c r="KT88" s="47"/>
      <c r="KU88" s="47"/>
      <c r="KV88" s="47"/>
      <c r="KW88" s="47"/>
      <c r="KX88" s="47"/>
      <c r="KY88" s="47"/>
      <c r="KZ88" s="47"/>
      <c r="LA88" s="47"/>
      <c r="LB88" s="47"/>
      <c r="LC88" s="47"/>
      <c r="LD88" s="47"/>
      <c r="LE88" s="47"/>
      <c r="LF88" s="47"/>
      <c r="LG88" s="47"/>
      <c r="LH88" s="47"/>
      <c r="LI88" s="47"/>
      <c r="LJ88" s="47"/>
      <c r="LK88" s="47"/>
      <c r="LL88" s="47"/>
      <c r="LM88" s="47"/>
      <c r="LN88" s="47"/>
      <c r="LO88" s="47"/>
      <c r="LP88" s="47"/>
      <c r="LQ88" s="47"/>
      <c r="LR88" s="47"/>
      <c r="LS88" s="47"/>
      <c r="LT88" s="47"/>
      <c r="LU88" s="47"/>
      <c r="LV88" s="47"/>
      <c r="LW88" s="47"/>
      <c r="LX88" s="47"/>
      <c r="LY88" s="47"/>
      <c r="LZ88" s="47"/>
      <c r="MA88" s="47"/>
      <c r="MB88" s="47"/>
      <c r="MC88" s="47"/>
      <c r="MD88" s="47"/>
      <c r="ME88" s="47"/>
      <c r="MF88" s="47"/>
      <c r="MG88" s="47"/>
      <c r="MH88" s="47"/>
      <c r="MI88" s="47"/>
      <c r="MJ88" s="47"/>
      <c r="MK88" s="47"/>
      <c r="ML88" s="47"/>
      <c r="MM88" s="47"/>
      <c r="MN88" s="47"/>
      <c r="MO88" s="47"/>
      <c r="MP88" s="47"/>
      <c r="MQ88" s="47"/>
      <c r="MR88" s="47"/>
      <c r="MS88" s="47"/>
      <c r="MT88" s="47"/>
      <c r="MU88" s="47"/>
      <c r="MV88" s="47"/>
      <c r="MW88" s="47"/>
      <c r="MX88" s="47"/>
      <c r="MY88" s="47"/>
      <c r="MZ88" s="47"/>
      <c r="NA88" s="47"/>
      <c r="NB88" s="47"/>
      <c r="NC88" s="47"/>
      <c r="ND88" s="47"/>
      <c r="NE88" s="47"/>
      <c r="NF88" s="47"/>
      <c r="NG88" s="47"/>
      <c r="NH88" s="47"/>
      <c r="NI88" s="47"/>
      <c r="NJ88" s="47"/>
      <c r="NK88" s="47"/>
      <c r="NL88" s="47"/>
      <c r="NM88" s="47"/>
      <c r="NN88" s="47"/>
      <c r="NO88" s="47"/>
      <c r="NP88" s="47"/>
      <c r="NQ88" s="47"/>
      <c r="NR88" s="47"/>
      <c r="NS88" s="47"/>
      <c r="NT88" s="47"/>
      <c r="NU88" s="47"/>
      <c r="NV88" s="47"/>
      <c r="NW88" s="47"/>
      <c r="NX88" s="47"/>
      <c r="NY88" s="47"/>
      <c r="NZ88" s="47"/>
      <c r="OA88" s="47"/>
      <c r="OB88" s="47"/>
      <c r="OC88" s="47"/>
      <c r="OD88" s="47"/>
      <c r="OE88" s="47"/>
      <c r="OF88" s="47"/>
      <c r="OG88" s="47"/>
      <c r="OH88" s="47"/>
      <c r="OI88" s="47"/>
      <c r="OJ88" s="47"/>
      <c r="OK88" s="47"/>
      <c r="OL88" s="47"/>
      <c r="OM88" s="47"/>
      <c r="ON88" s="47"/>
      <c r="OO88" s="47"/>
      <c r="OP88" s="47"/>
      <c r="OQ88" s="47"/>
      <c r="OR88" s="47"/>
      <c r="OS88" s="47"/>
      <c r="OT88" s="47"/>
      <c r="OU88" s="47"/>
      <c r="OV88" s="47"/>
      <c r="OW88" s="47"/>
      <c r="OX88" s="47"/>
      <c r="OY88" s="47"/>
      <c r="OZ88" s="47"/>
      <c r="PA88" s="47"/>
      <c r="PB88" s="47"/>
      <c r="PC88" s="47"/>
      <c r="PD88" s="47"/>
      <c r="PE88" s="47"/>
      <c r="PF88" s="47"/>
      <c r="PG88" s="47"/>
      <c r="PH88" s="47"/>
      <c r="PI88" s="47"/>
      <c r="PJ88" s="47"/>
      <c r="PK88" s="47"/>
      <c r="PL88" s="47"/>
      <c r="PM88" s="47"/>
      <c r="PN88" s="47"/>
      <c r="PO88" s="47"/>
      <c r="PP88" s="47"/>
      <c r="PQ88" s="47"/>
      <c r="PR88" s="47"/>
      <c r="PS88" s="47"/>
      <c r="PT88" s="47"/>
      <c r="PU88" s="47"/>
      <c r="PV88" s="47"/>
      <c r="PW88" s="47"/>
      <c r="PX88" s="47"/>
      <c r="PY88" s="47"/>
      <c r="PZ88" s="47"/>
      <c r="QA88" s="47"/>
      <c r="QB88" s="47"/>
      <c r="QC88" s="47"/>
      <c r="QD88" s="47"/>
      <c r="QE88" s="47"/>
      <c r="QF88" s="47"/>
      <c r="QG88" s="47"/>
      <c r="QH88" s="47"/>
      <c r="QI88" s="47"/>
      <c r="QJ88" s="47"/>
      <c r="QK88" s="47"/>
      <c r="QL88" s="47"/>
      <c r="QM88" s="47"/>
      <c r="QN88" s="47"/>
      <c r="QO88" s="47"/>
      <c r="QP88" s="47"/>
      <c r="QQ88" s="47"/>
      <c r="QR88" s="47"/>
      <c r="QS88" s="47"/>
      <c r="QT88" s="47"/>
      <c r="QU88" s="47"/>
      <c r="QV88" s="47"/>
      <c r="QW88" s="47"/>
      <c r="QX88" s="47"/>
      <c r="QY88" s="47"/>
      <c r="QZ88" s="47"/>
      <c r="RA88" s="47"/>
      <c r="RB88" s="47"/>
      <c r="RC88" s="47"/>
      <c r="RD88" s="47"/>
      <c r="RE88" s="47"/>
      <c r="RF88" s="47"/>
      <c r="RG88" s="47"/>
      <c r="RH88" s="47"/>
      <c r="RI88" s="47"/>
      <c r="RJ88" s="47"/>
      <c r="RK88" s="47"/>
      <c r="RL88" s="47"/>
      <c r="RM88" s="47"/>
      <c r="RN88" s="47"/>
      <c r="RO88" s="47"/>
      <c r="RP88" s="47"/>
      <c r="RQ88" s="47"/>
      <c r="RR88" s="47"/>
      <c r="RS88" s="47"/>
      <c r="RT88" s="47"/>
      <c r="RU88" s="47"/>
      <c r="RV88" s="47"/>
      <c r="RW88" s="47"/>
      <c r="RX88" s="47"/>
      <c r="RY88" s="47"/>
      <c r="RZ88" s="47"/>
      <c r="SA88" s="47"/>
      <c r="SB88" s="47"/>
      <c r="SC88" s="47"/>
      <c r="SD88" s="47"/>
      <c r="SE88" s="47"/>
      <c r="SF88" s="47"/>
      <c r="SG88" s="47"/>
      <c r="SH88" s="47"/>
      <c r="SI88" s="47"/>
      <c r="SJ88" s="47"/>
      <c r="SK88" s="47"/>
      <c r="SL88" s="47"/>
      <c r="SM88" s="47"/>
      <c r="SN88" s="47"/>
      <c r="SO88" s="47"/>
      <c r="SP88" s="47"/>
      <c r="SQ88" s="47"/>
      <c r="SR88" s="47"/>
      <c r="SS88" s="47"/>
      <c r="ST88" s="47"/>
      <c r="SU88" s="47"/>
      <c r="SV88" s="47"/>
      <c r="SW88" s="47"/>
      <c r="SX88" s="47"/>
      <c r="SY88" s="47"/>
      <c r="SZ88" s="47"/>
      <c r="TA88" s="47"/>
      <c r="TB88" s="47"/>
      <c r="TC88" s="47"/>
      <c r="TD88" s="47"/>
      <c r="TE88" s="47"/>
      <c r="TF88" s="47"/>
      <c r="TG88" s="47"/>
      <c r="TH88" s="47"/>
      <c r="TI88" s="47"/>
      <c r="TJ88" s="47"/>
      <c r="TK88" s="47"/>
      <c r="TL88" s="47"/>
      <c r="TM88" s="47"/>
      <c r="TN88" s="47"/>
      <c r="TO88" s="47"/>
      <c r="TP88" s="47"/>
      <c r="TQ88" s="47"/>
      <c r="TR88" s="47"/>
      <c r="TS88" s="47"/>
      <c r="TT88" s="47"/>
      <c r="TU88" s="47"/>
      <c r="TV88" s="47"/>
      <c r="TW88" s="47"/>
      <c r="TX88" s="47"/>
      <c r="TY88" s="47"/>
      <c r="TZ88" s="47"/>
      <c r="UA88" s="47"/>
      <c r="UB88" s="47"/>
      <c r="UC88" s="47"/>
      <c r="UD88" s="47"/>
      <c r="UE88" s="47"/>
      <c r="UF88" s="47"/>
      <c r="UG88" s="47"/>
      <c r="UH88" s="47"/>
      <c r="UI88" s="47"/>
      <c r="UJ88" s="47"/>
      <c r="UK88" s="47"/>
      <c r="UL88" s="47"/>
      <c r="UM88" s="47"/>
      <c r="UN88" s="47"/>
      <c r="UO88" s="47"/>
      <c r="UP88" s="47"/>
      <c r="UQ88" s="47"/>
      <c r="UR88" s="47"/>
      <c r="US88" s="47"/>
      <c r="UT88" s="47"/>
      <c r="UU88" s="47"/>
      <c r="UV88" s="47"/>
      <c r="UW88" s="47"/>
      <c r="UX88" s="47"/>
      <c r="UY88" s="47"/>
      <c r="UZ88" s="47"/>
      <c r="VA88" s="47"/>
      <c r="VB88" s="47"/>
      <c r="VC88" s="47"/>
      <c r="VD88" s="47"/>
      <c r="VE88" s="47"/>
      <c r="VF88" s="47"/>
      <c r="VG88" s="47"/>
      <c r="VH88" s="47"/>
      <c r="VI88" s="47"/>
      <c r="VJ88" s="47"/>
      <c r="VK88" s="47"/>
      <c r="VL88" s="47"/>
      <c r="VM88" s="47"/>
      <c r="VN88" s="47"/>
      <c r="VO88" s="47"/>
      <c r="VP88" s="47"/>
      <c r="VQ88" s="47"/>
      <c r="VR88" s="47"/>
      <c r="VS88" s="47"/>
      <c r="VT88" s="47"/>
      <c r="VU88" s="47"/>
      <c r="VV88" s="47"/>
      <c r="VW88" s="47"/>
      <c r="VX88" s="47"/>
      <c r="VY88" s="47"/>
      <c r="VZ88" s="47"/>
      <c r="WA88" s="47"/>
      <c r="WB88" s="47"/>
      <c r="WC88" s="47"/>
      <c r="WD88" s="47"/>
      <c r="WE88" s="47"/>
      <c r="WF88" s="47"/>
      <c r="WG88" s="47"/>
      <c r="WH88" s="47"/>
      <c r="WI88" s="47"/>
      <c r="WJ88" s="47"/>
      <c r="WK88" s="47"/>
      <c r="WL88" s="47"/>
      <c r="WM88" s="47"/>
      <c r="WN88" s="47"/>
      <c r="WO88" s="47"/>
      <c r="WP88" s="47"/>
      <c r="WQ88" s="47"/>
      <c r="WR88" s="47"/>
      <c r="WS88" s="47"/>
      <c r="WT88" s="47"/>
      <c r="WU88" s="47"/>
      <c r="WV88" s="47"/>
      <c r="WW88" s="47"/>
      <c r="WX88" s="47"/>
      <c r="WY88" s="47"/>
      <c r="WZ88" s="47"/>
      <c r="XA88" s="47"/>
      <c r="XB88" s="47"/>
      <c r="XC88" s="47"/>
      <c r="XD88" s="47"/>
      <c r="XE88" s="47"/>
      <c r="XF88" s="47"/>
      <c r="XG88" s="47"/>
      <c r="XH88" s="47"/>
      <c r="XI88" s="47"/>
      <c r="XJ88" s="47"/>
      <c r="XK88" s="47"/>
      <c r="XL88" s="47"/>
      <c r="XM88" s="47"/>
      <c r="XN88" s="47"/>
      <c r="XO88" s="47"/>
      <c r="XP88" s="47"/>
      <c r="XQ88" s="47"/>
      <c r="XR88" s="47"/>
      <c r="XS88" s="47"/>
      <c r="XT88" s="47"/>
      <c r="XU88" s="47"/>
      <c r="XV88" s="47"/>
      <c r="XW88" s="47"/>
      <c r="XX88" s="47"/>
      <c r="XY88" s="47"/>
      <c r="XZ88" s="47"/>
      <c r="YA88" s="47"/>
      <c r="YB88" s="47"/>
      <c r="YC88" s="47"/>
      <c r="YD88" s="47"/>
      <c r="YE88" s="47"/>
      <c r="YF88" s="47"/>
      <c r="YG88" s="47"/>
      <c r="YH88" s="47"/>
      <c r="YI88" s="47"/>
      <c r="YJ88" s="47"/>
      <c r="YK88" s="47"/>
      <c r="YL88" s="47"/>
      <c r="YM88" s="47"/>
      <c r="YN88" s="47"/>
      <c r="YO88" s="47"/>
      <c r="YP88" s="47"/>
      <c r="YQ88" s="47"/>
      <c r="YR88" s="47"/>
      <c r="YS88" s="47"/>
      <c r="YT88" s="47"/>
      <c r="YU88" s="47"/>
      <c r="YV88" s="47"/>
      <c r="YW88" s="47"/>
      <c r="YX88" s="47"/>
      <c r="YY88" s="47"/>
      <c r="YZ88" s="47"/>
      <c r="ZA88" s="47"/>
      <c r="ZB88" s="47"/>
      <c r="ZC88" s="47"/>
      <c r="ZD88" s="47"/>
      <c r="ZE88" s="47"/>
      <c r="ZF88" s="47"/>
      <c r="ZG88" s="47"/>
      <c r="ZH88" s="47"/>
      <c r="ZI88" s="47"/>
      <c r="ZJ88" s="47"/>
      <c r="ZK88" s="47"/>
      <c r="ZL88" s="47"/>
      <c r="ZM88" s="47"/>
      <c r="ZN88" s="47"/>
      <c r="ZO88" s="47"/>
      <c r="ZP88" s="47"/>
      <c r="ZQ88" s="47"/>
      <c r="ZR88" s="47"/>
      <c r="ZS88" s="47"/>
      <c r="ZT88" s="47"/>
      <c r="ZU88" s="47"/>
      <c r="ZV88" s="47"/>
      <c r="ZW88" s="47"/>
      <c r="ZX88" s="47"/>
      <c r="ZY88" s="47"/>
      <c r="ZZ88" s="47"/>
      <c r="AAA88" s="47"/>
      <c r="AAB88" s="47"/>
      <c r="AAC88" s="47"/>
      <c r="AAD88" s="47"/>
      <c r="AAE88" s="47"/>
      <c r="AAF88" s="47"/>
      <c r="AAG88" s="47"/>
      <c r="AAH88" s="47"/>
      <c r="AAI88" s="47"/>
      <c r="AAJ88" s="47"/>
      <c r="AAK88" s="47"/>
      <c r="AAL88" s="47"/>
      <c r="AAM88" s="47"/>
      <c r="AAN88" s="47"/>
      <c r="AAO88" s="47"/>
      <c r="AAP88" s="47"/>
      <c r="AAQ88" s="47"/>
      <c r="AAR88" s="47"/>
      <c r="AAS88" s="47"/>
      <c r="AAT88" s="47"/>
      <c r="AAU88" s="47"/>
      <c r="AAV88" s="47"/>
      <c r="AAW88" s="47"/>
      <c r="AAX88" s="47"/>
      <c r="AAY88" s="47"/>
      <c r="AAZ88" s="47"/>
      <c r="ABA88" s="47"/>
      <c r="ABB88" s="47"/>
      <c r="ABC88" s="47"/>
      <c r="ABD88" s="47"/>
      <c r="ABE88" s="47"/>
      <c r="ABF88" s="47"/>
      <c r="ABG88" s="47"/>
      <c r="ABH88" s="47"/>
      <c r="ABI88" s="47"/>
      <c r="ABJ88" s="47"/>
      <c r="ABK88" s="47"/>
      <c r="ABL88" s="47"/>
      <c r="ABM88" s="47"/>
      <c r="ABN88" s="47"/>
      <c r="ABO88" s="47"/>
      <c r="ABP88" s="47"/>
      <c r="ABQ88" s="47"/>
      <c r="ABR88" s="47"/>
      <c r="ABS88" s="47"/>
      <c r="ABT88" s="47"/>
      <c r="ABU88" s="47"/>
      <c r="ABV88" s="47"/>
      <c r="ABW88" s="47"/>
      <c r="ABX88" s="47"/>
      <c r="ABY88" s="47"/>
      <c r="ABZ88" s="47"/>
      <c r="ACA88" s="47"/>
      <c r="ACB88" s="47"/>
      <c r="ACC88" s="47"/>
      <c r="ACD88" s="47"/>
      <c r="ACE88" s="47"/>
      <c r="ACF88" s="47"/>
      <c r="ACG88" s="47"/>
      <c r="ACH88" s="47"/>
      <c r="ACI88" s="47"/>
      <c r="ACJ88" s="47"/>
      <c r="ACK88" s="47"/>
      <c r="ACL88" s="47"/>
      <c r="ACM88" s="47"/>
      <c r="ACN88" s="47"/>
      <c r="ACO88" s="47"/>
      <c r="ACP88" s="47"/>
      <c r="ACQ88" s="47"/>
      <c r="ACR88" s="47"/>
      <c r="ACS88" s="47"/>
      <c r="ACT88" s="47"/>
      <c r="ACU88" s="47"/>
      <c r="ACV88" s="47"/>
      <c r="ACW88" s="47"/>
      <c r="ACX88" s="47"/>
      <c r="ACY88" s="47"/>
      <c r="ACZ88" s="47"/>
      <c r="ADA88" s="47"/>
      <c r="ADB88" s="47"/>
      <c r="ADC88" s="47"/>
      <c r="ADD88" s="47"/>
      <c r="ADE88" s="47"/>
      <c r="ADF88" s="47"/>
      <c r="ADG88" s="47"/>
      <c r="ADH88" s="47"/>
      <c r="ADI88" s="47"/>
      <c r="ADJ88" s="47"/>
      <c r="ADK88" s="47"/>
      <c r="ADL88" s="47"/>
      <c r="ADM88" s="47"/>
      <c r="ADN88" s="47"/>
      <c r="ADO88" s="47"/>
      <c r="ADP88" s="47"/>
      <c r="ADQ88" s="47"/>
      <c r="ADR88" s="47"/>
      <c r="ADS88" s="47"/>
      <c r="ADT88" s="47"/>
      <c r="ADU88" s="47"/>
      <c r="ADV88" s="47"/>
      <c r="ADW88" s="47"/>
      <c r="ADX88" s="47"/>
      <c r="ADY88" s="47"/>
      <c r="ADZ88" s="47"/>
      <c r="AEA88" s="47"/>
      <c r="AEB88" s="47"/>
      <c r="AEC88" s="47"/>
      <c r="AED88" s="47"/>
      <c r="AEE88" s="47"/>
      <c r="AEF88" s="47"/>
      <c r="AEG88" s="47"/>
      <c r="AEH88" s="47"/>
      <c r="AEI88" s="47"/>
      <c r="AEJ88" s="47"/>
      <c r="AEK88" s="47"/>
      <c r="AEL88" s="47"/>
      <c r="AEM88" s="47"/>
      <c r="AEN88" s="47"/>
      <c r="AEO88" s="47"/>
      <c r="AEP88" s="47"/>
      <c r="AEQ88" s="47"/>
      <c r="AER88" s="47"/>
      <c r="AES88" s="47"/>
      <c r="AET88" s="47"/>
      <c r="AEU88" s="47"/>
      <c r="AEV88" s="47"/>
      <c r="AEW88" s="47"/>
      <c r="AEX88" s="47"/>
      <c r="AEY88" s="47"/>
      <c r="AEZ88" s="47"/>
      <c r="AFA88" s="47"/>
      <c r="AFB88" s="47"/>
      <c r="AFC88" s="47"/>
      <c r="AFD88" s="47"/>
      <c r="AFE88" s="47"/>
      <c r="AFF88" s="47"/>
      <c r="AFG88" s="47"/>
      <c r="AFH88" s="47"/>
      <c r="AFI88" s="47"/>
      <c r="AFJ88" s="47"/>
      <c r="AFK88" s="47"/>
      <c r="AFL88" s="47"/>
      <c r="AFM88" s="47"/>
      <c r="AFN88" s="47"/>
      <c r="AFO88" s="47"/>
      <c r="AFP88" s="47"/>
      <c r="AFQ88" s="47"/>
      <c r="AFR88" s="47"/>
      <c r="AFS88" s="47"/>
      <c r="AFT88" s="47"/>
      <c r="AFU88" s="47"/>
      <c r="AFV88" s="47"/>
      <c r="AFW88" s="47"/>
      <c r="AFX88" s="47"/>
      <c r="AFY88" s="47"/>
      <c r="AFZ88" s="47"/>
      <c r="AGA88" s="47"/>
      <c r="AGB88" s="47"/>
      <c r="AGC88" s="47"/>
      <c r="AGD88" s="47"/>
      <c r="AGE88" s="47"/>
      <c r="AGF88" s="47"/>
      <c r="AGG88" s="47"/>
      <c r="AGH88" s="47"/>
      <c r="AGI88" s="47"/>
      <c r="AGJ88" s="47"/>
      <c r="AGK88" s="47"/>
      <c r="AGL88" s="47"/>
      <c r="AGM88" s="47"/>
      <c r="AGN88" s="47"/>
      <c r="AGO88" s="47"/>
      <c r="AGP88" s="47"/>
      <c r="AGQ88" s="47"/>
      <c r="AGR88" s="47"/>
      <c r="AGS88" s="47"/>
      <c r="AGT88" s="47"/>
      <c r="AGU88" s="47"/>
      <c r="AGV88" s="47"/>
      <c r="AGW88" s="47"/>
      <c r="AGX88" s="47"/>
      <c r="AGY88" s="47"/>
      <c r="AGZ88" s="47"/>
      <c r="AHA88" s="47"/>
      <c r="AHB88" s="47"/>
      <c r="AHC88" s="47"/>
      <c r="AHD88" s="47"/>
      <c r="AHE88" s="47"/>
      <c r="AHF88" s="47"/>
      <c r="AHG88" s="47"/>
      <c r="AHH88" s="47"/>
      <c r="AHI88" s="47"/>
      <c r="AHJ88" s="47"/>
      <c r="AHK88" s="47"/>
      <c r="AHL88" s="47"/>
      <c r="AHM88" s="47"/>
      <c r="AHN88" s="47"/>
      <c r="AHO88" s="47"/>
      <c r="AHP88" s="47"/>
      <c r="AHQ88" s="47"/>
      <c r="AHR88" s="47"/>
      <c r="AHS88" s="47"/>
      <c r="AHT88" s="47"/>
      <c r="AHU88" s="47"/>
      <c r="AHV88" s="47"/>
      <c r="AHW88" s="47"/>
      <c r="AHX88" s="47"/>
      <c r="AHY88" s="47"/>
      <c r="AHZ88" s="47"/>
      <c r="AIA88" s="47"/>
      <c r="AIB88" s="47"/>
      <c r="AIC88" s="47"/>
      <c r="AID88" s="47"/>
      <c r="AIE88" s="47"/>
      <c r="AIF88" s="47"/>
      <c r="AIG88" s="47"/>
      <c r="AIH88" s="47"/>
      <c r="AII88" s="47"/>
      <c r="AIJ88" s="47"/>
      <c r="AIK88" s="47"/>
      <c r="AIL88" s="47"/>
      <c r="AIM88" s="47"/>
      <c r="AIN88" s="47"/>
      <c r="AIO88" s="47"/>
      <c r="AIP88" s="47"/>
      <c r="AIQ88" s="47"/>
      <c r="AIR88" s="47"/>
      <c r="AIS88" s="47"/>
      <c r="AIT88" s="47"/>
      <c r="AIU88" s="47"/>
      <c r="AIV88" s="47"/>
      <c r="AIW88" s="47"/>
      <c r="AIX88" s="47"/>
      <c r="AIY88" s="47"/>
      <c r="AIZ88" s="47"/>
      <c r="AJA88" s="47"/>
      <c r="AJB88" s="47"/>
      <c r="AJC88" s="47"/>
      <c r="AJD88" s="47"/>
      <c r="AJE88" s="47"/>
      <c r="AJF88" s="47"/>
      <c r="AJG88" s="47"/>
      <c r="AJH88" s="47"/>
      <c r="AJI88" s="47"/>
      <c r="AJJ88" s="47"/>
      <c r="AJK88" s="47"/>
      <c r="AJL88" s="47"/>
      <c r="AJM88" s="47"/>
      <c r="AJN88" s="47"/>
      <c r="AJO88" s="47"/>
      <c r="AJP88" s="47"/>
      <c r="AJQ88" s="47"/>
      <c r="AJR88" s="47"/>
      <c r="AJS88" s="47"/>
      <c r="AJT88" s="47"/>
      <c r="AJU88" s="47"/>
      <c r="AJV88" s="47"/>
      <c r="AJW88" s="47"/>
      <c r="AJX88" s="47"/>
      <c r="AJY88" s="47"/>
      <c r="AJZ88" s="47"/>
      <c r="AKA88" s="47"/>
      <c r="AKB88" s="47"/>
      <c r="AKC88" s="47"/>
      <c r="AKD88" s="47"/>
      <c r="AKE88" s="47"/>
      <c r="AKF88" s="47"/>
      <c r="AKG88" s="47"/>
      <c r="AKH88" s="47"/>
      <c r="AKI88" s="47"/>
      <c r="AKJ88" s="47"/>
      <c r="AKK88" s="47"/>
      <c r="AKL88" s="47"/>
      <c r="AKM88" s="47"/>
      <c r="AKN88" s="47"/>
      <c r="AKO88" s="47"/>
      <c r="AKP88" s="47"/>
      <c r="AKQ88" s="47"/>
      <c r="AKR88" s="47"/>
      <c r="AKS88" s="47"/>
      <c r="AKT88" s="47"/>
      <c r="AKU88" s="47"/>
      <c r="AKV88" s="47"/>
      <c r="AKW88" s="47"/>
      <c r="AKX88" s="47"/>
      <c r="AKY88" s="47"/>
      <c r="AKZ88" s="47"/>
      <c r="ALA88" s="47"/>
      <c r="ALB88" s="47"/>
      <c r="ALC88" s="47"/>
      <c r="ALD88" s="47"/>
      <c r="ALE88" s="47"/>
      <c r="ALF88" s="47"/>
      <c r="ALG88" s="47"/>
      <c r="ALH88" s="47"/>
      <c r="ALI88" s="47"/>
      <c r="ALJ88" s="47"/>
      <c r="ALK88" s="47"/>
      <c r="ALL88" s="47"/>
      <c r="ALM88" s="47"/>
      <c r="ALN88" s="47"/>
      <c r="ALO88" s="47"/>
      <c r="ALP88" s="47"/>
      <c r="ALQ88" s="47"/>
      <c r="ALR88" s="47"/>
      <c r="ALS88" s="47"/>
      <c r="ALT88" s="47"/>
      <c r="ALU88" s="47"/>
      <c r="ALV88" s="47"/>
      <c r="ALW88" s="47"/>
      <c r="ALX88" s="47"/>
      <c r="ALY88" s="47"/>
      <c r="ALZ88" s="47"/>
      <c r="AMA88" s="47"/>
      <c r="AMB88" s="47"/>
      <c r="AMC88" s="47"/>
      <c r="AMD88" s="47"/>
      <c r="AME88" s="47"/>
      <c r="AMF88" s="47"/>
      <c r="AMG88" s="47"/>
      <c r="AMH88" s="47"/>
      <c r="AMI88" s="47"/>
      <c r="AMJ88" s="47"/>
      <c r="AMK88" s="47"/>
      <c r="AML88" s="47"/>
      <c r="AMM88" s="47"/>
      <c r="AMN88" s="47"/>
      <c r="AMO88" s="47"/>
      <c r="AMP88" s="47"/>
      <c r="AMQ88" s="47"/>
      <c r="AMR88" s="47"/>
      <c r="AMS88" s="47"/>
      <c r="AMT88" s="47"/>
      <c r="AMU88" s="47"/>
      <c r="AMV88" s="47"/>
      <c r="AMW88" s="47"/>
      <c r="AMX88" s="47"/>
      <c r="AMY88" s="47"/>
      <c r="AMZ88" s="47"/>
      <c r="ANA88" s="47"/>
      <c r="ANB88" s="47"/>
      <c r="ANC88" s="47"/>
      <c r="AND88" s="47"/>
      <c r="ANE88" s="47"/>
      <c r="ANF88" s="47"/>
      <c r="ANG88" s="47"/>
      <c r="ANH88" s="47"/>
      <c r="ANI88" s="47"/>
      <c r="ANJ88" s="47"/>
      <c r="ANK88" s="47"/>
      <c r="ANL88" s="47"/>
      <c r="ANM88" s="47"/>
      <c r="ANN88" s="47"/>
      <c r="ANO88" s="47"/>
      <c r="ANP88" s="47"/>
      <c r="ANQ88" s="47"/>
      <c r="ANR88" s="47"/>
      <c r="ANS88" s="47"/>
      <c r="ANT88" s="47"/>
      <c r="ANU88" s="47"/>
      <c r="ANV88" s="47"/>
      <c r="ANW88" s="47"/>
      <c r="ANX88" s="47"/>
      <c r="ANY88" s="47"/>
      <c r="ANZ88" s="47"/>
      <c r="AOA88" s="47"/>
      <c r="AOB88" s="47"/>
      <c r="AOC88" s="47"/>
      <c r="AOD88" s="47"/>
      <c r="AOE88" s="47"/>
      <c r="AOF88" s="47"/>
      <c r="AOG88" s="47"/>
      <c r="AOH88" s="47"/>
      <c r="AOI88" s="47"/>
      <c r="AOJ88" s="47"/>
      <c r="AOK88" s="47"/>
      <c r="AOL88" s="47"/>
      <c r="AOM88" s="47"/>
      <c r="AON88" s="47"/>
      <c r="AOO88" s="47"/>
      <c r="AOP88" s="47"/>
      <c r="AOQ88" s="47"/>
      <c r="AOR88" s="47"/>
      <c r="AOS88" s="47"/>
      <c r="AOT88" s="47"/>
      <c r="AOU88" s="47"/>
      <c r="AOV88" s="47"/>
      <c r="AOW88" s="47"/>
      <c r="AOX88" s="47"/>
      <c r="AOY88" s="47"/>
      <c r="AOZ88" s="47"/>
      <c r="APA88" s="47"/>
      <c r="APB88" s="47"/>
      <c r="APC88" s="47"/>
      <c r="APD88" s="47"/>
      <c r="APE88" s="47"/>
      <c r="APF88" s="47"/>
      <c r="APG88" s="47"/>
      <c r="APH88" s="47"/>
      <c r="API88" s="47"/>
      <c r="APJ88" s="47"/>
      <c r="APK88" s="47"/>
      <c r="APL88" s="47"/>
      <c r="APM88" s="47"/>
      <c r="APN88" s="47"/>
      <c r="APO88" s="47"/>
      <c r="APP88" s="47"/>
      <c r="APQ88" s="47"/>
      <c r="APR88" s="47"/>
      <c r="APS88" s="47"/>
      <c r="APT88" s="47"/>
      <c r="APU88" s="47"/>
      <c r="APV88" s="47"/>
      <c r="APW88" s="47"/>
      <c r="APX88" s="47"/>
      <c r="APY88" s="47"/>
      <c r="APZ88" s="47"/>
      <c r="AQA88" s="47"/>
      <c r="AQB88" s="47"/>
      <c r="AQC88" s="47"/>
      <c r="AQD88" s="47"/>
      <c r="AQE88" s="47"/>
      <c r="AQF88" s="47"/>
      <c r="AQG88" s="47"/>
      <c r="AQH88" s="47"/>
      <c r="AQI88" s="47"/>
      <c r="AQJ88" s="47"/>
      <c r="AQK88" s="47"/>
      <c r="AQL88" s="47"/>
      <c r="AQM88" s="47"/>
      <c r="AQN88" s="47"/>
      <c r="AQO88" s="47"/>
      <c r="AQP88" s="47"/>
      <c r="AQQ88" s="47"/>
      <c r="AQR88" s="47"/>
      <c r="AQS88" s="47"/>
      <c r="AQT88" s="47"/>
      <c r="AQU88" s="47"/>
      <c r="AQV88" s="47"/>
      <c r="AQW88" s="47"/>
      <c r="AQX88" s="47"/>
      <c r="AQY88" s="47"/>
      <c r="AQZ88" s="47"/>
      <c r="ARA88" s="47"/>
      <c r="ARB88" s="47"/>
      <c r="ARC88" s="47"/>
      <c r="ARD88" s="47"/>
      <c r="ARE88" s="47"/>
      <c r="ARF88" s="47"/>
      <c r="ARG88" s="47"/>
      <c r="ARH88" s="47"/>
      <c r="ARI88" s="47"/>
      <c r="ARJ88" s="47"/>
      <c r="ARK88" s="47"/>
      <c r="ARL88" s="47"/>
      <c r="ARM88" s="47"/>
      <c r="ARN88" s="47"/>
      <c r="ARO88" s="47"/>
      <c r="ARP88" s="47"/>
      <c r="ARQ88" s="47"/>
      <c r="ARR88" s="47"/>
      <c r="ARS88" s="47"/>
      <c r="ART88" s="47"/>
      <c r="ARU88" s="47"/>
      <c r="ARV88" s="47"/>
      <c r="ARW88" s="47"/>
      <c r="ARX88" s="47"/>
      <c r="ARY88" s="47"/>
      <c r="ARZ88" s="47"/>
      <c r="ASA88" s="47"/>
      <c r="ASB88" s="47"/>
      <c r="ASC88" s="47"/>
      <c r="ASD88" s="47"/>
      <c r="ASE88" s="47"/>
      <c r="ASF88" s="47"/>
      <c r="ASG88" s="47"/>
      <c r="ASH88" s="47"/>
      <c r="ASI88" s="47"/>
      <c r="ASJ88" s="47"/>
      <c r="ASK88" s="47"/>
      <c r="ASL88" s="47"/>
      <c r="ASM88" s="47"/>
      <c r="ASN88" s="47"/>
      <c r="ASO88" s="47"/>
      <c r="ASP88" s="47"/>
      <c r="ASQ88" s="47"/>
      <c r="ASR88" s="47"/>
      <c r="ASS88" s="47"/>
      <c r="AST88" s="47"/>
      <c r="ASU88" s="47"/>
      <c r="ASV88" s="47"/>
      <c r="ASW88" s="47"/>
      <c r="ASX88" s="47"/>
      <c r="ASY88" s="47"/>
      <c r="ASZ88" s="47"/>
      <c r="ATA88" s="47"/>
      <c r="ATB88" s="47"/>
      <c r="ATC88" s="47"/>
      <c r="ATD88" s="47"/>
      <c r="ATE88" s="47"/>
      <c r="ATF88" s="47"/>
      <c r="ATG88" s="47"/>
      <c r="ATH88" s="47"/>
      <c r="ATI88" s="47"/>
      <c r="ATJ88" s="47"/>
      <c r="ATK88" s="47"/>
      <c r="ATL88" s="47"/>
      <c r="ATM88" s="47"/>
      <c r="ATN88" s="47"/>
      <c r="ATO88" s="47"/>
      <c r="ATP88" s="47"/>
      <c r="ATQ88" s="47"/>
      <c r="ATR88" s="47"/>
      <c r="ATS88" s="47"/>
      <c r="ATT88" s="47"/>
      <c r="ATU88" s="47"/>
      <c r="ATV88" s="47"/>
      <c r="ATW88" s="47"/>
      <c r="ATX88" s="47"/>
      <c r="ATY88" s="47"/>
      <c r="ATZ88" s="47"/>
      <c r="AUA88" s="47"/>
      <c r="AUB88" s="47"/>
      <c r="AUC88" s="47"/>
      <c r="AUD88" s="47"/>
      <c r="AUE88" s="47"/>
      <c r="AUF88" s="47"/>
      <c r="AUG88" s="47"/>
      <c r="AUH88" s="47"/>
      <c r="AUI88" s="47"/>
      <c r="AUJ88" s="47"/>
      <c r="AUK88" s="47"/>
      <c r="AUL88" s="47"/>
      <c r="AUM88" s="47"/>
      <c r="AUN88" s="47"/>
      <c r="AUO88" s="47"/>
      <c r="AUP88" s="47"/>
      <c r="AUQ88" s="47"/>
      <c r="AUR88" s="47"/>
      <c r="AUS88" s="47"/>
      <c r="AUT88" s="47"/>
      <c r="AUU88" s="47"/>
      <c r="AUV88" s="47"/>
      <c r="AUW88" s="47"/>
      <c r="AUX88" s="47"/>
      <c r="AUY88" s="47"/>
      <c r="AUZ88" s="47"/>
      <c r="AVA88" s="47"/>
      <c r="AVB88" s="47"/>
      <c r="AVC88" s="47"/>
      <c r="AVD88" s="47"/>
      <c r="AVE88" s="47"/>
      <c r="AVF88" s="47"/>
      <c r="AVG88" s="47"/>
      <c r="AVH88" s="47"/>
      <c r="AVI88" s="47"/>
      <c r="AVJ88" s="47"/>
      <c r="AVK88" s="47"/>
      <c r="AVL88" s="47"/>
      <c r="AVM88" s="47"/>
      <c r="AVN88" s="47"/>
      <c r="AVO88" s="47"/>
      <c r="AVP88" s="47"/>
      <c r="AVQ88" s="47"/>
      <c r="AVR88" s="47"/>
      <c r="AVS88" s="47"/>
      <c r="AVT88" s="47"/>
      <c r="AVU88" s="47"/>
      <c r="AVV88" s="47"/>
      <c r="AVW88" s="47"/>
      <c r="AVX88" s="47"/>
      <c r="AVY88" s="47"/>
      <c r="AVZ88" s="47"/>
      <c r="AWA88" s="47"/>
      <c r="AWB88" s="47"/>
      <c r="AWC88" s="47"/>
      <c r="AWD88" s="47"/>
      <c r="AWE88" s="47"/>
      <c r="AWF88" s="47"/>
      <c r="AWG88" s="47"/>
      <c r="AWH88" s="47"/>
      <c r="AWI88" s="47"/>
      <c r="AWJ88" s="47"/>
      <c r="AWK88" s="47"/>
      <c r="AWL88" s="47"/>
      <c r="AWM88" s="47"/>
      <c r="AWN88" s="47"/>
      <c r="AWO88" s="47"/>
      <c r="AWP88" s="47"/>
      <c r="AWQ88" s="47"/>
      <c r="AWR88" s="47"/>
      <c r="AWS88" s="47"/>
      <c r="AWT88" s="47"/>
      <c r="AWU88" s="47"/>
      <c r="AWV88" s="47"/>
      <c r="AWW88" s="47"/>
      <c r="AWX88" s="47"/>
      <c r="AWY88" s="47"/>
      <c r="AWZ88" s="47"/>
      <c r="AXA88" s="47"/>
      <c r="AXB88" s="47"/>
      <c r="AXC88" s="47"/>
      <c r="AXD88" s="47"/>
      <c r="AXE88" s="47"/>
      <c r="AXF88" s="47"/>
      <c r="AXG88" s="47"/>
      <c r="AXH88" s="47"/>
      <c r="AXI88" s="47"/>
      <c r="AXJ88" s="47"/>
      <c r="AXK88" s="47"/>
      <c r="AXL88" s="47"/>
      <c r="AXM88" s="47"/>
      <c r="AXN88" s="47"/>
      <c r="AXO88" s="47"/>
      <c r="AXP88" s="47"/>
      <c r="AXQ88" s="47"/>
      <c r="AXR88" s="47"/>
      <c r="AXS88" s="47"/>
      <c r="AXT88" s="47"/>
      <c r="AXU88" s="47"/>
      <c r="AXV88" s="47"/>
      <c r="AXW88" s="47"/>
      <c r="AXX88" s="47"/>
      <c r="AXY88" s="47"/>
      <c r="AXZ88" s="47"/>
      <c r="AYA88" s="47"/>
      <c r="AYB88" s="47"/>
      <c r="AYC88" s="47"/>
      <c r="AYD88" s="47"/>
      <c r="AYE88" s="47"/>
      <c r="AYF88" s="47"/>
      <c r="AYG88" s="47"/>
      <c r="AYH88" s="47"/>
      <c r="AYI88" s="47"/>
      <c r="AYJ88" s="47"/>
      <c r="AYK88" s="47"/>
      <c r="AYL88" s="47"/>
      <c r="AYM88" s="47"/>
      <c r="AYN88" s="47"/>
      <c r="AYO88" s="47"/>
      <c r="AYP88" s="47"/>
      <c r="AYQ88" s="47"/>
      <c r="AYR88" s="47"/>
      <c r="AYS88" s="47"/>
      <c r="AYT88" s="47"/>
      <c r="AYU88" s="47"/>
      <c r="AYV88" s="47"/>
      <c r="AYW88" s="47"/>
      <c r="AYX88" s="47"/>
      <c r="AYY88" s="47"/>
      <c r="AYZ88" s="47"/>
      <c r="AZA88" s="47"/>
      <c r="AZB88" s="47"/>
      <c r="AZC88" s="47"/>
      <c r="AZD88" s="47"/>
      <c r="AZE88" s="47"/>
      <c r="AZF88" s="47"/>
      <c r="AZG88" s="47"/>
      <c r="AZH88" s="47"/>
      <c r="AZI88" s="47"/>
      <c r="AZJ88" s="47"/>
      <c r="AZK88" s="47"/>
      <c r="AZL88" s="47"/>
      <c r="AZM88" s="47"/>
      <c r="AZN88" s="47"/>
      <c r="AZO88" s="47"/>
      <c r="AZP88" s="47"/>
      <c r="AZQ88" s="47"/>
      <c r="AZR88" s="47"/>
      <c r="AZS88" s="47"/>
      <c r="AZT88" s="47"/>
      <c r="AZU88" s="47"/>
      <c r="AZV88" s="47"/>
      <c r="AZW88" s="47"/>
      <c r="AZX88" s="47"/>
      <c r="AZY88" s="47"/>
      <c r="AZZ88" s="47"/>
      <c r="BAA88" s="47"/>
      <c r="BAB88" s="47"/>
      <c r="BAC88" s="47"/>
      <c r="BAD88" s="47"/>
      <c r="BAE88" s="47"/>
      <c r="BAF88" s="47"/>
      <c r="BAG88" s="47"/>
      <c r="BAH88" s="47"/>
      <c r="BAI88" s="47"/>
      <c r="BAJ88" s="47"/>
      <c r="BAK88" s="47"/>
      <c r="BAL88" s="47"/>
      <c r="BAM88" s="47"/>
      <c r="BAN88" s="47"/>
      <c r="BAO88" s="47"/>
      <c r="BAP88" s="47"/>
      <c r="BAQ88" s="47"/>
      <c r="BAR88" s="47"/>
      <c r="BAS88" s="47"/>
      <c r="BAT88" s="47"/>
      <c r="BAU88" s="47"/>
      <c r="BAV88" s="47"/>
      <c r="BAW88" s="47"/>
      <c r="BAX88" s="47"/>
      <c r="BAY88" s="47"/>
      <c r="BAZ88" s="47"/>
      <c r="BBA88" s="47"/>
      <c r="BBB88" s="47"/>
      <c r="BBC88" s="47"/>
      <c r="BBD88" s="47"/>
      <c r="BBE88" s="47"/>
      <c r="BBF88" s="47"/>
      <c r="BBG88" s="47"/>
      <c r="BBH88" s="47"/>
      <c r="BBI88" s="47"/>
      <c r="BBJ88" s="47"/>
      <c r="BBK88" s="47"/>
      <c r="BBL88" s="47"/>
      <c r="BBM88" s="47"/>
      <c r="BBN88" s="47"/>
      <c r="BBO88" s="47"/>
      <c r="BBP88" s="47"/>
      <c r="BBQ88" s="47"/>
      <c r="BBR88" s="47"/>
      <c r="BBS88" s="47"/>
      <c r="BBT88" s="47"/>
      <c r="BBU88" s="47"/>
      <c r="BBV88" s="47"/>
      <c r="BBW88" s="47"/>
      <c r="BBX88" s="47"/>
      <c r="BBY88" s="47"/>
      <c r="BBZ88" s="47"/>
      <c r="BCA88" s="47"/>
      <c r="BCB88" s="47"/>
      <c r="BCC88" s="47"/>
      <c r="BCD88" s="47"/>
      <c r="BCE88" s="47"/>
      <c r="BCF88" s="47"/>
      <c r="BCG88" s="47"/>
      <c r="BCH88" s="47"/>
      <c r="BCI88" s="47"/>
      <c r="BCJ88" s="47"/>
      <c r="BCK88" s="47"/>
      <c r="BCL88" s="47"/>
      <c r="BCM88" s="47"/>
      <c r="BCN88" s="47"/>
      <c r="BCO88" s="47"/>
      <c r="BCP88" s="47"/>
      <c r="BCQ88" s="47"/>
      <c r="BCR88" s="47"/>
      <c r="BCS88" s="47"/>
      <c r="BCT88" s="47"/>
      <c r="BCU88" s="47"/>
      <c r="BCV88" s="47"/>
      <c r="BCW88" s="47"/>
      <c r="BCX88" s="47"/>
      <c r="BCY88" s="47"/>
      <c r="BCZ88" s="47"/>
      <c r="BDA88" s="47"/>
      <c r="BDB88" s="47"/>
      <c r="BDC88" s="47"/>
      <c r="BDD88" s="47"/>
      <c r="BDE88" s="47"/>
      <c r="BDF88" s="47"/>
      <c r="BDG88" s="47"/>
      <c r="BDH88" s="47"/>
      <c r="BDI88" s="47"/>
      <c r="BDJ88" s="47"/>
      <c r="BDK88" s="47"/>
      <c r="BDL88" s="47"/>
      <c r="BDM88" s="47"/>
      <c r="BDN88" s="47"/>
      <c r="BDO88" s="47"/>
      <c r="BDP88" s="47"/>
      <c r="BDQ88" s="47"/>
      <c r="BDR88" s="47"/>
      <c r="BDS88" s="47"/>
      <c r="BDT88" s="47"/>
      <c r="BDU88" s="47"/>
      <c r="BDV88" s="47"/>
      <c r="BDW88" s="47"/>
      <c r="BDX88" s="47"/>
      <c r="BDY88" s="47"/>
      <c r="BDZ88" s="47"/>
      <c r="BEA88" s="47"/>
      <c r="BEB88" s="47"/>
      <c r="BEC88" s="47"/>
      <c r="BED88" s="47"/>
      <c r="BEE88" s="47"/>
      <c r="BEF88" s="47"/>
      <c r="BEG88" s="47"/>
      <c r="BEH88" s="47"/>
      <c r="BEI88" s="47"/>
      <c r="BEJ88" s="47"/>
      <c r="BEK88" s="47"/>
      <c r="BEL88" s="47"/>
      <c r="BEM88" s="47"/>
      <c r="BEN88" s="47"/>
      <c r="BEO88" s="47"/>
      <c r="BEP88" s="47"/>
      <c r="BEQ88" s="47"/>
      <c r="BER88" s="47"/>
      <c r="BES88" s="47"/>
      <c r="BET88" s="47"/>
      <c r="BEU88" s="47"/>
      <c r="BEV88" s="47"/>
      <c r="BEW88" s="47"/>
      <c r="BEX88" s="47"/>
      <c r="BEY88" s="47"/>
      <c r="BEZ88" s="47"/>
      <c r="BFA88" s="47"/>
      <c r="BFB88" s="47"/>
      <c r="BFC88" s="47"/>
      <c r="BFD88" s="47"/>
      <c r="BFE88" s="47"/>
      <c r="BFF88" s="47"/>
      <c r="BFG88" s="47"/>
      <c r="BFH88" s="47"/>
      <c r="BFI88" s="47"/>
      <c r="BFJ88" s="47"/>
      <c r="BFK88" s="47"/>
      <c r="BFL88" s="47"/>
      <c r="BFM88" s="47"/>
      <c r="BFN88" s="47"/>
      <c r="BFO88" s="47"/>
      <c r="BFP88" s="47"/>
      <c r="BFQ88" s="47"/>
      <c r="BFR88" s="47"/>
      <c r="BFS88" s="47"/>
      <c r="BFT88" s="47"/>
      <c r="BFU88" s="47"/>
      <c r="BFV88" s="47"/>
      <c r="BFW88" s="47"/>
      <c r="BFX88" s="47"/>
      <c r="BFY88" s="47"/>
      <c r="BFZ88" s="47"/>
      <c r="BGA88" s="47"/>
      <c r="BGB88" s="47"/>
      <c r="BGC88" s="47"/>
      <c r="BGD88" s="47"/>
      <c r="BGE88" s="47"/>
      <c r="BGF88" s="47"/>
      <c r="BGG88" s="47"/>
      <c r="BGH88" s="47"/>
      <c r="BGI88" s="47"/>
      <c r="BGJ88" s="47"/>
      <c r="BGK88" s="47"/>
      <c r="BGL88" s="47"/>
      <c r="BGM88" s="47"/>
      <c r="BGN88" s="47"/>
      <c r="BGO88" s="47"/>
      <c r="BGP88" s="47"/>
      <c r="BGQ88" s="47"/>
      <c r="BGR88" s="47"/>
      <c r="BGS88" s="47"/>
      <c r="BGT88" s="47"/>
      <c r="BGU88" s="47"/>
      <c r="BGV88" s="47"/>
      <c r="BGW88" s="47"/>
      <c r="BGX88" s="47"/>
      <c r="BGY88" s="47"/>
      <c r="BGZ88" s="47"/>
      <c r="BHA88" s="47"/>
      <c r="BHB88" s="47"/>
      <c r="BHC88" s="47"/>
      <c r="BHD88" s="47"/>
      <c r="BHE88" s="47"/>
      <c r="BHF88" s="47"/>
      <c r="BHG88" s="47"/>
      <c r="BHH88" s="47"/>
      <c r="BHI88" s="47"/>
      <c r="BHJ88" s="47"/>
      <c r="BHK88" s="47"/>
      <c r="BHL88" s="47"/>
      <c r="BHM88" s="47"/>
      <c r="BHN88" s="47"/>
      <c r="BHO88" s="47"/>
      <c r="BHP88" s="47"/>
      <c r="BHQ88" s="47"/>
      <c r="BHR88" s="47"/>
      <c r="BHS88" s="47"/>
      <c r="BHT88" s="47"/>
      <c r="BHU88" s="47"/>
      <c r="BHV88" s="47"/>
      <c r="BHW88" s="47"/>
      <c r="BHX88" s="47"/>
      <c r="BHY88" s="47"/>
      <c r="BHZ88" s="47"/>
      <c r="BIA88" s="47"/>
      <c r="BIB88" s="47"/>
      <c r="BIC88" s="47"/>
      <c r="BID88" s="47"/>
      <c r="BIE88" s="47"/>
      <c r="BIF88" s="47"/>
      <c r="BIG88" s="47"/>
      <c r="BIH88" s="47"/>
      <c r="BII88" s="47"/>
      <c r="BIJ88" s="47"/>
      <c r="BIK88" s="47"/>
      <c r="BIL88" s="47"/>
      <c r="BIM88" s="47"/>
      <c r="BIN88" s="47"/>
      <c r="BIO88" s="47"/>
      <c r="BIP88" s="47"/>
      <c r="BIQ88" s="47"/>
      <c r="BIR88" s="47"/>
      <c r="BIS88" s="47"/>
      <c r="BIT88" s="47"/>
      <c r="BIU88" s="47"/>
      <c r="BIV88" s="47"/>
      <c r="BIW88" s="47"/>
      <c r="BIX88" s="47"/>
      <c r="BIY88" s="47"/>
      <c r="BIZ88" s="47"/>
      <c r="BJA88" s="47"/>
      <c r="BJB88" s="47"/>
      <c r="BJC88" s="47"/>
      <c r="BJD88" s="47"/>
      <c r="BJE88" s="47"/>
      <c r="BJF88" s="47"/>
      <c r="BJG88" s="47"/>
      <c r="BJH88" s="47"/>
      <c r="BJI88" s="47"/>
      <c r="BJJ88" s="47"/>
      <c r="BJK88" s="47"/>
      <c r="BJL88" s="47"/>
      <c r="BJM88" s="47"/>
      <c r="BJN88" s="47"/>
      <c r="BJO88" s="47"/>
      <c r="BJP88" s="47"/>
      <c r="BJQ88" s="47"/>
      <c r="BJR88" s="47"/>
      <c r="BJS88" s="47"/>
      <c r="BJT88" s="47"/>
      <c r="BJU88" s="47"/>
      <c r="BJV88" s="47"/>
      <c r="BJW88" s="47"/>
      <c r="BJX88" s="47"/>
      <c r="BJY88" s="47"/>
      <c r="BJZ88" s="47"/>
      <c r="BKA88" s="47"/>
      <c r="BKB88" s="47"/>
      <c r="BKC88" s="47"/>
      <c r="BKD88" s="47"/>
      <c r="BKE88" s="47"/>
      <c r="BKF88" s="47"/>
      <c r="BKG88" s="47"/>
      <c r="BKH88" s="47"/>
      <c r="BKI88" s="47"/>
      <c r="BKJ88" s="47"/>
      <c r="BKK88" s="47"/>
      <c r="BKL88" s="47"/>
      <c r="BKM88" s="47"/>
      <c r="BKN88" s="47"/>
      <c r="BKO88" s="47"/>
      <c r="BKP88" s="47"/>
      <c r="BKQ88" s="47"/>
      <c r="BKR88" s="47"/>
      <c r="BKS88" s="47"/>
      <c r="BKT88" s="47"/>
      <c r="BKU88" s="47"/>
      <c r="BKV88" s="47"/>
      <c r="BKW88" s="47"/>
      <c r="BKX88" s="47"/>
      <c r="BKY88" s="47"/>
      <c r="BKZ88" s="47"/>
      <c r="BLA88" s="47"/>
      <c r="BLB88" s="47"/>
      <c r="BLC88" s="47"/>
      <c r="BLD88" s="47"/>
      <c r="BLE88" s="47"/>
      <c r="BLF88" s="47"/>
      <c r="BLG88" s="47"/>
      <c r="BLH88" s="47"/>
      <c r="BLI88" s="47"/>
      <c r="BLJ88" s="47"/>
      <c r="BLK88" s="47"/>
      <c r="BLL88" s="47"/>
      <c r="BLM88" s="47"/>
      <c r="BLN88" s="47"/>
      <c r="BLO88" s="47"/>
      <c r="BLP88" s="47"/>
      <c r="BLQ88" s="47"/>
      <c r="BLR88" s="47"/>
      <c r="BLS88" s="47"/>
      <c r="BLT88" s="47"/>
      <c r="BLU88" s="47"/>
      <c r="BLV88" s="47"/>
      <c r="BLW88" s="47"/>
      <c r="BLX88" s="47"/>
      <c r="BLY88" s="47"/>
      <c r="BLZ88" s="47"/>
      <c r="BMA88" s="47"/>
      <c r="BMB88" s="47"/>
      <c r="BMC88" s="47"/>
      <c r="BMD88" s="47"/>
      <c r="BME88" s="47"/>
      <c r="BMF88" s="47"/>
      <c r="BMG88" s="47"/>
      <c r="BMH88" s="47"/>
      <c r="BMI88" s="47"/>
      <c r="BMJ88" s="47"/>
      <c r="BMK88" s="47"/>
      <c r="BML88" s="47"/>
      <c r="BMM88" s="47"/>
      <c r="BMN88" s="47"/>
      <c r="BMO88" s="47"/>
      <c r="BMP88" s="47"/>
      <c r="BMQ88" s="47"/>
      <c r="BMR88" s="47"/>
      <c r="BMS88" s="47"/>
      <c r="BMT88" s="47"/>
      <c r="BMU88" s="47"/>
      <c r="BMV88" s="47"/>
      <c r="BMW88" s="47"/>
      <c r="BMX88" s="47"/>
      <c r="BMY88" s="47"/>
      <c r="BMZ88" s="47"/>
      <c r="BNA88" s="47"/>
      <c r="BNB88" s="47"/>
      <c r="BNC88" s="47"/>
      <c r="BND88" s="47"/>
      <c r="BNE88" s="47"/>
      <c r="BNF88" s="47"/>
      <c r="BNG88" s="47"/>
      <c r="BNH88" s="47"/>
      <c r="BNI88" s="47"/>
      <c r="BNJ88" s="47"/>
      <c r="BNK88" s="47"/>
      <c r="BNL88" s="47"/>
      <c r="BNM88" s="47"/>
      <c r="BNN88" s="47"/>
      <c r="BNO88" s="47"/>
      <c r="BNP88" s="47"/>
      <c r="BNQ88" s="47"/>
      <c r="BNR88" s="47"/>
      <c r="BNS88" s="47"/>
      <c r="BNT88" s="47"/>
      <c r="BNU88" s="47"/>
      <c r="BNV88" s="47"/>
      <c r="BNW88" s="47"/>
      <c r="BNX88" s="47"/>
      <c r="BNY88" s="47"/>
      <c r="BNZ88" s="47"/>
      <c r="BOA88" s="47"/>
      <c r="BOB88" s="47"/>
      <c r="BOC88" s="47"/>
      <c r="BOD88" s="47"/>
      <c r="BOE88" s="47"/>
      <c r="BOF88" s="47"/>
      <c r="BOG88" s="47"/>
      <c r="BOH88" s="47"/>
      <c r="BOI88" s="47"/>
      <c r="BOJ88" s="47"/>
      <c r="BOK88" s="47"/>
      <c r="BOL88" s="47"/>
      <c r="BOM88" s="47"/>
      <c r="BON88" s="47"/>
      <c r="BOO88" s="47"/>
      <c r="BOP88" s="47"/>
      <c r="BOQ88" s="47"/>
      <c r="BOR88" s="47"/>
      <c r="BOS88" s="47"/>
      <c r="BOT88" s="47"/>
      <c r="BOU88" s="47"/>
      <c r="BOV88" s="47"/>
      <c r="BOW88" s="47"/>
      <c r="BOX88" s="47"/>
      <c r="BOY88" s="47"/>
      <c r="BOZ88" s="47"/>
      <c r="BPA88" s="47"/>
      <c r="BPB88" s="47"/>
      <c r="BPC88" s="47"/>
      <c r="BPD88" s="47"/>
      <c r="BPE88" s="47"/>
      <c r="BPF88" s="47"/>
      <c r="BPG88" s="47"/>
      <c r="BPH88" s="47"/>
      <c r="BPI88" s="47"/>
      <c r="BPJ88" s="47"/>
      <c r="BPK88" s="47"/>
      <c r="BPL88" s="47"/>
      <c r="BPM88" s="47"/>
      <c r="BPN88" s="47"/>
      <c r="BPO88" s="47"/>
      <c r="BPP88" s="47"/>
      <c r="BPQ88" s="47"/>
      <c r="BPR88" s="47"/>
      <c r="BPS88" s="47"/>
      <c r="BPT88" s="47"/>
      <c r="BPU88" s="47"/>
      <c r="BPV88" s="47"/>
      <c r="BPW88" s="47"/>
      <c r="BPX88" s="47"/>
      <c r="BPY88" s="47"/>
      <c r="BPZ88" s="47"/>
      <c r="BQA88" s="47"/>
      <c r="BQB88" s="47"/>
      <c r="BQC88" s="47"/>
      <c r="BQD88" s="47"/>
      <c r="BQE88" s="47"/>
      <c r="BQF88" s="47"/>
      <c r="BQG88" s="47"/>
      <c r="BQH88" s="47"/>
      <c r="BQI88" s="47"/>
      <c r="BQJ88" s="47"/>
      <c r="BQK88" s="47"/>
      <c r="BQL88" s="47"/>
      <c r="BQM88" s="47"/>
      <c r="BQN88" s="47"/>
      <c r="BQO88" s="47"/>
      <c r="BQP88" s="47"/>
      <c r="BQQ88" s="47"/>
      <c r="BQR88" s="47"/>
      <c r="BQS88" s="47"/>
      <c r="BQT88" s="47"/>
      <c r="BQU88" s="47"/>
      <c r="BQV88" s="47"/>
      <c r="BQW88" s="47"/>
      <c r="BQX88" s="47"/>
      <c r="BQY88" s="47"/>
      <c r="BQZ88" s="47"/>
      <c r="BRA88" s="47"/>
      <c r="BRB88" s="47"/>
      <c r="BRC88" s="47"/>
      <c r="BRD88" s="47"/>
      <c r="BRE88" s="47"/>
      <c r="BRF88" s="47"/>
      <c r="BRG88" s="47"/>
      <c r="BRH88" s="47"/>
      <c r="BRI88" s="47"/>
      <c r="BRJ88" s="47"/>
      <c r="BRK88" s="47"/>
      <c r="BRL88" s="47"/>
      <c r="BRM88" s="47"/>
      <c r="BRN88" s="47"/>
      <c r="BRO88" s="47"/>
      <c r="BRP88" s="47"/>
      <c r="BRQ88" s="47"/>
      <c r="BRR88" s="47"/>
      <c r="BRS88" s="47"/>
      <c r="BRT88" s="47"/>
      <c r="BRU88" s="47"/>
      <c r="BRV88" s="47"/>
      <c r="BRW88" s="47"/>
      <c r="BRX88" s="47"/>
      <c r="BRY88" s="47"/>
      <c r="BRZ88" s="47"/>
      <c r="BSA88" s="47"/>
      <c r="BSB88" s="47"/>
      <c r="BSC88" s="47"/>
      <c r="BSD88" s="47"/>
      <c r="BSE88" s="47"/>
      <c r="BSF88" s="47"/>
      <c r="BSG88" s="47"/>
      <c r="BSH88" s="47"/>
      <c r="BSI88" s="47"/>
      <c r="BSJ88" s="47"/>
      <c r="BSK88" s="47"/>
      <c r="BSL88" s="47"/>
      <c r="BSM88" s="47"/>
      <c r="BSN88" s="47"/>
      <c r="BSO88" s="47"/>
      <c r="BSP88" s="47"/>
      <c r="BSQ88" s="47"/>
      <c r="BSR88" s="47"/>
      <c r="BSS88" s="47"/>
      <c r="BST88" s="47"/>
      <c r="BSU88" s="47"/>
      <c r="BSV88" s="47"/>
      <c r="BSW88" s="47"/>
      <c r="BSX88" s="47"/>
      <c r="BSY88" s="47"/>
      <c r="BSZ88" s="47"/>
      <c r="BTA88" s="47"/>
      <c r="BTB88" s="47"/>
      <c r="BTC88" s="47"/>
      <c r="BTD88" s="47"/>
      <c r="BTE88" s="47"/>
      <c r="BTF88" s="47"/>
      <c r="BTG88" s="47"/>
      <c r="BTH88" s="47"/>
      <c r="BTI88" s="47"/>
      <c r="BTJ88" s="47"/>
      <c r="BTK88" s="47"/>
      <c r="BTL88" s="47"/>
      <c r="BTM88" s="47"/>
      <c r="BTN88" s="47"/>
      <c r="BTO88" s="47"/>
      <c r="BTP88" s="47"/>
      <c r="BTQ88" s="47"/>
      <c r="BTR88" s="47"/>
      <c r="BTS88" s="47"/>
      <c r="BTT88" s="47"/>
      <c r="BTU88" s="47"/>
      <c r="BTV88" s="47"/>
      <c r="BTW88" s="47"/>
      <c r="BTX88" s="47"/>
      <c r="BTY88" s="47"/>
      <c r="BTZ88" s="47"/>
      <c r="BUA88" s="47"/>
      <c r="BUB88" s="47"/>
      <c r="BUC88" s="47"/>
      <c r="BUD88" s="47"/>
      <c r="BUE88" s="47"/>
      <c r="BUF88" s="47"/>
      <c r="BUG88" s="47"/>
      <c r="BUH88" s="47"/>
      <c r="BUI88" s="47"/>
      <c r="BUJ88" s="47"/>
      <c r="BUK88" s="47"/>
      <c r="BUL88" s="47"/>
      <c r="BUM88" s="47"/>
      <c r="BUN88" s="47"/>
      <c r="BUO88" s="47"/>
      <c r="BUP88" s="47"/>
      <c r="BUQ88" s="47"/>
      <c r="BUR88" s="47"/>
      <c r="BUS88" s="47"/>
      <c r="BUT88" s="47"/>
      <c r="BUU88" s="47"/>
      <c r="BUV88" s="47"/>
      <c r="BUW88" s="47"/>
      <c r="BUX88" s="47"/>
      <c r="BUY88" s="47"/>
      <c r="BUZ88" s="47"/>
      <c r="BVA88" s="47"/>
      <c r="BVB88" s="47"/>
      <c r="BVC88" s="47"/>
      <c r="BVD88" s="47"/>
      <c r="BVE88" s="47"/>
      <c r="BVF88" s="47"/>
      <c r="BVG88" s="47"/>
      <c r="BVH88" s="47"/>
      <c r="BVI88" s="47"/>
      <c r="BVJ88" s="47"/>
      <c r="BVK88" s="47"/>
      <c r="BVL88" s="47"/>
      <c r="BVM88" s="47"/>
      <c r="BVN88" s="47"/>
      <c r="BVO88" s="47"/>
      <c r="BVP88" s="47"/>
      <c r="BVQ88" s="47"/>
      <c r="BVR88" s="47"/>
      <c r="BVS88" s="47"/>
      <c r="BVT88" s="47"/>
      <c r="BVU88" s="47"/>
      <c r="BVV88" s="47"/>
      <c r="BVW88" s="47"/>
      <c r="BVX88" s="47"/>
      <c r="BVY88" s="47"/>
      <c r="BVZ88" s="47"/>
      <c r="BWA88" s="47"/>
      <c r="BWB88" s="47"/>
      <c r="BWC88" s="47"/>
      <c r="BWD88" s="47"/>
      <c r="BWE88" s="47"/>
      <c r="BWF88" s="47"/>
      <c r="BWG88" s="47"/>
      <c r="BWH88" s="47"/>
      <c r="BWI88" s="47"/>
      <c r="BWJ88" s="47"/>
      <c r="BWK88" s="47"/>
      <c r="BWL88" s="47"/>
      <c r="BWM88" s="47"/>
      <c r="BWN88" s="47"/>
      <c r="BWO88" s="47"/>
      <c r="BWP88" s="47"/>
      <c r="BWQ88" s="47"/>
      <c r="BWR88" s="47"/>
      <c r="BWS88" s="47"/>
      <c r="BWT88" s="47"/>
      <c r="BWU88" s="47"/>
      <c r="BWV88" s="47"/>
      <c r="BWW88" s="47"/>
      <c r="BWX88" s="47"/>
      <c r="BWY88" s="47"/>
      <c r="BWZ88" s="47"/>
      <c r="BXA88" s="47"/>
      <c r="BXB88" s="47"/>
      <c r="BXC88" s="47"/>
      <c r="BXD88" s="47"/>
      <c r="BXE88" s="47"/>
      <c r="BXF88" s="47"/>
      <c r="BXG88" s="47"/>
      <c r="BXH88" s="47"/>
      <c r="BXI88" s="47"/>
      <c r="BXJ88" s="47"/>
      <c r="BXK88" s="47"/>
      <c r="BXL88" s="47"/>
      <c r="BXM88" s="47"/>
      <c r="BXN88" s="47"/>
      <c r="BXO88" s="47"/>
      <c r="BXP88" s="47"/>
      <c r="BXQ88" s="47"/>
      <c r="BXR88" s="47"/>
      <c r="BXS88" s="47"/>
      <c r="BXT88" s="47"/>
      <c r="BXU88" s="47"/>
      <c r="BXV88" s="47"/>
      <c r="BXW88" s="47"/>
      <c r="BXX88" s="47"/>
      <c r="BXY88" s="47"/>
      <c r="BXZ88" s="47"/>
      <c r="BYA88" s="47"/>
      <c r="BYB88" s="47"/>
      <c r="BYC88" s="47"/>
      <c r="BYD88" s="47"/>
      <c r="BYE88" s="47"/>
      <c r="BYF88" s="47"/>
      <c r="BYG88" s="47"/>
      <c r="BYH88" s="47"/>
      <c r="BYI88" s="47"/>
      <c r="BYJ88" s="47"/>
      <c r="BYK88" s="47"/>
      <c r="BYL88" s="47"/>
      <c r="BYM88" s="47"/>
      <c r="BYN88" s="47"/>
      <c r="BYO88" s="47"/>
      <c r="BYP88" s="47"/>
      <c r="BYQ88" s="47"/>
      <c r="BYR88" s="47"/>
      <c r="BYS88" s="47"/>
      <c r="BYT88" s="47"/>
      <c r="BYU88" s="47"/>
      <c r="BYV88" s="47"/>
      <c r="BYW88" s="47"/>
      <c r="BYX88" s="47"/>
      <c r="BYY88" s="47"/>
      <c r="BYZ88" s="47"/>
      <c r="BZA88" s="47"/>
      <c r="BZB88" s="47"/>
      <c r="BZC88" s="47"/>
      <c r="BZD88" s="47"/>
      <c r="BZE88" s="47"/>
      <c r="BZF88" s="47"/>
      <c r="BZG88" s="47"/>
      <c r="BZH88" s="47"/>
      <c r="BZI88" s="47"/>
      <c r="BZJ88" s="47"/>
      <c r="BZK88" s="47"/>
      <c r="BZL88" s="47"/>
      <c r="BZM88" s="47"/>
      <c r="BZN88" s="47"/>
      <c r="BZO88" s="47"/>
      <c r="BZP88" s="47"/>
      <c r="BZQ88" s="47"/>
      <c r="BZR88" s="47"/>
      <c r="BZS88" s="47"/>
      <c r="BZT88" s="47"/>
      <c r="BZU88" s="47"/>
      <c r="BZV88" s="47"/>
      <c r="BZW88" s="47"/>
      <c r="BZX88" s="47"/>
      <c r="BZY88" s="47"/>
      <c r="BZZ88" s="47"/>
      <c r="CAA88" s="47"/>
      <c r="CAB88" s="47"/>
      <c r="CAC88" s="47"/>
      <c r="CAD88" s="47"/>
      <c r="CAE88" s="47"/>
      <c r="CAF88" s="47"/>
      <c r="CAG88" s="47"/>
      <c r="CAH88" s="47"/>
      <c r="CAI88" s="47"/>
      <c r="CAJ88" s="47"/>
      <c r="CAK88" s="47"/>
      <c r="CAL88" s="47"/>
      <c r="CAM88" s="47"/>
      <c r="CAN88" s="47"/>
      <c r="CAO88" s="47"/>
      <c r="CAP88" s="47"/>
      <c r="CAQ88" s="47"/>
      <c r="CAR88" s="47"/>
      <c r="CAS88" s="47"/>
      <c r="CAT88" s="47"/>
      <c r="CAU88" s="47"/>
      <c r="CAV88" s="47"/>
      <c r="CAW88" s="47"/>
      <c r="CAX88" s="47"/>
      <c r="CAY88" s="47"/>
      <c r="CAZ88" s="47"/>
      <c r="CBA88" s="47"/>
      <c r="CBB88" s="47"/>
      <c r="CBC88" s="47"/>
      <c r="CBD88" s="47"/>
      <c r="CBE88" s="47"/>
      <c r="CBF88" s="47"/>
      <c r="CBG88" s="47"/>
      <c r="CBH88" s="47"/>
      <c r="CBI88" s="47"/>
      <c r="CBJ88" s="47"/>
      <c r="CBK88" s="47"/>
      <c r="CBL88" s="47"/>
      <c r="CBM88" s="47"/>
      <c r="CBN88" s="47"/>
      <c r="CBO88" s="47"/>
      <c r="CBP88" s="47"/>
      <c r="CBQ88" s="47"/>
      <c r="CBR88" s="47"/>
      <c r="CBS88" s="47"/>
      <c r="CBT88" s="47"/>
      <c r="CBU88" s="47"/>
      <c r="CBV88" s="47"/>
      <c r="CBW88" s="47"/>
      <c r="CBX88" s="47"/>
      <c r="CBY88" s="47"/>
      <c r="CBZ88" s="47"/>
      <c r="CCA88" s="47"/>
      <c r="CCB88" s="47"/>
      <c r="CCC88" s="47"/>
      <c r="CCD88" s="47"/>
      <c r="CCE88" s="47"/>
      <c r="CCF88" s="47"/>
      <c r="CCG88" s="47"/>
      <c r="CCH88" s="47"/>
      <c r="CCI88" s="47"/>
      <c r="CCJ88" s="47"/>
      <c r="CCK88" s="47"/>
      <c r="CCL88" s="47"/>
      <c r="CCM88" s="47"/>
      <c r="CCN88" s="47"/>
      <c r="CCO88" s="47"/>
      <c r="CCP88" s="47"/>
      <c r="CCQ88" s="47"/>
      <c r="CCR88" s="47"/>
      <c r="CCS88" s="47"/>
      <c r="CCT88" s="47"/>
      <c r="CCU88" s="47"/>
      <c r="CCV88" s="47"/>
      <c r="CCW88" s="47"/>
      <c r="CCX88" s="47"/>
      <c r="CCY88" s="47"/>
      <c r="CCZ88" s="47"/>
      <c r="CDA88" s="47"/>
      <c r="CDB88" s="47"/>
      <c r="CDC88" s="47"/>
      <c r="CDD88" s="47"/>
      <c r="CDE88" s="47"/>
      <c r="CDF88" s="47"/>
      <c r="CDG88" s="47"/>
      <c r="CDH88" s="47"/>
      <c r="CDI88" s="47"/>
      <c r="CDJ88" s="47"/>
      <c r="CDK88" s="47"/>
      <c r="CDL88" s="47"/>
      <c r="CDM88" s="47"/>
      <c r="CDN88" s="47"/>
      <c r="CDO88" s="47"/>
      <c r="CDP88" s="47"/>
      <c r="CDQ88" s="47"/>
      <c r="CDR88" s="47"/>
      <c r="CDS88" s="47"/>
      <c r="CDT88" s="47"/>
      <c r="CDU88" s="47"/>
      <c r="CDV88" s="47"/>
      <c r="CDW88" s="47"/>
      <c r="CDX88" s="47"/>
      <c r="CDY88" s="47"/>
      <c r="CDZ88" s="47"/>
      <c r="CEA88" s="47"/>
      <c r="CEB88" s="47"/>
      <c r="CEC88" s="47"/>
      <c r="CED88" s="47"/>
      <c r="CEE88" s="47"/>
      <c r="CEF88" s="47"/>
      <c r="CEG88" s="47"/>
      <c r="CEH88" s="47"/>
      <c r="CEI88" s="47"/>
      <c r="CEJ88" s="47"/>
      <c r="CEK88" s="47"/>
      <c r="CEL88" s="47"/>
      <c r="CEM88" s="47"/>
      <c r="CEN88" s="47"/>
      <c r="CEO88" s="47"/>
      <c r="CEP88" s="47"/>
      <c r="CEQ88" s="47"/>
      <c r="CER88" s="47"/>
      <c r="CES88" s="47"/>
      <c r="CET88" s="47"/>
      <c r="CEU88" s="47"/>
      <c r="CEV88" s="47"/>
      <c r="CEW88" s="47"/>
      <c r="CEX88" s="47"/>
      <c r="CEY88" s="47"/>
      <c r="CEZ88" s="47"/>
      <c r="CFA88" s="47"/>
      <c r="CFB88" s="47"/>
      <c r="CFC88" s="47"/>
      <c r="CFD88" s="47"/>
      <c r="CFE88" s="47"/>
      <c r="CFF88" s="47"/>
      <c r="CFG88" s="47"/>
      <c r="CFH88" s="47"/>
      <c r="CFI88" s="47"/>
      <c r="CFJ88" s="47"/>
      <c r="CFK88" s="47"/>
      <c r="CFL88" s="47"/>
      <c r="CFM88" s="47"/>
      <c r="CFN88" s="47"/>
      <c r="CFO88" s="47"/>
      <c r="CFP88" s="47"/>
      <c r="CFQ88" s="47"/>
      <c r="CFR88" s="47"/>
      <c r="CFS88" s="47"/>
      <c r="CFT88" s="47"/>
      <c r="CFU88" s="47"/>
      <c r="CFV88" s="47"/>
      <c r="CFW88" s="47"/>
      <c r="CFX88" s="47"/>
      <c r="CFY88" s="47"/>
      <c r="CFZ88" s="47"/>
      <c r="CGA88" s="47"/>
      <c r="CGB88" s="47"/>
      <c r="CGC88" s="47"/>
      <c r="CGD88" s="47"/>
      <c r="CGE88" s="47"/>
      <c r="CGF88" s="47"/>
      <c r="CGG88" s="47"/>
      <c r="CGH88" s="47"/>
      <c r="CGI88" s="47"/>
      <c r="CGJ88" s="47"/>
      <c r="CGK88" s="47"/>
      <c r="CGL88" s="47"/>
      <c r="CGM88" s="47"/>
      <c r="CGN88" s="47"/>
      <c r="CGO88" s="47"/>
      <c r="CGP88" s="47"/>
      <c r="CGQ88" s="47"/>
      <c r="CGR88" s="47"/>
      <c r="CGS88" s="47"/>
      <c r="CGT88" s="47"/>
      <c r="CGU88" s="47"/>
      <c r="CGV88" s="47"/>
      <c r="CGW88" s="47"/>
      <c r="CGX88" s="47"/>
      <c r="CGY88" s="47"/>
      <c r="CGZ88" s="47"/>
      <c r="CHA88" s="47"/>
      <c r="CHB88" s="47"/>
      <c r="CHC88" s="47"/>
      <c r="CHD88" s="47"/>
      <c r="CHE88" s="47"/>
      <c r="CHF88" s="47"/>
      <c r="CHG88" s="47"/>
      <c r="CHH88" s="47"/>
      <c r="CHI88" s="47"/>
      <c r="CHJ88" s="47"/>
      <c r="CHK88" s="47"/>
      <c r="CHL88" s="47"/>
      <c r="CHM88" s="47"/>
      <c r="CHN88" s="47"/>
      <c r="CHO88" s="47"/>
      <c r="CHP88" s="47"/>
      <c r="CHQ88" s="47"/>
      <c r="CHR88" s="47"/>
      <c r="CHS88" s="47"/>
      <c r="CHT88" s="47"/>
      <c r="CHU88" s="47"/>
      <c r="CHV88" s="47"/>
      <c r="CHW88" s="47"/>
      <c r="CHX88" s="47"/>
      <c r="CHY88" s="47"/>
      <c r="CHZ88" s="47"/>
      <c r="CIA88" s="47"/>
      <c r="CIB88" s="47"/>
      <c r="CIC88" s="47"/>
      <c r="CID88" s="47"/>
      <c r="CIE88" s="47"/>
      <c r="CIF88" s="47"/>
      <c r="CIG88" s="47"/>
      <c r="CIH88" s="47"/>
      <c r="CII88" s="47"/>
      <c r="CIJ88" s="47"/>
      <c r="CIK88" s="47"/>
      <c r="CIL88" s="47"/>
      <c r="CIM88" s="47"/>
      <c r="CIN88" s="47"/>
      <c r="CIO88" s="47"/>
      <c r="CIP88" s="47"/>
      <c r="CIQ88" s="47"/>
      <c r="CIR88" s="47"/>
      <c r="CIS88" s="47"/>
      <c r="CIT88" s="47"/>
      <c r="CIU88" s="47"/>
      <c r="CIV88" s="47"/>
      <c r="CIW88" s="47"/>
      <c r="CIX88" s="47"/>
      <c r="CIY88" s="47"/>
      <c r="CIZ88" s="47"/>
      <c r="CJA88" s="47"/>
      <c r="CJB88" s="47"/>
      <c r="CJC88" s="47"/>
      <c r="CJD88" s="47"/>
      <c r="CJE88" s="47"/>
      <c r="CJF88" s="47"/>
      <c r="CJG88" s="47"/>
      <c r="CJH88" s="47"/>
      <c r="CJI88" s="47"/>
      <c r="CJJ88" s="47"/>
      <c r="CJK88" s="47"/>
      <c r="CJL88" s="47"/>
      <c r="CJM88" s="47"/>
      <c r="CJN88" s="47"/>
      <c r="CJO88" s="47"/>
      <c r="CJP88" s="47"/>
      <c r="CJQ88" s="47"/>
      <c r="CJR88" s="47"/>
      <c r="CJS88" s="47"/>
      <c r="CJT88" s="47"/>
      <c r="CJU88" s="47"/>
      <c r="CJV88" s="47"/>
      <c r="CJW88" s="47"/>
      <c r="CJX88" s="47"/>
      <c r="CJY88" s="47"/>
      <c r="CJZ88" s="47"/>
      <c r="CKA88" s="47"/>
      <c r="CKB88" s="47"/>
      <c r="CKC88" s="47"/>
      <c r="CKD88" s="47"/>
      <c r="CKE88" s="47"/>
      <c r="CKF88" s="47"/>
      <c r="CKG88" s="47"/>
      <c r="CKH88" s="47"/>
      <c r="CKI88" s="47"/>
      <c r="CKJ88" s="47"/>
      <c r="CKK88" s="47"/>
      <c r="CKL88" s="47"/>
      <c r="CKM88" s="47"/>
      <c r="CKN88" s="47"/>
      <c r="CKO88" s="47"/>
      <c r="CKP88" s="47"/>
      <c r="CKQ88" s="47"/>
      <c r="CKR88" s="47"/>
      <c r="CKS88" s="47"/>
      <c r="CKT88" s="47"/>
      <c r="CKU88" s="47"/>
      <c r="CKV88" s="47"/>
      <c r="CKW88" s="47"/>
      <c r="CKX88" s="47"/>
      <c r="CKY88" s="47"/>
      <c r="CKZ88" s="47"/>
      <c r="CLA88" s="47"/>
      <c r="CLB88" s="47"/>
      <c r="CLC88" s="47"/>
      <c r="CLD88" s="47"/>
      <c r="CLE88" s="47"/>
      <c r="CLF88" s="47"/>
      <c r="CLG88" s="47"/>
      <c r="CLH88" s="47"/>
      <c r="CLI88" s="47"/>
      <c r="CLJ88" s="47"/>
      <c r="CLK88" s="47"/>
      <c r="CLL88" s="47"/>
      <c r="CLM88" s="47"/>
      <c r="CLN88" s="47"/>
      <c r="CLO88" s="47"/>
      <c r="CLP88" s="47"/>
      <c r="CLQ88" s="47"/>
      <c r="CLR88" s="47"/>
      <c r="CLS88" s="47"/>
      <c r="CLT88" s="47"/>
      <c r="CLU88" s="47"/>
      <c r="CLV88" s="47"/>
      <c r="CLW88" s="47"/>
      <c r="CLX88" s="47"/>
      <c r="CLY88" s="47"/>
      <c r="CLZ88" s="47"/>
      <c r="CMA88" s="47"/>
      <c r="CMB88" s="47"/>
      <c r="CMC88" s="47"/>
      <c r="CMD88" s="47"/>
      <c r="CME88" s="47"/>
      <c r="CMF88" s="47"/>
      <c r="CMG88" s="47"/>
      <c r="CMH88" s="47"/>
      <c r="CMI88" s="47"/>
      <c r="CMJ88" s="47"/>
      <c r="CMK88" s="47"/>
      <c r="CML88" s="47"/>
      <c r="CMM88" s="47"/>
      <c r="CMN88" s="47"/>
      <c r="CMO88" s="47"/>
      <c r="CMP88" s="47"/>
      <c r="CMQ88" s="47"/>
      <c r="CMR88" s="47"/>
      <c r="CMS88" s="47"/>
      <c r="CMT88" s="47"/>
      <c r="CMU88" s="47"/>
      <c r="CMV88" s="47"/>
      <c r="CMW88" s="47"/>
      <c r="CMX88" s="47"/>
      <c r="CMY88" s="47"/>
      <c r="CMZ88" s="47"/>
      <c r="CNA88" s="47"/>
      <c r="CNB88" s="47"/>
      <c r="CNC88" s="47"/>
      <c r="CND88" s="47"/>
      <c r="CNE88" s="47"/>
      <c r="CNF88" s="47"/>
      <c r="CNG88" s="47"/>
      <c r="CNH88" s="47"/>
      <c r="CNI88" s="47"/>
      <c r="CNJ88" s="47"/>
      <c r="CNK88" s="47"/>
      <c r="CNL88" s="47"/>
      <c r="CNM88" s="47"/>
      <c r="CNN88" s="47"/>
      <c r="CNO88" s="47"/>
      <c r="CNP88" s="47"/>
      <c r="CNQ88" s="47"/>
      <c r="CNR88" s="47"/>
      <c r="CNS88" s="47"/>
      <c r="CNT88" s="47"/>
      <c r="CNU88" s="47"/>
      <c r="CNV88" s="47"/>
      <c r="CNW88" s="47"/>
      <c r="CNX88" s="47"/>
      <c r="CNY88" s="47"/>
      <c r="CNZ88" s="47"/>
      <c r="COA88" s="47"/>
      <c r="COB88" s="47"/>
      <c r="COC88" s="47"/>
      <c r="COD88" s="47"/>
      <c r="COE88" s="47"/>
      <c r="COF88" s="47"/>
      <c r="COG88" s="47"/>
      <c r="COH88" s="47"/>
      <c r="COI88" s="47"/>
      <c r="COJ88" s="47"/>
      <c r="COK88" s="47"/>
      <c r="COL88" s="47"/>
      <c r="COM88" s="47"/>
      <c r="CON88" s="47"/>
      <c r="COO88" s="47"/>
      <c r="COP88" s="47"/>
      <c r="COQ88" s="47"/>
      <c r="COR88" s="47"/>
      <c r="COS88" s="47"/>
      <c r="COT88" s="47"/>
      <c r="COU88" s="47"/>
      <c r="COV88" s="47"/>
      <c r="COW88" s="47"/>
      <c r="COX88" s="47"/>
      <c r="COY88" s="47"/>
      <c r="COZ88" s="47"/>
      <c r="CPA88" s="47"/>
      <c r="CPB88" s="47"/>
      <c r="CPC88" s="47"/>
      <c r="CPD88" s="47"/>
      <c r="CPE88" s="47"/>
      <c r="CPF88" s="47"/>
      <c r="CPG88" s="47"/>
      <c r="CPH88" s="47"/>
      <c r="CPI88" s="47"/>
      <c r="CPJ88" s="47"/>
      <c r="CPK88" s="47"/>
      <c r="CPL88" s="47"/>
      <c r="CPM88" s="47"/>
      <c r="CPN88" s="47"/>
      <c r="CPO88" s="47"/>
      <c r="CPP88" s="47"/>
      <c r="CPQ88" s="47"/>
      <c r="CPR88" s="47"/>
      <c r="CPS88" s="47"/>
      <c r="CPT88" s="47"/>
      <c r="CPU88" s="47"/>
      <c r="CPV88" s="47"/>
      <c r="CPW88" s="47"/>
      <c r="CPX88" s="47"/>
      <c r="CPY88" s="47"/>
      <c r="CPZ88" s="47"/>
      <c r="CQA88" s="47"/>
      <c r="CQB88" s="47"/>
      <c r="CQC88" s="47"/>
      <c r="CQD88" s="47"/>
      <c r="CQE88" s="47"/>
      <c r="CQF88" s="47"/>
      <c r="CQG88" s="47"/>
      <c r="CQH88" s="47"/>
      <c r="CQI88" s="47"/>
      <c r="CQJ88" s="47"/>
      <c r="CQK88" s="47"/>
      <c r="CQL88" s="47"/>
      <c r="CQM88" s="47"/>
      <c r="CQN88" s="47"/>
      <c r="CQO88" s="47"/>
      <c r="CQP88" s="47"/>
      <c r="CQQ88" s="47"/>
      <c r="CQR88" s="47"/>
      <c r="CQS88" s="47"/>
      <c r="CQT88" s="47"/>
      <c r="CQU88" s="47"/>
      <c r="CQV88" s="47"/>
      <c r="CQW88" s="47"/>
      <c r="CQX88" s="47"/>
      <c r="CQY88" s="47"/>
      <c r="CQZ88" s="47"/>
      <c r="CRA88" s="47"/>
      <c r="CRB88" s="47"/>
      <c r="CRC88" s="47"/>
      <c r="CRD88" s="47"/>
      <c r="CRE88" s="47"/>
      <c r="CRF88" s="47"/>
      <c r="CRG88" s="47"/>
      <c r="CRH88" s="47"/>
      <c r="CRI88" s="47"/>
      <c r="CRJ88" s="47"/>
      <c r="CRK88" s="47"/>
      <c r="CRL88" s="47"/>
      <c r="CRM88" s="47"/>
      <c r="CRN88" s="47"/>
      <c r="CRO88" s="47"/>
      <c r="CRP88" s="47"/>
      <c r="CRQ88" s="47"/>
      <c r="CRR88" s="47"/>
      <c r="CRS88" s="47"/>
      <c r="CRT88" s="47"/>
      <c r="CRU88" s="47"/>
      <c r="CRV88" s="47"/>
      <c r="CRW88" s="47"/>
      <c r="CRX88" s="47"/>
      <c r="CRY88" s="47"/>
      <c r="CRZ88" s="47"/>
      <c r="CSA88" s="47"/>
      <c r="CSB88" s="47"/>
      <c r="CSC88" s="47"/>
      <c r="CSD88" s="47"/>
      <c r="CSE88" s="47"/>
      <c r="CSF88" s="47"/>
      <c r="CSG88" s="47"/>
      <c r="CSH88" s="47"/>
      <c r="CSI88" s="47"/>
      <c r="CSJ88" s="47"/>
      <c r="CSK88" s="47"/>
      <c r="CSL88" s="47"/>
      <c r="CSM88" s="47"/>
      <c r="CSN88" s="47"/>
      <c r="CSO88" s="47"/>
      <c r="CSP88" s="47"/>
      <c r="CSQ88" s="47"/>
      <c r="CSR88" s="47"/>
      <c r="CSS88" s="47"/>
      <c r="CST88" s="47"/>
      <c r="CSU88" s="47"/>
      <c r="CSV88" s="47"/>
      <c r="CSW88" s="47"/>
      <c r="CSX88" s="47"/>
      <c r="CSY88" s="47"/>
      <c r="CSZ88" s="47"/>
      <c r="CTA88" s="47"/>
      <c r="CTB88" s="47"/>
      <c r="CTC88" s="47"/>
      <c r="CTD88" s="47"/>
      <c r="CTE88" s="47"/>
      <c r="CTF88" s="47"/>
      <c r="CTG88" s="47"/>
      <c r="CTH88" s="47"/>
      <c r="CTI88" s="47"/>
      <c r="CTJ88" s="47"/>
      <c r="CTK88" s="47"/>
      <c r="CTL88" s="47"/>
      <c r="CTM88" s="47"/>
      <c r="CTN88" s="47"/>
      <c r="CTO88" s="47"/>
      <c r="CTP88" s="47"/>
      <c r="CTQ88" s="47"/>
      <c r="CTR88" s="47"/>
      <c r="CTS88" s="47"/>
      <c r="CTT88" s="47"/>
      <c r="CTU88" s="47"/>
      <c r="CTV88" s="47"/>
      <c r="CTW88" s="47"/>
      <c r="CTX88" s="47"/>
      <c r="CTY88" s="47"/>
      <c r="CTZ88" s="47"/>
      <c r="CUA88" s="47"/>
      <c r="CUB88" s="47"/>
      <c r="CUC88" s="47"/>
      <c r="CUD88" s="47"/>
      <c r="CUE88" s="47"/>
      <c r="CUF88" s="47"/>
      <c r="CUG88" s="47"/>
      <c r="CUH88" s="47"/>
      <c r="CUI88" s="47"/>
      <c r="CUJ88" s="47"/>
      <c r="CUK88" s="47"/>
      <c r="CUL88" s="47"/>
      <c r="CUM88" s="47"/>
      <c r="CUN88" s="47"/>
      <c r="CUO88" s="47"/>
      <c r="CUP88" s="47"/>
      <c r="CUQ88" s="47"/>
      <c r="CUR88" s="47"/>
      <c r="CUS88" s="47"/>
      <c r="CUT88" s="47"/>
      <c r="CUU88" s="47"/>
      <c r="CUV88" s="47"/>
      <c r="CUW88" s="47"/>
      <c r="CUX88" s="47"/>
      <c r="CUY88" s="47"/>
      <c r="CUZ88" s="47"/>
      <c r="CVA88" s="47"/>
      <c r="CVB88" s="47"/>
      <c r="CVC88" s="47"/>
      <c r="CVD88" s="47"/>
      <c r="CVE88" s="47"/>
      <c r="CVF88" s="47"/>
      <c r="CVG88" s="47"/>
      <c r="CVH88" s="47"/>
      <c r="CVI88" s="47"/>
      <c r="CVJ88" s="47"/>
      <c r="CVK88" s="47"/>
      <c r="CVL88" s="47"/>
      <c r="CVM88" s="47"/>
      <c r="CVN88" s="47"/>
      <c r="CVO88" s="47"/>
      <c r="CVP88" s="47"/>
      <c r="CVQ88" s="47"/>
      <c r="CVR88" s="47"/>
      <c r="CVS88" s="47"/>
      <c r="CVT88" s="47"/>
      <c r="CVU88" s="47"/>
      <c r="CVV88" s="47"/>
      <c r="CVW88" s="47"/>
      <c r="CVX88" s="47"/>
      <c r="CVY88" s="47"/>
      <c r="CVZ88" s="47"/>
      <c r="CWA88" s="47"/>
      <c r="CWB88" s="47"/>
      <c r="CWC88" s="47"/>
      <c r="CWD88" s="47"/>
      <c r="CWE88" s="47"/>
      <c r="CWF88" s="47"/>
      <c r="CWG88" s="47"/>
      <c r="CWH88" s="47"/>
      <c r="CWI88" s="47"/>
      <c r="CWJ88" s="47"/>
      <c r="CWK88" s="47"/>
      <c r="CWL88" s="47"/>
      <c r="CWM88" s="47"/>
      <c r="CWN88" s="47"/>
      <c r="CWO88" s="47"/>
      <c r="CWP88" s="47"/>
      <c r="CWQ88" s="47"/>
      <c r="CWR88" s="47"/>
      <c r="CWS88" s="47"/>
      <c r="CWT88" s="47"/>
      <c r="CWU88" s="47"/>
      <c r="CWV88" s="47"/>
      <c r="CWW88" s="47"/>
      <c r="CWX88" s="47"/>
      <c r="CWY88" s="47"/>
      <c r="CWZ88" s="47"/>
      <c r="CXA88" s="47"/>
      <c r="CXB88" s="47"/>
      <c r="CXC88" s="47"/>
      <c r="CXD88" s="47"/>
      <c r="CXE88" s="47"/>
      <c r="CXF88" s="47"/>
      <c r="CXG88" s="47"/>
      <c r="CXH88" s="47"/>
      <c r="CXI88" s="47"/>
      <c r="CXJ88" s="47"/>
      <c r="CXK88" s="47"/>
      <c r="CXL88" s="47"/>
      <c r="CXM88" s="47"/>
      <c r="CXN88" s="47"/>
      <c r="CXO88" s="47"/>
      <c r="CXP88" s="47"/>
      <c r="CXQ88" s="47"/>
      <c r="CXR88" s="47"/>
      <c r="CXS88" s="47"/>
      <c r="CXT88" s="47"/>
      <c r="CXU88" s="47"/>
      <c r="CXV88" s="47"/>
      <c r="CXW88" s="47"/>
      <c r="CXX88" s="47"/>
      <c r="CXY88" s="47"/>
      <c r="CXZ88" s="47"/>
      <c r="CYA88" s="47"/>
      <c r="CYB88" s="47"/>
      <c r="CYC88" s="47"/>
      <c r="CYD88" s="47"/>
      <c r="CYE88" s="47"/>
      <c r="CYF88" s="47"/>
      <c r="CYG88" s="47"/>
      <c r="CYH88" s="47"/>
      <c r="CYI88" s="47"/>
      <c r="CYJ88" s="47"/>
      <c r="CYK88" s="47"/>
      <c r="CYL88" s="47"/>
      <c r="CYM88" s="47"/>
      <c r="CYN88" s="47"/>
      <c r="CYO88" s="47"/>
      <c r="CYP88" s="47"/>
      <c r="CYQ88" s="47"/>
      <c r="CYR88" s="47"/>
      <c r="CYS88" s="47"/>
      <c r="CYT88" s="47"/>
      <c r="CYU88" s="47"/>
      <c r="CYV88" s="47"/>
      <c r="CYW88" s="47"/>
      <c r="CYX88" s="47"/>
      <c r="CYY88" s="47"/>
      <c r="CYZ88" s="47"/>
      <c r="CZA88" s="47"/>
      <c r="CZB88" s="47"/>
      <c r="CZC88" s="47"/>
      <c r="CZD88" s="47"/>
      <c r="CZE88" s="47"/>
      <c r="CZF88" s="47"/>
      <c r="CZG88" s="47"/>
      <c r="CZH88" s="47"/>
      <c r="CZI88" s="47"/>
      <c r="CZJ88" s="47"/>
      <c r="CZK88" s="47"/>
      <c r="CZL88" s="47"/>
      <c r="CZM88" s="47"/>
      <c r="CZN88" s="47"/>
      <c r="CZO88" s="47"/>
      <c r="CZP88" s="47"/>
      <c r="CZQ88" s="47"/>
      <c r="CZR88" s="47"/>
      <c r="CZS88" s="47"/>
      <c r="CZT88" s="47"/>
      <c r="CZU88" s="47"/>
      <c r="CZV88" s="47"/>
      <c r="CZW88" s="47"/>
      <c r="CZX88" s="47"/>
      <c r="CZY88" s="47"/>
      <c r="CZZ88" s="47"/>
      <c r="DAA88" s="47"/>
      <c r="DAB88" s="47"/>
      <c r="DAC88" s="47"/>
      <c r="DAD88" s="47"/>
      <c r="DAE88" s="47"/>
      <c r="DAF88" s="47"/>
      <c r="DAG88" s="47"/>
      <c r="DAH88" s="47"/>
      <c r="DAI88" s="47"/>
      <c r="DAJ88" s="47"/>
      <c r="DAK88" s="47"/>
      <c r="DAL88" s="47"/>
      <c r="DAM88" s="47"/>
      <c r="DAN88" s="47"/>
      <c r="DAO88" s="47"/>
      <c r="DAP88" s="47"/>
      <c r="DAQ88" s="47"/>
      <c r="DAR88" s="47"/>
      <c r="DAS88" s="47"/>
      <c r="DAT88" s="47"/>
      <c r="DAU88" s="47"/>
      <c r="DAV88" s="47"/>
      <c r="DAW88" s="47"/>
      <c r="DAX88" s="47"/>
      <c r="DAY88" s="47"/>
      <c r="DAZ88" s="47"/>
      <c r="DBA88" s="47"/>
      <c r="DBB88" s="47"/>
      <c r="DBC88" s="47"/>
      <c r="DBD88" s="47"/>
      <c r="DBE88" s="47"/>
      <c r="DBF88" s="47"/>
      <c r="DBG88" s="47"/>
      <c r="DBH88" s="47"/>
      <c r="DBI88" s="47"/>
      <c r="DBJ88" s="47"/>
      <c r="DBK88" s="47"/>
      <c r="DBL88" s="47"/>
      <c r="DBM88" s="47"/>
      <c r="DBN88" s="47"/>
      <c r="DBO88" s="47"/>
      <c r="DBP88" s="47"/>
      <c r="DBQ88" s="47"/>
      <c r="DBR88" s="47"/>
      <c r="DBS88" s="47"/>
      <c r="DBT88" s="47"/>
      <c r="DBU88" s="47"/>
      <c r="DBV88" s="47"/>
      <c r="DBW88" s="47"/>
      <c r="DBX88" s="47"/>
      <c r="DBY88" s="47"/>
      <c r="DBZ88" s="47"/>
      <c r="DCA88" s="47"/>
      <c r="DCB88" s="47"/>
      <c r="DCC88" s="47"/>
      <c r="DCD88" s="47"/>
      <c r="DCE88" s="47"/>
      <c r="DCF88" s="47"/>
      <c r="DCG88" s="47"/>
      <c r="DCH88" s="47"/>
      <c r="DCI88" s="47"/>
      <c r="DCJ88" s="47"/>
      <c r="DCK88" s="47"/>
      <c r="DCL88" s="47"/>
      <c r="DCM88" s="47"/>
      <c r="DCN88" s="47"/>
      <c r="DCO88" s="47"/>
      <c r="DCP88" s="47"/>
      <c r="DCQ88" s="47"/>
      <c r="DCR88" s="47"/>
      <c r="DCS88" s="47"/>
      <c r="DCT88" s="47"/>
      <c r="DCU88" s="47"/>
      <c r="DCV88" s="47"/>
      <c r="DCW88" s="47"/>
      <c r="DCX88" s="47"/>
      <c r="DCY88" s="47"/>
      <c r="DCZ88" s="47"/>
      <c r="DDA88" s="47"/>
      <c r="DDB88" s="47"/>
      <c r="DDC88" s="47"/>
      <c r="DDD88" s="47"/>
      <c r="DDE88" s="47"/>
      <c r="DDF88" s="47"/>
      <c r="DDG88" s="47"/>
      <c r="DDH88" s="47"/>
      <c r="DDI88" s="47"/>
      <c r="DDJ88" s="47"/>
      <c r="DDK88" s="47"/>
      <c r="DDL88" s="47"/>
      <c r="DDM88" s="47"/>
      <c r="DDN88" s="47"/>
      <c r="DDO88" s="47"/>
      <c r="DDP88" s="47"/>
      <c r="DDQ88" s="47"/>
      <c r="DDR88" s="47"/>
      <c r="DDS88" s="47"/>
      <c r="DDT88" s="47"/>
      <c r="DDU88" s="47"/>
      <c r="DDV88" s="47"/>
      <c r="DDW88" s="47"/>
      <c r="DDX88" s="47"/>
      <c r="DDY88" s="47"/>
      <c r="DDZ88" s="47"/>
      <c r="DEA88" s="47"/>
      <c r="DEB88" s="47"/>
      <c r="DEC88" s="47"/>
      <c r="DED88" s="47"/>
      <c r="DEE88" s="47"/>
      <c r="DEF88" s="47"/>
      <c r="DEG88" s="47"/>
      <c r="DEH88" s="47"/>
      <c r="DEI88" s="47"/>
      <c r="DEJ88" s="47"/>
      <c r="DEK88" s="47"/>
      <c r="DEL88" s="47"/>
      <c r="DEM88" s="47"/>
      <c r="DEN88" s="47"/>
      <c r="DEO88" s="47"/>
      <c r="DEP88" s="47"/>
      <c r="DEQ88" s="47"/>
      <c r="DER88" s="47"/>
      <c r="DES88" s="47"/>
      <c r="DET88" s="47"/>
      <c r="DEU88" s="47"/>
      <c r="DEV88" s="47"/>
      <c r="DEW88" s="47"/>
      <c r="DEX88" s="47"/>
      <c r="DEY88" s="47"/>
      <c r="DEZ88" s="47"/>
      <c r="DFA88" s="47"/>
      <c r="DFB88" s="47"/>
      <c r="DFC88" s="47"/>
      <c r="DFD88" s="47"/>
      <c r="DFE88" s="47"/>
      <c r="DFF88" s="47"/>
      <c r="DFG88" s="47"/>
      <c r="DFH88" s="47"/>
      <c r="DFI88" s="47"/>
      <c r="DFJ88" s="47"/>
      <c r="DFK88" s="47"/>
      <c r="DFL88" s="47"/>
      <c r="DFM88" s="47"/>
      <c r="DFN88" s="47"/>
      <c r="DFO88" s="47"/>
      <c r="DFP88" s="47"/>
      <c r="DFQ88" s="47"/>
      <c r="DFR88" s="47"/>
      <c r="DFS88" s="47"/>
      <c r="DFT88" s="47"/>
      <c r="DFU88" s="47"/>
      <c r="DFV88" s="47"/>
      <c r="DFW88" s="47"/>
      <c r="DFX88" s="47"/>
      <c r="DFY88" s="47"/>
      <c r="DFZ88" s="47"/>
      <c r="DGA88" s="47"/>
      <c r="DGB88" s="47"/>
      <c r="DGC88" s="47"/>
      <c r="DGD88" s="47"/>
      <c r="DGE88" s="47"/>
      <c r="DGF88" s="47"/>
      <c r="DGG88" s="47"/>
      <c r="DGH88" s="47"/>
      <c r="DGI88" s="47"/>
      <c r="DGJ88" s="47"/>
      <c r="DGK88" s="47"/>
      <c r="DGL88" s="47"/>
      <c r="DGM88" s="47"/>
      <c r="DGN88" s="47"/>
      <c r="DGO88" s="47"/>
      <c r="DGP88" s="47"/>
      <c r="DGQ88" s="47"/>
      <c r="DGR88" s="47"/>
      <c r="DGS88" s="47"/>
      <c r="DGT88" s="47"/>
      <c r="DGU88" s="47"/>
      <c r="DGV88" s="47"/>
      <c r="DGW88" s="47"/>
      <c r="DGX88" s="47"/>
      <c r="DGY88" s="47"/>
      <c r="DGZ88" s="47"/>
      <c r="DHA88" s="47"/>
      <c r="DHB88" s="47"/>
      <c r="DHC88" s="47"/>
      <c r="DHD88" s="47"/>
      <c r="DHE88" s="47"/>
      <c r="DHF88" s="47"/>
      <c r="DHG88" s="47"/>
      <c r="DHH88" s="47"/>
      <c r="DHI88" s="47"/>
      <c r="DHJ88" s="47"/>
      <c r="DHK88" s="47"/>
      <c r="DHL88" s="47"/>
      <c r="DHM88" s="47"/>
      <c r="DHN88" s="47"/>
      <c r="DHO88" s="47"/>
      <c r="DHP88" s="47"/>
      <c r="DHQ88" s="47"/>
      <c r="DHR88" s="47"/>
      <c r="DHS88" s="47"/>
      <c r="DHT88" s="47"/>
      <c r="DHU88" s="47"/>
      <c r="DHV88" s="47"/>
      <c r="DHW88" s="47"/>
      <c r="DHX88" s="47"/>
      <c r="DHY88" s="47"/>
      <c r="DHZ88" s="47"/>
      <c r="DIA88" s="47"/>
      <c r="DIB88" s="47"/>
      <c r="DIC88" s="47"/>
      <c r="DID88" s="47"/>
      <c r="DIE88" s="47"/>
      <c r="DIF88" s="47"/>
      <c r="DIG88" s="47"/>
      <c r="DIH88" s="47"/>
      <c r="DII88" s="47"/>
      <c r="DIJ88" s="47"/>
      <c r="DIK88" s="47"/>
      <c r="DIL88" s="47"/>
      <c r="DIM88" s="47"/>
      <c r="DIN88" s="47"/>
      <c r="DIO88" s="47"/>
      <c r="DIP88" s="47"/>
      <c r="DIQ88" s="47"/>
      <c r="DIR88" s="47"/>
      <c r="DIS88" s="47"/>
      <c r="DIT88" s="47"/>
      <c r="DIU88" s="47"/>
      <c r="DIV88" s="47"/>
      <c r="DIW88" s="47"/>
      <c r="DIX88" s="47"/>
      <c r="DIY88" s="47"/>
      <c r="DIZ88" s="47"/>
      <c r="DJA88" s="47"/>
      <c r="DJB88" s="47"/>
      <c r="DJC88" s="47"/>
      <c r="DJD88" s="47"/>
      <c r="DJE88" s="47"/>
      <c r="DJF88" s="47"/>
      <c r="DJG88" s="47"/>
      <c r="DJH88" s="47"/>
      <c r="DJI88" s="47"/>
      <c r="DJJ88" s="47"/>
      <c r="DJK88" s="47"/>
      <c r="DJL88" s="47"/>
      <c r="DJM88" s="47"/>
      <c r="DJN88" s="47"/>
      <c r="DJO88" s="47"/>
      <c r="DJP88" s="47"/>
      <c r="DJQ88" s="47"/>
      <c r="DJR88" s="47"/>
      <c r="DJS88" s="47"/>
      <c r="DJT88" s="47"/>
      <c r="DJU88" s="47"/>
      <c r="DJV88" s="47"/>
      <c r="DJW88" s="47"/>
      <c r="DJX88" s="47"/>
      <c r="DJY88" s="47"/>
      <c r="DJZ88" s="47"/>
      <c r="DKA88" s="47"/>
      <c r="DKB88" s="47"/>
      <c r="DKC88" s="47"/>
      <c r="DKD88" s="47"/>
      <c r="DKE88" s="47"/>
      <c r="DKF88" s="47"/>
      <c r="DKG88" s="47"/>
      <c r="DKH88" s="47"/>
      <c r="DKI88" s="47"/>
      <c r="DKJ88" s="47"/>
      <c r="DKK88" s="47"/>
      <c r="DKL88" s="47"/>
      <c r="DKM88" s="47"/>
      <c r="DKN88" s="47"/>
      <c r="DKO88" s="47"/>
      <c r="DKP88" s="47"/>
      <c r="DKQ88" s="47"/>
      <c r="DKR88" s="47"/>
      <c r="DKS88" s="47"/>
      <c r="DKT88" s="47"/>
      <c r="DKU88" s="47"/>
      <c r="DKV88" s="47"/>
      <c r="DKW88" s="47"/>
      <c r="DKX88" s="47"/>
      <c r="DKY88" s="47"/>
      <c r="DKZ88" s="47"/>
      <c r="DLA88" s="47"/>
      <c r="DLB88" s="47"/>
      <c r="DLC88" s="47"/>
      <c r="DLD88" s="47"/>
      <c r="DLE88" s="47"/>
      <c r="DLF88" s="47"/>
      <c r="DLG88" s="47"/>
      <c r="DLH88" s="47"/>
      <c r="DLI88" s="47"/>
      <c r="DLJ88" s="47"/>
      <c r="DLK88" s="47"/>
      <c r="DLL88" s="47"/>
      <c r="DLM88" s="47"/>
      <c r="DLN88" s="47"/>
      <c r="DLO88" s="47"/>
      <c r="DLP88" s="47"/>
      <c r="DLQ88" s="47"/>
      <c r="DLR88" s="47"/>
      <c r="DLS88" s="47"/>
      <c r="DLT88" s="47"/>
      <c r="DLU88" s="47"/>
      <c r="DLV88" s="47"/>
      <c r="DLW88" s="47"/>
      <c r="DLX88" s="47"/>
      <c r="DLY88" s="47"/>
      <c r="DLZ88" s="47"/>
      <c r="DMA88" s="47"/>
      <c r="DMB88" s="47"/>
      <c r="DMC88" s="47"/>
      <c r="DMD88" s="47"/>
      <c r="DME88" s="47"/>
      <c r="DMF88" s="47"/>
      <c r="DMG88" s="47"/>
      <c r="DMH88" s="47"/>
      <c r="DMI88" s="47"/>
      <c r="DMJ88" s="47"/>
      <c r="DMK88" s="47"/>
      <c r="DML88" s="47"/>
      <c r="DMM88" s="47"/>
      <c r="DMN88" s="47"/>
      <c r="DMO88" s="47"/>
      <c r="DMP88" s="47"/>
      <c r="DMQ88" s="47"/>
      <c r="DMR88" s="47"/>
      <c r="DMS88" s="47"/>
      <c r="DMT88" s="47"/>
      <c r="DMU88" s="47"/>
      <c r="DMV88" s="47"/>
      <c r="DMW88" s="47"/>
      <c r="DMX88" s="47"/>
      <c r="DMY88" s="47"/>
      <c r="DMZ88" s="47"/>
      <c r="DNA88" s="47"/>
      <c r="DNB88" s="47"/>
      <c r="DNC88" s="47"/>
      <c r="DND88" s="47"/>
      <c r="DNE88" s="47"/>
      <c r="DNF88" s="47"/>
      <c r="DNG88" s="47"/>
      <c r="DNH88" s="47"/>
      <c r="DNI88" s="47"/>
      <c r="DNJ88" s="47"/>
      <c r="DNK88" s="47"/>
      <c r="DNL88" s="47"/>
      <c r="DNM88" s="47"/>
      <c r="DNN88" s="47"/>
      <c r="DNO88" s="47"/>
      <c r="DNP88" s="47"/>
      <c r="DNQ88" s="47"/>
      <c r="DNR88" s="47"/>
      <c r="DNS88" s="47"/>
      <c r="DNT88" s="47"/>
      <c r="DNU88" s="47"/>
      <c r="DNV88" s="47"/>
      <c r="DNW88" s="47"/>
      <c r="DNX88" s="47"/>
      <c r="DNY88" s="47"/>
      <c r="DNZ88" s="47"/>
      <c r="DOA88" s="47"/>
      <c r="DOB88" s="47"/>
      <c r="DOC88" s="47"/>
      <c r="DOD88" s="47"/>
      <c r="DOE88" s="47"/>
      <c r="DOF88" s="47"/>
      <c r="DOG88" s="47"/>
      <c r="DOH88" s="47"/>
      <c r="DOI88" s="47"/>
      <c r="DOJ88" s="47"/>
      <c r="DOK88" s="47"/>
      <c r="DOL88" s="47"/>
      <c r="DOM88" s="47"/>
      <c r="DON88" s="47"/>
      <c r="DOO88" s="47"/>
      <c r="DOP88" s="47"/>
      <c r="DOQ88" s="47"/>
      <c r="DOR88" s="47"/>
      <c r="DOS88" s="47"/>
      <c r="DOT88" s="47"/>
      <c r="DOU88" s="47"/>
      <c r="DOV88" s="47"/>
      <c r="DOW88" s="47"/>
      <c r="DOX88" s="47"/>
      <c r="DOY88" s="47"/>
      <c r="DOZ88" s="47"/>
      <c r="DPA88" s="47"/>
      <c r="DPB88" s="47"/>
      <c r="DPC88" s="47"/>
      <c r="DPD88" s="47"/>
      <c r="DPE88" s="47"/>
      <c r="DPF88" s="47"/>
      <c r="DPG88" s="47"/>
      <c r="DPH88" s="47"/>
      <c r="DPI88" s="47"/>
      <c r="DPJ88" s="47"/>
      <c r="DPK88" s="47"/>
      <c r="DPL88" s="47"/>
      <c r="DPM88" s="47"/>
      <c r="DPN88" s="47"/>
      <c r="DPO88" s="47"/>
      <c r="DPP88" s="47"/>
      <c r="DPQ88" s="47"/>
      <c r="DPR88" s="47"/>
      <c r="DPS88" s="47"/>
      <c r="DPT88" s="47"/>
      <c r="DPU88" s="47"/>
      <c r="DPV88" s="47"/>
      <c r="DPW88" s="47"/>
      <c r="DPX88" s="47"/>
      <c r="DPY88" s="47"/>
      <c r="DPZ88" s="47"/>
      <c r="DQA88" s="47"/>
      <c r="DQB88" s="47"/>
      <c r="DQC88" s="47"/>
      <c r="DQD88" s="47"/>
      <c r="DQE88" s="47"/>
      <c r="DQF88" s="47"/>
      <c r="DQG88" s="47"/>
      <c r="DQH88" s="47"/>
      <c r="DQI88" s="47"/>
      <c r="DQJ88" s="47"/>
      <c r="DQK88" s="47"/>
      <c r="DQL88" s="47"/>
      <c r="DQM88" s="47"/>
      <c r="DQN88" s="47"/>
      <c r="DQO88" s="47"/>
      <c r="DQP88" s="47"/>
      <c r="DQQ88" s="47"/>
      <c r="DQR88" s="47"/>
      <c r="DQS88" s="47"/>
      <c r="DQT88" s="47"/>
      <c r="DQU88" s="47"/>
      <c r="DQV88" s="47"/>
      <c r="DQW88" s="47"/>
      <c r="DQX88" s="47"/>
      <c r="DQY88" s="47"/>
      <c r="DQZ88" s="47"/>
      <c r="DRA88" s="47"/>
      <c r="DRB88" s="47"/>
      <c r="DRC88" s="47"/>
      <c r="DRD88" s="47"/>
      <c r="DRE88" s="47"/>
      <c r="DRF88" s="47"/>
      <c r="DRG88" s="47"/>
      <c r="DRH88" s="47"/>
      <c r="DRI88" s="47"/>
      <c r="DRJ88" s="47"/>
      <c r="DRK88" s="47"/>
      <c r="DRL88" s="47"/>
      <c r="DRM88" s="47"/>
      <c r="DRN88" s="47"/>
      <c r="DRO88" s="47"/>
      <c r="DRP88" s="47"/>
      <c r="DRQ88" s="47"/>
      <c r="DRR88" s="47"/>
      <c r="DRS88" s="47"/>
      <c r="DRT88" s="47"/>
      <c r="DRU88" s="47"/>
      <c r="DRV88" s="47"/>
      <c r="DRW88" s="47"/>
      <c r="DRX88" s="47"/>
      <c r="DRY88" s="47"/>
      <c r="DRZ88" s="47"/>
      <c r="DSA88" s="47"/>
      <c r="DSB88" s="47"/>
      <c r="DSC88" s="47"/>
      <c r="DSD88" s="47"/>
      <c r="DSE88" s="47"/>
      <c r="DSF88" s="47"/>
      <c r="DSG88" s="47"/>
      <c r="DSH88" s="47"/>
      <c r="DSI88" s="47"/>
      <c r="DSJ88" s="47"/>
      <c r="DSK88" s="47"/>
      <c r="DSL88" s="47"/>
      <c r="DSM88" s="47"/>
      <c r="DSN88" s="47"/>
      <c r="DSO88" s="47"/>
      <c r="DSP88" s="47"/>
      <c r="DSQ88" s="47"/>
      <c r="DSR88" s="47"/>
      <c r="DSS88" s="47"/>
      <c r="DST88" s="47"/>
      <c r="DSU88" s="47"/>
      <c r="DSV88" s="47"/>
      <c r="DSW88" s="47"/>
      <c r="DSX88" s="47"/>
      <c r="DSY88" s="47"/>
      <c r="DSZ88" s="47"/>
      <c r="DTA88" s="47"/>
      <c r="DTB88" s="47"/>
      <c r="DTC88" s="47"/>
      <c r="DTD88" s="47"/>
      <c r="DTE88" s="47"/>
      <c r="DTF88" s="47"/>
      <c r="DTG88" s="47"/>
      <c r="DTH88" s="47"/>
      <c r="DTI88" s="47"/>
      <c r="DTJ88" s="47"/>
      <c r="DTK88" s="47"/>
      <c r="DTL88" s="47"/>
      <c r="DTM88" s="47"/>
      <c r="DTN88" s="47"/>
      <c r="DTO88" s="47"/>
      <c r="DTP88" s="47"/>
      <c r="DTQ88" s="47"/>
      <c r="DTR88" s="47"/>
      <c r="DTS88" s="47"/>
      <c r="DTT88" s="47"/>
      <c r="DTU88" s="47"/>
      <c r="DTV88" s="47"/>
      <c r="DTW88" s="47"/>
      <c r="DTX88" s="47"/>
      <c r="DTY88" s="47"/>
      <c r="DTZ88" s="47"/>
      <c r="DUA88" s="47"/>
      <c r="DUB88" s="47"/>
      <c r="DUC88" s="47"/>
      <c r="DUD88" s="47"/>
      <c r="DUE88" s="47"/>
      <c r="DUF88" s="47"/>
      <c r="DUG88" s="47"/>
      <c r="DUH88" s="47"/>
      <c r="DUI88" s="47"/>
      <c r="DUJ88" s="47"/>
      <c r="DUK88" s="47"/>
      <c r="DUL88" s="47"/>
      <c r="DUM88" s="47"/>
      <c r="DUN88" s="47"/>
      <c r="DUO88" s="47"/>
      <c r="DUP88" s="47"/>
      <c r="DUQ88" s="47"/>
      <c r="DUR88" s="47"/>
      <c r="DUS88" s="47"/>
      <c r="DUT88" s="47"/>
      <c r="DUU88" s="47"/>
      <c r="DUV88" s="47"/>
      <c r="DUW88" s="47"/>
      <c r="DUX88" s="47"/>
      <c r="DUY88" s="47"/>
      <c r="DUZ88" s="47"/>
      <c r="DVA88" s="47"/>
      <c r="DVB88" s="47"/>
      <c r="DVC88" s="47"/>
      <c r="DVD88" s="47"/>
      <c r="DVE88" s="47"/>
      <c r="DVF88" s="47"/>
      <c r="DVG88" s="47"/>
      <c r="DVH88" s="47"/>
      <c r="DVI88" s="47"/>
      <c r="DVJ88" s="47"/>
      <c r="DVK88" s="47"/>
      <c r="DVL88" s="47"/>
      <c r="DVM88" s="47"/>
      <c r="DVN88" s="47"/>
      <c r="DVO88" s="47"/>
      <c r="DVP88" s="47"/>
      <c r="DVQ88" s="47"/>
      <c r="DVR88" s="47"/>
      <c r="DVS88" s="47"/>
      <c r="DVT88" s="47"/>
      <c r="DVU88" s="47"/>
      <c r="DVV88" s="47"/>
      <c r="DVW88" s="47"/>
      <c r="DVX88" s="47"/>
      <c r="DVY88" s="47"/>
      <c r="DVZ88" s="47"/>
      <c r="DWA88" s="47"/>
      <c r="DWB88" s="47"/>
      <c r="DWC88" s="47"/>
      <c r="DWD88" s="47"/>
      <c r="DWE88" s="47"/>
      <c r="DWF88" s="47"/>
      <c r="DWG88" s="47"/>
      <c r="DWH88" s="47"/>
      <c r="DWI88" s="47"/>
      <c r="DWJ88" s="47"/>
      <c r="DWK88" s="47"/>
      <c r="DWL88" s="47"/>
      <c r="DWM88" s="47"/>
      <c r="DWN88" s="47"/>
      <c r="DWO88" s="47"/>
      <c r="DWP88" s="47"/>
      <c r="DWQ88" s="47"/>
      <c r="DWR88" s="47"/>
      <c r="DWS88" s="47"/>
      <c r="DWT88" s="47"/>
      <c r="DWU88" s="47"/>
      <c r="DWV88" s="47"/>
      <c r="DWW88" s="47"/>
      <c r="DWX88" s="47"/>
      <c r="DWY88" s="47"/>
      <c r="DWZ88" s="47"/>
      <c r="DXA88" s="47"/>
      <c r="DXB88" s="47"/>
      <c r="DXC88" s="47"/>
      <c r="DXD88" s="47"/>
      <c r="DXE88" s="47"/>
      <c r="DXF88" s="47"/>
      <c r="DXG88" s="47"/>
      <c r="DXH88" s="47"/>
      <c r="DXI88" s="47"/>
      <c r="DXJ88" s="47"/>
      <c r="DXK88" s="47"/>
      <c r="DXL88" s="47"/>
      <c r="DXM88" s="47"/>
      <c r="DXN88" s="47"/>
      <c r="DXO88" s="47"/>
      <c r="DXP88" s="47"/>
      <c r="DXQ88" s="47"/>
      <c r="DXR88" s="47"/>
      <c r="DXS88" s="47"/>
      <c r="DXT88" s="47"/>
      <c r="DXU88" s="47"/>
      <c r="DXV88" s="47"/>
      <c r="DXW88" s="47"/>
      <c r="DXX88" s="47"/>
      <c r="DXY88" s="47"/>
      <c r="DXZ88" s="47"/>
      <c r="DYA88" s="47"/>
      <c r="DYB88" s="47"/>
      <c r="DYC88" s="47"/>
      <c r="DYD88" s="47"/>
      <c r="DYE88" s="47"/>
      <c r="DYF88" s="47"/>
      <c r="DYG88" s="47"/>
      <c r="DYH88" s="47"/>
      <c r="DYI88" s="47"/>
      <c r="DYJ88" s="47"/>
      <c r="DYK88" s="47"/>
      <c r="DYL88" s="47"/>
      <c r="DYM88" s="47"/>
      <c r="DYN88" s="47"/>
      <c r="DYO88" s="47"/>
      <c r="DYP88" s="47"/>
      <c r="DYQ88" s="47"/>
      <c r="DYR88" s="47"/>
      <c r="DYS88" s="47"/>
      <c r="DYT88" s="47"/>
      <c r="DYU88" s="47"/>
      <c r="DYV88" s="47"/>
      <c r="DYW88" s="47"/>
      <c r="DYX88" s="47"/>
      <c r="DYY88" s="47"/>
      <c r="DYZ88" s="47"/>
      <c r="DZA88" s="47"/>
      <c r="DZB88" s="47"/>
      <c r="DZC88" s="47"/>
      <c r="DZD88" s="47"/>
      <c r="DZE88" s="47"/>
      <c r="DZF88" s="47"/>
      <c r="DZG88" s="47"/>
      <c r="DZH88" s="47"/>
      <c r="DZI88" s="47"/>
      <c r="DZJ88" s="47"/>
      <c r="DZK88" s="47"/>
      <c r="DZL88" s="47"/>
      <c r="DZM88" s="47"/>
      <c r="DZN88" s="47"/>
      <c r="DZO88" s="47"/>
      <c r="DZP88" s="47"/>
      <c r="DZQ88" s="47"/>
      <c r="DZR88" s="47"/>
      <c r="DZS88" s="47"/>
      <c r="DZT88" s="47"/>
      <c r="DZU88" s="47"/>
      <c r="DZV88" s="47"/>
      <c r="DZW88" s="47"/>
      <c r="DZX88" s="47"/>
      <c r="DZY88" s="47"/>
      <c r="DZZ88" s="47"/>
      <c r="EAA88" s="47"/>
      <c r="EAB88" s="47"/>
      <c r="EAC88" s="47"/>
      <c r="EAD88" s="47"/>
      <c r="EAE88" s="47"/>
      <c r="EAF88" s="47"/>
      <c r="EAG88" s="47"/>
      <c r="EAH88" s="47"/>
      <c r="EAI88" s="47"/>
      <c r="EAJ88" s="47"/>
      <c r="EAK88" s="47"/>
      <c r="EAL88" s="47"/>
      <c r="EAM88" s="47"/>
      <c r="EAN88" s="47"/>
      <c r="EAO88" s="47"/>
      <c r="EAP88" s="47"/>
      <c r="EAQ88" s="47"/>
      <c r="EAR88" s="47"/>
      <c r="EAS88" s="47"/>
      <c r="EAT88" s="47"/>
      <c r="EAU88" s="47"/>
      <c r="EAV88" s="47"/>
      <c r="EAW88" s="47"/>
      <c r="EAX88" s="47"/>
      <c r="EAY88" s="47"/>
      <c r="EAZ88" s="47"/>
      <c r="EBA88" s="47"/>
      <c r="EBB88" s="47"/>
      <c r="EBC88" s="47"/>
      <c r="EBD88" s="47"/>
      <c r="EBE88" s="47"/>
      <c r="EBF88" s="47"/>
      <c r="EBG88" s="47"/>
      <c r="EBH88" s="47"/>
      <c r="EBI88" s="47"/>
      <c r="EBJ88" s="47"/>
      <c r="EBK88" s="47"/>
      <c r="EBL88" s="47"/>
      <c r="EBM88" s="47"/>
      <c r="EBN88" s="47"/>
      <c r="EBO88" s="47"/>
      <c r="EBP88" s="47"/>
      <c r="EBQ88" s="47"/>
      <c r="EBR88" s="47"/>
      <c r="EBS88" s="47"/>
      <c r="EBT88" s="47"/>
      <c r="EBU88" s="47"/>
      <c r="EBV88" s="47"/>
      <c r="EBW88" s="47"/>
      <c r="EBX88" s="47"/>
      <c r="EBY88" s="47"/>
      <c r="EBZ88" s="47"/>
      <c r="ECA88" s="47"/>
      <c r="ECB88" s="47"/>
      <c r="ECC88" s="47"/>
      <c r="ECD88" s="47"/>
      <c r="ECE88" s="47"/>
      <c r="ECF88" s="47"/>
      <c r="ECG88" s="47"/>
      <c r="ECH88" s="47"/>
      <c r="ECI88" s="47"/>
      <c r="ECJ88" s="47"/>
      <c r="ECK88" s="47"/>
      <c r="ECL88" s="47"/>
      <c r="ECM88" s="47"/>
      <c r="ECN88" s="47"/>
      <c r="ECO88" s="47"/>
      <c r="ECP88" s="47"/>
      <c r="ECQ88" s="47"/>
      <c r="ECR88" s="47"/>
      <c r="ECS88" s="47"/>
      <c r="ECT88" s="47"/>
      <c r="ECU88" s="47"/>
      <c r="ECV88" s="47"/>
      <c r="ECW88" s="47"/>
      <c r="ECX88" s="47"/>
      <c r="ECY88" s="47"/>
      <c r="ECZ88" s="47"/>
      <c r="EDA88" s="47"/>
      <c r="EDB88" s="47"/>
      <c r="EDC88" s="47"/>
      <c r="EDD88" s="47"/>
      <c r="EDE88" s="47"/>
      <c r="EDF88" s="47"/>
      <c r="EDG88" s="47"/>
      <c r="EDH88" s="47"/>
      <c r="EDI88" s="47"/>
      <c r="EDJ88" s="47"/>
      <c r="EDK88" s="47"/>
      <c r="EDL88" s="47"/>
      <c r="EDM88" s="47"/>
      <c r="EDN88" s="47"/>
      <c r="EDO88" s="47"/>
      <c r="EDP88" s="47"/>
      <c r="EDQ88" s="47"/>
      <c r="EDR88" s="47"/>
      <c r="EDS88" s="47"/>
      <c r="EDT88" s="47"/>
      <c r="EDU88" s="47"/>
      <c r="EDV88" s="47"/>
      <c r="EDW88" s="47"/>
      <c r="EDX88" s="47"/>
      <c r="EDY88" s="47"/>
      <c r="EDZ88" s="47"/>
      <c r="EEA88" s="47"/>
      <c r="EEB88" s="47"/>
      <c r="EEC88" s="47"/>
      <c r="EED88" s="47"/>
      <c r="EEE88" s="47"/>
      <c r="EEF88" s="47"/>
      <c r="EEG88" s="47"/>
      <c r="EEH88" s="47"/>
      <c r="EEI88" s="47"/>
      <c r="EEJ88" s="47"/>
      <c r="EEK88" s="47"/>
      <c r="EEL88" s="47"/>
      <c r="EEM88" s="47"/>
      <c r="EEN88" s="47"/>
      <c r="EEO88" s="47"/>
      <c r="EEP88" s="47"/>
      <c r="EEQ88" s="47"/>
      <c r="EER88" s="47"/>
      <c r="EES88" s="47"/>
      <c r="EET88" s="47"/>
      <c r="EEU88" s="47"/>
      <c r="EEV88" s="47"/>
      <c r="EEW88" s="47"/>
      <c r="EEX88" s="47"/>
      <c r="EEY88" s="47"/>
      <c r="EEZ88" s="47"/>
      <c r="EFA88" s="47"/>
      <c r="EFB88" s="47"/>
      <c r="EFC88" s="47"/>
      <c r="EFD88" s="47"/>
      <c r="EFE88" s="47"/>
      <c r="EFF88" s="47"/>
      <c r="EFG88" s="47"/>
      <c r="EFH88" s="47"/>
      <c r="EFI88" s="47"/>
      <c r="EFJ88" s="47"/>
      <c r="EFK88" s="47"/>
      <c r="EFL88" s="47"/>
      <c r="EFM88" s="47"/>
      <c r="EFN88" s="47"/>
      <c r="EFO88" s="47"/>
      <c r="EFP88" s="47"/>
      <c r="EFQ88" s="47"/>
      <c r="EFR88" s="47"/>
      <c r="EFS88" s="47"/>
      <c r="EFT88" s="47"/>
      <c r="EFU88" s="47"/>
      <c r="EFV88" s="47"/>
      <c r="EFW88" s="47"/>
      <c r="EFX88" s="47"/>
      <c r="EFY88" s="47"/>
      <c r="EFZ88" s="47"/>
      <c r="EGA88" s="47"/>
      <c r="EGB88" s="47"/>
      <c r="EGC88" s="47"/>
      <c r="EGD88" s="47"/>
      <c r="EGE88" s="47"/>
      <c r="EGF88" s="47"/>
      <c r="EGG88" s="47"/>
      <c r="EGH88" s="47"/>
      <c r="EGI88" s="47"/>
      <c r="EGJ88" s="47"/>
      <c r="EGK88" s="47"/>
      <c r="EGL88" s="47"/>
      <c r="EGM88" s="47"/>
      <c r="EGN88" s="47"/>
      <c r="EGO88" s="47"/>
      <c r="EGP88" s="47"/>
      <c r="EGQ88" s="47"/>
      <c r="EGR88" s="47"/>
      <c r="EGS88" s="47"/>
      <c r="EGT88" s="47"/>
      <c r="EGU88" s="47"/>
      <c r="EGV88" s="47"/>
      <c r="EGW88" s="47"/>
      <c r="EGX88" s="47"/>
      <c r="EGY88" s="47"/>
      <c r="EGZ88" s="47"/>
      <c r="EHA88" s="47"/>
      <c r="EHB88" s="47"/>
      <c r="EHC88" s="47"/>
      <c r="EHD88" s="47"/>
      <c r="EHE88" s="47"/>
      <c r="EHF88" s="47"/>
      <c r="EHG88" s="47"/>
      <c r="EHH88" s="47"/>
      <c r="EHI88" s="47"/>
      <c r="EHJ88" s="47"/>
      <c r="EHK88" s="47"/>
      <c r="EHL88" s="47"/>
      <c r="EHM88" s="47"/>
      <c r="EHN88" s="47"/>
      <c r="EHO88" s="47"/>
      <c r="EHP88" s="47"/>
      <c r="EHQ88" s="47"/>
      <c r="EHR88" s="47"/>
      <c r="EHS88" s="47"/>
      <c r="EHT88" s="47"/>
      <c r="EHU88" s="47"/>
      <c r="EHV88" s="47"/>
      <c r="EHW88" s="47"/>
      <c r="EHX88" s="47"/>
      <c r="EHY88" s="47"/>
      <c r="EHZ88" s="47"/>
      <c r="EIA88" s="47"/>
      <c r="EIB88" s="47"/>
      <c r="EIC88" s="47"/>
      <c r="EID88" s="47"/>
      <c r="EIE88" s="47"/>
      <c r="EIF88" s="47"/>
      <c r="EIG88" s="47"/>
      <c r="EIH88" s="47"/>
      <c r="EII88" s="47"/>
      <c r="EIJ88" s="47"/>
      <c r="EIK88" s="47"/>
      <c r="EIL88" s="47"/>
      <c r="EIM88" s="47"/>
      <c r="EIN88" s="47"/>
      <c r="EIO88" s="47"/>
      <c r="EIP88" s="47"/>
      <c r="EIQ88" s="47"/>
      <c r="EIR88" s="47"/>
      <c r="EIS88" s="47"/>
      <c r="EIT88" s="47"/>
      <c r="EIU88" s="47"/>
      <c r="EIV88" s="47"/>
      <c r="EIW88" s="47"/>
      <c r="EIX88" s="47"/>
      <c r="EIY88" s="47"/>
      <c r="EIZ88" s="47"/>
      <c r="EJA88" s="47"/>
      <c r="EJB88" s="47"/>
      <c r="EJC88" s="47"/>
      <c r="EJD88" s="47"/>
      <c r="EJE88" s="47"/>
      <c r="EJF88" s="47"/>
      <c r="EJG88" s="47"/>
      <c r="EJH88" s="47"/>
      <c r="EJI88" s="47"/>
      <c r="EJJ88" s="47"/>
      <c r="EJK88" s="47"/>
      <c r="EJL88" s="47"/>
      <c r="EJM88" s="47"/>
      <c r="EJN88" s="47"/>
      <c r="EJO88" s="47"/>
      <c r="EJP88" s="47"/>
      <c r="EJQ88" s="47"/>
      <c r="EJR88" s="47"/>
      <c r="EJS88" s="47"/>
      <c r="EJT88" s="47"/>
      <c r="EJU88" s="47"/>
      <c r="EJV88" s="47"/>
      <c r="EJW88" s="47"/>
      <c r="EJX88" s="47"/>
      <c r="EJY88" s="47"/>
      <c r="EJZ88" s="47"/>
      <c r="EKA88" s="47"/>
      <c r="EKB88" s="47"/>
      <c r="EKC88" s="47"/>
      <c r="EKD88" s="47"/>
      <c r="EKE88" s="47"/>
      <c r="EKF88" s="47"/>
      <c r="EKG88" s="47"/>
      <c r="EKH88" s="47"/>
      <c r="EKI88" s="47"/>
      <c r="EKJ88" s="47"/>
      <c r="EKK88" s="47"/>
      <c r="EKL88" s="47"/>
      <c r="EKM88" s="47"/>
      <c r="EKN88" s="47"/>
      <c r="EKO88" s="47"/>
      <c r="EKP88" s="47"/>
      <c r="EKQ88" s="47"/>
      <c r="EKR88" s="47"/>
      <c r="EKS88" s="47"/>
      <c r="EKT88" s="47"/>
      <c r="EKU88" s="47"/>
      <c r="EKV88" s="47"/>
      <c r="EKW88" s="47"/>
      <c r="EKX88" s="47"/>
      <c r="EKY88" s="47"/>
      <c r="EKZ88" s="47"/>
      <c r="ELA88" s="47"/>
      <c r="ELB88" s="47"/>
      <c r="ELC88" s="47"/>
      <c r="ELD88" s="47"/>
      <c r="ELE88" s="47"/>
      <c r="ELF88" s="47"/>
      <c r="ELG88" s="47"/>
      <c r="ELH88" s="47"/>
      <c r="ELI88" s="47"/>
      <c r="ELJ88" s="47"/>
      <c r="ELK88" s="47"/>
      <c r="ELL88" s="47"/>
      <c r="ELM88" s="47"/>
      <c r="ELN88" s="47"/>
      <c r="ELO88" s="47"/>
      <c r="ELP88" s="47"/>
      <c r="ELQ88" s="47"/>
      <c r="ELR88" s="47"/>
      <c r="ELS88" s="47"/>
      <c r="ELT88" s="47"/>
      <c r="ELU88" s="47"/>
      <c r="ELV88" s="47"/>
      <c r="ELW88" s="47"/>
      <c r="ELX88" s="47"/>
      <c r="ELY88" s="47"/>
      <c r="ELZ88" s="47"/>
      <c r="EMA88" s="47"/>
      <c r="EMB88" s="47"/>
      <c r="EMC88" s="47"/>
      <c r="EMD88" s="47"/>
      <c r="EME88" s="47"/>
      <c r="EMF88" s="47"/>
      <c r="EMG88" s="47"/>
      <c r="EMH88" s="47"/>
      <c r="EMI88" s="47"/>
      <c r="EMJ88" s="47"/>
      <c r="EMK88" s="47"/>
      <c r="EML88" s="47"/>
      <c r="EMM88" s="47"/>
      <c r="EMN88" s="47"/>
      <c r="EMO88" s="47"/>
      <c r="EMP88" s="47"/>
      <c r="EMQ88" s="47"/>
      <c r="EMR88" s="47"/>
      <c r="EMS88" s="47"/>
      <c r="EMT88" s="47"/>
      <c r="EMU88" s="47"/>
      <c r="EMV88" s="47"/>
      <c r="EMW88" s="47"/>
      <c r="EMX88" s="47"/>
      <c r="EMY88" s="47"/>
      <c r="EMZ88" s="47"/>
      <c r="ENA88" s="47"/>
      <c r="ENB88" s="47"/>
      <c r="ENC88" s="47"/>
      <c r="END88" s="47"/>
      <c r="ENE88" s="47"/>
      <c r="ENF88" s="47"/>
      <c r="ENG88" s="47"/>
      <c r="ENH88" s="47"/>
      <c r="ENI88" s="47"/>
      <c r="ENJ88" s="47"/>
      <c r="ENK88" s="47"/>
      <c r="ENL88" s="47"/>
      <c r="ENM88" s="47"/>
      <c r="ENN88" s="47"/>
      <c r="ENO88" s="47"/>
      <c r="ENP88" s="47"/>
      <c r="ENQ88" s="47"/>
      <c r="ENR88" s="47"/>
      <c r="ENS88" s="47"/>
      <c r="ENT88" s="47"/>
      <c r="ENU88" s="47"/>
      <c r="ENV88" s="47"/>
      <c r="ENW88" s="47"/>
      <c r="ENX88" s="47"/>
      <c r="ENY88" s="47"/>
      <c r="ENZ88" s="47"/>
      <c r="EOA88" s="47"/>
      <c r="EOB88" s="47"/>
      <c r="EOC88" s="47"/>
      <c r="EOD88" s="47"/>
      <c r="EOE88" s="47"/>
      <c r="EOF88" s="47"/>
      <c r="EOG88" s="47"/>
      <c r="EOH88" s="47"/>
      <c r="EOI88" s="47"/>
      <c r="EOJ88" s="47"/>
      <c r="EOK88" s="47"/>
      <c r="EOL88" s="47"/>
      <c r="EOM88" s="47"/>
      <c r="EON88" s="47"/>
      <c r="EOO88" s="47"/>
      <c r="EOP88" s="47"/>
      <c r="EOQ88" s="47"/>
      <c r="EOR88" s="47"/>
      <c r="EOS88" s="47"/>
      <c r="EOT88" s="47"/>
      <c r="EOU88" s="47"/>
      <c r="EOV88" s="47"/>
      <c r="EOW88" s="47"/>
      <c r="EOX88" s="47"/>
      <c r="EOY88" s="47"/>
      <c r="EOZ88" s="47"/>
      <c r="EPA88" s="47"/>
      <c r="EPB88" s="47"/>
      <c r="EPC88" s="47"/>
      <c r="EPD88" s="47"/>
      <c r="EPE88" s="47"/>
      <c r="EPF88" s="47"/>
      <c r="EPG88" s="47"/>
      <c r="EPH88" s="47"/>
      <c r="EPI88" s="47"/>
      <c r="EPJ88" s="47"/>
      <c r="EPK88" s="47"/>
      <c r="EPL88" s="47"/>
      <c r="EPM88" s="47"/>
      <c r="EPN88" s="47"/>
      <c r="EPO88" s="47"/>
      <c r="EPP88" s="47"/>
      <c r="EPQ88" s="47"/>
      <c r="EPR88" s="47"/>
      <c r="EPS88" s="47"/>
      <c r="EPT88" s="47"/>
      <c r="EPU88" s="47"/>
      <c r="EPV88" s="47"/>
      <c r="EPW88" s="47"/>
      <c r="EPX88" s="47"/>
      <c r="EPY88" s="47"/>
      <c r="EPZ88" s="47"/>
      <c r="EQA88" s="47"/>
      <c r="EQB88" s="47"/>
      <c r="EQC88" s="47"/>
      <c r="EQD88" s="47"/>
      <c r="EQE88" s="47"/>
      <c r="EQF88" s="47"/>
      <c r="EQG88" s="47"/>
      <c r="EQH88" s="47"/>
      <c r="EQI88" s="47"/>
      <c r="EQJ88" s="47"/>
      <c r="EQK88" s="47"/>
      <c r="EQL88" s="47"/>
      <c r="EQM88" s="47"/>
      <c r="EQN88" s="47"/>
      <c r="EQO88" s="47"/>
      <c r="EQP88" s="47"/>
      <c r="EQQ88" s="47"/>
      <c r="EQR88" s="47"/>
      <c r="EQS88" s="47"/>
      <c r="EQT88" s="47"/>
      <c r="EQU88" s="47"/>
      <c r="EQV88" s="47"/>
      <c r="EQW88" s="47"/>
      <c r="EQX88" s="47"/>
      <c r="EQY88" s="47"/>
      <c r="EQZ88" s="47"/>
      <c r="ERA88" s="47"/>
      <c r="ERB88" s="47"/>
      <c r="ERC88" s="47"/>
      <c r="ERD88" s="47"/>
      <c r="ERE88" s="47"/>
      <c r="ERF88" s="47"/>
      <c r="ERG88" s="47"/>
      <c r="ERH88" s="47"/>
      <c r="ERI88" s="47"/>
      <c r="ERJ88" s="47"/>
      <c r="ERK88" s="47"/>
      <c r="ERL88" s="47"/>
      <c r="ERM88" s="47"/>
      <c r="ERN88" s="47"/>
      <c r="ERO88" s="47"/>
      <c r="ERP88" s="47"/>
      <c r="ERQ88" s="47"/>
      <c r="ERR88" s="47"/>
      <c r="ERS88" s="47"/>
      <c r="ERT88" s="47"/>
      <c r="ERU88" s="47"/>
      <c r="ERV88" s="47"/>
      <c r="ERW88" s="47"/>
      <c r="ERX88" s="47"/>
      <c r="ERY88" s="47"/>
      <c r="ERZ88" s="47"/>
      <c r="ESA88" s="47"/>
      <c r="ESB88" s="47"/>
      <c r="ESC88" s="47"/>
      <c r="ESD88" s="47"/>
      <c r="ESE88" s="47"/>
      <c r="ESF88" s="47"/>
      <c r="ESG88" s="47"/>
      <c r="ESH88" s="47"/>
      <c r="ESI88" s="47"/>
      <c r="ESJ88" s="47"/>
      <c r="ESK88" s="47"/>
      <c r="ESL88" s="47"/>
      <c r="ESM88" s="47"/>
      <c r="ESN88" s="47"/>
      <c r="ESO88" s="47"/>
      <c r="ESP88" s="47"/>
      <c r="ESQ88" s="47"/>
      <c r="ESR88" s="47"/>
      <c r="ESS88" s="47"/>
      <c r="EST88" s="47"/>
      <c r="ESU88" s="47"/>
      <c r="ESV88" s="47"/>
      <c r="ESW88" s="47"/>
      <c r="ESX88" s="47"/>
      <c r="ESY88" s="47"/>
      <c r="ESZ88" s="47"/>
      <c r="ETA88" s="47"/>
      <c r="ETB88" s="47"/>
      <c r="ETC88" s="47"/>
      <c r="ETD88" s="47"/>
      <c r="ETE88" s="47"/>
      <c r="ETF88" s="47"/>
      <c r="ETG88" s="47"/>
      <c r="ETH88" s="47"/>
      <c r="ETI88" s="47"/>
      <c r="ETJ88" s="47"/>
      <c r="ETK88" s="47"/>
      <c r="ETL88" s="47"/>
      <c r="ETM88" s="47"/>
      <c r="ETN88" s="47"/>
      <c r="ETO88" s="47"/>
      <c r="ETP88" s="47"/>
      <c r="ETQ88" s="47"/>
      <c r="ETR88" s="47"/>
      <c r="ETS88" s="47"/>
      <c r="ETT88" s="47"/>
      <c r="ETU88" s="47"/>
      <c r="ETV88" s="47"/>
      <c r="ETW88" s="47"/>
      <c r="ETX88" s="47"/>
      <c r="ETY88" s="47"/>
      <c r="ETZ88" s="47"/>
      <c r="EUA88" s="47"/>
      <c r="EUB88" s="47"/>
      <c r="EUC88" s="47"/>
      <c r="EUD88" s="47"/>
      <c r="EUE88" s="47"/>
      <c r="EUF88" s="47"/>
      <c r="EUG88" s="47"/>
      <c r="EUH88" s="47"/>
      <c r="EUI88" s="47"/>
      <c r="EUJ88" s="47"/>
      <c r="EUK88" s="47"/>
      <c r="EUL88" s="47"/>
      <c r="EUM88" s="47"/>
      <c r="EUN88" s="47"/>
      <c r="EUO88" s="47"/>
      <c r="EUP88" s="47"/>
      <c r="EUQ88" s="47"/>
      <c r="EUR88" s="47"/>
      <c r="EUS88" s="47"/>
      <c r="EUT88" s="47"/>
      <c r="EUU88" s="47"/>
      <c r="EUV88" s="47"/>
      <c r="EUW88" s="47"/>
      <c r="EUX88" s="47"/>
      <c r="EUY88" s="47"/>
      <c r="EUZ88" s="47"/>
      <c r="EVA88" s="47"/>
      <c r="EVB88" s="47"/>
      <c r="EVC88" s="47"/>
      <c r="EVD88" s="47"/>
      <c r="EVE88" s="47"/>
      <c r="EVF88" s="47"/>
      <c r="EVG88" s="47"/>
      <c r="EVH88" s="47"/>
      <c r="EVI88" s="47"/>
      <c r="EVJ88" s="47"/>
      <c r="EVK88" s="47"/>
      <c r="EVL88" s="47"/>
      <c r="EVM88" s="47"/>
      <c r="EVN88" s="47"/>
      <c r="EVO88" s="47"/>
      <c r="EVP88" s="47"/>
      <c r="EVQ88" s="47"/>
      <c r="EVR88" s="47"/>
      <c r="EVS88" s="47"/>
      <c r="EVT88" s="47"/>
      <c r="EVU88" s="47"/>
      <c r="EVV88" s="47"/>
      <c r="EVW88" s="47"/>
      <c r="EVX88" s="47"/>
      <c r="EVY88" s="47"/>
      <c r="EVZ88" s="47"/>
      <c r="EWA88" s="47"/>
      <c r="EWB88" s="47"/>
      <c r="EWC88" s="47"/>
      <c r="EWD88" s="47"/>
      <c r="EWE88" s="47"/>
      <c r="EWF88" s="47"/>
      <c r="EWG88" s="47"/>
      <c r="EWH88" s="47"/>
      <c r="EWI88" s="47"/>
      <c r="EWJ88" s="47"/>
      <c r="EWK88" s="47"/>
      <c r="EWL88" s="47"/>
      <c r="EWM88" s="47"/>
      <c r="EWN88" s="47"/>
      <c r="EWO88" s="47"/>
      <c r="EWP88" s="47"/>
      <c r="EWQ88" s="47"/>
      <c r="EWR88" s="47"/>
      <c r="EWS88" s="47"/>
      <c r="EWT88" s="47"/>
      <c r="EWU88" s="47"/>
      <c r="EWV88" s="47"/>
      <c r="EWW88" s="47"/>
      <c r="EWX88" s="47"/>
      <c r="EWY88" s="47"/>
      <c r="EWZ88" s="47"/>
      <c r="EXA88" s="47"/>
      <c r="EXB88" s="47"/>
      <c r="EXC88" s="47"/>
      <c r="EXD88" s="47"/>
      <c r="EXE88" s="47"/>
      <c r="EXF88" s="47"/>
      <c r="EXG88" s="47"/>
      <c r="EXH88" s="47"/>
      <c r="EXI88" s="47"/>
      <c r="EXJ88" s="47"/>
      <c r="EXK88" s="47"/>
      <c r="EXL88" s="47"/>
      <c r="EXM88" s="47"/>
      <c r="EXN88" s="47"/>
      <c r="EXO88" s="47"/>
      <c r="EXP88" s="47"/>
      <c r="EXQ88" s="47"/>
      <c r="EXR88" s="47"/>
      <c r="EXS88" s="47"/>
      <c r="EXT88" s="47"/>
      <c r="EXU88" s="47"/>
      <c r="EXV88" s="47"/>
      <c r="EXW88" s="47"/>
      <c r="EXX88" s="47"/>
      <c r="EXY88" s="47"/>
      <c r="EXZ88" s="47"/>
      <c r="EYA88" s="47"/>
      <c r="EYB88" s="47"/>
      <c r="EYC88" s="47"/>
      <c r="EYD88" s="47"/>
      <c r="EYE88" s="47"/>
      <c r="EYF88" s="47"/>
      <c r="EYG88" s="47"/>
      <c r="EYH88" s="47"/>
      <c r="EYI88" s="47"/>
      <c r="EYJ88" s="47"/>
      <c r="EYK88" s="47"/>
      <c r="EYL88" s="47"/>
      <c r="EYM88" s="47"/>
      <c r="EYN88" s="47"/>
      <c r="EYO88" s="47"/>
      <c r="EYP88" s="47"/>
      <c r="EYQ88" s="47"/>
      <c r="EYR88" s="47"/>
      <c r="EYS88" s="47"/>
      <c r="EYT88" s="47"/>
      <c r="EYU88" s="47"/>
      <c r="EYV88" s="47"/>
      <c r="EYW88" s="47"/>
      <c r="EYX88" s="47"/>
      <c r="EYY88" s="47"/>
      <c r="EYZ88" s="47"/>
      <c r="EZA88" s="47"/>
      <c r="EZB88" s="47"/>
      <c r="EZC88" s="47"/>
      <c r="EZD88" s="47"/>
      <c r="EZE88" s="47"/>
      <c r="EZF88" s="47"/>
      <c r="EZG88" s="47"/>
      <c r="EZH88" s="47"/>
      <c r="EZI88" s="47"/>
      <c r="EZJ88" s="47"/>
      <c r="EZK88" s="47"/>
      <c r="EZL88" s="47"/>
      <c r="EZM88" s="47"/>
      <c r="EZN88" s="47"/>
      <c r="EZO88" s="47"/>
      <c r="EZP88" s="47"/>
      <c r="EZQ88" s="47"/>
      <c r="EZR88" s="47"/>
      <c r="EZS88" s="47"/>
      <c r="EZT88" s="47"/>
      <c r="EZU88" s="47"/>
      <c r="EZV88" s="47"/>
      <c r="EZW88" s="47"/>
      <c r="EZX88" s="47"/>
      <c r="EZY88" s="47"/>
      <c r="EZZ88" s="47"/>
      <c r="FAA88" s="47"/>
      <c r="FAB88" s="47"/>
      <c r="FAC88" s="47"/>
      <c r="FAD88" s="47"/>
      <c r="FAE88" s="47"/>
      <c r="FAF88" s="47"/>
      <c r="FAG88" s="47"/>
      <c r="FAH88" s="47"/>
      <c r="FAI88" s="47"/>
      <c r="FAJ88" s="47"/>
      <c r="FAK88" s="47"/>
      <c r="FAL88" s="47"/>
      <c r="FAM88" s="47"/>
      <c r="FAN88" s="47"/>
      <c r="FAO88" s="47"/>
      <c r="FAP88" s="47"/>
      <c r="FAQ88" s="47"/>
      <c r="FAR88" s="47"/>
      <c r="FAS88" s="47"/>
      <c r="FAT88" s="47"/>
      <c r="FAU88" s="47"/>
      <c r="FAV88" s="47"/>
      <c r="FAW88" s="47"/>
      <c r="FAX88" s="47"/>
      <c r="FAY88" s="47"/>
      <c r="FAZ88" s="47"/>
      <c r="FBA88" s="47"/>
      <c r="FBB88" s="47"/>
      <c r="FBC88" s="47"/>
      <c r="FBD88" s="47"/>
      <c r="FBE88" s="47"/>
      <c r="FBF88" s="47"/>
      <c r="FBG88" s="47"/>
      <c r="FBH88" s="47"/>
      <c r="FBI88" s="47"/>
      <c r="FBJ88" s="47"/>
      <c r="FBK88" s="47"/>
      <c r="FBL88" s="47"/>
      <c r="FBM88" s="47"/>
      <c r="FBN88" s="47"/>
      <c r="FBO88" s="47"/>
      <c r="FBP88" s="47"/>
      <c r="FBQ88" s="47"/>
      <c r="FBR88" s="47"/>
      <c r="FBS88" s="47"/>
      <c r="FBT88" s="47"/>
      <c r="FBU88" s="47"/>
      <c r="FBV88" s="47"/>
      <c r="FBW88" s="47"/>
      <c r="FBX88" s="47"/>
      <c r="FBY88" s="47"/>
      <c r="FBZ88" s="47"/>
      <c r="FCA88" s="47"/>
      <c r="FCB88" s="47"/>
      <c r="FCC88" s="47"/>
      <c r="FCD88" s="47"/>
      <c r="FCE88" s="47"/>
      <c r="FCF88" s="47"/>
      <c r="FCG88" s="47"/>
      <c r="FCH88" s="47"/>
      <c r="FCI88" s="47"/>
      <c r="FCJ88" s="47"/>
      <c r="FCK88" s="47"/>
      <c r="FCL88" s="47"/>
      <c r="FCM88" s="47"/>
      <c r="FCN88" s="47"/>
      <c r="FCO88" s="47"/>
      <c r="FCP88" s="47"/>
      <c r="FCQ88" s="47"/>
      <c r="FCR88" s="47"/>
      <c r="FCS88" s="47"/>
      <c r="FCT88" s="47"/>
      <c r="FCU88" s="47"/>
      <c r="FCV88" s="47"/>
      <c r="FCW88" s="47"/>
      <c r="FCX88" s="47"/>
      <c r="FCY88" s="47"/>
      <c r="FCZ88" s="47"/>
      <c r="FDA88" s="47"/>
      <c r="FDB88" s="47"/>
      <c r="FDC88" s="47"/>
      <c r="FDD88" s="47"/>
      <c r="FDE88" s="47"/>
      <c r="FDF88" s="47"/>
      <c r="FDG88" s="47"/>
      <c r="FDH88" s="47"/>
      <c r="FDI88" s="47"/>
      <c r="FDJ88" s="47"/>
      <c r="FDK88" s="47"/>
      <c r="FDL88" s="47"/>
      <c r="FDM88" s="47"/>
      <c r="FDN88" s="47"/>
      <c r="FDO88" s="47"/>
      <c r="FDP88" s="47"/>
      <c r="FDQ88" s="47"/>
      <c r="FDR88" s="47"/>
      <c r="FDS88" s="47"/>
      <c r="FDT88" s="47"/>
      <c r="FDU88" s="47"/>
      <c r="FDV88" s="47"/>
      <c r="FDW88" s="47"/>
      <c r="FDX88" s="47"/>
      <c r="FDY88" s="47"/>
      <c r="FDZ88" s="47"/>
      <c r="FEA88" s="47"/>
      <c r="FEB88" s="47"/>
      <c r="FEC88" s="47"/>
      <c r="FED88" s="47"/>
      <c r="FEE88" s="47"/>
      <c r="FEF88" s="47"/>
      <c r="FEG88" s="47"/>
      <c r="FEH88" s="47"/>
      <c r="FEI88" s="47"/>
      <c r="FEJ88" s="47"/>
      <c r="FEK88" s="47"/>
      <c r="FEL88" s="47"/>
      <c r="FEM88" s="47"/>
      <c r="FEN88" s="47"/>
      <c r="FEO88" s="47"/>
      <c r="FEP88" s="47"/>
      <c r="FEQ88" s="47"/>
      <c r="FER88" s="47"/>
      <c r="FES88" s="47"/>
      <c r="FET88" s="47"/>
      <c r="FEU88" s="47"/>
      <c r="FEV88" s="47"/>
      <c r="FEW88" s="47"/>
      <c r="FEX88" s="47"/>
      <c r="FEY88" s="47"/>
      <c r="FEZ88" s="47"/>
      <c r="FFA88" s="47"/>
      <c r="FFB88" s="47"/>
      <c r="FFC88" s="47"/>
      <c r="FFD88" s="47"/>
      <c r="FFE88" s="47"/>
      <c r="FFF88" s="47"/>
      <c r="FFG88" s="47"/>
      <c r="FFH88" s="47"/>
      <c r="FFI88" s="47"/>
      <c r="FFJ88" s="47"/>
      <c r="FFK88" s="47"/>
      <c r="FFL88" s="47"/>
      <c r="FFM88" s="47"/>
      <c r="FFN88" s="47"/>
      <c r="FFO88" s="47"/>
      <c r="FFP88" s="47"/>
      <c r="FFQ88" s="47"/>
      <c r="FFR88" s="47"/>
      <c r="FFS88" s="47"/>
      <c r="FFT88" s="47"/>
      <c r="FFU88" s="47"/>
      <c r="FFV88" s="47"/>
      <c r="FFW88" s="47"/>
      <c r="FFX88" s="47"/>
      <c r="FFY88" s="47"/>
      <c r="FFZ88" s="47"/>
      <c r="FGA88" s="47"/>
      <c r="FGB88" s="47"/>
      <c r="FGC88" s="47"/>
      <c r="FGD88" s="47"/>
      <c r="FGE88" s="47"/>
      <c r="FGF88" s="47"/>
      <c r="FGG88" s="47"/>
      <c r="FGH88" s="47"/>
      <c r="FGI88" s="47"/>
      <c r="FGJ88" s="47"/>
      <c r="FGK88" s="47"/>
      <c r="FGL88" s="47"/>
      <c r="FGM88" s="47"/>
      <c r="FGN88" s="47"/>
      <c r="FGO88" s="47"/>
      <c r="FGP88" s="47"/>
      <c r="FGQ88" s="47"/>
      <c r="FGR88" s="47"/>
      <c r="FGS88" s="47"/>
      <c r="FGT88" s="47"/>
      <c r="FGU88" s="47"/>
      <c r="FGV88" s="47"/>
      <c r="FGW88" s="47"/>
      <c r="FGX88" s="47"/>
      <c r="FGY88" s="47"/>
      <c r="FGZ88" s="47"/>
      <c r="FHA88" s="47"/>
      <c r="FHB88" s="47"/>
      <c r="FHC88" s="47"/>
      <c r="FHD88" s="47"/>
      <c r="FHE88" s="47"/>
      <c r="FHF88" s="47"/>
      <c r="FHG88" s="47"/>
      <c r="FHH88" s="47"/>
      <c r="FHI88" s="47"/>
      <c r="FHJ88" s="47"/>
      <c r="FHK88" s="47"/>
      <c r="FHL88" s="47"/>
      <c r="FHM88" s="47"/>
      <c r="FHN88" s="47"/>
      <c r="FHO88" s="47"/>
      <c r="FHP88" s="47"/>
      <c r="FHQ88" s="47"/>
      <c r="FHR88" s="47"/>
      <c r="FHS88" s="47"/>
      <c r="FHT88" s="47"/>
      <c r="FHU88" s="47"/>
      <c r="FHV88" s="47"/>
      <c r="FHW88" s="47"/>
      <c r="FHX88" s="47"/>
      <c r="FHY88" s="47"/>
      <c r="FHZ88" s="47"/>
      <c r="FIA88" s="47"/>
      <c r="FIB88" s="47"/>
      <c r="FIC88" s="47"/>
      <c r="FID88" s="47"/>
      <c r="FIE88" s="47"/>
      <c r="FIF88" s="47"/>
      <c r="FIG88" s="47"/>
      <c r="FIH88" s="47"/>
      <c r="FII88" s="47"/>
      <c r="FIJ88" s="47"/>
      <c r="FIK88" s="47"/>
      <c r="FIL88" s="47"/>
      <c r="FIM88" s="47"/>
      <c r="FIN88" s="47"/>
      <c r="FIO88" s="47"/>
      <c r="FIP88" s="47"/>
      <c r="FIQ88" s="47"/>
      <c r="FIR88" s="47"/>
      <c r="FIS88" s="47"/>
      <c r="FIT88" s="47"/>
      <c r="FIU88" s="47"/>
      <c r="FIV88" s="47"/>
      <c r="FIW88" s="47"/>
      <c r="FIX88" s="47"/>
      <c r="FIY88" s="47"/>
      <c r="FIZ88" s="47"/>
      <c r="FJA88" s="47"/>
      <c r="FJB88" s="47"/>
      <c r="FJC88" s="47"/>
      <c r="FJD88" s="47"/>
      <c r="FJE88" s="47"/>
      <c r="FJF88" s="47"/>
      <c r="FJG88" s="47"/>
      <c r="FJH88" s="47"/>
      <c r="FJI88" s="47"/>
      <c r="FJJ88" s="47"/>
      <c r="FJK88" s="47"/>
      <c r="FJL88" s="47"/>
      <c r="FJM88" s="47"/>
      <c r="FJN88" s="47"/>
      <c r="FJO88" s="47"/>
      <c r="FJP88" s="47"/>
      <c r="FJQ88" s="47"/>
      <c r="FJR88" s="47"/>
      <c r="FJS88" s="47"/>
      <c r="FJT88" s="47"/>
      <c r="FJU88" s="47"/>
      <c r="FJV88" s="47"/>
      <c r="FJW88" s="47"/>
      <c r="FJX88" s="47"/>
      <c r="FJY88" s="47"/>
      <c r="FJZ88" s="47"/>
      <c r="FKA88" s="47"/>
      <c r="FKB88" s="47"/>
      <c r="FKC88" s="47"/>
      <c r="FKD88" s="47"/>
      <c r="FKE88" s="47"/>
      <c r="FKF88" s="47"/>
      <c r="FKG88" s="47"/>
      <c r="FKH88" s="47"/>
      <c r="FKI88" s="47"/>
      <c r="FKJ88" s="47"/>
      <c r="FKK88" s="47"/>
      <c r="FKL88" s="47"/>
      <c r="FKM88" s="47"/>
      <c r="FKN88" s="47"/>
      <c r="FKO88" s="47"/>
      <c r="FKP88" s="47"/>
      <c r="FKQ88" s="47"/>
      <c r="FKR88" s="47"/>
      <c r="FKS88" s="47"/>
      <c r="FKT88" s="47"/>
      <c r="FKU88" s="47"/>
      <c r="FKV88" s="47"/>
      <c r="FKW88" s="47"/>
      <c r="FKX88" s="47"/>
      <c r="FKY88" s="47"/>
      <c r="FKZ88" s="47"/>
      <c r="FLA88" s="47"/>
      <c r="FLB88" s="47"/>
      <c r="FLC88" s="47"/>
      <c r="FLD88" s="47"/>
      <c r="FLE88" s="47"/>
      <c r="FLF88" s="47"/>
      <c r="FLG88" s="47"/>
      <c r="FLH88" s="47"/>
      <c r="FLI88" s="47"/>
      <c r="FLJ88" s="47"/>
      <c r="FLK88" s="47"/>
      <c r="FLL88" s="47"/>
      <c r="FLM88" s="47"/>
      <c r="FLN88" s="47"/>
      <c r="FLO88" s="47"/>
      <c r="FLP88" s="47"/>
      <c r="FLQ88" s="47"/>
      <c r="FLR88" s="47"/>
      <c r="FLS88" s="47"/>
      <c r="FLT88" s="47"/>
      <c r="FLU88" s="47"/>
      <c r="FLV88" s="47"/>
      <c r="FLW88" s="47"/>
      <c r="FLX88" s="47"/>
      <c r="FLY88" s="47"/>
      <c r="FLZ88" s="47"/>
      <c r="FMA88" s="47"/>
      <c r="FMB88" s="47"/>
      <c r="FMC88" s="47"/>
      <c r="FMD88" s="47"/>
      <c r="FME88" s="47"/>
      <c r="FMF88" s="47"/>
      <c r="FMG88" s="47"/>
      <c r="FMH88" s="47"/>
      <c r="FMI88" s="47"/>
      <c r="FMJ88" s="47"/>
      <c r="FMK88" s="47"/>
      <c r="FML88" s="47"/>
      <c r="FMM88" s="47"/>
      <c r="FMN88" s="47"/>
      <c r="FMO88" s="47"/>
      <c r="FMP88" s="47"/>
      <c r="FMQ88" s="47"/>
      <c r="FMR88" s="47"/>
      <c r="FMS88" s="47"/>
      <c r="FMT88" s="47"/>
      <c r="FMU88" s="47"/>
      <c r="FMV88" s="47"/>
      <c r="FMW88" s="47"/>
      <c r="FMX88" s="47"/>
      <c r="FMY88" s="47"/>
      <c r="FMZ88" s="47"/>
      <c r="FNA88" s="47"/>
      <c r="FNB88" s="47"/>
      <c r="FNC88" s="47"/>
      <c r="FND88" s="47"/>
      <c r="FNE88" s="47"/>
      <c r="FNF88" s="47"/>
      <c r="FNG88" s="47"/>
      <c r="FNH88" s="47"/>
      <c r="FNI88" s="47"/>
      <c r="FNJ88" s="47"/>
      <c r="FNK88" s="47"/>
      <c r="FNL88" s="47"/>
      <c r="FNM88" s="47"/>
      <c r="FNN88" s="47"/>
      <c r="FNO88" s="47"/>
      <c r="FNP88" s="47"/>
      <c r="FNQ88" s="47"/>
      <c r="FNR88" s="47"/>
      <c r="FNS88" s="47"/>
      <c r="FNT88" s="47"/>
      <c r="FNU88" s="47"/>
      <c r="FNV88" s="47"/>
      <c r="FNW88" s="47"/>
      <c r="FNX88" s="47"/>
      <c r="FNY88" s="47"/>
      <c r="FNZ88" s="47"/>
      <c r="FOA88" s="47"/>
      <c r="FOB88" s="47"/>
      <c r="FOC88" s="47"/>
      <c r="FOD88" s="47"/>
      <c r="FOE88" s="47"/>
      <c r="FOF88" s="47"/>
      <c r="FOG88" s="47"/>
      <c r="FOH88" s="47"/>
      <c r="FOI88" s="47"/>
      <c r="FOJ88" s="47"/>
      <c r="FOK88" s="47"/>
      <c r="FOL88" s="47"/>
      <c r="FOM88" s="47"/>
      <c r="FON88" s="47"/>
      <c r="FOO88" s="47"/>
      <c r="FOP88" s="47"/>
      <c r="FOQ88" s="47"/>
      <c r="FOR88" s="47"/>
      <c r="FOS88" s="47"/>
      <c r="FOT88" s="47"/>
      <c r="FOU88" s="47"/>
      <c r="FOV88" s="47"/>
      <c r="FOW88" s="47"/>
      <c r="FOX88" s="47"/>
      <c r="FOY88" s="47"/>
      <c r="FOZ88" s="47"/>
      <c r="FPA88" s="47"/>
      <c r="FPB88" s="47"/>
      <c r="FPC88" s="47"/>
      <c r="FPD88" s="47"/>
      <c r="FPE88" s="47"/>
      <c r="FPF88" s="47"/>
      <c r="FPG88" s="47"/>
      <c r="FPH88" s="47"/>
      <c r="FPI88" s="47"/>
      <c r="FPJ88" s="47"/>
      <c r="FPK88" s="47"/>
      <c r="FPL88" s="47"/>
      <c r="FPM88" s="47"/>
      <c r="FPN88" s="47"/>
      <c r="FPO88" s="47"/>
      <c r="FPP88" s="47"/>
      <c r="FPQ88" s="47"/>
      <c r="FPR88" s="47"/>
      <c r="FPS88" s="47"/>
      <c r="FPT88" s="47"/>
      <c r="FPU88" s="47"/>
      <c r="FPV88" s="47"/>
      <c r="FPW88" s="47"/>
      <c r="FPX88" s="47"/>
      <c r="FPY88" s="47"/>
      <c r="FPZ88" s="47"/>
      <c r="FQA88" s="47"/>
      <c r="FQB88" s="47"/>
      <c r="FQC88" s="47"/>
      <c r="FQD88" s="47"/>
      <c r="FQE88" s="47"/>
      <c r="FQF88" s="47"/>
      <c r="FQG88" s="47"/>
      <c r="FQH88" s="47"/>
      <c r="FQI88" s="47"/>
      <c r="FQJ88" s="47"/>
      <c r="FQK88" s="47"/>
      <c r="FQL88" s="47"/>
      <c r="FQM88" s="47"/>
      <c r="FQN88" s="47"/>
      <c r="FQO88" s="47"/>
      <c r="FQP88" s="47"/>
      <c r="FQQ88" s="47"/>
      <c r="FQR88" s="47"/>
      <c r="FQS88" s="47"/>
      <c r="FQT88" s="47"/>
      <c r="FQU88" s="47"/>
      <c r="FQV88" s="47"/>
      <c r="FQW88" s="47"/>
      <c r="FQX88" s="47"/>
      <c r="FQY88" s="47"/>
      <c r="FQZ88" s="47"/>
      <c r="FRA88" s="47"/>
      <c r="FRB88" s="47"/>
      <c r="FRC88" s="47"/>
      <c r="FRD88" s="47"/>
      <c r="FRE88" s="47"/>
      <c r="FRF88" s="47"/>
      <c r="FRG88" s="47"/>
      <c r="FRH88" s="47"/>
      <c r="FRI88" s="47"/>
      <c r="FRJ88" s="47"/>
      <c r="FRK88" s="47"/>
      <c r="FRL88" s="47"/>
      <c r="FRM88" s="47"/>
      <c r="FRN88" s="47"/>
      <c r="FRO88" s="47"/>
      <c r="FRP88" s="47"/>
      <c r="FRQ88" s="47"/>
      <c r="FRR88" s="47"/>
      <c r="FRS88" s="47"/>
      <c r="FRT88" s="47"/>
      <c r="FRU88" s="47"/>
      <c r="FRV88" s="47"/>
      <c r="FRW88" s="47"/>
      <c r="FRX88" s="47"/>
      <c r="FRY88" s="47"/>
      <c r="FRZ88" s="47"/>
      <c r="FSA88" s="47"/>
      <c r="FSB88" s="47"/>
      <c r="FSC88" s="47"/>
      <c r="FSD88" s="47"/>
      <c r="FSE88" s="47"/>
      <c r="FSF88" s="47"/>
      <c r="FSG88" s="47"/>
      <c r="FSH88" s="47"/>
      <c r="FSI88" s="47"/>
      <c r="FSJ88" s="47"/>
      <c r="FSK88" s="47"/>
      <c r="FSL88" s="47"/>
      <c r="FSM88" s="47"/>
      <c r="FSN88" s="47"/>
      <c r="FSO88" s="47"/>
      <c r="FSP88" s="47"/>
      <c r="FSQ88" s="47"/>
      <c r="FSR88" s="47"/>
      <c r="FSS88" s="47"/>
      <c r="FST88" s="47"/>
      <c r="FSU88" s="47"/>
      <c r="FSV88" s="47"/>
      <c r="FSW88" s="47"/>
      <c r="FSX88" s="47"/>
      <c r="FSY88" s="47"/>
      <c r="FSZ88" s="47"/>
      <c r="FTA88" s="47"/>
      <c r="FTB88" s="47"/>
      <c r="FTC88" s="47"/>
      <c r="FTD88" s="47"/>
      <c r="FTE88" s="47"/>
      <c r="FTF88" s="47"/>
      <c r="FTG88" s="47"/>
      <c r="FTH88" s="47"/>
      <c r="FTI88" s="47"/>
      <c r="FTJ88" s="47"/>
      <c r="FTK88" s="47"/>
      <c r="FTL88" s="47"/>
      <c r="FTM88" s="47"/>
      <c r="FTN88" s="47"/>
      <c r="FTO88" s="47"/>
      <c r="FTP88" s="47"/>
      <c r="FTQ88" s="47"/>
      <c r="FTR88" s="47"/>
      <c r="FTS88" s="47"/>
      <c r="FTT88" s="47"/>
      <c r="FTU88" s="47"/>
      <c r="FTV88" s="47"/>
      <c r="FTW88" s="47"/>
      <c r="FTX88" s="47"/>
      <c r="FTY88" s="47"/>
      <c r="FTZ88" s="47"/>
      <c r="FUA88" s="47"/>
      <c r="FUB88" s="47"/>
      <c r="FUC88" s="47"/>
      <c r="FUD88" s="47"/>
      <c r="FUE88" s="47"/>
      <c r="FUF88" s="47"/>
      <c r="FUG88" s="47"/>
      <c r="FUH88" s="47"/>
      <c r="FUI88" s="47"/>
      <c r="FUJ88" s="47"/>
      <c r="FUK88" s="47"/>
      <c r="FUL88" s="47"/>
      <c r="FUM88" s="47"/>
      <c r="FUN88" s="47"/>
      <c r="FUO88" s="47"/>
      <c r="FUP88" s="47"/>
      <c r="FUQ88" s="47"/>
      <c r="FUR88" s="47"/>
      <c r="FUS88" s="47"/>
      <c r="FUT88" s="47"/>
      <c r="FUU88" s="47"/>
      <c r="FUV88" s="47"/>
      <c r="FUW88" s="47"/>
      <c r="FUX88" s="47"/>
      <c r="FUY88" s="47"/>
      <c r="FUZ88" s="47"/>
      <c r="FVA88" s="47"/>
      <c r="FVB88" s="47"/>
      <c r="FVC88" s="47"/>
      <c r="FVD88" s="47"/>
      <c r="FVE88" s="47"/>
      <c r="FVF88" s="47"/>
      <c r="FVG88" s="47"/>
      <c r="FVH88" s="47"/>
      <c r="FVI88" s="47"/>
      <c r="FVJ88" s="47"/>
      <c r="FVK88" s="47"/>
      <c r="FVL88" s="47"/>
      <c r="FVM88" s="47"/>
      <c r="FVN88" s="47"/>
      <c r="FVO88" s="47"/>
      <c r="FVP88" s="47"/>
      <c r="FVQ88" s="47"/>
      <c r="FVR88" s="47"/>
      <c r="FVS88" s="47"/>
      <c r="FVT88" s="47"/>
      <c r="FVU88" s="47"/>
      <c r="FVV88" s="47"/>
      <c r="FVW88" s="47"/>
      <c r="FVX88" s="47"/>
      <c r="FVY88" s="47"/>
      <c r="FVZ88" s="47"/>
      <c r="FWA88" s="47"/>
      <c r="FWB88" s="47"/>
      <c r="FWC88" s="47"/>
      <c r="FWD88" s="47"/>
      <c r="FWE88" s="47"/>
      <c r="FWF88" s="47"/>
      <c r="FWG88" s="47"/>
      <c r="FWH88" s="47"/>
      <c r="FWI88" s="47"/>
      <c r="FWJ88" s="47"/>
      <c r="FWK88" s="47"/>
      <c r="FWL88" s="47"/>
      <c r="FWM88" s="47"/>
      <c r="FWN88" s="47"/>
      <c r="FWO88" s="47"/>
      <c r="FWP88" s="47"/>
      <c r="FWQ88" s="47"/>
      <c r="FWR88" s="47"/>
      <c r="FWS88" s="47"/>
      <c r="FWT88" s="47"/>
      <c r="FWU88" s="47"/>
      <c r="FWV88" s="47"/>
      <c r="FWW88" s="47"/>
      <c r="FWX88" s="47"/>
      <c r="FWY88" s="47"/>
      <c r="FWZ88" s="47"/>
      <c r="FXA88" s="47"/>
      <c r="FXB88" s="47"/>
      <c r="FXC88" s="47"/>
      <c r="FXD88" s="47"/>
      <c r="FXE88" s="47"/>
      <c r="FXF88" s="47"/>
      <c r="FXG88" s="47"/>
      <c r="FXH88" s="47"/>
      <c r="FXI88" s="47"/>
      <c r="FXJ88" s="47"/>
      <c r="FXK88" s="47"/>
      <c r="FXL88" s="47"/>
      <c r="FXM88" s="47"/>
      <c r="FXN88" s="47"/>
      <c r="FXO88" s="47"/>
      <c r="FXP88" s="47"/>
      <c r="FXQ88" s="47"/>
      <c r="FXR88" s="47"/>
      <c r="FXS88" s="47"/>
      <c r="FXT88" s="47"/>
      <c r="FXU88" s="47"/>
      <c r="FXV88" s="47"/>
      <c r="FXW88" s="47"/>
      <c r="FXX88" s="47"/>
      <c r="FXY88" s="47"/>
      <c r="FXZ88" s="47"/>
      <c r="FYA88" s="47"/>
      <c r="FYB88" s="47"/>
      <c r="FYC88" s="47"/>
      <c r="FYD88" s="47"/>
      <c r="FYE88" s="47"/>
      <c r="FYF88" s="47"/>
      <c r="FYG88" s="47"/>
      <c r="FYH88" s="47"/>
      <c r="FYI88" s="47"/>
      <c r="FYJ88" s="47"/>
      <c r="FYK88" s="47"/>
      <c r="FYL88" s="47"/>
      <c r="FYM88" s="47"/>
      <c r="FYN88" s="47"/>
      <c r="FYO88" s="47"/>
      <c r="FYP88" s="47"/>
      <c r="FYQ88" s="47"/>
      <c r="FYR88" s="47"/>
      <c r="FYS88" s="47"/>
      <c r="FYT88" s="47"/>
      <c r="FYU88" s="47"/>
      <c r="FYV88" s="47"/>
      <c r="FYW88" s="47"/>
      <c r="FYX88" s="47"/>
      <c r="FYY88" s="47"/>
      <c r="FYZ88" s="47"/>
      <c r="FZA88" s="47"/>
      <c r="FZB88" s="47"/>
      <c r="FZC88" s="47"/>
      <c r="FZD88" s="47"/>
      <c r="FZE88" s="47"/>
      <c r="FZF88" s="47"/>
      <c r="FZG88" s="47"/>
      <c r="FZH88" s="47"/>
      <c r="FZI88" s="47"/>
      <c r="FZJ88" s="47"/>
      <c r="FZK88" s="47"/>
      <c r="FZL88" s="47"/>
      <c r="FZM88" s="47"/>
      <c r="FZN88" s="47"/>
      <c r="FZO88" s="47"/>
      <c r="FZP88" s="47"/>
      <c r="FZQ88" s="47"/>
      <c r="FZR88" s="47"/>
      <c r="FZS88" s="47"/>
      <c r="FZT88" s="47"/>
      <c r="FZU88" s="47"/>
      <c r="FZV88" s="47"/>
      <c r="FZW88" s="47"/>
      <c r="FZX88" s="47"/>
      <c r="FZY88" s="47"/>
      <c r="FZZ88" s="47"/>
      <c r="GAA88" s="47"/>
      <c r="GAB88" s="47"/>
      <c r="GAC88" s="47"/>
      <c r="GAD88" s="47"/>
      <c r="GAE88" s="47"/>
      <c r="GAF88" s="47"/>
      <c r="GAG88" s="47"/>
      <c r="GAH88" s="47"/>
      <c r="GAI88" s="47"/>
      <c r="GAJ88" s="47"/>
      <c r="GAK88" s="47"/>
      <c r="GAL88" s="47"/>
      <c r="GAM88" s="47"/>
      <c r="GAN88" s="47"/>
      <c r="GAO88" s="47"/>
      <c r="GAP88" s="47"/>
      <c r="GAQ88" s="47"/>
      <c r="GAR88" s="47"/>
      <c r="GAS88" s="47"/>
      <c r="GAT88" s="47"/>
      <c r="GAU88" s="47"/>
      <c r="GAV88" s="47"/>
      <c r="GAW88" s="47"/>
      <c r="GAX88" s="47"/>
      <c r="GAY88" s="47"/>
      <c r="GAZ88" s="47"/>
      <c r="GBA88" s="47"/>
      <c r="GBB88" s="47"/>
      <c r="GBC88" s="47"/>
      <c r="GBD88" s="47"/>
      <c r="GBE88" s="47"/>
      <c r="GBF88" s="47"/>
      <c r="GBG88" s="47"/>
      <c r="GBH88" s="47"/>
      <c r="GBI88" s="47"/>
      <c r="GBJ88" s="47"/>
      <c r="GBK88" s="47"/>
      <c r="GBL88" s="47"/>
      <c r="GBM88" s="47"/>
      <c r="GBN88" s="47"/>
      <c r="GBO88" s="47"/>
      <c r="GBP88" s="47"/>
      <c r="GBQ88" s="47"/>
      <c r="GBR88" s="47"/>
      <c r="GBS88" s="47"/>
      <c r="GBT88" s="47"/>
      <c r="GBU88" s="47"/>
      <c r="GBV88" s="47"/>
      <c r="GBW88" s="47"/>
      <c r="GBX88" s="47"/>
      <c r="GBY88" s="47"/>
      <c r="GBZ88" s="47"/>
      <c r="GCA88" s="47"/>
      <c r="GCB88" s="47"/>
      <c r="GCC88" s="47"/>
      <c r="GCD88" s="47"/>
      <c r="GCE88" s="47"/>
      <c r="GCF88" s="47"/>
      <c r="GCG88" s="47"/>
      <c r="GCH88" s="47"/>
      <c r="GCI88" s="47"/>
      <c r="GCJ88" s="47"/>
      <c r="GCK88" s="47"/>
      <c r="GCL88" s="47"/>
      <c r="GCM88" s="47"/>
      <c r="GCN88" s="47"/>
      <c r="GCO88" s="47"/>
      <c r="GCP88" s="47"/>
      <c r="GCQ88" s="47"/>
      <c r="GCR88" s="47"/>
      <c r="GCS88" s="47"/>
      <c r="GCT88" s="47"/>
      <c r="GCU88" s="47"/>
      <c r="GCV88" s="47"/>
      <c r="GCW88" s="47"/>
      <c r="GCX88" s="47"/>
      <c r="GCY88" s="47"/>
      <c r="GCZ88" s="47"/>
      <c r="GDA88" s="47"/>
      <c r="GDB88" s="47"/>
      <c r="GDC88" s="47"/>
      <c r="GDD88" s="47"/>
      <c r="GDE88" s="47"/>
      <c r="GDF88" s="47"/>
      <c r="GDG88" s="47"/>
      <c r="GDH88" s="47"/>
      <c r="GDI88" s="47"/>
      <c r="GDJ88" s="47"/>
      <c r="GDK88" s="47"/>
      <c r="GDL88" s="47"/>
      <c r="GDM88" s="47"/>
      <c r="GDN88" s="47"/>
      <c r="GDO88" s="47"/>
      <c r="GDP88" s="47"/>
      <c r="GDQ88" s="47"/>
      <c r="GDR88" s="47"/>
      <c r="GDS88" s="47"/>
      <c r="GDT88" s="47"/>
      <c r="GDU88" s="47"/>
      <c r="GDV88" s="47"/>
      <c r="GDW88" s="47"/>
      <c r="GDX88" s="47"/>
      <c r="GDY88" s="47"/>
      <c r="GDZ88" s="47"/>
      <c r="GEA88" s="47"/>
      <c r="GEB88" s="47"/>
      <c r="GEC88" s="47"/>
      <c r="GED88" s="47"/>
      <c r="GEE88" s="47"/>
      <c r="GEF88" s="47"/>
      <c r="GEG88" s="47"/>
      <c r="GEH88" s="47"/>
      <c r="GEI88" s="47"/>
      <c r="GEJ88" s="47"/>
      <c r="GEK88" s="47"/>
      <c r="GEL88" s="47"/>
      <c r="GEM88" s="47"/>
      <c r="GEN88" s="47"/>
      <c r="GEO88" s="47"/>
      <c r="GEP88" s="47"/>
      <c r="GEQ88" s="47"/>
      <c r="GER88" s="47"/>
      <c r="GES88" s="47"/>
      <c r="GET88" s="47"/>
      <c r="GEU88" s="47"/>
      <c r="GEV88" s="47"/>
      <c r="GEW88" s="47"/>
      <c r="GEX88" s="47"/>
      <c r="GEY88" s="47"/>
      <c r="GEZ88" s="47"/>
      <c r="GFA88" s="47"/>
      <c r="GFB88" s="47"/>
      <c r="GFC88" s="47"/>
      <c r="GFD88" s="47"/>
      <c r="GFE88" s="47"/>
      <c r="GFF88" s="47"/>
      <c r="GFG88" s="47"/>
      <c r="GFH88" s="47"/>
      <c r="GFI88" s="47"/>
      <c r="GFJ88" s="47"/>
      <c r="GFK88" s="47"/>
      <c r="GFL88" s="47"/>
      <c r="GFM88" s="47"/>
      <c r="GFN88" s="47"/>
      <c r="GFO88" s="47"/>
      <c r="GFP88" s="47"/>
      <c r="GFQ88" s="47"/>
      <c r="GFR88" s="47"/>
      <c r="GFS88" s="47"/>
      <c r="GFT88" s="47"/>
      <c r="GFU88" s="47"/>
      <c r="GFV88" s="47"/>
      <c r="GFW88" s="47"/>
      <c r="GFX88" s="47"/>
      <c r="GFY88" s="47"/>
      <c r="GFZ88" s="47"/>
      <c r="GGA88" s="47"/>
      <c r="GGB88" s="47"/>
      <c r="GGC88" s="47"/>
      <c r="GGD88" s="47"/>
      <c r="GGE88" s="47"/>
      <c r="GGF88" s="47"/>
      <c r="GGG88" s="47"/>
      <c r="GGH88" s="47"/>
      <c r="GGI88" s="47"/>
      <c r="GGJ88" s="47"/>
      <c r="GGK88" s="47"/>
      <c r="GGL88" s="47"/>
      <c r="GGM88" s="47"/>
      <c r="GGN88" s="47"/>
      <c r="GGO88" s="47"/>
      <c r="GGP88" s="47"/>
      <c r="GGQ88" s="47"/>
      <c r="GGR88" s="47"/>
      <c r="GGS88" s="47"/>
      <c r="GGT88" s="47"/>
      <c r="GGU88" s="47"/>
      <c r="GGV88" s="47"/>
      <c r="GGW88" s="47"/>
      <c r="GGX88" s="47"/>
      <c r="GGY88" s="47"/>
      <c r="GGZ88" s="47"/>
      <c r="GHA88" s="47"/>
      <c r="GHB88" s="47"/>
      <c r="GHC88" s="47"/>
      <c r="GHD88" s="47"/>
      <c r="GHE88" s="47"/>
      <c r="GHF88" s="47"/>
      <c r="GHG88" s="47"/>
      <c r="GHH88" s="47"/>
      <c r="GHI88" s="47"/>
      <c r="GHJ88" s="47"/>
      <c r="GHK88" s="47"/>
      <c r="GHL88" s="47"/>
      <c r="GHM88" s="47"/>
      <c r="GHN88" s="47"/>
      <c r="GHO88" s="47"/>
      <c r="GHP88" s="47"/>
      <c r="GHQ88" s="47"/>
      <c r="GHR88" s="47"/>
      <c r="GHS88" s="47"/>
      <c r="GHT88" s="47"/>
      <c r="GHU88" s="47"/>
      <c r="GHV88" s="47"/>
      <c r="GHW88" s="47"/>
      <c r="GHX88" s="47"/>
      <c r="GHY88" s="47"/>
      <c r="GHZ88" s="47"/>
      <c r="GIA88" s="47"/>
      <c r="GIB88" s="47"/>
      <c r="GIC88" s="47"/>
      <c r="GID88" s="47"/>
      <c r="GIE88" s="47"/>
      <c r="GIF88" s="47"/>
      <c r="GIG88" s="47"/>
      <c r="GIH88" s="47"/>
      <c r="GII88" s="47"/>
      <c r="GIJ88" s="47"/>
      <c r="GIK88" s="47"/>
      <c r="GIL88" s="47"/>
      <c r="GIM88" s="47"/>
      <c r="GIN88" s="47"/>
      <c r="GIO88" s="47"/>
      <c r="GIP88" s="47"/>
      <c r="GIQ88" s="47"/>
      <c r="GIR88" s="47"/>
      <c r="GIS88" s="47"/>
      <c r="GIT88" s="47"/>
      <c r="GIU88" s="47"/>
      <c r="GIV88" s="47"/>
      <c r="GIW88" s="47"/>
      <c r="GIX88" s="47"/>
      <c r="GIY88" s="47"/>
      <c r="GIZ88" s="47"/>
      <c r="GJA88" s="47"/>
      <c r="GJB88" s="47"/>
      <c r="GJC88" s="47"/>
      <c r="GJD88" s="47"/>
      <c r="GJE88" s="47"/>
      <c r="GJF88" s="47"/>
      <c r="GJG88" s="47"/>
      <c r="GJH88" s="47"/>
      <c r="GJI88" s="47"/>
      <c r="GJJ88" s="47"/>
      <c r="GJK88" s="47"/>
      <c r="GJL88" s="47"/>
      <c r="GJM88" s="47"/>
      <c r="GJN88" s="47"/>
      <c r="GJO88" s="47"/>
      <c r="GJP88" s="47"/>
      <c r="GJQ88" s="47"/>
      <c r="GJR88" s="47"/>
      <c r="GJS88" s="47"/>
      <c r="GJT88" s="47"/>
      <c r="GJU88" s="47"/>
      <c r="GJV88" s="47"/>
      <c r="GJW88" s="47"/>
      <c r="GJX88" s="47"/>
      <c r="GJY88" s="47"/>
      <c r="GJZ88" s="47"/>
      <c r="GKA88" s="47"/>
      <c r="GKB88" s="47"/>
      <c r="GKC88" s="47"/>
      <c r="GKD88" s="47"/>
      <c r="GKE88" s="47"/>
      <c r="GKF88" s="47"/>
      <c r="GKG88" s="47"/>
      <c r="GKH88" s="47"/>
      <c r="GKI88" s="47"/>
      <c r="GKJ88" s="47"/>
      <c r="GKK88" s="47"/>
      <c r="GKL88" s="47"/>
      <c r="GKM88" s="47"/>
      <c r="GKN88" s="47"/>
      <c r="GKO88" s="47"/>
      <c r="GKP88" s="47"/>
      <c r="GKQ88" s="47"/>
      <c r="GKR88" s="47"/>
      <c r="GKS88" s="47"/>
      <c r="GKT88" s="47"/>
      <c r="GKU88" s="47"/>
      <c r="GKV88" s="47"/>
      <c r="GKW88" s="47"/>
      <c r="GKX88" s="47"/>
      <c r="GKY88" s="47"/>
      <c r="GKZ88" s="47"/>
      <c r="GLA88" s="47"/>
      <c r="GLB88" s="47"/>
      <c r="GLC88" s="47"/>
      <c r="GLD88" s="47"/>
      <c r="GLE88" s="47"/>
      <c r="GLF88" s="47"/>
      <c r="GLG88" s="47"/>
      <c r="GLH88" s="47"/>
      <c r="GLI88" s="47"/>
      <c r="GLJ88" s="47"/>
      <c r="GLK88" s="47"/>
      <c r="GLL88" s="47"/>
      <c r="GLM88" s="47"/>
      <c r="GLN88" s="47"/>
      <c r="GLO88" s="47"/>
      <c r="GLP88" s="47"/>
      <c r="GLQ88" s="47"/>
      <c r="GLR88" s="47"/>
      <c r="GLS88" s="47"/>
      <c r="GLT88" s="47"/>
      <c r="GLU88" s="47"/>
      <c r="GLV88" s="47"/>
      <c r="GLW88" s="47"/>
      <c r="GLX88" s="47"/>
      <c r="GLY88" s="47"/>
      <c r="GLZ88" s="47"/>
      <c r="GMA88" s="47"/>
      <c r="GMB88" s="47"/>
      <c r="GMC88" s="47"/>
      <c r="GMD88" s="47"/>
      <c r="GME88" s="47"/>
      <c r="GMF88" s="47"/>
      <c r="GMG88" s="47"/>
      <c r="GMH88" s="47"/>
      <c r="GMI88" s="47"/>
      <c r="GMJ88" s="47"/>
      <c r="GMK88" s="47"/>
      <c r="GML88" s="47"/>
      <c r="GMM88" s="47"/>
      <c r="GMN88" s="47"/>
      <c r="GMO88" s="47"/>
      <c r="GMP88" s="47"/>
      <c r="GMQ88" s="47"/>
      <c r="GMR88" s="47"/>
      <c r="GMS88" s="47"/>
      <c r="GMT88" s="47"/>
      <c r="GMU88" s="47"/>
      <c r="GMV88" s="47"/>
      <c r="GMW88" s="47"/>
      <c r="GMX88" s="47"/>
      <c r="GMY88" s="47"/>
      <c r="GMZ88" s="47"/>
      <c r="GNA88" s="47"/>
      <c r="GNB88" s="47"/>
      <c r="GNC88" s="47"/>
      <c r="GND88" s="47"/>
      <c r="GNE88" s="47"/>
      <c r="GNF88" s="47"/>
      <c r="GNG88" s="47"/>
      <c r="GNH88" s="47"/>
      <c r="GNI88" s="47"/>
      <c r="GNJ88" s="47"/>
      <c r="GNK88" s="47"/>
      <c r="GNL88" s="47"/>
      <c r="GNM88" s="47"/>
      <c r="GNN88" s="47"/>
      <c r="GNO88" s="47"/>
      <c r="GNP88" s="47"/>
      <c r="GNQ88" s="47"/>
      <c r="GNR88" s="47"/>
      <c r="GNS88" s="47"/>
      <c r="GNT88" s="47"/>
      <c r="GNU88" s="47"/>
      <c r="GNV88" s="47"/>
      <c r="GNW88" s="47"/>
      <c r="GNX88" s="47"/>
      <c r="GNY88" s="47"/>
      <c r="GNZ88" s="47"/>
      <c r="GOA88" s="47"/>
      <c r="GOB88" s="47"/>
      <c r="GOC88" s="47"/>
      <c r="GOD88" s="47"/>
      <c r="GOE88" s="47"/>
      <c r="GOF88" s="47"/>
      <c r="GOG88" s="47"/>
      <c r="GOH88" s="47"/>
      <c r="GOI88" s="47"/>
      <c r="GOJ88" s="47"/>
      <c r="GOK88" s="47"/>
      <c r="GOL88" s="47"/>
      <c r="GOM88" s="47"/>
      <c r="GON88" s="47"/>
      <c r="GOO88" s="47"/>
      <c r="GOP88" s="47"/>
      <c r="GOQ88" s="47"/>
      <c r="GOR88" s="47"/>
      <c r="GOS88" s="47"/>
      <c r="GOT88" s="47"/>
      <c r="GOU88" s="47"/>
      <c r="GOV88" s="47"/>
      <c r="GOW88" s="47"/>
      <c r="GOX88" s="47"/>
      <c r="GOY88" s="47"/>
      <c r="GOZ88" s="47"/>
      <c r="GPA88" s="47"/>
      <c r="GPB88" s="47"/>
      <c r="GPC88" s="47"/>
      <c r="GPD88" s="47"/>
      <c r="GPE88" s="47"/>
      <c r="GPF88" s="47"/>
      <c r="GPG88" s="47"/>
      <c r="GPH88" s="47"/>
      <c r="GPI88" s="47"/>
      <c r="GPJ88" s="47"/>
      <c r="GPK88" s="47"/>
      <c r="GPL88" s="47"/>
      <c r="GPM88" s="47"/>
      <c r="GPN88" s="47"/>
      <c r="GPO88" s="47"/>
      <c r="GPP88" s="47"/>
      <c r="GPQ88" s="47"/>
      <c r="GPR88" s="47"/>
      <c r="GPS88" s="47"/>
      <c r="GPT88" s="47"/>
      <c r="GPU88" s="47"/>
      <c r="GPV88" s="47"/>
      <c r="GPW88" s="47"/>
      <c r="GPX88" s="47"/>
      <c r="GPY88" s="47"/>
      <c r="GPZ88" s="47"/>
      <c r="GQA88" s="47"/>
      <c r="GQB88" s="47"/>
      <c r="GQC88" s="47"/>
      <c r="GQD88" s="47"/>
      <c r="GQE88" s="47"/>
      <c r="GQF88" s="47"/>
      <c r="GQG88" s="47"/>
      <c r="GQH88" s="47"/>
      <c r="GQI88" s="47"/>
      <c r="GQJ88" s="47"/>
      <c r="GQK88" s="47"/>
      <c r="GQL88" s="47"/>
      <c r="GQM88" s="47"/>
      <c r="GQN88" s="47"/>
      <c r="GQO88" s="47"/>
      <c r="GQP88" s="47"/>
      <c r="GQQ88" s="47"/>
      <c r="GQR88" s="47"/>
      <c r="GQS88" s="47"/>
      <c r="GQT88" s="47"/>
      <c r="GQU88" s="47"/>
      <c r="GQV88" s="47"/>
      <c r="GQW88" s="47"/>
      <c r="GQX88" s="47"/>
      <c r="GQY88" s="47"/>
      <c r="GQZ88" s="47"/>
      <c r="GRA88" s="47"/>
      <c r="GRB88" s="47"/>
      <c r="GRC88" s="47"/>
      <c r="GRD88" s="47"/>
      <c r="GRE88" s="47"/>
      <c r="GRF88" s="47"/>
      <c r="GRG88" s="47"/>
      <c r="GRH88" s="47"/>
      <c r="GRI88" s="47"/>
      <c r="GRJ88" s="47"/>
      <c r="GRK88" s="47"/>
      <c r="GRL88" s="47"/>
      <c r="GRM88" s="47"/>
      <c r="GRN88" s="47"/>
      <c r="GRO88" s="47"/>
      <c r="GRP88" s="47"/>
      <c r="GRQ88" s="47"/>
      <c r="GRR88" s="47"/>
      <c r="GRS88" s="47"/>
      <c r="GRT88" s="47"/>
      <c r="GRU88" s="47"/>
      <c r="GRV88" s="47"/>
      <c r="GRW88" s="47"/>
      <c r="GRX88" s="47"/>
      <c r="GRY88" s="47"/>
      <c r="GRZ88" s="47"/>
      <c r="GSA88" s="47"/>
      <c r="GSB88" s="47"/>
      <c r="GSC88" s="47"/>
      <c r="GSD88" s="47"/>
      <c r="GSE88" s="47"/>
      <c r="GSF88" s="47"/>
      <c r="GSG88" s="47"/>
      <c r="GSH88" s="47"/>
      <c r="GSI88" s="47"/>
      <c r="GSJ88" s="47"/>
      <c r="GSK88" s="47"/>
      <c r="GSL88" s="47"/>
      <c r="GSM88" s="47"/>
      <c r="GSN88" s="47"/>
      <c r="GSO88" s="47"/>
      <c r="GSP88" s="47"/>
      <c r="GSQ88" s="47"/>
      <c r="GSR88" s="47"/>
      <c r="GSS88" s="47"/>
      <c r="GST88" s="47"/>
      <c r="GSU88" s="47"/>
      <c r="GSV88" s="47"/>
      <c r="GSW88" s="47"/>
      <c r="GSX88" s="47"/>
      <c r="GSY88" s="47"/>
      <c r="GSZ88" s="47"/>
      <c r="GTA88" s="47"/>
      <c r="GTB88" s="47"/>
      <c r="GTC88" s="47"/>
      <c r="GTD88" s="47"/>
      <c r="GTE88" s="47"/>
      <c r="GTF88" s="47"/>
      <c r="GTG88" s="47"/>
      <c r="GTH88" s="47"/>
      <c r="GTI88" s="47"/>
      <c r="GTJ88" s="47"/>
      <c r="GTK88" s="47"/>
      <c r="GTL88" s="47"/>
      <c r="GTM88" s="47"/>
      <c r="GTN88" s="47"/>
      <c r="GTO88" s="47"/>
      <c r="GTP88" s="47"/>
      <c r="GTQ88" s="47"/>
      <c r="GTR88" s="47"/>
      <c r="GTS88" s="47"/>
      <c r="GTT88" s="47"/>
      <c r="GTU88" s="47"/>
      <c r="GTV88" s="47"/>
      <c r="GTW88" s="47"/>
      <c r="GTX88" s="47"/>
      <c r="GTY88" s="47"/>
      <c r="GTZ88" s="47"/>
      <c r="GUA88" s="47"/>
      <c r="GUB88" s="47"/>
      <c r="GUC88" s="47"/>
      <c r="GUD88" s="47"/>
      <c r="GUE88" s="47"/>
      <c r="GUF88" s="47"/>
      <c r="GUG88" s="47"/>
      <c r="GUH88" s="47"/>
      <c r="GUI88" s="47"/>
      <c r="GUJ88" s="47"/>
      <c r="GUK88" s="47"/>
      <c r="GUL88" s="47"/>
      <c r="GUM88" s="47"/>
      <c r="GUN88" s="47"/>
      <c r="GUO88" s="47"/>
      <c r="GUP88" s="47"/>
      <c r="GUQ88" s="47"/>
      <c r="GUR88" s="47"/>
      <c r="GUS88" s="47"/>
      <c r="GUT88" s="47"/>
      <c r="GUU88" s="47"/>
      <c r="GUV88" s="47"/>
      <c r="GUW88" s="47"/>
      <c r="GUX88" s="47"/>
      <c r="GUY88" s="47"/>
      <c r="GUZ88" s="47"/>
      <c r="GVA88" s="47"/>
      <c r="GVB88" s="47"/>
      <c r="GVC88" s="47"/>
      <c r="GVD88" s="47"/>
      <c r="GVE88" s="47"/>
      <c r="GVF88" s="47"/>
      <c r="GVG88" s="47"/>
      <c r="GVH88" s="47"/>
      <c r="GVI88" s="47"/>
      <c r="GVJ88" s="47"/>
      <c r="GVK88" s="47"/>
      <c r="GVL88" s="47"/>
      <c r="GVM88" s="47"/>
      <c r="GVN88" s="47"/>
      <c r="GVO88" s="47"/>
      <c r="GVP88" s="47"/>
      <c r="GVQ88" s="47"/>
      <c r="GVR88" s="47"/>
      <c r="GVS88" s="47"/>
      <c r="GVT88" s="47"/>
      <c r="GVU88" s="47"/>
      <c r="GVV88" s="47"/>
      <c r="GVW88" s="47"/>
      <c r="GVX88" s="47"/>
      <c r="GVY88" s="47"/>
      <c r="GVZ88" s="47"/>
      <c r="GWA88" s="47"/>
      <c r="GWB88" s="47"/>
      <c r="GWC88" s="47"/>
      <c r="GWD88" s="47"/>
      <c r="GWE88" s="47"/>
      <c r="GWF88" s="47"/>
      <c r="GWG88" s="47"/>
      <c r="GWH88" s="47"/>
      <c r="GWI88" s="47"/>
      <c r="GWJ88" s="47"/>
      <c r="GWK88" s="47"/>
      <c r="GWL88" s="47"/>
      <c r="GWM88" s="47"/>
      <c r="GWN88" s="47"/>
      <c r="GWO88" s="47"/>
      <c r="GWP88" s="47"/>
      <c r="GWQ88" s="47"/>
      <c r="GWR88" s="47"/>
      <c r="GWS88" s="47"/>
      <c r="GWT88" s="47"/>
      <c r="GWU88" s="47"/>
      <c r="GWV88" s="47"/>
      <c r="GWW88" s="47"/>
      <c r="GWX88" s="47"/>
      <c r="GWY88" s="47"/>
      <c r="GWZ88" s="47"/>
      <c r="GXA88" s="47"/>
      <c r="GXB88" s="47"/>
      <c r="GXC88" s="47"/>
      <c r="GXD88" s="47"/>
      <c r="GXE88" s="47"/>
      <c r="GXF88" s="47"/>
      <c r="GXG88" s="47"/>
      <c r="GXH88" s="47"/>
      <c r="GXI88" s="47"/>
      <c r="GXJ88" s="47"/>
      <c r="GXK88" s="47"/>
      <c r="GXL88" s="47"/>
      <c r="GXM88" s="47"/>
      <c r="GXN88" s="47"/>
      <c r="GXO88" s="47"/>
      <c r="GXP88" s="47"/>
      <c r="GXQ88" s="47"/>
      <c r="GXR88" s="47"/>
      <c r="GXS88" s="47"/>
      <c r="GXT88" s="47"/>
      <c r="GXU88" s="47"/>
      <c r="GXV88" s="47"/>
      <c r="GXW88" s="47"/>
      <c r="GXX88" s="47"/>
      <c r="GXY88" s="47"/>
      <c r="GXZ88" s="47"/>
      <c r="GYA88" s="47"/>
      <c r="GYB88" s="47"/>
      <c r="GYC88" s="47"/>
      <c r="GYD88" s="47"/>
      <c r="GYE88" s="47"/>
      <c r="GYF88" s="47"/>
      <c r="GYG88" s="47"/>
      <c r="GYH88" s="47"/>
      <c r="GYI88" s="47"/>
      <c r="GYJ88" s="47"/>
      <c r="GYK88" s="47"/>
      <c r="GYL88" s="47"/>
      <c r="GYM88" s="47"/>
      <c r="GYN88" s="47"/>
      <c r="GYO88" s="47"/>
      <c r="GYP88" s="47"/>
      <c r="GYQ88" s="47"/>
      <c r="GYR88" s="47"/>
      <c r="GYS88" s="47"/>
      <c r="GYT88" s="47"/>
      <c r="GYU88" s="47"/>
      <c r="GYV88" s="47"/>
      <c r="GYW88" s="47"/>
      <c r="GYX88" s="47"/>
      <c r="GYY88" s="47"/>
      <c r="GYZ88" s="47"/>
      <c r="GZA88" s="47"/>
      <c r="GZB88" s="47"/>
      <c r="GZC88" s="47"/>
      <c r="GZD88" s="47"/>
      <c r="GZE88" s="47"/>
      <c r="GZF88" s="47"/>
      <c r="GZG88" s="47"/>
      <c r="GZH88" s="47"/>
      <c r="GZI88" s="47"/>
      <c r="GZJ88" s="47"/>
      <c r="GZK88" s="47"/>
      <c r="GZL88" s="47"/>
      <c r="GZM88" s="47"/>
      <c r="GZN88" s="47"/>
      <c r="GZO88" s="47"/>
      <c r="GZP88" s="47"/>
      <c r="GZQ88" s="47"/>
      <c r="GZR88" s="47"/>
      <c r="GZS88" s="47"/>
      <c r="GZT88" s="47"/>
      <c r="GZU88" s="47"/>
      <c r="GZV88" s="47"/>
      <c r="GZW88" s="47"/>
      <c r="GZX88" s="47"/>
      <c r="GZY88" s="47"/>
      <c r="GZZ88" s="47"/>
      <c r="HAA88" s="47"/>
      <c r="HAB88" s="47"/>
      <c r="HAC88" s="47"/>
      <c r="HAD88" s="47"/>
      <c r="HAE88" s="47"/>
      <c r="HAF88" s="47"/>
      <c r="HAG88" s="47"/>
      <c r="HAH88" s="47"/>
      <c r="HAI88" s="47"/>
      <c r="HAJ88" s="47"/>
      <c r="HAK88" s="47"/>
      <c r="HAL88" s="47"/>
      <c r="HAM88" s="47"/>
      <c r="HAN88" s="47"/>
      <c r="HAO88" s="47"/>
      <c r="HAP88" s="47"/>
      <c r="HAQ88" s="47"/>
      <c r="HAR88" s="47"/>
      <c r="HAS88" s="47"/>
      <c r="HAT88" s="47"/>
      <c r="HAU88" s="47"/>
      <c r="HAV88" s="47"/>
      <c r="HAW88" s="47"/>
      <c r="HAX88" s="47"/>
      <c r="HAY88" s="47"/>
      <c r="HAZ88" s="47"/>
      <c r="HBA88" s="47"/>
      <c r="HBB88" s="47"/>
      <c r="HBC88" s="47"/>
      <c r="HBD88" s="47"/>
      <c r="HBE88" s="47"/>
      <c r="HBF88" s="47"/>
      <c r="HBG88" s="47"/>
      <c r="HBH88" s="47"/>
      <c r="HBI88" s="47"/>
      <c r="HBJ88" s="47"/>
      <c r="HBK88" s="47"/>
      <c r="HBL88" s="47"/>
      <c r="HBM88" s="47"/>
      <c r="HBN88" s="47"/>
      <c r="HBO88" s="47"/>
      <c r="HBP88" s="47"/>
      <c r="HBQ88" s="47"/>
      <c r="HBR88" s="47"/>
      <c r="HBS88" s="47"/>
      <c r="HBT88" s="47"/>
      <c r="HBU88" s="47"/>
      <c r="HBV88" s="47"/>
      <c r="HBW88" s="47"/>
      <c r="HBX88" s="47"/>
      <c r="HBY88" s="47"/>
      <c r="HBZ88" s="47"/>
      <c r="HCA88" s="47"/>
      <c r="HCB88" s="47"/>
      <c r="HCC88" s="47"/>
      <c r="HCD88" s="47"/>
      <c r="HCE88" s="47"/>
      <c r="HCF88" s="47"/>
      <c r="HCG88" s="47"/>
      <c r="HCH88" s="47"/>
      <c r="HCI88" s="47"/>
      <c r="HCJ88" s="47"/>
      <c r="HCK88" s="47"/>
      <c r="HCL88" s="47"/>
      <c r="HCM88" s="47"/>
      <c r="HCN88" s="47"/>
      <c r="HCO88" s="47"/>
      <c r="HCP88" s="47"/>
      <c r="HCQ88" s="47"/>
      <c r="HCR88" s="47"/>
      <c r="HCS88" s="47"/>
      <c r="HCT88" s="47"/>
      <c r="HCU88" s="47"/>
      <c r="HCV88" s="47"/>
      <c r="HCW88" s="47"/>
      <c r="HCX88" s="47"/>
      <c r="HCY88" s="47"/>
      <c r="HCZ88" s="47"/>
      <c r="HDA88" s="47"/>
      <c r="HDB88" s="47"/>
      <c r="HDC88" s="47"/>
      <c r="HDD88" s="47"/>
      <c r="HDE88" s="47"/>
      <c r="HDF88" s="47"/>
      <c r="HDG88" s="47"/>
      <c r="HDH88" s="47"/>
      <c r="HDI88" s="47"/>
      <c r="HDJ88" s="47"/>
      <c r="HDK88" s="47"/>
      <c r="HDL88" s="47"/>
      <c r="HDM88" s="47"/>
      <c r="HDN88" s="47"/>
      <c r="HDO88" s="47"/>
      <c r="HDP88" s="47"/>
      <c r="HDQ88" s="47"/>
      <c r="HDR88" s="47"/>
      <c r="HDS88" s="47"/>
      <c r="HDT88" s="47"/>
      <c r="HDU88" s="47"/>
      <c r="HDV88" s="47"/>
      <c r="HDW88" s="47"/>
      <c r="HDX88" s="47"/>
      <c r="HDY88" s="47"/>
      <c r="HDZ88" s="47"/>
      <c r="HEA88" s="47"/>
      <c r="HEB88" s="47"/>
      <c r="HEC88" s="47"/>
      <c r="HED88" s="47"/>
      <c r="HEE88" s="47"/>
      <c r="HEF88" s="47"/>
      <c r="HEG88" s="47"/>
      <c r="HEH88" s="47"/>
      <c r="HEI88" s="47"/>
      <c r="HEJ88" s="47"/>
      <c r="HEK88" s="47"/>
      <c r="HEL88" s="47"/>
      <c r="HEM88" s="47"/>
      <c r="HEN88" s="47"/>
      <c r="HEO88" s="47"/>
      <c r="HEP88" s="47"/>
      <c r="HEQ88" s="47"/>
      <c r="HER88" s="47"/>
      <c r="HES88" s="47"/>
      <c r="HET88" s="47"/>
      <c r="HEU88" s="47"/>
      <c r="HEV88" s="47"/>
      <c r="HEW88" s="47"/>
      <c r="HEX88" s="47"/>
      <c r="HEY88" s="47"/>
      <c r="HEZ88" s="47"/>
      <c r="HFA88" s="47"/>
      <c r="HFB88" s="47"/>
      <c r="HFC88" s="47"/>
      <c r="HFD88" s="47"/>
      <c r="HFE88" s="47"/>
      <c r="HFF88" s="47"/>
      <c r="HFG88" s="47"/>
      <c r="HFH88" s="47"/>
      <c r="HFI88" s="47"/>
      <c r="HFJ88" s="47"/>
      <c r="HFK88" s="47"/>
      <c r="HFL88" s="47"/>
      <c r="HFM88" s="47"/>
      <c r="HFN88" s="47"/>
      <c r="HFO88" s="47"/>
      <c r="HFP88" s="47"/>
      <c r="HFQ88" s="47"/>
      <c r="HFR88" s="47"/>
      <c r="HFS88" s="47"/>
      <c r="HFT88" s="47"/>
      <c r="HFU88" s="47"/>
      <c r="HFV88" s="47"/>
      <c r="HFW88" s="47"/>
      <c r="HFX88" s="47"/>
      <c r="HFY88" s="47"/>
      <c r="HFZ88" s="47"/>
      <c r="HGA88" s="47"/>
      <c r="HGB88" s="47"/>
      <c r="HGC88" s="47"/>
      <c r="HGD88" s="47"/>
      <c r="HGE88" s="47"/>
      <c r="HGF88" s="47"/>
      <c r="HGG88" s="47"/>
      <c r="HGH88" s="47"/>
      <c r="HGI88" s="47"/>
      <c r="HGJ88" s="47"/>
      <c r="HGK88" s="47"/>
      <c r="HGL88" s="47"/>
      <c r="HGM88" s="47"/>
      <c r="HGN88" s="47"/>
      <c r="HGO88" s="47"/>
      <c r="HGP88" s="47"/>
      <c r="HGQ88" s="47"/>
      <c r="HGR88" s="47"/>
      <c r="HGS88" s="47"/>
      <c r="HGT88" s="47"/>
      <c r="HGU88" s="47"/>
      <c r="HGV88" s="47"/>
      <c r="HGW88" s="47"/>
      <c r="HGX88" s="47"/>
      <c r="HGY88" s="47"/>
      <c r="HGZ88" s="47"/>
      <c r="HHA88" s="47"/>
      <c r="HHB88" s="47"/>
      <c r="HHC88" s="47"/>
      <c r="HHD88" s="47"/>
      <c r="HHE88" s="47"/>
      <c r="HHF88" s="47"/>
      <c r="HHG88" s="47"/>
      <c r="HHH88" s="47"/>
      <c r="HHI88" s="47"/>
      <c r="HHJ88" s="47"/>
      <c r="HHK88" s="47"/>
      <c r="HHL88" s="47"/>
      <c r="HHM88" s="47"/>
      <c r="HHN88" s="47"/>
      <c r="HHO88" s="47"/>
      <c r="HHP88" s="47"/>
      <c r="HHQ88" s="47"/>
      <c r="HHR88" s="47"/>
      <c r="HHS88" s="47"/>
      <c r="HHT88" s="47"/>
      <c r="HHU88" s="47"/>
      <c r="HHV88" s="47"/>
      <c r="HHW88" s="47"/>
      <c r="HHX88" s="47"/>
      <c r="HHY88" s="47"/>
      <c r="HHZ88" s="47"/>
      <c r="HIA88" s="47"/>
      <c r="HIB88" s="47"/>
      <c r="HIC88" s="47"/>
      <c r="HID88" s="47"/>
      <c r="HIE88" s="47"/>
      <c r="HIF88" s="47"/>
      <c r="HIG88" s="47"/>
      <c r="HIH88" s="47"/>
      <c r="HII88" s="47"/>
      <c r="HIJ88" s="47"/>
      <c r="HIK88" s="47"/>
      <c r="HIL88" s="47"/>
      <c r="HIM88" s="47"/>
      <c r="HIN88" s="47"/>
      <c r="HIO88" s="47"/>
      <c r="HIP88" s="47"/>
      <c r="HIQ88" s="47"/>
      <c r="HIR88" s="47"/>
      <c r="HIS88" s="47"/>
      <c r="HIT88" s="47"/>
      <c r="HIU88" s="47"/>
      <c r="HIV88" s="47"/>
      <c r="HIW88" s="47"/>
      <c r="HIX88" s="47"/>
      <c r="HIY88" s="47"/>
      <c r="HIZ88" s="47"/>
      <c r="HJA88" s="47"/>
      <c r="HJB88" s="47"/>
      <c r="HJC88" s="47"/>
      <c r="HJD88" s="47"/>
      <c r="HJE88" s="47"/>
      <c r="HJF88" s="47"/>
      <c r="HJG88" s="47"/>
      <c r="HJH88" s="47"/>
      <c r="HJI88" s="47"/>
      <c r="HJJ88" s="47"/>
      <c r="HJK88" s="47"/>
      <c r="HJL88" s="47"/>
      <c r="HJM88" s="47"/>
      <c r="HJN88" s="47"/>
      <c r="HJO88" s="47"/>
      <c r="HJP88" s="47"/>
      <c r="HJQ88" s="47"/>
      <c r="HJR88" s="47"/>
      <c r="HJS88" s="47"/>
      <c r="HJT88" s="47"/>
      <c r="HJU88" s="47"/>
      <c r="HJV88" s="47"/>
      <c r="HJW88" s="47"/>
      <c r="HJX88" s="47"/>
      <c r="HJY88" s="47"/>
      <c r="HJZ88" s="47"/>
      <c r="HKA88" s="47"/>
      <c r="HKB88" s="47"/>
      <c r="HKC88" s="47"/>
      <c r="HKD88" s="47"/>
      <c r="HKE88" s="47"/>
      <c r="HKF88" s="47"/>
      <c r="HKG88" s="47"/>
      <c r="HKH88" s="47"/>
      <c r="HKI88" s="47"/>
      <c r="HKJ88" s="47"/>
      <c r="HKK88" s="47"/>
      <c r="HKL88" s="47"/>
      <c r="HKM88" s="47"/>
      <c r="HKN88" s="47"/>
      <c r="HKO88" s="47"/>
      <c r="HKP88" s="47"/>
      <c r="HKQ88" s="47"/>
      <c r="HKR88" s="47"/>
      <c r="HKS88" s="47"/>
      <c r="HKT88" s="47"/>
      <c r="HKU88" s="47"/>
      <c r="HKV88" s="47"/>
      <c r="HKW88" s="47"/>
      <c r="HKX88" s="47"/>
      <c r="HKY88" s="47"/>
      <c r="HKZ88" s="47"/>
      <c r="HLA88" s="47"/>
      <c r="HLB88" s="47"/>
      <c r="HLC88" s="47"/>
      <c r="HLD88" s="47"/>
      <c r="HLE88" s="47"/>
      <c r="HLF88" s="47"/>
      <c r="HLG88" s="47"/>
      <c r="HLH88" s="47"/>
      <c r="HLI88" s="47"/>
      <c r="HLJ88" s="47"/>
      <c r="HLK88" s="47"/>
      <c r="HLL88" s="47"/>
      <c r="HLM88" s="47"/>
      <c r="HLN88" s="47"/>
      <c r="HLO88" s="47"/>
      <c r="HLP88" s="47"/>
      <c r="HLQ88" s="47"/>
      <c r="HLR88" s="47"/>
      <c r="HLS88" s="47"/>
      <c r="HLT88" s="47"/>
      <c r="HLU88" s="47"/>
      <c r="HLV88" s="47"/>
      <c r="HLW88" s="47"/>
      <c r="HLX88" s="47"/>
      <c r="HLY88" s="47"/>
      <c r="HLZ88" s="47"/>
      <c r="HMA88" s="47"/>
      <c r="HMB88" s="47"/>
      <c r="HMC88" s="47"/>
      <c r="HMD88" s="47"/>
      <c r="HME88" s="47"/>
      <c r="HMF88" s="47"/>
      <c r="HMG88" s="47"/>
      <c r="HMH88" s="47"/>
      <c r="HMI88" s="47"/>
      <c r="HMJ88" s="47"/>
      <c r="HMK88" s="47"/>
      <c r="HML88" s="47"/>
      <c r="HMM88" s="47"/>
      <c r="HMN88" s="47"/>
      <c r="HMO88" s="47"/>
      <c r="HMP88" s="47"/>
      <c r="HMQ88" s="47"/>
      <c r="HMR88" s="47"/>
      <c r="HMS88" s="47"/>
      <c r="HMT88" s="47"/>
      <c r="HMU88" s="47"/>
      <c r="HMV88" s="47"/>
      <c r="HMW88" s="47"/>
      <c r="HMX88" s="47"/>
      <c r="HMY88" s="47"/>
      <c r="HMZ88" s="47"/>
      <c r="HNA88" s="47"/>
      <c r="HNB88" s="47"/>
      <c r="HNC88" s="47"/>
      <c r="HND88" s="47"/>
      <c r="HNE88" s="47"/>
      <c r="HNF88" s="47"/>
      <c r="HNG88" s="47"/>
      <c r="HNH88" s="47"/>
      <c r="HNI88" s="47"/>
      <c r="HNJ88" s="47"/>
      <c r="HNK88" s="47"/>
      <c r="HNL88" s="47"/>
      <c r="HNM88" s="47"/>
      <c r="HNN88" s="47"/>
      <c r="HNO88" s="47"/>
      <c r="HNP88" s="47"/>
      <c r="HNQ88" s="47"/>
      <c r="HNR88" s="47"/>
      <c r="HNS88" s="47"/>
      <c r="HNT88" s="47"/>
      <c r="HNU88" s="47"/>
      <c r="HNV88" s="47"/>
      <c r="HNW88" s="47"/>
      <c r="HNX88" s="47"/>
      <c r="HNY88" s="47"/>
      <c r="HNZ88" s="47"/>
      <c r="HOA88" s="47"/>
      <c r="HOB88" s="47"/>
      <c r="HOC88" s="47"/>
      <c r="HOD88" s="47"/>
      <c r="HOE88" s="47"/>
      <c r="HOF88" s="47"/>
      <c r="HOG88" s="47"/>
      <c r="HOH88" s="47"/>
      <c r="HOI88" s="47"/>
      <c r="HOJ88" s="47"/>
      <c r="HOK88" s="47"/>
      <c r="HOL88" s="47"/>
      <c r="HOM88" s="47"/>
      <c r="HON88" s="47"/>
      <c r="HOO88" s="47"/>
      <c r="HOP88" s="47"/>
      <c r="HOQ88" s="47"/>
      <c r="HOR88" s="47"/>
      <c r="HOS88" s="47"/>
      <c r="HOT88" s="47"/>
      <c r="HOU88" s="47"/>
      <c r="HOV88" s="47"/>
      <c r="HOW88" s="47"/>
      <c r="HOX88" s="47"/>
      <c r="HOY88" s="47"/>
      <c r="HOZ88" s="47"/>
      <c r="HPA88" s="47"/>
      <c r="HPB88" s="47"/>
      <c r="HPC88" s="47"/>
      <c r="HPD88" s="47"/>
      <c r="HPE88" s="47"/>
      <c r="HPF88" s="47"/>
      <c r="HPG88" s="47"/>
      <c r="HPH88" s="47"/>
      <c r="HPI88" s="47"/>
      <c r="HPJ88" s="47"/>
      <c r="HPK88" s="47"/>
      <c r="HPL88" s="47"/>
      <c r="HPM88" s="47"/>
      <c r="HPN88" s="47"/>
      <c r="HPO88" s="47"/>
      <c r="HPP88" s="47"/>
      <c r="HPQ88" s="47"/>
      <c r="HPR88" s="47"/>
      <c r="HPS88" s="47"/>
      <c r="HPT88" s="47"/>
      <c r="HPU88" s="47"/>
      <c r="HPV88" s="47"/>
      <c r="HPW88" s="47"/>
      <c r="HPX88" s="47"/>
      <c r="HPY88" s="47"/>
      <c r="HPZ88" s="47"/>
      <c r="HQA88" s="47"/>
      <c r="HQB88" s="47"/>
      <c r="HQC88" s="47"/>
      <c r="HQD88" s="47"/>
      <c r="HQE88" s="47"/>
      <c r="HQF88" s="47"/>
      <c r="HQG88" s="47"/>
      <c r="HQH88" s="47"/>
      <c r="HQI88" s="47"/>
      <c r="HQJ88" s="47"/>
      <c r="HQK88" s="47"/>
      <c r="HQL88" s="47"/>
      <c r="HQM88" s="47"/>
      <c r="HQN88" s="47"/>
      <c r="HQO88" s="47"/>
      <c r="HQP88" s="47"/>
      <c r="HQQ88" s="47"/>
      <c r="HQR88" s="47"/>
      <c r="HQS88" s="47"/>
      <c r="HQT88" s="47"/>
      <c r="HQU88" s="47"/>
      <c r="HQV88" s="47"/>
      <c r="HQW88" s="47"/>
      <c r="HQX88" s="47"/>
      <c r="HQY88" s="47"/>
      <c r="HQZ88" s="47"/>
      <c r="HRA88" s="47"/>
      <c r="HRB88" s="47"/>
      <c r="HRC88" s="47"/>
      <c r="HRD88" s="47"/>
      <c r="HRE88" s="47"/>
      <c r="HRF88" s="47"/>
      <c r="HRG88" s="47"/>
      <c r="HRH88" s="47"/>
      <c r="HRI88" s="47"/>
      <c r="HRJ88" s="47"/>
      <c r="HRK88" s="47"/>
      <c r="HRL88" s="47"/>
      <c r="HRM88" s="47"/>
      <c r="HRN88" s="47"/>
      <c r="HRO88" s="47"/>
      <c r="HRP88" s="47"/>
      <c r="HRQ88" s="47"/>
      <c r="HRR88" s="47"/>
      <c r="HRS88" s="47"/>
      <c r="HRT88" s="47"/>
      <c r="HRU88" s="47"/>
      <c r="HRV88" s="47"/>
      <c r="HRW88" s="47"/>
      <c r="HRX88" s="47"/>
      <c r="HRY88" s="47"/>
      <c r="HRZ88" s="47"/>
      <c r="HSA88" s="47"/>
      <c r="HSB88" s="47"/>
      <c r="HSC88" s="47"/>
      <c r="HSD88" s="47"/>
      <c r="HSE88" s="47"/>
      <c r="HSF88" s="47"/>
      <c r="HSG88" s="47"/>
      <c r="HSH88" s="47"/>
      <c r="HSI88" s="47"/>
      <c r="HSJ88" s="47"/>
      <c r="HSK88" s="47"/>
      <c r="HSL88" s="47"/>
      <c r="HSM88" s="47"/>
      <c r="HSN88" s="47"/>
      <c r="HSO88" s="47"/>
      <c r="HSP88" s="47"/>
      <c r="HSQ88" s="47"/>
      <c r="HSR88" s="47"/>
      <c r="HSS88" s="47"/>
      <c r="HST88" s="47"/>
      <c r="HSU88" s="47"/>
      <c r="HSV88" s="47"/>
      <c r="HSW88" s="47"/>
      <c r="HSX88" s="47"/>
      <c r="HSY88" s="47"/>
      <c r="HSZ88" s="47"/>
      <c r="HTA88" s="47"/>
      <c r="HTB88" s="47"/>
      <c r="HTC88" s="47"/>
      <c r="HTD88" s="47"/>
      <c r="HTE88" s="47"/>
      <c r="HTF88" s="47"/>
      <c r="HTG88" s="47"/>
      <c r="HTH88" s="47"/>
      <c r="HTI88" s="47"/>
      <c r="HTJ88" s="47"/>
      <c r="HTK88" s="47"/>
      <c r="HTL88" s="47"/>
      <c r="HTM88" s="47"/>
      <c r="HTN88" s="47"/>
      <c r="HTO88" s="47"/>
      <c r="HTP88" s="47"/>
      <c r="HTQ88" s="47"/>
      <c r="HTR88" s="47"/>
      <c r="HTS88" s="47"/>
      <c r="HTT88" s="47"/>
      <c r="HTU88" s="47"/>
      <c r="HTV88" s="47"/>
      <c r="HTW88" s="47"/>
      <c r="HTX88" s="47"/>
      <c r="HTY88" s="47"/>
      <c r="HTZ88" s="47"/>
      <c r="HUA88" s="47"/>
      <c r="HUB88" s="47"/>
      <c r="HUC88" s="47"/>
      <c r="HUD88" s="47"/>
      <c r="HUE88" s="47"/>
      <c r="HUF88" s="47"/>
      <c r="HUG88" s="47"/>
      <c r="HUH88" s="47"/>
      <c r="HUI88" s="47"/>
      <c r="HUJ88" s="47"/>
      <c r="HUK88" s="47"/>
      <c r="HUL88" s="47"/>
      <c r="HUM88" s="47"/>
      <c r="HUN88" s="47"/>
      <c r="HUO88" s="47"/>
      <c r="HUP88" s="47"/>
      <c r="HUQ88" s="47"/>
      <c r="HUR88" s="47"/>
      <c r="HUS88" s="47"/>
      <c r="HUT88" s="47"/>
      <c r="HUU88" s="47"/>
      <c r="HUV88" s="47"/>
      <c r="HUW88" s="47"/>
      <c r="HUX88" s="47"/>
      <c r="HUY88" s="47"/>
      <c r="HUZ88" s="47"/>
      <c r="HVA88" s="47"/>
      <c r="HVB88" s="47"/>
      <c r="HVC88" s="47"/>
      <c r="HVD88" s="47"/>
      <c r="HVE88" s="47"/>
      <c r="HVF88" s="47"/>
      <c r="HVG88" s="47"/>
      <c r="HVH88" s="47"/>
      <c r="HVI88" s="47"/>
      <c r="HVJ88" s="47"/>
      <c r="HVK88" s="47"/>
      <c r="HVL88" s="47"/>
      <c r="HVM88" s="47"/>
      <c r="HVN88" s="47"/>
      <c r="HVO88" s="47"/>
      <c r="HVP88" s="47"/>
      <c r="HVQ88" s="47"/>
      <c r="HVR88" s="47"/>
      <c r="HVS88" s="47"/>
      <c r="HVT88" s="47"/>
      <c r="HVU88" s="47"/>
      <c r="HVV88" s="47"/>
      <c r="HVW88" s="47"/>
      <c r="HVX88" s="47"/>
      <c r="HVY88" s="47"/>
      <c r="HVZ88" s="47"/>
      <c r="HWA88" s="47"/>
      <c r="HWB88" s="47"/>
      <c r="HWC88" s="47"/>
      <c r="HWD88" s="47"/>
      <c r="HWE88" s="47"/>
      <c r="HWF88" s="47"/>
      <c r="HWG88" s="47"/>
      <c r="HWH88" s="47"/>
      <c r="HWI88" s="47"/>
      <c r="HWJ88" s="47"/>
      <c r="HWK88" s="47"/>
      <c r="HWL88" s="47"/>
      <c r="HWM88" s="47"/>
      <c r="HWN88" s="47"/>
      <c r="HWO88" s="47"/>
      <c r="HWP88" s="47"/>
      <c r="HWQ88" s="47"/>
      <c r="HWR88" s="47"/>
      <c r="HWS88" s="47"/>
      <c r="HWT88" s="47"/>
      <c r="HWU88" s="47"/>
      <c r="HWV88" s="47"/>
      <c r="HWW88" s="47"/>
      <c r="HWX88" s="47"/>
      <c r="HWY88" s="47"/>
      <c r="HWZ88" s="47"/>
      <c r="HXA88" s="47"/>
      <c r="HXB88" s="47"/>
      <c r="HXC88" s="47"/>
      <c r="HXD88" s="47"/>
      <c r="HXE88" s="47"/>
      <c r="HXF88" s="47"/>
      <c r="HXG88" s="47"/>
      <c r="HXH88" s="47"/>
      <c r="HXI88" s="47"/>
      <c r="HXJ88" s="47"/>
      <c r="HXK88" s="47"/>
      <c r="HXL88" s="47"/>
      <c r="HXM88" s="47"/>
      <c r="HXN88" s="47"/>
      <c r="HXO88" s="47"/>
      <c r="HXP88" s="47"/>
      <c r="HXQ88" s="47"/>
      <c r="HXR88" s="47"/>
      <c r="HXS88" s="47"/>
      <c r="HXT88" s="47"/>
      <c r="HXU88" s="47"/>
      <c r="HXV88" s="47"/>
      <c r="HXW88" s="47"/>
      <c r="HXX88" s="47"/>
      <c r="HXY88" s="47"/>
      <c r="HXZ88" s="47"/>
      <c r="HYA88" s="47"/>
      <c r="HYB88" s="47"/>
      <c r="HYC88" s="47"/>
      <c r="HYD88" s="47"/>
      <c r="HYE88" s="47"/>
      <c r="HYF88" s="47"/>
      <c r="HYG88" s="47"/>
      <c r="HYH88" s="47"/>
      <c r="HYI88" s="47"/>
      <c r="HYJ88" s="47"/>
      <c r="HYK88" s="47"/>
      <c r="HYL88" s="47"/>
      <c r="HYM88" s="47"/>
      <c r="HYN88" s="47"/>
      <c r="HYO88" s="47"/>
      <c r="HYP88" s="47"/>
      <c r="HYQ88" s="47"/>
      <c r="HYR88" s="47"/>
      <c r="HYS88" s="47"/>
      <c r="HYT88" s="47"/>
      <c r="HYU88" s="47"/>
      <c r="HYV88" s="47"/>
      <c r="HYW88" s="47"/>
      <c r="HYX88" s="47"/>
      <c r="HYY88" s="47"/>
      <c r="HYZ88" s="47"/>
      <c r="HZA88" s="47"/>
      <c r="HZB88" s="47"/>
      <c r="HZC88" s="47"/>
      <c r="HZD88" s="47"/>
      <c r="HZE88" s="47"/>
      <c r="HZF88" s="47"/>
      <c r="HZG88" s="47"/>
      <c r="HZH88" s="47"/>
      <c r="HZI88" s="47"/>
      <c r="HZJ88" s="47"/>
      <c r="HZK88" s="47"/>
      <c r="HZL88" s="47"/>
      <c r="HZM88" s="47"/>
      <c r="HZN88" s="47"/>
      <c r="HZO88" s="47"/>
      <c r="HZP88" s="47"/>
      <c r="HZQ88" s="47"/>
      <c r="HZR88" s="47"/>
      <c r="HZS88" s="47"/>
      <c r="HZT88" s="47"/>
      <c r="HZU88" s="47"/>
      <c r="HZV88" s="47"/>
      <c r="HZW88" s="47"/>
      <c r="HZX88" s="47"/>
      <c r="HZY88" s="47"/>
      <c r="HZZ88" s="47"/>
      <c r="IAA88" s="47"/>
      <c r="IAB88" s="47"/>
      <c r="IAC88" s="47"/>
      <c r="IAD88" s="47"/>
      <c r="IAE88" s="47"/>
      <c r="IAF88" s="47"/>
      <c r="IAG88" s="47"/>
      <c r="IAH88" s="47"/>
      <c r="IAI88" s="47"/>
      <c r="IAJ88" s="47"/>
      <c r="IAK88" s="47"/>
      <c r="IAL88" s="47"/>
      <c r="IAM88" s="47"/>
      <c r="IAN88" s="47"/>
      <c r="IAO88" s="47"/>
      <c r="IAP88" s="47"/>
      <c r="IAQ88" s="47"/>
      <c r="IAR88" s="47"/>
      <c r="IAS88" s="47"/>
      <c r="IAT88" s="47"/>
      <c r="IAU88" s="47"/>
      <c r="IAV88" s="47"/>
      <c r="IAW88" s="47"/>
      <c r="IAX88" s="47"/>
      <c r="IAY88" s="47"/>
      <c r="IAZ88" s="47"/>
      <c r="IBA88" s="47"/>
      <c r="IBB88" s="47"/>
      <c r="IBC88" s="47"/>
      <c r="IBD88" s="47"/>
      <c r="IBE88" s="47"/>
      <c r="IBF88" s="47"/>
      <c r="IBG88" s="47"/>
      <c r="IBH88" s="47"/>
      <c r="IBI88" s="47"/>
      <c r="IBJ88" s="47"/>
      <c r="IBK88" s="47"/>
      <c r="IBL88" s="47"/>
      <c r="IBM88" s="47"/>
      <c r="IBN88" s="47"/>
      <c r="IBO88" s="47"/>
      <c r="IBP88" s="47"/>
      <c r="IBQ88" s="47"/>
      <c r="IBR88" s="47"/>
      <c r="IBS88" s="47"/>
      <c r="IBT88" s="47"/>
      <c r="IBU88" s="47"/>
      <c r="IBV88" s="47"/>
      <c r="IBW88" s="47"/>
      <c r="IBX88" s="47"/>
      <c r="IBY88" s="47"/>
      <c r="IBZ88" s="47"/>
      <c r="ICA88" s="47"/>
      <c r="ICB88" s="47"/>
      <c r="ICC88" s="47"/>
      <c r="ICD88" s="47"/>
      <c r="ICE88" s="47"/>
      <c r="ICF88" s="47"/>
      <c r="ICG88" s="47"/>
      <c r="ICH88" s="47"/>
      <c r="ICI88" s="47"/>
      <c r="ICJ88" s="47"/>
      <c r="ICK88" s="47"/>
      <c r="ICL88" s="47"/>
      <c r="ICM88" s="47"/>
      <c r="ICN88" s="47"/>
      <c r="ICO88" s="47"/>
      <c r="ICP88" s="47"/>
      <c r="ICQ88" s="47"/>
      <c r="ICR88" s="47"/>
      <c r="ICS88" s="47"/>
      <c r="ICT88" s="47"/>
      <c r="ICU88" s="47"/>
      <c r="ICV88" s="47"/>
      <c r="ICW88" s="47"/>
      <c r="ICX88" s="47"/>
      <c r="ICY88" s="47"/>
      <c r="ICZ88" s="47"/>
      <c r="IDA88" s="47"/>
      <c r="IDB88" s="47"/>
      <c r="IDC88" s="47"/>
      <c r="IDD88" s="47"/>
      <c r="IDE88" s="47"/>
      <c r="IDF88" s="47"/>
      <c r="IDG88" s="47"/>
      <c r="IDH88" s="47"/>
      <c r="IDI88" s="47"/>
      <c r="IDJ88" s="47"/>
      <c r="IDK88" s="47"/>
      <c r="IDL88" s="47"/>
      <c r="IDM88" s="47"/>
      <c r="IDN88" s="47"/>
      <c r="IDO88" s="47"/>
      <c r="IDP88" s="47"/>
      <c r="IDQ88" s="47"/>
      <c r="IDR88" s="47"/>
      <c r="IDS88" s="47"/>
      <c r="IDT88" s="47"/>
      <c r="IDU88" s="47"/>
      <c r="IDV88" s="47"/>
      <c r="IDW88" s="47"/>
      <c r="IDX88" s="47"/>
      <c r="IDY88" s="47"/>
      <c r="IDZ88" s="47"/>
      <c r="IEA88" s="47"/>
      <c r="IEB88" s="47"/>
      <c r="IEC88" s="47"/>
      <c r="IED88" s="47"/>
      <c r="IEE88" s="47"/>
      <c r="IEF88" s="47"/>
      <c r="IEG88" s="47"/>
      <c r="IEH88" s="47"/>
      <c r="IEI88" s="47"/>
      <c r="IEJ88" s="47"/>
      <c r="IEK88" s="47"/>
      <c r="IEL88" s="47"/>
      <c r="IEM88" s="47"/>
      <c r="IEN88" s="47"/>
      <c r="IEO88" s="47"/>
      <c r="IEP88" s="47"/>
      <c r="IEQ88" s="47"/>
      <c r="IER88" s="47"/>
      <c r="IES88" s="47"/>
      <c r="IET88" s="47"/>
      <c r="IEU88" s="47"/>
      <c r="IEV88" s="47"/>
      <c r="IEW88" s="47"/>
      <c r="IEX88" s="47"/>
      <c r="IEY88" s="47"/>
      <c r="IEZ88" s="47"/>
      <c r="IFA88" s="47"/>
      <c r="IFB88" s="47"/>
      <c r="IFC88" s="47"/>
      <c r="IFD88" s="47"/>
      <c r="IFE88" s="47"/>
      <c r="IFF88" s="47"/>
      <c r="IFG88" s="47"/>
      <c r="IFH88" s="47"/>
      <c r="IFI88" s="47"/>
      <c r="IFJ88" s="47"/>
      <c r="IFK88" s="47"/>
      <c r="IFL88" s="47"/>
      <c r="IFM88" s="47"/>
      <c r="IFN88" s="47"/>
      <c r="IFO88" s="47"/>
      <c r="IFP88" s="47"/>
      <c r="IFQ88" s="47"/>
      <c r="IFR88" s="47"/>
      <c r="IFS88" s="47"/>
      <c r="IFT88" s="47"/>
      <c r="IFU88" s="47"/>
      <c r="IFV88" s="47"/>
      <c r="IFW88" s="47"/>
      <c r="IFX88" s="47"/>
      <c r="IFY88" s="47"/>
      <c r="IFZ88" s="47"/>
      <c r="IGA88" s="47"/>
      <c r="IGB88" s="47"/>
      <c r="IGC88" s="47"/>
      <c r="IGD88" s="47"/>
      <c r="IGE88" s="47"/>
      <c r="IGF88" s="47"/>
      <c r="IGG88" s="47"/>
      <c r="IGH88" s="47"/>
      <c r="IGI88" s="47"/>
      <c r="IGJ88" s="47"/>
      <c r="IGK88" s="47"/>
      <c r="IGL88" s="47"/>
      <c r="IGM88" s="47"/>
      <c r="IGN88" s="47"/>
      <c r="IGO88" s="47"/>
      <c r="IGP88" s="47"/>
      <c r="IGQ88" s="47"/>
      <c r="IGR88" s="47"/>
      <c r="IGS88" s="47"/>
      <c r="IGT88" s="47"/>
      <c r="IGU88" s="47"/>
      <c r="IGV88" s="47"/>
      <c r="IGW88" s="47"/>
      <c r="IGX88" s="47"/>
      <c r="IGY88" s="47"/>
      <c r="IGZ88" s="47"/>
      <c r="IHA88" s="47"/>
      <c r="IHB88" s="47"/>
      <c r="IHC88" s="47"/>
      <c r="IHD88" s="47"/>
      <c r="IHE88" s="47"/>
      <c r="IHF88" s="47"/>
      <c r="IHG88" s="47"/>
      <c r="IHH88" s="47"/>
      <c r="IHI88" s="47"/>
      <c r="IHJ88" s="47"/>
      <c r="IHK88" s="47"/>
      <c r="IHL88" s="47"/>
      <c r="IHM88" s="47"/>
      <c r="IHN88" s="47"/>
      <c r="IHO88" s="47"/>
      <c r="IHP88" s="47"/>
      <c r="IHQ88" s="47"/>
      <c r="IHR88" s="47"/>
      <c r="IHS88" s="47"/>
      <c r="IHT88" s="47"/>
      <c r="IHU88" s="47"/>
      <c r="IHV88" s="47"/>
      <c r="IHW88" s="47"/>
      <c r="IHX88" s="47"/>
      <c r="IHY88" s="47"/>
      <c r="IHZ88" s="47"/>
      <c r="IIA88" s="47"/>
      <c r="IIB88" s="47"/>
      <c r="IIC88" s="47"/>
      <c r="IID88" s="47"/>
      <c r="IIE88" s="47"/>
      <c r="IIF88" s="47"/>
      <c r="IIG88" s="47"/>
      <c r="IIH88" s="47"/>
      <c r="III88" s="47"/>
      <c r="IIJ88" s="47"/>
      <c r="IIK88" s="47"/>
      <c r="IIL88" s="47"/>
      <c r="IIM88" s="47"/>
      <c r="IIN88" s="47"/>
      <c r="IIO88" s="47"/>
      <c r="IIP88" s="47"/>
      <c r="IIQ88" s="47"/>
      <c r="IIR88" s="47"/>
      <c r="IIS88" s="47"/>
      <c r="IIT88" s="47"/>
      <c r="IIU88" s="47"/>
      <c r="IIV88" s="47"/>
      <c r="IIW88" s="47"/>
      <c r="IIX88" s="47"/>
      <c r="IIY88" s="47"/>
      <c r="IIZ88" s="47"/>
      <c r="IJA88" s="47"/>
      <c r="IJB88" s="47"/>
      <c r="IJC88" s="47"/>
      <c r="IJD88" s="47"/>
      <c r="IJE88" s="47"/>
      <c r="IJF88" s="47"/>
      <c r="IJG88" s="47"/>
      <c r="IJH88" s="47"/>
      <c r="IJI88" s="47"/>
      <c r="IJJ88" s="47"/>
      <c r="IJK88" s="47"/>
      <c r="IJL88" s="47"/>
      <c r="IJM88" s="47"/>
      <c r="IJN88" s="47"/>
      <c r="IJO88" s="47"/>
      <c r="IJP88" s="47"/>
      <c r="IJQ88" s="47"/>
      <c r="IJR88" s="47"/>
      <c r="IJS88" s="47"/>
      <c r="IJT88" s="47"/>
      <c r="IJU88" s="47"/>
      <c r="IJV88" s="47"/>
      <c r="IJW88" s="47"/>
      <c r="IJX88" s="47"/>
      <c r="IJY88" s="47"/>
      <c r="IJZ88" s="47"/>
      <c r="IKA88" s="47"/>
      <c r="IKB88" s="47"/>
      <c r="IKC88" s="47"/>
      <c r="IKD88" s="47"/>
      <c r="IKE88" s="47"/>
      <c r="IKF88" s="47"/>
      <c r="IKG88" s="47"/>
      <c r="IKH88" s="47"/>
      <c r="IKI88" s="47"/>
      <c r="IKJ88" s="47"/>
      <c r="IKK88" s="47"/>
      <c r="IKL88" s="47"/>
      <c r="IKM88" s="47"/>
      <c r="IKN88" s="47"/>
      <c r="IKO88" s="47"/>
      <c r="IKP88" s="47"/>
      <c r="IKQ88" s="47"/>
      <c r="IKR88" s="47"/>
      <c r="IKS88" s="47"/>
      <c r="IKT88" s="47"/>
      <c r="IKU88" s="47"/>
      <c r="IKV88" s="47"/>
      <c r="IKW88" s="47"/>
      <c r="IKX88" s="47"/>
      <c r="IKY88" s="47"/>
      <c r="IKZ88" s="47"/>
      <c r="ILA88" s="47"/>
      <c r="ILB88" s="47"/>
      <c r="ILC88" s="47"/>
      <c r="ILD88" s="47"/>
      <c r="ILE88" s="47"/>
      <c r="ILF88" s="47"/>
      <c r="ILG88" s="47"/>
      <c r="ILH88" s="47"/>
      <c r="ILI88" s="47"/>
      <c r="ILJ88" s="47"/>
      <c r="ILK88" s="47"/>
      <c r="ILL88" s="47"/>
      <c r="ILM88" s="47"/>
      <c r="ILN88" s="47"/>
      <c r="ILO88" s="47"/>
      <c r="ILP88" s="47"/>
      <c r="ILQ88" s="47"/>
      <c r="ILR88" s="47"/>
      <c r="ILS88" s="47"/>
      <c r="ILT88" s="47"/>
      <c r="ILU88" s="47"/>
      <c r="ILV88" s="47"/>
      <c r="ILW88" s="47"/>
      <c r="ILX88" s="47"/>
      <c r="ILY88" s="47"/>
      <c r="ILZ88" s="47"/>
      <c r="IMA88" s="47"/>
      <c r="IMB88" s="47"/>
      <c r="IMC88" s="47"/>
      <c r="IMD88" s="47"/>
      <c r="IME88" s="47"/>
      <c r="IMF88" s="47"/>
      <c r="IMG88" s="47"/>
      <c r="IMH88" s="47"/>
      <c r="IMI88" s="47"/>
      <c r="IMJ88" s="47"/>
      <c r="IMK88" s="47"/>
      <c r="IML88" s="47"/>
      <c r="IMM88" s="47"/>
      <c r="IMN88" s="47"/>
      <c r="IMO88" s="47"/>
      <c r="IMP88" s="47"/>
      <c r="IMQ88" s="47"/>
      <c r="IMR88" s="47"/>
      <c r="IMS88" s="47"/>
      <c r="IMT88" s="47"/>
      <c r="IMU88" s="47"/>
      <c r="IMV88" s="47"/>
      <c r="IMW88" s="47"/>
      <c r="IMX88" s="47"/>
      <c r="IMY88" s="47"/>
      <c r="IMZ88" s="47"/>
      <c r="INA88" s="47"/>
      <c r="INB88" s="47"/>
      <c r="INC88" s="47"/>
      <c r="IND88" s="47"/>
      <c r="INE88" s="47"/>
      <c r="INF88" s="47"/>
      <c r="ING88" s="47"/>
      <c r="INH88" s="47"/>
      <c r="INI88" s="47"/>
      <c r="INJ88" s="47"/>
      <c r="INK88" s="47"/>
      <c r="INL88" s="47"/>
      <c r="INM88" s="47"/>
      <c r="INN88" s="47"/>
      <c r="INO88" s="47"/>
      <c r="INP88" s="47"/>
      <c r="INQ88" s="47"/>
      <c r="INR88" s="47"/>
      <c r="INS88" s="47"/>
      <c r="INT88" s="47"/>
      <c r="INU88" s="47"/>
      <c r="INV88" s="47"/>
      <c r="INW88" s="47"/>
      <c r="INX88" s="47"/>
      <c r="INY88" s="47"/>
      <c r="INZ88" s="47"/>
      <c r="IOA88" s="47"/>
      <c r="IOB88" s="47"/>
      <c r="IOC88" s="47"/>
      <c r="IOD88" s="47"/>
      <c r="IOE88" s="47"/>
      <c r="IOF88" s="47"/>
      <c r="IOG88" s="47"/>
      <c r="IOH88" s="47"/>
      <c r="IOI88" s="47"/>
      <c r="IOJ88" s="47"/>
      <c r="IOK88" s="47"/>
      <c r="IOL88" s="47"/>
      <c r="IOM88" s="47"/>
      <c r="ION88" s="47"/>
      <c r="IOO88" s="47"/>
      <c r="IOP88" s="47"/>
      <c r="IOQ88" s="47"/>
      <c r="IOR88" s="47"/>
      <c r="IOS88" s="47"/>
      <c r="IOT88" s="47"/>
      <c r="IOU88" s="47"/>
      <c r="IOV88" s="47"/>
      <c r="IOW88" s="47"/>
      <c r="IOX88" s="47"/>
      <c r="IOY88" s="47"/>
      <c r="IOZ88" s="47"/>
      <c r="IPA88" s="47"/>
      <c r="IPB88" s="47"/>
      <c r="IPC88" s="47"/>
      <c r="IPD88" s="47"/>
      <c r="IPE88" s="47"/>
      <c r="IPF88" s="47"/>
      <c r="IPG88" s="47"/>
      <c r="IPH88" s="47"/>
      <c r="IPI88" s="47"/>
      <c r="IPJ88" s="47"/>
      <c r="IPK88" s="47"/>
      <c r="IPL88" s="47"/>
      <c r="IPM88" s="47"/>
      <c r="IPN88" s="47"/>
      <c r="IPO88" s="47"/>
      <c r="IPP88" s="47"/>
      <c r="IPQ88" s="47"/>
      <c r="IPR88" s="47"/>
      <c r="IPS88" s="47"/>
      <c r="IPT88" s="47"/>
      <c r="IPU88" s="47"/>
      <c r="IPV88" s="47"/>
      <c r="IPW88" s="47"/>
      <c r="IPX88" s="47"/>
      <c r="IPY88" s="47"/>
      <c r="IPZ88" s="47"/>
      <c r="IQA88" s="47"/>
      <c r="IQB88" s="47"/>
      <c r="IQC88" s="47"/>
      <c r="IQD88" s="47"/>
      <c r="IQE88" s="47"/>
      <c r="IQF88" s="47"/>
      <c r="IQG88" s="47"/>
      <c r="IQH88" s="47"/>
      <c r="IQI88" s="47"/>
      <c r="IQJ88" s="47"/>
      <c r="IQK88" s="47"/>
      <c r="IQL88" s="47"/>
      <c r="IQM88" s="47"/>
      <c r="IQN88" s="47"/>
      <c r="IQO88" s="47"/>
      <c r="IQP88" s="47"/>
      <c r="IQQ88" s="47"/>
      <c r="IQR88" s="47"/>
      <c r="IQS88" s="47"/>
      <c r="IQT88" s="47"/>
      <c r="IQU88" s="47"/>
      <c r="IQV88" s="47"/>
      <c r="IQW88" s="47"/>
      <c r="IQX88" s="47"/>
      <c r="IQY88" s="47"/>
      <c r="IQZ88" s="47"/>
      <c r="IRA88" s="47"/>
      <c r="IRB88" s="47"/>
      <c r="IRC88" s="47"/>
      <c r="IRD88" s="47"/>
      <c r="IRE88" s="47"/>
      <c r="IRF88" s="47"/>
      <c r="IRG88" s="47"/>
      <c r="IRH88" s="47"/>
      <c r="IRI88" s="47"/>
      <c r="IRJ88" s="47"/>
      <c r="IRK88" s="47"/>
      <c r="IRL88" s="47"/>
      <c r="IRM88" s="47"/>
      <c r="IRN88" s="47"/>
      <c r="IRO88" s="47"/>
      <c r="IRP88" s="47"/>
      <c r="IRQ88" s="47"/>
      <c r="IRR88" s="47"/>
      <c r="IRS88" s="47"/>
      <c r="IRT88" s="47"/>
      <c r="IRU88" s="47"/>
      <c r="IRV88" s="47"/>
      <c r="IRW88" s="47"/>
      <c r="IRX88" s="47"/>
      <c r="IRY88" s="47"/>
      <c r="IRZ88" s="47"/>
      <c r="ISA88" s="47"/>
      <c r="ISB88" s="47"/>
      <c r="ISC88" s="47"/>
      <c r="ISD88" s="47"/>
      <c r="ISE88" s="47"/>
      <c r="ISF88" s="47"/>
      <c r="ISG88" s="47"/>
      <c r="ISH88" s="47"/>
      <c r="ISI88" s="47"/>
      <c r="ISJ88" s="47"/>
      <c r="ISK88" s="47"/>
      <c r="ISL88" s="47"/>
      <c r="ISM88" s="47"/>
      <c r="ISN88" s="47"/>
      <c r="ISO88" s="47"/>
      <c r="ISP88" s="47"/>
      <c r="ISQ88" s="47"/>
      <c r="ISR88" s="47"/>
      <c r="ISS88" s="47"/>
      <c r="IST88" s="47"/>
      <c r="ISU88" s="47"/>
      <c r="ISV88" s="47"/>
      <c r="ISW88" s="47"/>
      <c r="ISX88" s="47"/>
      <c r="ISY88" s="47"/>
      <c r="ISZ88" s="47"/>
      <c r="ITA88" s="47"/>
      <c r="ITB88" s="47"/>
      <c r="ITC88" s="47"/>
      <c r="ITD88" s="47"/>
      <c r="ITE88" s="47"/>
      <c r="ITF88" s="47"/>
      <c r="ITG88" s="47"/>
      <c r="ITH88" s="47"/>
      <c r="ITI88" s="47"/>
      <c r="ITJ88" s="47"/>
      <c r="ITK88" s="47"/>
      <c r="ITL88" s="47"/>
      <c r="ITM88" s="47"/>
      <c r="ITN88" s="47"/>
      <c r="ITO88" s="47"/>
      <c r="ITP88" s="47"/>
      <c r="ITQ88" s="47"/>
      <c r="ITR88" s="47"/>
      <c r="ITS88" s="47"/>
      <c r="ITT88" s="47"/>
      <c r="ITU88" s="47"/>
      <c r="ITV88" s="47"/>
      <c r="ITW88" s="47"/>
      <c r="ITX88" s="47"/>
      <c r="ITY88" s="47"/>
      <c r="ITZ88" s="47"/>
      <c r="IUA88" s="47"/>
      <c r="IUB88" s="47"/>
      <c r="IUC88" s="47"/>
      <c r="IUD88" s="47"/>
      <c r="IUE88" s="47"/>
      <c r="IUF88" s="47"/>
      <c r="IUG88" s="47"/>
      <c r="IUH88" s="47"/>
      <c r="IUI88" s="47"/>
      <c r="IUJ88" s="47"/>
      <c r="IUK88" s="47"/>
      <c r="IUL88" s="47"/>
      <c r="IUM88" s="47"/>
      <c r="IUN88" s="47"/>
      <c r="IUO88" s="47"/>
      <c r="IUP88" s="47"/>
      <c r="IUQ88" s="47"/>
      <c r="IUR88" s="47"/>
      <c r="IUS88" s="47"/>
      <c r="IUT88" s="47"/>
      <c r="IUU88" s="47"/>
      <c r="IUV88" s="47"/>
      <c r="IUW88" s="47"/>
      <c r="IUX88" s="47"/>
      <c r="IUY88" s="47"/>
      <c r="IUZ88" s="47"/>
      <c r="IVA88" s="47"/>
      <c r="IVB88" s="47"/>
      <c r="IVC88" s="47"/>
      <c r="IVD88" s="47"/>
      <c r="IVE88" s="47"/>
      <c r="IVF88" s="47"/>
      <c r="IVG88" s="47"/>
      <c r="IVH88" s="47"/>
      <c r="IVI88" s="47"/>
      <c r="IVJ88" s="47"/>
      <c r="IVK88" s="47"/>
      <c r="IVL88" s="47"/>
      <c r="IVM88" s="47"/>
      <c r="IVN88" s="47"/>
      <c r="IVO88" s="47"/>
      <c r="IVP88" s="47"/>
      <c r="IVQ88" s="47"/>
      <c r="IVR88" s="47"/>
      <c r="IVS88" s="47"/>
      <c r="IVT88" s="47"/>
      <c r="IVU88" s="47"/>
      <c r="IVV88" s="47"/>
      <c r="IVW88" s="47"/>
      <c r="IVX88" s="47"/>
      <c r="IVY88" s="47"/>
      <c r="IVZ88" s="47"/>
      <c r="IWA88" s="47"/>
      <c r="IWB88" s="47"/>
      <c r="IWC88" s="47"/>
      <c r="IWD88" s="47"/>
      <c r="IWE88" s="47"/>
      <c r="IWF88" s="47"/>
      <c r="IWG88" s="47"/>
      <c r="IWH88" s="47"/>
      <c r="IWI88" s="47"/>
      <c r="IWJ88" s="47"/>
      <c r="IWK88" s="47"/>
      <c r="IWL88" s="47"/>
      <c r="IWM88" s="47"/>
      <c r="IWN88" s="47"/>
      <c r="IWO88" s="47"/>
      <c r="IWP88" s="47"/>
      <c r="IWQ88" s="47"/>
      <c r="IWR88" s="47"/>
      <c r="IWS88" s="47"/>
      <c r="IWT88" s="47"/>
      <c r="IWU88" s="47"/>
      <c r="IWV88" s="47"/>
      <c r="IWW88" s="47"/>
      <c r="IWX88" s="47"/>
      <c r="IWY88" s="47"/>
      <c r="IWZ88" s="47"/>
      <c r="IXA88" s="47"/>
      <c r="IXB88" s="47"/>
      <c r="IXC88" s="47"/>
      <c r="IXD88" s="47"/>
      <c r="IXE88" s="47"/>
      <c r="IXF88" s="47"/>
      <c r="IXG88" s="47"/>
      <c r="IXH88" s="47"/>
      <c r="IXI88" s="47"/>
      <c r="IXJ88" s="47"/>
      <c r="IXK88" s="47"/>
      <c r="IXL88" s="47"/>
      <c r="IXM88" s="47"/>
      <c r="IXN88" s="47"/>
      <c r="IXO88" s="47"/>
      <c r="IXP88" s="47"/>
      <c r="IXQ88" s="47"/>
      <c r="IXR88" s="47"/>
      <c r="IXS88" s="47"/>
      <c r="IXT88" s="47"/>
      <c r="IXU88" s="47"/>
      <c r="IXV88" s="47"/>
      <c r="IXW88" s="47"/>
      <c r="IXX88" s="47"/>
      <c r="IXY88" s="47"/>
      <c r="IXZ88" s="47"/>
      <c r="IYA88" s="47"/>
      <c r="IYB88" s="47"/>
      <c r="IYC88" s="47"/>
      <c r="IYD88" s="47"/>
      <c r="IYE88" s="47"/>
      <c r="IYF88" s="47"/>
      <c r="IYG88" s="47"/>
      <c r="IYH88" s="47"/>
      <c r="IYI88" s="47"/>
      <c r="IYJ88" s="47"/>
      <c r="IYK88" s="47"/>
      <c r="IYL88" s="47"/>
      <c r="IYM88" s="47"/>
      <c r="IYN88" s="47"/>
      <c r="IYO88" s="47"/>
      <c r="IYP88" s="47"/>
      <c r="IYQ88" s="47"/>
      <c r="IYR88" s="47"/>
      <c r="IYS88" s="47"/>
      <c r="IYT88" s="47"/>
      <c r="IYU88" s="47"/>
      <c r="IYV88" s="47"/>
      <c r="IYW88" s="47"/>
      <c r="IYX88" s="47"/>
      <c r="IYY88" s="47"/>
      <c r="IYZ88" s="47"/>
      <c r="IZA88" s="47"/>
      <c r="IZB88" s="47"/>
      <c r="IZC88" s="47"/>
      <c r="IZD88" s="47"/>
      <c r="IZE88" s="47"/>
      <c r="IZF88" s="47"/>
      <c r="IZG88" s="47"/>
      <c r="IZH88" s="47"/>
      <c r="IZI88" s="47"/>
      <c r="IZJ88" s="47"/>
      <c r="IZK88" s="47"/>
      <c r="IZL88" s="47"/>
      <c r="IZM88" s="47"/>
      <c r="IZN88" s="47"/>
      <c r="IZO88" s="47"/>
      <c r="IZP88" s="47"/>
      <c r="IZQ88" s="47"/>
      <c r="IZR88" s="47"/>
      <c r="IZS88" s="47"/>
      <c r="IZT88" s="47"/>
      <c r="IZU88" s="47"/>
      <c r="IZV88" s="47"/>
      <c r="IZW88" s="47"/>
      <c r="IZX88" s="47"/>
      <c r="IZY88" s="47"/>
      <c r="IZZ88" s="47"/>
      <c r="JAA88" s="47"/>
      <c r="JAB88" s="47"/>
      <c r="JAC88" s="47"/>
      <c r="JAD88" s="47"/>
      <c r="JAE88" s="47"/>
      <c r="JAF88" s="47"/>
      <c r="JAG88" s="47"/>
      <c r="JAH88" s="47"/>
      <c r="JAI88" s="47"/>
      <c r="JAJ88" s="47"/>
      <c r="JAK88" s="47"/>
      <c r="JAL88" s="47"/>
      <c r="JAM88" s="47"/>
      <c r="JAN88" s="47"/>
      <c r="JAO88" s="47"/>
      <c r="JAP88" s="47"/>
      <c r="JAQ88" s="47"/>
      <c r="JAR88" s="47"/>
      <c r="JAS88" s="47"/>
      <c r="JAT88" s="47"/>
      <c r="JAU88" s="47"/>
      <c r="JAV88" s="47"/>
      <c r="JAW88" s="47"/>
      <c r="JAX88" s="47"/>
      <c r="JAY88" s="47"/>
      <c r="JAZ88" s="47"/>
      <c r="JBA88" s="47"/>
      <c r="JBB88" s="47"/>
      <c r="JBC88" s="47"/>
      <c r="JBD88" s="47"/>
      <c r="JBE88" s="47"/>
      <c r="JBF88" s="47"/>
      <c r="JBG88" s="47"/>
      <c r="JBH88" s="47"/>
      <c r="JBI88" s="47"/>
      <c r="JBJ88" s="47"/>
      <c r="JBK88" s="47"/>
      <c r="JBL88" s="47"/>
      <c r="JBM88" s="47"/>
      <c r="JBN88" s="47"/>
      <c r="JBO88" s="47"/>
      <c r="JBP88" s="47"/>
      <c r="JBQ88" s="47"/>
      <c r="JBR88" s="47"/>
      <c r="JBS88" s="47"/>
      <c r="JBT88" s="47"/>
      <c r="JBU88" s="47"/>
      <c r="JBV88" s="47"/>
      <c r="JBW88" s="47"/>
      <c r="JBX88" s="47"/>
      <c r="JBY88" s="47"/>
      <c r="JBZ88" s="47"/>
      <c r="JCA88" s="47"/>
      <c r="JCB88" s="47"/>
      <c r="JCC88" s="47"/>
      <c r="JCD88" s="47"/>
      <c r="JCE88" s="47"/>
      <c r="JCF88" s="47"/>
      <c r="JCG88" s="47"/>
      <c r="JCH88" s="47"/>
      <c r="JCI88" s="47"/>
      <c r="JCJ88" s="47"/>
      <c r="JCK88" s="47"/>
      <c r="JCL88" s="47"/>
      <c r="JCM88" s="47"/>
      <c r="JCN88" s="47"/>
      <c r="JCO88" s="47"/>
      <c r="JCP88" s="47"/>
      <c r="JCQ88" s="47"/>
      <c r="JCR88" s="47"/>
      <c r="JCS88" s="47"/>
      <c r="JCT88" s="47"/>
      <c r="JCU88" s="47"/>
      <c r="JCV88" s="47"/>
      <c r="JCW88" s="47"/>
      <c r="JCX88" s="47"/>
      <c r="JCY88" s="47"/>
      <c r="JCZ88" s="47"/>
      <c r="JDA88" s="47"/>
      <c r="JDB88" s="47"/>
      <c r="JDC88" s="47"/>
      <c r="JDD88" s="47"/>
      <c r="JDE88" s="47"/>
      <c r="JDF88" s="47"/>
      <c r="JDG88" s="47"/>
      <c r="JDH88" s="47"/>
      <c r="JDI88" s="47"/>
      <c r="JDJ88" s="47"/>
      <c r="JDK88" s="47"/>
      <c r="JDL88" s="47"/>
      <c r="JDM88" s="47"/>
      <c r="JDN88" s="47"/>
      <c r="JDO88" s="47"/>
      <c r="JDP88" s="47"/>
      <c r="JDQ88" s="47"/>
      <c r="JDR88" s="47"/>
      <c r="JDS88" s="47"/>
      <c r="JDT88" s="47"/>
      <c r="JDU88" s="47"/>
      <c r="JDV88" s="47"/>
      <c r="JDW88" s="47"/>
      <c r="JDX88" s="47"/>
      <c r="JDY88" s="47"/>
      <c r="JDZ88" s="47"/>
      <c r="JEA88" s="47"/>
      <c r="JEB88" s="47"/>
      <c r="JEC88" s="47"/>
      <c r="JED88" s="47"/>
      <c r="JEE88" s="47"/>
      <c r="JEF88" s="47"/>
      <c r="JEG88" s="47"/>
      <c r="JEH88" s="47"/>
      <c r="JEI88" s="47"/>
      <c r="JEJ88" s="47"/>
      <c r="JEK88" s="47"/>
      <c r="JEL88" s="47"/>
      <c r="JEM88" s="47"/>
      <c r="JEN88" s="47"/>
      <c r="JEO88" s="47"/>
      <c r="JEP88" s="47"/>
      <c r="JEQ88" s="47"/>
      <c r="JER88" s="47"/>
      <c r="JES88" s="47"/>
      <c r="JET88" s="47"/>
      <c r="JEU88" s="47"/>
      <c r="JEV88" s="47"/>
      <c r="JEW88" s="47"/>
      <c r="JEX88" s="47"/>
      <c r="JEY88" s="47"/>
      <c r="JEZ88" s="47"/>
      <c r="JFA88" s="47"/>
      <c r="JFB88" s="47"/>
      <c r="JFC88" s="47"/>
      <c r="JFD88" s="47"/>
      <c r="JFE88" s="47"/>
      <c r="JFF88" s="47"/>
      <c r="JFG88" s="47"/>
      <c r="JFH88" s="47"/>
      <c r="JFI88" s="47"/>
      <c r="JFJ88" s="47"/>
      <c r="JFK88" s="47"/>
      <c r="JFL88" s="47"/>
      <c r="JFM88" s="47"/>
      <c r="JFN88" s="47"/>
      <c r="JFO88" s="47"/>
      <c r="JFP88" s="47"/>
      <c r="JFQ88" s="47"/>
      <c r="JFR88" s="47"/>
      <c r="JFS88" s="47"/>
      <c r="JFT88" s="47"/>
      <c r="JFU88" s="47"/>
      <c r="JFV88" s="47"/>
      <c r="JFW88" s="47"/>
      <c r="JFX88" s="47"/>
      <c r="JFY88" s="47"/>
      <c r="JFZ88" s="47"/>
      <c r="JGA88" s="47"/>
      <c r="JGB88" s="47"/>
      <c r="JGC88" s="47"/>
      <c r="JGD88" s="47"/>
      <c r="JGE88" s="47"/>
      <c r="JGF88" s="47"/>
      <c r="JGG88" s="47"/>
      <c r="JGH88" s="47"/>
      <c r="JGI88" s="47"/>
      <c r="JGJ88" s="47"/>
      <c r="JGK88" s="47"/>
      <c r="JGL88" s="47"/>
      <c r="JGM88" s="47"/>
      <c r="JGN88" s="47"/>
      <c r="JGO88" s="47"/>
      <c r="JGP88" s="47"/>
      <c r="JGQ88" s="47"/>
      <c r="JGR88" s="47"/>
      <c r="JGS88" s="47"/>
      <c r="JGT88" s="47"/>
      <c r="JGU88" s="47"/>
      <c r="JGV88" s="47"/>
      <c r="JGW88" s="47"/>
      <c r="JGX88" s="47"/>
      <c r="JGY88" s="47"/>
      <c r="JGZ88" s="47"/>
      <c r="JHA88" s="47"/>
      <c r="JHB88" s="47"/>
      <c r="JHC88" s="47"/>
      <c r="JHD88" s="47"/>
      <c r="JHE88" s="47"/>
      <c r="JHF88" s="47"/>
      <c r="JHG88" s="47"/>
      <c r="JHH88" s="47"/>
      <c r="JHI88" s="47"/>
      <c r="JHJ88" s="47"/>
      <c r="JHK88" s="47"/>
      <c r="JHL88" s="47"/>
      <c r="JHM88" s="47"/>
      <c r="JHN88" s="47"/>
      <c r="JHO88" s="47"/>
      <c r="JHP88" s="47"/>
      <c r="JHQ88" s="47"/>
      <c r="JHR88" s="47"/>
      <c r="JHS88" s="47"/>
      <c r="JHT88" s="47"/>
      <c r="JHU88" s="47"/>
      <c r="JHV88" s="47"/>
      <c r="JHW88" s="47"/>
      <c r="JHX88" s="47"/>
      <c r="JHY88" s="47"/>
      <c r="JHZ88" s="47"/>
      <c r="JIA88" s="47"/>
      <c r="JIB88" s="47"/>
      <c r="JIC88" s="47"/>
      <c r="JID88" s="47"/>
      <c r="JIE88" s="47"/>
      <c r="JIF88" s="47"/>
      <c r="JIG88" s="47"/>
      <c r="JIH88" s="47"/>
      <c r="JII88" s="47"/>
      <c r="JIJ88" s="47"/>
      <c r="JIK88" s="47"/>
      <c r="JIL88" s="47"/>
      <c r="JIM88" s="47"/>
      <c r="JIN88" s="47"/>
      <c r="JIO88" s="47"/>
      <c r="JIP88" s="47"/>
      <c r="JIQ88" s="47"/>
      <c r="JIR88" s="47"/>
      <c r="JIS88" s="47"/>
      <c r="JIT88" s="47"/>
      <c r="JIU88" s="47"/>
      <c r="JIV88" s="47"/>
      <c r="JIW88" s="47"/>
      <c r="JIX88" s="47"/>
      <c r="JIY88" s="47"/>
      <c r="JIZ88" s="47"/>
      <c r="JJA88" s="47"/>
      <c r="JJB88" s="47"/>
      <c r="JJC88" s="47"/>
      <c r="JJD88" s="47"/>
      <c r="JJE88" s="47"/>
      <c r="JJF88" s="47"/>
      <c r="JJG88" s="47"/>
      <c r="JJH88" s="47"/>
      <c r="JJI88" s="47"/>
      <c r="JJJ88" s="47"/>
      <c r="JJK88" s="47"/>
      <c r="JJL88" s="47"/>
      <c r="JJM88" s="47"/>
      <c r="JJN88" s="47"/>
      <c r="JJO88" s="47"/>
      <c r="JJP88" s="47"/>
      <c r="JJQ88" s="47"/>
      <c r="JJR88" s="47"/>
      <c r="JJS88" s="47"/>
      <c r="JJT88" s="47"/>
      <c r="JJU88" s="47"/>
      <c r="JJV88" s="47"/>
      <c r="JJW88" s="47"/>
      <c r="JJX88" s="47"/>
      <c r="JJY88" s="47"/>
      <c r="JJZ88" s="47"/>
      <c r="JKA88" s="47"/>
      <c r="JKB88" s="47"/>
      <c r="JKC88" s="47"/>
      <c r="JKD88" s="47"/>
      <c r="JKE88" s="47"/>
      <c r="JKF88" s="47"/>
      <c r="JKG88" s="47"/>
      <c r="JKH88" s="47"/>
      <c r="JKI88" s="47"/>
      <c r="JKJ88" s="47"/>
      <c r="JKK88" s="47"/>
      <c r="JKL88" s="47"/>
      <c r="JKM88" s="47"/>
      <c r="JKN88" s="47"/>
      <c r="JKO88" s="47"/>
      <c r="JKP88" s="47"/>
      <c r="JKQ88" s="47"/>
      <c r="JKR88" s="47"/>
      <c r="JKS88" s="47"/>
      <c r="JKT88" s="47"/>
      <c r="JKU88" s="47"/>
      <c r="JKV88" s="47"/>
      <c r="JKW88" s="47"/>
      <c r="JKX88" s="47"/>
      <c r="JKY88" s="47"/>
      <c r="JKZ88" s="47"/>
      <c r="JLA88" s="47"/>
      <c r="JLB88" s="47"/>
      <c r="JLC88" s="47"/>
      <c r="JLD88" s="47"/>
      <c r="JLE88" s="47"/>
      <c r="JLF88" s="47"/>
      <c r="JLG88" s="47"/>
      <c r="JLH88" s="47"/>
      <c r="JLI88" s="47"/>
      <c r="JLJ88" s="47"/>
      <c r="JLK88" s="47"/>
      <c r="JLL88" s="47"/>
      <c r="JLM88" s="47"/>
      <c r="JLN88" s="47"/>
      <c r="JLO88" s="47"/>
      <c r="JLP88" s="47"/>
      <c r="JLQ88" s="47"/>
      <c r="JLR88" s="47"/>
      <c r="JLS88" s="47"/>
      <c r="JLT88" s="47"/>
      <c r="JLU88" s="47"/>
      <c r="JLV88" s="47"/>
      <c r="JLW88" s="47"/>
      <c r="JLX88" s="47"/>
      <c r="JLY88" s="47"/>
      <c r="JLZ88" s="47"/>
      <c r="JMA88" s="47"/>
      <c r="JMB88" s="47"/>
      <c r="JMC88" s="47"/>
      <c r="JMD88" s="47"/>
      <c r="JME88" s="47"/>
      <c r="JMF88" s="47"/>
      <c r="JMG88" s="47"/>
      <c r="JMH88" s="47"/>
      <c r="JMI88" s="47"/>
      <c r="JMJ88" s="47"/>
      <c r="JMK88" s="47"/>
      <c r="JML88" s="47"/>
      <c r="JMM88" s="47"/>
      <c r="JMN88" s="47"/>
      <c r="JMO88" s="47"/>
      <c r="JMP88" s="47"/>
      <c r="JMQ88" s="47"/>
      <c r="JMR88" s="47"/>
      <c r="JMS88" s="47"/>
      <c r="JMT88" s="47"/>
      <c r="JMU88" s="47"/>
      <c r="JMV88" s="47"/>
      <c r="JMW88" s="47"/>
      <c r="JMX88" s="47"/>
      <c r="JMY88" s="47"/>
      <c r="JMZ88" s="47"/>
      <c r="JNA88" s="47"/>
      <c r="JNB88" s="47"/>
      <c r="JNC88" s="47"/>
      <c r="JND88" s="47"/>
      <c r="JNE88" s="47"/>
      <c r="JNF88" s="47"/>
      <c r="JNG88" s="47"/>
      <c r="JNH88" s="47"/>
      <c r="JNI88" s="47"/>
      <c r="JNJ88" s="47"/>
      <c r="JNK88" s="47"/>
      <c r="JNL88" s="47"/>
      <c r="JNM88" s="47"/>
      <c r="JNN88" s="47"/>
      <c r="JNO88" s="47"/>
      <c r="JNP88" s="47"/>
      <c r="JNQ88" s="47"/>
      <c r="JNR88" s="47"/>
      <c r="JNS88" s="47"/>
      <c r="JNT88" s="47"/>
      <c r="JNU88" s="47"/>
      <c r="JNV88" s="47"/>
      <c r="JNW88" s="47"/>
      <c r="JNX88" s="47"/>
      <c r="JNY88" s="47"/>
      <c r="JNZ88" s="47"/>
      <c r="JOA88" s="47"/>
      <c r="JOB88" s="47"/>
      <c r="JOC88" s="47"/>
      <c r="JOD88" s="47"/>
      <c r="JOE88" s="47"/>
      <c r="JOF88" s="47"/>
      <c r="JOG88" s="47"/>
      <c r="JOH88" s="47"/>
      <c r="JOI88" s="47"/>
      <c r="JOJ88" s="47"/>
      <c r="JOK88" s="47"/>
      <c r="JOL88" s="47"/>
      <c r="JOM88" s="47"/>
      <c r="JON88" s="47"/>
      <c r="JOO88" s="47"/>
      <c r="JOP88" s="47"/>
      <c r="JOQ88" s="47"/>
      <c r="JOR88" s="47"/>
      <c r="JOS88" s="47"/>
      <c r="JOT88" s="47"/>
      <c r="JOU88" s="47"/>
      <c r="JOV88" s="47"/>
      <c r="JOW88" s="47"/>
      <c r="JOX88" s="47"/>
      <c r="JOY88" s="47"/>
      <c r="JOZ88" s="47"/>
      <c r="JPA88" s="47"/>
      <c r="JPB88" s="47"/>
      <c r="JPC88" s="47"/>
      <c r="JPD88" s="47"/>
      <c r="JPE88" s="47"/>
      <c r="JPF88" s="47"/>
      <c r="JPG88" s="47"/>
      <c r="JPH88" s="47"/>
      <c r="JPI88" s="47"/>
      <c r="JPJ88" s="47"/>
      <c r="JPK88" s="47"/>
      <c r="JPL88" s="47"/>
      <c r="JPM88" s="47"/>
      <c r="JPN88" s="47"/>
      <c r="JPO88" s="47"/>
      <c r="JPP88" s="47"/>
      <c r="JPQ88" s="47"/>
      <c r="JPR88" s="47"/>
      <c r="JPS88" s="47"/>
      <c r="JPT88" s="47"/>
      <c r="JPU88" s="47"/>
      <c r="JPV88" s="47"/>
      <c r="JPW88" s="47"/>
      <c r="JPX88" s="47"/>
      <c r="JPY88" s="47"/>
      <c r="JPZ88" s="47"/>
      <c r="JQA88" s="47"/>
      <c r="JQB88" s="47"/>
      <c r="JQC88" s="47"/>
      <c r="JQD88" s="47"/>
      <c r="JQE88" s="47"/>
      <c r="JQF88" s="47"/>
      <c r="JQG88" s="47"/>
      <c r="JQH88" s="47"/>
      <c r="JQI88" s="47"/>
      <c r="JQJ88" s="47"/>
      <c r="JQK88" s="47"/>
      <c r="JQL88" s="47"/>
      <c r="JQM88" s="47"/>
      <c r="JQN88" s="47"/>
      <c r="JQO88" s="47"/>
      <c r="JQP88" s="47"/>
      <c r="JQQ88" s="47"/>
      <c r="JQR88" s="47"/>
      <c r="JQS88" s="47"/>
      <c r="JQT88" s="47"/>
      <c r="JQU88" s="47"/>
      <c r="JQV88" s="47"/>
      <c r="JQW88" s="47"/>
      <c r="JQX88" s="47"/>
      <c r="JQY88" s="47"/>
      <c r="JQZ88" s="47"/>
      <c r="JRA88" s="47"/>
      <c r="JRB88" s="47"/>
      <c r="JRC88" s="47"/>
      <c r="JRD88" s="47"/>
      <c r="JRE88" s="47"/>
      <c r="JRF88" s="47"/>
      <c r="JRG88" s="47"/>
      <c r="JRH88" s="47"/>
      <c r="JRI88" s="47"/>
      <c r="JRJ88" s="47"/>
      <c r="JRK88" s="47"/>
      <c r="JRL88" s="47"/>
      <c r="JRM88" s="47"/>
      <c r="JRN88" s="47"/>
      <c r="JRO88" s="47"/>
      <c r="JRP88" s="47"/>
      <c r="JRQ88" s="47"/>
      <c r="JRR88" s="47"/>
      <c r="JRS88" s="47"/>
      <c r="JRT88" s="47"/>
      <c r="JRU88" s="47"/>
      <c r="JRV88" s="47"/>
      <c r="JRW88" s="47"/>
      <c r="JRX88" s="47"/>
      <c r="JRY88" s="47"/>
      <c r="JRZ88" s="47"/>
      <c r="JSA88" s="47"/>
      <c r="JSB88" s="47"/>
      <c r="JSC88" s="47"/>
      <c r="JSD88" s="47"/>
      <c r="JSE88" s="47"/>
      <c r="JSF88" s="47"/>
      <c r="JSG88" s="47"/>
      <c r="JSH88" s="47"/>
      <c r="JSI88" s="47"/>
      <c r="JSJ88" s="47"/>
      <c r="JSK88" s="47"/>
      <c r="JSL88" s="47"/>
      <c r="JSM88" s="47"/>
      <c r="JSN88" s="47"/>
      <c r="JSO88" s="47"/>
      <c r="JSP88" s="47"/>
      <c r="JSQ88" s="47"/>
      <c r="JSR88" s="47"/>
      <c r="JSS88" s="47"/>
      <c r="JST88" s="47"/>
      <c r="JSU88" s="47"/>
      <c r="JSV88" s="47"/>
      <c r="JSW88" s="47"/>
      <c r="JSX88" s="47"/>
      <c r="JSY88" s="47"/>
      <c r="JSZ88" s="47"/>
      <c r="JTA88" s="47"/>
      <c r="JTB88" s="47"/>
      <c r="JTC88" s="47"/>
      <c r="JTD88" s="47"/>
      <c r="JTE88" s="47"/>
      <c r="JTF88" s="47"/>
      <c r="JTG88" s="47"/>
      <c r="JTH88" s="47"/>
      <c r="JTI88" s="47"/>
      <c r="JTJ88" s="47"/>
      <c r="JTK88" s="47"/>
      <c r="JTL88" s="47"/>
      <c r="JTM88" s="47"/>
      <c r="JTN88" s="47"/>
      <c r="JTO88" s="47"/>
      <c r="JTP88" s="47"/>
      <c r="JTQ88" s="47"/>
      <c r="JTR88" s="47"/>
      <c r="JTS88" s="47"/>
      <c r="JTT88" s="47"/>
      <c r="JTU88" s="47"/>
      <c r="JTV88" s="47"/>
      <c r="JTW88" s="47"/>
      <c r="JTX88" s="47"/>
      <c r="JTY88" s="47"/>
      <c r="JTZ88" s="47"/>
      <c r="JUA88" s="47"/>
      <c r="JUB88" s="47"/>
      <c r="JUC88" s="47"/>
      <c r="JUD88" s="47"/>
      <c r="JUE88" s="47"/>
      <c r="JUF88" s="47"/>
      <c r="JUG88" s="47"/>
      <c r="JUH88" s="47"/>
      <c r="JUI88" s="47"/>
      <c r="JUJ88" s="47"/>
      <c r="JUK88" s="47"/>
      <c r="JUL88" s="47"/>
      <c r="JUM88" s="47"/>
      <c r="JUN88" s="47"/>
      <c r="JUO88" s="47"/>
      <c r="JUP88" s="47"/>
      <c r="JUQ88" s="47"/>
      <c r="JUR88" s="47"/>
      <c r="JUS88" s="47"/>
      <c r="JUT88" s="47"/>
      <c r="JUU88" s="47"/>
      <c r="JUV88" s="47"/>
      <c r="JUW88" s="47"/>
      <c r="JUX88" s="47"/>
      <c r="JUY88" s="47"/>
      <c r="JUZ88" s="47"/>
      <c r="JVA88" s="47"/>
      <c r="JVB88" s="47"/>
      <c r="JVC88" s="47"/>
      <c r="JVD88" s="47"/>
      <c r="JVE88" s="47"/>
      <c r="JVF88" s="47"/>
      <c r="JVG88" s="47"/>
      <c r="JVH88" s="47"/>
      <c r="JVI88" s="47"/>
      <c r="JVJ88" s="47"/>
      <c r="JVK88" s="47"/>
      <c r="JVL88" s="47"/>
      <c r="JVM88" s="47"/>
      <c r="JVN88" s="47"/>
      <c r="JVO88" s="47"/>
      <c r="JVP88" s="47"/>
      <c r="JVQ88" s="47"/>
      <c r="JVR88" s="47"/>
      <c r="JVS88" s="47"/>
      <c r="JVT88" s="47"/>
      <c r="JVU88" s="47"/>
      <c r="JVV88" s="47"/>
      <c r="JVW88" s="47"/>
      <c r="JVX88" s="47"/>
      <c r="JVY88" s="47"/>
      <c r="JVZ88" s="47"/>
      <c r="JWA88" s="47"/>
      <c r="JWB88" s="47"/>
      <c r="JWC88" s="47"/>
      <c r="JWD88" s="47"/>
      <c r="JWE88" s="47"/>
      <c r="JWF88" s="47"/>
      <c r="JWG88" s="47"/>
      <c r="JWH88" s="47"/>
      <c r="JWI88" s="47"/>
      <c r="JWJ88" s="47"/>
      <c r="JWK88" s="47"/>
      <c r="JWL88" s="47"/>
      <c r="JWM88" s="47"/>
      <c r="JWN88" s="47"/>
      <c r="JWO88" s="47"/>
      <c r="JWP88" s="47"/>
      <c r="JWQ88" s="47"/>
      <c r="JWR88" s="47"/>
      <c r="JWS88" s="47"/>
      <c r="JWT88" s="47"/>
      <c r="JWU88" s="47"/>
      <c r="JWV88" s="47"/>
      <c r="JWW88" s="47"/>
      <c r="JWX88" s="47"/>
      <c r="JWY88" s="47"/>
      <c r="JWZ88" s="47"/>
      <c r="JXA88" s="47"/>
      <c r="JXB88" s="47"/>
      <c r="JXC88" s="47"/>
      <c r="JXD88" s="47"/>
      <c r="JXE88" s="47"/>
      <c r="JXF88" s="47"/>
      <c r="JXG88" s="47"/>
      <c r="JXH88" s="47"/>
      <c r="JXI88" s="47"/>
      <c r="JXJ88" s="47"/>
      <c r="JXK88" s="47"/>
      <c r="JXL88" s="47"/>
      <c r="JXM88" s="47"/>
      <c r="JXN88" s="47"/>
      <c r="JXO88" s="47"/>
      <c r="JXP88" s="47"/>
      <c r="JXQ88" s="47"/>
      <c r="JXR88" s="47"/>
      <c r="JXS88" s="47"/>
      <c r="JXT88" s="47"/>
      <c r="JXU88" s="47"/>
      <c r="JXV88" s="47"/>
      <c r="JXW88" s="47"/>
      <c r="JXX88" s="47"/>
      <c r="JXY88" s="47"/>
      <c r="JXZ88" s="47"/>
      <c r="JYA88" s="47"/>
      <c r="JYB88" s="47"/>
      <c r="JYC88" s="47"/>
      <c r="JYD88" s="47"/>
      <c r="JYE88" s="47"/>
      <c r="JYF88" s="47"/>
      <c r="JYG88" s="47"/>
      <c r="JYH88" s="47"/>
      <c r="JYI88" s="47"/>
      <c r="JYJ88" s="47"/>
      <c r="JYK88" s="47"/>
      <c r="JYL88" s="47"/>
      <c r="JYM88" s="47"/>
      <c r="JYN88" s="47"/>
      <c r="JYO88" s="47"/>
      <c r="JYP88" s="47"/>
      <c r="JYQ88" s="47"/>
      <c r="JYR88" s="47"/>
      <c r="JYS88" s="47"/>
      <c r="JYT88" s="47"/>
      <c r="JYU88" s="47"/>
      <c r="JYV88" s="47"/>
      <c r="JYW88" s="47"/>
      <c r="JYX88" s="47"/>
      <c r="JYY88" s="47"/>
      <c r="JYZ88" s="47"/>
      <c r="JZA88" s="47"/>
      <c r="JZB88" s="47"/>
      <c r="JZC88" s="47"/>
      <c r="JZD88" s="47"/>
      <c r="JZE88" s="47"/>
      <c r="JZF88" s="47"/>
      <c r="JZG88" s="47"/>
      <c r="JZH88" s="47"/>
      <c r="JZI88" s="47"/>
      <c r="JZJ88" s="47"/>
      <c r="JZK88" s="47"/>
      <c r="JZL88" s="47"/>
      <c r="JZM88" s="47"/>
      <c r="JZN88" s="47"/>
      <c r="JZO88" s="47"/>
      <c r="JZP88" s="47"/>
      <c r="JZQ88" s="47"/>
      <c r="JZR88" s="47"/>
      <c r="JZS88" s="47"/>
      <c r="JZT88" s="47"/>
      <c r="JZU88" s="47"/>
      <c r="JZV88" s="47"/>
      <c r="JZW88" s="47"/>
      <c r="JZX88" s="47"/>
      <c r="JZY88" s="47"/>
      <c r="JZZ88" s="47"/>
      <c r="KAA88" s="47"/>
      <c r="KAB88" s="47"/>
      <c r="KAC88" s="47"/>
      <c r="KAD88" s="47"/>
      <c r="KAE88" s="47"/>
      <c r="KAF88" s="47"/>
      <c r="KAG88" s="47"/>
      <c r="KAH88" s="47"/>
      <c r="KAI88" s="47"/>
      <c r="KAJ88" s="47"/>
      <c r="KAK88" s="47"/>
      <c r="KAL88" s="47"/>
      <c r="KAM88" s="47"/>
      <c r="KAN88" s="47"/>
      <c r="KAO88" s="47"/>
      <c r="KAP88" s="47"/>
      <c r="KAQ88" s="47"/>
      <c r="KAR88" s="47"/>
      <c r="KAS88" s="47"/>
      <c r="KAT88" s="47"/>
      <c r="KAU88" s="47"/>
      <c r="KAV88" s="47"/>
      <c r="KAW88" s="47"/>
      <c r="KAX88" s="47"/>
      <c r="KAY88" s="47"/>
      <c r="KAZ88" s="47"/>
      <c r="KBA88" s="47"/>
      <c r="KBB88" s="47"/>
      <c r="KBC88" s="47"/>
      <c r="KBD88" s="47"/>
      <c r="KBE88" s="47"/>
      <c r="KBF88" s="47"/>
      <c r="KBG88" s="47"/>
      <c r="KBH88" s="47"/>
      <c r="KBI88" s="47"/>
      <c r="KBJ88" s="47"/>
      <c r="KBK88" s="47"/>
      <c r="KBL88" s="47"/>
      <c r="KBM88" s="47"/>
      <c r="KBN88" s="47"/>
      <c r="KBO88" s="47"/>
      <c r="KBP88" s="47"/>
      <c r="KBQ88" s="47"/>
      <c r="KBR88" s="47"/>
      <c r="KBS88" s="47"/>
      <c r="KBT88" s="47"/>
      <c r="KBU88" s="47"/>
      <c r="KBV88" s="47"/>
      <c r="KBW88" s="47"/>
      <c r="KBX88" s="47"/>
      <c r="KBY88" s="47"/>
      <c r="KBZ88" s="47"/>
      <c r="KCA88" s="47"/>
      <c r="KCB88" s="47"/>
      <c r="KCC88" s="47"/>
      <c r="KCD88" s="47"/>
      <c r="KCE88" s="47"/>
      <c r="KCF88" s="47"/>
      <c r="KCG88" s="47"/>
      <c r="KCH88" s="47"/>
      <c r="KCI88" s="47"/>
      <c r="KCJ88" s="47"/>
      <c r="KCK88" s="47"/>
      <c r="KCL88" s="47"/>
      <c r="KCM88" s="47"/>
      <c r="KCN88" s="47"/>
      <c r="KCO88" s="47"/>
      <c r="KCP88" s="47"/>
      <c r="KCQ88" s="47"/>
      <c r="KCR88" s="47"/>
      <c r="KCS88" s="47"/>
      <c r="KCT88" s="47"/>
      <c r="KCU88" s="47"/>
      <c r="KCV88" s="47"/>
      <c r="KCW88" s="47"/>
      <c r="KCX88" s="47"/>
      <c r="KCY88" s="47"/>
      <c r="KCZ88" s="47"/>
      <c r="KDA88" s="47"/>
      <c r="KDB88" s="47"/>
      <c r="KDC88" s="47"/>
      <c r="KDD88" s="47"/>
      <c r="KDE88" s="47"/>
      <c r="KDF88" s="47"/>
      <c r="KDG88" s="47"/>
      <c r="KDH88" s="47"/>
      <c r="KDI88" s="47"/>
      <c r="KDJ88" s="47"/>
      <c r="KDK88" s="47"/>
      <c r="KDL88" s="47"/>
      <c r="KDM88" s="47"/>
      <c r="KDN88" s="47"/>
      <c r="KDO88" s="47"/>
      <c r="KDP88" s="47"/>
      <c r="KDQ88" s="47"/>
      <c r="KDR88" s="47"/>
      <c r="KDS88" s="47"/>
      <c r="KDT88" s="47"/>
      <c r="KDU88" s="47"/>
      <c r="KDV88" s="47"/>
      <c r="KDW88" s="47"/>
      <c r="KDX88" s="47"/>
      <c r="KDY88" s="47"/>
      <c r="KDZ88" s="47"/>
      <c r="KEA88" s="47"/>
      <c r="KEB88" s="47"/>
      <c r="KEC88" s="47"/>
      <c r="KED88" s="47"/>
      <c r="KEE88" s="47"/>
      <c r="KEF88" s="47"/>
      <c r="KEG88" s="47"/>
      <c r="KEH88" s="47"/>
      <c r="KEI88" s="47"/>
      <c r="KEJ88" s="47"/>
      <c r="KEK88" s="47"/>
      <c r="KEL88" s="47"/>
      <c r="KEM88" s="47"/>
      <c r="KEN88" s="47"/>
      <c r="KEO88" s="47"/>
      <c r="KEP88" s="47"/>
      <c r="KEQ88" s="47"/>
      <c r="KER88" s="47"/>
      <c r="KES88" s="47"/>
      <c r="KET88" s="47"/>
      <c r="KEU88" s="47"/>
      <c r="KEV88" s="47"/>
      <c r="KEW88" s="47"/>
      <c r="KEX88" s="47"/>
      <c r="KEY88" s="47"/>
      <c r="KEZ88" s="47"/>
      <c r="KFA88" s="47"/>
      <c r="KFB88" s="47"/>
      <c r="KFC88" s="47"/>
      <c r="KFD88" s="47"/>
      <c r="KFE88" s="47"/>
      <c r="KFF88" s="47"/>
      <c r="KFG88" s="47"/>
      <c r="KFH88" s="47"/>
      <c r="KFI88" s="47"/>
      <c r="KFJ88" s="47"/>
      <c r="KFK88" s="47"/>
      <c r="KFL88" s="47"/>
      <c r="KFM88" s="47"/>
      <c r="KFN88" s="47"/>
      <c r="KFO88" s="47"/>
      <c r="KFP88" s="47"/>
      <c r="KFQ88" s="47"/>
      <c r="KFR88" s="47"/>
      <c r="KFS88" s="47"/>
      <c r="KFT88" s="47"/>
      <c r="KFU88" s="47"/>
      <c r="KFV88" s="47"/>
      <c r="KFW88" s="47"/>
      <c r="KFX88" s="47"/>
      <c r="KFY88" s="47"/>
      <c r="KFZ88" s="47"/>
      <c r="KGA88" s="47"/>
      <c r="KGB88" s="47"/>
      <c r="KGC88" s="47"/>
      <c r="KGD88" s="47"/>
      <c r="KGE88" s="47"/>
      <c r="KGF88" s="47"/>
      <c r="KGG88" s="47"/>
      <c r="KGH88" s="47"/>
      <c r="KGI88" s="47"/>
      <c r="KGJ88" s="47"/>
      <c r="KGK88" s="47"/>
      <c r="KGL88" s="47"/>
      <c r="KGM88" s="47"/>
      <c r="KGN88" s="47"/>
      <c r="KGO88" s="47"/>
      <c r="KGP88" s="47"/>
      <c r="KGQ88" s="47"/>
      <c r="KGR88" s="47"/>
      <c r="KGS88" s="47"/>
      <c r="KGT88" s="47"/>
      <c r="KGU88" s="47"/>
      <c r="KGV88" s="47"/>
      <c r="KGW88" s="47"/>
      <c r="KGX88" s="47"/>
      <c r="KGY88" s="47"/>
      <c r="KGZ88" s="47"/>
      <c r="KHA88" s="47"/>
      <c r="KHB88" s="47"/>
      <c r="KHC88" s="47"/>
      <c r="KHD88" s="47"/>
      <c r="KHE88" s="47"/>
      <c r="KHF88" s="47"/>
      <c r="KHG88" s="47"/>
      <c r="KHH88" s="47"/>
      <c r="KHI88" s="47"/>
      <c r="KHJ88" s="47"/>
      <c r="KHK88" s="47"/>
      <c r="KHL88" s="47"/>
      <c r="KHM88" s="47"/>
      <c r="KHN88" s="47"/>
      <c r="KHO88" s="47"/>
      <c r="KHP88" s="47"/>
      <c r="KHQ88" s="47"/>
      <c r="KHR88" s="47"/>
      <c r="KHS88" s="47"/>
      <c r="KHT88" s="47"/>
      <c r="KHU88" s="47"/>
      <c r="KHV88" s="47"/>
      <c r="KHW88" s="47"/>
      <c r="KHX88" s="47"/>
      <c r="KHY88" s="47"/>
      <c r="KHZ88" s="47"/>
      <c r="KIA88" s="47"/>
      <c r="KIB88" s="47"/>
      <c r="KIC88" s="47"/>
      <c r="KID88" s="47"/>
      <c r="KIE88" s="47"/>
      <c r="KIF88" s="47"/>
      <c r="KIG88" s="47"/>
      <c r="KIH88" s="47"/>
      <c r="KII88" s="47"/>
      <c r="KIJ88" s="47"/>
      <c r="KIK88" s="47"/>
      <c r="KIL88" s="47"/>
      <c r="KIM88" s="47"/>
      <c r="KIN88" s="47"/>
      <c r="KIO88" s="47"/>
      <c r="KIP88" s="47"/>
      <c r="KIQ88" s="47"/>
      <c r="KIR88" s="47"/>
      <c r="KIS88" s="47"/>
      <c r="KIT88" s="47"/>
      <c r="KIU88" s="47"/>
      <c r="KIV88" s="47"/>
      <c r="KIW88" s="47"/>
      <c r="KIX88" s="47"/>
      <c r="KIY88" s="47"/>
      <c r="KIZ88" s="47"/>
      <c r="KJA88" s="47"/>
      <c r="KJB88" s="47"/>
      <c r="KJC88" s="47"/>
      <c r="KJD88" s="47"/>
      <c r="KJE88" s="47"/>
      <c r="KJF88" s="47"/>
      <c r="KJG88" s="47"/>
      <c r="KJH88" s="47"/>
      <c r="KJI88" s="47"/>
      <c r="KJJ88" s="47"/>
      <c r="KJK88" s="47"/>
      <c r="KJL88" s="47"/>
      <c r="KJM88" s="47"/>
      <c r="KJN88" s="47"/>
      <c r="KJO88" s="47"/>
      <c r="KJP88" s="47"/>
      <c r="KJQ88" s="47"/>
      <c r="KJR88" s="47"/>
      <c r="KJS88" s="47"/>
      <c r="KJT88" s="47"/>
      <c r="KJU88" s="47"/>
      <c r="KJV88" s="47"/>
      <c r="KJW88" s="47"/>
      <c r="KJX88" s="47"/>
      <c r="KJY88" s="47"/>
      <c r="KJZ88" s="47"/>
      <c r="KKA88" s="47"/>
      <c r="KKB88" s="47"/>
      <c r="KKC88" s="47"/>
      <c r="KKD88" s="47"/>
      <c r="KKE88" s="47"/>
      <c r="KKF88" s="47"/>
      <c r="KKG88" s="47"/>
      <c r="KKH88" s="47"/>
      <c r="KKI88" s="47"/>
      <c r="KKJ88" s="47"/>
      <c r="KKK88" s="47"/>
      <c r="KKL88" s="47"/>
      <c r="KKM88" s="47"/>
      <c r="KKN88" s="47"/>
      <c r="KKO88" s="47"/>
      <c r="KKP88" s="47"/>
      <c r="KKQ88" s="47"/>
      <c r="KKR88" s="47"/>
      <c r="KKS88" s="47"/>
      <c r="KKT88" s="47"/>
      <c r="KKU88" s="47"/>
      <c r="KKV88" s="47"/>
      <c r="KKW88" s="47"/>
      <c r="KKX88" s="47"/>
      <c r="KKY88" s="47"/>
      <c r="KKZ88" s="47"/>
      <c r="KLA88" s="47"/>
      <c r="KLB88" s="47"/>
      <c r="KLC88" s="47"/>
      <c r="KLD88" s="47"/>
      <c r="KLE88" s="47"/>
      <c r="KLF88" s="47"/>
      <c r="KLG88" s="47"/>
      <c r="KLH88" s="47"/>
      <c r="KLI88" s="47"/>
      <c r="KLJ88" s="47"/>
      <c r="KLK88" s="47"/>
      <c r="KLL88" s="47"/>
      <c r="KLM88" s="47"/>
      <c r="KLN88" s="47"/>
      <c r="KLO88" s="47"/>
      <c r="KLP88" s="47"/>
      <c r="KLQ88" s="47"/>
      <c r="KLR88" s="47"/>
      <c r="KLS88" s="47"/>
      <c r="KLT88" s="47"/>
      <c r="KLU88" s="47"/>
      <c r="KLV88" s="47"/>
      <c r="KLW88" s="47"/>
      <c r="KLX88" s="47"/>
      <c r="KLY88" s="47"/>
      <c r="KLZ88" s="47"/>
      <c r="KMA88" s="47"/>
      <c r="KMB88" s="47"/>
      <c r="KMC88" s="47"/>
      <c r="KMD88" s="47"/>
      <c r="KME88" s="47"/>
      <c r="KMF88" s="47"/>
      <c r="KMG88" s="47"/>
      <c r="KMH88" s="47"/>
      <c r="KMI88" s="47"/>
      <c r="KMJ88" s="47"/>
      <c r="KMK88" s="47"/>
      <c r="KML88" s="47"/>
      <c r="KMM88" s="47"/>
      <c r="KMN88" s="47"/>
      <c r="KMO88" s="47"/>
      <c r="KMP88" s="47"/>
      <c r="KMQ88" s="47"/>
      <c r="KMR88" s="47"/>
      <c r="KMS88" s="47"/>
      <c r="KMT88" s="47"/>
      <c r="KMU88" s="47"/>
      <c r="KMV88" s="47"/>
      <c r="KMW88" s="47"/>
      <c r="KMX88" s="47"/>
      <c r="KMY88" s="47"/>
      <c r="KMZ88" s="47"/>
      <c r="KNA88" s="47"/>
      <c r="KNB88" s="47"/>
      <c r="KNC88" s="47"/>
      <c r="KND88" s="47"/>
      <c r="KNE88" s="47"/>
      <c r="KNF88" s="47"/>
      <c r="KNG88" s="47"/>
      <c r="KNH88" s="47"/>
      <c r="KNI88" s="47"/>
      <c r="KNJ88" s="47"/>
      <c r="KNK88" s="47"/>
      <c r="KNL88" s="47"/>
      <c r="KNM88" s="47"/>
      <c r="KNN88" s="47"/>
      <c r="KNO88" s="47"/>
      <c r="KNP88" s="47"/>
      <c r="KNQ88" s="47"/>
      <c r="KNR88" s="47"/>
      <c r="KNS88" s="47"/>
      <c r="KNT88" s="47"/>
      <c r="KNU88" s="47"/>
      <c r="KNV88" s="47"/>
      <c r="KNW88" s="47"/>
      <c r="KNX88" s="47"/>
      <c r="KNY88" s="47"/>
      <c r="KNZ88" s="47"/>
      <c r="KOA88" s="47"/>
      <c r="KOB88" s="47"/>
      <c r="KOC88" s="47"/>
      <c r="KOD88" s="47"/>
      <c r="KOE88" s="47"/>
      <c r="KOF88" s="47"/>
      <c r="KOG88" s="47"/>
      <c r="KOH88" s="47"/>
      <c r="KOI88" s="47"/>
      <c r="KOJ88" s="47"/>
      <c r="KOK88" s="47"/>
      <c r="KOL88" s="47"/>
      <c r="KOM88" s="47"/>
      <c r="KON88" s="47"/>
      <c r="KOO88" s="47"/>
      <c r="KOP88" s="47"/>
      <c r="KOQ88" s="47"/>
      <c r="KOR88" s="47"/>
      <c r="KOS88" s="47"/>
      <c r="KOT88" s="47"/>
      <c r="KOU88" s="47"/>
      <c r="KOV88" s="47"/>
      <c r="KOW88" s="47"/>
      <c r="KOX88" s="47"/>
      <c r="KOY88" s="47"/>
      <c r="KOZ88" s="47"/>
      <c r="KPA88" s="47"/>
      <c r="KPB88" s="47"/>
      <c r="KPC88" s="47"/>
      <c r="KPD88" s="47"/>
      <c r="KPE88" s="47"/>
      <c r="KPF88" s="47"/>
      <c r="KPG88" s="47"/>
      <c r="KPH88" s="47"/>
      <c r="KPI88" s="47"/>
      <c r="KPJ88" s="47"/>
      <c r="KPK88" s="47"/>
      <c r="KPL88" s="47"/>
      <c r="KPM88" s="47"/>
      <c r="KPN88" s="47"/>
      <c r="KPO88" s="47"/>
      <c r="KPP88" s="47"/>
      <c r="KPQ88" s="47"/>
      <c r="KPR88" s="47"/>
      <c r="KPS88" s="47"/>
      <c r="KPT88" s="47"/>
      <c r="KPU88" s="47"/>
      <c r="KPV88" s="47"/>
      <c r="KPW88" s="47"/>
      <c r="KPX88" s="47"/>
      <c r="KPY88" s="47"/>
      <c r="KPZ88" s="47"/>
      <c r="KQA88" s="47"/>
      <c r="KQB88" s="47"/>
      <c r="KQC88" s="47"/>
      <c r="KQD88" s="47"/>
      <c r="KQE88" s="47"/>
      <c r="KQF88" s="47"/>
      <c r="KQG88" s="47"/>
      <c r="KQH88" s="47"/>
      <c r="KQI88" s="47"/>
      <c r="KQJ88" s="47"/>
      <c r="KQK88" s="47"/>
      <c r="KQL88" s="47"/>
      <c r="KQM88" s="47"/>
      <c r="KQN88" s="47"/>
      <c r="KQO88" s="47"/>
      <c r="KQP88" s="47"/>
      <c r="KQQ88" s="47"/>
      <c r="KQR88" s="47"/>
      <c r="KQS88" s="47"/>
      <c r="KQT88" s="47"/>
      <c r="KQU88" s="47"/>
      <c r="KQV88" s="47"/>
      <c r="KQW88" s="47"/>
      <c r="KQX88" s="47"/>
      <c r="KQY88" s="47"/>
      <c r="KQZ88" s="47"/>
      <c r="KRA88" s="47"/>
      <c r="KRB88" s="47"/>
      <c r="KRC88" s="47"/>
      <c r="KRD88" s="47"/>
      <c r="KRE88" s="47"/>
      <c r="KRF88" s="47"/>
      <c r="KRG88" s="47"/>
      <c r="KRH88" s="47"/>
      <c r="KRI88" s="47"/>
      <c r="KRJ88" s="47"/>
      <c r="KRK88" s="47"/>
      <c r="KRL88" s="47"/>
      <c r="KRM88" s="47"/>
      <c r="KRN88" s="47"/>
      <c r="KRO88" s="47"/>
      <c r="KRP88" s="47"/>
      <c r="KRQ88" s="47"/>
      <c r="KRR88" s="47"/>
      <c r="KRS88" s="47"/>
      <c r="KRT88" s="47"/>
      <c r="KRU88" s="47"/>
      <c r="KRV88" s="47"/>
      <c r="KRW88" s="47"/>
      <c r="KRX88" s="47"/>
      <c r="KRY88" s="47"/>
      <c r="KRZ88" s="47"/>
      <c r="KSA88" s="47"/>
      <c r="KSB88" s="47"/>
      <c r="KSC88" s="47"/>
      <c r="KSD88" s="47"/>
      <c r="KSE88" s="47"/>
      <c r="KSF88" s="47"/>
      <c r="KSG88" s="47"/>
      <c r="KSH88" s="47"/>
      <c r="KSI88" s="47"/>
      <c r="KSJ88" s="47"/>
      <c r="KSK88" s="47"/>
      <c r="KSL88" s="47"/>
      <c r="KSM88" s="47"/>
      <c r="KSN88" s="47"/>
      <c r="KSO88" s="47"/>
      <c r="KSP88" s="47"/>
      <c r="KSQ88" s="47"/>
      <c r="KSR88" s="47"/>
      <c r="KSS88" s="47"/>
      <c r="KST88" s="47"/>
      <c r="KSU88" s="47"/>
      <c r="KSV88" s="47"/>
      <c r="KSW88" s="47"/>
      <c r="KSX88" s="47"/>
      <c r="KSY88" s="47"/>
      <c r="KSZ88" s="47"/>
      <c r="KTA88" s="47"/>
      <c r="KTB88" s="47"/>
      <c r="KTC88" s="47"/>
      <c r="KTD88" s="47"/>
      <c r="KTE88" s="47"/>
      <c r="KTF88" s="47"/>
      <c r="KTG88" s="47"/>
      <c r="KTH88" s="47"/>
      <c r="KTI88" s="47"/>
      <c r="KTJ88" s="47"/>
      <c r="KTK88" s="47"/>
      <c r="KTL88" s="47"/>
      <c r="KTM88" s="47"/>
      <c r="KTN88" s="47"/>
      <c r="KTO88" s="47"/>
      <c r="KTP88" s="47"/>
      <c r="KTQ88" s="47"/>
      <c r="KTR88" s="47"/>
      <c r="KTS88" s="47"/>
      <c r="KTT88" s="47"/>
      <c r="KTU88" s="47"/>
      <c r="KTV88" s="47"/>
      <c r="KTW88" s="47"/>
      <c r="KTX88" s="47"/>
      <c r="KTY88" s="47"/>
      <c r="KTZ88" s="47"/>
      <c r="KUA88" s="47"/>
      <c r="KUB88" s="47"/>
      <c r="KUC88" s="47"/>
      <c r="KUD88" s="47"/>
      <c r="KUE88" s="47"/>
      <c r="KUF88" s="47"/>
      <c r="KUG88" s="47"/>
      <c r="KUH88" s="47"/>
      <c r="KUI88" s="47"/>
      <c r="KUJ88" s="47"/>
      <c r="KUK88" s="47"/>
      <c r="KUL88" s="47"/>
      <c r="KUM88" s="47"/>
      <c r="KUN88" s="47"/>
      <c r="KUO88" s="47"/>
      <c r="KUP88" s="47"/>
      <c r="KUQ88" s="47"/>
      <c r="KUR88" s="47"/>
      <c r="KUS88" s="47"/>
      <c r="KUT88" s="47"/>
      <c r="KUU88" s="47"/>
      <c r="KUV88" s="47"/>
      <c r="KUW88" s="47"/>
      <c r="KUX88" s="47"/>
      <c r="KUY88" s="47"/>
      <c r="KUZ88" s="47"/>
      <c r="KVA88" s="47"/>
      <c r="KVB88" s="47"/>
      <c r="KVC88" s="47"/>
      <c r="KVD88" s="47"/>
      <c r="KVE88" s="47"/>
      <c r="KVF88" s="47"/>
      <c r="KVG88" s="47"/>
      <c r="KVH88" s="47"/>
      <c r="KVI88" s="47"/>
      <c r="KVJ88" s="47"/>
      <c r="KVK88" s="47"/>
      <c r="KVL88" s="47"/>
      <c r="KVM88" s="47"/>
      <c r="KVN88" s="47"/>
      <c r="KVO88" s="47"/>
      <c r="KVP88" s="47"/>
      <c r="KVQ88" s="47"/>
      <c r="KVR88" s="47"/>
      <c r="KVS88" s="47"/>
      <c r="KVT88" s="47"/>
      <c r="KVU88" s="47"/>
      <c r="KVV88" s="47"/>
      <c r="KVW88" s="47"/>
      <c r="KVX88" s="47"/>
      <c r="KVY88" s="47"/>
      <c r="KVZ88" s="47"/>
      <c r="KWA88" s="47"/>
      <c r="KWB88" s="47"/>
      <c r="KWC88" s="47"/>
      <c r="KWD88" s="47"/>
      <c r="KWE88" s="47"/>
      <c r="KWF88" s="47"/>
      <c r="KWG88" s="47"/>
      <c r="KWH88" s="47"/>
      <c r="KWI88" s="47"/>
      <c r="KWJ88" s="47"/>
      <c r="KWK88" s="47"/>
      <c r="KWL88" s="47"/>
      <c r="KWM88" s="47"/>
      <c r="KWN88" s="47"/>
      <c r="KWO88" s="47"/>
      <c r="KWP88" s="47"/>
      <c r="KWQ88" s="47"/>
      <c r="KWR88" s="47"/>
      <c r="KWS88" s="47"/>
      <c r="KWT88" s="47"/>
      <c r="KWU88" s="47"/>
      <c r="KWV88" s="47"/>
      <c r="KWW88" s="47"/>
      <c r="KWX88" s="47"/>
      <c r="KWY88" s="47"/>
      <c r="KWZ88" s="47"/>
      <c r="KXA88" s="47"/>
      <c r="KXB88" s="47"/>
      <c r="KXC88" s="47"/>
      <c r="KXD88" s="47"/>
      <c r="KXE88" s="47"/>
      <c r="KXF88" s="47"/>
      <c r="KXG88" s="47"/>
      <c r="KXH88" s="47"/>
      <c r="KXI88" s="47"/>
      <c r="KXJ88" s="47"/>
      <c r="KXK88" s="47"/>
      <c r="KXL88" s="47"/>
      <c r="KXM88" s="47"/>
      <c r="KXN88" s="47"/>
      <c r="KXO88" s="47"/>
      <c r="KXP88" s="47"/>
      <c r="KXQ88" s="47"/>
      <c r="KXR88" s="47"/>
      <c r="KXS88" s="47"/>
      <c r="KXT88" s="47"/>
      <c r="KXU88" s="47"/>
      <c r="KXV88" s="47"/>
      <c r="KXW88" s="47"/>
      <c r="KXX88" s="47"/>
      <c r="KXY88" s="47"/>
      <c r="KXZ88" s="47"/>
      <c r="KYA88" s="47"/>
      <c r="KYB88" s="47"/>
      <c r="KYC88" s="47"/>
      <c r="KYD88" s="47"/>
      <c r="KYE88" s="47"/>
      <c r="KYF88" s="47"/>
      <c r="KYG88" s="47"/>
      <c r="KYH88" s="47"/>
      <c r="KYI88" s="47"/>
      <c r="KYJ88" s="47"/>
      <c r="KYK88" s="47"/>
      <c r="KYL88" s="47"/>
      <c r="KYM88" s="47"/>
      <c r="KYN88" s="47"/>
      <c r="KYO88" s="47"/>
      <c r="KYP88" s="47"/>
      <c r="KYQ88" s="47"/>
      <c r="KYR88" s="47"/>
      <c r="KYS88" s="47"/>
      <c r="KYT88" s="47"/>
      <c r="KYU88" s="47"/>
      <c r="KYV88" s="47"/>
      <c r="KYW88" s="47"/>
      <c r="KYX88" s="47"/>
      <c r="KYY88" s="47"/>
      <c r="KYZ88" s="47"/>
      <c r="KZA88" s="47"/>
      <c r="KZB88" s="47"/>
      <c r="KZC88" s="47"/>
      <c r="KZD88" s="47"/>
      <c r="KZE88" s="47"/>
      <c r="KZF88" s="47"/>
      <c r="KZG88" s="47"/>
      <c r="KZH88" s="47"/>
      <c r="KZI88" s="47"/>
      <c r="KZJ88" s="47"/>
      <c r="KZK88" s="47"/>
      <c r="KZL88" s="47"/>
      <c r="KZM88" s="47"/>
      <c r="KZN88" s="47"/>
      <c r="KZO88" s="47"/>
      <c r="KZP88" s="47"/>
      <c r="KZQ88" s="47"/>
      <c r="KZR88" s="47"/>
      <c r="KZS88" s="47"/>
      <c r="KZT88" s="47"/>
      <c r="KZU88" s="47"/>
      <c r="KZV88" s="47"/>
      <c r="KZW88" s="47"/>
      <c r="KZX88" s="47"/>
      <c r="KZY88" s="47"/>
      <c r="KZZ88" s="47"/>
      <c r="LAA88" s="47"/>
      <c r="LAB88" s="47"/>
      <c r="LAC88" s="47"/>
      <c r="LAD88" s="47"/>
      <c r="LAE88" s="47"/>
      <c r="LAF88" s="47"/>
      <c r="LAG88" s="47"/>
      <c r="LAH88" s="47"/>
      <c r="LAI88" s="47"/>
      <c r="LAJ88" s="47"/>
      <c r="LAK88" s="47"/>
      <c r="LAL88" s="47"/>
      <c r="LAM88" s="47"/>
      <c r="LAN88" s="47"/>
      <c r="LAO88" s="47"/>
      <c r="LAP88" s="47"/>
      <c r="LAQ88" s="47"/>
      <c r="LAR88" s="47"/>
      <c r="LAS88" s="47"/>
      <c r="LAT88" s="47"/>
      <c r="LAU88" s="47"/>
      <c r="LAV88" s="47"/>
      <c r="LAW88" s="47"/>
      <c r="LAX88" s="47"/>
      <c r="LAY88" s="47"/>
      <c r="LAZ88" s="47"/>
      <c r="LBA88" s="47"/>
      <c r="LBB88" s="47"/>
      <c r="LBC88" s="47"/>
      <c r="LBD88" s="47"/>
      <c r="LBE88" s="47"/>
      <c r="LBF88" s="47"/>
      <c r="LBG88" s="47"/>
      <c r="LBH88" s="47"/>
      <c r="LBI88" s="47"/>
      <c r="LBJ88" s="47"/>
      <c r="LBK88" s="47"/>
      <c r="LBL88" s="47"/>
      <c r="LBM88" s="47"/>
      <c r="LBN88" s="47"/>
      <c r="LBO88" s="47"/>
      <c r="LBP88" s="47"/>
      <c r="LBQ88" s="47"/>
      <c r="LBR88" s="47"/>
      <c r="LBS88" s="47"/>
      <c r="LBT88" s="47"/>
      <c r="LBU88" s="47"/>
      <c r="LBV88" s="47"/>
      <c r="LBW88" s="47"/>
      <c r="LBX88" s="47"/>
      <c r="LBY88" s="47"/>
      <c r="LBZ88" s="47"/>
      <c r="LCA88" s="47"/>
      <c r="LCB88" s="47"/>
      <c r="LCC88" s="47"/>
      <c r="LCD88" s="47"/>
      <c r="LCE88" s="47"/>
      <c r="LCF88" s="47"/>
      <c r="LCG88" s="47"/>
      <c r="LCH88" s="47"/>
      <c r="LCI88" s="47"/>
      <c r="LCJ88" s="47"/>
      <c r="LCK88" s="47"/>
      <c r="LCL88" s="47"/>
      <c r="LCM88" s="47"/>
      <c r="LCN88" s="47"/>
      <c r="LCO88" s="47"/>
      <c r="LCP88" s="47"/>
      <c r="LCQ88" s="47"/>
      <c r="LCR88" s="47"/>
      <c r="LCS88" s="47"/>
      <c r="LCT88" s="47"/>
      <c r="LCU88" s="47"/>
      <c r="LCV88" s="47"/>
      <c r="LCW88" s="47"/>
      <c r="LCX88" s="47"/>
      <c r="LCY88" s="47"/>
      <c r="LCZ88" s="47"/>
      <c r="LDA88" s="47"/>
      <c r="LDB88" s="47"/>
      <c r="LDC88" s="47"/>
      <c r="LDD88" s="47"/>
      <c r="LDE88" s="47"/>
      <c r="LDF88" s="47"/>
      <c r="LDG88" s="47"/>
      <c r="LDH88" s="47"/>
      <c r="LDI88" s="47"/>
      <c r="LDJ88" s="47"/>
      <c r="LDK88" s="47"/>
      <c r="LDL88" s="47"/>
      <c r="LDM88" s="47"/>
      <c r="LDN88" s="47"/>
      <c r="LDO88" s="47"/>
      <c r="LDP88" s="47"/>
      <c r="LDQ88" s="47"/>
      <c r="LDR88" s="47"/>
      <c r="LDS88" s="47"/>
      <c r="LDT88" s="47"/>
      <c r="LDU88" s="47"/>
      <c r="LDV88" s="47"/>
      <c r="LDW88" s="47"/>
      <c r="LDX88" s="47"/>
      <c r="LDY88" s="47"/>
      <c r="LDZ88" s="47"/>
      <c r="LEA88" s="47"/>
      <c r="LEB88" s="47"/>
      <c r="LEC88" s="47"/>
      <c r="LED88" s="47"/>
      <c r="LEE88" s="47"/>
      <c r="LEF88" s="47"/>
      <c r="LEG88" s="47"/>
      <c r="LEH88" s="47"/>
      <c r="LEI88" s="47"/>
      <c r="LEJ88" s="47"/>
      <c r="LEK88" s="47"/>
      <c r="LEL88" s="47"/>
      <c r="LEM88" s="47"/>
      <c r="LEN88" s="47"/>
      <c r="LEO88" s="47"/>
      <c r="LEP88" s="47"/>
      <c r="LEQ88" s="47"/>
      <c r="LER88" s="47"/>
      <c r="LES88" s="47"/>
      <c r="LET88" s="47"/>
      <c r="LEU88" s="47"/>
      <c r="LEV88" s="47"/>
      <c r="LEW88" s="47"/>
      <c r="LEX88" s="47"/>
      <c r="LEY88" s="47"/>
      <c r="LEZ88" s="47"/>
      <c r="LFA88" s="47"/>
      <c r="LFB88" s="47"/>
      <c r="LFC88" s="47"/>
      <c r="LFD88" s="47"/>
      <c r="LFE88" s="47"/>
      <c r="LFF88" s="47"/>
      <c r="LFG88" s="47"/>
      <c r="LFH88" s="47"/>
      <c r="LFI88" s="47"/>
      <c r="LFJ88" s="47"/>
      <c r="LFK88" s="47"/>
      <c r="LFL88" s="47"/>
      <c r="LFM88" s="47"/>
      <c r="LFN88" s="47"/>
      <c r="LFO88" s="47"/>
      <c r="LFP88" s="47"/>
      <c r="LFQ88" s="47"/>
      <c r="LFR88" s="47"/>
      <c r="LFS88" s="47"/>
      <c r="LFT88" s="47"/>
      <c r="LFU88" s="47"/>
      <c r="LFV88" s="47"/>
      <c r="LFW88" s="47"/>
      <c r="LFX88" s="47"/>
      <c r="LFY88" s="47"/>
      <c r="LFZ88" s="47"/>
      <c r="LGA88" s="47"/>
      <c r="LGB88" s="47"/>
      <c r="LGC88" s="47"/>
      <c r="LGD88" s="47"/>
      <c r="LGE88" s="47"/>
      <c r="LGF88" s="47"/>
      <c r="LGG88" s="47"/>
      <c r="LGH88" s="47"/>
      <c r="LGI88" s="47"/>
      <c r="LGJ88" s="47"/>
      <c r="LGK88" s="47"/>
      <c r="LGL88" s="47"/>
      <c r="LGM88" s="47"/>
      <c r="LGN88" s="47"/>
      <c r="LGO88" s="47"/>
      <c r="LGP88" s="47"/>
      <c r="LGQ88" s="47"/>
      <c r="LGR88" s="47"/>
      <c r="LGS88" s="47"/>
      <c r="LGT88" s="47"/>
      <c r="LGU88" s="47"/>
      <c r="LGV88" s="47"/>
      <c r="LGW88" s="47"/>
      <c r="LGX88" s="47"/>
      <c r="LGY88" s="47"/>
      <c r="LGZ88" s="47"/>
      <c r="LHA88" s="47"/>
      <c r="LHB88" s="47"/>
      <c r="LHC88" s="47"/>
      <c r="LHD88" s="47"/>
      <c r="LHE88" s="47"/>
      <c r="LHF88" s="47"/>
      <c r="LHG88" s="47"/>
      <c r="LHH88" s="47"/>
      <c r="LHI88" s="47"/>
      <c r="LHJ88" s="47"/>
      <c r="LHK88" s="47"/>
      <c r="LHL88" s="47"/>
      <c r="LHM88" s="47"/>
      <c r="LHN88" s="47"/>
      <c r="LHO88" s="47"/>
      <c r="LHP88" s="47"/>
      <c r="LHQ88" s="47"/>
      <c r="LHR88" s="47"/>
      <c r="LHS88" s="47"/>
      <c r="LHT88" s="47"/>
      <c r="LHU88" s="47"/>
      <c r="LHV88" s="47"/>
      <c r="LHW88" s="47"/>
      <c r="LHX88" s="47"/>
      <c r="LHY88" s="47"/>
      <c r="LHZ88" s="47"/>
      <c r="LIA88" s="47"/>
      <c r="LIB88" s="47"/>
      <c r="LIC88" s="47"/>
      <c r="LID88" s="47"/>
      <c r="LIE88" s="47"/>
      <c r="LIF88" s="47"/>
      <c r="LIG88" s="47"/>
      <c r="LIH88" s="47"/>
      <c r="LII88" s="47"/>
      <c r="LIJ88" s="47"/>
      <c r="LIK88" s="47"/>
      <c r="LIL88" s="47"/>
      <c r="LIM88" s="47"/>
      <c r="LIN88" s="47"/>
      <c r="LIO88" s="47"/>
      <c r="LIP88" s="47"/>
      <c r="LIQ88" s="47"/>
      <c r="LIR88" s="47"/>
      <c r="LIS88" s="47"/>
      <c r="LIT88" s="47"/>
      <c r="LIU88" s="47"/>
      <c r="LIV88" s="47"/>
      <c r="LIW88" s="47"/>
      <c r="LIX88" s="47"/>
      <c r="LIY88" s="47"/>
      <c r="LIZ88" s="47"/>
      <c r="LJA88" s="47"/>
      <c r="LJB88" s="47"/>
      <c r="LJC88" s="47"/>
      <c r="LJD88" s="47"/>
      <c r="LJE88" s="47"/>
      <c r="LJF88" s="47"/>
      <c r="LJG88" s="47"/>
      <c r="LJH88" s="47"/>
      <c r="LJI88" s="47"/>
      <c r="LJJ88" s="47"/>
      <c r="LJK88" s="47"/>
      <c r="LJL88" s="47"/>
      <c r="LJM88" s="47"/>
      <c r="LJN88" s="47"/>
      <c r="LJO88" s="47"/>
      <c r="LJP88" s="47"/>
      <c r="LJQ88" s="47"/>
      <c r="LJR88" s="47"/>
      <c r="LJS88" s="47"/>
      <c r="LJT88" s="47"/>
      <c r="LJU88" s="47"/>
      <c r="LJV88" s="47"/>
      <c r="LJW88" s="47"/>
      <c r="LJX88" s="47"/>
      <c r="LJY88" s="47"/>
      <c r="LJZ88" s="47"/>
      <c r="LKA88" s="47"/>
      <c r="LKB88" s="47"/>
      <c r="LKC88" s="47"/>
      <c r="LKD88" s="47"/>
      <c r="LKE88" s="47"/>
      <c r="LKF88" s="47"/>
      <c r="LKG88" s="47"/>
      <c r="LKH88" s="47"/>
      <c r="LKI88" s="47"/>
      <c r="LKJ88" s="47"/>
      <c r="LKK88" s="47"/>
      <c r="LKL88" s="47"/>
      <c r="LKM88" s="47"/>
      <c r="LKN88" s="47"/>
      <c r="LKO88" s="47"/>
      <c r="LKP88" s="47"/>
      <c r="LKQ88" s="47"/>
      <c r="LKR88" s="47"/>
      <c r="LKS88" s="47"/>
      <c r="LKT88" s="47"/>
      <c r="LKU88" s="47"/>
      <c r="LKV88" s="47"/>
      <c r="LKW88" s="47"/>
      <c r="LKX88" s="47"/>
      <c r="LKY88" s="47"/>
      <c r="LKZ88" s="47"/>
      <c r="LLA88" s="47"/>
      <c r="LLB88" s="47"/>
      <c r="LLC88" s="47"/>
      <c r="LLD88" s="47"/>
      <c r="LLE88" s="47"/>
      <c r="LLF88" s="47"/>
      <c r="LLG88" s="47"/>
      <c r="LLH88" s="47"/>
      <c r="LLI88" s="47"/>
      <c r="LLJ88" s="47"/>
      <c r="LLK88" s="47"/>
      <c r="LLL88" s="47"/>
      <c r="LLM88" s="47"/>
      <c r="LLN88" s="47"/>
      <c r="LLO88" s="47"/>
      <c r="LLP88" s="47"/>
      <c r="LLQ88" s="47"/>
      <c r="LLR88" s="47"/>
      <c r="LLS88" s="47"/>
      <c r="LLT88" s="47"/>
      <c r="LLU88" s="47"/>
      <c r="LLV88" s="47"/>
      <c r="LLW88" s="47"/>
      <c r="LLX88" s="47"/>
      <c r="LLY88" s="47"/>
      <c r="LLZ88" s="47"/>
      <c r="LMA88" s="47"/>
      <c r="LMB88" s="47"/>
      <c r="LMC88" s="47"/>
      <c r="LMD88" s="47"/>
      <c r="LME88" s="47"/>
      <c r="LMF88" s="47"/>
      <c r="LMG88" s="47"/>
      <c r="LMH88" s="47"/>
      <c r="LMI88" s="47"/>
      <c r="LMJ88" s="47"/>
      <c r="LMK88" s="47"/>
      <c r="LML88" s="47"/>
      <c r="LMM88" s="47"/>
      <c r="LMN88" s="47"/>
      <c r="LMO88" s="47"/>
      <c r="LMP88" s="47"/>
      <c r="LMQ88" s="47"/>
      <c r="LMR88" s="47"/>
      <c r="LMS88" s="47"/>
      <c r="LMT88" s="47"/>
      <c r="LMU88" s="47"/>
      <c r="LMV88" s="47"/>
      <c r="LMW88" s="47"/>
      <c r="LMX88" s="47"/>
      <c r="LMY88" s="47"/>
      <c r="LMZ88" s="47"/>
      <c r="LNA88" s="47"/>
      <c r="LNB88" s="47"/>
      <c r="LNC88" s="47"/>
      <c r="LND88" s="47"/>
      <c r="LNE88" s="47"/>
      <c r="LNF88" s="47"/>
      <c r="LNG88" s="47"/>
      <c r="LNH88" s="47"/>
      <c r="LNI88" s="47"/>
      <c r="LNJ88" s="47"/>
      <c r="LNK88" s="47"/>
      <c r="LNL88" s="47"/>
      <c r="LNM88" s="47"/>
      <c r="LNN88" s="47"/>
      <c r="LNO88" s="47"/>
      <c r="LNP88" s="47"/>
      <c r="LNQ88" s="47"/>
      <c r="LNR88" s="47"/>
      <c r="LNS88" s="47"/>
      <c r="LNT88" s="47"/>
      <c r="LNU88" s="47"/>
      <c r="LNV88" s="47"/>
      <c r="LNW88" s="47"/>
      <c r="LNX88" s="47"/>
      <c r="LNY88" s="47"/>
      <c r="LNZ88" s="47"/>
      <c r="LOA88" s="47"/>
      <c r="LOB88" s="47"/>
      <c r="LOC88" s="47"/>
      <c r="LOD88" s="47"/>
      <c r="LOE88" s="47"/>
      <c r="LOF88" s="47"/>
      <c r="LOG88" s="47"/>
      <c r="LOH88" s="47"/>
      <c r="LOI88" s="47"/>
      <c r="LOJ88" s="47"/>
      <c r="LOK88" s="47"/>
      <c r="LOL88" s="47"/>
      <c r="LOM88" s="47"/>
      <c r="LON88" s="47"/>
      <c r="LOO88" s="47"/>
      <c r="LOP88" s="47"/>
      <c r="LOQ88" s="47"/>
      <c r="LOR88" s="47"/>
      <c r="LOS88" s="47"/>
      <c r="LOT88" s="47"/>
      <c r="LOU88" s="47"/>
      <c r="LOV88" s="47"/>
      <c r="LOW88" s="47"/>
      <c r="LOX88" s="47"/>
      <c r="LOY88" s="47"/>
      <c r="LOZ88" s="47"/>
      <c r="LPA88" s="47"/>
      <c r="LPB88" s="47"/>
      <c r="LPC88" s="47"/>
      <c r="LPD88" s="47"/>
      <c r="LPE88" s="47"/>
      <c r="LPF88" s="47"/>
      <c r="LPG88" s="47"/>
      <c r="LPH88" s="47"/>
      <c r="LPI88" s="47"/>
      <c r="LPJ88" s="47"/>
      <c r="LPK88" s="47"/>
      <c r="LPL88" s="47"/>
      <c r="LPM88" s="47"/>
      <c r="LPN88" s="47"/>
      <c r="LPO88" s="47"/>
      <c r="LPP88" s="47"/>
      <c r="LPQ88" s="47"/>
      <c r="LPR88" s="47"/>
      <c r="LPS88" s="47"/>
      <c r="LPT88" s="47"/>
      <c r="LPU88" s="47"/>
      <c r="LPV88" s="47"/>
      <c r="LPW88" s="47"/>
      <c r="LPX88" s="47"/>
      <c r="LPY88" s="47"/>
      <c r="LPZ88" s="47"/>
      <c r="LQA88" s="47"/>
      <c r="LQB88" s="47"/>
      <c r="LQC88" s="47"/>
      <c r="LQD88" s="47"/>
      <c r="LQE88" s="47"/>
      <c r="LQF88" s="47"/>
      <c r="LQG88" s="47"/>
      <c r="LQH88" s="47"/>
      <c r="LQI88" s="47"/>
      <c r="LQJ88" s="47"/>
      <c r="LQK88" s="47"/>
      <c r="LQL88" s="47"/>
      <c r="LQM88" s="47"/>
      <c r="LQN88" s="47"/>
      <c r="LQO88" s="47"/>
      <c r="LQP88" s="47"/>
      <c r="LQQ88" s="47"/>
      <c r="LQR88" s="47"/>
      <c r="LQS88" s="47"/>
      <c r="LQT88" s="47"/>
      <c r="LQU88" s="47"/>
      <c r="LQV88" s="47"/>
      <c r="LQW88" s="47"/>
      <c r="LQX88" s="47"/>
      <c r="LQY88" s="47"/>
      <c r="LQZ88" s="47"/>
      <c r="LRA88" s="47"/>
      <c r="LRB88" s="47"/>
      <c r="LRC88" s="47"/>
      <c r="LRD88" s="47"/>
      <c r="LRE88" s="47"/>
      <c r="LRF88" s="47"/>
      <c r="LRG88" s="47"/>
      <c r="LRH88" s="47"/>
      <c r="LRI88" s="47"/>
      <c r="LRJ88" s="47"/>
      <c r="LRK88" s="47"/>
      <c r="LRL88" s="47"/>
      <c r="LRM88" s="47"/>
      <c r="LRN88" s="47"/>
      <c r="LRO88" s="47"/>
      <c r="LRP88" s="47"/>
      <c r="LRQ88" s="47"/>
      <c r="LRR88" s="47"/>
      <c r="LRS88" s="47"/>
      <c r="LRT88" s="47"/>
      <c r="LRU88" s="47"/>
      <c r="LRV88" s="47"/>
      <c r="LRW88" s="47"/>
      <c r="LRX88" s="47"/>
      <c r="LRY88" s="47"/>
      <c r="LRZ88" s="47"/>
      <c r="LSA88" s="47"/>
      <c r="LSB88" s="47"/>
      <c r="LSC88" s="47"/>
      <c r="LSD88" s="47"/>
      <c r="LSE88" s="47"/>
      <c r="LSF88" s="47"/>
      <c r="LSG88" s="47"/>
      <c r="LSH88" s="47"/>
      <c r="LSI88" s="47"/>
      <c r="LSJ88" s="47"/>
      <c r="LSK88" s="47"/>
      <c r="LSL88" s="47"/>
      <c r="LSM88" s="47"/>
      <c r="LSN88" s="47"/>
      <c r="LSO88" s="47"/>
      <c r="LSP88" s="47"/>
      <c r="LSQ88" s="47"/>
      <c r="LSR88" s="47"/>
      <c r="LSS88" s="47"/>
      <c r="LST88" s="47"/>
      <c r="LSU88" s="47"/>
      <c r="LSV88" s="47"/>
      <c r="LSW88" s="47"/>
      <c r="LSX88" s="47"/>
      <c r="LSY88" s="47"/>
      <c r="LSZ88" s="47"/>
      <c r="LTA88" s="47"/>
      <c r="LTB88" s="47"/>
      <c r="LTC88" s="47"/>
      <c r="LTD88" s="47"/>
      <c r="LTE88" s="47"/>
      <c r="LTF88" s="47"/>
      <c r="LTG88" s="47"/>
      <c r="LTH88" s="47"/>
      <c r="LTI88" s="47"/>
      <c r="LTJ88" s="47"/>
      <c r="LTK88" s="47"/>
      <c r="LTL88" s="47"/>
      <c r="LTM88" s="47"/>
      <c r="LTN88" s="47"/>
      <c r="LTO88" s="47"/>
      <c r="LTP88" s="47"/>
      <c r="LTQ88" s="47"/>
      <c r="LTR88" s="47"/>
      <c r="LTS88" s="47"/>
      <c r="LTT88" s="47"/>
      <c r="LTU88" s="47"/>
      <c r="LTV88" s="47"/>
      <c r="LTW88" s="47"/>
      <c r="LTX88" s="47"/>
      <c r="LTY88" s="47"/>
      <c r="LTZ88" s="47"/>
      <c r="LUA88" s="47"/>
      <c r="LUB88" s="47"/>
      <c r="LUC88" s="47"/>
      <c r="LUD88" s="47"/>
      <c r="LUE88" s="47"/>
      <c r="LUF88" s="47"/>
      <c r="LUG88" s="47"/>
      <c r="LUH88" s="47"/>
      <c r="LUI88" s="47"/>
      <c r="LUJ88" s="47"/>
      <c r="LUK88" s="47"/>
      <c r="LUL88" s="47"/>
      <c r="LUM88" s="47"/>
      <c r="LUN88" s="47"/>
      <c r="LUO88" s="47"/>
      <c r="LUP88" s="47"/>
      <c r="LUQ88" s="47"/>
      <c r="LUR88" s="47"/>
      <c r="LUS88" s="47"/>
      <c r="LUT88" s="47"/>
      <c r="LUU88" s="47"/>
      <c r="LUV88" s="47"/>
      <c r="LUW88" s="47"/>
      <c r="LUX88" s="47"/>
      <c r="LUY88" s="47"/>
      <c r="LUZ88" s="47"/>
      <c r="LVA88" s="47"/>
      <c r="LVB88" s="47"/>
      <c r="LVC88" s="47"/>
      <c r="LVD88" s="47"/>
      <c r="LVE88" s="47"/>
      <c r="LVF88" s="47"/>
      <c r="LVG88" s="47"/>
      <c r="LVH88" s="47"/>
      <c r="LVI88" s="47"/>
      <c r="LVJ88" s="47"/>
      <c r="LVK88" s="47"/>
      <c r="LVL88" s="47"/>
      <c r="LVM88" s="47"/>
      <c r="LVN88" s="47"/>
      <c r="LVO88" s="47"/>
      <c r="LVP88" s="47"/>
      <c r="LVQ88" s="47"/>
      <c r="LVR88" s="47"/>
      <c r="LVS88" s="47"/>
      <c r="LVT88" s="47"/>
      <c r="LVU88" s="47"/>
      <c r="LVV88" s="47"/>
      <c r="LVW88" s="47"/>
      <c r="LVX88" s="47"/>
      <c r="LVY88" s="47"/>
      <c r="LVZ88" s="47"/>
      <c r="LWA88" s="47"/>
      <c r="LWB88" s="47"/>
      <c r="LWC88" s="47"/>
      <c r="LWD88" s="47"/>
      <c r="LWE88" s="47"/>
      <c r="LWF88" s="47"/>
      <c r="LWG88" s="47"/>
      <c r="LWH88" s="47"/>
      <c r="LWI88" s="47"/>
      <c r="LWJ88" s="47"/>
      <c r="LWK88" s="47"/>
      <c r="LWL88" s="47"/>
      <c r="LWM88" s="47"/>
      <c r="LWN88" s="47"/>
      <c r="LWO88" s="47"/>
      <c r="LWP88" s="47"/>
      <c r="LWQ88" s="47"/>
      <c r="LWR88" s="47"/>
      <c r="LWS88" s="47"/>
      <c r="LWT88" s="47"/>
      <c r="LWU88" s="47"/>
      <c r="LWV88" s="47"/>
      <c r="LWW88" s="47"/>
      <c r="LWX88" s="47"/>
      <c r="LWY88" s="47"/>
      <c r="LWZ88" s="47"/>
      <c r="LXA88" s="47"/>
      <c r="LXB88" s="47"/>
      <c r="LXC88" s="47"/>
      <c r="LXD88" s="47"/>
      <c r="LXE88" s="47"/>
      <c r="LXF88" s="47"/>
      <c r="LXG88" s="47"/>
      <c r="LXH88" s="47"/>
      <c r="LXI88" s="47"/>
      <c r="LXJ88" s="47"/>
      <c r="LXK88" s="47"/>
      <c r="LXL88" s="47"/>
      <c r="LXM88" s="47"/>
      <c r="LXN88" s="47"/>
      <c r="LXO88" s="47"/>
      <c r="LXP88" s="47"/>
      <c r="LXQ88" s="47"/>
      <c r="LXR88" s="47"/>
      <c r="LXS88" s="47"/>
      <c r="LXT88" s="47"/>
      <c r="LXU88" s="47"/>
      <c r="LXV88" s="47"/>
      <c r="LXW88" s="47"/>
      <c r="LXX88" s="47"/>
      <c r="LXY88" s="47"/>
      <c r="LXZ88" s="47"/>
      <c r="LYA88" s="47"/>
      <c r="LYB88" s="47"/>
      <c r="LYC88" s="47"/>
      <c r="LYD88" s="47"/>
      <c r="LYE88" s="47"/>
      <c r="LYF88" s="47"/>
      <c r="LYG88" s="47"/>
      <c r="LYH88" s="47"/>
      <c r="LYI88" s="47"/>
      <c r="LYJ88" s="47"/>
      <c r="LYK88" s="47"/>
      <c r="LYL88" s="47"/>
      <c r="LYM88" s="47"/>
      <c r="LYN88" s="47"/>
      <c r="LYO88" s="47"/>
      <c r="LYP88" s="47"/>
      <c r="LYQ88" s="47"/>
      <c r="LYR88" s="47"/>
      <c r="LYS88" s="47"/>
      <c r="LYT88" s="47"/>
      <c r="LYU88" s="47"/>
      <c r="LYV88" s="47"/>
      <c r="LYW88" s="47"/>
      <c r="LYX88" s="47"/>
      <c r="LYY88" s="47"/>
      <c r="LYZ88" s="47"/>
      <c r="LZA88" s="47"/>
      <c r="LZB88" s="47"/>
      <c r="LZC88" s="47"/>
      <c r="LZD88" s="47"/>
      <c r="LZE88" s="47"/>
      <c r="LZF88" s="47"/>
      <c r="LZG88" s="47"/>
      <c r="LZH88" s="47"/>
      <c r="LZI88" s="47"/>
      <c r="LZJ88" s="47"/>
      <c r="LZK88" s="47"/>
      <c r="LZL88" s="47"/>
      <c r="LZM88" s="47"/>
      <c r="LZN88" s="47"/>
      <c r="LZO88" s="47"/>
      <c r="LZP88" s="47"/>
      <c r="LZQ88" s="47"/>
      <c r="LZR88" s="47"/>
      <c r="LZS88" s="47"/>
      <c r="LZT88" s="47"/>
      <c r="LZU88" s="47"/>
      <c r="LZV88" s="47"/>
      <c r="LZW88" s="47"/>
      <c r="LZX88" s="47"/>
      <c r="LZY88" s="47"/>
      <c r="LZZ88" s="47"/>
      <c r="MAA88" s="47"/>
      <c r="MAB88" s="47"/>
      <c r="MAC88" s="47"/>
      <c r="MAD88" s="47"/>
      <c r="MAE88" s="47"/>
      <c r="MAF88" s="47"/>
      <c r="MAG88" s="47"/>
      <c r="MAH88" s="47"/>
      <c r="MAI88" s="47"/>
      <c r="MAJ88" s="47"/>
      <c r="MAK88" s="47"/>
      <c r="MAL88" s="47"/>
      <c r="MAM88" s="47"/>
      <c r="MAN88" s="47"/>
      <c r="MAO88" s="47"/>
      <c r="MAP88" s="47"/>
      <c r="MAQ88" s="47"/>
      <c r="MAR88" s="47"/>
      <c r="MAS88" s="47"/>
      <c r="MAT88" s="47"/>
      <c r="MAU88" s="47"/>
      <c r="MAV88" s="47"/>
      <c r="MAW88" s="47"/>
      <c r="MAX88" s="47"/>
      <c r="MAY88" s="47"/>
      <c r="MAZ88" s="47"/>
      <c r="MBA88" s="47"/>
      <c r="MBB88" s="47"/>
      <c r="MBC88" s="47"/>
      <c r="MBD88" s="47"/>
      <c r="MBE88" s="47"/>
      <c r="MBF88" s="47"/>
      <c r="MBG88" s="47"/>
      <c r="MBH88" s="47"/>
      <c r="MBI88" s="47"/>
      <c r="MBJ88" s="47"/>
      <c r="MBK88" s="47"/>
      <c r="MBL88" s="47"/>
      <c r="MBM88" s="47"/>
      <c r="MBN88" s="47"/>
      <c r="MBO88" s="47"/>
      <c r="MBP88" s="47"/>
      <c r="MBQ88" s="47"/>
      <c r="MBR88" s="47"/>
      <c r="MBS88" s="47"/>
      <c r="MBT88" s="47"/>
      <c r="MBU88" s="47"/>
      <c r="MBV88" s="47"/>
      <c r="MBW88" s="47"/>
      <c r="MBX88" s="47"/>
      <c r="MBY88" s="47"/>
      <c r="MBZ88" s="47"/>
      <c r="MCA88" s="47"/>
      <c r="MCB88" s="47"/>
      <c r="MCC88" s="47"/>
      <c r="MCD88" s="47"/>
      <c r="MCE88" s="47"/>
      <c r="MCF88" s="47"/>
      <c r="MCG88" s="47"/>
      <c r="MCH88" s="47"/>
      <c r="MCI88" s="47"/>
      <c r="MCJ88" s="47"/>
      <c r="MCK88" s="47"/>
      <c r="MCL88" s="47"/>
      <c r="MCM88" s="47"/>
      <c r="MCN88" s="47"/>
      <c r="MCO88" s="47"/>
      <c r="MCP88" s="47"/>
      <c r="MCQ88" s="47"/>
      <c r="MCR88" s="47"/>
      <c r="MCS88" s="47"/>
      <c r="MCT88" s="47"/>
      <c r="MCU88" s="47"/>
      <c r="MCV88" s="47"/>
      <c r="MCW88" s="47"/>
      <c r="MCX88" s="47"/>
      <c r="MCY88" s="47"/>
      <c r="MCZ88" s="47"/>
      <c r="MDA88" s="47"/>
      <c r="MDB88" s="47"/>
      <c r="MDC88" s="47"/>
      <c r="MDD88" s="47"/>
      <c r="MDE88" s="47"/>
      <c r="MDF88" s="47"/>
      <c r="MDG88" s="47"/>
      <c r="MDH88" s="47"/>
      <c r="MDI88" s="47"/>
      <c r="MDJ88" s="47"/>
      <c r="MDK88" s="47"/>
      <c r="MDL88" s="47"/>
      <c r="MDM88" s="47"/>
      <c r="MDN88" s="47"/>
      <c r="MDO88" s="47"/>
      <c r="MDP88" s="47"/>
      <c r="MDQ88" s="47"/>
      <c r="MDR88" s="47"/>
      <c r="MDS88" s="47"/>
      <c r="MDT88" s="47"/>
      <c r="MDU88" s="47"/>
      <c r="MDV88" s="47"/>
      <c r="MDW88" s="47"/>
      <c r="MDX88" s="47"/>
      <c r="MDY88" s="47"/>
      <c r="MDZ88" s="47"/>
      <c r="MEA88" s="47"/>
      <c r="MEB88" s="47"/>
      <c r="MEC88" s="47"/>
      <c r="MED88" s="47"/>
      <c r="MEE88" s="47"/>
      <c r="MEF88" s="47"/>
      <c r="MEG88" s="47"/>
      <c r="MEH88" s="47"/>
      <c r="MEI88" s="47"/>
      <c r="MEJ88" s="47"/>
      <c r="MEK88" s="47"/>
      <c r="MEL88" s="47"/>
      <c r="MEM88" s="47"/>
      <c r="MEN88" s="47"/>
      <c r="MEO88" s="47"/>
      <c r="MEP88" s="47"/>
      <c r="MEQ88" s="47"/>
      <c r="MER88" s="47"/>
      <c r="MES88" s="47"/>
      <c r="MET88" s="47"/>
      <c r="MEU88" s="47"/>
      <c r="MEV88" s="47"/>
      <c r="MEW88" s="47"/>
      <c r="MEX88" s="47"/>
      <c r="MEY88" s="47"/>
      <c r="MEZ88" s="47"/>
      <c r="MFA88" s="47"/>
      <c r="MFB88" s="47"/>
      <c r="MFC88" s="47"/>
      <c r="MFD88" s="47"/>
      <c r="MFE88" s="47"/>
      <c r="MFF88" s="47"/>
      <c r="MFG88" s="47"/>
      <c r="MFH88" s="47"/>
      <c r="MFI88" s="47"/>
      <c r="MFJ88" s="47"/>
      <c r="MFK88" s="47"/>
      <c r="MFL88" s="47"/>
      <c r="MFM88" s="47"/>
      <c r="MFN88" s="47"/>
      <c r="MFO88" s="47"/>
      <c r="MFP88" s="47"/>
      <c r="MFQ88" s="47"/>
      <c r="MFR88" s="47"/>
      <c r="MFS88" s="47"/>
      <c r="MFT88" s="47"/>
      <c r="MFU88" s="47"/>
      <c r="MFV88" s="47"/>
      <c r="MFW88" s="47"/>
      <c r="MFX88" s="47"/>
      <c r="MFY88" s="47"/>
      <c r="MFZ88" s="47"/>
      <c r="MGA88" s="47"/>
      <c r="MGB88" s="47"/>
      <c r="MGC88" s="47"/>
      <c r="MGD88" s="47"/>
      <c r="MGE88" s="47"/>
      <c r="MGF88" s="47"/>
      <c r="MGG88" s="47"/>
      <c r="MGH88" s="47"/>
      <c r="MGI88" s="47"/>
      <c r="MGJ88" s="47"/>
      <c r="MGK88" s="47"/>
      <c r="MGL88" s="47"/>
      <c r="MGM88" s="47"/>
      <c r="MGN88" s="47"/>
      <c r="MGO88" s="47"/>
      <c r="MGP88" s="47"/>
      <c r="MGQ88" s="47"/>
      <c r="MGR88" s="47"/>
      <c r="MGS88" s="47"/>
      <c r="MGT88" s="47"/>
      <c r="MGU88" s="47"/>
      <c r="MGV88" s="47"/>
      <c r="MGW88" s="47"/>
      <c r="MGX88" s="47"/>
      <c r="MGY88" s="47"/>
      <c r="MGZ88" s="47"/>
      <c r="MHA88" s="47"/>
      <c r="MHB88" s="47"/>
      <c r="MHC88" s="47"/>
      <c r="MHD88" s="47"/>
      <c r="MHE88" s="47"/>
      <c r="MHF88" s="47"/>
      <c r="MHG88" s="47"/>
      <c r="MHH88" s="47"/>
      <c r="MHI88" s="47"/>
      <c r="MHJ88" s="47"/>
      <c r="MHK88" s="47"/>
      <c r="MHL88" s="47"/>
      <c r="MHM88" s="47"/>
      <c r="MHN88" s="47"/>
      <c r="MHO88" s="47"/>
      <c r="MHP88" s="47"/>
      <c r="MHQ88" s="47"/>
      <c r="MHR88" s="47"/>
      <c r="MHS88" s="47"/>
      <c r="MHT88" s="47"/>
      <c r="MHU88" s="47"/>
      <c r="MHV88" s="47"/>
      <c r="MHW88" s="47"/>
      <c r="MHX88" s="47"/>
      <c r="MHY88" s="47"/>
      <c r="MHZ88" s="47"/>
      <c r="MIA88" s="47"/>
      <c r="MIB88" s="47"/>
      <c r="MIC88" s="47"/>
      <c r="MID88" s="47"/>
      <c r="MIE88" s="47"/>
      <c r="MIF88" s="47"/>
      <c r="MIG88" s="47"/>
      <c r="MIH88" s="47"/>
      <c r="MII88" s="47"/>
      <c r="MIJ88" s="47"/>
      <c r="MIK88" s="47"/>
      <c r="MIL88" s="47"/>
      <c r="MIM88" s="47"/>
      <c r="MIN88" s="47"/>
      <c r="MIO88" s="47"/>
      <c r="MIP88" s="47"/>
      <c r="MIQ88" s="47"/>
      <c r="MIR88" s="47"/>
      <c r="MIS88" s="47"/>
      <c r="MIT88" s="47"/>
      <c r="MIU88" s="47"/>
      <c r="MIV88" s="47"/>
      <c r="MIW88" s="47"/>
      <c r="MIX88" s="47"/>
      <c r="MIY88" s="47"/>
      <c r="MIZ88" s="47"/>
      <c r="MJA88" s="47"/>
      <c r="MJB88" s="47"/>
      <c r="MJC88" s="47"/>
      <c r="MJD88" s="47"/>
      <c r="MJE88" s="47"/>
      <c r="MJF88" s="47"/>
      <c r="MJG88" s="47"/>
      <c r="MJH88" s="47"/>
      <c r="MJI88" s="47"/>
      <c r="MJJ88" s="47"/>
      <c r="MJK88" s="47"/>
      <c r="MJL88" s="47"/>
      <c r="MJM88" s="47"/>
      <c r="MJN88" s="47"/>
      <c r="MJO88" s="47"/>
      <c r="MJP88" s="47"/>
      <c r="MJQ88" s="47"/>
      <c r="MJR88" s="47"/>
      <c r="MJS88" s="47"/>
      <c r="MJT88" s="47"/>
      <c r="MJU88" s="47"/>
      <c r="MJV88" s="47"/>
      <c r="MJW88" s="47"/>
      <c r="MJX88" s="47"/>
      <c r="MJY88" s="47"/>
      <c r="MJZ88" s="47"/>
      <c r="MKA88" s="47"/>
      <c r="MKB88" s="47"/>
      <c r="MKC88" s="47"/>
      <c r="MKD88" s="47"/>
      <c r="MKE88" s="47"/>
      <c r="MKF88" s="47"/>
      <c r="MKG88" s="47"/>
      <c r="MKH88" s="47"/>
      <c r="MKI88" s="47"/>
      <c r="MKJ88" s="47"/>
      <c r="MKK88" s="47"/>
      <c r="MKL88" s="47"/>
      <c r="MKM88" s="47"/>
      <c r="MKN88" s="47"/>
      <c r="MKO88" s="47"/>
      <c r="MKP88" s="47"/>
      <c r="MKQ88" s="47"/>
      <c r="MKR88" s="47"/>
      <c r="MKS88" s="47"/>
      <c r="MKT88" s="47"/>
      <c r="MKU88" s="47"/>
      <c r="MKV88" s="47"/>
      <c r="MKW88" s="47"/>
      <c r="MKX88" s="47"/>
      <c r="MKY88" s="47"/>
      <c r="MKZ88" s="47"/>
      <c r="MLA88" s="47"/>
      <c r="MLB88" s="47"/>
      <c r="MLC88" s="47"/>
      <c r="MLD88" s="47"/>
      <c r="MLE88" s="47"/>
      <c r="MLF88" s="47"/>
      <c r="MLG88" s="47"/>
      <c r="MLH88" s="47"/>
      <c r="MLI88" s="47"/>
      <c r="MLJ88" s="47"/>
      <c r="MLK88" s="47"/>
      <c r="MLL88" s="47"/>
      <c r="MLM88" s="47"/>
      <c r="MLN88" s="47"/>
      <c r="MLO88" s="47"/>
      <c r="MLP88" s="47"/>
      <c r="MLQ88" s="47"/>
      <c r="MLR88" s="47"/>
      <c r="MLS88" s="47"/>
      <c r="MLT88" s="47"/>
      <c r="MLU88" s="47"/>
      <c r="MLV88" s="47"/>
      <c r="MLW88" s="47"/>
      <c r="MLX88" s="47"/>
      <c r="MLY88" s="47"/>
      <c r="MLZ88" s="47"/>
      <c r="MMA88" s="47"/>
      <c r="MMB88" s="47"/>
      <c r="MMC88" s="47"/>
      <c r="MMD88" s="47"/>
      <c r="MME88" s="47"/>
      <c r="MMF88" s="47"/>
      <c r="MMG88" s="47"/>
      <c r="MMH88" s="47"/>
      <c r="MMI88" s="47"/>
      <c r="MMJ88" s="47"/>
      <c r="MMK88" s="47"/>
      <c r="MML88" s="47"/>
      <c r="MMM88" s="47"/>
      <c r="MMN88" s="47"/>
      <c r="MMO88" s="47"/>
      <c r="MMP88" s="47"/>
      <c r="MMQ88" s="47"/>
      <c r="MMR88" s="47"/>
      <c r="MMS88" s="47"/>
      <c r="MMT88" s="47"/>
      <c r="MMU88" s="47"/>
      <c r="MMV88" s="47"/>
      <c r="MMW88" s="47"/>
      <c r="MMX88" s="47"/>
      <c r="MMY88" s="47"/>
      <c r="MMZ88" s="47"/>
      <c r="MNA88" s="47"/>
      <c r="MNB88" s="47"/>
      <c r="MNC88" s="47"/>
      <c r="MND88" s="47"/>
      <c r="MNE88" s="47"/>
      <c r="MNF88" s="47"/>
      <c r="MNG88" s="47"/>
      <c r="MNH88" s="47"/>
      <c r="MNI88" s="47"/>
      <c r="MNJ88" s="47"/>
      <c r="MNK88" s="47"/>
      <c r="MNL88" s="47"/>
      <c r="MNM88" s="47"/>
      <c r="MNN88" s="47"/>
      <c r="MNO88" s="47"/>
      <c r="MNP88" s="47"/>
      <c r="MNQ88" s="47"/>
      <c r="MNR88" s="47"/>
      <c r="MNS88" s="47"/>
      <c r="MNT88" s="47"/>
      <c r="MNU88" s="47"/>
      <c r="MNV88" s="47"/>
      <c r="MNW88" s="47"/>
      <c r="MNX88" s="47"/>
      <c r="MNY88" s="47"/>
      <c r="MNZ88" s="47"/>
      <c r="MOA88" s="47"/>
      <c r="MOB88" s="47"/>
      <c r="MOC88" s="47"/>
      <c r="MOD88" s="47"/>
      <c r="MOE88" s="47"/>
      <c r="MOF88" s="47"/>
      <c r="MOG88" s="47"/>
      <c r="MOH88" s="47"/>
      <c r="MOI88" s="47"/>
      <c r="MOJ88" s="47"/>
      <c r="MOK88" s="47"/>
      <c r="MOL88" s="47"/>
      <c r="MOM88" s="47"/>
      <c r="MON88" s="47"/>
      <c r="MOO88" s="47"/>
      <c r="MOP88" s="47"/>
      <c r="MOQ88" s="47"/>
      <c r="MOR88" s="47"/>
      <c r="MOS88" s="47"/>
      <c r="MOT88" s="47"/>
      <c r="MOU88" s="47"/>
      <c r="MOV88" s="47"/>
      <c r="MOW88" s="47"/>
      <c r="MOX88" s="47"/>
      <c r="MOY88" s="47"/>
      <c r="MOZ88" s="47"/>
      <c r="MPA88" s="47"/>
      <c r="MPB88" s="47"/>
      <c r="MPC88" s="47"/>
      <c r="MPD88" s="47"/>
      <c r="MPE88" s="47"/>
      <c r="MPF88" s="47"/>
      <c r="MPG88" s="47"/>
      <c r="MPH88" s="47"/>
      <c r="MPI88" s="47"/>
      <c r="MPJ88" s="47"/>
      <c r="MPK88" s="47"/>
      <c r="MPL88" s="47"/>
      <c r="MPM88" s="47"/>
      <c r="MPN88" s="47"/>
      <c r="MPO88" s="47"/>
      <c r="MPP88" s="47"/>
      <c r="MPQ88" s="47"/>
      <c r="MPR88" s="47"/>
      <c r="MPS88" s="47"/>
      <c r="MPT88" s="47"/>
      <c r="MPU88" s="47"/>
      <c r="MPV88" s="47"/>
      <c r="MPW88" s="47"/>
      <c r="MPX88" s="47"/>
      <c r="MPY88" s="47"/>
      <c r="MPZ88" s="47"/>
      <c r="MQA88" s="47"/>
      <c r="MQB88" s="47"/>
      <c r="MQC88" s="47"/>
      <c r="MQD88" s="47"/>
      <c r="MQE88" s="47"/>
      <c r="MQF88" s="47"/>
      <c r="MQG88" s="47"/>
      <c r="MQH88" s="47"/>
      <c r="MQI88" s="47"/>
      <c r="MQJ88" s="47"/>
      <c r="MQK88" s="47"/>
      <c r="MQL88" s="47"/>
      <c r="MQM88" s="47"/>
      <c r="MQN88" s="47"/>
      <c r="MQO88" s="47"/>
      <c r="MQP88" s="47"/>
      <c r="MQQ88" s="47"/>
      <c r="MQR88" s="47"/>
      <c r="MQS88" s="47"/>
      <c r="MQT88" s="47"/>
      <c r="MQU88" s="47"/>
      <c r="MQV88" s="47"/>
      <c r="MQW88" s="47"/>
      <c r="MQX88" s="47"/>
      <c r="MQY88" s="47"/>
      <c r="MQZ88" s="47"/>
      <c r="MRA88" s="47"/>
      <c r="MRB88" s="47"/>
      <c r="MRC88" s="47"/>
      <c r="MRD88" s="47"/>
      <c r="MRE88" s="47"/>
      <c r="MRF88" s="47"/>
      <c r="MRG88" s="47"/>
      <c r="MRH88" s="47"/>
      <c r="MRI88" s="47"/>
      <c r="MRJ88" s="47"/>
      <c r="MRK88" s="47"/>
      <c r="MRL88" s="47"/>
      <c r="MRM88" s="47"/>
      <c r="MRN88" s="47"/>
      <c r="MRO88" s="47"/>
      <c r="MRP88" s="47"/>
      <c r="MRQ88" s="47"/>
      <c r="MRR88" s="47"/>
      <c r="MRS88" s="47"/>
      <c r="MRT88" s="47"/>
      <c r="MRU88" s="47"/>
      <c r="MRV88" s="47"/>
      <c r="MRW88" s="47"/>
      <c r="MRX88" s="47"/>
      <c r="MRY88" s="47"/>
      <c r="MRZ88" s="47"/>
      <c r="MSA88" s="47"/>
      <c r="MSB88" s="47"/>
      <c r="MSC88" s="47"/>
      <c r="MSD88" s="47"/>
      <c r="MSE88" s="47"/>
      <c r="MSF88" s="47"/>
      <c r="MSG88" s="47"/>
      <c r="MSH88" s="47"/>
      <c r="MSI88" s="47"/>
      <c r="MSJ88" s="47"/>
      <c r="MSK88" s="47"/>
      <c r="MSL88" s="47"/>
      <c r="MSM88" s="47"/>
      <c r="MSN88" s="47"/>
      <c r="MSO88" s="47"/>
      <c r="MSP88" s="47"/>
      <c r="MSQ88" s="47"/>
      <c r="MSR88" s="47"/>
      <c r="MSS88" s="47"/>
      <c r="MST88" s="47"/>
      <c r="MSU88" s="47"/>
      <c r="MSV88" s="47"/>
      <c r="MSW88" s="47"/>
      <c r="MSX88" s="47"/>
      <c r="MSY88" s="47"/>
      <c r="MSZ88" s="47"/>
      <c r="MTA88" s="47"/>
      <c r="MTB88" s="47"/>
      <c r="MTC88" s="47"/>
      <c r="MTD88" s="47"/>
      <c r="MTE88" s="47"/>
      <c r="MTF88" s="47"/>
      <c r="MTG88" s="47"/>
      <c r="MTH88" s="47"/>
      <c r="MTI88" s="47"/>
      <c r="MTJ88" s="47"/>
      <c r="MTK88" s="47"/>
      <c r="MTL88" s="47"/>
      <c r="MTM88" s="47"/>
      <c r="MTN88" s="47"/>
      <c r="MTO88" s="47"/>
      <c r="MTP88" s="47"/>
      <c r="MTQ88" s="47"/>
      <c r="MTR88" s="47"/>
      <c r="MTS88" s="47"/>
      <c r="MTT88" s="47"/>
      <c r="MTU88" s="47"/>
      <c r="MTV88" s="47"/>
      <c r="MTW88" s="47"/>
      <c r="MTX88" s="47"/>
      <c r="MTY88" s="47"/>
      <c r="MTZ88" s="47"/>
      <c r="MUA88" s="47"/>
      <c r="MUB88" s="47"/>
      <c r="MUC88" s="47"/>
      <c r="MUD88" s="47"/>
      <c r="MUE88" s="47"/>
      <c r="MUF88" s="47"/>
      <c r="MUG88" s="47"/>
      <c r="MUH88" s="47"/>
      <c r="MUI88" s="47"/>
      <c r="MUJ88" s="47"/>
      <c r="MUK88" s="47"/>
      <c r="MUL88" s="47"/>
      <c r="MUM88" s="47"/>
      <c r="MUN88" s="47"/>
      <c r="MUO88" s="47"/>
      <c r="MUP88" s="47"/>
      <c r="MUQ88" s="47"/>
      <c r="MUR88" s="47"/>
      <c r="MUS88" s="47"/>
      <c r="MUT88" s="47"/>
      <c r="MUU88" s="47"/>
      <c r="MUV88" s="47"/>
      <c r="MUW88" s="47"/>
      <c r="MUX88" s="47"/>
      <c r="MUY88" s="47"/>
      <c r="MUZ88" s="47"/>
      <c r="MVA88" s="47"/>
      <c r="MVB88" s="47"/>
      <c r="MVC88" s="47"/>
      <c r="MVD88" s="47"/>
      <c r="MVE88" s="47"/>
      <c r="MVF88" s="47"/>
      <c r="MVG88" s="47"/>
      <c r="MVH88" s="47"/>
      <c r="MVI88" s="47"/>
      <c r="MVJ88" s="47"/>
      <c r="MVK88" s="47"/>
      <c r="MVL88" s="47"/>
      <c r="MVM88" s="47"/>
      <c r="MVN88" s="47"/>
      <c r="MVO88" s="47"/>
      <c r="MVP88" s="47"/>
      <c r="MVQ88" s="47"/>
      <c r="MVR88" s="47"/>
      <c r="MVS88" s="47"/>
      <c r="MVT88" s="47"/>
      <c r="MVU88" s="47"/>
      <c r="MVV88" s="47"/>
      <c r="MVW88" s="47"/>
      <c r="MVX88" s="47"/>
      <c r="MVY88" s="47"/>
      <c r="MVZ88" s="47"/>
      <c r="MWA88" s="47"/>
      <c r="MWB88" s="47"/>
      <c r="MWC88" s="47"/>
      <c r="MWD88" s="47"/>
      <c r="MWE88" s="47"/>
      <c r="MWF88" s="47"/>
      <c r="MWG88" s="47"/>
      <c r="MWH88" s="47"/>
      <c r="MWI88" s="47"/>
      <c r="MWJ88" s="47"/>
      <c r="MWK88" s="47"/>
      <c r="MWL88" s="47"/>
      <c r="MWM88" s="47"/>
      <c r="MWN88" s="47"/>
      <c r="MWO88" s="47"/>
      <c r="MWP88" s="47"/>
      <c r="MWQ88" s="47"/>
      <c r="MWR88" s="47"/>
      <c r="MWS88" s="47"/>
      <c r="MWT88" s="47"/>
      <c r="MWU88" s="47"/>
      <c r="MWV88" s="47"/>
      <c r="MWW88" s="47"/>
      <c r="MWX88" s="47"/>
      <c r="MWY88" s="47"/>
      <c r="MWZ88" s="47"/>
      <c r="MXA88" s="47"/>
      <c r="MXB88" s="47"/>
      <c r="MXC88" s="47"/>
      <c r="MXD88" s="47"/>
      <c r="MXE88" s="47"/>
      <c r="MXF88" s="47"/>
      <c r="MXG88" s="47"/>
      <c r="MXH88" s="47"/>
      <c r="MXI88" s="47"/>
      <c r="MXJ88" s="47"/>
      <c r="MXK88" s="47"/>
      <c r="MXL88" s="47"/>
      <c r="MXM88" s="47"/>
      <c r="MXN88" s="47"/>
      <c r="MXO88" s="47"/>
      <c r="MXP88" s="47"/>
      <c r="MXQ88" s="47"/>
      <c r="MXR88" s="47"/>
      <c r="MXS88" s="47"/>
      <c r="MXT88" s="47"/>
      <c r="MXU88" s="47"/>
      <c r="MXV88" s="47"/>
      <c r="MXW88" s="47"/>
      <c r="MXX88" s="47"/>
      <c r="MXY88" s="47"/>
      <c r="MXZ88" s="47"/>
      <c r="MYA88" s="47"/>
      <c r="MYB88" s="47"/>
      <c r="MYC88" s="47"/>
      <c r="MYD88" s="47"/>
      <c r="MYE88" s="47"/>
      <c r="MYF88" s="47"/>
      <c r="MYG88" s="47"/>
      <c r="MYH88" s="47"/>
      <c r="MYI88" s="47"/>
      <c r="MYJ88" s="47"/>
      <c r="MYK88" s="47"/>
      <c r="MYL88" s="47"/>
      <c r="MYM88" s="47"/>
      <c r="MYN88" s="47"/>
      <c r="MYO88" s="47"/>
      <c r="MYP88" s="47"/>
      <c r="MYQ88" s="47"/>
      <c r="MYR88" s="47"/>
      <c r="MYS88" s="47"/>
      <c r="MYT88" s="47"/>
      <c r="MYU88" s="47"/>
      <c r="MYV88" s="47"/>
      <c r="MYW88" s="47"/>
      <c r="MYX88" s="47"/>
      <c r="MYY88" s="47"/>
      <c r="MYZ88" s="47"/>
      <c r="MZA88" s="47"/>
      <c r="MZB88" s="47"/>
      <c r="MZC88" s="47"/>
      <c r="MZD88" s="47"/>
      <c r="MZE88" s="47"/>
      <c r="MZF88" s="47"/>
      <c r="MZG88" s="47"/>
      <c r="MZH88" s="47"/>
      <c r="MZI88" s="47"/>
      <c r="MZJ88" s="47"/>
      <c r="MZK88" s="47"/>
      <c r="MZL88" s="47"/>
      <c r="MZM88" s="47"/>
      <c r="MZN88" s="47"/>
      <c r="MZO88" s="47"/>
      <c r="MZP88" s="47"/>
      <c r="MZQ88" s="47"/>
      <c r="MZR88" s="47"/>
      <c r="MZS88" s="47"/>
      <c r="MZT88" s="47"/>
      <c r="MZU88" s="47"/>
      <c r="MZV88" s="47"/>
      <c r="MZW88" s="47"/>
      <c r="MZX88" s="47"/>
      <c r="MZY88" s="47"/>
      <c r="MZZ88" s="47"/>
      <c r="NAA88" s="47"/>
      <c r="NAB88" s="47"/>
      <c r="NAC88" s="47"/>
      <c r="NAD88" s="47"/>
      <c r="NAE88" s="47"/>
      <c r="NAF88" s="47"/>
      <c r="NAG88" s="47"/>
      <c r="NAH88" s="47"/>
      <c r="NAI88" s="47"/>
      <c r="NAJ88" s="47"/>
      <c r="NAK88" s="47"/>
      <c r="NAL88" s="47"/>
      <c r="NAM88" s="47"/>
      <c r="NAN88" s="47"/>
      <c r="NAO88" s="47"/>
      <c r="NAP88" s="47"/>
      <c r="NAQ88" s="47"/>
      <c r="NAR88" s="47"/>
      <c r="NAS88" s="47"/>
      <c r="NAT88" s="47"/>
      <c r="NAU88" s="47"/>
      <c r="NAV88" s="47"/>
      <c r="NAW88" s="47"/>
      <c r="NAX88" s="47"/>
      <c r="NAY88" s="47"/>
      <c r="NAZ88" s="47"/>
      <c r="NBA88" s="47"/>
      <c r="NBB88" s="47"/>
      <c r="NBC88" s="47"/>
      <c r="NBD88" s="47"/>
      <c r="NBE88" s="47"/>
      <c r="NBF88" s="47"/>
      <c r="NBG88" s="47"/>
      <c r="NBH88" s="47"/>
      <c r="NBI88" s="47"/>
      <c r="NBJ88" s="47"/>
      <c r="NBK88" s="47"/>
      <c r="NBL88" s="47"/>
      <c r="NBM88" s="47"/>
      <c r="NBN88" s="47"/>
      <c r="NBO88" s="47"/>
      <c r="NBP88" s="47"/>
      <c r="NBQ88" s="47"/>
      <c r="NBR88" s="47"/>
      <c r="NBS88" s="47"/>
      <c r="NBT88" s="47"/>
      <c r="NBU88" s="47"/>
      <c r="NBV88" s="47"/>
      <c r="NBW88" s="47"/>
      <c r="NBX88" s="47"/>
      <c r="NBY88" s="47"/>
      <c r="NBZ88" s="47"/>
      <c r="NCA88" s="47"/>
      <c r="NCB88" s="47"/>
      <c r="NCC88" s="47"/>
      <c r="NCD88" s="47"/>
      <c r="NCE88" s="47"/>
      <c r="NCF88" s="47"/>
      <c r="NCG88" s="47"/>
      <c r="NCH88" s="47"/>
      <c r="NCI88" s="47"/>
      <c r="NCJ88" s="47"/>
      <c r="NCK88" s="47"/>
      <c r="NCL88" s="47"/>
      <c r="NCM88" s="47"/>
      <c r="NCN88" s="47"/>
      <c r="NCO88" s="47"/>
      <c r="NCP88" s="47"/>
      <c r="NCQ88" s="47"/>
      <c r="NCR88" s="47"/>
      <c r="NCS88" s="47"/>
      <c r="NCT88" s="47"/>
      <c r="NCU88" s="47"/>
      <c r="NCV88" s="47"/>
      <c r="NCW88" s="47"/>
      <c r="NCX88" s="47"/>
      <c r="NCY88" s="47"/>
      <c r="NCZ88" s="47"/>
      <c r="NDA88" s="47"/>
      <c r="NDB88" s="47"/>
      <c r="NDC88" s="47"/>
      <c r="NDD88" s="47"/>
      <c r="NDE88" s="47"/>
      <c r="NDF88" s="47"/>
      <c r="NDG88" s="47"/>
      <c r="NDH88" s="47"/>
      <c r="NDI88" s="47"/>
      <c r="NDJ88" s="47"/>
      <c r="NDK88" s="47"/>
      <c r="NDL88" s="47"/>
      <c r="NDM88" s="47"/>
      <c r="NDN88" s="47"/>
      <c r="NDO88" s="47"/>
      <c r="NDP88" s="47"/>
      <c r="NDQ88" s="47"/>
      <c r="NDR88" s="47"/>
      <c r="NDS88" s="47"/>
      <c r="NDT88" s="47"/>
      <c r="NDU88" s="47"/>
      <c r="NDV88" s="47"/>
      <c r="NDW88" s="47"/>
      <c r="NDX88" s="47"/>
      <c r="NDY88" s="47"/>
      <c r="NDZ88" s="47"/>
      <c r="NEA88" s="47"/>
      <c r="NEB88" s="47"/>
      <c r="NEC88" s="47"/>
      <c r="NED88" s="47"/>
      <c r="NEE88" s="47"/>
      <c r="NEF88" s="47"/>
      <c r="NEG88" s="47"/>
      <c r="NEH88" s="47"/>
      <c r="NEI88" s="47"/>
      <c r="NEJ88" s="47"/>
      <c r="NEK88" s="47"/>
      <c r="NEL88" s="47"/>
      <c r="NEM88" s="47"/>
      <c r="NEN88" s="47"/>
      <c r="NEO88" s="47"/>
      <c r="NEP88" s="47"/>
      <c r="NEQ88" s="47"/>
      <c r="NER88" s="47"/>
      <c r="NES88" s="47"/>
      <c r="NET88" s="47"/>
      <c r="NEU88" s="47"/>
      <c r="NEV88" s="47"/>
      <c r="NEW88" s="47"/>
      <c r="NEX88" s="47"/>
      <c r="NEY88" s="47"/>
      <c r="NEZ88" s="47"/>
      <c r="NFA88" s="47"/>
      <c r="NFB88" s="47"/>
      <c r="NFC88" s="47"/>
      <c r="NFD88" s="47"/>
      <c r="NFE88" s="47"/>
      <c r="NFF88" s="47"/>
      <c r="NFG88" s="47"/>
      <c r="NFH88" s="47"/>
      <c r="NFI88" s="47"/>
      <c r="NFJ88" s="47"/>
      <c r="NFK88" s="47"/>
      <c r="NFL88" s="47"/>
      <c r="NFM88" s="47"/>
      <c r="NFN88" s="47"/>
      <c r="NFO88" s="47"/>
      <c r="NFP88" s="47"/>
      <c r="NFQ88" s="47"/>
      <c r="NFR88" s="47"/>
      <c r="NFS88" s="47"/>
      <c r="NFT88" s="47"/>
      <c r="NFU88" s="47"/>
      <c r="NFV88" s="47"/>
      <c r="NFW88" s="47"/>
      <c r="NFX88" s="47"/>
      <c r="NFY88" s="47"/>
      <c r="NFZ88" s="47"/>
      <c r="NGA88" s="47"/>
      <c r="NGB88" s="47"/>
      <c r="NGC88" s="47"/>
      <c r="NGD88" s="47"/>
      <c r="NGE88" s="47"/>
      <c r="NGF88" s="47"/>
      <c r="NGG88" s="47"/>
      <c r="NGH88" s="47"/>
      <c r="NGI88" s="47"/>
      <c r="NGJ88" s="47"/>
      <c r="NGK88" s="47"/>
      <c r="NGL88" s="47"/>
      <c r="NGM88" s="47"/>
      <c r="NGN88" s="47"/>
      <c r="NGO88" s="47"/>
      <c r="NGP88" s="47"/>
      <c r="NGQ88" s="47"/>
      <c r="NGR88" s="47"/>
      <c r="NGS88" s="47"/>
      <c r="NGT88" s="47"/>
      <c r="NGU88" s="47"/>
      <c r="NGV88" s="47"/>
      <c r="NGW88" s="47"/>
      <c r="NGX88" s="47"/>
      <c r="NGY88" s="47"/>
      <c r="NGZ88" s="47"/>
      <c r="NHA88" s="47"/>
      <c r="NHB88" s="47"/>
      <c r="NHC88" s="47"/>
      <c r="NHD88" s="47"/>
      <c r="NHE88" s="47"/>
      <c r="NHF88" s="47"/>
      <c r="NHG88" s="47"/>
      <c r="NHH88" s="47"/>
      <c r="NHI88" s="47"/>
      <c r="NHJ88" s="47"/>
      <c r="NHK88" s="47"/>
      <c r="NHL88" s="47"/>
      <c r="NHM88" s="47"/>
      <c r="NHN88" s="47"/>
      <c r="NHO88" s="47"/>
      <c r="NHP88" s="47"/>
      <c r="NHQ88" s="47"/>
      <c r="NHR88" s="47"/>
      <c r="NHS88" s="47"/>
      <c r="NHT88" s="47"/>
      <c r="NHU88" s="47"/>
      <c r="NHV88" s="47"/>
      <c r="NHW88" s="47"/>
      <c r="NHX88" s="47"/>
      <c r="NHY88" s="47"/>
      <c r="NHZ88" s="47"/>
      <c r="NIA88" s="47"/>
      <c r="NIB88" s="47"/>
      <c r="NIC88" s="47"/>
      <c r="NID88" s="47"/>
      <c r="NIE88" s="47"/>
      <c r="NIF88" s="47"/>
      <c r="NIG88" s="47"/>
      <c r="NIH88" s="47"/>
      <c r="NII88" s="47"/>
      <c r="NIJ88" s="47"/>
      <c r="NIK88" s="47"/>
      <c r="NIL88" s="47"/>
      <c r="NIM88" s="47"/>
      <c r="NIN88" s="47"/>
      <c r="NIO88" s="47"/>
      <c r="NIP88" s="47"/>
      <c r="NIQ88" s="47"/>
      <c r="NIR88" s="47"/>
      <c r="NIS88" s="47"/>
      <c r="NIT88" s="47"/>
      <c r="NIU88" s="47"/>
      <c r="NIV88" s="47"/>
      <c r="NIW88" s="47"/>
      <c r="NIX88" s="47"/>
      <c r="NIY88" s="47"/>
      <c r="NIZ88" s="47"/>
      <c r="NJA88" s="47"/>
      <c r="NJB88" s="47"/>
      <c r="NJC88" s="47"/>
      <c r="NJD88" s="47"/>
      <c r="NJE88" s="47"/>
      <c r="NJF88" s="47"/>
      <c r="NJG88" s="47"/>
      <c r="NJH88" s="47"/>
      <c r="NJI88" s="47"/>
      <c r="NJJ88" s="47"/>
      <c r="NJK88" s="47"/>
      <c r="NJL88" s="47"/>
      <c r="NJM88" s="47"/>
      <c r="NJN88" s="47"/>
      <c r="NJO88" s="47"/>
      <c r="NJP88" s="47"/>
      <c r="NJQ88" s="47"/>
      <c r="NJR88" s="47"/>
      <c r="NJS88" s="47"/>
      <c r="NJT88" s="47"/>
      <c r="NJU88" s="47"/>
      <c r="NJV88" s="47"/>
      <c r="NJW88" s="47"/>
      <c r="NJX88" s="47"/>
      <c r="NJY88" s="47"/>
      <c r="NJZ88" s="47"/>
      <c r="NKA88" s="47"/>
      <c r="NKB88" s="47"/>
      <c r="NKC88" s="47"/>
      <c r="NKD88" s="47"/>
      <c r="NKE88" s="47"/>
      <c r="NKF88" s="47"/>
      <c r="NKG88" s="47"/>
      <c r="NKH88" s="47"/>
      <c r="NKI88" s="47"/>
      <c r="NKJ88" s="47"/>
      <c r="NKK88" s="47"/>
      <c r="NKL88" s="47"/>
      <c r="NKM88" s="47"/>
      <c r="NKN88" s="47"/>
      <c r="NKO88" s="47"/>
      <c r="NKP88" s="47"/>
      <c r="NKQ88" s="47"/>
      <c r="NKR88" s="47"/>
      <c r="NKS88" s="47"/>
      <c r="NKT88" s="47"/>
      <c r="NKU88" s="47"/>
      <c r="NKV88" s="47"/>
      <c r="NKW88" s="47"/>
      <c r="NKX88" s="47"/>
      <c r="NKY88" s="47"/>
      <c r="NKZ88" s="47"/>
      <c r="NLA88" s="47"/>
      <c r="NLB88" s="47"/>
      <c r="NLC88" s="47"/>
      <c r="NLD88" s="47"/>
      <c r="NLE88" s="47"/>
      <c r="NLF88" s="47"/>
      <c r="NLG88" s="47"/>
      <c r="NLH88" s="47"/>
      <c r="NLI88" s="47"/>
      <c r="NLJ88" s="47"/>
      <c r="NLK88" s="47"/>
      <c r="NLL88" s="47"/>
      <c r="NLM88" s="47"/>
      <c r="NLN88" s="47"/>
      <c r="NLO88" s="47"/>
      <c r="NLP88" s="47"/>
      <c r="NLQ88" s="47"/>
      <c r="NLR88" s="47"/>
      <c r="NLS88" s="47"/>
      <c r="NLT88" s="47"/>
      <c r="NLU88" s="47"/>
      <c r="NLV88" s="47"/>
      <c r="NLW88" s="47"/>
      <c r="NLX88" s="47"/>
      <c r="NLY88" s="47"/>
      <c r="NLZ88" s="47"/>
      <c r="NMA88" s="47"/>
      <c r="NMB88" s="47"/>
      <c r="NMC88" s="47"/>
      <c r="NMD88" s="47"/>
      <c r="NME88" s="47"/>
      <c r="NMF88" s="47"/>
      <c r="NMG88" s="47"/>
      <c r="NMH88" s="47"/>
      <c r="NMI88" s="47"/>
      <c r="NMJ88" s="47"/>
      <c r="NMK88" s="47"/>
      <c r="NML88" s="47"/>
      <c r="NMM88" s="47"/>
      <c r="NMN88" s="47"/>
      <c r="NMO88" s="47"/>
      <c r="NMP88" s="47"/>
      <c r="NMQ88" s="47"/>
      <c r="NMR88" s="47"/>
      <c r="NMS88" s="47"/>
      <c r="NMT88" s="47"/>
      <c r="NMU88" s="47"/>
      <c r="NMV88" s="47"/>
      <c r="NMW88" s="47"/>
      <c r="NMX88" s="47"/>
      <c r="NMY88" s="47"/>
      <c r="NMZ88" s="47"/>
      <c r="NNA88" s="47"/>
      <c r="NNB88" s="47"/>
      <c r="NNC88" s="47"/>
      <c r="NND88" s="47"/>
      <c r="NNE88" s="47"/>
      <c r="NNF88" s="47"/>
      <c r="NNG88" s="47"/>
      <c r="NNH88" s="47"/>
      <c r="NNI88" s="47"/>
      <c r="NNJ88" s="47"/>
      <c r="NNK88" s="47"/>
      <c r="NNL88" s="47"/>
      <c r="NNM88" s="47"/>
      <c r="NNN88" s="47"/>
      <c r="NNO88" s="47"/>
      <c r="NNP88" s="47"/>
      <c r="NNQ88" s="47"/>
      <c r="NNR88" s="47"/>
      <c r="NNS88" s="47"/>
      <c r="NNT88" s="47"/>
      <c r="NNU88" s="47"/>
      <c r="NNV88" s="47"/>
      <c r="NNW88" s="47"/>
      <c r="NNX88" s="47"/>
      <c r="NNY88" s="47"/>
      <c r="NNZ88" s="47"/>
      <c r="NOA88" s="47"/>
      <c r="NOB88" s="47"/>
      <c r="NOC88" s="47"/>
      <c r="NOD88" s="47"/>
      <c r="NOE88" s="47"/>
      <c r="NOF88" s="47"/>
      <c r="NOG88" s="47"/>
      <c r="NOH88" s="47"/>
      <c r="NOI88" s="47"/>
      <c r="NOJ88" s="47"/>
      <c r="NOK88" s="47"/>
      <c r="NOL88" s="47"/>
      <c r="NOM88" s="47"/>
      <c r="NON88" s="47"/>
      <c r="NOO88" s="47"/>
      <c r="NOP88" s="47"/>
      <c r="NOQ88" s="47"/>
      <c r="NOR88" s="47"/>
      <c r="NOS88" s="47"/>
      <c r="NOT88" s="47"/>
      <c r="NOU88" s="47"/>
      <c r="NOV88" s="47"/>
      <c r="NOW88" s="47"/>
      <c r="NOX88" s="47"/>
      <c r="NOY88" s="47"/>
      <c r="NOZ88" s="47"/>
      <c r="NPA88" s="47"/>
      <c r="NPB88" s="47"/>
      <c r="NPC88" s="47"/>
      <c r="NPD88" s="47"/>
      <c r="NPE88" s="47"/>
      <c r="NPF88" s="47"/>
      <c r="NPG88" s="47"/>
      <c r="NPH88" s="47"/>
      <c r="NPI88" s="47"/>
      <c r="NPJ88" s="47"/>
      <c r="NPK88" s="47"/>
      <c r="NPL88" s="47"/>
      <c r="NPM88" s="47"/>
      <c r="NPN88" s="47"/>
      <c r="NPO88" s="47"/>
      <c r="NPP88" s="47"/>
      <c r="NPQ88" s="47"/>
      <c r="NPR88" s="47"/>
      <c r="NPS88" s="47"/>
      <c r="NPT88" s="47"/>
      <c r="NPU88" s="47"/>
      <c r="NPV88" s="47"/>
      <c r="NPW88" s="47"/>
      <c r="NPX88" s="47"/>
      <c r="NPY88" s="47"/>
      <c r="NPZ88" s="47"/>
      <c r="NQA88" s="47"/>
      <c r="NQB88" s="47"/>
      <c r="NQC88" s="47"/>
      <c r="NQD88" s="47"/>
      <c r="NQE88" s="47"/>
      <c r="NQF88" s="47"/>
      <c r="NQG88" s="47"/>
      <c r="NQH88" s="47"/>
      <c r="NQI88" s="47"/>
      <c r="NQJ88" s="47"/>
      <c r="NQK88" s="47"/>
      <c r="NQL88" s="47"/>
      <c r="NQM88" s="47"/>
      <c r="NQN88" s="47"/>
      <c r="NQO88" s="47"/>
      <c r="NQP88" s="47"/>
      <c r="NQQ88" s="47"/>
      <c r="NQR88" s="47"/>
      <c r="NQS88" s="47"/>
      <c r="NQT88" s="47"/>
      <c r="NQU88" s="47"/>
      <c r="NQV88" s="47"/>
      <c r="NQW88" s="47"/>
      <c r="NQX88" s="47"/>
      <c r="NQY88" s="47"/>
      <c r="NQZ88" s="47"/>
      <c r="NRA88" s="47"/>
      <c r="NRB88" s="47"/>
      <c r="NRC88" s="47"/>
      <c r="NRD88" s="47"/>
      <c r="NRE88" s="47"/>
      <c r="NRF88" s="47"/>
      <c r="NRG88" s="47"/>
      <c r="NRH88" s="47"/>
      <c r="NRI88" s="47"/>
      <c r="NRJ88" s="47"/>
      <c r="NRK88" s="47"/>
      <c r="NRL88" s="47"/>
      <c r="NRM88" s="47"/>
      <c r="NRN88" s="47"/>
      <c r="NRO88" s="47"/>
      <c r="NRP88" s="47"/>
      <c r="NRQ88" s="47"/>
      <c r="NRR88" s="47"/>
      <c r="NRS88" s="47"/>
      <c r="NRT88" s="47"/>
      <c r="NRU88" s="47"/>
      <c r="NRV88" s="47"/>
      <c r="NRW88" s="47"/>
      <c r="NRX88" s="47"/>
      <c r="NRY88" s="47"/>
      <c r="NRZ88" s="47"/>
      <c r="NSA88" s="47"/>
      <c r="NSB88" s="47"/>
      <c r="NSC88" s="47"/>
      <c r="NSD88" s="47"/>
      <c r="NSE88" s="47"/>
      <c r="NSF88" s="47"/>
      <c r="NSG88" s="47"/>
      <c r="NSH88" s="47"/>
      <c r="NSI88" s="47"/>
      <c r="NSJ88" s="47"/>
      <c r="NSK88" s="47"/>
      <c r="NSL88" s="47"/>
      <c r="NSM88" s="47"/>
      <c r="NSN88" s="47"/>
      <c r="NSO88" s="47"/>
      <c r="NSP88" s="47"/>
      <c r="NSQ88" s="47"/>
      <c r="NSR88" s="47"/>
      <c r="NSS88" s="47"/>
      <c r="NST88" s="47"/>
      <c r="NSU88" s="47"/>
      <c r="NSV88" s="47"/>
      <c r="NSW88" s="47"/>
      <c r="NSX88" s="47"/>
      <c r="NSY88" s="47"/>
      <c r="NSZ88" s="47"/>
      <c r="NTA88" s="47"/>
      <c r="NTB88" s="47"/>
      <c r="NTC88" s="47"/>
      <c r="NTD88" s="47"/>
      <c r="NTE88" s="47"/>
      <c r="NTF88" s="47"/>
      <c r="NTG88" s="47"/>
      <c r="NTH88" s="47"/>
      <c r="NTI88" s="47"/>
      <c r="NTJ88" s="47"/>
      <c r="NTK88" s="47"/>
      <c r="NTL88" s="47"/>
      <c r="NTM88" s="47"/>
      <c r="NTN88" s="47"/>
      <c r="NTO88" s="47"/>
      <c r="NTP88" s="47"/>
      <c r="NTQ88" s="47"/>
      <c r="NTR88" s="47"/>
      <c r="NTS88" s="47"/>
      <c r="NTT88" s="47"/>
      <c r="NTU88" s="47"/>
      <c r="NTV88" s="47"/>
      <c r="NTW88" s="47"/>
      <c r="NTX88" s="47"/>
      <c r="NTY88" s="47"/>
      <c r="NTZ88" s="47"/>
      <c r="NUA88" s="47"/>
      <c r="NUB88" s="47"/>
      <c r="NUC88" s="47"/>
      <c r="NUD88" s="47"/>
      <c r="NUE88" s="47"/>
      <c r="NUF88" s="47"/>
      <c r="NUG88" s="47"/>
      <c r="NUH88" s="47"/>
      <c r="NUI88" s="47"/>
      <c r="NUJ88" s="47"/>
      <c r="NUK88" s="47"/>
      <c r="NUL88" s="47"/>
      <c r="NUM88" s="47"/>
      <c r="NUN88" s="47"/>
      <c r="NUO88" s="47"/>
      <c r="NUP88" s="47"/>
      <c r="NUQ88" s="47"/>
      <c r="NUR88" s="47"/>
      <c r="NUS88" s="47"/>
      <c r="NUT88" s="47"/>
      <c r="NUU88" s="47"/>
      <c r="NUV88" s="47"/>
      <c r="NUW88" s="47"/>
      <c r="NUX88" s="47"/>
      <c r="NUY88" s="47"/>
      <c r="NUZ88" s="47"/>
      <c r="NVA88" s="47"/>
      <c r="NVB88" s="47"/>
      <c r="NVC88" s="47"/>
      <c r="NVD88" s="47"/>
      <c r="NVE88" s="47"/>
      <c r="NVF88" s="47"/>
      <c r="NVG88" s="47"/>
      <c r="NVH88" s="47"/>
      <c r="NVI88" s="47"/>
      <c r="NVJ88" s="47"/>
      <c r="NVK88" s="47"/>
      <c r="NVL88" s="47"/>
      <c r="NVM88" s="47"/>
      <c r="NVN88" s="47"/>
      <c r="NVO88" s="47"/>
      <c r="NVP88" s="47"/>
      <c r="NVQ88" s="47"/>
      <c r="NVR88" s="47"/>
      <c r="NVS88" s="47"/>
      <c r="NVT88" s="47"/>
      <c r="NVU88" s="47"/>
      <c r="NVV88" s="47"/>
      <c r="NVW88" s="47"/>
      <c r="NVX88" s="47"/>
      <c r="NVY88" s="47"/>
      <c r="NVZ88" s="47"/>
      <c r="NWA88" s="47"/>
      <c r="NWB88" s="47"/>
      <c r="NWC88" s="47"/>
      <c r="NWD88" s="47"/>
      <c r="NWE88" s="47"/>
      <c r="NWF88" s="47"/>
      <c r="NWG88" s="47"/>
      <c r="NWH88" s="47"/>
      <c r="NWI88" s="47"/>
      <c r="NWJ88" s="47"/>
      <c r="NWK88" s="47"/>
      <c r="NWL88" s="47"/>
      <c r="NWM88" s="47"/>
      <c r="NWN88" s="47"/>
      <c r="NWO88" s="47"/>
      <c r="NWP88" s="47"/>
      <c r="NWQ88" s="47"/>
      <c r="NWR88" s="47"/>
      <c r="NWS88" s="47"/>
      <c r="NWT88" s="47"/>
      <c r="NWU88" s="47"/>
      <c r="NWV88" s="47"/>
      <c r="NWW88" s="47"/>
      <c r="NWX88" s="47"/>
      <c r="NWY88" s="47"/>
      <c r="NWZ88" s="47"/>
      <c r="NXA88" s="47"/>
      <c r="NXB88" s="47"/>
      <c r="NXC88" s="47"/>
      <c r="NXD88" s="47"/>
      <c r="NXE88" s="47"/>
      <c r="NXF88" s="47"/>
      <c r="NXG88" s="47"/>
      <c r="NXH88" s="47"/>
      <c r="NXI88" s="47"/>
      <c r="NXJ88" s="47"/>
      <c r="NXK88" s="47"/>
      <c r="NXL88" s="47"/>
      <c r="NXM88" s="47"/>
      <c r="NXN88" s="47"/>
      <c r="NXO88" s="47"/>
      <c r="NXP88" s="47"/>
      <c r="NXQ88" s="47"/>
      <c r="NXR88" s="47"/>
      <c r="NXS88" s="47"/>
      <c r="NXT88" s="47"/>
      <c r="NXU88" s="47"/>
      <c r="NXV88" s="47"/>
      <c r="NXW88" s="47"/>
      <c r="NXX88" s="47"/>
      <c r="NXY88" s="47"/>
      <c r="NXZ88" s="47"/>
      <c r="NYA88" s="47"/>
      <c r="NYB88" s="47"/>
      <c r="NYC88" s="47"/>
      <c r="NYD88" s="47"/>
      <c r="NYE88" s="47"/>
      <c r="NYF88" s="47"/>
      <c r="NYG88" s="47"/>
      <c r="NYH88" s="47"/>
      <c r="NYI88" s="47"/>
      <c r="NYJ88" s="47"/>
      <c r="NYK88" s="47"/>
      <c r="NYL88" s="47"/>
      <c r="NYM88" s="47"/>
      <c r="NYN88" s="47"/>
      <c r="NYO88" s="47"/>
      <c r="NYP88" s="47"/>
      <c r="NYQ88" s="47"/>
      <c r="NYR88" s="47"/>
      <c r="NYS88" s="47"/>
      <c r="NYT88" s="47"/>
      <c r="NYU88" s="47"/>
      <c r="NYV88" s="47"/>
      <c r="NYW88" s="47"/>
      <c r="NYX88" s="47"/>
      <c r="NYY88" s="47"/>
      <c r="NYZ88" s="47"/>
      <c r="NZA88" s="47"/>
      <c r="NZB88" s="47"/>
      <c r="NZC88" s="47"/>
      <c r="NZD88" s="47"/>
      <c r="NZE88" s="47"/>
      <c r="NZF88" s="47"/>
      <c r="NZG88" s="47"/>
      <c r="NZH88" s="47"/>
      <c r="NZI88" s="47"/>
      <c r="NZJ88" s="47"/>
      <c r="NZK88" s="47"/>
      <c r="NZL88" s="47"/>
      <c r="NZM88" s="47"/>
      <c r="NZN88" s="47"/>
      <c r="NZO88" s="47"/>
      <c r="NZP88" s="47"/>
      <c r="NZQ88" s="47"/>
      <c r="NZR88" s="47"/>
      <c r="NZS88" s="47"/>
      <c r="NZT88" s="47"/>
      <c r="NZU88" s="47"/>
      <c r="NZV88" s="47"/>
      <c r="NZW88" s="47"/>
      <c r="NZX88" s="47"/>
      <c r="NZY88" s="47"/>
      <c r="NZZ88" s="47"/>
      <c r="OAA88" s="47"/>
      <c r="OAB88" s="47"/>
      <c r="OAC88" s="47"/>
      <c r="OAD88" s="47"/>
      <c r="OAE88" s="47"/>
      <c r="OAF88" s="47"/>
      <c r="OAG88" s="47"/>
      <c r="OAH88" s="47"/>
      <c r="OAI88" s="47"/>
      <c r="OAJ88" s="47"/>
      <c r="OAK88" s="47"/>
      <c r="OAL88" s="47"/>
      <c r="OAM88" s="47"/>
      <c r="OAN88" s="47"/>
      <c r="OAO88" s="47"/>
      <c r="OAP88" s="47"/>
      <c r="OAQ88" s="47"/>
      <c r="OAR88" s="47"/>
      <c r="OAS88" s="47"/>
      <c r="OAT88" s="47"/>
      <c r="OAU88" s="47"/>
      <c r="OAV88" s="47"/>
      <c r="OAW88" s="47"/>
      <c r="OAX88" s="47"/>
      <c r="OAY88" s="47"/>
      <c r="OAZ88" s="47"/>
      <c r="OBA88" s="47"/>
      <c r="OBB88" s="47"/>
      <c r="OBC88" s="47"/>
      <c r="OBD88" s="47"/>
      <c r="OBE88" s="47"/>
      <c r="OBF88" s="47"/>
      <c r="OBG88" s="47"/>
      <c r="OBH88" s="47"/>
      <c r="OBI88" s="47"/>
      <c r="OBJ88" s="47"/>
      <c r="OBK88" s="47"/>
      <c r="OBL88" s="47"/>
      <c r="OBM88" s="47"/>
      <c r="OBN88" s="47"/>
      <c r="OBO88" s="47"/>
      <c r="OBP88" s="47"/>
      <c r="OBQ88" s="47"/>
      <c r="OBR88" s="47"/>
      <c r="OBS88" s="47"/>
      <c r="OBT88" s="47"/>
      <c r="OBU88" s="47"/>
      <c r="OBV88" s="47"/>
      <c r="OBW88" s="47"/>
      <c r="OBX88" s="47"/>
      <c r="OBY88" s="47"/>
      <c r="OBZ88" s="47"/>
      <c r="OCA88" s="47"/>
      <c r="OCB88" s="47"/>
      <c r="OCC88" s="47"/>
      <c r="OCD88" s="47"/>
      <c r="OCE88" s="47"/>
      <c r="OCF88" s="47"/>
      <c r="OCG88" s="47"/>
      <c r="OCH88" s="47"/>
      <c r="OCI88" s="47"/>
      <c r="OCJ88" s="47"/>
      <c r="OCK88" s="47"/>
      <c r="OCL88" s="47"/>
      <c r="OCM88" s="47"/>
      <c r="OCN88" s="47"/>
      <c r="OCO88" s="47"/>
      <c r="OCP88" s="47"/>
      <c r="OCQ88" s="47"/>
      <c r="OCR88" s="47"/>
      <c r="OCS88" s="47"/>
      <c r="OCT88" s="47"/>
      <c r="OCU88" s="47"/>
      <c r="OCV88" s="47"/>
      <c r="OCW88" s="47"/>
      <c r="OCX88" s="47"/>
      <c r="OCY88" s="47"/>
      <c r="OCZ88" s="47"/>
      <c r="ODA88" s="47"/>
      <c r="ODB88" s="47"/>
      <c r="ODC88" s="47"/>
      <c r="ODD88" s="47"/>
      <c r="ODE88" s="47"/>
      <c r="ODF88" s="47"/>
      <c r="ODG88" s="47"/>
      <c r="ODH88" s="47"/>
      <c r="ODI88" s="47"/>
      <c r="ODJ88" s="47"/>
      <c r="ODK88" s="47"/>
      <c r="ODL88" s="47"/>
      <c r="ODM88" s="47"/>
      <c r="ODN88" s="47"/>
      <c r="ODO88" s="47"/>
      <c r="ODP88" s="47"/>
      <c r="ODQ88" s="47"/>
      <c r="ODR88" s="47"/>
      <c r="ODS88" s="47"/>
      <c r="ODT88" s="47"/>
      <c r="ODU88" s="47"/>
      <c r="ODV88" s="47"/>
      <c r="ODW88" s="47"/>
      <c r="ODX88" s="47"/>
      <c r="ODY88" s="47"/>
      <c r="ODZ88" s="47"/>
      <c r="OEA88" s="47"/>
      <c r="OEB88" s="47"/>
      <c r="OEC88" s="47"/>
      <c r="OED88" s="47"/>
      <c r="OEE88" s="47"/>
      <c r="OEF88" s="47"/>
      <c r="OEG88" s="47"/>
      <c r="OEH88" s="47"/>
      <c r="OEI88" s="47"/>
      <c r="OEJ88" s="47"/>
      <c r="OEK88" s="47"/>
      <c r="OEL88" s="47"/>
      <c r="OEM88" s="47"/>
      <c r="OEN88" s="47"/>
      <c r="OEO88" s="47"/>
      <c r="OEP88" s="47"/>
      <c r="OEQ88" s="47"/>
      <c r="OER88" s="47"/>
      <c r="OES88" s="47"/>
      <c r="OET88" s="47"/>
      <c r="OEU88" s="47"/>
      <c r="OEV88" s="47"/>
      <c r="OEW88" s="47"/>
      <c r="OEX88" s="47"/>
      <c r="OEY88" s="47"/>
      <c r="OEZ88" s="47"/>
      <c r="OFA88" s="47"/>
      <c r="OFB88" s="47"/>
      <c r="OFC88" s="47"/>
      <c r="OFD88" s="47"/>
      <c r="OFE88" s="47"/>
      <c r="OFF88" s="47"/>
      <c r="OFG88" s="47"/>
      <c r="OFH88" s="47"/>
      <c r="OFI88" s="47"/>
      <c r="OFJ88" s="47"/>
      <c r="OFK88" s="47"/>
      <c r="OFL88" s="47"/>
      <c r="OFM88" s="47"/>
      <c r="OFN88" s="47"/>
      <c r="OFO88" s="47"/>
      <c r="OFP88" s="47"/>
      <c r="OFQ88" s="47"/>
      <c r="OFR88" s="47"/>
      <c r="OFS88" s="47"/>
      <c r="OFT88" s="47"/>
      <c r="OFU88" s="47"/>
      <c r="OFV88" s="47"/>
      <c r="OFW88" s="47"/>
      <c r="OFX88" s="47"/>
      <c r="OFY88" s="47"/>
      <c r="OFZ88" s="47"/>
      <c r="OGA88" s="47"/>
      <c r="OGB88" s="47"/>
      <c r="OGC88" s="47"/>
      <c r="OGD88" s="47"/>
      <c r="OGE88" s="47"/>
      <c r="OGF88" s="47"/>
      <c r="OGG88" s="47"/>
      <c r="OGH88" s="47"/>
      <c r="OGI88" s="47"/>
      <c r="OGJ88" s="47"/>
      <c r="OGK88" s="47"/>
      <c r="OGL88" s="47"/>
      <c r="OGM88" s="47"/>
      <c r="OGN88" s="47"/>
      <c r="OGO88" s="47"/>
      <c r="OGP88" s="47"/>
      <c r="OGQ88" s="47"/>
      <c r="OGR88" s="47"/>
      <c r="OGS88" s="47"/>
      <c r="OGT88" s="47"/>
      <c r="OGU88" s="47"/>
      <c r="OGV88" s="47"/>
      <c r="OGW88" s="47"/>
      <c r="OGX88" s="47"/>
      <c r="OGY88" s="47"/>
      <c r="OGZ88" s="47"/>
      <c r="OHA88" s="47"/>
      <c r="OHB88" s="47"/>
      <c r="OHC88" s="47"/>
      <c r="OHD88" s="47"/>
      <c r="OHE88" s="47"/>
      <c r="OHF88" s="47"/>
      <c r="OHG88" s="47"/>
      <c r="OHH88" s="47"/>
      <c r="OHI88" s="47"/>
      <c r="OHJ88" s="47"/>
      <c r="OHK88" s="47"/>
      <c r="OHL88" s="47"/>
      <c r="OHM88" s="47"/>
      <c r="OHN88" s="47"/>
      <c r="OHO88" s="47"/>
      <c r="OHP88" s="47"/>
      <c r="OHQ88" s="47"/>
      <c r="OHR88" s="47"/>
      <c r="OHS88" s="47"/>
      <c r="OHT88" s="47"/>
      <c r="OHU88" s="47"/>
      <c r="OHV88" s="47"/>
      <c r="OHW88" s="47"/>
      <c r="OHX88" s="47"/>
      <c r="OHY88" s="47"/>
      <c r="OHZ88" s="47"/>
      <c r="OIA88" s="47"/>
      <c r="OIB88" s="47"/>
      <c r="OIC88" s="47"/>
      <c r="OID88" s="47"/>
      <c r="OIE88" s="47"/>
      <c r="OIF88" s="47"/>
      <c r="OIG88" s="47"/>
      <c r="OIH88" s="47"/>
      <c r="OII88" s="47"/>
      <c r="OIJ88" s="47"/>
      <c r="OIK88" s="47"/>
      <c r="OIL88" s="47"/>
      <c r="OIM88" s="47"/>
      <c r="OIN88" s="47"/>
      <c r="OIO88" s="47"/>
      <c r="OIP88" s="47"/>
      <c r="OIQ88" s="47"/>
      <c r="OIR88" s="47"/>
      <c r="OIS88" s="47"/>
      <c r="OIT88" s="47"/>
      <c r="OIU88" s="47"/>
      <c r="OIV88" s="47"/>
      <c r="OIW88" s="47"/>
      <c r="OIX88" s="47"/>
      <c r="OIY88" s="47"/>
      <c r="OIZ88" s="47"/>
      <c r="OJA88" s="47"/>
      <c r="OJB88" s="47"/>
      <c r="OJC88" s="47"/>
      <c r="OJD88" s="47"/>
      <c r="OJE88" s="47"/>
      <c r="OJF88" s="47"/>
      <c r="OJG88" s="47"/>
      <c r="OJH88" s="47"/>
      <c r="OJI88" s="47"/>
      <c r="OJJ88" s="47"/>
      <c r="OJK88" s="47"/>
      <c r="OJL88" s="47"/>
      <c r="OJM88" s="47"/>
      <c r="OJN88" s="47"/>
      <c r="OJO88" s="47"/>
      <c r="OJP88" s="47"/>
      <c r="OJQ88" s="47"/>
      <c r="OJR88" s="47"/>
      <c r="OJS88" s="47"/>
      <c r="OJT88" s="47"/>
      <c r="OJU88" s="47"/>
      <c r="OJV88" s="47"/>
      <c r="OJW88" s="47"/>
      <c r="OJX88" s="47"/>
      <c r="OJY88" s="47"/>
      <c r="OJZ88" s="47"/>
      <c r="OKA88" s="47"/>
      <c r="OKB88" s="47"/>
      <c r="OKC88" s="47"/>
      <c r="OKD88" s="47"/>
      <c r="OKE88" s="47"/>
      <c r="OKF88" s="47"/>
      <c r="OKG88" s="47"/>
      <c r="OKH88" s="47"/>
      <c r="OKI88" s="47"/>
      <c r="OKJ88" s="47"/>
      <c r="OKK88" s="47"/>
      <c r="OKL88" s="47"/>
      <c r="OKM88" s="47"/>
      <c r="OKN88" s="47"/>
      <c r="OKO88" s="47"/>
      <c r="OKP88" s="47"/>
      <c r="OKQ88" s="47"/>
      <c r="OKR88" s="47"/>
      <c r="OKS88" s="47"/>
      <c r="OKT88" s="47"/>
      <c r="OKU88" s="47"/>
      <c r="OKV88" s="47"/>
      <c r="OKW88" s="47"/>
      <c r="OKX88" s="47"/>
      <c r="OKY88" s="47"/>
      <c r="OKZ88" s="47"/>
      <c r="OLA88" s="47"/>
      <c r="OLB88" s="47"/>
      <c r="OLC88" s="47"/>
      <c r="OLD88" s="47"/>
      <c r="OLE88" s="47"/>
      <c r="OLF88" s="47"/>
      <c r="OLG88" s="47"/>
      <c r="OLH88" s="47"/>
      <c r="OLI88" s="47"/>
      <c r="OLJ88" s="47"/>
      <c r="OLK88" s="47"/>
      <c r="OLL88" s="47"/>
      <c r="OLM88" s="47"/>
      <c r="OLN88" s="47"/>
      <c r="OLO88" s="47"/>
      <c r="OLP88" s="47"/>
      <c r="OLQ88" s="47"/>
      <c r="OLR88" s="47"/>
      <c r="OLS88" s="47"/>
      <c r="OLT88" s="47"/>
      <c r="OLU88" s="47"/>
      <c r="OLV88" s="47"/>
      <c r="OLW88" s="47"/>
      <c r="OLX88" s="47"/>
      <c r="OLY88" s="47"/>
      <c r="OLZ88" s="47"/>
      <c r="OMA88" s="47"/>
      <c r="OMB88" s="47"/>
      <c r="OMC88" s="47"/>
      <c r="OMD88" s="47"/>
      <c r="OME88" s="47"/>
      <c r="OMF88" s="47"/>
      <c r="OMG88" s="47"/>
      <c r="OMH88" s="47"/>
      <c r="OMI88" s="47"/>
      <c r="OMJ88" s="47"/>
      <c r="OMK88" s="47"/>
      <c r="OML88" s="47"/>
      <c r="OMM88" s="47"/>
      <c r="OMN88" s="47"/>
      <c r="OMO88" s="47"/>
      <c r="OMP88" s="47"/>
      <c r="OMQ88" s="47"/>
      <c r="OMR88" s="47"/>
      <c r="OMS88" s="47"/>
      <c r="OMT88" s="47"/>
      <c r="OMU88" s="47"/>
      <c r="OMV88" s="47"/>
      <c r="OMW88" s="47"/>
      <c r="OMX88" s="47"/>
      <c r="OMY88" s="47"/>
      <c r="OMZ88" s="47"/>
      <c r="ONA88" s="47"/>
      <c r="ONB88" s="47"/>
      <c r="ONC88" s="47"/>
      <c r="OND88" s="47"/>
      <c r="ONE88" s="47"/>
      <c r="ONF88" s="47"/>
      <c r="ONG88" s="47"/>
      <c r="ONH88" s="47"/>
      <c r="ONI88" s="47"/>
      <c r="ONJ88" s="47"/>
      <c r="ONK88" s="47"/>
      <c r="ONL88" s="47"/>
      <c r="ONM88" s="47"/>
      <c r="ONN88" s="47"/>
      <c r="ONO88" s="47"/>
      <c r="ONP88" s="47"/>
      <c r="ONQ88" s="47"/>
      <c r="ONR88" s="47"/>
      <c r="ONS88" s="47"/>
      <c r="ONT88" s="47"/>
      <c r="ONU88" s="47"/>
      <c r="ONV88" s="47"/>
      <c r="ONW88" s="47"/>
      <c r="ONX88" s="47"/>
      <c r="ONY88" s="47"/>
      <c r="ONZ88" s="47"/>
      <c r="OOA88" s="47"/>
      <c r="OOB88" s="47"/>
      <c r="OOC88" s="47"/>
      <c r="OOD88" s="47"/>
      <c r="OOE88" s="47"/>
      <c r="OOF88" s="47"/>
      <c r="OOG88" s="47"/>
      <c r="OOH88" s="47"/>
      <c r="OOI88" s="47"/>
      <c r="OOJ88" s="47"/>
      <c r="OOK88" s="47"/>
      <c r="OOL88" s="47"/>
      <c r="OOM88" s="47"/>
      <c r="OON88" s="47"/>
      <c r="OOO88" s="47"/>
      <c r="OOP88" s="47"/>
      <c r="OOQ88" s="47"/>
      <c r="OOR88" s="47"/>
      <c r="OOS88" s="47"/>
      <c r="OOT88" s="47"/>
      <c r="OOU88" s="47"/>
      <c r="OOV88" s="47"/>
      <c r="OOW88" s="47"/>
      <c r="OOX88" s="47"/>
      <c r="OOY88" s="47"/>
      <c r="OOZ88" s="47"/>
      <c r="OPA88" s="47"/>
      <c r="OPB88" s="47"/>
      <c r="OPC88" s="47"/>
      <c r="OPD88" s="47"/>
      <c r="OPE88" s="47"/>
      <c r="OPF88" s="47"/>
      <c r="OPG88" s="47"/>
      <c r="OPH88" s="47"/>
      <c r="OPI88" s="47"/>
      <c r="OPJ88" s="47"/>
      <c r="OPK88" s="47"/>
      <c r="OPL88" s="47"/>
      <c r="OPM88" s="47"/>
      <c r="OPN88" s="47"/>
      <c r="OPO88" s="47"/>
      <c r="OPP88" s="47"/>
      <c r="OPQ88" s="47"/>
      <c r="OPR88" s="47"/>
      <c r="OPS88" s="47"/>
      <c r="OPT88" s="47"/>
      <c r="OPU88" s="47"/>
      <c r="OPV88" s="47"/>
      <c r="OPW88" s="47"/>
      <c r="OPX88" s="47"/>
      <c r="OPY88" s="47"/>
      <c r="OPZ88" s="47"/>
      <c r="OQA88" s="47"/>
      <c r="OQB88" s="47"/>
      <c r="OQC88" s="47"/>
      <c r="OQD88" s="47"/>
      <c r="OQE88" s="47"/>
      <c r="OQF88" s="47"/>
      <c r="OQG88" s="47"/>
      <c r="OQH88" s="47"/>
      <c r="OQI88" s="47"/>
      <c r="OQJ88" s="47"/>
      <c r="OQK88" s="47"/>
      <c r="OQL88" s="47"/>
      <c r="OQM88" s="47"/>
      <c r="OQN88" s="47"/>
      <c r="OQO88" s="47"/>
      <c r="OQP88" s="47"/>
      <c r="OQQ88" s="47"/>
      <c r="OQR88" s="47"/>
      <c r="OQS88" s="47"/>
      <c r="OQT88" s="47"/>
      <c r="OQU88" s="47"/>
      <c r="OQV88" s="47"/>
      <c r="OQW88" s="47"/>
      <c r="OQX88" s="47"/>
      <c r="OQY88" s="47"/>
      <c r="OQZ88" s="47"/>
      <c r="ORA88" s="47"/>
      <c r="ORB88" s="47"/>
      <c r="ORC88" s="47"/>
      <c r="ORD88" s="47"/>
      <c r="ORE88" s="47"/>
      <c r="ORF88" s="47"/>
      <c r="ORG88" s="47"/>
      <c r="ORH88" s="47"/>
      <c r="ORI88" s="47"/>
      <c r="ORJ88" s="47"/>
      <c r="ORK88" s="47"/>
      <c r="ORL88" s="47"/>
      <c r="ORM88" s="47"/>
      <c r="ORN88" s="47"/>
      <c r="ORO88" s="47"/>
      <c r="ORP88" s="47"/>
      <c r="ORQ88" s="47"/>
      <c r="ORR88" s="47"/>
      <c r="ORS88" s="47"/>
      <c r="ORT88" s="47"/>
      <c r="ORU88" s="47"/>
      <c r="ORV88" s="47"/>
      <c r="ORW88" s="47"/>
      <c r="ORX88" s="47"/>
      <c r="ORY88" s="47"/>
      <c r="ORZ88" s="47"/>
      <c r="OSA88" s="47"/>
      <c r="OSB88" s="47"/>
      <c r="OSC88" s="47"/>
      <c r="OSD88" s="47"/>
      <c r="OSE88" s="47"/>
      <c r="OSF88" s="47"/>
      <c r="OSG88" s="47"/>
      <c r="OSH88" s="47"/>
      <c r="OSI88" s="47"/>
      <c r="OSJ88" s="47"/>
      <c r="OSK88" s="47"/>
      <c r="OSL88" s="47"/>
      <c r="OSM88" s="47"/>
      <c r="OSN88" s="47"/>
      <c r="OSO88" s="47"/>
      <c r="OSP88" s="47"/>
      <c r="OSQ88" s="47"/>
      <c r="OSR88" s="47"/>
      <c r="OSS88" s="47"/>
      <c r="OST88" s="47"/>
      <c r="OSU88" s="47"/>
      <c r="OSV88" s="47"/>
      <c r="OSW88" s="47"/>
      <c r="OSX88" s="47"/>
      <c r="OSY88" s="47"/>
      <c r="OSZ88" s="47"/>
      <c r="OTA88" s="47"/>
      <c r="OTB88" s="47"/>
      <c r="OTC88" s="47"/>
      <c r="OTD88" s="47"/>
      <c r="OTE88" s="47"/>
      <c r="OTF88" s="47"/>
      <c r="OTG88" s="47"/>
      <c r="OTH88" s="47"/>
      <c r="OTI88" s="47"/>
      <c r="OTJ88" s="47"/>
      <c r="OTK88" s="47"/>
      <c r="OTL88" s="47"/>
      <c r="OTM88" s="47"/>
      <c r="OTN88" s="47"/>
      <c r="OTO88" s="47"/>
      <c r="OTP88" s="47"/>
      <c r="OTQ88" s="47"/>
      <c r="OTR88" s="47"/>
      <c r="OTS88" s="47"/>
      <c r="OTT88" s="47"/>
      <c r="OTU88" s="47"/>
      <c r="OTV88" s="47"/>
      <c r="OTW88" s="47"/>
      <c r="OTX88" s="47"/>
      <c r="OTY88" s="47"/>
      <c r="OTZ88" s="47"/>
      <c r="OUA88" s="47"/>
      <c r="OUB88" s="47"/>
      <c r="OUC88" s="47"/>
      <c r="OUD88" s="47"/>
      <c r="OUE88" s="47"/>
      <c r="OUF88" s="47"/>
      <c r="OUG88" s="47"/>
      <c r="OUH88" s="47"/>
      <c r="OUI88" s="47"/>
      <c r="OUJ88" s="47"/>
      <c r="OUK88" s="47"/>
      <c r="OUL88" s="47"/>
      <c r="OUM88" s="47"/>
      <c r="OUN88" s="47"/>
      <c r="OUO88" s="47"/>
      <c r="OUP88" s="47"/>
      <c r="OUQ88" s="47"/>
      <c r="OUR88" s="47"/>
      <c r="OUS88" s="47"/>
      <c r="OUT88" s="47"/>
      <c r="OUU88" s="47"/>
      <c r="OUV88" s="47"/>
      <c r="OUW88" s="47"/>
      <c r="OUX88" s="47"/>
      <c r="OUY88" s="47"/>
      <c r="OUZ88" s="47"/>
      <c r="OVA88" s="47"/>
      <c r="OVB88" s="47"/>
      <c r="OVC88" s="47"/>
      <c r="OVD88" s="47"/>
      <c r="OVE88" s="47"/>
      <c r="OVF88" s="47"/>
      <c r="OVG88" s="47"/>
      <c r="OVH88" s="47"/>
      <c r="OVI88" s="47"/>
      <c r="OVJ88" s="47"/>
      <c r="OVK88" s="47"/>
      <c r="OVL88" s="47"/>
      <c r="OVM88" s="47"/>
      <c r="OVN88" s="47"/>
      <c r="OVO88" s="47"/>
      <c r="OVP88" s="47"/>
      <c r="OVQ88" s="47"/>
      <c r="OVR88" s="47"/>
      <c r="OVS88" s="47"/>
      <c r="OVT88" s="47"/>
      <c r="OVU88" s="47"/>
      <c r="OVV88" s="47"/>
      <c r="OVW88" s="47"/>
      <c r="OVX88" s="47"/>
      <c r="OVY88" s="47"/>
      <c r="OVZ88" s="47"/>
      <c r="OWA88" s="47"/>
      <c r="OWB88" s="47"/>
      <c r="OWC88" s="47"/>
      <c r="OWD88" s="47"/>
      <c r="OWE88" s="47"/>
      <c r="OWF88" s="47"/>
      <c r="OWG88" s="47"/>
      <c r="OWH88" s="47"/>
      <c r="OWI88" s="47"/>
      <c r="OWJ88" s="47"/>
      <c r="OWK88" s="47"/>
      <c r="OWL88" s="47"/>
      <c r="OWM88" s="47"/>
      <c r="OWN88" s="47"/>
      <c r="OWO88" s="47"/>
      <c r="OWP88" s="47"/>
      <c r="OWQ88" s="47"/>
      <c r="OWR88" s="47"/>
      <c r="OWS88" s="47"/>
      <c r="OWT88" s="47"/>
      <c r="OWU88" s="47"/>
      <c r="OWV88" s="47"/>
      <c r="OWW88" s="47"/>
      <c r="OWX88" s="47"/>
      <c r="OWY88" s="47"/>
      <c r="OWZ88" s="47"/>
      <c r="OXA88" s="47"/>
      <c r="OXB88" s="47"/>
      <c r="OXC88" s="47"/>
      <c r="OXD88" s="47"/>
      <c r="OXE88" s="47"/>
      <c r="OXF88" s="47"/>
      <c r="OXG88" s="47"/>
      <c r="OXH88" s="47"/>
      <c r="OXI88" s="47"/>
      <c r="OXJ88" s="47"/>
      <c r="OXK88" s="47"/>
      <c r="OXL88" s="47"/>
      <c r="OXM88" s="47"/>
      <c r="OXN88" s="47"/>
      <c r="OXO88" s="47"/>
      <c r="OXP88" s="47"/>
      <c r="OXQ88" s="47"/>
      <c r="OXR88" s="47"/>
      <c r="OXS88" s="47"/>
      <c r="OXT88" s="47"/>
      <c r="OXU88" s="47"/>
      <c r="OXV88" s="47"/>
      <c r="OXW88" s="47"/>
      <c r="OXX88" s="47"/>
      <c r="OXY88" s="47"/>
      <c r="OXZ88" s="47"/>
      <c r="OYA88" s="47"/>
      <c r="OYB88" s="47"/>
      <c r="OYC88" s="47"/>
      <c r="OYD88" s="47"/>
      <c r="OYE88" s="47"/>
      <c r="OYF88" s="47"/>
      <c r="OYG88" s="47"/>
      <c r="OYH88" s="47"/>
      <c r="OYI88" s="47"/>
      <c r="OYJ88" s="47"/>
      <c r="OYK88" s="47"/>
      <c r="OYL88" s="47"/>
      <c r="OYM88" s="47"/>
      <c r="OYN88" s="47"/>
      <c r="OYO88" s="47"/>
      <c r="OYP88" s="47"/>
      <c r="OYQ88" s="47"/>
      <c r="OYR88" s="47"/>
      <c r="OYS88" s="47"/>
      <c r="OYT88" s="47"/>
      <c r="OYU88" s="47"/>
      <c r="OYV88" s="47"/>
      <c r="OYW88" s="47"/>
      <c r="OYX88" s="47"/>
      <c r="OYY88" s="47"/>
      <c r="OYZ88" s="47"/>
      <c r="OZA88" s="47"/>
      <c r="OZB88" s="47"/>
      <c r="OZC88" s="47"/>
      <c r="OZD88" s="47"/>
      <c r="OZE88" s="47"/>
      <c r="OZF88" s="47"/>
      <c r="OZG88" s="47"/>
      <c r="OZH88" s="47"/>
      <c r="OZI88" s="47"/>
      <c r="OZJ88" s="47"/>
      <c r="OZK88" s="47"/>
      <c r="OZL88" s="47"/>
      <c r="OZM88" s="47"/>
      <c r="OZN88" s="47"/>
      <c r="OZO88" s="47"/>
      <c r="OZP88" s="47"/>
      <c r="OZQ88" s="47"/>
      <c r="OZR88" s="47"/>
      <c r="OZS88" s="47"/>
      <c r="OZT88" s="47"/>
      <c r="OZU88" s="47"/>
      <c r="OZV88" s="47"/>
      <c r="OZW88" s="47"/>
      <c r="OZX88" s="47"/>
      <c r="OZY88" s="47"/>
      <c r="OZZ88" s="47"/>
      <c r="PAA88" s="47"/>
      <c r="PAB88" s="47"/>
      <c r="PAC88" s="47"/>
      <c r="PAD88" s="47"/>
      <c r="PAE88" s="47"/>
      <c r="PAF88" s="47"/>
      <c r="PAG88" s="47"/>
      <c r="PAH88" s="47"/>
      <c r="PAI88" s="47"/>
      <c r="PAJ88" s="47"/>
      <c r="PAK88" s="47"/>
      <c r="PAL88" s="47"/>
      <c r="PAM88" s="47"/>
      <c r="PAN88" s="47"/>
      <c r="PAO88" s="47"/>
      <c r="PAP88" s="47"/>
      <c r="PAQ88" s="47"/>
      <c r="PAR88" s="47"/>
      <c r="PAS88" s="47"/>
      <c r="PAT88" s="47"/>
      <c r="PAU88" s="47"/>
      <c r="PAV88" s="47"/>
      <c r="PAW88" s="47"/>
      <c r="PAX88" s="47"/>
      <c r="PAY88" s="47"/>
      <c r="PAZ88" s="47"/>
      <c r="PBA88" s="47"/>
      <c r="PBB88" s="47"/>
      <c r="PBC88" s="47"/>
      <c r="PBD88" s="47"/>
      <c r="PBE88" s="47"/>
      <c r="PBF88" s="47"/>
      <c r="PBG88" s="47"/>
      <c r="PBH88" s="47"/>
      <c r="PBI88" s="47"/>
      <c r="PBJ88" s="47"/>
      <c r="PBK88" s="47"/>
      <c r="PBL88" s="47"/>
      <c r="PBM88" s="47"/>
      <c r="PBN88" s="47"/>
      <c r="PBO88" s="47"/>
      <c r="PBP88" s="47"/>
      <c r="PBQ88" s="47"/>
      <c r="PBR88" s="47"/>
      <c r="PBS88" s="47"/>
      <c r="PBT88" s="47"/>
      <c r="PBU88" s="47"/>
      <c r="PBV88" s="47"/>
      <c r="PBW88" s="47"/>
      <c r="PBX88" s="47"/>
      <c r="PBY88" s="47"/>
      <c r="PBZ88" s="47"/>
      <c r="PCA88" s="47"/>
      <c r="PCB88" s="47"/>
      <c r="PCC88" s="47"/>
      <c r="PCD88" s="47"/>
      <c r="PCE88" s="47"/>
      <c r="PCF88" s="47"/>
      <c r="PCG88" s="47"/>
      <c r="PCH88" s="47"/>
      <c r="PCI88" s="47"/>
      <c r="PCJ88" s="47"/>
      <c r="PCK88" s="47"/>
      <c r="PCL88" s="47"/>
      <c r="PCM88" s="47"/>
      <c r="PCN88" s="47"/>
      <c r="PCO88" s="47"/>
      <c r="PCP88" s="47"/>
      <c r="PCQ88" s="47"/>
      <c r="PCR88" s="47"/>
      <c r="PCS88" s="47"/>
      <c r="PCT88" s="47"/>
      <c r="PCU88" s="47"/>
      <c r="PCV88" s="47"/>
      <c r="PCW88" s="47"/>
      <c r="PCX88" s="47"/>
      <c r="PCY88" s="47"/>
      <c r="PCZ88" s="47"/>
      <c r="PDA88" s="47"/>
      <c r="PDB88" s="47"/>
      <c r="PDC88" s="47"/>
      <c r="PDD88" s="47"/>
      <c r="PDE88" s="47"/>
      <c r="PDF88" s="47"/>
      <c r="PDG88" s="47"/>
      <c r="PDH88" s="47"/>
      <c r="PDI88" s="47"/>
      <c r="PDJ88" s="47"/>
      <c r="PDK88" s="47"/>
      <c r="PDL88" s="47"/>
      <c r="PDM88" s="47"/>
      <c r="PDN88" s="47"/>
      <c r="PDO88" s="47"/>
      <c r="PDP88" s="47"/>
      <c r="PDQ88" s="47"/>
      <c r="PDR88" s="47"/>
      <c r="PDS88" s="47"/>
      <c r="PDT88" s="47"/>
      <c r="PDU88" s="47"/>
      <c r="PDV88" s="47"/>
      <c r="PDW88" s="47"/>
      <c r="PDX88" s="47"/>
      <c r="PDY88" s="47"/>
      <c r="PDZ88" s="47"/>
      <c r="PEA88" s="47"/>
      <c r="PEB88" s="47"/>
      <c r="PEC88" s="47"/>
      <c r="PED88" s="47"/>
      <c r="PEE88" s="47"/>
      <c r="PEF88" s="47"/>
      <c r="PEG88" s="47"/>
      <c r="PEH88" s="47"/>
      <c r="PEI88" s="47"/>
      <c r="PEJ88" s="47"/>
      <c r="PEK88" s="47"/>
      <c r="PEL88" s="47"/>
      <c r="PEM88" s="47"/>
      <c r="PEN88" s="47"/>
      <c r="PEO88" s="47"/>
      <c r="PEP88" s="47"/>
      <c r="PEQ88" s="47"/>
      <c r="PER88" s="47"/>
      <c r="PES88" s="47"/>
      <c r="PET88" s="47"/>
      <c r="PEU88" s="47"/>
      <c r="PEV88" s="47"/>
      <c r="PEW88" s="47"/>
      <c r="PEX88" s="47"/>
      <c r="PEY88" s="47"/>
      <c r="PEZ88" s="47"/>
      <c r="PFA88" s="47"/>
      <c r="PFB88" s="47"/>
      <c r="PFC88" s="47"/>
      <c r="PFD88" s="47"/>
      <c r="PFE88" s="47"/>
      <c r="PFF88" s="47"/>
      <c r="PFG88" s="47"/>
      <c r="PFH88" s="47"/>
      <c r="PFI88" s="47"/>
      <c r="PFJ88" s="47"/>
      <c r="PFK88" s="47"/>
      <c r="PFL88" s="47"/>
      <c r="PFM88" s="47"/>
      <c r="PFN88" s="47"/>
      <c r="PFO88" s="47"/>
      <c r="PFP88" s="47"/>
      <c r="PFQ88" s="47"/>
      <c r="PFR88" s="47"/>
      <c r="PFS88" s="47"/>
      <c r="PFT88" s="47"/>
      <c r="PFU88" s="47"/>
      <c r="PFV88" s="47"/>
      <c r="PFW88" s="47"/>
      <c r="PFX88" s="47"/>
      <c r="PFY88" s="47"/>
      <c r="PFZ88" s="47"/>
      <c r="PGA88" s="47"/>
      <c r="PGB88" s="47"/>
      <c r="PGC88" s="47"/>
      <c r="PGD88" s="47"/>
      <c r="PGE88" s="47"/>
      <c r="PGF88" s="47"/>
      <c r="PGG88" s="47"/>
      <c r="PGH88" s="47"/>
      <c r="PGI88" s="47"/>
      <c r="PGJ88" s="47"/>
      <c r="PGK88" s="47"/>
      <c r="PGL88" s="47"/>
      <c r="PGM88" s="47"/>
      <c r="PGN88" s="47"/>
      <c r="PGO88" s="47"/>
      <c r="PGP88" s="47"/>
      <c r="PGQ88" s="47"/>
      <c r="PGR88" s="47"/>
      <c r="PGS88" s="47"/>
      <c r="PGT88" s="47"/>
      <c r="PGU88" s="47"/>
      <c r="PGV88" s="47"/>
      <c r="PGW88" s="47"/>
      <c r="PGX88" s="47"/>
      <c r="PGY88" s="47"/>
      <c r="PGZ88" s="47"/>
      <c r="PHA88" s="47"/>
      <c r="PHB88" s="47"/>
      <c r="PHC88" s="47"/>
      <c r="PHD88" s="47"/>
      <c r="PHE88" s="47"/>
      <c r="PHF88" s="47"/>
      <c r="PHG88" s="47"/>
      <c r="PHH88" s="47"/>
      <c r="PHI88" s="47"/>
      <c r="PHJ88" s="47"/>
      <c r="PHK88" s="47"/>
      <c r="PHL88" s="47"/>
      <c r="PHM88" s="47"/>
      <c r="PHN88" s="47"/>
      <c r="PHO88" s="47"/>
      <c r="PHP88" s="47"/>
      <c r="PHQ88" s="47"/>
      <c r="PHR88" s="47"/>
      <c r="PHS88" s="47"/>
      <c r="PHT88" s="47"/>
      <c r="PHU88" s="47"/>
      <c r="PHV88" s="47"/>
      <c r="PHW88" s="47"/>
      <c r="PHX88" s="47"/>
      <c r="PHY88" s="47"/>
      <c r="PHZ88" s="47"/>
      <c r="PIA88" s="47"/>
      <c r="PIB88" s="47"/>
      <c r="PIC88" s="47"/>
      <c r="PID88" s="47"/>
      <c r="PIE88" s="47"/>
      <c r="PIF88" s="47"/>
      <c r="PIG88" s="47"/>
      <c r="PIH88" s="47"/>
      <c r="PII88" s="47"/>
      <c r="PIJ88" s="47"/>
      <c r="PIK88" s="47"/>
      <c r="PIL88" s="47"/>
      <c r="PIM88" s="47"/>
      <c r="PIN88" s="47"/>
      <c r="PIO88" s="47"/>
      <c r="PIP88" s="47"/>
      <c r="PIQ88" s="47"/>
      <c r="PIR88" s="47"/>
      <c r="PIS88" s="47"/>
      <c r="PIT88" s="47"/>
      <c r="PIU88" s="47"/>
      <c r="PIV88" s="47"/>
      <c r="PIW88" s="47"/>
      <c r="PIX88" s="47"/>
      <c r="PIY88" s="47"/>
      <c r="PIZ88" s="47"/>
      <c r="PJA88" s="47"/>
      <c r="PJB88" s="47"/>
      <c r="PJC88" s="47"/>
      <c r="PJD88" s="47"/>
      <c r="PJE88" s="47"/>
      <c r="PJF88" s="47"/>
      <c r="PJG88" s="47"/>
      <c r="PJH88" s="47"/>
      <c r="PJI88" s="47"/>
      <c r="PJJ88" s="47"/>
      <c r="PJK88" s="47"/>
      <c r="PJL88" s="47"/>
      <c r="PJM88" s="47"/>
      <c r="PJN88" s="47"/>
      <c r="PJO88" s="47"/>
      <c r="PJP88" s="47"/>
      <c r="PJQ88" s="47"/>
      <c r="PJR88" s="47"/>
      <c r="PJS88" s="47"/>
      <c r="PJT88" s="47"/>
      <c r="PJU88" s="47"/>
      <c r="PJV88" s="47"/>
      <c r="PJW88" s="47"/>
      <c r="PJX88" s="47"/>
      <c r="PJY88" s="47"/>
      <c r="PJZ88" s="47"/>
      <c r="PKA88" s="47"/>
      <c r="PKB88" s="47"/>
      <c r="PKC88" s="47"/>
      <c r="PKD88" s="47"/>
      <c r="PKE88" s="47"/>
      <c r="PKF88" s="47"/>
      <c r="PKG88" s="47"/>
      <c r="PKH88" s="47"/>
      <c r="PKI88" s="47"/>
      <c r="PKJ88" s="47"/>
      <c r="PKK88" s="47"/>
      <c r="PKL88" s="47"/>
      <c r="PKM88" s="47"/>
      <c r="PKN88" s="47"/>
      <c r="PKO88" s="47"/>
      <c r="PKP88" s="47"/>
      <c r="PKQ88" s="47"/>
      <c r="PKR88" s="47"/>
      <c r="PKS88" s="47"/>
      <c r="PKT88" s="47"/>
      <c r="PKU88" s="47"/>
      <c r="PKV88" s="47"/>
      <c r="PKW88" s="47"/>
      <c r="PKX88" s="47"/>
      <c r="PKY88" s="47"/>
      <c r="PKZ88" s="47"/>
      <c r="PLA88" s="47"/>
      <c r="PLB88" s="47"/>
      <c r="PLC88" s="47"/>
      <c r="PLD88" s="47"/>
      <c r="PLE88" s="47"/>
      <c r="PLF88" s="47"/>
      <c r="PLG88" s="47"/>
      <c r="PLH88" s="47"/>
      <c r="PLI88" s="47"/>
      <c r="PLJ88" s="47"/>
      <c r="PLK88" s="47"/>
      <c r="PLL88" s="47"/>
      <c r="PLM88" s="47"/>
      <c r="PLN88" s="47"/>
      <c r="PLO88" s="47"/>
      <c r="PLP88" s="47"/>
      <c r="PLQ88" s="47"/>
      <c r="PLR88" s="47"/>
      <c r="PLS88" s="47"/>
      <c r="PLT88" s="47"/>
      <c r="PLU88" s="47"/>
      <c r="PLV88" s="47"/>
      <c r="PLW88" s="47"/>
      <c r="PLX88" s="47"/>
      <c r="PLY88" s="47"/>
      <c r="PLZ88" s="47"/>
      <c r="PMA88" s="47"/>
      <c r="PMB88" s="47"/>
      <c r="PMC88" s="47"/>
      <c r="PMD88" s="47"/>
      <c r="PME88" s="47"/>
      <c r="PMF88" s="47"/>
      <c r="PMG88" s="47"/>
      <c r="PMH88" s="47"/>
      <c r="PMI88" s="47"/>
      <c r="PMJ88" s="47"/>
      <c r="PMK88" s="47"/>
      <c r="PML88" s="47"/>
      <c r="PMM88" s="47"/>
      <c r="PMN88" s="47"/>
      <c r="PMO88" s="47"/>
      <c r="PMP88" s="47"/>
      <c r="PMQ88" s="47"/>
      <c r="PMR88" s="47"/>
      <c r="PMS88" s="47"/>
      <c r="PMT88" s="47"/>
      <c r="PMU88" s="47"/>
      <c r="PMV88" s="47"/>
      <c r="PMW88" s="47"/>
      <c r="PMX88" s="47"/>
      <c r="PMY88" s="47"/>
      <c r="PMZ88" s="47"/>
      <c r="PNA88" s="47"/>
      <c r="PNB88" s="47"/>
      <c r="PNC88" s="47"/>
      <c r="PND88" s="47"/>
      <c r="PNE88" s="47"/>
      <c r="PNF88" s="47"/>
      <c r="PNG88" s="47"/>
      <c r="PNH88" s="47"/>
      <c r="PNI88" s="47"/>
      <c r="PNJ88" s="47"/>
      <c r="PNK88" s="47"/>
      <c r="PNL88" s="47"/>
      <c r="PNM88" s="47"/>
      <c r="PNN88" s="47"/>
      <c r="PNO88" s="47"/>
      <c r="PNP88" s="47"/>
      <c r="PNQ88" s="47"/>
      <c r="PNR88" s="47"/>
      <c r="PNS88" s="47"/>
      <c r="PNT88" s="47"/>
      <c r="PNU88" s="47"/>
      <c r="PNV88" s="47"/>
      <c r="PNW88" s="47"/>
      <c r="PNX88" s="47"/>
      <c r="PNY88" s="47"/>
      <c r="PNZ88" s="47"/>
      <c r="POA88" s="47"/>
      <c r="POB88" s="47"/>
      <c r="POC88" s="47"/>
      <c r="POD88" s="47"/>
      <c r="POE88" s="47"/>
      <c r="POF88" s="47"/>
      <c r="POG88" s="47"/>
      <c r="POH88" s="47"/>
      <c r="POI88" s="47"/>
      <c r="POJ88" s="47"/>
      <c r="POK88" s="47"/>
      <c r="POL88" s="47"/>
      <c r="POM88" s="47"/>
      <c r="PON88" s="47"/>
      <c r="POO88" s="47"/>
      <c r="POP88" s="47"/>
      <c r="POQ88" s="47"/>
      <c r="POR88" s="47"/>
      <c r="POS88" s="47"/>
      <c r="POT88" s="47"/>
      <c r="POU88" s="47"/>
      <c r="POV88" s="47"/>
      <c r="POW88" s="47"/>
      <c r="POX88" s="47"/>
      <c r="POY88" s="47"/>
      <c r="POZ88" s="47"/>
      <c r="PPA88" s="47"/>
      <c r="PPB88" s="47"/>
      <c r="PPC88" s="47"/>
      <c r="PPD88" s="47"/>
      <c r="PPE88" s="47"/>
      <c r="PPF88" s="47"/>
      <c r="PPG88" s="47"/>
      <c r="PPH88" s="47"/>
      <c r="PPI88" s="47"/>
      <c r="PPJ88" s="47"/>
      <c r="PPK88" s="47"/>
      <c r="PPL88" s="47"/>
      <c r="PPM88" s="47"/>
      <c r="PPN88" s="47"/>
      <c r="PPO88" s="47"/>
      <c r="PPP88" s="47"/>
      <c r="PPQ88" s="47"/>
      <c r="PPR88" s="47"/>
      <c r="PPS88" s="47"/>
      <c r="PPT88" s="47"/>
      <c r="PPU88" s="47"/>
      <c r="PPV88" s="47"/>
      <c r="PPW88" s="47"/>
      <c r="PPX88" s="47"/>
      <c r="PPY88" s="47"/>
      <c r="PPZ88" s="47"/>
      <c r="PQA88" s="47"/>
      <c r="PQB88" s="47"/>
      <c r="PQC88" s="47"/>
      <c r="PQD88" s="47"/>
      <c r="PQE88" s="47"/>
      <c r="PQF88" s="47"/>
      <c r="PQG88" s="47"/>
      <c r="PQH88" s="47"/>
      <c r="PQI88" s="47"/>
      <c r="PQJ88" s="47"/>
      <c r="PQK88" s="47"/>
      <c r="PQL88" s="47"/>
      <c r="PQM88" s="47"/>
      <c r="PQN88" s="47"/>
      <c r="PQO88" s="47"/>
      <c r="PQP88" s="47"/>
      <c r="PQQ88" s="47"/>
      <c r="PQR88" s="47"/>
      <c r="PQS88" s="47"/>
      <c r="PQT88" s="47"/>
      <c r="PQU88" s="47"/>
      <c r="PQV88" s="47"/>
      <c r="PQW88" s="47"/>
      <c r="PQX88" s="47"/>
      <c r="PQY88" s="47"/>
      <c r="PQZ88" s="47"/>
      <c r="PRA88" s="47"/>
      <c r="PRB88" s="47"/>
      <c r="PRC88" s="47"/>
      <c r="PRD88" s="47"/>
      <c r="PRE88" s="47"/>
      <c r="PRF88" s="47"/>
      <c r="PRG88" s="47"/>
      <c r="PRH88" s="47"/>
      <c r="PRI88" s="47"/>
      <c r="PRJ88" s="47"/>
      <c r="PRK88" s="47"/>
      <c r="PRL88" s="47"/>
      <c r="PRM88" s="47"/>
      <c r="PRN88" s="47"/>
      <c r="PRO88" s="47"/>
      <c r="PRP88" s="47"/>
      <c r="PRQ88" s="47"/>
      <c r="PRR88" s="47"/>
      <c r="PRS88" s="47"/>
      <c r="PRT88" s="47"/>
      <c r="PRU88" s="47"/>
      <c r="PRV88" s="47"/>
      <c r="PRW88" s="47"/>
      <c r="PRX88" s="47"/>
      <c r="PRY88" s="47"/>
      <c r="PRZ88" s="47"/>
      <c r="PSA88" s="47"/>
      <c r="PSB88" s="47"/>
      <c r="PSC88" s="47"/>
      <c r="PSD88" s="47"/>
      <c r="PSE88" s="47"/>
      <c r="PSF88" s="47"/>
      <c r="PSG88" s="47"/>
      <c r="PSH88" s="47"/>
      <c r="PSI88" s="47"/>
      <c r="PSJ88" s="47"/>
      <c r="PSK88" s="47"/>
      <c r="PSL88" s="47"/>
      <c r="PSM88" s="47"/>
      <c r="PSN88" s="47"/>
      <c r="PSO88" s="47"/>
      <c r="PSP88" s="47"/>
      <c r="PSQ88" s="47"/>
      <c r="PSR88" s="47"/>
      <c r="PSS88" s="47"/>
      <c r="PST88" s="47"/>
      <c r="PSU88" s="47"/>
      <c r="PSV88" s="47"/>
      <c r="PSW88" s="47"/>
      <c r="PSX88" s="47"/>
      <c r="PSY88" s="47"/>
      <c r="PSZ88" s="47"/>
      <c r="PTA88" s="47"/>
      <c r="PTB88" s="47"/>
      <c r="PTC88" s="47"/>
      <c r="PTD88" s="47"/>
      <c r="PTE88" s="47"/>
      <c r="PTF88" s="47"/>
      <c r="PTG88" s="47"/>
      <c r="PTH88" s="47"/>
      <c r="PTI88" s="47"/>
      <c r="PTJ88" s="47"/>
      <c r="PTK88" s="47"/>
      <c r="PTL88" s="47"/>
      <c r="PTM88" s="47"/>
      <c r="PTN88" s="47"/>
      <c r="PTO88" s="47"/>
      <c r="PTP88" s="47"/>
      <c r="PTQ88" s="47"/>
      <c r="PTR88" s="47"/>
      <c r="PTS88" s="47"/>
      <c r="PTT88" s="47"/>
      <c r="PTU88" s="47"/>
      <c r="PTV88" s="47"/>
      <c r="PTW88" s="47"/>
      <c r="PTX88" s="47"/>
      <c r="PTY88" s="47"/>
      <c r="PTZ88" s="47"/>
      <c r="PUA88" s="47"/>
      <c r="PUB88" s="47"/>
      <c r="PUC88" s="47"/>
      <c r="PUD88" s="47"/>
      <c r="PUE88" s="47"/>
      <c r="PUF88" s="47"/>
      <c r="PUG88" s="47"/>
      <c r="PUH88" s="47"/>
      <c r="PUI88" s="47"/>
      <c r="PUJ88" s="47"/>
      <c r="PUK88" s="47"/>
      <c r="PUL88" s="47"/>
      <c r="PUM88" s="47"/>
      <c r="PUN88" s="47"/>
      <c r="PUO88" s="47"/>
      <c r="PUP88" s="47"/>
      <c r="PUQ88" s="47"/>
      <c r="PUR88" s="47"/>
      <c r="PUS88" s="47"/>
      <c r="PUT88" s="47"/>
      <c r="PUU88" s="47"/>
      <c r="PUV88" s="47"/>
      <c r="PUW88" s="47"/>
      <c r="PUX88" s="47"/>
      <c r="PUY88" s="47"/>
      <c r="PUZ88" s="47"/>
      <c r="PVA88" s="47"/>
      <c r="PVB88" s="47"/>
      <c r="PVC88" s="47"/>
      <c r="PVD88" s="47"/>
      <c r="PVE88" s="47"/>
      <c r="PVF88" s="47"/>
      <c r="PVG88" s="47"/>
      <c r="PVH88" s="47"/>
      <c r="PVI88" s="47"/>
      <c r="PVJ88" s="47"/>
      <c r="PVK88" s="47"/>
      <c r="PVL88" s="47"/>
      <c r="PVM88" s="47"/>
      <c r="PVN88" s="47"/>
      <c r="PVO88" s="47"/>
      <c r="PVP88" s="47"/>
      <c r="PVQ88" s="47"/>
      <c r="PVR88" s="47"/>
      <c r="PVS88" s="47"/>
      <c r="PVT88" s="47"/>
      <c r="PVU88" s="47"/>
      <c r="PVV88" s="47"/>
      <c r="PVW88" s="47"/>
      <c r="PVX88" s="47"/>
      <c r="PVY88" s="47"/>
      <c r="PVZ88" s="47"/>
      <c r="PWA88" s="47"/>
      <c r="PWB88" s="47"/>
      <c r="PWC88" s="47"/>
      <c r="PWD88" s="47"/>
      <c r="PWE88" s="47"/>
      <c r="PWF88" s="47"/>
      <c r="PWG88" s="47"/>
      <c r="PWH88" s="47"/>
      <c r="PWI88" s="47"/>
      <c r="PWJ88" s="47"/>
      <c r="PWK88" s="47"/>
      <c r="PWL88" s="47"/>
      <c r="PWM88" s="47"/>
      <c r="PWN88" s="47"/>
      <c r="PWO88" s="47"/>
      <c r="PWP88" s="47"/>
      <c r="PWQ88" s="47"/>
      <c r="PWR88" s="47"/>
      <c r="PWS88" s="47"/>
      <c r="PWT88" s="47"/>
      <c r="PWU88" s="47"/>
      <c r="PWV88" s="47"/>
      <c r="PWW88" s="47"/>
      <c r="PWX88" s="47"/>
      <c r="PWY88" s="47"/>
      <c r="PWZ88" s="47"/>
      <c r="PXA88" s="47"/>
      <c r="PXB88" s="47"/>
      <c r="PXC88" s="47"/>
      <c r="PXD88" s="47"/>
      <c r="PXE88" s="47"/>
      <c r="PXF88" s="47"/>
      <c r="PXG88" s="47"/>
      <c r="PXH88" s="47"/>
      <c r="PXI88" s="47"/>
      <c r="PXJ88" s="47"/>
      <c r="PXK88" s="47"/>
      <c r="PXL88" s="47"/>
      <c r="PXM88" s="47"/>
      <c r="PXN88" s="47"/>
      <c r="PXO88" s="47"/>
      <c r="PXP88" s="47"/>
      <c r="PXQ88" s="47"/>
      <c r="PXR88" s="47"/>
      <c r="PXS88" s="47"/>
      <c r="PXT88" s="47"/>
      <c r="PXU88" s="47"/>
      <c r="PXV88" s="47"/>
      <c r="PXW88" s="47"/>
      <c r="PXX88" s="47"/>
      <c r="PXY88" s="47"/>
      <c r="PXZ88" s="47"/>
      <c r="PYA88" s="47"/>
      <c r="PYB88" s="47"/>
      <c r="PYC88" s="47"/>
      <c r="PYD88" s="47"/>
      <c r="PYE88" s="47"/>
      <c r="PYF88" s="47"/>
      <c r="PYG88" s="47"/>
      <c r="PYH88" s="47"/>
      <c r="PYI88" s="47"/>
      <c r="PYJ88" s="47"/>
      <c r="PYK88" s="47"/>
      <c r="PYL88" s="47"/>
      <c r="PYM88" s="47"/>
      <c r="PYN88" s="47"/>
      <c r="PYO88" s="47"/>
      <c r="PYP88" s="47"/>
      <c r="PYQ88" s="47"/>
      <c r="PYR88" s="47"/>
      <c r="PYS88" s="47"/>
      <c r="PYT88" s="47"/>
      <c r="PYU88" s="47"/>
      <c r="PYV88" s="47"/>
      <c r="PYW88" s="47"/>
      <c r="PYX88" s="47"/>
      <c r="PYY88" s="47"/>
      <c r="PYZ88" s="47"/>
      <c r="PZA88" s="47"/>
      <c r="PZB88" s="47"/>
      <c r="PZC88" s="47"/>
      <c r="PZD88" s="47"/>
      <c r="PZE88" s="47"/>
      <c r="PZF88" s="47"/>
      <c r="PZG88" s="47"/>
      <c r="PZH88" s="47"/>
      <c r="PZI88" s="47"/>
      <c r="PZJ88" s="47"/>
      <c r="PZK88" s="47"/>
      <c r="PZL88" s="47"/>
      <c r="PZM88" s="47"/>
      <c r="PZN88" s="47"/>
      <c r="PZO88" s="47"/>
      <c r="PZP88" s="47"/>
      <c r="PZQ88" s="47"/>
      <c r="PZR88" s="47"/>
      <c r="PZS88" s="47"/>
      <c r="PZT88" s="47"/>
      <c r="PZU88" s="47"/>
      <c r="PZV88" s="47"/>
      <c r="PZW88" s="47"/>
      <c r="PZX88" s="47"/>
      <c r="PZY88" s="47"/>
      <c r="PZZ88" s="47"/>
      <c r="QAA88" s="47"/>
      <c r="QAB88" s="47"/>
      <c r="QAC88" s="47"/>
      <c r="QAD88" s="47"/>
      <c r="QAE88" s="47"/>
      <c r="QAF88" s="47"/>
      <c r="QAG88" s="47"/>
      <c r="QAH88" s="47"/>
      <c r="QAI88" s="47"/>
      <c r="QAJ88" s="47"/>
      <c r="QAK88" s="47"/>
      <c r="QAL88" s="47"/>
      <c r="QAM88" s="47"/>
      <c r="QAN88" s="47"/>
      <c r="QAO88" s="47"/>
      <c r="QAP88" s="47"/>
      <c r="QAQ88" s="47"/>
      <c r="QAR88" s="47"/>
      <c r="QAS88" s="47"/>
      <c r="QAT88" s="47"/>
      <c r="QAU88" s="47"/>
      <c r="QAV88" s="47"/>
      <c r="QAW88" s="47"/>
      <c r="QAX88" s="47"/>
      <c r="QAY88" s="47"/>
      <c r="QAZ88" s="47"/>
      <c r="QBA88" s="47"/>
      <c r="QBB88" s="47"/>
      <c r="QBC88" s="47"/>
      <c r="QBD88" s="47"/>
      <c r="QBE88" s="47"/>
      <c r="QBF88" s="47"/>
      <c r="QBG88" s="47"/>
      <c r="QBH88" s="47"/>
      <c r="QBI88" s="47"/>
      <c r="QBJ88" s="47"/>
      <c r="QBK88" s="47"/>
      <c r="QBL88" s="47"/>
      <c r="QBM88" s="47"/>
      <c r="QBN88" s="47"/>
      <c r="QBO88" s="47"/>
      <c r="QBP88" s="47"/>
      <c r="QBQ88" s="47"/>
      <c r="QBR88" s="47"/>
      <c r="QBS88" s="47"/>
      <c r="QBT88" s="47"/>
      <c r="QBU88" s="47"/>
      <c r="QBV88" s="47"/>
      <c r="QBW88" s="47"/>
      <c r="QBX88" s="47"/>
      <c r="QBY88" s="47"/>
      <c r="QBZ88" s="47"/>
      <c r="QCA88" s="47"/>
      <c r="QCB88" s="47"/>
      <c r="QCC88" s="47"/>
      <c r="QCD88" s="47"/>
      <c r="QCE88" s="47"/>
      <c r="QCF88" s="47"/>
      <c r="QCG88" s="47"/>
      <c r="QCH88" s="47"/>
      <c r="QCI88" s="47"/>
      <c r="QCJ88" s="47"/>
      <c r="QCK88" s="47"/>
      <c r="QCL88" s="47"/>
      <c r="QCM88" s="47"/>
      <c r="QCN88" s="47"/>
      <c r="QCO88" s="47"/>
      <c r="QCP88" s="47"/>
      <c r="QCQ88" s="47"/>
      <c r="QCR88" s="47"/>
      <c r="QCS88" s="47"/>
      <c r="QCT88" s="47"/>
      <c r="QCU88" s="47"/>
      <c r="QCV88" s="47"/>
      <c r="QCW88" s="47"/>
      <c r="QCX88" s="47"/>
      <c r="QCY88" s="47"/>
      <c r="QCZ88" s="47"/>
      <c r="QDA88" s="47"/>
      <c r="QDB88" s="47"/>
      <c r="QDC88" s="47"/>
      <c r="QDD88" s="47"/>
      <c r="QDE88" s="47"/>
      <c r="QDF88" s="47"/>
      <c r="QDG88" s="47"/>
      <c r="QDH88" s="47"/>
      <c r="QDI88" s="47"/>
      <c r="QDJ88" s="47"/>
      <c r="QDK88" s="47"/>
      <c r="QDL88" s="47"/>
      <c r="QDM88" s="47"/>
      <c r="QDN88" s="47"/>
      <c r="QDO88" s="47"/>
      <c r="QDP88" s="47"/>
      <c r="QDQ88" s="47"/>
      <c r="QDR88" s="47"/>
      <c r="QDS88" s="47"/>
      <c r="QDT88" s="47"/>
      <c r="QDU88" s="47"/>
      <c r="QDV88" s="47"/>
      <c r="QDW88" s="47"/>
      <c r="QDX88" s="47"/>
      <c r="QDY88" s="47"/>
      <c r="QDZ88" s="47"/>
      <c r="QEA88" s="47"/>
      <c r="QEB88" s="47"/>
      <c r="QEC88" s="47"/>
      <c r="QED88" s="47"/>
      <c r="QEE88" s="47"/>
      <c r="QEF88" s="47"/>
      <c r="QEG88" s="47"/>
      <c r="QEH88" s="47"/>
      <c r="QEI88" s="47"/>
      <c r="QEJ88" s="47"/>
      <c r="QEK88" s="47"/>
      <c r="QEL88" s="47"/>
      <c r="QEM88" s="47"/>
      <c r="QEN88" s="47"/>
      <c r="QEO88" s="47"/>
      <c r="QEP88" s="47"/>
      <c r="QEQ88" s="47"/>
      <c r="QER88" s="47"/>
      <c r="QES88" s="47"/>
      <c r="QET88" s="47"/>
      <c r="QEU88" s="47"/>
      <c r="QEV88" s="47"/>
      <c r="QEW88" s="47"/>
      <c r="QEX88" s="47"/>
      <c r="QEY88" s="47"/>
      <c r="QEZ88" s="47"/>
      <c r="QFA88" s="47"/>
      <c r="QFB88" s="47"/>
      <c r="QFC88" s="47"/>
      <c r="QFD88" s="47"/>
      <c r="QFE88" s="47"/>
      <c r="QFF88" s="47"/>
      <c r="QFG88" s="47"/>
      <c r="QFH88" s="47"/>
      <c r="QFI88" s="47"/>
      <c r="QFJ88" s="47"/>
      <c r="QFK88" s="47"/>
      <c r="QFL88" s="47"/>
      <c r="QFM88" s="47"/>
      <c r="QFN88" s="47"/>
      <c r="QFO88" s="47"/>
      <c r="QFP88" s="47"/>
      <c r="QFQ88" s="47"/>
      <c r="QFR88" s="47"/>
      <c r="QFS88" s="47"/>
      <c r="QFT88" s="47"/>
      <c r="QFU88" s="47"/>
      <c r="QFV88" s="47"/>
      <c r="QFW88" s="47"/>
      <c r="QFX88" s="47"/>
      <c r="QFY88" s="47"/>
      <c r="QFZ88" s="47"/>
      <c r="QGA88" s="47"/>
      <c r="QGB88" s="47"/>
      <c r="QGC88" s="47"/>
      <c r="QGD88" s="47"/>
      <c r="QGE88" s="47"/>
      <c r="QGF88" s="47"/>
      <c r="QGG88" s="47"/>
      <c r="QGH88" s="47"/>
      <c r="QGI88" s="47"/>
      <c r="QGJ88" s="47"/>
      <c r="QGK88" s="47"/>
      <c r="QGL88" s="47"/>
      <c r="QGM88" s="47"/>
      <c r="QGN88" s="47"/>
      <c r="QGO88" s="47"/>
      <c r="QGP88" s="47"/>
      <c r="QGQ88" s="47"/>
      <c r="QGR88" s="47"/>
      <c r="QGS88" s="47"/>
      <c r="QGT88" s="47"/>
      <c r="QGU88" s="47"/>
      <c r="QGV88" s="47"/>
      <c r="QGW88" s="47"/>
      <c r="QGX88" s="47"/>
      <c r="QGY88" s="47"/>
      <c r="QGZ88" s="47"/>
      <c r="QHA88" s="47"/>
      <c r="QHB88" s="47"/>
      <c r="QHC88" s="47"/>
      <c r="QHD88" s="47"/>
      <c r="QHE88" s="47"/>
      <c r="QHF88" s="47"/>
      <c r="QHG88" s="47"/>
      <c r="QHH88" s="47"/>
      <c r="QHI88" s="47"/>
      <c r="QHJ88" s="47"/>
      <c r="QHK88" s="47"/>
      <c r="QHL88" s="47"/>
      <c r="QHM88" s="47"/>
      <c r="QHN88" s="47"/>
      <c r="QHO88" s="47"/>
      <c r="QHP88" s="47"/>
      <c r="QHQ88" s="47"/>
      <c r="QHR88" s="47"/>
      <c r="QHS88" s="47"/>
      <c r="QHT88" s="47"/>
      <c r="QHU88" s="47"/>
      <c r="QHV88" s="47"/>
      <c r="QHW88" s="47"/>
      <c r="QHX88" s="47"/>
      <c r="QHY88" s="47"/>
      <c r="QHZ88" s="47"/>
      <c r="QIA88" s="47"/>
      <c r="QIB88" s="47"/>
      <c r="QIC88" s="47"/>
      <c r="QID88" s="47"/>
      <c r="QIE88" s="47"/>
      <c r="QIF88" s="47"/>
      <c r="QIG88" s="47"/>
      <c r="QIH88" s="47"/>
      <c r="QII88" s="47"/>
      <c r="QIJ88" s="47"/>
      <c r="QIK88" s="47"/>
      <c r="QIL88" s="47"/>
      <c r="QIM88" s="47"/>
      <c r="QIN88" s="47"/>
      <c r="QIO88" s="47"/>
      <c r="QIP88" s="47"/>
      <c r="QIQ88" s="47"/>
      <c r="QIR88" s="47"/>
      <c r="QIS88" s="47"/>
      <c r="QIT88" s="47"/>
      <c r="QIU88" s="47"/>
      <c r="QIV88" s="47"/>
      <c r="QIW88" s="47"/>
      <c r="QIX88" s="47"/>
      <c r="QIY88" s="47"/>
      <c r="QIZ88" s="47"/>
      <c r="QJA88" s="47"/>
      <c r="QJB88" s="47"/>
      <c r="QJC88" s="47"/>
      <c r="QJD88" s="47"/>
      <c r="QJE88" s="47"/>
      <c r="QJF88" s="47"/>
      <c r="QJG88" s="47"/>
      <c r="QJH88" s="47"/>
      <c r="QJI88" s="47"/>
      <c r="QJJ88" s="47"/>
      <c r="QJK88" s="47"/>
      <c r="QJL88" s="47"/>
      <c r="QJM88" s="47"/>
      <c r="QJN88" s="47"/>
      <c r="QJO88" s="47"/>
      <c r="QJP88" s="47"/>
      <c r="QJQ88" s="47"/>
      <c r="QJR88" s="47"/>
      <c r="QJS88" s="47"/>
      <c r="QJT88" s="47"/>
      <c r="QJU88" s="47"/>
      <c r="QJV88" s="47"/>
      <c r="QJW88" s="47"/>
      <c r="QJX88" s="47"/>
      <c r="QJY88" s="47"/>
      <c r="QJZ88" s="47"/>
      <c r="QKA88" s="47"/>
      <c r="QKB88" s="47"/>
      <c r="QKC88" s="47"/>
      <c r="QKD88" s="47"/>
      <c r="QKE88" s="47"/>
      <c r="QKF88" s="47"/>
      <c r="QKG88" s="47"/>
      <c r="QKH88" s="47"/>
      <c r="QKI88" s="47"/>
      <c r="QKJ88" s="47"/>
      <c r="QKK88" s="47"/>
      <c r="QKL88" s="47"/>
      <c r="QKM88" s="47"/>
      <c r="QKN88" s="47"/>
      <c r="QKO88" s="47"/>
      <c r="QKP88" s="47"/>
      <c r="QKQ88" s="47"/>
      <c r="QKR88" s="47"/>
      <c r="QKS88" s="47"/>
      <c r="QKT88" s="47"/>
      <c r="QKU88" s="47"/>
      <c r="QKV88" s="47"/>
      <c r="QKW88" s="47"/>
      <c r="QKX88" s="47"/>
      <c r="QKY88" s="47"/>
      <c r="QKZ88" s="47"/>
      <c r="QLA88" s="47"/>
      <c r="QLB88" s="47"/>
      <c r="QLC88" s="47"/>
      <c r="QLD88" s="47"/>
      <c r="QLE88" s="47"/>
      <c r="QLF88" s="47"/>
      <c r="QLG88" s="47"/>
      <c r="QLH88" s="47"/>
      <c r="QLI88" s="47"/>
      <c r="QLJ88" s="47"/>
      <c r="QLK88" s="47"/>
      <c r="QLL88" s="47"/>
      <c r="QLM88" s="47"/>
      <c r="QLN88" s="47"/>
      <c r="QLO88" s="47"/>
      <c r="QLP88" s="47"/>
      <c r="QLQ88" s="47"/>
      <c r="QLR88" s="47"/>
      <c r="QLS88" s="47"/>
      <c r="QLT88" s="47"/>
      <c r="QLU88" s="47"/>
      <c r="QLV88" s="47"/>
      <c r="QLW88" s="47"/>
      <c r="QLX88" s="47"/>
      <c r="QLY88" s="47"/>
      <c r="QLZ88" s="47"/>
      <c r="QMA88" s="47"/>
      <c r="QMB88" s="47"/>
      <c r="QMC88" s="47"/>
      <c r="QMD88" s="47"/>
      <c r="QME88" s="47"/>
      <c r="QMF88" s="47"/>
      <c r="QMG88" s="47"/>
      <c r="QMH88" s="47"/>
      <c r="QMI88" s="47"/>
      <c r="QMJ88" s="47"/>
      <c r="QMK88" s="47"/>
      <c r="QML88" s="47"/>
      <c r="QMM88" s="47"/>
      <c r="QMN88" s="47"/>
      <c r="QMO88" s="47"/>
      <c r="QMP88" s="47"/>
      <c r="QMQ88" s="47"/>
      <c r="QMR88" s="47"/>
      <c r="QMS88" s="47"/>
      <c r="QMT88" s="47"/>
      <c r="QMU88" s="47"/>
      <c r="QMV88" s="47"/>
      <c r="QMW88" s="47"/>
      <c r="QMX88" s="47"/>
      <c r="QMY88" s="47"/>
      <c r="QMZ88" s="47"/>
      <c r="QNA88" s="47"/>
      <c r="QNB88" s="47"/>
      <c r="QNC88" s="47"/>
      <c r="QND88" s="47"/>
      <c r="QNE88" s="47"/>
      <c r="QNF88" s="47"/>
      <c r="QNG88" s="47"/>
      <c r="QNH88" s="47"/>
      <c r="QNI88" s="47"/>
      <c r="QNJ88" s="47"/>
      <c r="QNK88" s="47"/>
      <c r="QNL88" s="47"/>
      <c r="QNM88" s="47"/>
      <c r="QNN88" s="47"/>
      <c r="QNO88" s="47"/>
      <c r="QNP88" s="47"/>
      <c r="QNQ88" s="47"/>
      <c r="QNR88" s="47"/>
      <c r="QNS88" s="47"/>
      <c r="QNT88" s="47"/>
      <c r="QNU88" s="47"/>
      <c r="QNV88" s="47"/>
      <c r="QNW88" s="47"/>
      <c r="QNX88" s="47"/>
      <c r="QNY88" s="47"/>
      <c r="QNZ88" s="47"/>
      <c r="QOA88" s="47"/>
      <c r="QOB88" s="47"/>
      <c r="QOC88" s="47"/>
      <c r="QOD88" s="47"/>
      <c r="QOE88" s="47"/>
      <c r="QOF88" s="47"/>
      <c r="QOG88" s="47"/>
      <c r="QOH88" s="47"/>
      <c r="QOI88" s="47"/>
      <c r="QOJ88" s="47"/>
      <c r="QOK88" s="47"/>
      <c r="QOL88" s="47"/>
      <c r="QOM88" s="47"/>
      <c r="QON88" s="47"/>
      <c r="QOO88" s="47"/>
      <c r="QOP88" s="47"/>
      <c r="QOQ88" s="47"/>
      <c r="QOR88" s="47"/>
      <c r="QOS88" s="47"/>
      <c r="QOT88" s="47"/>
      <c r="QOU88" s="47"/>
      <c r="QOV88" s="47"/>
      <c r="QOW88" s="47"/>
      <c r="QOX88" s="47"/>
      <c r="QOY88" s="47"/>
      <c r="QOZ88" s="47"/>
      <c r="QPA88" s="47"/>
      <c r="QPB88" s="47"/>
      <c r="QPC88" s="47"/>
      <c r="QPD88" s="47"/>
      <c r="QPE88" s="47"/>
      <c r="QPF88" s="47"/>
      <c r="QPG88" s="47"/>
      <c r="QPH88" s="47"/>
      <c r="QPI88" s="47"/>
      <c r="QPJ88" s="47"/>
      <c r="QPK88" s="47"/>
      <c r="QPL88" s="47"/>
      <c r="QPM88" s="47"/>
      <c r="QPN88" s="47"/>
      <c r="QPO88" s="47"/>
      <c r="QPP88" s="47"/>
      <c r="QPQ88" s="47"/>
      <c r="QPR88" s="47"/>
      <c r="QPS88" s="47"/>
      <c r="QPT88" s="47"/>
      <c r="QPU88" s="47"/>
      <c r="QPV88" s="47"/>
      <c r="QPW88" s="47"/>
      <c r="QPX88" s="47"/>
      <c r="QPY88" s="47"/>
      <c r="QPZ88" s="47"/>
      <c r="QQA88" s="47"/>
      <c r="QQB88" s="47"/>
      <c r="QQC88" s="47"/>
      <c r="QQD88" s="47"/>
      <c r="QQE88" s="47"/>
      <c r="QQF88" s="47"/>
      <c r="QQG88" s="47"/>
      <c r="QQH88" s="47"/>
      <c r="QQI88" s="47"/>
      <c r="QQJ88" s="47"/>
      <c r="QQK88" s="47"/>
      <c r="QQL88" s="47"/>
      <c r="QQM88" s="47"/>
      <c r="QQN88" s="47"/>
      <c r="QQO88" s="47"/>
      <c r="QQP88" s="47"/>
      <c r="QQQ88" s="47"/>
      <c r="QQR88" s="47"/>
      <c r="QQS88" s="47"/>
      <c r="QQT88" s="47"/>
      <c r="QQU88" s="47"/>
      <c r="QQV88" s="47"/>
      <c r="QQW88" s="47"/>
      <c r="QQX88" s="47"/>
      <c r="QQY88" s="47"/>
      <c r="QQZ88" s="47"/>
      <c r="QRA88" s="47"/>
      <c r="QRB88" s="47"/>
      <c r="QRC88" s="47"/>
      <c r="QRD88" s="47"/>
      <c r="QRE88" s="47"/>
      <c r="QRF88" s="47"/>
      <c r="QRG88" s="47"/>
      <c r="QRH88" s="47"/>
      <c r="QRI88" s="47"/>
      <c r="QRJ88" s="47"/>
      <c r="QRK88" s="47"/>
      <c r="QRL88" s="47"/>
      <c r="QRM88" s="47"/>
      <c r="QRN88" s="47"/>
      <c r="QRO88" s="47"/>
      <c r="QRP88" s="47"/>
      <c r="QRQ88" s="47"/>
      <c r="QRR88" s="47"/>
      <c r="QRS88" s="47"/>
      <c r="QRT88" s="47"/>
      <c r="QRU88" s="47"/>
      <c r="QRV88" s="47"/>
      <c r="QRW88" s="47"/>
      <c r="QRX88" s="47"/>
      <c r="QRY88" s="47"/>
      <c r="QRZ88" s="47"/>
      <c r="QSA88" s="47"/>
      <c r="QSB88" s="47"/>
      <c r="QSC88" s="47"/>
      <c r="QSD88" s="47"/>
      <c r="QSE88" s="47"/>
      <c r="QSF88" s="47"/>
      <c r="QSG88" s="47"/>
      <c r="QSH88" s="47"/>
      <c r="QSI88" s="47"/>
      <c r="QSJ88" s="47"/>
      <c r="QSK88" s="47"/>
      <c r="QSL88" s="47"/>
      <c r="QSM88" s="47"/>
      <c r="QSN88" s="47"/>
      <c r="QSO88" s="47"/>
      <c r="QSP88" s="47"/>
      <c r="QSQ88" s="47"/>
      <c r="QSR88" s="47"/>
      <c r="QSS88" s="47"/>
      <c r="QST88" s="47"/>
      <c r="QSU88" s="47"/>
      <c r="QSV88" s="47"/>
      <c r="QSW88" s="47"/>
      <c r="QSX88" s="47"/>
      <c r="QSY88" s="47"/>
      <c r="QSZ88" s="47"/>
      <c r="QTA88" s="47"/>
      <c r="QTB88" s="47"/>
      <c r="QTC88" s="47"/>
      <c r="QTD88" s="47"/>
      <c r="QTE88" s="47"/>
      <c r="QTF88" s="47"/>
      <c r="QTG88" s="47"/>
      <c r="QTH88" s="47"/>
      <c r="QTI88" s="47"/>
      <c r="QTJ88" s="47"/>
      <c r="QTK88" s="47"/>
      <c r="QTL88" s="47"/>
      <c r="QTM88" s="47"/>
      <c r="QTN88" s="47"/>
      <c r="QTO88" s="47"/>
      <c r="QTP88" s="47"/>
      <c r="QTQ88" s="47"/>
      <c r="QTR88" s="47"/>
      <c r="QTS88" s="47"/>
      <c r="QTT88" s="47"/>
      <c r="QTU88" s="47"/>
      <c r="QTV88" s="47"/>
      <c r="QTW88" s="47"/>
      <c r="QTX88" s="47"/>
      <c r="QTY88" s="47"/>
      <c r="QTZ88" s="47"/>
      <c r="QUA88" s="47"/>
      <c r="QUB88" s="47"/>
      <c r="QUC88" s="47"/>
      <c r="QUD88" s="47"/>
      <c r="QUE88" s="47"/>
      <c r="QUF88" s="47"/>
      <c r="QUG88" s="47"/>
      <c r="QUH88" s="47"/>
      <c r="QUI88" s="47"/>
      <c r="QUJ88" s="47"/>
      <c r="QUK88" s="47"/>
      <c r="QUL88" s="47"/>
      <c r="QUM88" s="47"/>
      <c r="QUN88" s="47"/>
      <c r="QUO88" s="47"/>
      <c r="QUP88" s="47"/>
      <c r="QUQ88" s="47"/>
      <c r="QUR88" s="47"/>
      <c r="QUS88" s="47"/>
      <c r="QUT88" s="47"/>
      <c r="QUU88" s="47"/>
      <c r="QUV88" s="47"/>
      <c r="QUW88" s="47"/>
      <c r="QUX88" s="47"/>
      <c r="QUY88" s="47"/>
      <c r="QUZ88" s="47"/>
      <c r="QVA88" s="47"/>
      <c r="QVB88" s="47"/>
      <c r="QVC88" s="47"/>
      <c r="QVD88" s="47"/>
      <c r="QVE88" s="47"/>
      <c r="QVF88" s="47"/>
      <c r="QVG88" s="47"/>
      <c r="QVH88" s="47"/>
      <c r="QVI88" s="47"/>
      <c r="QVJ88" s="47"/>
      <c r="QVK88" s="47"/>
      <c r="QVL88" s="47"/>
      <c r="QVM88" s="47"/>
      <c r="QVN88" s="47"/>
      <c r="QVO88" s="47"/>
      <c r="QVP88" s="47"/>
      <c r="QVQ88" s="47"/>
      <c r="QVR88" s="47"/>
      <c r="QVS88" s="47"/>
      <c r="QVT88" s="47"/>
      <c r="QVU88" s="47"/>
      <c r="QVV88" s="47"/>
      <c r="QVW88" s="47"/>
      <c r="QVX88" s="47"/>
      <c r="QVY88" s="47"/>
      <c r="QVZ88" s="47"/>
      <c r="QWA88" s="47"/>
      <c r="QWB88" s="47"/>
      <c r="QWC88" s="47"/>
      <c r="QWD88" s="47"/>
      <c r="QWE88" s="47"/>
      <c r="QWF88" s="47"/>
      <c r="QWG88" s="47"/>
      <c r="QWH88" s="47"/>
      <c r="QWI88" s="47"/>
      <c r="QWJ88" s="47"/>
      <c r="QWK88" s="47"/>
      <c r="QWL88" s="47"/>
      <c r="QWM88" s="47"/>
      <c r="QWN88" s="47"/>
      <c r="QWO88" s="47"/>
      <c r="QWP88" s="47"/>
      <c r="QWQ88" s="47"/>
      <c r="QWR88" s="47"/>
      <c r="QWS88" s="47"/>
      <c r="QWT88" s="47"/>
      <c r="QWU88" s="47"/>
      <c r="QWV88" s="47"/>
      <c r="QWW88" s="47"/>
      <c r="QWX88" s="47"/>
      <c r="QWY88" s="47"/>
      <c r="QWZ88" s="47"/>
      <c r="QXA88" s="47"/>
      <c r="QXB88" s="47"/>
      <c r="QXC88" s="47"/>
      <c r="QXD88" s="47"/>
      <c r="QXE88" s="47"/>
      <c r="QXF88" s="47"/>
      <c r="QXG88" s="47"/>
      <c r="QXH88" s="47"/>
      <c r="QXI88" s="47"/>
      <c r="QXJ88" s="47"/>
      <c r="QXK88" s="47"/>
      <c r="QXL88" s="47"/>
      <c r="QXM88" s="47"/>
      <c r="QXN88" s="47"/>
      <c r="QXO88" s="47"/>
      <c r="QXP88" s="47"/>
      <c r="QXQ88" s="47"/>
      <c r="QXR88" s="47"/>
      <c r="QXS88" s="47"/>
      <c r="QXT88" s="47"/>
      <c r="QXU88" s="47"/>
      <c r="QXV88" s="47"/>
      <c r="QXW88" s="47"/>
      <c r="QXX88" s="47"/>
      <c r="QXY88" s="47"/>
      <c r="QXZ88" s="47"/>
      <c r="QYA88" s="47"/>
      <c r="QYB88" s="47"/>
      <c r="QYC88" s="47"/>
      <c r="QYD88" s="47"/>
      <c r="QYE88" s="47"/>
      <c r="QYF88" s="47"/>
      <c r="QYG88" s="47"/>
      <c r="QYH88" s="47"/>
      <c r="QYI88" s="47"/>
      <c r="QYJ88" s="47"/>
      <c r="QYK88" s="47"/>
      <c r="QYL88" s="47"/>
      <c r="QYM88" s="47"/>
      <c r="QYN88" s="47"/>
      <c r="QYO88" s="47"/>
      <c r="QYP88" s="47"/>
      <c r="QYQ88" s="47"/>
      <c r="QYR88" s="47"/>
      <c r="QYS88" s="47"/>
      <c r="QYT88" s="47"/>
      <c r="QYU88" s="47"/>
      <c r="QYV88" s="47"/>
      <c r="QYW88" s="47"/>
      <c r="QYX88" s="47"/>
      <c r="QYY88" s="47"/>
      <c r="QYZ88" s="47"/>
      <c r="QZA88" s="47"/>
      <c r="QZB88" s="47"/>
      <c r="QZC88" s="47"/>
      <c r="QZD88" s="47"/>
      <c r="QZE88" s="47"/>
      <c r="QZF88" s="47"/>
      <c r="QZG88" s="47"/>
      <c r="QZH88" s="47"/>
      <c r="QZI88" s="47"/>
      <c r="QZJ88" s="47"/>
      <c r="QZK88" s="47"/>
      <c r="QZL88" s="47"/>
      <c r="QZM88" s="47"/>
      <c r="QZN88" s="47"/>
      <c r="QZO88" s="47"/>
      <c r="QZP88" s="47"/>
      <c r="QZQ88" s="47"/>
      <c r="QZR88" s="47"/>
      <c r="QZS88" s="47"/>
      <c r="QZT88" s="47"/>
      <c r="QZU88" s="47"/>
      <c r="QZV88" s="47"/>
      <c r="QZW88" s="47"/>
      <c r="QZX88" s="47"/>
      <c r="QZY88" s="47"/>
      <c r="QZZ88" s="47"/>
      <c r="RAA88" s="47"/>
      <c r="RAB88" s="47"/>
      <c r="RAC88" s="47"/>
      <c r="RAD88" s="47"/>
      <c r="RAE88" s="47"/>
      <c r="RAF88" s="47"/>
      <c r="RAG88" s="47"/>
      <c r="RAH88" s="47"/>
      <c r="RAI88" s="47"/>
      <c r="RAJ88" s="47"/>
      <c r="RAK88" s="47"/>
      <c r="RAL88" s="47"/>
      <c r="RAM88" s="47"/>
      <c r="RAN88" s="47"/>
      <c r="RAO88" s="47"/>
      <c r="RAP88" s="47"/>
      <c r="RAQ88" s="47"/>
      <c r="RAR88" s="47"/>
      <c r="RAS88" s="47"/>
      <c r="RAT88" s="47"/>
      <c r="RAU88" s="47"/>
      <c r="RAV88" s="47"/>
      <c r="RAW88" s="47"/>
      <c r="RAX88" s="47"/>
      <c r="RAY88" s="47"/>
      <c r="RAZ88" s="47"/>
      <c r="RBA88" s="47"/>
      <c r="RBB88" s="47"/>
      <c r="RBC88" s="47"/>
      <c r="RBD88" s="47"/>
      <c r="RBE88" s="47"/>
      <c r="RBF88" s="47"/>
      <c r="RBG88" s="47"/>
      <c r="RBH88" s="47"/>
      <c r="RBI88" s="47"/>
      <c r="RBJ88" s="47"/>
      <c r="RBK88" s="47"/>
      <c r="RBL88" s="47"/>
      <c r="RBM88" s="47"/>
      <c r="RBN88" s="47"/>
      <c r="RBO88" s="47"/>
      <c r="RBP88" s="47"/>
      <c r="RBQ88" s="47"/>
      <c r="RBR88" s="47"/>
      <c r="RBS88" s="47"/>
      <c r="RBT88" s="47"/>
      <c r="RBU88" s="47"/>
      <c r="RBV88" s="47"/>
      <c r="RBW88" s="47"/>
      <c r="RBX88" s="47"/>
      <c r="RBY88" s="47"/>
      <c r="RBZ88" s="47"/>
      <c r="RCA88" s="47"/>
      <c r="RCB88" s="47"/>
      <c r="RCC88" s="47"/>
      <c r="RCD88" s="47"/>
      <c r="RCE88" s="47"/>
      <c r="RCF88" s="47"/>
      <c r="RCG88" s="47"/>
      <c r="RCH88" s="47"/>
      <c r="RCI88" s="47"/>
      <c r="RCJ88" s="47"/>
      <c r="RCK88" s="47"/>
      <c r="RCL88" s="47"/>
      <c r="RCM88" s="47"/>
      <c r="RCN88" s="47"/>
      <c r="RCO88" s="47"/>
      <c r="RCP88" s="47"/>
      <c r="RCQ88" s="47"/>
      <c r="RCR88" s="47"/>
      <c r="RCS88" s="47"/>
      <c r="RCT88" s="47"/>
      <c r="RCU88" s="47"/>
      <c r="RCV88" s="47"/>
      <c r="RCW88" s="47"/>
      <c r="RCX88" s="47"/>
      <c r="RCY88" s="47"/>
      <c r="RCZ88" s="47"/>
      <c r="RDA88" s="47"/>
      <c r="RDB88" s="47"/>
      <c r="RDC88" s="47"/>
      <c r="RDD88" s="47"/>
      <c r="RDE88" s="47"/>
      <c r="RDF88" s="47"/>
      <c r="RDG88" s="47"/>
      <c r="RDH88" s="47"/>
      <c r="RDI88" s="47"/>
      <c r="RDJ88" s="47"/>
      <c r="RDK88" s="47"/>
      <c r="RDL88" s="47"/>
      <c r="RDM88" s="47"/>
      <c r="RDN88" s="47"/>
      <c r="RDO88" s="47"/>
      <c r="RDP88" s="47"/>
      <c r="RDQ88" s="47"/>
      <c r="RDR88" s="47"/>
      <c r="RDS88" s="47"/>
      <c r="RDT88" s="47"/>
      <c r="RDU88" s="47"/>
      <c r="RDV88" s="47"/>
      <c r="RDW88" s="47"/>
      <c r="RDX88" s="47"/>
      <c r="RDY88" s="47"/>
      <c r="RDZ88" s="47"/>
      <c r="REA88" s="47"/>
      <c r="REB88" s="47"/>
      <c r="REC88" s="47"/>
      <c r="RED88" s="47"/>
      <c r="REE88" s="47"/>
      <c r="REF88" s="47"/>
      <c r="REG88" s="47"/>
      <c r="REH88" s="47"/>
      <c r="REI88" s="47"/>
      <c r="REJ88" s="47"/>
      <c r="REK88" s="47"/>
      <c r="REL88" s="47"/>
      <c r="REM88" s="47"/>
      <c r="REN88" s="47"/>
      <c r="REO88" s="47"/>
      <c r="REP88" s="47"/>
      <c r="REQ88" s="47"/>
      <c r="RER88" s="47"/>
      <c r="RES88" s="47"/>
      <c r="RET88" s="47"/>
      <c r="REU88" s="47"/>
      <c r="REV88" s="47"/>
      <c r="REW88" s="47"/>
      <c r="REX88" s="47"/>
      <c r="REY88" s="47"/>
      <c r="REZ88" s="47"/>
      <c r="RFA88" s="47"/>
      <c r="RFB88" s="47"/>
      <c r="RFC88" s="47"/>
      <c r="RFD88" s="47"/>
      <c r="RFE88" s="47"/>
      <c r="RFF88" s="47"/>
      <c r="RFG88" s="47"/>
      <c r="RFH88" s="47"/>
      <c r="RFI88" s="47"/>
      <c r="RFJ88" s="47"/>
      <c r="RFK88" s="47"/>
      <c r="RFL88" s="47"/>
      <c r="RFM88" s="47"/>
      <c r="RFN88" s="47"/>
      <c r="RFO88" s="47"/>
      <c r="RFP88" s="47"/>
      <c r="RFQ88" s="47"/>
      <c r="RFR88" s="47"/>
      <c r="RFS88" s="47"/>
      <c r="RFT88" s="47"/>
      <c r="RFU88" s="47"/>
      <c r="RFV88" s="47"/>
      <c r="RFW88" s="47"/>
      <c r="RFX88" s="47"/>
      <c r="RFY88" s="47"/>
      <c r="RFZ88" s="47"/>
      <c r="RGA88" s="47"/>
      <c r="RGB88" s="47"/>
      <c r="RGC88" s="47"/>
      <c r="RGD88" s="47"/>
      <c r="RGE88" s="47"/>
      <c r="RGF88" s="47"/>
      <c r="RGG88" s="47"/>
      <c r="RGH88" s="47"/>
      <c r="RGI88" s="47"/>
      <c r="RGJ88" s="47"/>
      <c r="RGK88" s="47"/>
      <c r="RGL88" s="47"/>
      <c r="RGM88" s="47"/>
      <c r="RGN88" s="47"/>
      <c r="RGO88" s="47"/>
      <c r="RGP88" s="47"/>
      <c r="RGQ88" s="47"/>
      <c r="RGR88" s="47"/>
      <c r="RGS88" s="47"/>
      <c r="RGT88" s="47"/>
      <c r="RGU88" s="47"/>
      <c r="RGV88" s="47"/>
      <c r="RGW88" s="47"/>
      <c r="RGX88" s="47"/>
      <c r="RGY88" s="47"/>
      <c r="RGZ88" s="47"/>
      <c r="RHA88" s="47"/>
      <c r="RHB88" s="47"/>
      <c r="RHC88" s="47"/>
      <c r="RHD88" s="47"/>
      <c r="RHE88" s="47"/>
      <c r="RHF88" s="47"/>
      <c r="RHG88" s="47"/>
      <c r="RHH88" s="47"/>
      <c r="RHI88" s="47"/>
      <c r="RHJ88" s="47"/>
      <c r="RHK88" s="47"/>
      <c r="RHL88" s="47"/>
      <c r="RHM88" s="47"/>
      <c r="RHN88" s="47"/>
      <c r="RHO88" s="47"/>
      <c r="RHP88" s="47"/>
      <c r="RHQ88" s="47"/>
      <c r="RHR88" s="47"/>
      <c r="RHS88" s="47"/>
      <c r="RHT88" s="47"/>
      <c r="RHU88" s="47"/>
      <c r="RHV88" s="47"/>
      <c r="RHW88" s="47"/>
      <c r="RHX88" s="47"/>
      <c r="RHY88" s="47"/>
      <c r="RHZ88" s="47"/>
      <c r="RIA88" s="47"/>
      <c r="RIB88" s="47"/>
      <c r="RIC88" s="47"/>
      <c r="RID88" s="47"/>
      <c r="RIE88" s="47"/>
      <c r="RIF88" s="47"/>
      <c r="RIG88" s="47"/>
      <c r="RIH88" s="47"/>
      <c r="RII88" s="47"/>
      <c r="RIJ88" s="47"/>
      <c r="RIK88" s="47"/>
      <c r="RIL88" s="47"/>
      <c r="RIM88" s="47"/>
      <c r="RIN88" s="47"/>
      <c r="RIO88" s="47"/>
      <c r="RIP88" s="47"/>
      <c r="RIQ88" s="47"/>
      <c r="RIR88" s="47"/>
      <c r="RIS88" s="47"/>
      <c r="RIT88" s="47"/>
      <c r="RIU88" s="47"/>
      <c r="RIV88" s="47"/>
      <c r="RIW88" s="47"/>
      <c r="RIX88" s="47"/>
      <c r="RIY88" s="47"/>
      <c r="RIZ88" s="47"/>
      <c r="RJA88" s="47"/>
      <c r="RJB88" s="47"/>
      <c r="RJC88" s="47"/>
      <c r="RJD88" s="47"/>
      <c r="RJE88" s="47"/>
      <c r="RJF88" s="47"/>
      <c r="RJG88" s="47"/>
      <c r="RJH88" s="47"/>
      <c r="RJI88" s="47"/>
      <c r="RJJ88" s="47"/>
      <c r="RJK88" s="47"/>
      <c r="RJL88" s="47"/>
      <c r="RJM88" s="47"/>
      <c r="RJN88" s="47"/>
      <c r="RJO88" s="47"/>
      <c r="RJP88" s="47"/>
      <c r="RJQ88" s="47"/>
      <c r="RJR88" s="47"/>
      <c r="RJS88" s="47"/>
      <c r="RJT88" s="47"/>
      <c r="RJU88" s="47"/>
      <c r="RJV88" s="47"/>
      <c r="RJW88" s="47"/>
      <c r="RJX88" s="47"/>
      <c r="RJY88" s="47"/>
      <c r="RJZ88" s="47"/>
      <c r="RKA88" s="47"/>
      <c r="RKB88" s="47"/>
      <c r="RKC88" s="47"/>
      <c r="RKD88" s="47"/>
      <c r="RKE88" s="47"/>
      <c r="RKF88" s="47"/>
      <c r="RKG88" s="47"/>
      <c r="RKH88" s="47"/>
      <c r="RKI88" s="47"/>
      <c r="RKJ88" s="47"/>
      <c r="RKK88" s="47"/>
      <c r="RKL88" s="47"/>
      <c r="RKM88" s="47"/>
      <c r="RKN88" s="47"/>
      <c r="RKO88" s="47"/>
      <c r="RKP88" s="47"/>
      <c r="RKQ88" s="47"/>
      <c r="RKR88" s="47"/>
      <c r="RKS88" s="47"/>
      <c r="RKT88" s="47"/>
      <c r="RKU88" s="47"/>
      <c r="RKV88" s="47"/>
      <c r="RKW88" s="47"/>
      <c r="RKX88" s="47"/>
      <c r="RKY88" s="47"/>
      <c r="RKZ88" s="47"/>
      <c r="RLA88" s="47"/>
      <c r="RLB88" s="47"/>
      <c r="RLC88" s="47"/>
      <c r="RLD88" s="47"/>
      <c r="RLE88" s="47"/>
      <c r="RLF88" s="47"/>
      <c r="RLG88" s="47"/>
      <c r="RLH88" s="47"/>
      <c r="RLI88" s="47"/>
      <c r="RLJ88" s="47"/>
      <c r="RLK88" s="47"/>
      <c r="RLL88" s="47"/>
      <c r="RLM88" s="47"/>
      <c r="RLN88" s="47"/>
      <c r="RLO88" s="47"/>
      <c r="RLP88" s="47"/>
      <c r="RLQ88" s="47"/>
      <c r="RLR88" s="47"/>
      <c r="RLS88" s="47"/>
      <c r="RLT88" s="47"/>
      <c r="RLU88" s="47"/>
      <c r="RLV88" s="47"/>
      <c r="RLW88" s="47"/>
      <c r="RLX88" s="47"/>
      <c r="RLY88" s="47"/>
      <c r="RLZ88" s="47"/>
      <c r="RMA88" s="47"/>
      <c r="RMB88" s="47"/>
      <c r="RMC88" s="47"/>
      <c r="RMD88" s="47"/>
      <c r="RME88" s="47"/>
      <c r="RMF88" s="47"/>
      <c r="RMG88" s="47"/>
      <c r="RMH88" s="47"/>
      <c r="RMI88" s="47"/>
      <c r="RMJ88" s="47"/>
      <c r="RMK88" s="47"/>
      <c r="RML88" s="47"/>
      <c r="RMM88" s="47"/>
      <c r="RMN88" s="47"/>
      <c r="RMO88" s="47"/>
      <c r="RMP88" s="47"/>
      <c r="RMQ88" s="47"/>
      <c r="RMR88" s="47"/>
      <c r="RMS88" s="47"/>
      <c r="RMT88" s="47"/>
      <c r="RMU88" s="47"/>
      <c r="RMV88" s="47"/>
      <c r="RMW88" s="47"/>
      <c r="RMX88" s="47"/>
      <c r="RMY88" s="47"/>
      <c r="RMZ88" s="47"/>
      <c r="RNA88" s="47"/>
      <c r="RNB88" s="47"/>
      <c r="RNC88" s="47"/>
      <c r="RND88" s="47"/>
      <c r="RNE88" s="47"/>
      <c r="RNF88" s="47"/>
      <c r="RNG88" s="47"/>
      <c r="RNH88" s="47"/>
      <c r="RNI88" s="47"/>
      <c r="RNJ88" s="47"/>
      <c r="RNK88" s="47"/>
      <c r="RNL88" s="47"/>
      <c r="RNM88" s="47"/>
      <c r="RNN88" s="47"/>
      <c r="RNO88" s="47"/>
      <c r="RNP88" s="47"/>
      <c r="RNQ88" s="47"/>
      <c r="RNR88" s="47"/>
      <c r="RNS88" s="47"/>
      <c r="RNT88" s="47"/>
      <c r="RNU88" s="47"/>
      <c r="RNV88" s="47"/>
      <c r="RNW88" s="47"/>
      <c r="RNX88" s="47"/>
      <c r="RNY88" s="47"/>
      <c r="RNZ88" s="47"/>
      <c r="ROA88" s="47"/>
      <c r="ROB88" s="47"/>
      <c r="ROC88" s="47"/>
      <c r="ROD88" s="47"/>
      <c r="ROE88" s="47"/>
      <c r="ROF88" s="47"/>
      <c r="ROG88" s="47"/>
      <c r="ROH88" s="47"/>
      <c r="ROI88" s="47"/>
      <c r="ROJ88" s="47"/>
      <c r="ROK88" s="47"/>
      <c r="ROL88" s="47"/>
      <c r="ROM88" s="47"/>
      <c r="RON88" s="47"/>
      <c r="ROO88" s="47"/>
      <c r="ROP88" s="47"/>
      <c r="ROQ88" s="47"/>
      <c r="ROR88" s="47"/>
      <c r="ROS88" s="47"/>
      <c r="ROT88" s="47"/>
      <c r="ROU88" s="47"/>
      <c r="ROV88" s="47"/>
      <c r="ROW88" s="47"/>
      <c r="ROX88" s="47"/>
      <c r="ROY88" s="47"/>
      <c r="ROZ88" s="47"/>
      <c r="RPA88" s="47"/>
      <c r="RPB88" s="47"/>
      <c r="RPC88" s="47"/>
      <c r="RPD88" s="47"/>
      <c r="RPE88" s="47"/>
      <c r="RPF88" s="47"/>
      <c r="RPG88" s="47"/>
      <c r="RPH88" s="47"/>
      <c r="RPI88" s="47"/>
      <c r="RPJ88" s="47"/>
      <c r="RPK88" s="47"/>
      <c r="RPL88" s="47"/>
      <c r="RPM88" s="47"/>
      <c r="RPN88" s="47"/>
      <c r="RPO88" s="47"/>
      <c r="RPP88" s="47"/>
      <c r="RPQ88" s="47"/>
      <c r="RPR88" s="47"/>
      <c r="RPS88" s="47"/>
      <c r="RPT88" s="47"/>
      <c r="RPU88" s="47"/>
      <c r="RPV88" s="47"/>
      <c r="RPW88" s="47"/>
      <c r="RPX88" s="47"/>
      <c r="RPY88" s="47"/>
      <c r="RPZ88" s="47"/>
      <c r="RQA88" s="47"/>
      <c r="RQB88" s="47"/>
      <c r="RQC88" s="47"/>
      <c r="RQD88" s="47"/>
      <c r="RQE88" s="47"/>
      <c r="RQF88" s="47"/>
      <c r="RQG88" s="47"/>
      <c r="RQH88" s="47"/>
      <c r="RQI88" s="47"/>
      <c r="RQJ88" s="47"/>
      <c r="RQK88" s="47"/>
      <c r="RQL88" s="47"/>
      <c r="RQM88" s="47"/>
      <c r="RQN88" s="47"/>
      <c r="RQO88" s="47"/>
      <c r="RQP88" s="47"/>
      <c r="RQQ88" s="47"/>
      <c r="RQR88" s="47"/>
      <c r="RQS88" s="47"/>
      <c r="RQT88" s="47"/>
      <c r="RQU88" s="47"/>
      <c r="RQV88" s="47"/>
      <c r="RQW88" s="47"/>
      <c r="RQX88" s="47"/>
      <c r="RQY88" s="47"/>
      <c r="RQZ88" s="47"/>
      <c r="RRA88" s="47"/>
      <c r="RRB88" s="47"/>
      <c r="RRC88" s="47"/>
      <c r="RRD88" s="47"/>
      <c r="RRE88" s="47"/>
      <c r="RRF88" s="47"/>
      <c r="RRG88" s="47"/>
      <c r="RRH88" s="47"/>
      <c r="RRI88" s="47"/>
      <c r="RRJ88" s="47"/>
      <c r="RRK88" s="47"/>
      <c r="RRL88" s="47"/>
      <c r="RRM88" s="47"/>
      <c r="RRN88" s="47"/>
      <c r="RRO88" s="47"/>
      <c r="RRP88" s="47"/>
      <c r="RRQ88" s="47"/>
      <c r="RRR88" s="47"/>
      <c r="RRS88" s="47"/>
      <c r="RRT88" s="47"/>
      <c r="RRU88" s="47"/>
      <c r="RRV88" s="47"/>
      <c r="RRW88" s="47"/>
      <c r="RRX88" s="47"/>
      <c r="RRY88" s="47"/>
      <c r="RRZ88" s="47"/>
      <c r="RSA88" s="47"/>
      <c r="RSB88" s="47"/>
      <c r="RSC88" s="47"/>
      <c r="RSD88" s="47"/>
      <c r="RSE88" s="47"/>
      <c r="RSF88" s="47"/>
      <c r="RSG88" s="47"/>
      <c r="RSH88" s="47"/>
      <c r="RSI88" s="47"/>
      <c r="RSJ88" s="47"/>
      <c r="RSK88" s="47"/>
      <c r="RSL88" s="47"/>
      <c r="RSM88" s="47"/>
      <c r="RSN88" s="47"/>
      <c r="RSO88" s="47"/>
      <c r="RSP88" s="47"/>
      <c r="RSQ88" s="47"/>
      <c r="RSR88" s="47"/>
      <c r="RSS88" s="47"/>
      <c r="RST88" s="47"/>
      <c r="RSU88" s="47"/>
      <c r="RSV88" s="47"/>
      <c r="RSW88" s="47"/>
      <c r="RSX88" s="47"/>
      <c r="RSY88" s="47"/>
      <c r="RSZ88" s="47"/>
      <c r="RTA88" s="47"/>
      <c r="RTB88" s="47"/>
      <c r="RTC88" s="47"/>
      <c r="RTD88" s="47"/>
      <c r="RTE88" s="47"/>
      <c r="RTF88" s="47"/>
      <c r="RTG88" s="47"/>
      <c r="RTH88" s="47"/>
      <c r="RTI88" s="47"/>
      <c r="RTJ88" s="47"/>
      <c r="RTK88" s="47"/>
      <c r="RTL88" s="47"/>
      <c r="RTM88" s="47"/>
      <c r="RTN88" s="47"/>
      <c r="RTO88" s="47"/>
      <c r="RTP88" s="47"/>
      <c r="RTQ88" s="47"/>
      <c r="RTR88" s="47"/>
      <c r="RTS88" s="47"/>
      <c r="RTT88" s="47"/>
      <c r="RTU88" s="47"/>
      <c r="RTV88" s="47"/>
      <c r="RTW88" s="47"/>
      <c r="RTX88" s="47"/>
      <c r="RTY88" s="47"/>
      <c r="RTZ88" s="47"/>
      <c r="RUA88" s="47"/>
      <c r="RUB88" s="47"/>
      <c r="RUC88" s="47"/>
      <c r="RUD88" s="47"/>
      <c r="RUE88" s="47"/>
      <c r="RUF88" s="47"/>
      <c r="RUG88" s="47"/>
      <c r="RUH88" s="47"/>
      <c r="RUI88" s="47"/>
      <c r="RUJ88" s="47"/>
      <c r="RUK88" s="47"/>
      <c r="RUL88" s="47"/>
      <c r="RUM88" s="47"/>
      <c r="RUN88" s="47"/>
      <c r="RUO88" s="47"/>
      <c r="RUP88" s="47"/>
      <c r="RUQ88" s="47"/>
      <c r="RUR88" s="47"/>
      <c r="RUS88" s="47"/>
      <c r="RUT88" s="47"/>
      <c r="RUU88" s="47"/>
      <c r="RUV88" s="47"/>
      <c r="RUW88" s="47"/>
      <c r="RUX88" s="47"/>
      <c r="RUY88" s="47"/>
      <c r="RUZ88" s="47"/>
      <c r="RVA88" s="47"/>
      <c r="RVB88" s="47"/>
      <c r="RVC88" s="47"/>
      <c r="RVD88" s="47"/>
      <c r="RVE88" s="47"/>
      <c r="RVF88" s="47"/>
      <c r="RVG88" s="47"/>
      <c r="RVH88" s="47"/>
      <c r="RVI88" s="47"/>
      <c r="RVJ88" s="47"/>
      <c r="RVK88" s="47"/>
      <c r="RVL88" s="47"/>
      <c r="RVM88" s="47"/>
      <c r="RVN88" s="47"/>
      <c r="RVO88" s="47"/>
      <c r="RVP88" s="47"/>
      <c r="RVQ88" s="47"/>
      <c r="RVR88" s="47"/>
      <c r="RVS88" s="47"/>
      <c r="RVT88" s="47"/>
      <c r="RVU88" s="47"/>
      <c r="RVV88" s="47"/>
      <c r="RVW88" s="47"/>
      <c r="RVX88" s="47"/>
      <c r="RVY88" s="47"/>
      <c r="RVZ88" s="47"/>
      <c r="RWA88" s="47"/>
      <c r="RWB88" s="47"/>
      <c r="RWC88" s="47"/>
      <c r="RWD88" s="47"/>
      <c r="RWE88" s="47"/>
      <c r="RWF88" s="47"/>
      <c r="RWG88" s="47"/>
      <c r="RWH88" s="47"/>
      <c r="RWI88" s="47"/>
      <c r="RWJ88" s="47"/>
      <c r="RWK88" s="47"/>
      <c r="RWL88" s="47"/>
      <c r="RWM88" s="47"/>
      <c r="RWN88" s="47"/>
      <c r="RWO88" s="47"/>
      <c r="RWP88" s="47"/>
      <c r="RWQ88" s="47"/>
      <c r="RWR88" s="47"/>
      <c r="RWS88" s="47"/>
      <c r="RWT88" s="47"/>
      <c r="RWU88" s="47"/>
      <c r="RWV88" s="47"/>
      <c r="RWW88" s="47"/>
      <c r="RWX88" s="47"/>
      <c r="RWY88" s="47"/>
      <c r="RWZ88" s="47"/>
      <c r="RXA88" s="47"/>
      <c r="RXB88" s="47"/>
      <c r="RXC88" s="47"/>
      <c r="RXD88" s="47"/>
      <c r="RXE88" s="47"/>
      <c r="RXF88" s="47"/>
      <c r="RXG88" s="47"/>
      <c r="RXH88" s="47"/>
      <c r="RXI88" s="47"/>
      <c r="RXJ88" s="47"/>
      <c r="RXK88" s="47"/>
      <c r="RXL88" s="47"/>
      <c r="RXM88" s="47"/>
      <c r="RXN88" s="47"/>
      <c r="RXO88" s="47"/>
      <c r="RXP88" s="47"/>
      <c r="RXQ88" s="47"/>
      <c r="RXR88" s="47"/>
      <c r="RXS88" s="47"/>
      <c r="RXT88" s="47"/>
      <c r="RXU88" s="47"/>
      <c r="RXV88" s="47"/>
      <c r="RXW88" s="47"/>
      <c r="RXX88" s="47"/>
      <c r="RXY88" s="47"/>
      <c r="RXZ88" s="47"/>
      <c r="RYA88" s="47"/>
      <c r="RYB88" s="47"/>
      <c r="RYC88" s="47"/>
      <c r="RYD88" s="47"/>
      <c r="RYE88" s="47"/>
      <c r="RYF88" s="47"/>
      <c r="RYG88" s="47"/>
      <c r="RYH88" s="47"/>
      <c r="RYI88" s="47"/>
      <c r="RYJ88" s="47"/>
      <c r="RYK88" s="47"/>
      <c r="RYL88" s="47"/>
      <c r="RYM88" s="47"/>
      <c r="RYN88" s="47"/>
      <c r="RYO88" s="47"/>
      <c r="RYP88" s="47"/>
      <c r="RYQ88" s="47"/>
      <c r="RYR88" s="47"/>
      <c r="RYS88" s="47"/>
      <c r="RYT88" s="47"/>
      <c r="RYU88" s="47"/>
      <c r="RYV88" s="47"/>
      <c r="RYW88" s="47"/>
      <c r="RYX88" s="47"/>
      <c r="RYY88" s="47"/>
      <c r="RYZ88" s="47"/>
      <c r="RZA88" s="47"/>
      <c r="RZB88" s="47"/>
      <c r="RZC88" s="47"/>
      <c r="RZD88" s="47"/>
      <c r="RZE88" s="47"/>
      <c r="RZF88" s="47"/>
      <c r="RZG88" s="47"/>
      <c r="RZH88" s="47"/>
      <c r="RZI88" s="47"/>
      <c r="RZJ88" s="47"/>
      <c r="RZK88" s="47"/>
      <c r="RZL88" s="47"/>
      <c r="RZM88" s="47"/>
      <c r="RZN88" s="47"/>
      <c r="RZO88" s="47"/>
      <c r="RZP88" s="47"/>
      <c r="RZQ88" s="47"/>
      <c r="RZR88" s="47"/>
      <c r="RZS88" s="47"/>
      <c r="RZT88" s="47"/>
      <c r="RZU88" s="47"/>
      <c r="RZV88" s="47"/>
      <c r="RZW88" s="47"/>
      <c r="RZX88" s="47"/>
      <c r="RZY88" s="47"/>
      <c r="RZZ88" s="47"/>
      <c r="SAA88" s="47"/>
      <c r="SAB88" s="47"/>
      <c r="SAC88" s="47"/>
      <c r="SAD88" s="47"/>
      <c r="SAE88" s="47"/>
      <c r="SAF88" s="47"/>
      <c r="SAG88" s="47"/>
      <c r="SAH88" s="47"/>
      <c r="SAI88" s="47"/>
      <c r="SAJ88" s="47"/>
      <c r="SAK88" s="47"/>
      <c r="SAL88" s="47"/>
      <c r="SAM88" s="47"/>
      <c r="SAN88" s="47"/>
      <c r="SAO88" s="47"/>
      <c r="SAP88" s="47"/>
      <c r="SAQ88" s="47"/>
      <c r="SAR88" s="47"/>
      <c r="SAS88" s="47"/>
      <c r="SAT88" s="47"/>
      <c r="SAU88" s="47"/>
      <c r="SAV88" s="47"/>
      <c r="SAW88" s="47"/>
      <c r="SAX88" s="47"/>
      <c r="SAY88" s="47"/>
      <c r="SAZ88" s="47"/>
      <c r="SBA88" s="47"/>
      <c r="SBB88" s="47"/>
      <c r="SBC88" s="47"/>
      <c r="SBD88" s="47"/>
      <c r="SBE88" s="47"/>
      <c r="SBF88" s="47"/>
      <c r="SBG88" s="47"/>
      <c r="SBH88" s="47"/>
      <c r="SBI88" s="47"/>
      <c r="SBJ88" s="47"/>
      <c r="SBK88" s="47"/>
      <c r="SBL88" s="47"/>
      <c r="SBM88" s="47"/>
      <c r="SBN88" s="47"/>
      <c r="SBO88" s="47"/>
      <c r="SBP88" s="47"/>
      <c r="SBQ88" s="47"/>
      <c r="SBR88" s="47"/>
      <c r="SBS88" s="47"/>
      <c r="SBT88" s="47"/>
      <c r="SBU88" s="47"/>
      <c r="SBV88" s="47"/>
      <c r="SBW88" s="47"/>
      <c r="SBX88" s="47"/>
      <c r="SBY88" s="47"/>
      <c r="SBZ88" s="47"/>
      <c r="SCA88" s="47"/>
      <c r="SCB88" s="47"/>
      <c r="SCC88" s="47"/>
      <c r="SCD88" s="47"/>
      <c r="SCE88" s="47"/>
      <c r="SCF88" s="47"/>
      <c r="SCG88" s="47"/>
      <c r="SCH88" s="47"/>
      <c r="SCI88" s="47"/>
      <c r="SCJ88" s="47"/>
      <c r="SCK88" s="47"/>
      <c r="SCL88" s="47"/>
      <c r="SCM88" s="47"/>
      <c r="SCN88" s="47"/>
      <c r="SCO88" s="47"/>
      <c r="SCP88" s="47"/>
      <c r="SCQ88" s="47"/>
      <c r="SCR88" s="47"/>
      <c r="SCS88" s="47"/>
      <c r="SCT88" s="47"/>
      <c r="SCU88" s="47"/>
      <c r="SCV88" s="47"/>
      <c r="SCW88" s="47"/>
      <c r="SCX88" s="47"/>
      <c r="SCY88" s="47"/>
      <c r="SCZ88" s="47"/>
      <c r="SDA88" s="47"/>
      <c r="SDB88" s="47"/>
      <c r="SDC88" s="47"/>
      <c r="SDD88" s="47"/>
      <c r="SDE88" s="47"/>
      <c r="SDF88" s="47"/>
      <c r="SDG88" s="47"/>
      <c r="SDH88" s="47"/>
      <c r="SDI88" s="47"/>
      <c r="SDJ88" s="47"/>
      <c r="SDK88" s="47"/>
      <c r="SDL88" s="47"/>
      <c r="SDM88" s="47"/>
      <c r="SDN88" s="47"/>
      <c r="SDO88" s="47"/>
      <c r="SDP88" s="47"/>
      <c r="SDQ88" s="47"/>
      <c r="SDR88" s="47"/>
      <c r="SDS88" s="47"/>
      <c r="SDT88" s="47"/>
      <c r="SDU88" s="47"/>
      <c r="SDV88" s="47"/>
      <c r="SDW88" s="47"/>
      <c r="SDX88" s="47"/>
      <c r="SDY88" s="47"/>
      <c r="SDZ88" s="47"/>
      <c r="SEA88" s="47"/>
      <c r="SEB88" s="47"/>
      <c r="SEC88" s="47"/>
      <c r="SED88" s="47"/>
      <c r="SEE88" s="47"/>
      <c r="SEF88" s="47"/>
      <c r="SEG88" s="47"/>
      <c r="SEH88" s="47"/>
      <c r="SEI88" s="47"/>
      <c r="SEJ88" s="47"/>
      <c r="SEK88" s="47"/>
      <c r="SEL88" s="47"/>
      <c r="SEM88" s="47"/>
      <c r="SEN88" s="47"/>
      <c r="SEO88" s="47"/>
      <c r="SEP88" s="47"/>
      <c r="SEQ88" s="47"/>
      <c r="SER88" s="47"/>
      <c r="SES88" s="47"/>
      <c r="SET88" s="47"/>
      <c r="SEU88" s="47"/>
      <c r="SEV88" s="47"/>
      <c r="SEW88" s="47"/>
      <c r="SEX88" s="47"/>
      <c r="SEY88" s="47"/>
      <c r="SEZ88" s="47"/>
      <c r="SFA88" s="47"/>
      <c r="SFB88" s="47"/>
      <c r="SFC88" s="47"/>
      <c r="SFD88" s="47"/>
      <c r="SFE88" s="47"/>
      <c r="SFF88" s="47"/>
      <c r="SFG88" s="47"/>
      <c r="SFH88" s="47"/>
      <c r="SFI88" s="47"/>
      <c r="SFJ88" s="47"/>
      <c r="SFK88" s="47"/>
      <c r="SFL88" s="47"/>
      <c r="SFM88" s="47"/>
      <c r="SFN88" s="47"/>
      <c r="SFO88" s="47"/>
      <c r="SFP88" s="47"/>
      <c r="SFQ88" s="47"/>
      <c r="SFR88" s="47"/>
      <c r="SFS88" s="47"/>
      <c r="SFT88" s="47"/>
      <c r="SFU88" s="47"/>
      <c r="SFV88" s="47"/>
      <c r="SFW88" s="47"/>
      <c r="SFX88" s="47"/>
      <c r="SFY88" s="47"/>
      <c r="SFZ88" s="47"/>
      <c r="SGA88" s="47"/>
      <c r="SGB88" s="47"/>
      <c r="SGC88" s="47"/>
      <c r="SGD88" s="47"/>
      <c r="SGE88" s="47"/>
      <c r="SGF88" s="47"/>
      <c r="SGG88" s="47"/>
      <c r="SGH88" s="47"/>
      <c r="SGI88" s="47"/>
      <c r="SGJ88" s="47"/>
      <c r="SGK88" s="47"/>
      <c r="SGL88" s="47"/>
      <c r="SGM88" s="47"/>
      <c r="SGN88" s="47"/>
      <c r="SGO88" s="47"/>
      <c r="SGP88" s="47"/>
      <c r="SGQ88" s="47"/>
      <c r="SGR88" s="47"/>
      <c r="SGS88" s="47"/>
      <c r="SGT88" s="47"/>
      <c r="SGU88" s="47"/>
      <c r="SGV88" s="47"/>
      <c r="SGW88" s="47"/>
      <c r="SGX88" s="47"/>
      <c r="SGY88" s="47"/>
      <c r="SGZ88" s="47"/>
      <c r="SHA88" s="47"/>
      <c r="SHB88" s="47"/>
      <c r="SHC88" s="47"/>
      <c r="SHD88" s="47"/>
      <c r="SHE88" s="47"/>
      <c r="SHF88" s="47"/>
      <c r="SHG88" s="47"/>
      <c r="SHH88" s="47"/>
      <c r="SHI88" s="47"/>
      <c r="SHJ88" s="47"/>
      <c r="SHK88" s="47"/>
      <c r="SHL88" s="47"/>
      <c r="SHM88" s="47"/>
      <c r="SHN88" s="47"/>
      <c r="SHO88" s="47"/>
      <c r="SHP88" s="47"/>
      <c r="SHQ88" s="47"/>
      <c r="SHR88" s="47"/>
      <c r="SHS88" s="47"/>
      <c r="SHT88" s="47"/>
      <c r="SHU88" s="47"/>
      <c r="SHV88" s="47"/>
      <c r="SHW88" s="47"/>
      <c r="SHX88" s="47"/>
      <c r="SHY88" s="47"/>
      <c r="SHZ88" s="47"/>
      <c r="SIA88" s="47"/>
      <c r="SIB88" s="47"/>
      <c r="SIC88" s="47"/>
      <c r="SID88" s="47"/>
      <c r="SIE88" s="47"/>
      <c r="SIF88" s="47"/>
      <c r="SIG88" s="47"/>
      <c r="SIH88" s="47"/>
      <c r="SII88" s="47"/>
      <c r="SIJ88" s="47"/>
      <c r="SIK88" s="47"/>
      <c r="SIL88" s="47"/>
      <c r="SIM88" s="47"/>
      <c r="SIN88" s="47"/>
      <c r="SIO88" s="47"/>
      <c r="SIP88" s="47"/>
      <c r="SIQ88" s="47"/>
      <c r="SIR88" s="47"/>
      <c r="SIS88" s="47"/>
      <c r="SIT88" s="47"/>
      <c r="SIU88" s="47"/>
      <c r="SIV88" s="47"/>
      <c r="SIW88" s="47"/>
      <c r="SIX88" s="47"/>
      <c r="SIY88" s="47"/>
      <c r="SIZ88" s="47"/>
      <c r="SJA88" s="47"/>
      <c r="SJB88" s="47"/>
      <c r="SJC88" s="47"/>
      <c r="SJD88" s="47"/>
      <c r="SJE88" s="47"/>
      <c r="SJF88" s="47"/>
      <c r="SJG88" s="47"/>
      <c r="SJH88" s="47"/>
      <c r="SJI88" s="47"/>
      <c r="SJJ88" s="47"/>
      <c r="SJK88" s="47"/>
      <c r="SJL88" s="47"/>
      <c r="SJM88" s="47"/>
      <c r="SJN88" s="47"/>
      <c r="SJO88" s="47"/>
      <c r="SJP88" s="47"/>
      <c r="SJQ88" s="47"/>
      <c r="SJR88" s="47"/>
      <c r="SJS88" s="47"/>
      <c r="SJT88" s="47"/>
      <c r="SJU88" s="47"/>
      <c r="SJV88" s="47"/>
      <c r="SJW88" s="47"/>
      <c r="SJX88" s="47"/>
      <c r="SJY88" s="47"/>
      <c r="SJZ88" s="47"/>
      <c r="SKA88" s="47"/>
      <c r="SKB88" s="47"/>
      <c r="SKC88" s="47"/>
      <c r="SKD88" s="47"/>
      <c r="SKE88" s="47"/>
      <c r="SKF88" s="47"/>
      <c r="SKG88" s="47"/>
      <c r="SKH88" s="47"/>
      <c r="SKI88" s="47"/>
      <c r="SKJ88" s="47"/>
      <c r="SKK88" s="47"/>
      <c r="SKL88" s="47"/>
      <c r="SKM88" s="47"/>
      <c r="SKN88" s="47"/>
      <c r="SKO88" s="47"/>
      <c r="SKP88" s="47"/>
      <c r="SKQ88" s="47"/>
      <c r="SKR88" s="47"/>
      <c r="SKS88" s="47"/>
      <c r="SKT88" s="47"/>
      <c r="SKU88" s="47"/>
      <c r="SKV88" s="47"/>
      <c r="SKW88" s="47"/>
      <c r="SKX88" s="47"/>
      <c r="SKY88" s="47"/>
      <c r="SKZ88" s="47"/>
      <c r="SLA88" s="47"/>
      <c r="SLB88" s="47"/>
      <c r="SLC88" s="47"/>
      <c r="SLD88" s="47"/>
      <c r="SLE88" s="47"/>
      <c r="SLF88" s="47"/>
      <c r="SLG88" s="47"/>
      <c r="SLH88" s="47"/>
      <c r="SLI88" s="47"/>
      <c r="SLJ88" s="47"/>
      <c r="SLK88" s="47"/>
      <c r="SLL88" s="47"/>
      <c r="SLM88" s="47"/>
      <c r="SLN88" s="47"/>
      <c r="SLO88" s="47"/>
      <c r="SLP88" s="47"/>
      <c r="SLQ88" s="47"/>
      <c r="SLR88" s="47"/>
      <c r="SLS88" s="47"/>
      <c r="SLT88" s="47"/>
      <c r="SLU88" s="47"/>
      <c r="SLV88" s="47"/>
      <c r="SLW88" s="47"/>
      <c r="SLX88" s="47"/>
      <c r="SLY88" s="47"/>
      <c r="SLZ88" s="47"/>
      <c r="SMA88" s="47"/>
      <c r="SMB88" s="47"/>
      <c r="SMC88" s="47"/>
      <c r="SMD88" s="47"/>
      <c r="SME88" s="47"/>
      <c r="SMF88" s="47"/>
      <c r="SMG88" s="47"/>
      <c r="SMH88" s="47"/>
      <c r="SMI88" s="47"/>
      <c r="SMJ88" s="47"/>
      <c r="SMK88" s="47"/>
      <c r="SML88" s="47"/>
      <c r="SMM88" s="47"/>
      <c r="SMN88" s="47"/>
      <c r="SMO88" s="47"/>
      <c r="SMP88" s="47"/>
      <c r="SMQ88" s="47"/>
      <c r="SMR88" s="47"/>
      <c r="SMS88" s="47"/>
      <c r="SMT88" s="47"/>
      <c r="SMU88" s="47"/>
      <c r="SMV88" s="47"/>
      <c r="SMW88" s="47"/>
      <c r="SMX88" s="47"/>
      <c r="SMY88" s="47"/>
      <c r="SMZ88" s="47"/>
      <c r="SNA88" s="47"/>
      <c r="SNB88" s="47"/>
      <c r="SNC88" s="47"/>
      <c r="SND88" s="47"/>
      <c r="SNE88" s="47"/>
      <c r="SNF88" s="47"/>
      <c r="SNG88" s="47"/>
      <c r="SNH88" s="47"/>
      <c r="SNI88" s="47"/>
      <c r="SNJ88" s="47"/>
      <c r="SNK88" s="47"/>
      <c r="SNL88" s="47"/>
      <c r="SNM88" s="47"/>
      <c r="SNN88" s="47"/>
      <c r="SNO88" s="47"/>
      <c r="SNP88" s="47"/>
      <c r="SNQ88" s="47"/>
      <c r="SNR88" s="47"/>
      <c r="SNS88" s="47"/>
      <c r="SNT88" s="47"/>
      <c r="SNU88" s="47"/>
      <c r="SNV88" s="47"/>
      <c r="SNW88" s="47"/>
      <c r="SNX88" s="47"/>
      <c r="SNY88" s="47"/>
      <c r="SNZ88" s="47"/>
      <c r="SOA88" s="47"/>
      <c r="SOB88" s="47"/>
      <c r="SOC88" s="47"/>
      <c r="SOD88" s="47"/>
      <c r="SOE88" s="47"/>
      <c r="SOF88" s="47"/>
      <c r="SOG88" s="47"/>
      <c r="SOH88" s="47"/>
      <c r="SOI88" s="47"/>
      <c r="SOJ88" s="47"/>
      <c r="SOK88" s="47"/>
      <c r="SOL88" s="47"/>
      <c r="SOM88" s="47"/>
      <c r="SON88" s="47"/>
      <c r="SOO88" s="47"/>
      <c r="SOP88" s="47"/>
      <c r="SOQ88" s="47"/>
      <c r="SOR88" s="47"/>
      <c r="SOS88" s="47"/>
      <c r="SOT88" s="47"/>
      <c r="SOU88" s="47"/>
      <c r="SOV88" s="47"/>
      <c r="SOW88" s="47"/>
      <c r="SOX88" s="47"/>
      <c r="SOY88" s="47"/>
      <c r="SOZ88" s="47"/>
      <c r="SPA88" s="47"/>
      <c r="SPB88" s="47"/>
      <c r="SPC88" s="47"/>
      <c r="SPD88" s="47"/>
      <c r="SPE88" s="47"/>
      <c r="SPF88" s="47"/>
      <c r="SPG88" s="47"/>
      <c r="SPH88" s="47"/>
      <c r="SPI88" s="47"/>
      <c r="SPJ88" s="47"/>
      <c r="SPK88" s="47"/>
      <c r="SPL88" s="47"/>
      <c r="SPM88" s="47"/>
      <c r="SPN88" s="47"/>
      <c r="SPO88" s="47"/>
      <c r="SPP88" s="47"/>
      <c r="SPQ88" s="47"/>
      <c r="SPR88" s="47"/>
      <c r="SPS88" s="47"/>
      <c r="SPT88" s="47"/>
      <c r="SPU88" s="47"/>
      <c r="SPV88" s="47"/>
      <c r="SPW88" s="47"/>
      <c r="SPX88" s="47"/>
      <c r="SPY88" s="47"/>
      <c r="SPZ88" s="47"/>
      <c r="SQA88" s="47"/>
      <c r="SQB88" s="47"/>
      <c r="SQC88" s="47"/>
      <c r="SQD88" s="47"/>
      <c r="SQE88" s="47"/>
      <c r="SQF88" s="47"/>
      <c r="SQG88" s="47"/>
      <c r="SQH88" s="47"/>
      <c r="SQI88" s="47"/>
      <c r="SQJ88" s="47"/>
      <c r="SQK88" s="47"/>
      <c r="SQL88" s="47"/>
      <c r="SQM88" s="47"/>
      <c r="SQN88" s="47"/>
      <c r="SQO88" s="47"/>
      <c r="SQP88" s="47"/>
      <c r="SQQ88" s="47"/>
      <c r="SQR88" s="47"/>
      <c r="SQS88" s="47"/>
      <c r="SQT88" s="47"/>
      <c r="SQU88" s="47"/>
      <c r="SQV88" s="47"/>
      <c r="SQW88" s="47"/>
      <c r="SQX88" s="47"/>
      <c r="SQY88" s="47"/>
      <c r="SQZ88" s="47"/>
      <c r="SRA88" s="47"/>
      <c r="SRB88" s="47"/>
      <c r="SRC88" s="47"/>
      <c r="SRD88" s="47"/>
      <c r="SRE88" s="47"/>
      <c r="SRF88" s="47"/>
      <c r="SRG88" s="47"/>
      <c r="SRH88" s="47"/>
      <c r="SRI88" s="47"/>
      <c r="SRJ88" s="47"/>
      <c r="SRK88" s="47"/>
      <c r="SRL88" s="47"/>
      <c r="SRM88" s="47"/>
      <c r="SRN88" s="47"/>
      <c r="SRO88" s="47"/>
      <c r="SRP88" s="47"/>
      <c r="SRQ88" s="47"/>
      <c r="SRR88" s="47"/>
      <c r="SRS88" s="47"/>
      <c r="SRT88" s="47"/>
      <c r="SRU88" s="47"/>
      <c r="SRV88" s="47"/>
      <c r="SRW88" s="47"/>
      <c r="SRX88" s="47"/>
      <c r="SRY88" s="47"/>
      <c r="SRZ88" s="47"/>
      <c r="SSA88" s="47"/>
      <c r="SSB88" s="47"/>
      <c r="SSC88" s="47"/>
      <c r="SSD88" s="47"/>
      <c r="SSE88" s="47"/>
      <c r="SSF88" s="47"/>
      <c r="SSG88" s="47"/>
      <c r="SSH88" s="47"/>
      <c r="SSI88" s="47"/>
      <c r="SSJ88" s="47"/>
      <c r="SSK88" s="47"/>
      <c r="SSL88" s="47"/>
      <c r="SSM88" s="47"/>
      <c r="SSN88" s="47"/>
      <c r="SSO88" s="47"/>
      <c r="SSP88" s="47"/>
      <c r="SSQ88" s="47"/>
      <c r="SSR88" s="47"/>
      <c r="SSS88" s="47"/>
      <c r="SST88" s="47"/>
      <c r="SSU88" s="47"/>
      <c r="SSV88" s="47"/>
      <c r="SSW88" s="47"/>
      <c r="SSX88" s="47"/>
      <c r="SSY88" s="47"/>
      <c r="SSZ88" s="47"/>
      <c r="STA88" s="47"/>
      <c r="STB88" s="47"/>
      <c r="STC88" s="47"/>
      <c r="STD88" s="47"/>
      <c r="STE88" s="47"/>
      <c r="STF88" s="47"/>
      <c r="STG88" s="47"/>
      <c r="STH88" s="47"/>
      <c r="STI88" s="47"/>
      <c r="STJ88" s="47"/>
      <c r="STK88" s="47"/>
      <c r="STL88" s="47"/>
      <c r="STM88" s="47"/>
      <c r="STN88" s="47"/>
      <c r="STO88" s="47"/>
      <c r="STP88" s="47"/>
      <c r="STQ88" s="47"/>
      <c r="STR88" s="47"/>
      <c r="STS88" s="47"/>
      <c r="STT88" s="47"/>
      <c r="STU88" s="47"/>
      <c r="STV88" s="47"/>
      <c r="STW88" s="47"/>
      <c r="STX88" s="47"/>
      <c r="STY88" s="47"/>
      <c r="STZ88" s="47"/>
      <c r="SUA88" s="47"/>
      <c r="SUB88" s="47"/>
      <c r="SUC88" s="47"/>
      <c r="SUD88" s="47"/>
      <c r="SUE88" s="47"/>
      <c r="SUF88" s="47"/>
      <c r="SUG88" s="47"/>
      <c r="SUH88" s="47"/>
      <c r="SUI88" s="47"/>
      <c r="SUJ88" s="47"/>
      <c r="SUK88" s="47"/>
      <c r="SUL88" s="47"/>
      <c r="SUM88" s="47"/>
      <c r="SUN88" s="47"/>
      <c r="SUO88" s="47"/>
      <c r="SUP88" s="47"/>
      <c r="SUQ88" s="47"/>
      <c r="SUR88" s="47"/>
      <c r="SUS88" s="47"/>
      <c r="SUT88" s="47"/>
      <c r="SUU88" s="47"/>
      <c r="SUV88" s="47"/>
      <c r="SUW88" s="47"/>
      <c r="SUX88" s="47"/>
      <c r="SUY88" s="47"/>
      <c r="SUZ88" s="47"/>
      <c r="SVA88" s="47"/>
      <c r="SVB88" s="47"/>
      <c r="SVC88" s="47"/>
      <c r="SVD88" s="47"/>
      <c r="SVE88" s="47"/>
      <c r="SVF88" s="47"/>
      <c r="SVG88" s="47"/>
      <c r="SVH88" s="47"/>
      <c r="SVI88" s="47"/>
      <c r="SVJ88" s="47"/>
      <c r="SVK88" s="47"/>
      <c r="SVL88" s="47"/>
      <c r="SVM88" s="47"/>
      <c r="SVN88" s="47"/>
      <c r="SVO88" s="47"/>
      <c r="SVP88" s="47"/>
      <c r="SVQ88" s="47"/>
      <c r="SVR88" s="47"/>
      <c r="SVS88" s="47"/>
      <c r="SVT88" s="47"/>
      <c r="SVU88" s="47"/>
      <c r="SVV88" s="47"/>
      <c r="SVW88" s="47"/>
      <c r="SVX88" s="47"/>
      <c r="SVY88" s="47"/>
      <c r="SVZ88" s="47"/>
      <c r="SWA88" s="47"/>
      <c r="SWB88" s="47"/>
      <c r="SWC88" s="47"/>
      <c r="SWD88" s="47"/>
      <c r="SWE88" s="47"/>
      <c r="SWF88" s="47"/>
      <c r="SWG88" s="47"/>
      <c r="SWH88" s="47"/>
      <c r="SWI88" s="47"/>
      <c r="SWJ88" s="47"/>
      <c r="SWK88" s="47"/>
      <c r="SWL88" s="47"/>
      <c r="SWM88" s="47"/>
      <c r="SWN88" s="47"/>
      <c r="SWO88" s="47"/>
      <c r="SWP88" s="47"/>
      <c r="SWQ88" s="47"/>
      <c r="SWR88" s="47"/>
      <c r="SWS88" s="47"/>
      <c r="SWT88" s="47"/>
      <c r="SWU88" s="47"/>
      <c r="SWV88" s="47"/>
      <c r="SWW88" s="47"/>
      <c r="SWX88" s="47"/>
      <c r="SWY88" s="47"/>
      <c r="SWZ88" s="47"/>
      <c r="SXA88" s="47"/>
      <c r="SXB88" s="47"/>
      <c r="SXC88" s="47"/>
      <c r="SXD88" s="47"/>
      <c r="SXE88" s="47"/>
      <c r="SXF88" s="47"/>
      <c r="SXG88" s="47"/>
      <c r="SXH88" s="47"/>
      <c r="SXI88" s="47"/>
      <c r="SXJ88" s="47"/>
      <c r="SXK88" s="47"/>
      <c r="SXL88" s="47"/>
      <c r="SXM88" s="47"/>
      <c r="SXN88" s="47"/>
      <c r="SXO88" s="47"/>
      <c r="SXP88" s="47"/>
      <c r="SXQ88" s="47"/>
      <c r="SXR88" s="47"/>
      <c r="SXS88" s="47"/>
      <c r="SXT88" s="47"/>
      <c r="SXU88" s="47"/>
      <c r="SXV88" s="47"/>
      <c r="SXW88" s="47"/>
      <c r="SXX88" s="47"/>
      <c r="SXY88" s="47"/>
      <c r="SXZ88" s="47"/>
      <c r="SYA88" s="47"/>
      <c r="SYB88" s="47"/>
      <c r="SYC88" s="47"/>
      <c r="SYD88" s="47"/>
      <c r="SYE88" s="47"/>
      <c r="SYF88" s="47"/>
      <c r="SYG88" s="47"/>
      <c r="SYH88" s="47"/>
      <c r="SYI88" s="47"/>
      <c r="SYJ88" s="47"/>
      <c r="SYK88" s="47"/>
      <c r="SYL88" s="47"/>
      <c r="SYM88" s="47"/>
      <c r="SYN88" s="47"/>
      <c r="SYO88" s="47"/>
      <c r="SYP88" s="47"/>
      <c r="SYQ88" s="47"/>
      <c r="SYR88" s="47"/>
      <c r="SYS88" s="47"/>
      <c r="SYT88" s="47"/>
      <c r="SYU88" s="47"/>
      <c r="SYV88" s="47"/>
      <c r="SYW88" s="47"/>
      <c r="SYX88" s="47"/>
      <c r="SYY88" s="47"/>
      <c r="SYZ88" s="47"/>
      <c r="SZA88" s="47"/>
      <c r="SZB88" s="47"/>
      <c r="SZC88" s="47"/>
      <c r="SZD88" s="47"/>
      <c r="SZE88" s="47"/>
      <c r="SZF88" s="47"/>
      <c r="SZG88" s="47"/>
      <c r="SZH88" s="47"/>
      <c r="SZI88" s="47"/>
      <c r="SZJ88" s="47"/>
      <c r="SZK88" s="47"/>
      <c r="SZL88" s="47"/>
      <c r="SZM88" s="47"/>
      <c r="SZN88" s="47"/>
      <c r="SZO88" s="47"/>
      <c r="SZP88" s="47"/>
      <c r="SZQ88" s="47"/>
      <c r="SZR88" s="47"/>
      <c r="SZS88" s="47"/>
      <c r="SZT88" s="47"/>
      <c r="SZU88" s="47"/>
      <c r="SZV88" s="47"/>
      <c r="SZW88" s="47"/>
      <c r="SZX88" s="47"/>
      <c r="SZY88" s="47"/>
      <c r="SZZ88" s="47"/>
      <c r="TAA88" s="47"/>
      <c r="TAB88" s="47"/>
      <c r="TAC88" s="47"/>
      <c r="TAD88" s="47"/>
      <c r="TAE88" s="47"/>
      <c r="TAF88" s="47"/>
      <c r="TAG88" s="47"/>
      <c r="TAH88" s="47"/>
      <c r="TAI88" s="47"/>
      <c r="TAJ88" s="47"/>
      <c r="TAK88" s="47"/>
      <c r="TAL88" s="47"/>
      <c r="TAM88" s="47"/>
      <c r="TAN88" s="47"/>
      <c r="TAO88" s="47"/>
      <c r="TAP88" s="47"/>
      <c r="TAQ88" s="47"/>
      <c r="TAR88" s="47"/>
      <c r="TAS88" s="47"/>
      <c r="TAT88" s="47"/>
      <c r="TAU88" s="47"/>
      <c r="TAV88" s="47"/>
      <c r="TAW88" s="47"/>
      <c r="TAX88" s="47"/>
      <c r="TAY88" s="47"/>
      <c r="TAZ88" s="47"/>
      <c r="TBA88" s="47"/>
      <c r="TBB88" s="47"/>
      <c r="TBC88" s="47"/>
      <c r="TBD88" s="47"/>
      <c r="TBE88" s="47"/>
      <c r="TBF88" s="47"/>
      <c r="TBG88" s="47"/>
      <c r="TBH88" s="47"/>
      <c r="TBI88" s="47"/>
      <c r="TBJ88" s="47"/>
      <c r="TBK88" s="47"/>
      <c r="TBL88" s="47"/>
      <c r="TBM88" s="47"/>
      <c r="TBN88" s="47"/>
      <c r="TBO88" s="47"/>
      <c r="TBP88" s="47"/>
      <c r="TBQ88" s="47"/>
      <c r="TBR88" s="47"/>
      <c r="TBS88" s="47"/>
      <c r="TBT88" s="47"/>
      <c r="TBU88" s="47"/>
      <c r="TBV88" s="47"/>
      <c r="TBW88" s="47"/>
      <c r="TBX88" s="47"/>
      <c r="TBY88" s="47"/>
      <c r="TBZ88" s="47"/>
      <c r="TCA88" s="47"/>
      <c r="TCB88" s="47"/>
      <c r="TCC88" s="47"/>
      <c r="TCD88" s="47"/>
      <c r="TCE88" s="47"/>
      <c r="TCF88" s="47"/>
      <c r="TCG88" s="47"/>
      <c r="TCH88" s="47"/>
      <c r="TCI88" s="47"/>
      <c r="TCJ88" s="47"/>
      <c r="TCK88" s="47"/>
      <c r="TCL88" s="47"/>
      <c r="TCM88" s="47"/>
      <c r="TCN88" s="47"/>
      <c r="TCO88" s="47"/>
      <c r="TCP88" s="47"/>
      <c r="TCQ88" s="47"/>
      <c r="TCR88" s="47"/>
      <c r="TCS88" s="47"/>
      <c r="TCT88" s="47"/>
      <c r="TCU88" s="47"/>
      <c r="TCV88" s="47"/>
      <c r="TCW88" s="47"/>
      <c r="TCX88" s="47"/>
      <c r="TCY88" s="47"/>
      <c r="TCZ88" s="47"/>
      <c r="TDA88" s="47"/>
      <c r="TDB88" s="47"/>
      <c r="TDC88" s="47"/>
      <c r="TDD88" s="47"/>
      <c r="TDE88" s="47"/>
      <c r="TDF88" s="47"/>
      <c r="TDG88" s="47"/>
      <c r="TDH88" s="47"/>
      <c r="TDI88" s="47"/>
      <c r="TDJ88" s="47"/>
      <c r="TDK88" s="47"/>
      <c r="TDL88" s="47"/>
      <c r="TDM88" s="47"/>
      <c r="TDN88" s="47"/>
      <c r="TDO88" s="47"/>
      <c r="TDP88" s="47"/>
      <c r="TDQ88" s="47"/>
      <c r="TDR88" s="47"/>
      <c r="TDS88" s="47"/>
      <c r="TDT88" s="47"/>
      <c r="TDU88" s="47"/>
      <c r="TDV88" s="47"/>
      <c r="TDW88" s="47"/>
      <c r="TDX88" s="47"/>
      <c r="TDY88" s="47"/>
      <c r="TDZ88" s="47"/>
      <c r="TEA88" s="47"/>
      <c r="TEB88" s="47"/>
      <c r="TEC88" s="47"/>
      <c r="TED88" s="47"/>
      <c r="TEE88" s="47"/>
      <c r="TEF88" s="47"/>
      <c r="TEG88" s="47"/>
      <c r="TEH88" s="47"/>
      <c r="TEI88" s="47"/>
      <c r="TEJ88" s="47"/>
      <c r="TEK88" s="47"/>
      <c r="TEL88" s="47"/>
      <c r="TEM88" s="47"/>
      <c r="TEN88" s="47"/>
      <c r="TEO88" s="47"/>
      <c r="TEP88" s="47"/>
      <c r="TEQ88" s="47"/>
      <c r="TER88" s="47"/>
      <c r="TES88" s="47"/>
      <c r="TET88" s="47"/>
      <c r="TEU88" s="47"/>
      <c r="TEV88" s="47"/>
      <c r="TEW88" s="47"/>
      <c r="TEX88" s="47"/>
      <c r="TEY88" s="47"/>
      <c r="TEZ88" s="47"/>
      <c r="TFA88" s="47"/>
      <c r="TFB88" s="47"/>
      <c r="TFC88" s="47"/>
      <c r="TFD88" s="47"/>
      <c r="TFE88" s="47"/>
      <c r="TFF88" s="47"/>
      <c r="TFG88" s="47"/>
      <c r="TFH88" s="47"/>
      <c r="TFI88" s="47"/>
      <c r="TFJ88" s="47"/>
      <c r="TFK88" s="47"/>
      <c r="TFL88" s="47"/>
      <c r="TFM88" s="47"/>
      <c r="TFN88" s="47"/>
      <c r="TFO88" s="47"/>
      <c r="TFP88" s="47"/>
      <c r="TFQ88" s="47"/>
      <c r="TFR88" s="47"/>
      <c r="TFS88" s="47"/>
      <c r="TFT88" s="47"/>
      <c r="TFU88" s="47"/>
      <c r="TFV88" s="47"/>
      <c r="TFW88" s="47"/>
      <c r="TFX88" s="47"/>
      <c r="TFY88" s="47"/>
      <c r="TFZ88" s="47"/>
      <c r="TGA88" s="47"/>
      <c r="TGB88" s="47"/>
      <c r="TGC88" s="47"/>
      <c r="TGD88" s="47"/>
      <c r="TGE88" s="47"/>
      <c r="TGF88" s="47"/>
      <c r="TGG88" s="47"/>
      <c r="TGH88" s="47"/>
      <c r="TGI88" s="47"/>
      <c r="TGJ88" s="47"/>
      <c r="TGK88" s="47"/>
      <c r="TGL88" s="47"/>
      <c r="TGM88" s="47"/>
      <c r="TGN88" s="47"/>
      <c r="TGO88" s="47"/>
      <c r="TGP88" s="47"/>
      <c r="TGQ88" s="47"/>
      <c r="TGR88" s="47"/>
      <c r="TGS88" s="47"/>
      <c r="TGT88" s="47"/>
      <c r="TGU88" s="47"/>
      <c r="TGV88" s="47"/>
      <c r="TGW88" s="47"/>
      <c r="TGX88" s="47"/>
      <c r="TGY88" s="47"/>
      <c r="TGZ88" s="47"/>
      <c r="THA88" s="47"/>
      <c r="THB88" s="47"/>
      <c r="THC88" s="47"/>
      <c r="THD88" s="47"/>
      <c r="THE88" s="47"/>
      <c r="THF88" s="47"/>
      <c r="THG88" s="47"/>
      <c r="THH88" s="47"/>
      <c r="THI88" s="47"/>
      <c r="THJ88" s="47"/>
      <c r="THK88" s="47"/>
      <c r="THL88" s="47"/>
      <c r="THM88" s="47"/>
      <c r="THN88" s="47"/>
      <c r="THO88" s="47"/>
      <c r="THP88" s="47"/>
      <c r="THQ88" s="47"/>
      <c r="THR88" s="47"/>
      <c r="THS88" s="47"/>
      <c r="THT88" s="47"/>
      <c r="THU88" s="47"/>
      <c r="THV88" s="47"/>
      <c r="THW88" s="47"/>
      <c r="THX88" s="47"/>
      <c r="THY88" s="47"/>
      <c r="THZ88" s="47"/>
      <c r="TIA88" s="47"/>
      <c r="TIB88" s="47"/>
      <c r="TIC88" s="47"/>
      <c r="TID88" s="47"/>
      <c r="TIE88" s="47"/>
      <c r="TIF88" s="47"/>
      <c r="TIG88" s="47"/>
      <c r="TIH88" s="47"/>
      <c r="TII88" s="47"/>
      <c r="TIJ88" s="47"/>
      <c r="TIK88" s="47"/>
      <c r="TIL88" s="47"/>
      <c r="TIM88" s="47"/>
      <c r="TIN88" s="47"/>
      <c r="TIO88" s="47"/>
      <c r="TIP88" s="47"/>
      <c r="TIQ88" s="47"/>
      <c r="TIR88" s="47"/>
      <c r="TIS88" s="47"/>
      <c r="TIT88" s="47"/>
      <c r="TIU88" s="47"/>
      <c r="TIV88" s="47"/>
      <c r="TIW88" s="47"/>
      <c r="TIX88" s="47"/>
      <c r="TIY88" s="47"/>
      <c r="TIZ88" s="47"/>
      <c r="TJA88" s="47"/>
      <c r="TJB88" s="47"/>
      <c r="TJC88" s="47"/>
      <c r="TJD88" s="47"/>
      <c r="TJE88" s="47"/>
      <c r="TJF88" s="47"/>
      <c r="TJG88" s="47"/>
      <c r="TJH88" s="47"/>
      <c r="TJI88" s="47"/>
      <c r="TJJ88" s="47"/>
      <c r="TJK88" s="47"/>
      <c r="TJL88" s="47"/>
      <c r="TJM88" s="47"/>
      <c r="TJN88" s="47"/>
      <c r="TJO88" s="47"/>
      <c r="TJP88" s="47"/>
      <c r="TJQ88" s="47"/>
      <c r="TJR88" s="47"/>
      <c r="TJS88" s="47"/>
      <c r="TJT88" s="47"/>
      <c r="TJU88" s="47"/>
      <c r="TJV88" s="47"/>
      <c r="TJW88" s="47"/>
      <c r="TJX88" s="47"/>
      <c r="TJY88" s="47"/>
      <c r="TJZ88" s="47"/>
      <c r="TKA88" s="47"/>
      <c r="TKB88" s="47"/>
      <c r="TKC88" s="47"/>
      <c r="TKD88" s="47"/>
      <c r="TKE88" s="47"/>
      <c r="TKF88" s="47"/>
      <c r="TKG88" s="47"/>
      <c r="TKH88" s="47"/>
      <c r="TKI88" s="47"/>
      <c r="TKJ88" s="47"/>
      <c r="TKK88" s="47"/>
      <c r="TKL88" s="47"/>
      <c r="TKM88" s="47"/>
      <c r="TKN88" s="47"/>
      <c r="TKO88" s="47"/>
      <c r="TKP88" s="47"/>
      <c r="TKQ88" s="47"/>
      <c r="TKR88" s="47"/>
      <c r="TKS88" s="47"/>
      <c r="TKT88" s="47"/>
      <c r="TKU88" s="47"/>
      <c r="TKV88" s="47"/>
      <c r="TKW88" s="47"/>
      <c r="TKX88" s="47"/>
      <c r="TKY88" s="47"/>
      <c r="TKZ88" s="47"/>
      <c r="TLA88" s="47"/>
      <c r="TLB88" s="47"/>
      <c r="TLC88" s="47"/>
      <c r="TLD88" s="47"/>
      <c r="TLE88" s="47"/>
      <c r="TLF88" s="47"/>
      <c r="TLG88" s="47"/>
      <c r="TLH88" s="47"/>
      <c r="TLI88" s="47"/>
      <c r="TLJ88" s="47"/>
      <c r="TLK88" s="47"/>
      <c r="TLL88" s="47"/>
      <c r="TLM88" s="47"/>
      <c r="TLN88" s="47"/>
      <c r="TLO88" s="47"/>
      <c r="TLP88" s="47"/>
      <c r="TLQ88" s="47"/>
      <c r="TLR88" s="47"/>
      <c r="TLS88" s="47"/>
      <c r="TLT88" s="47"/>
      <c r="TLU88" s="47"/>
      <c r="TLV88" s="47"/>
      <c r="TLW88" s="47"/>
      <c r="TLX88" s="47"/>
      <c r="TLY88" s="47"/>
      <c r="TLZ88" s="47"/>
      <c r="TMA88" s="47"/>
      <c r="TMB88" s="47"/>
      <c r="TMC88" s="47"/>
      <c r="TMD88" s="47"/>
      <c r="TME88" s="47"/>
      <c r="TMF88" s="47"/>
      <c r="TMG88" s="47"/>
      <c r="TMH88" s="47"/>
      <c r="TMI88" s="47"/>
      <c r="TMJ88" s="47"/>
      <c r="TMK88" s="47"/>
      <c r="TML88" s="47"/>
      <c r="TMM88" s="47"/>
      <c r="TMN88" s="47"/>
      <c r="TMO88" s="47"/>
      <c r="TMP88" s="47"/>
      <c r="TMQ88" s="47"/>
      <c r="TMR88" s="47"/>
      <c r="TMS88" s="47"/>
      <c r="TMT88" s="47"/>
      <c r="TMU88" s="47"/>
      <c r="TMV88" s="47"/>
      <c r="TMW88" s="47"/>
      <c r="TMX88" s="47"/>
      <c r="TMY88" s="47"/>
      <c r="TMZ88" s="47"/>
      <c r="TNA88" s="47"/>
      <c r="TNB88" s="47"/>
      <c r="TNC88" s="47"/>
      <c r="TND88" s="47"/>
      <c r="TNE88" s="47"/>
      <c r="TNF88" s="47"/>
      <c r="TNG88" s="47"/>
      <c r="TNH88" s="47"/>
      <c r="TNI88" s="47"/>
      <c r="TNJ88" s="47"/>
      <c r="TNK88" s="47"/>
      <c r="TNL88" s="47"/>
      <c r="TNM88" s="47"/>
      <c r="TNN88" s="47"/>
      <c r="TNO88" s="47"/>
      <c r="TNP88" s="47"/>
      <c r="TNQ88" s="47"/>
      <c r="TNR88" s="47"/>
      <c r="TNS88" s="47"/>
      <c r="TNT88" s="47"/>
      <c r="TNU88" s="47"/>
      <c r="TNV88" s="47"/>
      <c r="TNW88" s="47"/>
      <c r="TNX88" s="47"/>
      <c r="TNY88" s="47"/>
      <c r="TNZ88" s="47"/>
      <c r="TOA88" s="47"/>
      <c r="TOB88" s="47"/>
      <c r="TOC88" s="47"/>
      <c r="TOD88" s="47"/>
      <c r="TOE88" s="47"/>
      <c r="TOF88" s="47"/>
      <c r="TOG88" s="47"/>
      <c r="TOH88" s="47"/>
      <c r="TOI88" s="47"/>
      <c r="TOJ88" s="47"/>
      <c r="TOK88" s="47"/>
      <c r="TOL88" s="47"/>
      <c r="TOM88" s="47"/>
      <c r="TON88" s="47"/>
      <c r="TOO88" s="47"/>
      <c r="TOP88" s="47"/>
      <c r="TOQ88" s="47"/>
      <c r="TOR88" s="47"/>
      <c r="TOS88" s="47"/>
      <c r="TOT88" s="47"/>
      <c r="TOU88" s="47"/>
      <c r="TOV88" s="47"/>
      <c r="TOW88" s="47"/>
      <c r="TOX88" s="47"/>
      <c r="TOY88" s="47"/>
      <c r="TOZ88" s="47"/>
      <c r="TPA88" s="47"/>
      <c r="TPB88" s="47"/>
      <c r="TPC88" s="47"/>
      <c r="TPD88" s="47"/>
      <c r="TPE88" s="47"/>
      <c r="TPF88" s="47"/>
      <c r="TPG88" s="47"/>
      <c r="TPH88" s="47"/>
      <c r="TPI88" s="47"/>
      <c r="TPJ88" s="47"/>
      <c r="TPK88" s="47"/>
      <c r="TPL88" s="47"/>
      <c r="TPM88" s="47"/>
      <c r="TPN88" s="47"/>
      <c r="TPO88" s="47"/>
      <c r="TPP88" s="47"/>
      <c r="TPQ88" s="47"/>
      <c r="TPR88" s="47"/>
      <c r="TPS88" s="47"/>
      <c r="TPT88" s="47"/>
      <c r="TPU88" s="47"/>
      <c r="TPV88" s="47"/>
      <c r="TPW88" s="47"/>
      <c r="TPX88" s="47"/>
      <c r="TPY88" s="47"/>
      <c r="TPZ88" s="47"/>
      <c r="TQA88" s="47"/>
      <c r="TQB88" s="47"/>
      <c r="TQC88" s="47"/>
      <c r="TQD88" s="47"/>
      <c r="TQE88" s="47"/>
      <c r="TQF88" s="47"/>
      <c r="TQG88" s="47"/>
      <c r="TQH88" s="47"/>
      <c r="TQI88" s="47"/>
      <c r="TQJ88" s="47"/>
      <c r="TQK88" s="47"/>
      <c r="TQL88" s="47"/>
      <c r="TQM88" s="47"/>
      <c r="TQN88" s="47"/>
      <c r="TQO88" s="47"/>
      <c r="TQP88" s="47"/>
      <c r="TQQ88" s="47"/>
      <c r="TQR88" s="47"/>
      <c r="TQS88" s="47"/>
      <c r="TQT88" s="47"/>
      <c r="TQU88" s="47"/>
      <c r="TQV88" s="47"/>
      <c r="TQW88" s="47"/>
      <c r="TQX88" s="47"/>
      <c r="TQY88" s="47"/>
      <c r="TQZ88" s="47"/>
      <c r="TRA88" s="47"/>
      <c r="TRB88" s="47"/>
      <c r="TRC88" s="47"/>
      <c r="TRD88" s="47"/>
      <c r="TRE88" s="47"/>
      <c r="TRF88" s="47"/>
      <c r="TRG88" s="47"/>
      <c r="TRH88" s="47"/>
      <c r="TRI88" s="47"/>
      <c r="TRJ88" s="47"/>
      <c r="TRK88" s="47"/>
      <c r="TRL88" s="47"/>
      <c r="TRM88" s="47"/>
      <c r="TRN88" s="47"/>
      <c r="TRO88" s="47"/>
      <c r="TRP88" s="47"/>
      <c r="TRQ88" s="47"/>
      <c r="TRR88" s="47"/>
      <c r="TRS88" s="47"/>
      <c r="TRT88" s="47"/>
      <c r="TRU88" s="47"/>
      <c r="TRV88" s="47"/>
      <c r="TRW88" s="47"/>
      <c r="TRX88" s="47"/>
      <c r="TRY88" s="47"/>
      <c r="TRZ88" s="47"/>
      <c r="TSA88" s="47"/>
      <c r="TSB88" s="47"/>
      <c r="TSC88" s="47"/>
      <c r="TSD88" s="47"/>
      <c r="TSE88" s="47"/>
      <c r="TSF88" s="47"/>
      <c r="TSG88" s="47"/>
      <c r="TSH88" s="47"/>
      <c r="TSI88" s="47"/>
      <c r="TSJ88" s="47"/>
      <c r="TSK88" s="47"/>
      <c r="TSL88" s="47"/>
      <c r="TSM88" s="47"/>
      <c r="TSN88" s="47"/>
      <c r="TSO88" s="47"/>
      <c r="TSP88" s="47"/>
      <c r="TSQ88" s="47"/>
      <c r="TSR88" s="47"/>
      <c r="TSS88" s="47"/>
      <c r="TST88" s="47"/>
      <c r="TSU88" s="47"/>
      <c r="TSV88" s="47"/>
      <c r="TSW88" s="47"/>
      <c r="TSX88" s="47"/>
      <c r="TSY88" s="47"/>
      <c r="TSZ88" s="47"/>
      <c r="TTA88" s="47"/>
      <c r="TTB88" s="47"/>
      <c r="TTC88" s="47"/>
      <c r="TTD88" s="47"/>
      <c r="TTE88" s="47"/>
      <c r="TTF88" s="47"/>
      <c r="TTG88" s="47"/>
      <c r="TTH88" s="47"/>
      <c r="TTI88" s="47"/>
      <c r="TTJ88" s="47"/>
      <c r="TTK88" s="47"/>
      <c r="TTL88" s="47"/>
      <c r="TTM88" s="47"/>
      <c r="TTN88" s="47"/>
      <c r="TTO88" s="47"/>
      <c r="TTP88" s="47"/>
      <c r="TTQ88" s="47"/>
      <c r="TTR88" s="47"/>
      <c r="TTS88" s="47"/>
      <c r="TTT88" s="47"/>
      <c r="TTU88" s="47"/>
      <c r="TTV88" s="47"/>
      <c r="TTW88" s="47"/>
      <c r="TTX88" s="47"/>
      <c r="TTY88" s="47"/>
      <c r="TTZ88" s="47"/>
      <c r="TUA88" s="47"/>
      <c r="TUB88" s="47"/>
      <c r="TUC88" s="47"/>
      <c r="TUD88" s="47"/>
      <c r="TUE88" s="47"/>
      <c r="TUF88" s="47"/>
      <c r="TUG88" s="47"/>
      <c r="TUH88" s="47"/>
      <c r="TUI88" s="47"/>
      <c r="TUJ88" s="47"/>
      <c r="TUK88" s="47"/>
      <c r="TUL88" s="47"/>
      <c r="TUM88" s="47"/>
      <c r="TUN88" s="47"/>
      <c r="TUO88" s="47"/>
      <c r="TUP88" s="47"/>
      <c r="TUQ88" s="47"/>
      <c r="TUR88" s="47"/>
      <c r="TUS88" s="47"/>
      <c r="TUT88" s="47"/>
      <c r="TUU88" s="47"/>
      <c r="TUV88" s="47"/>
      <c r="TUW88" s="47"/>
      <c r="TUX88" s="47"/>
      <c r="TUY88" s="47"/>
      <c r="TUZ88" s="47"/>
      <c r="TVA88" s="47"/>
      <c r="TVB88" s="47"/>
      <c r="TVC88" s="47"/>
      <c r="TVD88" s="47"/>
      <c r="TVE88" s="47"/>
      <c r="TVF88" s="47"/>
      <c r="TVG88" s="47"/>
      <c r="TVH88" s="47"/>
      <c r="TVI88" s="47"/>
      <c r="TVJ88" s="47"/>
      <c r="TVK88" s="47"/>
      <c r="TVL88" s="47"/>
      <c r="TVM88" s="47"/>
      <c r="TVN88" s="47"/>
      <c r="TVO88" s="47"/>
      <c r="TVP88" s="47"/>
      <c r="TVQ88" s="47"/>
      <c r="TVR88" s="47"/>
      <c r="TVS88" s="47"/>
      <c r="TVT88" s="47"/>
      <c r="TVU88" s="47"/>
      <c r="TVV88" s="47"/>
      <c r="TVW88" s="47"/>
      <c r="TVX88" s="47"/>
      <c r="TVY88" s="47"/>
      <c r="TVZ88" s="47"/>
      <c r="TWA88" s="47"/>
      <c r="TWB88" s="47"/>
      <c r="TWC88" s="47"/>
      <c r="TWD88" s="47"/>
      <c r="TWE88" s="47"/>
      <c r="TWF88" s="47"/>
      <c r="TWG88" s="47"/>
      <c r="TWH88" s="47"/>
      <c r="TWI88" s="47"/>
      <c r="TWJ88" s="47"/>
      <c r="TWK88" s="47"/>
      <c r="TWL88" s="47"/>
      <c r="TWM88" s="47"/>
      <c r="TWN88" s="47"/>
      <c r="TWO88" s="47"/>
      <c r="TWP88" s="47"/>
      <c r="TWQ88" s="47"/>
      <c r="TWR88" s="47"/>
      <c r="TWS88" s="47"/>
      <c r="TWT88" s="47"/>
      <c r="TWU88" s="47"/>
      <c r="TWV88" s="47"/>
      <c r="TWW88" s="47"/>
      <c r="TWX88" s="47"/>
      <c r="TWY88" s="47"/>
      <c r="TWZ88" s="47"/>
      <c r="TXA88" s="47"/>
      <c r="TXB88" s="47"/>
      <c r="TXC88" s="47"/>
      <c r="TXD88" s="47"/>
      <c r="TXE88" s="47"/>
      <c r="TXF88" s="47"/>
      <c r="TXG88" s="47"/>
      <c r="TXH88" s="47"/>
      <c r="TXI88" s="47"/>
      <c r="TXJ88" s="47"/>
      <c r="TXK88" s="47"/>
      <c r="TXL88" s="47"/>
      <c r="TXM88" s="47"/>
      <c r="TXN88" s="47"/>
      <c r="TXO88" s="47"/>
      <c r="TXP88" s="47"/>
      <c r="TXQ88" s="47"/>
      <c r="TXR88" s="47"/>
      <c r="TXS88" s="47"/>
      <c r="TXT88" s="47"/>
      <c r="TXU88" s="47"/>
      <c r="TXV88" s="47"/>
      <c r="TXW88" s="47"/>
      <c r="TXX88" s="47"/>
      <c r="TXY88" s="47"/>
      <c r="TXZ88" s="47"/>
      <c r="TYA88" s="47"/>
      <c r="TYB88" s="47"/>
      <c r="TYC88" s="47"/>
      <c r="TYD88" s="47"/>
      <c r="TYE88" s="47"/>
      <c r="TYF88" s="47"/>
      <c r="TYG88" s="47"/>
      <c r="TYH88" s="47"/>
      <c r="TYI88" s="47"/>
      <c r="TYJ88" s="47"/>
      <c r="TYK88" s="47"/>
      <c r="TYL88" s="47"/>
      <c r="TYM88" s="47"/>
      <c r="TYN88" s="47"/>
      <c r="TYO88" s="47"/>
      <c r="TYP88" s="47"/>
      <c r="TYQ88" s="47"/>
      <c r="TYR88" s="47"/>
      <c r="TYS88" s="47"/>
      <c r="TYT88" s="47"/>
      <c r="TYU88" s="47"/>
      <c r="TYV88" s="47"/>
      <c r="TYW88" s="47"/>
      <c r="TYX88" s="47"/>
      <c r="TYY88" s="47"/>
      <c r="TYZ88" s="47"/>
      <c r="TZA88" s="47"/>
      <c r="TZB88" s="47"/>
      <c r="TZC88" s="47"/>
      <c r="TZD88" s="47"/>
      <c r="TZE88" s="47"/>
      <c r="TZF88" s="47"/>
      <c r="TZG88" s="47"/>
      <c r="TZH88" s="47"/>
      <c r="TZI88" s="47"/>
      <c r="TZJ88" s="47"/>
      <c r="TZK88" s="47"/>
      <c r="TZL88" s="47"/>
      <c r="TZM88" s="47"/>
      <c r="TZN88" s="47"/>
      <c r="TZO88" s="47"/>
      <c r="TZP88" s="47"/>
      <c r="TZQ88" s="47"/>
      <c r="TZR88" s="47"/>
      <c r="TZS88" s="47"/>
      <c r="TZT88" s="47"/>
      <c r="TZU88" s="47"/>
      <c r="TZV88" s="47"/>
      <c r="TZW88" s="47"/>
      <c r="TZX88" s="47"/>
      <c r="TZY88" s="47"/>
      <c r="TZZ88" s="47"/>
      <c r="UAA88" s="47"/>
      <c r="UAB88" s="47"/>
      <c r="UAC88" s="47"/>
      <c r="UAD88" s="47"/>
      <c r="UAE88" s="47"/>
      <c r="UAF88" s="47"/>
      <c r="UAG88" s="47"/>
      <c r="UAH88" s="47"/>
      <c r="UAI88" s="47"/>
      <c r="UAJ88" s="47"/>
      <c r="UAK88" s="47"/>
      <c r="UAL88" s="47"/>
      <c r="UAM88" s="47"/>
      <c r="UAN88" s="47"/>
      <c r="UAO88" s="47"/>
      <c r="UAP88" s="47"/>
      <c r="UAQ88" s="47"/>
      <c r="UAR88" s="47"/>
      <c r="UAS88" s="47"/>
      <c r="UAT88" s="47"/>
      <c r="UAU88" s="47"/>
      <c r="UAV88" s="47"/>
      <c r="UAW88" s="47"/>
      <c r="UAX88" s="47"/>
      <c r="UAY88" s="47"/>
      <c r="UAZ88" s="47"/>
      <c r="UBA88" s="47"/>
      <c r="UBB88" s="47"/>
      <c r="UBC88" s="47"/>
      <c r="UBD88" s="47"/>
      <c r="UBE88" s="47"/>
      <c r="UBF88" s="47"/>
      <c r="UBG88" s="47"/>
      <c r="UBH88" s="47"/>
      <c r="UBI88" s="47"/>
      <c r="UBJ88" s="47"/>
      <c r="UBK88" s="47"/>
      <c r="UBL88" s="47"/>
      <c r="UBM88" s="47"/>
      <c r="UBN88" s="47"/>
      <c r="UBO88" s="47"/>
      <c r="UBP88" s="47"/>
      <c r="UBQ88" s="47"/>
      <c r="UBR88" s="47"/>
      <c r="UBS88" s="47"/>
      <c r="UBT88" s="47"/>
      <c r="UBU88" s="47"/>
      <c r="UBV88" s="47"/>
      <c r="UBW88" s="47"/>
      <c r="UBX88" s="47"/>
      <c r="UBY88" s="47"/>
      <c r="UBZ88" s="47"/>
      <c r="UCA88" s="47"/>
      <c r="UCB88" s="47"/>
      <c r="UCC88" s="47"/>
      <c r="UCD88" s="47"/>
      <c r="UCE88" s="47"/>
      <c r="UCF88" s="47"/>
      <c r="UCG88" s="47"/>
      <c r="UCH88" s="47"/>
      <c r="UCI88" s="47"/>
      <c r="UCJ88" s="47"/>
      <c r="UCK88" s="47"/>
      <c r="UCL88" s="47"/>
      <c r="UCM88" s="47"/>
      <c r="UCN88" s="47"/>
      <c r="UCO88" s="47"/>
      <c r="UCP88" s="47"/>
      <c r="UCQ88" s="47"/>
      <c r="UCR88" s="47"/>
      <c r="UCS88" s="47"/>
      <c r="UCT88" s="47"/>
      <c r="UCU88" s="47"/>
      <c r="UCV88" s="47"/>
      <c r="UCW88" s="47"/>
      <c r="UCX88" s="47"/>
      <c r="UCY88" s="47"/>
      <c r="UCZ88" s="47"/>
      <c r="UDA88" s="47"/>
      <c r="UDB88" s="47"/>
      <c r="UDC88" s="47"/>
      <c r="UDD88" s="47"/>
      <c r="UDE88" s="47"/>
      <c r="UDF88" s="47"/>
      <c r="UDG88" s="47"/>
      <c r="UDH88" s="47"/>
      <c r="UDI88" s="47"/>
      <c r="UDJ88" s="47"/>
      <c r="UDK88" s="47"/>
      <c r="UDL88" s="47"/>
      <c r="UDM88" s="47"/>
      <c r="UDN88" s="47"/>
      <c r="UDO88" s="47"/>
      <c r="UDP88" s="47"/>
      <c r="UDQ88" s="47"/>
      <c r="UDR88" s="47"/>
      <c r="UDS88" s="47"/>
      <c r="UDT88" s="47"/>
      <c r="UDU88" s="47"/>
      <c r="UDV88" s="47"/>
      <c r="UDW88" s="47"/>
      <c r="UDX88" s="47"/>
      <c r="UDY88" s="47"/>
      <c r="UDZ88" s="47"/>
      <c r="UEA88" s="47"/>
      <c r="UEB88" s="47"/>
      <c r="UEC88" s="47"/>
      <c r="UED88" s="47"/>
      <c r="UEE88" s="47"/>
      <c r="UEF88" s="47"/>
      <c r="UEG88" s="47"/>
      <c r="UEH88" s="47"/>
      <c r="UEI88" s="47"/>
      <c r="UEJ88" s="47"/>
      <c r="UEK88" s="47"/>
      <c r="UEL88" s="47"/>
      <c r="UEM88" s="47"/>
      <c r="UEN88" s="47"/>
      <c r="UEO88" s="47"/>
      <c r="UEP88" s="47"/>
      <c r="UEQ88" s="47"/>
      <c r="UER88" s="47"/>
      <c r="UES88" s="47"/>
      <c r="UET88" s="47"/>
      <c r="UEU88" s="47"/>
      <c r="UEV88" s="47"/>
      <c r="UEW88" s="47"/>
      <c r="UEX88" s="47"/>
      <c r="UEY88" s="47"/>
      <c r="UEZ88" s="47"/>
      <c r="UFA88" s="47"/>
      <c r="UFB88" s="47"/>
      <c r="UFC88" s="47"/>
      <c r="UFD88" s="47"/>
      <c r="UFE88" s="47"/>
      <c r="UFF88" s="47"/>
      <c r="UFG88" s="47"/>
      <c r="UFH88" s="47"/>
      <c r="UFI88" s="47"/>
      <c r="UFJ88" s="47"/>
      <c r="UFK88" s="47"/>
      <c r="UFL88" s="47"/>
      <c r="UFM88" s="47"/>
      <c r="UFN88" s="47"/>
      <c r="UFO88" s="47"/>
      <c r="UFP88" s="47"/>
      <c r="UFQ88" s="47"/>
      <c r="UFR88" s="47"/>
      <c r="UFS88" s="47"/>
      <c r="UFT88" s="47"/>
      <c r="UFU88" s="47"/>
      <c r="UFV88" s="47"/>
      <c r="UFW88" s="47"/>
      <c r="UFX88" s="47"/>
      <c r="UFY88" s="47"/>
      <c r="UFZ88" s="47"/>
      <c r="UGA88" s="47"/>
      <c r="UGB88" s="47"/>
      <c r="UGC88" s="47"/>
      <c r="UGD88" s="47"/>
      <c r="UGE88" s="47"/>
      <c r="UGF88" s="47"/>
      <c r="UGG88" s="47"/>
      <c r="UGH88" s="47"/>
      <c r="UGI88" s="47"/>
      <c r="UGJ88" s="47"/>
      <c r="UGK88" s="47"/>
      <c r="UGL88" s="47"/>
      <c r="UGM88" s="47"/>
      <c r="UGN88" s="47"/>
      <c r="UGO88" s="47"/>
      <c r="UGP88" s="47"/>
      <c r="UGQ88" s="47"/>
      <c r="UGR88" s="47"/>
      <c r="UGS88" s="47"/>
      <c r="UGT88" s="47"/>
      <c r="UGU88" s="47"/>
      <c r="UGV88" s="47"/>
      <c r="UGW88" s="47"/>
      <c r="UGX88" s="47"/>
      <c r="UGY88" s="47"/>
      <c r="UGZ88" s="47"/>
      <c r="UHA88" s="47"/>
      <c r="UHB88" s="47"/>
      <c r="UHC88" s="47"/>
      <c r="UHD88" s="47"/>
      <c r="UHE88" s="47"/>
      <c r="UHF88" s="47"/>
      <c r="UHG88" s="47"/>
      <c r="UHH88" s="47"/>
      <c r="UHI88" s="47"/>
      <c r="UHJ88" s="47"/>
      <c r="UHK88" s="47"/>
      <c r="UHL88" s="47"/>
      <c r="UHM88" s="47"/>
      <c r="UHN88" s="47"/>
      <c r="UHO88" s="47"/>
      <c r="UHP88" s="47"/>
      <c r="UHQ88" s="47"/>
      <c r="UHR88" s="47"/>
      <c r="UHS88" s="47"/>
      <c r="UHT88" s="47"/>
      <c r="UHU88" s="47"/>
      <c r="UHV88" s="47"/>
      <c r="UHW88" s="47"/>
      <c r="UHX88" s="47"/>
      <c r="UHY88" s="47"/>
      <c r="UHZ88" s="47"/>
      <c r="UIA88" s="47"/>
      <c r="UIB88" s="47"/>
      <c r="UIC88" s="47"/>
      <c r="UID88" s="47"/>
      <c r="UIE88" s="47"/>
      <c r="UIF88" s="47"/>
      <c r="UIG88" s="47"/>
      <c r="UIH88" s="47"/>
      <c r="UII88" s="47"/>
      <c r="UIJ88" s="47"/>
      <c r="UIK88" s="47"/>
      <c r="UIL88" s="47"/>
      <c r="UIM88" s="47"/>
      <c r="UIN88" s="47"/>
      <c r="UIO88" s="47"/>
      <c r="UIP88" s="47"/>
      <c r="UIQ88" s="47"/>
      <c r="UIR88" s="47"/>
      <c r="UIS88" s="47"/>
      <c r="UIT88" s="47"/>
      <c r="UIU88" s="47"/>
      <c r="UIV88" s="47"/>
      <c r="UIW88" s="47"/>
      <c r="UIX88" s="47"/>
      <c r="UIY88" s="47"/>
      <c r="UIZ88" s="47"/>
      <c r="UJA88" s="47"/>
      <c r="UJB88" s="47"/>
      <c r="UJC88" s="47"/>
      <c r="UJD88" s="47"/>
      <c r="UJE88" s="47"/>
      <c r="UJF88" s="47"/>
      <c r="UJG88" s="47"/>
      <c r="UJH88" s="47"/>
      <c r="UJI88" s="47"/>
      <c r="UJJ88" s="47"/>
      <c r="UJK88" s="47"/>
      <c r="UJL88" s="47"/>
      <c r="UJM88" s="47"/>
      <c r="UJN88" s="47"/>
      <c r="UJO88" s="47"/>
      <c r="UJP88" s="47"/>
      <c r="UJQ88" s="47"/>
      <c r="UJR88" s="47"/>
      <c r="UJS88" s="47"/>
      <c r="UJT88" s="47"/>
      <c r="UJU88" s="47"/>
      <c r="UJV88" s="47"/>
      <c r="UJW88" s="47"/>
      <c r="UJX88" s="47"/>
      <c r="UJY88" s="47"/>
      <c r="UJZ88" s="47"/>
      <c r="UKA88" s="47"/>
      <c r="UKB88" s="47"/>
      <c r="UKC88" s="47"/>
      <c r="UKD88" s="47"/>
      <c r="UKE88" s="47"/>
      <c r="UKF88" s="47"/>
      <c r="UKG88" s="47"/>
      <c r="UKH88" s="47"/>
      <c r="UKI88" s="47"/>
      <c r="UKJ88" s="47"/>
      <c r="UKK88" s="47"/>
      <c r="UKL88" s="47"/>
      <c r="UKM88" s="47"/>
      <c r="UKN88" s="47"/>
      <c r="UKO88" s="47"/>
      <c r="UKP88" s="47"/>
      <c r="UKQ88" s="47"/>
      <c r="UKR88" s="47"/>
      <c r="UKS88" s="47"/>
      <c r="UKT88" s="47"/>
      <c r="UKU88" s="47"/>
      <c r="UKV88" s="47"/>
      <c r="UKW88" s="47"/>
      <c r="UKX88" s="47"/>
      <c r="UKY88" s="47"/>
      <c r="UKZ88" s="47"/>
      <c r="ULA88" s="47"/>
      <c r="ULB88" s="47"/>
      <c r="ULC88" s="47"/>
      <c r="ULD88" s="47"/>
      <c r="ULE88" s="47"/>
      <c r="ULF88" s="47"/>
      <c r="ULG88" s="47"/>
      <c r="ULH88" s="47"/>
      <c r="ULI88" s="47"/>
      <c r="ULJ88" s="47"/>
      <c r="ULK88" s="47"/>
      <c r="ULL88" s="47"/>
      <c r="ULM88" s="47"/>
      <c r="ULN88" s="47"/>
      <c r="ULO88" s="47"/>
      <c r="ULP88" s="47"/>
      <c r="ULQ88" s="47"/>
      <c r="ULR88" s="47"/>
      <c r="ULS88" s="47"/>
      <c r="ULT88" s="47"/>
      <c r="ULU88" s="47"/>
      <c r="ULV88" s="47"/>
      <c r="ULW88" s="47"/>
      <c r="ULX88" s="47"/>
      <c r="ULY88" s="47"/>
      <c r="ULZ88" s="47"/>
      <c r="UMA88" s="47"/>
      <c r="UMB88" s="47"/>
      <c r="UMC88" s="47"/>
      <c r="UMD88" s="47"/>
      <c r="UME88" s="47"/>
      <c r="UMF88" s="47"/>
      <c r="UMG88" s="47"/>
      <c r="UMH88" s="47"/>
      <c r="UMI88" s="47"/>
      <c r="UMJ88" s="47"/>
      <c r="UMK88" s="47"/>
      <c r="UML88" s="47"/>
      <c r="UMM88" s="47"/>
      <c r="UMN88" s="47"/>
      <c r="UMO88" s="47"/>
      <c r="UMP88" s="47"/>
      <c r="UMQ88" s="47"/>
      <c r="UMR88" s="47"/>
      <c r="UMS88" s="47"/>
      <c r="UMT88" s="47"/>
      <c r="UMU88" s="47"/>
      <c r="UMV88" s="47"/>
      <c r="UMW88" s="47"/>
      <c r="UMX88" s="47"/>
      <c r="UMY88" s="47"/>
      <c r="UMZ88" s="47"/>
      <c r="UNA88" s="47"/>
      <c r="UNB88" s="47"/>
      <c r="UNC88" s="47"/>
      <c r="UND88" s="47"/>
      <c r="UNE88" s="47"/>
      <c r="UNF88" s="47"/>
      <c r="UNG88" s="47"/>
      <c r="UNH88" s="47"/>
      <c r="UNI88" s="47"/>
      <c r="UNJ88" s="47"/>
      <c r="UNK88" s="47"/>
      <c r="UNL88" s="47"/>
      <c r="UNM88" s="47"/>
      <c r="UNN88" s="47"/>
      <c r="UNO88" s="47"/>
      <c r="UNP88" s="47"/>
      <c r="UNQ88" s="47"/>
      <c r="UNR88" s="47"/>
      <c r="UNS88" s="47"/>
      <c r="UNT88" s="47"/>
      <c r="UNU88" s="47"/>
      <c r="UNV88" s="47"/>
      <c r="UNW88" s="47"/>
      <c r="UNX88" s="47"/>
      <c r="UNY88" s="47"/>
      <c r="UNZ88" s="47"/>
      <c r="UOA88" s="47"/>
      <c r="UOB88" s="47"/>
      <c r="UOC88" s="47"/>
      <c r="UOD88" s="47"/>
      <c r="UOE88" s="47"/>
      <c r="UOF88" s="47"/>
      <c r="UOG88" s="47"/>
      <c r="UOH88" s="47"/>
      <c r="UOI88" s="47"/>
      <c r="UOJ88" s="47"/>
      <c r="UOK88" s="47"/>
      <c r="UOL88" s="47"/>
      <c r="UOM88" s="47"/>
      <c r="UON88" s="47"/>
      <c r="UOO88" s="47"/>
      <c r="UOP88" s="47"/>
      <c r="UOQ88" s="47"/>
      <c r="UOR88" s="47"/>
      <c r="UOS88" s="47"/>
      <c r="UOT88" s="47"/>
      <c r="UOU88" s="47"/>
      <c r="UOV88" s="47"/>
      <c r="UOW88" s="47"/>
      <c r="UOX88" s="47"/>
      <c r="UOY88" s="47"/>
      <c r="UOZ88" s="47"/>
      <c r="UPA88" s="47"/>
      <c r="UPB88" s="47"/>
      <c r="UPC88" s="47"/>
      <c r="UPD88" s="47"/>
      <c r="UPE88" s="47"/>
      <c r="UPF88" s="47"/>
      <c r="UPG88" s="47"/>
      <c r="UPH88" s="47"/>
      <c r="UPI88" s="47"/>
      <c r="UPJ88" s="47"/>
      <c r="UPK88" s="47"/>
      <c r="UPL88" s="47"/>
      <c r="UPM88" s="47"/>
      <c r="UPN88" s="47"/>
      <c r="UPO88" s="47"/>
      <c r="UPP88" s="47"/>
      <c r="UPQ88" s="47"/>
      <c r="UPR88" s="47"/>
      <c r="UPS88" s="47"/>
      <c r="UPT88" s="47"/>
      <c r="UPU88" s="47"/>
      <c r="UPV88" s="47"/>
      <c r="UPW88" s="47"/>
      <c r="UPX88" s="47"/>
      <c r="UPY88" s="47"/>
      <c r="UPZ88" s="47"/>
      <c r="UQA88" s="47"/>
      <c r="UQB88" s="47"/>
      <c r="UQC88" s="47"/>
      <c r="UQD88" s="47"/>
      <c r="UQE88" s="47"/>
      <c r="UQF88" s="47"/>
      <c r="UQG88" s="47"/>
      <c r="UQH88" s="47"/>
      <c r="UQI88" s="47"/>
      <c r="UQJ88" s="47"/>
      <c r="UQK88" s="47"/>
      <c r="UQL88" s="47"/>
      <c r="UQM88" s="47"/>
      <c r="UQN88" s="47"/>
      <c r="UQO88" s="47"/>
      <c r="UQP88" s="47"/>
      <c r="UQQ88" s="47"/>
      <c r="UQR88" s="47"/>
      <c r="UQS88" s="47"/>
      <c r="UQT88" s="47"/>
      <c r="UQU88" s="47"/>
      <c r="UQV88" s="47"/>
      <c r="UQW88" s="47"/>
      <c r="UQX88" s="47"/>
      <c r="UQY88" s="47"/>
      <c r="UQZ88" s="47"/>
      <c r="URA88" s="47"/>
      <c r="URB88" s="47"/>
      <c r="URC88" s="47"/>
      <c r="URD88" s="47"/>
      <c r="URE88" s="47"/>
      <c r="URF88" s="47"/>
      <c r="URG88" s="47"/>
      <c r="URH88" s="47"/>
      <c r="URI88" s="47"/>
      <c r="URJ88" s="47"/>
      <c r="URK88" s="47"/>
      <c r="URL88" s="47"/>
      <c r="URM88" s="47"/>
      <c r="URN88" s="47"/>
      <c r="URO88" s="47"/>
      <c r="URP88" s="47"/>
      <c r="URQ88" s="47"/>
      <c r="URR88" s="47"/>
      <c r="URS88" s="47"/>
      <c r="URT88" s="47"/>
      <c r="URU88" s="47"/>
      <c r="URV88" s="47"/>
      <c r="URW88" s="47"/>
      <c r="URX88" s="47"/>
      <c r="URY88" s="47"/>
      <c r="URZ88" s="47"/>
      <c r="USA88" s="47"/>
      <c r="USB88" s="47"/>
      <c r="USC88" s="47"/>
      <c r="USD88" s="47"/>
      <c r="USE88" s="47"/>
      <c r="USF88" s="47"/>
      <c r="USG88" s="47"/>
      <c r="USH88" s="47"/>
      <c r="USI88" s="47"/>
      <c r="USJ88" s="47"/>
      <c r="USK88" s="47"/>
      <c r="USL88" s="47"/>
      <c r="USM88" s="47"/>
      <c r="USN88" s="47"/>
      <c r="USO88" s="47"/>
      <c r="USP88" s="47"/>
      <c r="USQ88" s="47"/>
      <c r="USR88" s="47"/>
      <c r="USS88" s="47"/>
      <c r="UST88" s="47"/>
      <c r="USU88" s="47"/>
      <c r="USV88" s="47"/>
      <c r="USW88" s="47"/>
      <c r="USX88" s="47"/>
      <c r="USY88" s="47"/>
      <c r="USZ88" s="47"/>
      <c r="UTA88" s="47"/>
      <c r="UTB88" s="47"/>
      <c r="UTC88" s="47"/>
      <c r="UTD88" s="47"/>
      <c r="UTE88" s="47"/>
      <c r="UTF88" s="47"/>
      <c r="UTG88" s="47"/>
      <c r="UTH88" s="47"/>
      <c r="UTI88" s="47"/>
      <c r="UTJ88" s="47"/>
      <c r="UTK88" s="47"/>
      <c r="UTL88" s="47"/>
      <c r="UTM88" s="47"/>
      <c r="UTN88" s="47"/>
      <c r="UTO88" s="47"/>
      <c r="UTP88" s="47"/>
      <c r="UTQ88" s="47"/>
      <c r="UTR88" s="47"/>
      <c r="UTS88" s="47"/>
      <c r="UTT88" s="47"/>
      <c r="UTU88" s="47"/>
      <c r="UTV88" s="47"/>
      <c r="UTW88" s="47"/>
      <c r="UTX88" s="47"/>
      <c r="UTY88" s="47"/>
      <c r="UTZ88" s="47"/>
      <c r="UUA88" s="47"/>
      <c r="UUB88" s="47"/>
      <c r="UUC88" s="47"/>
      <c r="UUD88" s="47"/>
      <c r="UUE88" s="47"/>
      <c r="UUF88" s="47"/>
      <c r="UUG88" s="47"/>
      <c r="UUH88" s="47"/>
      <c r="UUI88" s="47"/>
      <c r="UUJ88" s="47"/>
      <c r="UUK88" s="47"/>
      <c r="UUL88" s="47"/>
      <c r="UUM88" s="47"/>
      <c r="UUN88" s="47"/>
      <c r="UUO88" s="47"/>
      <c r="UUP88" s="47"/>
      <c r="UUQ88" s="47"/>
      <c r="UUR88" s="47"/>
      <c r="UUS88" s="47"/>
      <c r="UUT88" s="47"/>
      <c r="UUU88" s="47"/>
      <c r="UUV88" s="47"/>
      <c r="UUW88" s="47"/>
      <c r="UUX88" s="47"/>
      <c r="UUY88" s="47"/>
      <c r="UUZ88" s="47"/>
      <c r="UVA88" s="47"/>
      <c r="UVB88" s="47"/>
      <c r="UVC88" s="47"/>
      <c r="UVD88" s="47"/>
      <c r="UVE88" s="47"/>
      <c r="UVF88" s="47"/>
      <c r="UVG88" s="47"/>
      <c r="UVH88" s="47"/>
      <c r="UVI88" s="47"/>
      <c r="UVJ88" s="47"/>
      <c r="UVK88" s="47"/>
      <c r="UVL88" s="47"/>
      <c r="UVM88" s="47"/>
      <c r="UVN88" s="47"/>
      <c r="UVO88" s="47"/>
      <c r="UVP88" s="47"/>
      <c r="UVQ88" s="47"/>
      <c r="UVR88" s="47"/>
      <c r="UVS88" s="47"/>
      <c r="UVT88" s="47"/>
      <c r="UVU88" s="47"/>
      <c r="UVV88" s="47"/>
      <c r="UVW88" s="47"/>
      <c r="UVX88" s="47"/>
      <c r="UVY88" s="47"/>
      <c r="UVZ88" s="47"/>
      <c r="UWA88" s="47"/>
      <c r="UWB88" s="47"/>
      <c r="UWC88" s="47"/>
      <c r="UWD88" s="47"/>
      <c r="UWE88" s="47"/>
      <c r="UWF88" s="47"/>
      <c r="UWG88" s="47"/>
      <c r="UWH88" s="47"/>
      <c r="UWI88" s="47"/>
      <c r="UWJ88" s="47"/>
      <c r="UWK88" s="47"/>
      <c r="UWL88" s="47"/>
      <c r="UWM88" s="47"/>
      <c r="UWN88" s="47"/>
      <c r="UWO88" s="47"/>
      <c r="UWP88" s="47"/>
      <c r="UWQ88" s="47"/>
      <c r="UWR88" s="47"/>
      <c r="UWS88" s="47"/>
      <c r="UWT88" s="47"/>
      <c r="UWU88" s="47"/>
      <c r="UWV88" s="47"/>
      <c r="UWW88" s="47"/>
      <c r="UWX88" s="47"/>
      <c r="UWY88" s="47"/>
      <c r="UWZ88" s="47"/>
      <c r="UXA88" s="47"/>
      <c r="UXB88" s="47"/>
      <c r="UXC88" s="47"/>
      <c r="UXD88" s="47"/>
      <c r="UXE88" s="47"/>
      <c r="UXF88" s="47"/>
      <c r="UXG88" s="47"/>
      <c r="UXH88" s="47"/>
      <c r="UXI88" s="47"/>
      <c r="UXJ88" s="47"/>
      <c r="UXK88" s="47"/>
      <c r="UXL88" s="47"/>
      <c r="UXM88" s="47"/>
      <c r="UXN88" s="47"/>
      <c r="UXO88" s="47"/>
      <c r="UXP88" s="47"/>
      <c r="UXQ88" s="47"/>
      <c r="UXR88" s="47"/>
      <c r="UXS88" s="47"/>
      <c r="UXT88" s="47"/>
      <c r="UXU88" s="47"/>
      <c r="UXV88" s="47"/>
      <c r="UXW88" s="47"/>
      <c r="UXX88" s="47"/>
      <c r="UXY88" s="47"/>
      <c r="UXZ88" s="47"/>
      <c r="UYA88" s="47"/>
      <c r="UYB88" s="47"/>
      <c r="UYC88" s="47"/>
      <c r="UYD88" s="47"/>
      <c r="UYE88" s="47"/>
      <c r="UYF88" s="47"/>
      <c r="UYG88" s="47"/>
      <c r="UYH88" s="47"/>
      <c r="UYI88" s="47"/>
      <c r="UYJ88" s="47"/>
      <c r="UYK88" s="47"/>
      <c r="UYL88" s="47"/>
      <c r="UYM88" s="47"/>
      <c r="UYN88" s="47"/>
      <c r="UYO88" s="47"/>
      <c r="UYP88" s="47"/>
      <c r="UYQ88" s="47"/>
      <c r="UYR88" s="47"/>
      <c r="UYS88" s="47"/>
      <c r="UYT88" s="47"/>
      <c r="UYU88" s="47"/>
      <c r="UYV88" s="47"/>
      <c r="UYW88" s="47"/>
      <c r="UYX88" s="47"/>
      <c r="UYY88" s="47"/>
      <c r="UYZ88" s="47"/>
      <c r="UZA88" s="47"/>
      <c r="UZB88" s="47"/>
      <c r="UZC88" s="47"/>
      <c r="UZD88" s="47"/>
      <c r="UZE88" s="47"/>
      <c r="UZF88" s="47"/>
      <c r="UZG88" s="47"/>
      <c r="UZH88" s="47"/>
      <c r="UZI88" s="47"/>
      <c r="UZJ88" s="47"/>
      <c r="UZK88" s="47"/>
      <c r="UZL88" s="47"/>
      <c r="UZM88" s="47"/>
      <c r="UZN88" s="47"/>
      <c r="UZO88" s="47"/>
      <c r="UZP88" s="47"/>
      <c r="UZQ88" s="47"/>
      <c r="UZR88" s="47"/>
      <c r="UZS88" s="47"/>
      <c r="UZT88" s="47"/>
      <c r="UZU88" s="47"/>
      <c r="UZV88" s="47"/>
      <c r="UZW88" s="47"/>
      <c r="UZX88" s="47"/>
      <c r="UZY88" s="47"/>
      <c r="UZZ88" s="47"/>
      <c r="VAA88" s="47"/>
      <c r="VAB88" s="47"/>
      <c r="VAC88" s="47"/>
      <c r="VAD88" s="47"/>
      <c r="VAE88" s="47"/>
      <c r="VAF88" s="47"/>
      <c r="VAG88" s="47"/>
      <c r="VAH88" s="47"/>
      <c r="VAI88" s="47"/>
      <c r="VAJ88" s="47"/>
      <c r="VAK88" s="47"/>
      <c r="VAL88" s="47"/>
      <c r="VAM88" s="47"/>
      <c r="VAN88" s="47"/>
      <c r="VAO88" s="47"/>
      <c r="VAP88" s="47"/>
      <c r="VAQ88" s="47"/>
      <c r="VAR88" s="47"/>
      <c r="VAS88" s="47"/>
      <c r="VAT88" s="47"/>
      <c r="VAU88" s="47"/>
      <c r="VAV88" s="47"/>
      <c r="VAW88" s="47"/>
      <c r="VAX88" s="47"/>
      <c r="VAY88" s="47"/>
      <c r="VAZ88" s="47"/>
      <c r="VBA88" s="47"/>
      <c r="VBB88" s="47"/>
      <c r="VBC88" s="47"/>
      <c r="VBD88" s="47"/>
      <c r="VBE88" s="47"/>
      <c r="VBF88" s="47"/>
      <c r="VBG88" s="47"/>
      <c r="VBH88" s="47"/>
      <c r="VBI88" s="47"/>
      <c r="VBJ88" s="47"/>
      <c r="VBK88" s="47"/>
      <c r="VBL88" s="47"/>
      <c r="VBM88" s="47"/>
      <c r="VBN88" s="47"/>
      <c r="VBO88" s="47"/>
      <c r="VBP88" s="47"/>
      <c r="VBQ88" s="47"/>
      <c r="VBR88" s="47"/>
      <c r="VBS88" s="47"/>
      <c r="VBT88" s="47"/>
      <c r="VBU88" s="47"/>
      <c r="VBV88" s="47"/>
      <c r="VBW88" s="47"/>
      <c r="VBX88" s="47"/>
      <c r="VBY88" s="47"/>
      <c r="VBZ88" s="47"/>
      <c r="VCA88" s="47"/>
      <c r="VCB88" s="47"/>
      <c r="VCC88" s="47"/>
      <c r="VCD88" s="47"/>
      <c r="VCE88" s="47"/>
      <c r="VCF88" s="47"/>
      <c r="VCG88" s="47"/>
      <c r="VCH88" s="47"/>
      <c r="VCI88" s="47"/>
      <c r="VCJ88" s="47"/>
      <c r="VCK88" s="47"/>
      <c r="VCL88" s="47"/>
      <c r="VCM88" s="47"/>
      <c r="VCN88" s="47"/>
      <c r="VCO88" s="47"/>
      <c r="VCP88" s="47"/>
      <c r="VCQ88" s="47"/>
      <c r="VCR88" s="47"/>
      <c r="VCS88" s="47"/>
      <c r="VCT88" s="47"/>
      <c r="VCU88" s="47"/>
      <c r="VCV88" s="47"/>
      <c r="VCW88" s="47"/>
      <c r="VCX88" s="47"/>
      <c r="VCY88" s="47"/>
      <c r="VCZ88" s="47"/>
      <c r="VDA88" s="47"/>
      <c r="VDB88" s="47"/>
      <c r="VDC88" s="47"/>
      <c r="VDD88" s="47"/>
      <c r="VDE88" s="47"/>
      <c r="VDF88" s="47"/>
      <c r="VDG88" s="47"/>
      <c r="VDH88" s="47"/>
      <c r="VDI88" s="47"/>
      <c r="VDJ88" s="47"/>
      <c r="VDK88" s="47"/>
      <c r="VDL88" s="47"/>
      <c r="VDM88" s="47"/>
      <c r="VDN88" s="47"/>
      <c r="VDO88" s="47"/>
      <c r="VDP88" s="47"/>
      <c r="VDQ88" s="47"/>
      <c r="VDR88" s="47"/>
      <c r="VDS88" s="47"/>
      <c r="VDT88" s="47"/>
      <c r="VDU88" s="47"/>
      <c r="VDV88" s="47"/>
      <c r="VDW88" s="47"/>
      <c r="VDX88" s="47"/>
      <c r="VDY88" s="47"/>
      <c r="VDZ88" s="47"/>
      <c r="VEA88" s="47"/>
      <c r="VEB88" s="47"/>
      <c r="VEC88" s="47"/>
      <c r="VED88" s="47"/>
      <c r="VEE88" s="47"/>
      <c r="VEF88" s="47"/>
      <c r="VEG88" s="47"/>
      <c r="VEH88" s="47"/>
      <c r="VEI88" s="47"/>
      <c r="VEJ88" s="47"/>
      <c r="VEK88" s="47"/>
      <c r="VEL88" s="47"/>
      <c r="VEM88" s="47"/>
      <c r="VEN88" s="47"/>
      <c r="VEO88" s="47"/>
      <c r="VEP88" s="47"/>
      <c r="VEQ88" s="47"/>
      <c r="VER88" s="47"/>
      <c r="VES88" s="47"/>
      <c r="VET88" s="47"/>
      <c r="VEU88" s="47"/>
      <c r="VEV88" s="47"/>
      <c r="VEW88" s="47"/>
      <c r="VEX88" s="47"/>
      <c r="VEY88" s="47"/>
      <c r="VEZ88" s="47"/>
      <c r="VFA88" s="47"/>
      <c r="VFB88" s="47"/>
      <c r="VFC88" s="47"/>
      <c r="VFD88" s="47"/>
      <c r="VFE88" s="47"/>
      <c r="VFF88" s="47"/>
      <c r="VFG88" s="47"/>
      <c r="VFH88" s="47"/>
      <c r="VFI88" s="47"/>
      <c r="VFJ88" s="47"/>
      <c r="VFK88" s="47"/>
      <c r="VFL88" s="47"/>
      <c r="VFM88" s="47"/>
      <c r="VFN88" s="47"/>
      <c r="VFO88" s="47"/>
      <c r="VFP88" s="47"/>
      <c r="VFQ88" s="47"/>
      <c r="VFR88" s="47"/>
      <c r="VFS88" s="47"/>
      <c r="VFT88" s="47"/>
      <c r="VFU88" s="47"/>
      <c r="VFV88" s="47"/>
      <c r="VFW88" s="47"/>
      <c r="VFX88" s="47"/>
      <c r="VFY88" s="47"/>
      <c r="VFZ88" s="47"/>
      <c r="VGA88" s="47"/>
      <c r="VGB88" s="47"/>
      <c r="VGC88" s="47"/>
      <c r="VGD88" s="47"/>
      <c r="VGE88" s="47"/>
      <c r="VGF88" s="47"/>
      <c r="VGG88" s="47"/>
      <c r="VGH88" s="47"/>
      <c r="VGI88" s="47"/>
      <c r="VGJ88" s="47"/>
      <c r="VGK88" s="47"/>
      <c r="VGL88" s="47"/>
      <c r="VGM88" s="47"/>
      <c r="VGN88" s="47"/>
      <c r="VGO88" s="47"/>
      <c r="VGP88" s="47"/>
      <c r="VGQ88" s="47"/>
      <c r="VGR88" s="47"/>
      <c r="VGS88" s="47"/>
      <c r="VGT88" s="47"/>
      <c r="VGU88" s="47"/>
      <c r="VGV88" s="47"/>
      <c r="VGW88" s="47"/>
      <c r="VGX88" s="47"/>
      <c r="VGY88" s="47"/>
      <c r="VGZ88" s="47"/>
      <c r="VHA88" s="47"/>
      <c r="VHB88" s="47"/>
      <c r="VHC88" s="47"/>
      <c r="VHD88" s="47"/>
      <c r="VHE88" s="47"/>
      <c r="VHF88" s="47"/>
      <c r="VHG88" s="47"/>
      <c r="VHH88" s="47"/>
      <c r="VHI88" s="47"/>
      <c r="VHJ88" s="47"/>
      <c r="VHK88" s="47"/>
      <c r="VHL88" s="47"/>
      <c r="VHM88" s="47"/>
      <c r="VHN88" s="47"/>
      <c r="VHO88" s="47"/>
      <c r="VHP88" s="47"/>
      <c r="VHQ88" s="47"/>
      <c r="VHR88" s="47"/>
      <c r="VHS88" s="47"/>
      <c r="VHT88" s="47"/>
      <c r="VHU88" s="47"/>
      <c r="VHV88" s="47"/>
      <c r="VHW88" s="47"/>
      <c r="VHX88" s="47"/>
      <c r="VHY88" s="47"/>
      <c r="VHZ88" s="47"/>
      <c r="VIA88" s="47"/>
      <c r="VIB88" s="47"/>
      <c r="VIC88" s="47"/>
      <c r="VID88" s="47"/>
      <c r="VIE88" s="47"/>
      <c r="VIF88" s="47"/>
      <c r="VIG88" s="47"/>
      <c r="VIH88" s="47"/>
      <c r="VII88" s="47"/>
      <c r="VIJ88" s="47"/>
      <c r="VIK88" s="47"/>
      <c r="VIL88" s="47"/>
      <c r="VIM88" s="47"/>
      <c r="VIN88" s="47"/>
      <c r="VIO88" s="47"/>
      <c r="VIP88" s="47"/>
      <c r="VIQ88" s="47"/>
      <c r="VIR88" s="47"/>
      <c r="VIS88" s="47"/>
      <c r="VIT88" s="47"/>
      <c r="VIU88" s="47"/>
      <c r="VIV88" s="47"/>
      <c r="VIW88" s="47"/>
      <c r="VIX88" s="47"/>
      <c r="VIY88" s="47"/>
      <c r="VIZ88" s="47"/>
      <c r="VJA88" s="47"/>
      <c r="VJB88" s="47"/>
      <c r="VJC88" s="47"/>
      <c r="VJD88" s="47"/>
      <c r="VJE88" s="47"/>
      <c r="VJF88" s="47"/>
      <c r="VJG88" s="47"/>
      <c r="VJH88" s="47"/>
      <c r="VJI88" s="47"/>
      <c r="VJJ88" s="47"/>
      <c r="VJK88" s="47"/>
      <c r="VJL88" s="47"/>
      <c r="VJM88" s="47"/>
      <c r="VJN88" s="47"/>
      <c r="VJO88" s="47"/>
      <c r="VJP88" s="47"/>
      <c r="VJQ88" s="47"/>
      <c r="VJR88" s="47"/>
      <c r="VJS88" s="47"/>
      <c r="VJT88" s="47"/>
      <c r="VJU88" s="47"/>
      <c r="VJV88" s="47"/>
      <c r="VJW88" s="47"/>
      <c r="VJX88" s="47"/>
      <c r="VJY88" s="47"/>
      <c r="VJZ88" s="47"/>
      <c r="VKA88" s="47"/>
      <c r="VKB88" s="47"/>
      <c r="VKC88" s="47"/>
      <c r="VKD88" s="47"/>
      <c r="VKE88" s="47"/>
      <c r="VKF88" s="47"/>
      <c r="VKG88" s="47"/>
      <c r="VKH88" s="47"/>
      <c r="VKI88" s="47"/>
      <c r="VKJ88" s="47"/>
      <c r="VKK88" s="47"/>
      <c r="VKL88" s="47"/>
      <c r="VKM88" s="47"/>
      <c r="VKN88" s="47"/>
      <c r="VKO88" s="47"/>
      <c r="VKP88" s="47"/>
      <c r="VKQ88" s="47"/>
      <c r="VKR88" s="47"/>
      <c r="VKS88" s="47"/>
      <c r="VKT88" s="47"/>
      <c r="VKU88" s="47"/>
      <c r="VKV88" s="47"/>
      <c r="VKW88" s="47"/>
      <c r="VKX88" s="47"/>
      <c r="VKY88" s="47"/>
      <c r="VKZ88" s="47"/>
      <c r="VLA88" s="47"/>
      <c r="VLB88" s="47"/>
      <c r="VLC88" s="47"/>
      <c r="VLD88" s="47"/>
      <c r="VLE88" s="47"/>
      <c r="VLF88" s="47"/>
      <c r="VLG88" s="47"/>
      <c r="VLH88" s="47"/>
      <c r="VLI88" s="47"/>
      <c r="VLJ88" s="47"/>
      <c r="VLK88" s="47"/>
      <c r="VLL88" s="47"/>
      <c r="VLM88" s="47"/>
      <c r="VLN88" s="47"/>
      <c r="VLO88" s="47"/>
      <c r="VLP88" s="47"/>
      <c r="VLQ88" s="47"/>
      <c r="VLR88" s="47"/>
      <c r="VLS88" s="47"/>
      <c r="VLT88" s="47"/>
      <c r="VLU88" s="47"/>
      <c r="VLV88" s="47"/>
      <c r="VLW88" s="47"/>
      <c r="VLX88" s="47"/>
      <c r="VLY88" s="47"/>
      <c r="VLZ88" s="47"/>
      <c r="VMA88" s="47"/>
      <c r="VMB88" s="47"/>
      <c r="VMC88" s="47"/>
      <c r="VMD88" s="47"/>
      <c r="VME88" s="47"/>
      <c r="VMF88" s="47"/>
      <c r="VMG88" s="47"/>
      <c r="VMH88" s="47"/>
      <c r="VMI88" s="47"/>
      <c r="VMJ88" s="47"/>
      <c r="VMK88" s="47"/>
      <c r="VML88" s="47"/>
      <c r="VMM88" s="47"/>
      <c r="VMN88" s="47"/>
      <c r="VMO88" s="47"/>
      <c r="VMP88" s="47"/>
      <c r="VMQ88" s="47"/>
      <c r="VMR88" s="47"/>
      <c r="VMS88" s="47"/>
      <c r="VMT88" s="47"/>
      <c r="VMU88" s="47"/>
      <c r="VMV88" s="47"/>
      <c r="VMW88" s="47"/>
      <c r="VMX88" s="47"/>
      <c r="VMY88" s="47"/>
      <c r="VMZ88" s="47"/>
      <c r="VNA88" s="47"/>
      <c r="VNB88" s="47"/>
      <c r="VNC88" s="47"/>
      <c r="VND88" s="47"/>
      <c r="VNE88" s="47"/>
      <c r="VNF88" s="47"/>
      <c r="VNG88" s="47"/>
      <c r="VNH88" s="47"/>
      <c r="VNI88" s="47"/>
      <c r="VNJ88" s="47"/>
      <c r="VNK88" s="47"/>
      <c r="VNL88" s="47"/>
      <c r="VNM88" s="47"/>
      <c r="VNN88" s="47"/>
      <c r="VNO88" s="47"/>
      <c r="VNP88" s="47"/>
      <c r="VNQ88" s="47"/>
      <c r="VNR88" s="47"/>
      <c r="VNS88" s="47"/>
      <c r="VNT88" s="47"/>
      <c r="VNU88" s="47"/>
      <c r="VNV88" s="47"/>
      <c r="VNW88" s="47"/>
      <c r="VNX88" s="47"/>
      <c r="VNY88" s="47"/>
      <c r="VNZ88" s="47"/>
      <c r="VOA88" s="47"/>
      <c r="VOB88" s="47"/>
      <c r="VOC88" s="47"/>
      <c r="VOD88" s="47"/>
      <c r="VOE88" s="47"/>
      <c r="VOF88" s="47"/>
      <c r="VOG88" s="47"/>
      <c r="VOH88" s="47"/>
      <c r="VOI88" s="47"/>
      <c r="VOJ88" s="47"/>
      <c r="VOK88" s="47"/>
      <c r="VOL88" s="47"/>
      <c r="VOM88" s="47"/>
      <c r="VON88" s="47"/>
      <c r="VOO88" s="47"/>
      <c r="VOP88" s="47"/>
      <c r="VOQ88" s="47"/>
      <c r="VOR88" s="47"/>
      <c r="VOS88" s="47"/>
      <c r="VOT88" s="47"/>
      <c r="VOU88" s="47"/>
      <c r="VOV88" s="47"/>
      <c r="VOW88" s="47"/>
      <c r="VOX88" s="47"/>
      <c r="VOY88" s="47"/>
      <c r="VOZ88" s="47"/>
      <c r="VPA88" s="47"/>
      <c r="VPB88" s="47"/>
      <c r="VPC88" s="47"/>
      <c r="VPD88" s="47"/>
      <c r="VPE88" s="47"/>
      <c r="VPF88" s="47"/>
      <c r="VPG88" s="47"/>
      <c r="VPH88" s="47"/>
      <c r="VPI88" s="47"/>
      <c r="VPJ88" s="47"/>
      <c r="VPK88" s="47"/>
      <c r="VPL88" s="47"/>
      <c r="VPM88" s="47"/>
      <c r="VPN88" s="47"/>
      <c r="VPO88" s="47"/>
      <c r="VPP88" s="47"/>
      <c r="VPQ88" s="47"/>
      <c r="VPR88" s="47"/>
      <c r="VPS88" s="47"/>
      <c r="VPT88" s="47"/>
      <c r="VPU88" s="47"/>
      <c r="VPV88" s="47"/>
      <c r="VPW88" s="47"/>
      <c r="VPX88" s="47"/>
      <c r="VPY88" s="47"/>
      <c r="VPZ88" s="47"/>
      <c r="VQA88" s="47"/>
      <c r="VQB88" s="47"/>
      <c r="VQC88" s="47"/>
      <c r="VQD88" s="47"/>
      <c r="VQE88" s="47"/>
      <c r="VQF88" s="47"/>
      <c r="VQG88" s="47"/>
      <c r="VQH88" s="47"/>
      <c r="VQI88" s="47"/>
      <c r="VQJ88" s="47"/>
      <c r="VQK88" s="47"/>
      <c r="VQL88" s="47"/>
      <c r="VQM88" s="47"/>
      <c r="VQN88" s="47"/>
      <c r="VQO88" s="47"/>
      <c r="VQP88" s="47"/>
      <c r="VQQ88" s="47"/>
      <c r="VQR88" s="47"/>
      <c r="VQS88" s="47"/>
      <c r="VQT88" s="47"/>
      <c r="VQU88" s="47"/>
      <c r="VQV88" s="47"/>
      <c r="VQW88" s="47"/>
      <c r="VQX88" s="47"/>
      <c r="VQY88" s="47"/>
      <c r="VQZ88" s="47"/>
      <c r="VRA88" s="47"/>
      <c r="VRB88" s="47"/>
      <c r="VRC88" s="47"/>
      <c r="VRD88" s="47"/>
      <c r="VRE88" s="47"/>
      <c r="VRF88" s="47"/>
      <c r="VRG88" s="47"/>
      <c r="VRH88" s="47"/>
      <c r="VRI88" s="47"/>
      <c r="VRJ88" s="47"/>
      <c r="VRK88" s="47"/>
      <c r="VRL88" s="47"/>
      <c r="VRM88" s="47"/>
      <c r="VRN88" s="47"/>
      <c r="VRO88" s="47"/>
      <c r="VRP88" s="47"/>
      <c r="VRQ88" s="47"/>
      <c r="VRR88" s="47"/>
      <c r="VRS88" s="47"/>
      <c r="VRT88" s="47"/>
      <c r="VRU88" s="47"/>
      <c r="VRV88" s="47"/>
      <c r="VRW88" s="47"/>
      <c r="VRX88" s="47"/>
      <c r="VRY88" s="47"/>
      <c r="VRZ88" s="47"/>
      <c r="VSA88" s="47"/>
      <c r="VSB88" s="47"/>
      <c r="VSC88" s="47"/>
      <c r="VSD88" s="47"/>
      <c r="VSE88" s="47"/>
      <c r="VSF88" s="47"/>
      <c r="VSG88" s="47"/>
      <c r="VSH88" s="47"/>
      <c r="VSI88" s="47"/>
      <c r="VSJ88" s="47"/>
      <c r="VSK88" s="47"/>
      <c r="VSL88" s="47"/>
      <c r="VSM88" s="47"/>
      <c r="VSN88" s="47"/>
      <c r="VSO88" s="47"/>
      <c r="VSP88" s="47"/>
      <c r="VSQ88" s="47"/>
      <c r="VSR88" s="47"/>
      <c r="VSS88" s="47"/>
      <c r="VST88" s="47"/>
      <c r="VSU88" s="47"/>
      <c r="VSV88" s="47"/>
      <c r="VSW88" s="47"/>
      <c r="VSX88" s="47"/>
      <c r="VSY88" s="47"/>
      <c r="VSZ88" s="47"/>
      <c r="VTA88" s="47"/>
      <c r="VTB88" s="47"/>
      <c r="VTC88" s="47"/>
      <c r="VTD88" s="47"/>
      <c r="VTE88" s="47"/>
      <c r="VTF88" s="47"/>
      <c r="VTG88" s="47"/>
      <c r="VTH88" s="47"/>
      <c r="VTI88" s="47"/>
      <c r="VTJ88" s="47"/>
      <c r="VTK88" s="47"/>
      <c r="VTL88" s="47"/>
      <c r="VTM88" s="47"/>
      <c r="VTN88" s="47"/>
      <c r="VTO88" s="47"/>
      <c r="VTP88" s="47"/>
      <c r="VTQ88" s="47"/>
      <c r="VTR88" s="47"/>
      <c r="VTS88" s="47"/>
      <c r="VTT88" s="47"/>
      <c r="VTU88" s="47"/>
      <c r="VTV88" s="47"/>
      <c r="VTW88" s="47"/>
      <c r="VTX88" s="47"/>
      <c r="VTY88" s="47"/>
      <c r="VTZ88" s="47"/>
      <c r="VUA88" s="47"/>
      <c r="VUB88" s="47"/>
      <c r="VUC88" s="47"/>
      <c r="VUD88" s="47"/>
      <c r="VUE88" s="47"/>
      <c r="VUF88" s="47"/>
      <c r="VUG88" s="47"/>
      <c r="VUH88" s="47"/>
      <c r="VUI88" s="47"/>
      <c r="VUJ88" s="47"/>
      <c r="VUK88" s="47"/>
      <c r="VUL88" s="47"/>
      <c r="VUM88" s="47"/>
      <c r="VUN88" s="47"/>
      <c r="VUO88" s="47"/>
      <c r="VUP88" s="47"/>
      <c r="VUQ88" s="47"/>
      <c r="VUR88" s="47"/>
      <c r="VUS88" s="47"/>
      <c r="VUT88" s="47"/>
      <c r="VUU88" s="47"/>
      <c r="VUV88" s="47"/>
      <c r="VUW88" s="47"/>
      <c r="VUX88" s="47"/>
      <c r="VUY88" s="47"/>
      <c r="VUZ88" s="47"/>
      <c r="VVA88" s="47"/>
      <c r="VVB88" s="47"/>
      <c r="VVC88" s="47"/>
      <c r="VVD88" s="47"/>
      <c r="VVE88" s="47"/>
      <c r="VVF88" s="47"/>
      <c r="VVG88" s="47"/>
      <c r="VVH88" s="47"/>
      <c r="VVI88" s="47"/>
      <c r="VVJ88" s="47"/>
      <c r="VVK88" s="47"/>
      <c r="VVL88" s="47"/>
      <c r="VVM88" s="47"/>
      <c r="VVN88" s="47"/>
      <c r="VVO88" s="47"/>
      <c r="VVP88" s="47"/>
      <c r="VVQ88" s="47"/>
      <c r="VVR88" s="47"/>
      <c r="VVS88" s="47"/>
      <c r="VVT88" s="47"/>
      <c r="VVU88" s="47"/>
      <c r="VVV88" s="47"/>
      <c r="VVW88" s="47"/>
      <c r="VVX88" s="47"/>
      <c r="VVY88" s="47"/>
      <c r="VVZ88" s="47"/>
      <c r="VWA88" s="47"/>
      <c r="VWB88" s="47"/>
      <c r="VWC88" s="47"/>
      <c r="VWD88" s="47"/>
      <c r="VWE88" s="47"/>
      <c r="VWF88" s="47"/>
      <c r="VWG88" s="47"/>
      <c r="VWH88" s="47"/>
      <c r="VWI88" s="47"/>
      <c r="VWJ88" s="47"/>
      <c r="VWK88" s="47"/>
      <c r="VWL88" s="47"/>
      <c r="VWM88" s="47"/>
      <c r="VWN88" s="47"/>
      <c r="VWO88" s="47"/>
      <c r="VWP88" s="47"/>
      <c r="VWQ88" s="47"/>
      <c r="VWR88" s="47"/>
      <c r="VWS88" s="47"/>
      <c r="VWT88" s="47"/>
      <c r="VWU88" s="47"/>
      <c r="VWV88" s="47"/>
      <c r="VWW88" s="47"/>
      <c r="VWX88" s="47"/>
      <c r="VWY88" s="47"/>
      <c r="VWZ88" s="47"/>
      <c r="VXA88" s="47"/>
      <c r="VXB88" s="47"/>
      <c r="VXC88" s="47"/>
      <c r="VXD88" s="47"/>
      <c r="VXE88" s="47"/>
      <c r="VXF88" s="47"/>
      <c r="VXG88" s="47"/>
      <c r="VXH88" s="47"/>
      <c r="VXI88" s="47"/>
      <c r="VXJ88" s="47"/>
      <c r="VXK88" s="47"/>
      <c r="VXL88" s="47"/>
      <c r="VXM88" s="47"/>
      <c r="VXN88" s="47"/>
      <c r="VXO88" s="47"/>
      <c r="VXP88" s="47"/>
      <c r="VXQ88" s="47"/>
      <c r="VXR88" s="47"/>
      <c r="VXS88" s="47"/>
      <c r="VXT88" s="47"/>
      <c r="VXU88" s="47"/>
      <c r="VXV88" s="47"/>
      <c r="VXW88" s="47"/>
      <c r="VXX88" s="47"/>
      <c r="VXY88" s="47"/>
      <c r="VXZ88" s="47"/>
      <c r="VYA88" s="47"/>
      <c r="VYB88" s="47"/>
      <c r="VYC88" s="47"/>
      <c r="VYD88" s="47"/>
      <c r="VYE88" s="47"/>
      <c r="VYF88" s="47"/>
      <c r="VYG88" s="47"/>
      <c r="VYH88" s="47"/>
      <c r="VYI88" s="47"/>
      <c r="VYJ88" s="47"/>
      <c r="VYK88" s="47"/>
      <c r="VYL88" s="47"/>
      <c r="VYM88" s="47"/>
      <c r="VYN88" s="47"/>
      <c r="VYO88" s="47"/>
      <c r="VYP88" s="47"/>
      <c r="VYQ88" s="47"/>
      <c r="VYR88" s="47"/>
      <c r="VYS88" s="47"/>
      <c r="VYT88" s="47"/>
      <c r="VYU88" s="47"/>
      <c r="VYV88" s="47"/>
      <c r="VYW88" s="47"/>
      <c r="VYX88" s="47"/>
      <c r="VYY88" s="47"/>
      <c r="VYZ88" s="47"/>
      <c r="VZA88" s="47"/>
      <c r="VZB88" s="47"/>
      <c r="VZC88" s="47"/>
      <c r="VZD88" s="47"/>
      <c r="VZE88" s="47"/>
      <c r="VZF88" s="47"/>
      <c r="VZG88" s="47"/>
      <c r="VZH88" s="47"/>
      <c r="VZI88" s="47"/>
      <c r="VZJ88" s="47"/>
      <c r="VZK88" s="47"/>
      <c r="VZL88" s="47"/>
      <c r="VZM88" s="47"/>
      <c r="VZN88" s="47"/>
      <c r="VZO88" s="47"/>
      <c r="VZP88" s="47"/>
      <c r="VZQ88" s="47"/>
      <c r="VZR88" s="47"/>
      <c r="VZS88" s="47"/>
      <c r="VZT88" s="47"/>
      <c r="VZU88" s="47"/>
      <c r="VZV88" s="47"/>
      <c r="VZW88" s="47"/>
      <c r="VZX88" s="47"/>
      <c r="VZY88" s="47"/>
      <c r="VZZ88" s="47"/>
      <c r="WAA88" s="47"/>
      <c r="WAB88" s="47"/>
      <c r="WAC88" s="47"/>
      <c r="WAD88" s="47"/>
      <c r="WAE88" s="47"/>
      <c r="WAF88" s="47"/>
      <c r="WAG88" s="47"/>
      <c r="WAH88" s="47"/>
      <c r="WAI88" s="47"/>
      <c r="WAJ88" s="47"/>
      <c r="WAK88" s="47"/>
      <c r="WAL88" s="47"/>
      <c r="WAM88" s="47"/>
      <c r="WAN88" s="47"/>
      <c r="WAO88" s="47"/>
      <c r="WAP88" s="47"/>
      <c r="WAQ88" s="47"/>
      <c r="WAR88" s="47"/>
      <c r="WAS88" s="47"/>
      <c r="WAT88" s="47"/>
      <c r="WAU88" s="47"/>
      <c r="WAV88" s="47"/>
      <c r="WAW88" s="47"/>
      <c r="WAX88" s="47"/>
      <c r="WAY88" s="47"/>
      <c r="WAZ88" s="47"/>
      <c r="WBA88" s="47"/>
      <c r="WBB88" s="47"/>
      <c r="WBC88" s="47"/>
      <c r="WBD88" s="47"/>
      <c r="WBE88" s="47"/>
      <c r="WBF88" s="47"/>
      <c r="WBG88" s="47"/>
      <c r="WBH88" s="47"/>
      <c r="WBI88" s="47"/>
      <c r="WBJ88" s="47"/>
      <c r="WBK88" s="47"/>
      <c r="WBL88" s="47"/>
      <c r="WBM88" s="47"/>
      <c r="WBN88" s="47"/>
      <c r="WBO88" s="47"/>
      <c r="WBP88" s="47"/>
      <c r="WBQ88" s="47"/>
      <c r="WBR88" s="47"/>
      <c r="WBS88" s="47"/>
      <c r="WBT88" s="47"/>
      <c r="WBU88" s="47"/>
      <c r="WBV88" s="47"/>
      <c r="WBW88" s="47"/>
      <c r="WBX88" s="47"/>
      <c r="WBY88" s="47"/>
      <c r="WBZ88" s="47"/>
      <c r="WCA88" s="47"/>
      <c r="WCB88" s="47"/>
      <c r="WCC88" s="47"/>
      <c r="WCD88" s="47"/>
      <c r="WCE88" s="47"/>
      <c r="WCF88" s="47"/>
      <c r="WCG88" s="47"/>
      <c r="WCH88" s="47"/>
      <c r="WCI88" s="47"/>
      <c r="WCJ88" s="47"/>
      <c r="WCK88" s="47"/>
      <c r="WCL88" s="47"/>
      <c r="WCM88" s="47"/>
      <c r="WCN88" s="47"/>
      <c r="WCO88" s="47"/>
      <c r="WCP88" s="47"/>
      <c r="WCQ88" s="47"/>
      <c r="WCR88" s="47"/>
      <c r="WCS88" s="47"/>
      <c r="WCT88" s="47"/>
      <c r="WCU88" s="47"/>
      <c r="WCV88" s="47"/>
      <c r="WCW88" s="47"/>
      <c r="WCX88" s="47"/>
      <c r="WCY88" s="47"/>
      <c r="WCZ88" s="47"/>
      <c r="WDA88" s="47"/>
      <c r="WDB88" s="47"/>
      <c r="WDC88" s="47"/>
      <c r="WDD88" s="47"/>
      <c r="WDE88" s="47"/>
      <c r="WDF88" s="47"/>
      <c r="WDG88" s="47"/>
      <c r="WDH88" s="47"/>
      <c r="WDI88" s="47"/>
      <c r="WDJ88" s="47"/>
      <c r="WDK88" s="47"/>
      <c r="WDL88" s="47"/>
      <c r="WDM88" s="47"/>
      <c r="WDN88" s="47"/>
      <c r="WDO88" s="47"/>
      <c r="WDP88" s="47"/>
      <c r="WDQ88" s="47"/>
      <c r="WDR88" s="47"/>
      <c r="WDS88" s="47"/>
      <c r="WDT88" s="47"/>
      <c r="WDU88" s="47"/>
      <c r="WDV88" s="47"/>
      <c r="WDW88" s="47"/>
      <c r="WDX88" s="47"/>
      <c r="WDY88" s="47"/>
      <c r="WDZ88" s="47"/>
      <c r="WEA88" s="47"/>
      <c r="WEB88" s="47"/>
      <c r="WEC88" s="47"/>
      <c r="WED88" s="47"/>
      <c r="WEE88" s="47"/>
      <c r="WEF88" s="47"/>
      <c r="WEG88" s="47"/>
      <c r="WEH88" s="47"/>
      <c r="WEI88" s="47"/>
      <c r="WEJ88" s="47"/>
      <c r="WEK88" s="47"/>
      <c r="WEL88" s="47"/>
      <c r="WEM88" s="47"/>
      <c r="WEN88" s="47"/>
      <c r="WEO88" s="47"/>
      <c r="WEP88" s="47"/>
      <c r="WEQ88" s="47"/>
      <c r="WER88" s="47"/>
      <c r="WES88" s="47"/>
      <c r="WET88" s="47"/>
      <c r="WEU88" s="47"/>
      <c r="WEV88" s="47"/>
      <c r="WEW88" s="47"/>
      <c r="WEX88" s="47"/>
      <c r="WEY88" s="47"/>
      <c r="WEZ88" s="47"/>
      <c r="WFA88" s="47"/>
      <c r="WFB88" s="47"/>
      <c r="WFC88" s="47"/>
      <c r="WFD88" s="47"/>
      <c r="WFE88" s="47"/>
      <c r="WFF88" s="47"/>
      <c r="WFG88" s="47"/>
      <c r="WFH88" s="47"/>
      <c r="WFI88" s="47"/>
      <c r="WFJ88" s="47"/>
      <c r="WFK88" s="47"/>
      <c r="WFL88" s="47"/>
      <c r="WFM88" s="47"/>
      <c r="WFN88" s="47"/>
      <c r="WFO88" s="47"/>
      <c r="WFP88" s="47"/>
      <c r="WFQ88" s="47"/>
      <c r="WFR88" s="47"/>
      <c r="WFS88" s="47"/>
      <c r="WFT88" s="47"/>
      <c r="WFU88" s="47"/>
      <c r="WFV88" s="47"/>
      <c r="WFW88" s="47"/>
      <c r="WFX88" s="47"/>
      <c r="WFY88" s="47"/>
      <c r="WFZ88" s="47"/>
      <c r="WGA88" s="47"/>
      <c r="WGB88" s="47"/>
      <c r="WGC88" s="47"/>
      <c r="WGD88" s="47"/>
      <c r="WGE88" s="47"/>
      <c r="WGF88" s="47"/>
      <c r="WGG88" s="47"/>
      <c r="WGH88" s="47"/>
      <c r="WGI88" s="47"/>
      <c r="WGJ88" s="47"/>
      <c r="WGK88" s="47"/>
      <c r="WGL88" s="47"/>
      <c r="WGM88" s="47"/>
      <c r="WGN88" s="47"/>
      <c r="WGO88" s="47"/>
      <c r="WGP88" s="47"/>
      <c r="WGQ88" s="47"/>
      <c r="WGR88" s="47"/>
      <c r="WGS88" s="47"/>
      <c r="WGT88" s="47"/>
      <c r="WGU88" s="47"/>
      <c r="WGV88" s="47"/>
      <c r="WGW88" s="47"/>
      <c r="WGX88" s="47"/>
      <c r="WGY88" s="47"/>
      <c r="WGZ88" s="47"/>
      <c r="WHA88" s="47"/>
      <c r="WHB88" s="47"/>
      <c r="WHC88" s="47"/>
      <c r="WHD88" s="47"/>
      <c r="WHE88" s="47"/>
      <c r="WHF88" s="47"/>
      <c r="WHG88" s="47"/>
      <c r="WHH88" s="47"/>
      <c r="WHI88" s="47"/>
      <c r="WHJ88" s="47"/>
      <c r="WHK88" s="47"/>
      <c r="WHL88" s="47"/>
      <c r="WHM88" s="47"/>
      <c r="WHN88" s="47"/>
      <c r="WHO88" s="47"/>
      <c r="WHP88" s="47"/>
      <c r="WHQ88" s="47"/>
      <c r="WHR88" s="47"/>
      <c r="WHS88" s="47"/>
      <c r="WHT88" s="47"/>
      <c r="WHU88" s="47"/>
      <c r="WHV88" s="47"/>
      <c r="WHW88" s="47"/>
      <c r="WHX88" s="47"/>
      <c r="WHY88" s="47"/>
      <c r="WHZ88" s="47"/>
      <c r="WIA88" s="47"/>
      <c r="WIB88" s="47"/>
      <c r="WIC88" s="47"/>
      <c r="WID88" s="47"/>
      <c r="WIE88" s="47"/>
      <c r="WIF88" s="47"/>
      <c r="WIG88" s="47"/>
      <c r="WIH88" s="47"/>
      <c r="WII88" s="47"/>
      <c r="WIJ88" s="47"/>
      <c r="WIK88" s="47"/>
      <c r="WIL88" s="47"/>
      <c r="WIM88" s="47"/>
      <c r="WIN88" s="47"/>
      <c r="WIO88" s="47"/>
      <c r="WIP88" s="47"/>
      <c r="WIQ88" s="47"/>
      <c r="WIR88" s="47"/>
      <c r="WIS88" s="47"/>
      <c r="WIT88" s="47"/>
      <c r="WIU88" s="47"/>
      <c r="WIV88" s="47"/>
      <c r="WIW88" s="47"/>
      <c r="WIX88" s="47"/>
      <c r="WIY88" s="47"/>
      <c r="WIZ88" s="47"/>
      <c r="WJA88" s="47"/>
      <c r="WJB88" s="47"/>
      <c r="WJC88" s="47"/>
      <c r="WJD88" s="47"/>
      <c r="WJE88" s="47"/>
      <c r="WJF88" s="47"/>
      <c r="WJG88" s="47"/>
      <c r="WJH88" s="47"/>
      <c r="WJI88" s="47"/>
      <c r="WJJ88" s="47"/>
      <c r="WJK88" s="47"/>
      <c r="WJL88" s="47"/>
      <c r="WJM88" s="47"/>
      <c r="WJN88" s="47"/>
      <c r="WJO88" s="47"/>
      <c r="WJP88" s="47"/>
      <c r="WJQ88" s="47"/>
      <c r="WJR88" s="47"/>
      <c r="WJS88" s="47"/>
      <c r="WJT88" s="47"/>
      <c r="WJU88" s="47"/>
      <c r="WJV88" s="47"/>
      <c r="WJW88" s="47"/>
      <c r="WJX88" s="47"/>
      <c r="WJY88" s="47"/>
      <c r="WJZ88" s="47"/>
      <c r="WKA88" s="47"/>
      <c r="WKB88" s="47"/>
      <c r="WKC88" s="47"/>
      <c r="WKD88" s="47"/>
      <c r="WKE88" s="47"/>
      <c r="WKF88" s="47"/>
      <c r="WKG88" s="47"/>
      <c r="WKH88" s="47"/>
      <c r="WKI88" s="47"/>
      <c r="WKJ88" s="47"/>
      <c r="WKK88" s="47"/>
      <c r="WKL88" s="47"/>
      <c r="WKM88" s="47"/>
      <c r="WKN88" s="47"/>
      <c r="WKO88" s="47"/>
      <c r="WKP88" s="47"/>
      <c r="WKQ88" s="47"/>
      <c r="WKR88" s="47"/>
      <c r="WKS88" s="47"/>
      <c r="WKT88" s="47"/>
      <c r="WKU88" s="47"/>
      <c r="WKV88" s="47"/>
      <c r="WKW88" s="47"/>
      <c r="WKX88" s="47"/>
      <c r="WKY88" s="47"/>
      <c r="WKZ88" s="47"/>
      <c r="WLA88" s="47"/>
      <c r="WLB88" s="47"/>
      <c r="WLC88" s="47"/>
      <c r="WLD88" s="47"/>
      <c r="WLE88" s="47"/>
      <c r="WLF88" s="47"/>
      <c r="WLG88" s="47"/>
      <c r="WLH88" s="47"/>
      <c r="WLI88" s="47"/>
      <c r="WLJ88" s="47"/>
      <c r="WLK88" s="47"/>
      <c r="WLL88" s="47"/>
      <c r="WLM88" s="47"/>
      <c r="WLN88" s="47"/>
      <c r="WLO88" s="47"/>
      <c r="WLP88" s="47"/>
      <c r="WLQ88" s="47"/>
      <c r="WLR88" s="47"/>
      <c r="WLS88" s="47"/>
      <c r="WLT88" s="47"/>
      <c r="WLU88" s="47"/>
      <c r="WLV88" s="47"/>
      <c r="WLW88" s="47"/>
      <c r="WLX88" s="47"/>
      <c r="WLY88" s="47"/>
      <c r="WLZ88" s="47"/>
      <c r="WMA88" s="47"/>
      <c r="WMB88" s="47"/>
      <c r="WMC88" s="47"/>
      <c r="WMD88" s="47"/>
      <c r="WME88" s="47"/>
      <c r="WMF88" s="47"/>
      <c r="WMG88" s="47"/>
      <c r="WMH88" s="47"/>
      <c r="WMI88" s="47"/>
      <c r="WMJ88" s="47"/>
      <c r="WMK88" s="47"/>
      <c r="WML88" s="47"/>
      <c r="WMM88" s="47"/>
      <c r="WMN88" s="47"/>
      <c r="WMO88" s="47"/>
      <c r="WMP88" s="47"/>
      <c r="WMQ88" s="47"/>
      <c r="WMR88" s="47"/>
      <c r="WMS88" s="47"/>
      <c r="WMT88" s="47"/>
      <c r="WMU88" s="47"/>
      <c r="WMV88" s="47"/>
      <c r="WMW88" s="47"/>
      <c r="WMX88" s="47"/>
      <c r="WMY88" s="47"/>
      <c r="WMZ88" s="47"/>
      <c r="WNA88" s="47"/>
      <c r="WNB88" s="47"/>
      <c r="WNC88" s="47"/>
      <c r="WND88" s="47"/>
      <c r="WNE88" s="47"/>
      <c r="WNF88" s="47"/>
      <c r="WNG88" s="47"/>
      <c r="WNH88" s="47"/>
      <c r="WNI88" s="47"/>
      <c r="WNJ88" s="47"/>
      <c r="WNK88" s="47"/>
      <c r="WNL88" s="47"/>
      <c r="WNM88" s="47"/>
      <c r="WNN88" s="47"/>
      <c r="WNO88" s="47"/>
      <c r="WNP88" s="47"/>
      <c r="WNQ88" s="47"/>
      <c r="WNR88" s="47"/>
      <c r="WNS88" s="47"/>
      <c r="WNT88" s="47"/>
      <c r="WNU88" s="47"/>
      <c r="WNV88" s="47"/>
      <c r="WNW88" s="47"/>
      <c r="WNX88" s="47"/>
      <c r="WNY88" s="47"/>
      <c r="WNZ88" s="47"/>
      <c r="WOA88" s="47"/>
      <c r="WOB88" s="47"/>
      <c r="WOC88" s="47"/>
      <c r="WOD88" s="47"/>
      <c r="WOE88" s="47"/>
      <c r="WOF88" s="47"/>
      <c r="WOG88" s="47"/>
      <c r="WOH88" s="47"/>
      <c r="WOI88" s="47"/>
      <c r="WOJ88" s="47"/>
      <c r="WOK88" s="47"/>
      <c r="WOL88" s="47"/>
      <c r="WOM88" s="47"/>
      <c r="WON88" s="47"/>
      <c r="WOO88" s="47"/>
      <c r="WOP88" s="47"/>
      <c r="WOQ88" s="47"/>
      <c r="WOR88" s="47"/>
      <c r="WOS88" s="47"/>
      <c r="WOT88" s="47"/>
      <c r="WOU88" s="47"/>
      <c r="WOV88" s="47"/>
      <c r="WOW88" s="47"/>
      <c r="WOX88" s="47"/>
      <c r="WOY88" s="47"/>
      <c r="WOZ88" s="47"/>
      <c r="WPA88" s="47"/>
      <c r="WPB88" s="47"/>
      <c r="WPC88" s="47"/>
      <c r="WPD88" s="47"/>
      <c r="WPE88" s="47"/>
      <c r="WPF88" s="47"/>
      <c r="WPG88" s="47"/>
      <c r="WPH88" s="47"/>
      <c r="WPI88" s="47"/>
      <c r="WPJ88" s="47"/>
      <c r="WPK88" s="47"/>
      <c r="WPL88" s="47"/>
      <c r="WPM88" s="47"/>
      <c r="WPN88" s="47"/>
      <c r="WPO88" s="47"/>
      <c r="WPP88" s="47"/>
      <c r="WPQ88" s="47"/>
      <c r="WPR88" s="47"/>
      <c r="WPS88" s="47"/>
      <c r="WPT88" s="47"/>
      <c r="WPU88" s="47"/>
      <c r="WPV88" s="47"/>
      <c r="WPW88" s="47"/>
      <c r="WPX88" s="47"/>
      <c r="WPY88" s="47"/>
      <c r="WPZ88" s="47"/>
      <c r="WQA88" s="47"/>
      <c r="WQB88" s="47"/>
      <c r="WQC88" s="47"/>
      <c r="WQD88" s="47"/>
      <c r="WQE88" s="47"/>
      <c r="WQF88" s="47"/>
      <c r="WQG88" s="47"/>
      <c r="WQH88" s="47"/>
      <c r="WQI88" s="47"/>
      <c r="WQJ88" s="47"/>
      <c r="WQK88" s="47"/>
      <c r="WQL88" s="47"/>
      <c r="WQM88" s="47"/>
      <c r="WQN88" s="47"/>
      <c r="WQO88" s="47"/>
      <c r="WQP88" s="47"/>
      <c r="WQQ88" s="47"/>
      <c r="WQR88" s="47"/>
      <c r="WQS88" s="47"/>
      <c r="WQT88" s="47"/>
      <c r="WQU88" s="47"/>
      <c r="WQV88" s="47"/>
      <c r="WQW88" s="47"/>
      <c r="WQX88" s="47"/>
      <c r="WQY88" s="47"/>
      <c r="WQZ88" s="47"/>
      <c r="WRA88" s="47"/>
      <c r="WRB88" s="47"/>
      <c r="WRC88" s="47"/>
      <c r="WRD88" s="47"/>
      <c r="WRE88" s="47"/>
      <c r="WRF88" s="47"/>
      <c r="WRG88" s="47"/>
      <c r="WRH88" s="47"/>
      <c r="WRI88" s="47"/>
      <c r="WRJ88" s="47"/>
      <c r="WRK88" s="47"/>
      <c r="WRL88" s="47"/>
      <c r="WRM88" s="47"/>
      <c r="WRN88" s="47"/>
      <c r="WRO88" s="47"/>
      <c r="WRP88" s="47"/>
      <c r="WRQ88" s="47"/>
      <c r="WRR88" s="47"/>
      <c r="WRS88" s="47"/>
      <c r="WRT88" s="47"/>
      <c r="WRU88" s="47"/>
      <c r="WRV88" s="47"/>
      <c r="WRW88" s="47"/>
      <c r="WRX88" s="47"/>
      <c r="WRY88" s="47"/>
      <c r="WRZ88" s="47"/>
      <c r="WSA88" s="47"/>
      <c r="WSB88" s="47"/>
      <c r="WSC88" s="47"/>
      <c r="WSD88" s="47"/>
      <c r="WSE88" s="47"/>
      <c r="WSF88" s="47"/>
      <c r="WSG88" s="47"/>
      <c r="WSH88" s="47"/>
      <c r="WSI88" s="47"/>
      <c r="WSJ88" s="47"/>
      <c r="WSK88" s="47"/>
      <c r="WSL88" s="47"/>
      <c r="WSM88" s="47"/>
      <c r="WSN88" s="47"/>
      <c r="WSO88" s="47"/>
      <c r="WSP88" s="47"/>
      <c r="WSQ88" s="47"/>
      <c r="WSR88" s="47"/>
      <c r="WSS88" s="47"/>
      <c r="WST88" s="47"/>
      <c r="WSU88" s="47"/>
      <c r="WSV88" s="47"/>
      <c r="WSW88" s="47"/>
      <c r="WSX88" s="47"/>
      <c r="WSY88" s="47"/>
      <c r="WSZ88" s="47"/>
      <c r="WTA88" s="47"/>
      <c r="WTB88" s="47"/>
      <c r="WTC88" s="47"/>
      <c r="WTD88" s="47"/>
      <c r="WTE88" s="47"/>
      <c r="WTF88" s="47"/>
      <c r="WTG88" s="47"/>
      <c r="WTH88" s="47"/>
      <c r="WTI88" s="47"/>
      <c r="WTJ88" s="47"/>
      <c r="WTK88" s="47"/>
      <c r="WTL88" s="47"/>
      <c r="WTM88" s="47"/>
      <c r="WTN88" s="47"/>
      <c r="WTO88" s="47"/>
      <c r="WTP88" s="47"/>
      <c r="WTQ88" s="47"/>
      <c r="WTR88" s="47"/>
      <c r="WTS88" s="47"/>
      <c r="WTT88" s="47"/>
      <c r="WTU88" s="47"/>
      <c r="WTV88" s="47"/>
      <c r="WTW88" s="47"/>
      <c r="WTX88" s="47"/>
      <c r="WTY88" s="47"/>
      <c r="WTZ88" s="47"/>
      <c r="WUA88" s="47"/>
      <c r="WUB88" s="47"/>
      <c r="WUC88" s="47"/>
      <c r="WUD88" s="47"/>
      <c r="WUE88" s="47"/>
      <c r="WUF88" s="47"/>
      <c r="WUG88" s="47"/>
      <c r="WUH88" s="47"/>
      <c r="WUI88" s="47"/>
      <c r="WUJ88" s="47"/>
      <c r="WUK88" s="47"/>
      <c r="WUL88" s="47"/>
      <c r="WUM88" s="47"/>
      <c r="WUN88" s="47"/>
      <c r="WUO88" s="47"/>
      <c r="WUP88" s="47"/>
      <c r="WUQ88" s="47"/>
      <c r="WUR88" s="47"/>
      <c r="WUS88" s="47"/>
      <c r="WUT88" s="47"/>
      <c r="WUU88" s="47"/>
      <c r="WUV88" s="47"/>
      <c r="WUW88" s="47"/>
      <c r="WUX88" s="47"/>
      <c r="WUY88" s="47"/>
      <c r="WUZ88" s="47"/>
      <c r="WVA88" s="47"/>
      <c r="WVB88" s="47"/>
      <c r="WVC88" s="47"/>
      <c r="WVD88" s="47"/>
      <c r="WVE88" s="47"/>
      <c r="WVF88" s="47"/>
      <c r="WVG88" s="47"/>
      <c r="WVH88" s="47"/>
      <c r="WVI88" s="47"/>
      <c r="WVJ88" s="47"/>
      <c r="WVK88" s="47"/>
      <c r="WVL88" s="47"/>
      <c r="WVM88" s="47"/>
      <c r="WVN88" s="47"/>
      <c r="WVO88" s="47"/>
      <c r="WVP88" s="47"/>
      <c r="WVQ88" s="47"/>
      <c r="WVR88" s="47"/>
      <c r="WVS88" s="47"/>
      <c r="WVT88" s="47"/>
      <c r="WVU88" s="47"/>
      <c r="WVV88" s="47"/>
      <c r="WVW88" s="47"/>
      <c r="WVX88" s="47"/>
      <c r="WVY88" s="47"/>
      <c r="WVZ88" s="47"/>
      <c r="WWA88" s="47"/>
      <c r="WWB88" s="47"/>
      <c r="WWC88" s="47"/>
      <c r="WWD88" s="47"/>
      <c r="WWE88" s="47"/>
      <c r="WWF88" s="47"/>
      <c r="WWG88" s="47"/>
      <c r="WWH88" s="47"/>
      <c r="WWI88" s="47"/>
      <c r="WWJ88" s="47"/>
      <c r="WWK88" s="47"/>
      <c r="WWL88" s="47"/>
      <c r="WWM88" s="47"/>
      <c r="WWN88" s="47"/>
      <c r="WWO88" s="47"/>
      <c r="WWP88" s="47"/>
      <c r="WWQ88" s="47"/>
      <c r="WWR88" s="47"/>
      <c r="WWS88" s="47"/>
      <c r="WWT88" s="47"/>
      <c r="WWU88" s="47"/>
      <c r="WWV88" s="47"/>
      <c r="WWW88" s="47"/>
      <c r="WWX88" s="47"/>
      <c r="WWY88" s="47"/>
      <c r="WWZ88" s="47"/>
      <c r="WXA88" s="47"/>
      <c r="WXB88" s="47"/>
      <c r="WXC88" s="47"/>
      <c r="WXD88" s="47"/>
      <c r="WXE88" s="47"/>
      <c r="WXF88" s="47"/>
      <c r="WXG88" s="47"/>
      <c r="WXH88" s="47"/>
      <c r="WXI88" s="47"/>
      <c r="WXJ88" s="47"/>
      <c r="WXK88" s="47"/>
      <c r="WXL88" s="47"/>
      <c r="WXM88" s="47"/>
      <c r="WXN88" s="47"/>
      <c r="WXO88" s="47"/>
      <c r="WXP88" s="47"/>
      <c r="WXQ88" s="47"/>
      <c r="WXR88" s="47"/>
      <c r="WXS88" s="47"/>
      <c r="WXT88" s="47"/>
      <c r="WXU88" s="47"/>
      <c r="WXV88" s="47"/>
      <c r="WXW88" s="47"/>
      <c r="WXX88" s="47"/>
      <c r="WXY88" s="47"/>
      <c r="WXZ88" s="47"/>
      <c r="WYA88" s="47"/>
      <c r="WYB88" s="47"/>
      <c r="WYC88" s="47"/>
      <c r="WYD88" s="47"/>
      <c r="WYE88" s="47"/>
      <c r="WYF88" s="47"/>
      <c r="WYG88" s="47"/>
      <c r="WYH88" s="47"/>
      <c r="WYI88" s="47"/>
      <c r="WYJ88" s="47"/>
      <c r="WYK88" s="47"/>
      <c r="WYL88" s="47"/>
      <c r="WYM88" s="47"/>
      <c r="WYN88" s="47"/>
      <c r="WYO88" s="47"/>
      <c r="WYP88" s="47"/>
      <c r="WYQ88" s="47"/>
      <c r="WYR88" s="47"/>
      <c r="WYS88" s="47"/>
      <c r="WYT88" s="47"/>
      <c r="WYU88" s="47"/>
      <c r="WYV88" s="47"/>
      <c r="WYW88" s="47"/>
      <c r="WYX88" s="47"/>
      <c r="WYY88" s="47"/>
      <c r="WYZ88" s="47"/>
      <c r="WZA88" s="47"/>
      <c r="WZB88" s="47"/>
      <c r="WZC88" s="47"/>
      <c r="WZD88" s="47"/>
      <c r="WZE88" s="47"/>
      <c r="WZF88" s="47"/>
      <c r="WZG88" s="47"/>
      <c r="WZH88" s="47"/>
      <c r="WZI88" s="47"/>
      <c r="WZJ88" s="47"/>
      <c r="WZK88" s="47"/>
      <c r="WZL88" s="47"/>
      <c r="WZM88" s="47"/>
      <c r="WZN88" s="47"/>
      <c r="WZO88" s="47"/>
      <c r="WZP88" s="47"/>
      <c r="WZQ88" s="47"/>
      <c r="WZR88" s="47"/>
      <c r="WZS88" s="47"/>
      <c r="WZT88" s="47"/>
      <c r="WZU88" s="47"/>
      <c r="WZV88" s="47"/>
      <c r="WZW88" s="47"/>
      <c r="WZX88" s="47"/>
      <c r="WZY88" s="47"/>
      <c r="WZZ88" s="47"/>
      <c r="XAA88" s="47"/>
      <c r="XAB88" s="47"/>
      <c r="XAC88" s="47"/>
      <c r="XAD88" s="47"/>
      <c r="XAE88" s="47"/>
      <c r="XAF88" s="47"/>
      <c r="XAG88" s="47"/>
      <c r="XAH88" s="47"/>
      <c r="XAI88" s="47"/>
      <c r="XAJ88" s="47"/>
      <c r="XAK88" s="47"/>
      <c r="XAL88" s="47"/>
      <c r="XAM88" s="47"/>
      <c r="XAN88" s="47"/>
      <c r="XAO88" s="47"/>
      <c r="XAP88" s="47"/>
      <c r="XAQ88" s="47"/>
      <c r="XAR88" s="47"/>
      <c r="XAS88" s="47"/>
      <c r="XAT88" s="47"/>
      <c r="XAU88" s="47"/>
      <c r="XAV88" s="47"/>
      <c r="XAW88" s="47"/>
      <c r="XAX88" s="47"/>
      <c r="XAY88" s="47"/>
      <c r="XAZ88" s="47"/>
      <c r="XBA88" s="47"/>
      <c r="XBB88" s="47"/>
      <c r="XBC88" s="47"/>
      <c r="XBD88" s="47"/>
      <c r="XBE88" s="47"/>
      <c r="XBF88" s="47"/>
      <c r="XBG88" s="47"/>
      <c r="XBH88" s="47"/>
      <c r="XBI88" s="47"/>
      <c r="XBJ88" s="47"/>
      <c r="XBK88" s="47"/>
      <c r="XBL88" s="47"/>
      <c r="XBM88" s="47"/>
      <c r="XBN88" s="47"/>
      <c r="XBO88" s="47"/>
      <c r="XBP88" s="47"/>
      <c r="XBQ88" s="47"/>
      <c r="XBR88" s="47"/>
      <c r="XBS88" s="47"/>
      <c r="XBT88" s="47"/>
      <c r="XBU88" s="47"/>
      <c r="XBV88" s="47"/>
      <c r="XBW88" s="47"/>
      <c r="XBX88" s="47"/>
      <c r="XBY88" s="47"/>
      <c r="XBZ88" s="47"/>
      <c r="XCA88" s="47"/>
      <c r="XCB88" s="47"/>
      <c r="XCC88" s="47"/>
      <c r="XCD88" s="47"/>
      <c r="XCE88" s="47"/>
      <c r="XCF88" s="47"/>
      <c r="XCG88" s="47"/>
      <c r="XCH88" s="47"/>
      <c r="XCI88" s="47"/>
      <c r="XCJ88" s="47"/>
      <c r="XCK88" s="47"/>
      <c r="XCL88" s="47"/>
      <c r="XCM88" s="47"/>
      <c r="XCN88" s="47"/>
      <c r="XCO88" s="47"/>
      <c r="XCP88" s="47"/>
      <c r="XCQ88" s="47"/>
      <c r="XCR88" s="47"/>
      <c r="XCS88" s="47"/>
      <c r="XCT88" s="47"/>
      <c r="XCU88" s="47"/>
      <c r="XCV88" s="47"/>
      <c r="XCW88" s="47"/>
      <c r="XCX88" s="47"/>
      <c r="XCY88" s="47"/>
      <c r="XCZ88" s="47"/>
      <c r="XDA88" s="47"/>
      <c r="XDB88" s="47"/>
      <c r="XDC88" s="47"/>
      <c r="XDD88" s="47"/>
      <c r="XDE88" s="47"/>
      <c r="XDF88" s="47"/>
      <c r="XDG88" s="47"/>
      <c r="XDH88" s="47"/>
      <c r="XDI88" s="47"/>
      <c r="XDJ88" s="47"/>
      <c r="XDK88" s="47"/>
      <c r="XDL88" s="47"/>
      <c r="XDM88" s="47"/>
      <c r="XDN88" s="47"/>
      <c r="XDO88" s="47"/>
      <c r="XDP88" s="47"/>
      <c r="XDQ88" s="47"/>
      <c r="XDR88" s="47"/>
      <c r="XDS88" s="47"/>
      <c r="XDT88" s="47"/>
      <c r="XDU88" s="47"/>
      <c r="XDV88" s="47"/>
      <c r="XDW88" s="47"/>
      <c r="XDX88" s="47"/>
      <c r="XDY88" s="47"/>
      <c r="XDZ88" s="47"/>
      <c r="XEA88" s="47"/>
      <c r="XEB88" s="47"/>
      <c r="XEC88" s="47"/>
      <c r="XED88" s="47"/>
      <c r="XEE88" s="47"/>
      <c r="XEF88" s="47"/>
      <c r="XEG88" s="47"/>
      <c r="XEH88" s="47"/>
      <c r="XEI88" s="47"/>
      <c r="XEJ88" s="47"/>
      <c r="XEK88" s="47"/>
      <c r="XEL88" s="47"/>
      <c r="XEM88" s="47"/>
      <c r="XEN88" s="47"/>
      <c r="XEO88" s="47"/>
      <c r="XEP88" s="47"/>
      <c r="XEQ88" s="47"/>
      <c r="XER88" s="47"/>
      <c r="XES88" s="47"/>
      <c r="XET88" s="47"/>
      <c r="XEU88" s="47"/>
      <c r="XEV88" s="47"/>
    </row>
    <row r="89" spans="1:16376" outlineLevel="2" x14ac:dyDescent="0.15">
      <c r="B89" s="26" t="s">
        <v>101</v>
      </c>
      <c r="C89" s="23" t="s">
        <v>260</v>
      </c>
      <c r="F89" s="14" t="s">
        <v>13</v>
      </c>
      <c r="G89"/>
      <c r="H89"/>
      <c r="I89"/>
      <c r="J89"/>
      <c r="K89"/>
      <c r="L89"/>
      <c r="O89" s="137">
        <v>90</v>
      </c>
      <c r="P89" s="42">
        <f>O89</f>
        <v>90</v>
      </c>
      <c r="Q89" s="42">
        <f t="shared" ref="Q89:T89" si="19">P89</f>
        <v>90</v>
      </c>
      <c r="R89" s="42">
        <f t="shared" si="19"/>
        <v>90</v>
      </c>
      <c r="S89" s="42">
        <f t="shared" si="19"/>
        <v>90</v>
      </c>
      <c r="T89" s="42">
        <f t="shared" si="19"/>
        <v>90</v>
      </c>
    </row>
    <row r="90" spans="1:16376" outlineLevel="2" x14ac:dyDescent="0.15">
      <c r="B90" s="22" t="s">
        <v>102</v>
      </c>
      <c r="G90"/>
      <c r="H90"/>
      <c r="I90"/>
      <c r="J90"/>
      <c r="K90"/>
      <c r="L90"/>
      <c r="R90" s="49"/>
      <c r="S90" s="49"/>
    </row>
    <row r="91" spans="1:16376" outlineLevel="2" x14ac:dyDescent="0.15">
      <c r="B91" s="26" t="s">
        <v>343</v>
      </c>
      <c r="C91" s="23" t="s">
        <v>260</v>
      </c>
      <c r="G91" s="47"/>
      <c r="H91" s="47"/>
      <c r="I91" s="47"/>
      <c r="J91" s="47"/>
      <c r="K91" s="47"/>
      <c r="L91" s="47"/>
      <c r="O91" s="137">
        <v>0</v>
      </c>
      <c r="P91" s="137">
        <v>0</v>
      </c>
      <c r="Q91" s="137">
        <v>0</v>
      </c>
      <c r="R91" s="137">
        <f>55/2</f>
        <v>27.5</v>
      </c>
      <c r="S91" s="137">
        <f>R91</f>
        <v>27.5</v>
      </c>
      <c r="T91" s="137">
        <v>0</v>
      </c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  <c r="IW91" s="47"/>
      <c r="IX91" s="47"/>
      <c r="IY91" s="47"/>
      <c r="IZ91" s="47"/>
      <c r="JA91" s="47"/>
      <c r="JB91" s="47"/>
      <c r="JC91" s="47"/>
      <c r="JD91" s="47"/>
      <c r="JE91" s="47"/>
      <c r="JF91" s="47"/>
      <c r="JG91" s="47"/>
      <c r="JH91" s="47"/>
      <c r="JI91" s="47"/>
      <c r="JJ91" s="47"/>
      <c r="JK91" s="47"/>
      <c r="JL91" s="47"/>
      <c r="JM91" s="47"/>
      <c r="JN91" s="47"/>
      <c r="JO91" s="47"/>
      <c r="JP91" s="47"/>
      <c r="JQ91" s="47"/>
      <c r="JR91" s="47"/>
      <c r="JS91" s="47"/>
      <c r="JT91" s="47"/>
      <c r="JU91" s="47"/>
      <c r="JV91" s="47"/>
      <c r="JW91" s="47"/>
      <c r="JX91" s="47"/>
      <c r="JY91" s="47"/>
      <c r="JZ91" s="47"/>
      <c r="KA91" s="47"/>
      <c r="KB91" s="47"/>
      <c r="KC91" s="47"/>
      <c r="KD91" s="47"/>
      <c r="KE91" s="47"/>
      <c r="KF91" s="47"/>
      <c r="KG91" s="47"/>
      <c r="KH91" s="47"/>
      <c r="KI91" s="47"/>
      <c r="KJ91" s="47"/>
      <c r="KK91" s="47"/>
      <c r="KL91" s="47"/>
      <c r="KM91" s="47"/>
      <c r="KN91" s="47"/>
      <c r="KO91" s="47"/>
      <c r="KP91" s="47"/>
      <c r="KQ91" s="47"/>
      <c r="KR91" s="47"/>
      <c r="KS91" s="47"/>
      <c r="KT91" s="47"/>
      <c r="KU91" s="47"/>
      <c r="KV91" s="47"/>
      <c r="KW91" s="47"/>
      <c r="KX91" s="47"/>
      <c r="KY91" s="47"/>
      <c r="KZ91" s="47"/>
      <c r="LA91" s="47"/>
      <c r="LB91" s="47"/>
      <c r="LC91" s="47"/>
      <c r="LD91" s="47"/>
      <c r="LE91" s="47"/>
      <c r="LF91" s="47"/>
      <c r="LG91" s="47"/>
      <c r="LH91" s="47"/>
      <c r="LI91" s="47"/>
      <c r="LJ91" s="47"/>
      <c r="LK91" s="47"/>
      <c r="LL91" s="47"/>
      <c r="LM91" s="47"/>
      <c r="LN91" s="47"/>
      <c r="LO91" s="47"/>
      <c r="LP91" s="47"/>
      <c r="LQ91" s="47"/>
      <c r="LR91" s="47"/>
      <c r="LS91" s="47"/>
      <c r="LT91" s="47"/>
      <c r="LU91" s="47"/>
      <c r="LV91" s="47"/>
      <c r="LW91" s="47"/>
      <c r="LX91" s="47"/>
      <c r="LY91" s="47"/>
      <c r="LZ91" s="47"/>
      <c r="MA91" s="47"/>
      <c r="MB91" s="47"/>
      <c r="MC91" s="47"/>
      <c r="MD91" s="47"/>
      <c r="ME91" s="47"/>
      <c r="MF91" s="47"/>
      <c r="MG91" s="47"/>
      <c r="MH91" s="47"/>
      <c r="MI91" s="47"/>
      <c r="MJ91" s="47"/>
      <c r="MK91" s="47"/>
      <c r="ML91" s="47"/>
      <c r="MM91" s="47"/>
      <c r="MN91" s="47"/>
      <c r="MO91" s="47"/>
      <c r="MP91" s="47"/>
      <c r="MQ91" s="47"/>
      <c r="MR91" s="47"/>
      <c r="MS91" s="47"/>
      <c r="MT91" s="47"/>
      <c r="MU91" s="47"/>
      <c r="MV91" s="47"/>
      <c r="MW91" s="47"/>
      <c r="MX91" s="47"/>
      <c r="MY91" s="47"/>
      <c r="MZ91" s="47"/>
      <c r="NA91" s="47"/>
      <c r="NB91" s="47"/>
      <c r="NC91" s="47"/>
      <c r="ND91" s="47"/>
      <c r="NE91" s="47"/>
      <c r="NF91" s="47"/>
      <c r="NG91" s="47"/>
      <c r="NH91" s="47"/>
      <c r="NI91" s="47"/>
      <c r="NJ91" s="47"/>
      <c r="NK91" s="47"/>
      <c r="NL91" s="47"/>
      <c r="NM91" s="47"/>
      <c r="NN91" s="47"/>
      <c r="NO91" s="47"/>
      <c r="NP91" s="47"/>
      <c r="NQ91" s="47"/>
      <c r="NR91" s="47"/>
      <c r="NS91" s="47"/>
      <c r="NT91" s="47"/>
      <c r="NU91" s="47"/>
      <c r="NV91" s="47"/>
      <c r="NW91" s="47"/>
      <c r="NX91" s="47"/>
      <c r="NY91" s="47"/>
      <c r="NZ91" s="47"/>
      <c r="OA91" s="47"/>
      <c r="OB91" s="47"/>
      <c r="OC91" s="47"/>
      <c r="OD91" s="47"/>
      <c r="OE91" s="47"/>
      <c r="OF91" s="47"/>
      <c r="OG91" s="47"/>
      <c r="OH91" s="47"/>
      <c r="OI91" s="47"/>
      <c r="OJ91" s="47"/>
      <c r="OK91" s="47"/>
      <c r="OL91" s="47"/>
      <c r="OM91" s="47"/>
      <c r="ON91" s="47"/>
      <c r="OO91" s="47"/>
      <c r="OP91" s="47"/>
      <c r="OQ91" s="47"/>
      <c r="OR91" s="47"/>
      <c r="OS91" s="47"/>
      <c r="OT91" s="47"/>
      <c r="OU91" s="47"/>
      <c r="OV91" s="47"/>
      <c r="OW91" s="47"/>
      <c r="OX91" s="47"/>
      <c r="OY91" s="47"/>
      <c r="OZ91" s="47"/>
      <c r="PA91" s="47"/>
      <c r="PB91" s="47"/>
      <c r="PC91" s="47"/>
      <c r="PD91" s="47"/>
      <c r="PE91" s="47"/>
      <c r="PF91" s="47"/>
      <c r="PG91" s="47"/>
      <c r="PH91" s="47"/>
      <c r="PI91" s="47"/>
      <c r="PJ91" s="47"/>
      <c r="PK91" s="47"/>
      <c r="PL91" s="47"/>
      <c r="PM91" s="47"/>
      <c r="PN91" s="47"/>
      <c r="PO91" s="47"/>
      <c r="PP91" s="47"/>
      <c r="PQ91" s="47"/>
      <c r="PR91" s="47"/>
      <c r="PS91" s="47"/>
      <c r="PT91" s="47"/>
      <c r="PU91" s="47"/>
      <c r="PV91" s="47"/>
      <c r="PW91" s="47"/>
      <c r="PX91" s="47"/>
      <c r="PY91" s="47"/>
      <c r="PZ91" s="47"/>
      <c r="QA91" s="47"/>
      <c r="QB91" s="47"/>
      <c r="QC91" s="47"/>
      <c r="QD91" s="47"/>
      <c r="QE91" s="47"/>
      <c r="QF91" s="47"/>
      <c r="QG91" s="47"/>
      <c r="QH91" s="47"/>
      <c r="QI91" s="47"/>
      <c r="QJ91" s="47"/>
      <c r="QK91" s="47"/>
      <c r="QL91" s="47"/>
      <c r="QM91" s="47"/>
      <c r="QN91" s="47"/>
      <c r="QO91" s="47"/>
      <c r="QP91" s="47"/>
      <c r="QQ91" s="47"/>
      <c r="QR91" s="47"/>
      <c r="QS91" s="47"/>
      <c r="QT91" s="47"/>
      <c r="QU91" s="47"/>
      <c r="QV91" s="47"/>
      <c r="QW91" s="47"/>
      <c r="QX91" s="47"/>
      <c r="QY91" s="47"/>
      <c r="QZ91" s="47"/>
      <c r="RA91" s="47"/>
      <c r="RB91" s="47"/>
      <c r="RC91" s="47"/>
      <c r="RD91" s="47"/>
      <c r="RE91" s="47"/>
      <c r="RF91" s="47"/>
      <c r="RG91" s="47"/>
      <c r="RH91" s="47"/>
      <c r="RI91" s="47"/>
      <c r="RJ91" s="47"/>
      <c r="RK91" s="47"/>
      <c r="RL91" s="47"/>
      <c r="RM91" s="47"/>
      <c r="RN91" s="47"/>
      <c r="RO91" s="47"/>
      <c r="RP91" s="47"/>
      <c r="RQ91" s="47"/>
      <c r="RR91" s="47"/>
      <c r="RS91" s="47"/>
      <c r="RT91" s="47"/>
      <c r="RU91" s="47"/>
      <c r="RV91" s="47"/>
      <c r="RW91" s="47"/>
      <c r="RX91" s="47"/>
      <c r="RY91" s="47"/>
      <c r="RZ91" s="47"/>
      <c r="SA91" s="47"/>
      <c r="SB91" s="47"/>
      <c r="SC91" s="47"/>
      <c r="SD91" s="47"/>
      <c r="SE91" s="47"/>
      <c r="SF91" s="47"/>
      <c r="SG91" s="47"/>
      <c r="SH91" s="47"/>
      <c r="SI91" s="47"/>
      <c r="SJ91" s="47"/>
      <c r="SK91" s="47"/>
      <c r="SL91" s="47"/>
      <c r="SM91" s="47"/>
      <c r="SN91" s="47"/>
      <c r="SO91" s="47"/>
      <c r="SP91" s="47"/>
      <c r="SQ91" s="47"/>
      <c r="SR91" s="47"/>
      <c r="SS91" s="47"/>
      <c r="ST91" s="47"/>
      <c r="SU91" s="47"/>
      <c r="SV91" s="47"/>
      <c r="SW91" s="47"/>
      <c r="SX91" s="47"/>
      <c r="SY91" s="47"/>
      <c r="SZ91" s="47"/>
      <c r="TA91" s="47"/>
      <c r="TB91" s="47"/>
      <c r="TC91" s="47"/>
      <c r="TD91" s="47"/>
      <c r="TE91" s="47"/>
      <c r="TF91" s="47"/>
      <c r="TG91" s="47"/>
      <c r="TH91" s="47"/>
      <c r="TI91" s="47"/>
      <c r="TJ91" s="47"/>
      <c r="TK91" s="47"/>
      <c r="TL91" s="47"/>
      <c r="TM91" s="47"/>
      <c r="TN91" s="47"/>
      <c r="TO91" s="47"/>
      <c r="TP91" s="47"/>
      <c r="TQ91" s="47"/>
      <c r="TR91" s="47"/>
      <c r="TS91" s="47"/>
      <c r="TT91" s="47"/>
      <c r="TU91" s="47"/>
      <c r="TV91" s="47"/>
      <c r="TW91" s="47"/>
      <c r="TX91" s="47"/>
      <c r="TY91" s="47"/>
      <c r="TZ91" s="47"/>
      <c r="UA91" s="47"/>
      <c r="UB91" s="47"/>
      <c r="UC91" s="47"/>
      <c r="UD91" s="47"/>
      <c r="UE91" s="47"/>
      <c r="UF91" s="47"/>
      <c r="UG91" s="47"/>
      <c r="UH91" s="47"/>
      <c r="UI91" s="47"/>
      <c r="UJ91" s="47"/>
      <c r="UK91" s="47"/>
      <c r="UL91" s="47"/>
      <c r="UM91" s="47"/>
      <c r="UN91" s="47"/>
      <c r="UO91" s="47"/>
      <c r="UP91" s="47"/>
      <c r="UQ91" s="47"/>
      <c r="UR91" s="47"/>
      <c r="US91" s="47"/>
      <c r="UT91" s="47"/>
      <c r="UU91" s="47"/>
      <c r="UV91" s="47"/>
      <c r="UW91" s="47"/>
      <c r="UX91" s="47"/>
      <c r="UY91" s="47"/>
      <c r="UZ91" s="47"/>
      <c r="VA91" s="47"/>
      <c r="VB91" s="47"/>
      <c r="VC91" s="47"/>
      <c r="VD91" s="47"/>
      <c r="VE91" s="47"/>
      <c r="VF91" s="47"/>
      <c r="VG91" s="47"/>
      <c r="VH91" s="47"/>
      <c r="VI91" s="47"/>
      <c r="VJ91" s="47"/>
      <c r="VK91" s="47"/>
      <c r="VL91" s="47"/>
      <c r="VM91" s="47"/>
      <c r="VN91" s="47"/>
      <c r="VO91" s="47"/>
      <c r="VP91" s="47"/>
      <c r="VQ91" s="47"/>
      <c r="VR91" s="47"/>
      <c r="VS91" s="47"/>
      <c r="VT91" s="47"/>
      <c r="VU91" s="47"/>
      <c r="VV91" s="47"/>
      <c r="VW91" s="47"/>
      <c r="VX91" s="47"/>
      <c r="VY91" s="47"/>
      <c r="VZ91" s="47"/>
      <c r="WA91" s="47"/>
      <c r="WB91" s="47"/>
      <c r="WC91" s="47"/>
      <c r="WD91" s="47"/>
      <c r="WE91" s="47"/>
      <c r="WF91" s="47"/>
      <c r="WG91" s="47"/>
      <c r="WH91" s="47"/>
      <c r="WI91" s="47"/>
      <c r="WJ91" s="47"/>
      <c r="WK91" s="47"/>
      <c r="WL91" s="47"/>
      <c r="WM91" s="47"/>
      <c r="WN91" s="47"/>
      <c r="WO91" s="47"/>
      <c r="WP91" s="47"/>
      <c r="WQ91" s="47"/>
      <c r="WR91" s="47"/>
      <c r="WS91" s="47"/>
      <c r="WT91" s="47"/>
      <c r="WU91" s="47"/>
      <c r="WV91" s="47"/>
      <c r="WW91" s="47"/>
      <c r="WX91" s="47"/>
      <c r="WY91" s="47"/>
      <c r="WZ91" s="47"/>
      <c r="XA91" s="47"/>
      <c r="XB91" s="47"/>
      <c r="XC91" s="47"/>
      <c r="XD91" s="47"/>
      <c r="XE91" s="47"/>
      <c r="XF91" s="47"/>
      <c r="XG91" s="47"/>
      <c r="XH91" s="47"/>
      <c r="XI91" s="47"/>
      <c r="XJ91" s="47"/>
      <c r="XK91" s="47"/>
      <c r="XL91" s="47"/>
      <c r="XM91" s="47"/>
      <c r="XN91" s="47"/>
      <c r="XO91" s="47"/>
      <c r="XP91" s="47"/>
      <c r="XQ91" s="47"/>
      <c r="XR91" s="47"/>
      <c r="XS91" s="47"/>
      <c r="XT91" s="47"/>
      <c r="XU91" s="47"/>
      <c r="XV91" s="47"/>
      <c r="XW91" s="47"/>
      <c r="XX91" s="47"/>
      <c r="XY91" s="47"/>
      <c r="XZ91" s="47"/>
      <c r="YA91" s="47"/>
      <c r="YB91" s="47"/>
      <c r="YC91" s="47"/>
      <c r="YD91" s="47"/>
      <c r="YE91" s="47"/>
      <c r="YF91" s="47"/>
      <c r="YG91" s="47"/>
      <c r="YH91" s="47"/>
      <c r="YI91" s="47"/>
      <c r="YJ91" s="47"/>
      <c r="YK91" s="47"/>
      <c r="YL91" s="47"/>
      <c r="YM91" s="47"/>
      <c r="YN91" s="47"/>
      <c r="YO91" s="47"/>
      <c r="YP91" s="47"/>
      <c r="YQ91" s="47"/>
      <c r="YR91" s="47"/>
      <c r="YS91" s="47"/>
      <c r="YT91" s="47"/>
      <c r="YU91" s="47"/>
      <c r="YV91" s="47"/>
      <c r="YW91" s="47"/>
      <c r="YX91" s="47"/>
      <c r="YY91" s="47"/>
      <c r="YZ91" s="47"/>
      <c r="ZA91" s="47"/>
      <c r="ZB91" s="47"/>
      <c r="ZC91" s="47"/>
      <c r="ZD91" s="47"/>
      <c r="ZE91" s="47"/>
      <c r="ZF91" s="47"/>
      <c r="ZG91" s="47"/>
      <c r="ZH91" s="47"/>
      <c r="ZI91" s="47"/>
      <c r="ZJ91" s="47"/>
      <c r="ZK91" s="47"/>
      <c r="ZL91" s="47"/>
      <c r="ZM91" s="47"/>
      <c r="ZN91" s="47"/>
      <c r="ZO91" s="47"/>
      <c r="ZP91" s="47"/>
      <c r="ZQ91" s="47"/>
      <c r="ZR91" s="47"/>
      <c r="ZS91" s="47"/>
      <c r="ZT91" s="47"/>
      <c r="ZU91" s="47"/>
      <c r="ZV91" s="47"/>
      <c r="ZW91" s="47"/>
      <c r="ZX91" s="47"/>
      <c r="ZY91" s="47"/>
      <c r="ZZ91" s="47"/>
      <c r="AAA91" s="47"/>
      <c r="AAB91" s="47"/>
      <c r="AAC91" s="47"/>
      <c r="AAD91" s="47"/>
      <c r="AAE91" s="47"/>
      <c r="AAF91" s="47"/>
      <c r="AAG91" s="47"/>
      <c r="AAH91" s="47"/>
      <c r="AAI91" s="47"/>
      <c r="AAJ91" s="47"/>
      <c r="AAK91" s="47"/>
      <c r="AAL91" s="47"/>
      <c r="AAM91" s="47"/>
      <c r="AAN91" s="47"/>
      <c r="AAO91" s="47"/>
      <c r="AAP91" s="47"/>
      <c r="AAQ91" s="47"/>
      <c r="AAR91" s="47"/>
      <c r="AAS91" s="47"/>
      <c r="AAT91" s="47"/>
      <c r="AAU91" s="47"/>
      <c r="AAV91" s="47"/>
      <c r="AAW91" s="47"/>
      <c r="AAX91" s="47"/>
      <c r="AAY91" s="47"/>
      <c r="AAZ91" s="47"/>
      <c r="ABA91" s="47"/>
      <c r="ABB91" s="47"/>
      <c r="ABC91" s="47"/>
      <c r="ABD91" s="47"/>
      <c r="ABE91" s="47"/>
      <c r="ABF91" s="47"/>
      <c r="ABG91" s="47"/>
      <c r="ABH91" s="47"/>
      <c r="ABI91" s="47"/>
      <c r="ABJ91" s="47"/>
      <c r="ABK91" s="47"/>
      <c r="ABL91" s="47"/>
      <c r="ABM91" s="47"/>
      <c r="ABN91" s="47"/>
      <c r="ABO91" s="47"/>
      <c r="ABP91" s="47"/>
      <c r="ABQ91" s="47"/>
      <c r="ABR91" s="47"/>
      <c r="ABS91" s="47"/>
      <c r="ABT91" s="47"/>
      <c r="ABU91" s="47"/>
      <c r="ABV91" s="47"/>
      <c r="ABW91" s="47"/>
      <c r="ABX91" s="47"/>
      <c r="ABY91" s="47"/>
      <c r="ABZ91" s="47"/>
      <c r="ACA91" s="47"/>
      <c r="ACB91" s="47"/>
      <c r="ACC91" s="47"/>
      <c r="ACD91" s="47"/>
      <c r="ACE91" s="47"/>
      <c r="ACF91" s="47"/>
      <c r="ACG91" s="47"/>
      <c r="ACH91" s="47"/>
      <c r="ACI91" s="47"/>
      <c r="ACJ91" s="47"/>
      <c r="ACK91" s="47"/>
      <c r="ACL91" s="47"/>
      <c r="ACM91" s="47"/>
      <c r="ACN91" s="47"/>
      <c r="ACO91" s="47"/>
      <c r="ACP91" s="47"/>
      <c r="ACQ91" s="47"/>
      <c r="ACR91" s="47"/>
      <c r="ACS91" s="47"/>
      <c r="ACT91" s="47"/>
      <c r="ACU91" s="47"/>
      <c r="ACV91" s="47"/>
      <c r="ACW91" s="47"/>
      <c r="ACX91" s="47"/>
      <c r="ACY91" s="47"/>
      <c r="ACZ91" s="47"/>
      <c r="ADA91" s="47"/>
      <c r="ADB91" s="47"/>
      <c r="ADC91" s="47"/>
      <c r="ADD91" s="47"/>
      <c r="ADE91" s="47"/>
      <c r="ADF91" s="47"/>
      <c r="ADG91" s="47"/>
      <c r="ADH91" s="47"/>
      <c r="ADI91" s="47"/>
      <c r="ADJ91" s="47"/>
      <c r="ADK91" s="47"/>
      <c r="ADL91" s="47"/>
      <c r="ADM91" s="47"/>
      <c r="ADN91" s="47"/>
      <c r="ADO91" s="47"/>
      <c r="ADP91" s="47"/>
      <c r="ADQ91" s="47"/>
      <c r="ADR91" s="47"/>
      <c r="ADS91" s="47"/>
      <c r="ADT91" s="47"/>
      <c r="ADU91" s="47"/>
      <c r="ADV91" s="47"/>
      <c r="ADW91" s="47"/>
      <c r="ADX91" s="47"/>
      <c r="ADY91" s="47"/>
      <c r="ADZ91" s="47"/>
      <c r="AEA91" s="47"/>
      <c r="AEB91" s="47"/>
      <c r="AEC91" s="47"/>
      <c r="AED91" s="47"/>
      <c r="AEE91" s="47"/>
      <c r="AEF91" s="47"/>
      <c r="AEG91" s="47"/>
      <c r="AEH91" s="47"/>
      <c r="AEI91" s="47"/>
      <c r="AEJ91" s="47"/>
      <c r="AEK91" s="47"/>
      <c r="AEL91" s="47"/>
      <c r="AEM91" s="47"/>
      <c r="AEN91" s="47"/>
      <c r="AEO91" s="47"/>
      <c r="AEP91" s="47"/>
      <c r="AEQ91" s="47"/>
      <c r="AER91" s="47"/>
      <c r="AES91" s="47"/>
      <c r="AET91" s="47"/>
      <c r="AEU91" s="47"/>
      <c r="AEV91" s="47"/>
      <c r="AEW91" s="47"/>
      <c r="AEX91" s="47"/>
      <c r="AEY91" s="47"/>
      <c r="AEZ91" s="47"/>
      <c r="AFA91" s="47"/>
      <c r="AFB91" s="47"/>
      <c r="AFC91" s="47"/>
      <c r="AFD91" s="47"/>
      <c r="AFE91" s="47"/>
      <c r="AFF91" s="47"/>
      <c r="AFG91" s="47"/>
      <c r="AFH91" s="47"/>
      <c r="AFI91" s="47"/>
      <c r="AFJ91" s="47"/>
      <c r="AFK91" s="47"/>
      <c r="AFL91" s="47"/>
      <c r="AFM91" s="47"/>
      <c r="AFN91" s="47"/>
      <c r="AFO91" s="47"/>
      <c r="AFP91" s="47"/>
      <c r="AFQ91" s="47"/>
      <c r="AFR91" s="47"/>
      <c r="AFS91" s="47"/>
      <c r="AFT91" s="47"/>
      <c r="AFU91" s="47"/>
      <c r="AFV91" s="47"/>
      <c r="AFW91" s="47"/>
      <c r="AFX91" s="47"/>
      <c r="AFY91" s="47"/>
      <c r="AFZ91" s="47"/>
      <c r="AGA91" s="47"/>
      <c r="AGB91" s="47"/>
      <c r="AGC91" s="47"/>
      <c r="AGD91" s="47"/>
      <c r="AGE91" s="47"/>
      <c r="AGF91" s="47"/>
      <c r="AGG91" s="47"/>
      <c r="AGH91" s="47"/>
      <c r="AGI91" s="47"/>
      <c r="AGJ91" s="47"/>
      <c r="AGK91" s="47"/>
      <c r="AGL91" s="47"/>
      <c r="AGM91" s="47"/>
      <c r="AGN91" s="47"/>
      <c r="AGO91" s="47"/>
      <c r="AGP91" s="47"/>
      <c r="AGQ91" s="47"/>
      <c r="AGR91" s="47"/>
      <c r="AGS91" s="47"/>
      <c r="AGT91" s="47"/>
      <c r="AGU91" s="47"/>
      <c r="AGV91" s="47"/>
      <c r="AGW91" s="47"/>
      <c r="AGX91" s="47"/>
      <c r="AGY91" s="47"/>
      <c r="AGZ91" s="47"/>
      <c r="AHA91" s="47"/>
      <c r="AHB91" s="47"/>
      <c r="AHC91" s="47"/>
      <c r="AHD91" s="47"/>
      <c r="AHE91" s="47"/>
      <c r="AHF91" s="47"/>
      <c r="AHG91" s="47"/>
      <c r="AHH91" s="47"/>
      <c r="AHI91" s="47"/>
      <c r="AHJ91" s="47"/>
      <c r="AHK91" s="47"/>
      <c r="AHL91" s="47"/>
      <c r="AHM91" s="47"/>
      <c r="AHN91" s="47"/>
      <c r="AHO91" s="47"/>
      <c r="AHP91" s="47"/>
      <c r="AHQ91" s="47"/>
      <c r="AHR91" s="47"/>
      <c r="AHS91" s="47"/>
      <c r="AHT91" s="47"/>
      <c r="AHU91" s="47"/>
      <c r="AHV91" s="47"/>
      <c r="AHW91" s="47"/>
      <c r="AHX91" s="47"/>
      <c r="AHY91" s="47"/>
      <c r="AHZ91" s="47"/>
      <c r="AIA91" s="47"/>
      <c r="AIB91" s="47"/>
      <c r="AIC91" s="47"/>
      <c r="AID91" s="47"/>
      <c r="AIE91" s="47"/>
      <c r="AIF91" s="47"/>
      <c r="AIG91" s="47"/>
      <c r="AIH91" s="47"/>
      <c r="AII91" s="47"/>
      <c r="AIJ91" s="47"/>
      <c r="AIK91" s="47"/>
      <c r="AIL91" s="47"/>
      <c r="AIM91" s="47"/>
      <c r="AIN91" s="47"/>
      <c r="AIO91" s="47"/>
      <c r="AIP91" s="47"/>
      <c r="AIQ91" s="47"/>
      <c r="AIR91" s="47"/>
      <c r="AIS91" s="47"/>
      <c r="AIT91" s="47"/>
      <c r="AIU91" s="47"/>
      <c r="AIV91" s="47"/>
      <c r="AIW91" s="47"/>
      <c r="AIX91" s="47"/>
      <c r="AIY91" s="47"/>
      <c r="AIZ91" s="47"/>
      <c r="AJA91" s="47"/>
      <c r="AJB91" s="47"/>
      <c r="AJC91" s="47"/>
      <c r="AJD91" s="47"/>
      <c r="AJE91" s="47"/>
      <c r="AJF91" s="47"/>
      <c r="AJG91" s="47"/>
      <c r="AJH91" s="47"/>
      <c r="AJI91" s="47"/>
      <c r="AJJ91" s="47"/>
      <c r="AJK91" s="47"/>
      <c r="AJL91" s="47"/>
      <c r="AJM91" s="47"/>
      <c r="AJN91" s="47"/>
      <c r="AJO91" s="47"/>
      <c r="AJP91" s="47"/>
      <c r="AJQ91" s="47"/>
      <c r="AJR91" s="47"/>
      <c r="AJS91" s="47"/>
      <c r="AJT91" s="47"/>
      <c r="AJU91" s="47"/>
      <c r="AJV91" s="47"/>
      <c r="AJW91" s="47"/>
      <c r="AJX91" s="47"/>
      <c r="AJY91" s="47"/>
      <c r="AJZ91" s="47"/>
      <c r="AKA91" s="47"/>
      <c r="AKB91" s="47"/>
      <c r="AKC91" s="47"/>
      <c r="AKD91" s="47"/>
      <c r="AKE91" s="47"/>
      <c r="AKF91" s="47"/>
      <c r="AKG91" s="47"/>
      <c r="AKH91" s="47"/>
      <c r="AKI91" s="47"/>
      <c r="AKJ91" s="47"/>
      <c r="AKK91" s="47"/>
      <c r="AKL91" s="47"/>
      <c r="AKM91" s="47"/>
      <c r="AKN91" s="47"/>
      <c r="AKO91" s="47"/>
      <c r="AKP91" s="47"/>
      <c r="AKQ91" s="47"/>
      <c r="AKR91" s="47"/>
      <c r="AKS91" s="47"/>
      <c r="AKT91" s="47"/>
      <c r="AKU91" s="47"/>
      <c r="AKV91" s="47"/>
      <c r="AKW91" s="47"/>
      <c r="AKX91" s="47"/>
      <c r="AKY91" s="47"/>
      <c r="AKZ91" s="47"/>
      <c r="ALA91" s="47"/>
      <c r="ALB91" s="47"/>
      <c r="ALC91" s="47"/>
      <c r="ALD91" s="47"/>
      <c r="ALE91" s="47"/>
      <c r="ALF91" s="47"/>
      <c r="ALG91" s="47"/>
      <c r="ALH91" s="47"/>
      <c r="ALI91" s="47"/>
      <c r="ALJ91" s="47"/>
      <c r="ALK91" s="47"/>
      <c r="ALL91" s="47"/>
      <c r="ALM91" s="47"/>
      <c r="ALN91" s="47"/>
      <c r="ALO91" s="47"/>
      <c r="ALP91" s="47"/>
      <c r="ALQ91" s="47"/>
      <c r="ALR91" s="47"/>
      <c r="ALS91" s="47"/>
      <c r="ALT91" s="47"/>
      <c r="ALU91" s="47"/>
      <c r="ALV91" s="47"/>
      <c r="ALW91" s="47"/>
      <c r="ALX91" s="47"/>
      <c r="ALY91" s="47"/>
      <c r="ALZ91" s="47"/>
      <c r="AMA91" s="47"/>
      <c r="AMB91" s="47"/>
      <c r="AMC91" s="47"/>
      <c r="AMD91" s="47"/>
      <c r="AME91" s="47"/>
      <c r="AMF91" s="47"/>
      <c r="AMG91" s="47"/>
      <c r="AMH91" s="47"/>
      <c r="AMI91" s="47"/>
      <c r="AMJ91" s="47"/>
      <c r="AMK91" s="47"/>
      <c r="AML91" s="47"/>
      <c r="AMM91" s="47"/>
      <c r="AMN91" s="47"/>
      <c r="AMO91" s="47"/>
      <c r="AMP91" s="47"/>
      <c r="AMQ91" s="47"/>
      <c r="AMR91" s="47"/>
      <c r="AMS91" s="47"/>
      <c r="AMT91" s="47"/>
      <c r="AMU91" s="47"/>
      <c r="AMV91" s="47"/>
      <c r="AMW91" s="47"/>
      <c r="AMX91" s="47"/>
      <c r="AMY91" s="47"/>
      <c r="AMZ91" s="47"/>
      <c r="ANA91" s="47"/>
      <c r="ANB91" s="47"/>
      <c r="ANC91" s="47"/>
      <c r="AND91" s="47"/>
      <c r="ANE91" s="47"/>
      <c r="ANF91" s="47"/>
      <c r="ANG91" s="47"/>
      <c r="ANH91" s="47"/>
      <c r="ANI91" s="47"/>
      <c r="ANJ91" s="47"/>
      <c r="ANK91" s="47"/>
      <c r="ANL91" s="47"/>
      <c r="ANM91" s="47"/>
      <c r="ANN91" s="47"/>
      <c r="ANO91" s="47"/>
      <c r="ANP91" s="47"/>
      <c r="ANQ91" s="47"/>
      <c r="ANR91" s="47"/>
      <c r="ANS91" s="47"/>
      <c r="ANT91" s="47"/>
      <c r="ANU91" s="47"/>
      <c r="ANV91" s="47"/>
      <c r="ANW91" s="47"/>
      <c r="ANX91" s="47"/>
      <c r="ANY91" s="47"/>
      <c r="ANZ91" s="47"/>
      <c r="AOA91" s="47"/>
      <c r="AOB91" s="47"/>
      <c r="AOC91" s="47"/>
      <c r="AOD91" s="47"/>
      <c r="AOE91" s="47"/>
      <c r="AOF91" s="47"/>
      <c r="AOG91" s="47"/>
      <c r="AOH91" s="47"/>
      <c r="AOI91" s="47"/>
      <c r="AOJ91" s="47"/>
      <c r="AOK91" s="47"/>
      <c r="AOL91" s="47"/>
      <c r="AOM91" s="47"/>
      <c r="AON91" s="47"/>
      <c r="AOO91" s="47"/>
      <c r="AOP91" s="47"/>
      <c r="AOQ91" s="47"/>
      <c r="AOR91" s="47"/>
      <c r="AOS91" s="47"/>
      <c r="AOT91" s="47"/>
      <c r="AOU91" s="47"/>
      <c r="AOV91" s="47"/>
      <c r="AOW91" s="47"/>
      <c r="AOX91" s="47"/>
      <c r="AOY91" s="47"/>
      <c r="AOZ91" s="47"/>
      <c r="APA91" s="47"/>
      <c r="APB91" s="47"/>
      <c r="APC91" s="47"/>
      <c r="APD91" s="47"/>
      <c r="APE91" s="47"/>
      <c r="APF91" s="47"/>
      <c r="APG91" s="47"/>
      <c r="APH91" s="47"/>
      <c r="API91" s="47"/>
      <c r="APJ91" s="47"/>
      <c r="APK91" s="47"/>
      <c r="APL91" s="47"/>
      <c r="APM91" s="47"/>
      <c r="APN91" s="47"/>
      <c r="APO91" s="47"/>
      <c r="APP91" s="47"/>
      <c r="APQ91" s="47"/>
      <c r="APR91" s="47"/>
      <c r="APS91" s="47"/>
      <c r="APT91" s="47"/>
      <c r="APU91" s="47"/>
      <c r="APV91" s="47"/>
      <c r="APW91" s="47"/>
      <c r="APX91" s="47"/>
      <c r="APY91" s="47"/>
      <c r="APZ91" s="47"/>
      <c r="AQA91" s="47"/>
      <c r="AQB91" s="47"/>
      <c r="AQC91" s="47"/>
      <c r="AQD91" s="47"/>
      <c r="AQE91" s="47"/>
      <c r="AQF91" s="47"/>
      <c r="AQG91" s="47"/>
      <c r="AQH91" s="47"/>
      <c r="AQI91" s="47"/>
      <c r="AQJ91" s="47"/>
      <c r="AQK91" s="47"/>
      <c r="AQL91" s="47"/>
      <c r="AQM91" s="47"/>
      <c r="AQN91" s="47"/>
      <c r="AQO91" s="47"/>
      <c r="AQP91" s="47"/>
      <c r="AQQ91" s="47"/>
      <c r="AQR91" s="47"/>
      <c r="AQS91" s="47"/>
      <c r="AQT91" s="47"/>
      <c r="AQU91" s="47"/>
      <c r="AQV91" s="47"/>
      <c r="AQW91" s="47"/>
      <c r="AQX91" s="47"/>
      <c r="AQY91" s="47"/>
      <c r="AQZ91" s="47"/>
      <c r="ARA91" s="47"/>
      <c r="ARB91" s="47"/>
      <c r="ARC91" s="47"/>
      <c r="ARD91" s="47"/>
      <c r="ARE91" s="47"/>
      <c r="ARF91" s="47"/>
      <c r="ARG91" s="47"/>
      <c r="ARH91" s="47"/>
      <c r="ARI91" s="47"/>
      <c r="ARJ91" s="47"/>
      <c r="ARK91" s="47"/>
      <c r="ARL91" s="47"/>
      <c r="ARM91" s="47"/>
      <c r="ARN91" s="47"/>
      <c r="ARO91" s="47"/>
      <c r="ARP91" s="47"/>
      <c r="ARQ91" s="47"/>
      <c r="ARR91" s="47"/>
      <c r="ARS91" s="47"/>
      <c r="ART91" s="47"/>
      <c r="ARU91" s="47"/>
      <c r="ARV91" s="47"/>
      <c r="ARW91" s="47"/>
      <c r="ARX91" s="47"/>
      <c r="ARY91" s="47"/>
      <c r="ARZ91" s="47"/>
      <c r="ASA91" s="47"/>
      <c r="ASB91" s="47"/>
      <c r="ASC91" s="47"/>
      <c r="ASD91" s="47"/>
      <c r="ASE91" s="47"/>
      <c r="ASF91" s="47"/>
      <c r="ASG91" s="47"/>
      <c r="ASH91" s="47"/>
      <c r="ASI91" s="47"/>
      <c r="ASJ91" s="47"/>
      <c r="ASK91" s="47"/>
      <c r="ASL91" s="47"/>
      <c r="ASM91" s="47"/>
      <c r="ASN91" s="47"/>
      <c r="ASO91" s="47"/>
      <c r="ASP91" s="47"/>
      <c r="ASQ91" s="47"/>
      <c r="ASR91" s="47"/>
      <c r="ASS91" s="47"/>
      <c r="AST91" s="47"/>
      <c r="ASU91" s="47"/>
      <c r="ASV91" s="47"/>
      <c r="ASW91" s="47"/>
      <c r="ASX91" s="47"/>
      <c r="ASY91" s="47"/>
      <c r="ASZ91" s="47"/>
      <c r="ATA91" s="47"/>
      <c r="ATB91" s="47"/>
      <c r="ATC91" s="47"/>
      <c r="ATD91" s="47"/>
      <c r="ATE91" s="47"/>
      <c r="ATF91" s="47"/>
      <c r="ATG91" s="47"/>
      <c r="ATH91" s="47"/>
      <c r="ATI91" s="47"/>
      <c r="ATJ91" s="47"/>
      <c r="ATK91" s="47"/>
      <c r="ATL91" s="47"/>
      <c r="ATM91" s="47"/>
      <c r="ATN91" s="47"/>
      <c r="ATO91" s="47"/>
      <c r="ATP91" s="47"/>
      <c r="ATQ91" s="47"/>
      <c r="ATR91" s="47"/>
      <c r="ATS91" s="47"/>
      <c r="ATT91" s="47"/>
      <c r="ATU91" s="47"/>
      <c r="ATV91" s="47"/>
      <c r="ATW91" s="47"/>
      <c r="ATX91" s="47"/>
      <c r="ATY91" s="47"/>
      <c r="ATZ91" s="47"/>
      <c r="AUA91" s="47"/>
      <c r="AUB91" s="47"/>
      <c r="AUC91" s="47"/>
      <c r="AUD91" s="47"/>
      <c r="AUE91" s="47"/>
      <c r="AUF91" s="47"/>
      <c r="AUG91" s="47"/>
      <c r="AUH91" s="47"/>
      <c r="AUI91" s="47"/>
      <c r="AUJ91" s="47"/>
      <c r="AUK91" s="47"/>
      <c r="AUL91" s="47"/>
      <c r="AUM91" s="47"/>
      <c r="AUN91" s="47"/>
      <c r="AUO91" s="47"/>
      <c r="AUP91" s="47"/>
      <c r="AUQ91" s="47"/>
      <c r="AUR91" s="47"/>
      <c r="AUS91" s="47"/>
      <c r="AUT91" s="47"/>
      <c r="AUU91" s="47"/>
      <c r="AUV91" s="47"/>
      <c r="AUW91" s="47"/>
      <c r="AUX91" s="47"/>
      <c r="AUY91" s="47"/>
      <c r="AUZ91" s="47"/>
      <c r="AVA91" s="47"/>
      <c r="AVB91" s="47"/>
      <c r="AVC91" s="47"/>
      <c r="AVD91" s="47"/>
      <c r="AVE91" s="47"/>
      <c r="AVF91" s="47"/>
      <c r="AVG91" s="47"/>
      <c r="AVH91" s="47"/>
      <c r="AVI91" s="47"/>
      <c r="AVJ91" s="47"/>
      <c r="AVK91" s="47"/>
      <c r="AVL91" s="47"/>
      <c r="AVM91" s="47"/>
      <c r="AVN91" s="47"/>
      <c r="AVO91" s="47"/>
      <c r="AVP91" s="47"/>
      <c r="AVQ91" s="47"/>
      <c r="AVR91" s="47"/>
      <c r="AVS91" s="47"/>
      <c r="AVT91" s="47"/>
      <c r="AVU91" s="47"/>
      <c r="AVV91" s="47"/>
      <c r="AVW91" s="47"/>
      <c r="AVX91" s="47"/>
      <c r="AVY91" s="47"/>
      <c r="AVZ91" s="47"/>
      <c r="AWA91" s="47"/>
      <c r="AWB91" s="47"/>
      <c r="AWC91" s="47"/>
      <c r="AWD91" s="47"/>
      <c r="AWE91" s="47"/>
      <c r="AWF91" s="47"/>
      <c r="AWG91" s="47"/>
      <c r="AWH91" s="47"/>
      <c r="AWI91" s="47"/>
      <c r="AWJ91" s="47"/>
      <c r="AWK91" s="47"/>
      <c r="AWL91" s="47"/>
      <c r="AWM91" s="47"/>
      <c r="AWN91" s="47"/>
      <c r="AWO91" s="47"/>
      <c r="AWP91" s="47"/>
      <c r="AWQ91" s="47"/>
      <c r="AWR91" s="47"/>
      <c r="AWS91" s="47"/>
      <c r="AWT91" s="47"/>
      <c r="AWU91" s="47"/>
      <c r="AWV91" s="47"/>
      <c r="AWW91" s="47"/>
      <c r="AWX91" s="47"/>
      <c r="AWY91" s="47"/>
      <c r="AWZ91" s="47"/>
      <c r="AXA91" s="47"/>
      <c r="AXB91" s="47"/>
      <c r="AXC91" s="47"/>
      <c r="AXD91" s="47"/>
      <c r="AXE91" s="47"/>
      <c r="AXF91" s="47"/>
      <c r="AXG91" s="47"/>
      <c r="AXH91" s="47"/>
      <c r="AXI91" s="47"/>
      <c r="AXJ91" s="47"/>
      <c r="AXK91" s="47"/>
      <c r="AXL91" s="47"/>
      <c r="AXM91" s="47"/>
      <c r="AXN91" s="47"/>
      <c r="AXO91" s="47"/>
      <c r="AXP91" s="47"/>
      <c r="AXQ91" s="47"/>
      <c r="AXR91" s="47"/>
      <c r="AXS91" s="47"/>
      <c r="AXT91" s="47"/>
      <c r="AXU91" s="47"/>
      <c r="AXV91" s="47"/>
      <c r="AXW91" s="47"/>
      <c r="AXX91" s="47"/>
      <c r="AXY91" s="47"/>
      <c r="AXZ91" s="47"/>
      <c r="AYA91" s="47"/>
      <c r="AYB91" s="47"/>
      <c r="AYC91" s="47"/>
      <c r="AYD91" s="47"/>
      <c r="AYE91" s="47"/>
      <c r="AYF91" s="47"/>
      <c r="AYG91" s="47"/>
      <c r="AYH91" s="47"/>
      <c r="AYI91" s="47"/>
      <c r="AYJ91" s="47"/>
      <c r="AYK91" s="47"/>
      <c r="AYL91" s="47"/>
      <c r="AYM91" s="47"/>
      <c r="AYN91" s="47"/>
      <c r="AYO91" s="47"/>
      <c r="AYP91" s="47"/>
      <c r="AYQ91" s="47"/>
      <c r="AYR91" s="47"/>
      <c r="AYS91" s="47"/>
      <c r="AYT91" s="47"/>
      <c r="AYU91" s="47"/>
      <c r="AYV91" s="47"/>
      <c r="AYW91" s="47"/>
      <c r="AYX91" s="47"/>
      <c r="AYY91" s="47"/>
      <c r="AYZ91" s="47"/>
      <c r="AZA91" s="47"/>
      <c r="AZB91" s="47"/>
      <c r="AZC91" s="47"/>
      <c r="AZD91" s="47"/>
      <c r="AZE91" s="47"/>
      <c r="AZF91" s="47"/>
      <c r="AZG91" s="47"/>
      <c r="AZH91" s="47"/>
      <c r="AZI91" s="47"/>
      <c r="AZJ91" s="47"/>
      <c r="AZK91" s="47"/>
      <c r="AZL91" s="47"/>
      <c r="AZM91" s="47"/>
      <c r="AZN91" s="47"/>
      <c r="AZO91" s="47"/>
      <c r="AZP91" s="47"/>
      <c r="AZQ91" s="47"/>
      <c r="AZR91" s="47"/>
      <c r="AZS91" s="47"/>
      <c r="AZT91" s="47"/>
      <c r="AZU91" s="47"/>
      <c r="AZV91" s="47"/>
      <c r="AZW91" s="47"/>
      <c r="AZX91" s="47"/>
      <c r="AZY91" s="47"/>
      <c r="AZZ91" s="47"/>
      <c r="BAA91" s="47"/>
      <c r="BAB91" s="47"/>
      <c r="BAC91" s="47"/>
      <c r="BAD91" s="47"/>
      <c r="BAE91" s="47"/>
      <c r="BAF91" s="47"/>
      <c r="BAG91" s="47"/>
      <c r="BAH91" s="47"/>
      <c r="BAI91" s="47"/>
      <c r="BAJ91" s="47"/>
      <c r="BAK91" s="47"/>
      <c r="BAL91" s="47"/>
      <c r="BAM91" s="47"/>
      <c r="BAN91" s="47"/>
      <c r="BAO91" s="47"/>
      <c r="BAP91" s="47"/>
      <c r="BAQ91" s="47"/>
      <c r="BAR91" s="47"/>
      <c r="BAS91" s="47"/>
      <c r="BAT91" s="47"/>
      <c r="BAU91" s="47"/>
      <c r="BAV91" s="47"/>
      <c r="BAW91" s="47"/>
      <c r="BAX91" s="47"/>
      <c r="BAY91" s="47"/>
      <c r="BAZ91" s="47"/>
      <c r="BBA91" s="47"/>
      <c r="BBB91" s="47"/>
      <c r="BBC91" s="47"/>
      <c r="BBD91" s="47"/>
      <c r="BBE91" s="47"/>
      <c r="BBF91" s="47"/>
      <c r="BBG91" s="47"/>
      <c r="BBH91" s="47"/>
      <c r="BBI91" s="47"/>
      <c r="BBJ91" s="47"/>
      <c r="BBK91" s="47"/>
      <c r="BBL91" s="47"/>
      <c r="BBM91" s="47"/>
      <c r="BBN91" s="47"/>
      <c r="BBO91" s="47"/>
      <c r="BBP91" s="47"/>
      <c r="BBQ91" s="47"/>
      <c r="BBR91" s="47"/>
      <c r="BBS91" s="47"/>
      <c r="BBT91" s="47"/>
      <c r="BBU91" s="47"/>
      <c r="BBV91" s="47"/>
      <c r="BBW91" s="47"/>
      <c r="BBX91" s="47"/>
      <c r="BBY91" s="47"/>
      <c r="BBZ91" s="47"/>
      <c r="BCA91" s="47"/>
      <c r="BCB91" s="47"/>
      <c r="BCC91" s="47"/>
      <c r="BCD91" s="47"/>
      <c r="BCE91" s="47"/>
      <c r="BCF91" s="47"/>
      <c r="BCG91" s="47"/>
      <c r="BCH91" s="47"/>
      <c r="BCI91" s="47"/>
      <c r="BCJ91" s="47"/>
      <c r="BCK91" s="47"/>
      <c r="BCL91" s="47"/>
      <c r="BCM91" s="47"/>
      <c r="BCN91" s="47"/>
      <c r="BCO91" s="47"/>
      <c r="BCP91" s="47"/>
      <c r="BCQ91" s="47"/>
      <c r="BCR91" s="47"/>
      <c r="BCS91" s="47"/>
      <c r="BCT91" s="47"/>
      <c r="BCU91" s="47"/>
      <c r="BCV91" s="47"/>
      <c r="BCW91" s="47"/>
      <c r="BCX91" s="47"/>
      <c r="BCY91" s="47"/>
      <c r="BCZ91" s="47"/>
      <c r="BDA91" s="47"/>
      <c r="BDB91" s="47"/>
      <c r="BDC91" s="47"/>
      <c r="BDD91" s="47"/>
      <c r="BDE91" s="47"/>
      <c r="BDF91" s="47"/>
      <c r="BDG91" s="47"/>
      <c r="BDH91" s="47"/>
      <c r="BDI91" s="47"/>
      <c r="BDJ91" s="47"/>
      <c r="BDK91" s="47"/>
      <c r="BDL91" s="47"/>
      <c r="BDM91" s="47"/>
      <c r="BDN91" s="47"/>
      <c r="BDO91" s="47"/>
      <c r="BDP91" s="47"/>
      <c r="BDQ91" s="47"/>
      <c r="BDR91" s="47"/>
      <c r="BDS91" s="47"/>
      <c r="BDT91" s="47"/>
      <c r="BDU91" s="47"/>
      <c r="BDV91" s="47"/>
      <c r="BDW91" s="47"/>
      <c r="BDX91" s="47"/>
      <c r="BDY91" s="47"/>
      <c r="BDZ91" s="47"/>
      <c r="BEA91" s="47"/>
      <c r="BEB91" s="47"/>
      <c r="BEC91" s="47"/>
      <c r="BED91" s="47"/>
      <c r="BEE91" s="47"/>
      <c r="BEF91" s="47"/>
      <c r="BEG91" s="47"/>
      <c r="BEH91" s="47"/>
      <c r="BEI91" s="47"/>
      <c r="BEJ91" s="47"/>
      <c r="BEK91" s="47"/>
      <c r="BEL91" s="47"/>
      <c r="BEM91" s="47"/>
      <c r="BEN91" s="47"/>
      <c r="BEO91" s="47"/>
      <c r="BEP91" s="47"/>
      <c r="BEQ91" s="47"/>
      <c r="BER91" s="47"/>
      <c r="BES91" s="47"/>
      <c r="BET91" s="47"/>
      <c r="BEU91" s="47"/>
      <c r="BEV91" s="47"/>
      <c r="BEW91" s="47"/>
      <c r="BEX91" s="47"/>
      <c r="BEY91" s="47"/>
      <c r="BEZ91" s="47"/>
      <c r="BFA91" s="47"/>
      <c r="BFB91" s="47"/>
      <c r="BFC91" s="47"/>
      <c r="BFD91" s="47"/>
      <c r="BFE91" s="47"/>
      <c r="BFF91" s="47"/>
      <c r="BFG91" s="47"/>
      <c r="BFH91" s="47"/>
      <c r="BFI91" s="47"/>
      <c r="BFJ91" s="47"/>
      <c r="BFK91" s="47"/>
      <c r="BFL91" s="47"/>
      <c r="BFM91" s="47"/>
      <c r="BFN91" s="47"/>
      <c r="BFO91" s="47"/>
      <c r="BFP91" s="47"/>
      <c r="BFQ91" s="47"/>
      <c r="BFR91" s="47"/>
      <c r="BFS91" s="47"/>
      <c r="BFT91" s="47"/>
      <c r="BFU91" s="47"/>
      <c r="BFV91" s="47"/>
      <c r="BFW91" s="47"/>
      <c r="BFX91" s="47"/>
      <c r="BFY91" s="47"/>
      <c r="BFZ91" s="47"/>
      <c r="BGA91" s="47"/>
      <c r="BGB91" s="47"/>
      <c r="BGC91" s="47"/>
      <c r="BGD91" s="47"/>
      <c r="BGE91" s="47"/>
      <c r="BGF91" s="47"/>
      <c r="BGG91" s="47"/>
      <c r="BGH91" s="47"/>
      <c r="BGI91" s="47"/>
      <c r="BGJ91" s="47"/>
      <c r="BGK91" s="47"/>
      <c r="BGL91" s="47"/>
      <c r="BGM91" s="47"/>
      <c r="BGN91" s="47"/>
      <c r="BGO91" s="47"/>
      <c r="BGP91" s="47"/>
      <c r="BGQ91" s="47"/>
      <c r="BGR91" s="47"/>
      <c r="BGS91" s="47"/>
      <c r="BGT91" s="47"/>
      <c r="BGU91" s="47"/>
      <c r="BGV91" s="47"/>
      <c r="BGW91" s="47"/>
      <c r="BGX91" s="47"/>
      <c r="BGY91" s="47"/>
      <c r="BGZ91" s="47"/>
      <c r="BHA91" s="47"/>
      <c r="BHB91" s="47"/>
      <c r="BHC91" s="47"/>
      <c r="BHD91" s="47"/>
      <c r="BHE91" s="47"/>
      <c r="BHF91" s="47"/>
      <c r="BHG91" s="47"/>
      <c r="BHH91" s="47"/>
      <c r="BHI91" s="47"/>
      <c r="BHJ91" s="47"/>
      <c r="BHK91" s="47"/>
      <c r="BHL91" s="47"/>
      <c r="BHM91" s="47"/>
      <c r="BHN91" s="47"/>
      <c r="BHO91" s="47"/>
      <c r="BHP91" s="47"/>
      <c r="BHQ91" s="47"/>
      <c r="BHR91" s="47"/>
      <c r="BHS91" s="47"/>
      <c r="BHT91" s="47"/>
      <c r="BHU91" s="47"/>
      <c r="BHV91" s="47"/>
      <c r="BHW91" s="47"/>
      <c r="BHX91" s="47"/>
      <c r="BHY91" s="47"/>
      <c r="BHZ91" s="47"/>
      <c r="BIA91" s="47"/>
      <c r="BIB91" s="47"/>
      <c r="BIC91" s="47"/>
      <c r="BID91" s="47"/>
      <c r="BIE91" s="47"/>
      <c r="BIF91" s="47"/>
      <c r="BIG91" s="47"/>
      <c r="BIH91" s="47"/>
      <c r="BII91" s="47"/>
      <c r="BIJ91" s="47"/>
      <c r="BIK91" s="47"/>
      <c r="BIL91" s="47"/>
      <c r="BIM91" s="47"/>
      <c r="BIN91" s="47"/>
      <c r="BIO91" s="47"/>
      <c r="BIP91" s="47"/>
      <c r="BIQ91" s="47"/>
      <c r="BIR91" s="47"/>
      <c r="BIS91" s="47"/>
      <c r="BIT91" s="47"/>
      <c r="BIU91" s="47"/>
      <c r="BIV91" s="47"/>
      <c r="BIW91" s="47"/>
      <c r="BIX91" s="47"/>
      <c r="BIY91" s="47"/>
      <c r="BIZ91" s="47"/>
      <c r="BJA91" s="47"/>
      <c r="BJB91" s="47"/>
      <c r="BJC91" s="47"/>
      <c r="BJD91" s="47"/>
      <c r="BJE91" s="47"/>
      <c r="BJF91" s="47"/>
      <c r="BJG91" s="47"/>
      <c r="BJH91" s="47"/>
      <c r="BJI91" s="47"/>
      <c r="BJJ91" s="47"/>
      <c r="BJK91" s="47"/>
      <c r="BJL91" s="47"/>
      <c r="BJM91" s="47"/>
      <c r="BJN91" s="47"/>
      <c r="BJO91" s="47"/>
      <c r="BJP91" s="47"/>
      <c r="BJQ91" s="47"/>
      <c r="BJR91" s="47"/>
      <c r="BJS91" s="47"/>
      <c r="BJT91" s="47"/>
      <c r="BJU91" s="47"/>
      <c r="BJV91" s="47"/>
      <c r="BJW91" s="47"/>
      <c r="BJX91" s="47"/>
      <c r="BJY91" s="47"/>
      <c r="BJZ91" s="47"/>
      <c r="BKA91" s="47"/>
      <c r="BKB91" s="47"/>
      <c r="BKC91" s="47"/>
      <c r="BKD91" s="47"/>
      <c r="BKE91" s="47"/>
      <c r="BKF91" s="47"/>
      <c r="BKG91" s="47"/>
      <c r="BKH91" s="47"/>
      <c r="BKI91" s="47"/>
      <c r="BKJ91" s="47"/>
      <c r="BKK91" s="47"/>
      <c r="BKL91" s="47"/>
      <c r="BKM91" s="47"/>
      <c r="BKN91" s="47"/>
      <c r="BKO91" s="47"/>
      <c r="BKP91" s="47"/>
      <c r="BKQ91" s="47"/>
      <c r="BKR91" s="47"/>
      <c r="BKS91" s="47"/>
      <c r="BKT91" s="47"/>
      <c r="BKU91" s="47"/>
      <c r="BKV91" s="47"/>
      <c r="BKW91" s="47"/>
      <c r="BKX91" s="47"/>
      <c r="BKY91" s="47"/>
      <c r="BKZ91" s="47"/>
      <c r="BLA91" s="47"/>
      <c r="BLB91" s="47"/>
      <c r="BLC91" s="47"/>
      <c r="BLD91" s="47"/>
      <c r="BLE91" s="47"/>
      <c r="BLF91" s="47"/>
      <c r="BLG91" s="47"/>
      <c r="BLH91" s="47"/>
      <c r="BLI91" s="47"/>
      <c r="BLJ91" s="47"/>
      <c r="BLK91" s="47"/>
      <c r="BLL91" s="47"/>
      <c r="BLM91" s="47"/>
      <c r="BLN91" s="47"/>
      <c r="BLO91" s="47"/>
      <c r="BLP91" s="47"/>
      <c r="BLQ91" s="47"/>
      <c r="BLR91" s="47"/>
      <c r="BLS91" s="47"/>
      <c r="BLT91" s="47"/>
      <c r="BLU91" s="47"/>
      <c r="BLV91" s="47"/>
      <c r="BLW91" s="47"/>
      <c r="BLX91" s="47"/>
      <c r="BLY91" s="47"/>
      <c r="BLZ91" s="47"/>
      <c r="BMA91" s="47"/>
      <c r="BMB91" s="47"/>
      <c r="BMC91" s="47"/>
      <c r="BMD91" s="47"/>
      <c r="BME91" s="47"/>
      <c r="BMF91" s="47"/>
      <c r="BMG91" s="47"/>
      <c r="BMH91" s="47"/>
      <c r="BMI91" s="47"/>
      <c r="BMJ91" s="47"/>
      <c r="BMK91" s="47"/>
      <c r="BML91" s="47"/>
      <c r="BMM91" s="47"/>
      <c r="BMN91" s="47"/>
      <c r="BMO91" s="47"/>
      <c r="BMP91" s="47"/>
      <c r="BMQ91" s="47"/>
      <c r="BMR91" s="47"/>
      <c r="BMS91" s="47"/>
      <c r="BMT91" s="47"/>
      <c r="BMU91" s="47"/>
      <c r="BMV91" s="47"/>
      <c r="BMW91" s="47"/>
      <c r="BMX91" s="47"/>
      <c r="BMY91" s="47"/>
      <c r="BMZ91" s="47"/>
      <c r="BNA91" s="47"/>
      <c r="BNB91" s="47"/>
      <c r="BNC91" s="47"/>
      <c r="BND91" s="47"/>
      <c r="BNE91" s="47"/>
      <c r="BNF91" s="47"/>
      <c r="BNG91" s="47"/>
      <c r="BNH91" s="47"/>
      <c r="BNI91" s="47"/>
      <c r="BNJ91" s="47"/>
      <c r="BNK91" s="47"/>
      <c r="BNL91" s="47"/>
      <c r="BNM91" s="47"/>
      <c r="BNN91" s="47"/>
      <c r="BNO91" s="47"/>
      <c r="BNP91" s="47"/>
      <c r="BNQ91" s="47"/>
      <c r="BNR91" s="47"/>
      <c r="BNS91" s="47"/>
      <c r="BNT91" s="47"/>
      <c r="BNU91" s="47"/>
      <c r="BNV91" s="47"/>
      <c r="BNW91" s="47"/>
      <c r="BNX91" s="47"/>
      <c r="BNY91" s="47"/>
      <c r="BNZ91" s="47"/>
      <c r="BOA91" s="47"/>
      <c r="BOB91" s="47"/>
      <c r="BOC91" s="47"/>
      <c r="BOD91" s="47"/>
      <c r="BOE91" s="47"/>
      <c r="BOF91" s="47"/>
      <c r="BOG91" s="47"/>
      <c r="BOH91" s="47"/>
      <c r="BOI91" s="47"/>
      <c r="BOJ91" s="47"/>
      <c r="BOK91" s="47"/>
      <c r="BOL91" s="47"/>
      <c r="BOM91" s="47"/>
      <c r="BON91" s="47"/>
      <c r="BOO91" s="47"/>
      <c r="BOP91" s="47"/>
      <c r="BOQ91" s="47"/>
      <c r="BOR91" s="47"/>
      <c r="BOS91" s="47"/>
      <c r="BOT91" s="47"/>
      <c r="BOU91" s="47"/>
      <c r="BOV91" s="47"/>
      <c r="BOW91" s="47"/>
      <c r="BOX91" s="47"/>
      <c r="BOY91" s="47"/>
      <c r="BOZ91" s="47"/>
      <c r="BPA91" s="47"/>
      <c r="BPB91" s="47"/>
      <c r="BPC91" s="47"/>
      <c r="BPD91" s="47"/>
      <c r="BPE91" s="47"/>
      <c r="BPF91" s="47"/>
      <c r="BPG91" s="47"/>
      <c r="BPH91" s="47"/>
      <c r="BPI91" s="47"/>
      <c r="BPJ91" s="47"/>
      <c r="BPK91" s="47"/>
      <c r="BPL91" s="47"/>
      <c r="BPM91" s="47"/>
      <c r="BPN91" s="47"/>
      <c r="BPO91" s="47"/>
      <c r="BPP91" s="47"/>
      <c r="BPQ91" s="47"/>
      <c r="BPR91" s="47"/>
      <c r="BPS91" s="47"/>
      <c r="BPT91" s="47"/>
      <c r="BPU91" s="47"/>
      <c r="BPV91" s="47"/>
      <c r="BPW91" s="47"/>
      <c r="BPX91" s="47"/>
      <c r="BPY91" s="47"/>
      <c r="BPZ91" s="47"/>
      <c r="BQA91" s="47"/>
      <c r="BQB91" s="47"/>
      <c r="BQC91" s="47"/>
      <c r="BQD91" s="47"/>
      <c r="BQE91" s="47"/>
      <c r="BQF91" s="47"/>
      <c r="BQG91" s="47"/>
      <c r="BQH91" s="47"/>
      <c r="BQI91" s="47"/>
      <c r="BQJ91" s="47"/>
      <c r="BQK91" s="47"/>
      <c r="BQL91" s="47"/>
      <c r="BQM91" s="47"/>
      <c r="BQN91" s="47"/>
      <c r="BQO91" s="47"/>
      <c r="BQP91" s="47"/>
      <c r="BQQ91" s="47"/>
      <c r="BQR91" s="47"/>
      <c r="BQS91" s="47"/>
      <c r="BQT91" s="47"/>
      <c r="BQU91" s="47"/>
      <c r="BQV91" s="47"/>
      <c r="BQW91" s="47"/>
      <c r="BQX91" s="47"/>
      <c r="BQY91" s="47"/>
      <c r="BQZ91" s="47"/>
      <c r="BRA91" s="47"/>
      <c r="BRB91" s="47"/>
      <c r="BRC91" s="47"/>
      <c r="BRD91" s="47"/>
      <c r="BRE91" s="47"/>
      <c r="BRF91" s="47"/>
      <c r="BRG91" s="47"/>
      <c r="BRH91" s="47"/>
      <c r="BRI91" s="47"/>
      <c r="BRJ91" s="47"/>
      <c r="BRK91" s="47"/>
      <c r="BRL91" s="47"/>
      <c r="BRM91" s="47"/>
      <c r="BRN91" s="47"/>
      <c r="BRO91" s="47"/>
      <c r="BRP91" s="47"/>
      <c r="BRQ91" s="47"/>
      <c r="BRR91" s="47"/>
      <c r="BRS91" s="47"/>
      <c r="BRT91" s="47"/>
      <c r="BRU91" s="47"/>
      <c r="BRV91" s="47"/>
      <c r="BRW91" s="47"/>
      <c r="BRX91" s="47"/>
      <c r="BRY91" s="47"/>
      <c r="BRZ91" s="47"/>
      <c r="BSA91" s="47"/>
      <c r="BSB91" s="47"/>
      <c r="BSC91" s="47"/>
      <c r="BSD91" s="47"/>
      <c r="BSE91" s="47"/>
      <c r="BSF91" s="47"/>
      <c r="BSG91" s="47"/>
      <c r="BSH91" s="47"/>
      <c r="BSI91" s="47"/>
      <c r="BSJ91" s="47"/>
      <c r="BSK91" s="47"/>
      <c r="BSL91" s="47"/>
      <c r="BSM91" s="47"/>
      <c r="BSN91" s="47"/>
      <c r="BSO91" s="47"/>
      <c r="BSP91" s="47"/>
      <c r="BSQ91" s="47"/>
      <c r="BSR91" s="47"/>
      <c r="BSS91" s="47"/>
      <c r="BST91" s="47"/>
      <c r="BSU91" s="47"/>
      <c r="BSV91" s="47"/>
      <c r="BSW91" s="47"/>
      <c r="BSX91" s="47"/>
      <c r="BSY91" s="47"/>
      <c r="BSZ91" s="47"/>
      <c r="BTA91" s="47"/>
      <c r="BTB91" s="47"/>
      <c r="BTC91" s="47"/>
      <c r="BTD91" s="47"/>
      <c r="BTE91" s="47"/>
      <c r="BTF91" s="47"/>
      <c r="BTG91" s="47"/>
      <c r="BTH91" s="47"/>
      <c r="BTI91" s="47"/>
      <c r="BTJ91" s="47"/>
      <c r="BTK91" s="47"/>
      <c r="BTL91" s="47"/>
      <c r="BTM91" s="47"/>
      <c r="BTN91" s="47"/>
      <c r="BTO91" s="47"/>
      <c r="BTP91" s="47"/>
      <c r="BTQ91" s="47"/>
      <c r="BTR91" s="47"/>
      <c r="BTS91" s="47"/>
      <c r="BTT91" s="47"/>
      <c r="BTU91" s="47"/>
      <c r="BTV91" s="47"/>
      <c r="BTW91" s="47"/>
      <c r="BTX91" s="47"/>
      <c r="BTY91" s="47"/>
      <c r="BTZ91" s="47"/>
      <c r="BUA91" s="47"/>
      <c r="BUB91" s="47"/>
      <c r="BUC91" s="47"/>
      <c r="BUD91" s="47"/>
      <c r="BUE91" s="47"/>
      <c r="BUF91" s="47"/>
      <c r="BUG91" s="47"/>
      <c r="BUH91" s="47"/>
      <c r="BUI91" s="47"/>
      <c r="BUJ91" s="47"/>
      <c r="BUK91" s="47"/>
      <c r="BUL91" s="47"/>
      <c r="BUM91" s="47"/>
      <c r="BUN91" s="47"/>
      <c r="BUO91" s="47"/>
      <c r="BUP91" s="47"/>
      <c r="BUQ91" s="47"/>
      <c r="BUR91" s="47"/>
      <c r="BUS91" s="47"/>
      <c r="BUT91" s="47"/>
      <c r="BUU91" s="47"/>
      <c r="BUV91" s="47"/>
      <c r="BUW91" s="47"/>
      <c r="BUX91" s="47"/>
      <c r="BUY91" s="47"/>
      <c r="BUZ91" s="47"/>
      <c r="BVA91" s="47"/>
      <c r="BVB91" s="47"/>
      <c r="BVC91" s="47"/>
      <c r="BVD91" s="47"/>
      <c r="BVE91" s="47"/>
      <c r="BVF91" s="47"/>
      <c r="BVG91" s="47"/>
      <c r="BVH91" s="47"/>
      <c r="BVI91" s="47"/>
      <c r="BVJ91" s="47"/>
      <c r="BVK91" s="47"/>
      <c r="BVL91" s="47"/>
      <c r="BVM91" s="47"/>
      <c r="BVN91" s="47"/>
      <c r="BVO91" s="47"/>
      <c r="BVP91" s="47"/>
      <c r="BVQ91" s="47"/>
      <c r="BVR91" s="47"/>
      <c r="BVS91" s="47"/>
      <c r="BVT91" s="47"/>
      <c r="BVU91" s="47"/>
      <c r="BVV91" s="47"/>
      <c r="BVW91" s="47"/>
      <c r="BVX91" s="47"/>
      <c r="BVY91" s="47"/>
      <c r="BVZ91" s="47"/>
      <c r="BWA91" s="47"/>
      <c r="BWB91" s="47"/>
      <c r="BWC91" s="47"/>
      <c r="BWD91" s="47"/>
      <c r="BWE91" s="47"/>
      <c r="BWF91" s="47"/>
      <c r="BWG91" s="47"/>
      <c r="BWH91" s="47"/>
      <c r="BWI91" s="47"/>
      <c r="BWJ91" s="47"/>
      <c r="BWK91" s="47"/>
      <c r="BWL91" s="47"/>
      <c r="BWM91" s="47"/>
      <c r="BWN91" s="47"/>
      <c r="BWO91" s="47"/>
      <c r="BWP91" s="47"/>
      <c r="BWQ91" s="47"/>
      <c r="BWR91" s="47"/>
      <c r="BWS91" s="47"/>
      <c r="BWT91" s="47"/>
      <c r="BWU91" s="47"/>
      <c r="BWV91" s="47"/>
      <c r="BWW91" s="47"/>
      <c r="BWX91" s="47"/>
      <c r="BWY91" s="47"/>
      <c r="BWZ91" s="47"/>
      <c r="BXA91" s="47"/>
      <c r="BXB91" s="47"/>
      <c r="BXC91" s="47"/>
      <c r="BXD91" s="47"/>
      <c r="BXE91" s="47"/>
      <c r="BXF91" s="47"/>
      <c r="BXG91" s="47"/>
      <c r="BXH91" s="47"/>
      <c r="BXI91" s="47"/>
      <c r="BXJ91" s="47"/>
      <c r="BXK91" s="47"/>
      <c r="BXL91" s="47"/>
      <c r="BXM91" s="47"/>
      <c r="BXN91" s="47"/>
      <c r="BXO91" s="47"/>
      <c r="BXP91" s="47"/>
      <c r="BXQ91" s="47"/>
      <c r="BXR91" s="47"/>
      <c r="BXS91" s="47"/>
      <c r="BXT91" s="47"/>
      <c r="BXU91" s="47"/>
      <c r="BXV91" s="47"/>
      <c r="BXW91" s="47"/>
      <c r="BXX91" s="47"/>
      <c r="BXY91" s="47"/>
      <c r="BXZ91" s="47"/>
      <c r="BYA91" s="47"/>
      <c r="BYB91" s="47"/>
      <c r="BYC91" s="47"/>
      <c r="BYD91" s="47"/>
      <c r="BYE91" s="47"/>
      <c r="BYF91" s="47"/>
      <c r="BYG91" s="47"/>
      <c r="BYH91" s="47"/>
      <c r="BYI91" s="47"/>
      <c r="BYJ91" s="47"/>
      <c r="BYK91" s="47"/>
      <c r="BYL91" s="47"/>
      <c r="BYM91" s="47"/>
      <c r="BYN91" s="47"/>
      <c r="BYO91" s="47"/>
      <c r="BYP91" s="47"/>
      <c r="BYQ91" s="47"/>
      <c r="BYR91" s="47"/>
      <c r="BYS91" s="47"/>
      <c r="BYT91" s="47"/>
      <c r="BYU91" s="47"/>
      <c r="BYV91" s="47"/>
      <c r="BYW91" s="47"/>
      <c r="BYX91" s="47"/>
      <c r="BYY91" s="47"/>
      <c r="BYZ91" s="47"/>
      <c r="BZA91" s="47"/>
      <c r="BZB91" s="47"/>
      <c r="BZC91" s="47"/>
      <c r="BZD91" s="47"/>
      <c r="BZE91" s="47"/>
      <c r="BZF91" s="47"/>
      <c r="BZG91" s="47"/>
      <c r="BZH91" s="47"/>
      <c r="BZI91" s="47"/>
      <c r="BZJ91" s="47"/>
      <c r="BZK91" s="47"/>
      <c r="BZL91" s="47"/>
      <c r="BZM91" s="47"/>
      <c r="BZN91" s="47"/>
      <c r="BZO91" s="47"/>
      <c r="BZP91" s="47"/>
      <c r="BZQ91" s="47"/>
      <c r="BZR91" s="47"/>
      <c r="BZS91" s="47"/>
      <c r="BZT91" s="47"/>
      <c r="BZU91" s="47"/>
      <c r="BZV91" s="47"/>
      <c r="BZW91" s="47"/>
      <c r="BZX91" s="47"/>
      <c r="BZY91" s="47"/>
      <c r="BZZ91" s="47"/>
      <c r="CAA91" s="47"/>
      <c r="CAB91" s="47"/>
      <c r="CAC91" s="47"/>
      <c r="CAD91" s="47"/>
      <c r="CAE91" s="47"/>
      <c r="CAF91" s="47"/>
      <c r="CAG91" s="47"/>
      <c r="CAH91" s="47"/>
      <c r="CAI91" s="47"/>
      <c r="CAJ91" s="47"/>
      <c r="CAK91" s="47"/>
      <c r="CAL91" s="47"/>
      <c r="CAM91" s="47"/>
      <c r="CAN91" s="47"/>
      <c r="CAO91" s="47"/>
      <c r="CAP91" s="47"/>
      <c r="CAQ91" s="47"/>
      <c r="CAR91" s="47"/>
      <c r="CAS91" s="47"/>
      <c r="CAT91" s="47"/>
      <c r="CAU91" s="47"/>
      <c r="CAV91" s="47"/>
      <c r="CAW91" s="47"/>
      <c r="CAX91" s="47"/>
      <c r="CAY91" s="47"/>
      <c r="CAZ91" s="47"/>
      <c r="CBA91" s="47"/>
      <c r="CBB91" s="47"/>
      <c r="CBC91" s="47"/>
      <c r="CBD91" s="47"/>
      <c r="CBE91" s="47"/>
      <c r="CBF91" s="47"/>
      <c r="CBG91" s="47"/>
      <c r="CBH91" s="47"/>
      <c r="CBI91" s="47"/>
      <c r="CBJ91" s="47"/>
      <c r="CBK91" s="47"/>
      <c r="CBL91" s="47"/>
      <c r="CBM91" s="47"/>
      <c r="CBN91" s="47"/>
      <c r="CBO91" s="47"/>
      <c r="CBP91" s="47"/>
      <c r="CBQ91" s="47"/>
      <c r="CBR91" s="47"/>
      <c r="CBS91" s="47"/>
      <c r="CBT91" s="47"/>
      <c r="CBU91" s="47"/>
      <c r="CBV91" s="47"/>
      <c r="CBW91" s="47"/>
      <c r="CBX91" s="47"/>
      <c r="CBY91" s="47"/>
      <c r="CBZ91" s="47"/>
      <c r="CCA91" s="47"/>
      <c r="CCB91" s="47"/>
      <c r="CCC91" s="47"/>
      <c r="CCD91" s="47"/>
      <c r="CCE91" s="47"/>
      <c r="CCF91" s="47"/>
      <c r="CCG91" s="47"/>
      <c r="CCH91" s="47"/>
      <c r="CCI91" s="47"/>
      <c r="CCJ91" s="47"/>
      <c r="CCK91" s="47"/>
      <c r="CCL91" s="47"/>
      <c r="CCM91" s="47"/>
      <c r="CCN91" s="47"/>
      <c r="CCO91" s="47"/>
      <c r="CCP91" s="47"/>
      <c r="CCQ91" s="47"/>
      <c r="CCR91" s="47"/>
      <c r="CCS91" s="47"/>
      <c r="CCT91" s="47"/>
      <c r="CCU91" s="47"/>
      <c r="CCV91" s="47"/>
      <c r="CCW91" s="47"/>
      <c r="CCX91" s="47"/>
      <c r="CCY91" s="47"/>
      <c r="CCZ91" s="47"/>
      <c r="CDA91" s="47"/>
      <c r="CDB91" s="47"/>
      <c r="CDC91" s="47"/>
      <c r="CDD91" s="47"/>
      <c r="CDE91" s="47"/>
      <c r="CDF91" s="47"/>
      <c r="CDG91" s="47"/>
      <c r="CDH91" s="47"/>
      <c r="CDI91" s="47"/>
      <c r="CDJ91" s="47"/>
      <c r="CDK91" s="47"/>
      <c r="CDL91" s="47"/>
      <c r="CDM91" s="47"/>
      <c r="CDN91" s="47"/>
      <c r="CDO91" s="47"/>
      <c r="CDP91" s="47"/>
      <c r="CDQ91" s="47"/>
      <c r="CDR91" s="47"/>
      <c r="CDS91" s="47"/>
      <c r="CDT91" s="47"/>
      <c r="CDU91" s="47"/>
      <c r="CDV91" s="47"/>
      <c r="CDW91" s="47"/>
      <c r="CDX91" s="47"/>
      <c r="CDY91" s="47"/>
      <c r="CDZ91" s="47"/>
      <c r="CEA91" s="47"/>
      <c r="CEB91" s="47"/>
      <c r="CEC91" s="47"/>
      <c r="CED91" s="47"/>
      <c r="CEE91" s="47"/>
      <c r="CEF91" s="47"/>
      <c r="CEG91" s="47"/>
      <c r="CEH91" s="47"/>
      <c r="CEI91" s="47"/>
      <c r="CEJ91" s="47"/>
      <c r="CEK91" s="47"/>
      <c r="CEL91" s="47"/>
      <c r="CEM91" s="47"/>
      <c r="CEN91" s="47"/>
      <c r="CEO91" s="47"/>
      <c r="CEP91" s="47"/>
      <c r="CEQ91" s="47"/>
      <c r="CER91" s="47"/>
      <c r="CES91" s="47"/>
      <c r="CET91" s="47"/>
      <c r="CEU91" s="47"/>
      <c r="CEV91" s="47"/>
      <c r="CEW91" s="47"/>
      <c r="CEX91" s="47"/>
      <c r="CEY91" s="47"/>
      <c r="CEZ91" s="47"/>
      <c r="CFA91" s="47"/>
      <c r="CFB91" s="47"/>
      <c r="CFC91" s="47"/>
      <c r="CFD91" s="47"/>
      <c r="CFE91" s="47"/>
      <c r="CFF91" s="47"/>
      <c r="CFG91" s="47"/>
      <c r="CFH91" s="47"/>
      <c r="CFI91" s="47"/>
      <c r="CFJ91" s="47"/>
      <c r="CFK91" s="47"/>
      <c r="CFL91" s="47"/>
      <c r="CFM91" s="47"/>
      <c r="CFN91" s="47"/>
      <c r="CFO91" s="47"/>
      <c r="CFP91" s="47"/>
      <c r="CFQ91" s="47"/>
      <c r="CFR91" s="47"/>
      <c r="CFS91" s="47"/>
      <c r="CFT91" s="47"/>
      <c r="CFU91" s="47"/>
      <c r="CFV91" s="47"/>
      <c r="CFW91" s="47"/>
      <c r="CFX91" s="47"/>
      <c r="CFY91" s="47"/>
      <c r="CFZ91" s="47"/>
      <c r="CGA91" s="47"/>
      <c r="CGB91" s="47"/>
      <c r="CGC91" s="47"/>
      <c r="CGD91" s="47"/>
      <c r="CGE91" s="47"/>
      <c r="CGF91" s="47"/>
      <c r="CGG91" s="47"/>
      <c r="CGH91" s="47"/>
      <c r="CGI91" s="47"/>
      <c r="CGJ91" s="47"/>
      <c r="CGK91" s="47"/>
      <c r="CGL91" s="47"/>
      <c r="CGM91" s="47"/>
      <c r="CGN91" s="47"/>
      <c r="CGO91" s="47"/>
      <c r="CGP91" s="47"/>
      <c r="CGQ91" s="47"/>
      <c r="CGR91" s="47"/>
      <c r="CGS91" s="47"/>
      <c r="CGT91" s="47"/>
      <c r="CGU91" s="47"/>
      <c r="CGV91" s="47"/>
      <c r="CGW91" s="47"/>
      <c r="CGX91" s="47"/>
      <c r="CGY91" s="47"/>
      <c r="CGZ91" s="47"/>
      <c r="CHA91" s="47"/>
      <c r="CHB91" s="47"/>
      <c r="CHC91" s="47"/>
      <c r="CHD91" s="47"/>
      <c r="CHE91" s="47"/>
      <c r="CHF91" s="47"/>
      <c r="CHG91" s="47"/>
      <c r="CHH91" s="47"/>
      <c r="CHI91" s="47"/>
      <c r="CHJ91" s="47"/>
      <c r="CHK91" s="47"/>
      <c r="CHL91" s="47"/>
      <c r="CHM91" s="47"/>
      <c r="CHN91" s="47"/>
      <c r="CHO91" s="47"/>
      <c r="CHP91" s="47"/>
      <c r="CHQ91" s="47"/>
      <c r="CHR91" s="47"/>
      <c r="CHS91" s="47"/>
      <c r="CHT91" s="47"/>
      <c r="CHU91" s="47"/>
      <c r="CHV91" s="47"/>
      <c r="CHW91" s="47"/>
      <c r="CHX91" s="47"/>
      <c r="CHY91" s="47"/>
      <c r="CHZ91" s="47"/>
      <c r="CIA91" s="47"/>
      <c r="CIB91" s="47"/>
      <c r="CIC91" s="47"/>
      <c r="CID91" s="47"/>
      <c r="CIE91" s="47"/>
      <c r="CIF91" s="47"/>
      <c r="CIG91" s="47"/>
      <c r="CIH91" s="47"/>
      <c r="CII91" s="47"/>
      <c r="CIJ91" s="47"/>
      <c r="CIK91" s="47"/>
      <c r="CIL91" s="47"/>
      <c r="CIM91" s="47"/>
      <c r="CIN91" s="47"/>
      <c r="CIO91" s="47"/>
      <c r="CIP91" s="47"/>
      <c r="CIQ91" s="47"/>
      <c r="CIR91" s="47"/>
      <c r="CIS91" s="47"/>
      <c r="CIT91" s="47"/>
      <c r="CIU91" s="47"/>
      <c r="CIV91" s="47"/>
      <c r="CIW91" s="47"/>
      <c r="CIX91" s="47"/>
      <c r="CIY91" s="47"/>
      <c r="CIZ91" s="47"/>
      <c r="CJA91" s="47"/>
      <c r="CJB91" s="47"/>
      <c r="CJC91" s="47"/>
      <c r="CJD91" s="47"/>
      <c r="CJE91" s="47"/>
      <c r="CJF91" s="47"/>
      <c r="CJG91" s="47"/>
      <c r="CJH91" s="47"/>
      <c r="CJI91" s="47"/>
      <c r="CJJ91" s="47"/>
      <c r="CJK91" s="47"/>
      <c r="CJL91" s="47"/>
      <c r="CJM91" s="47"/>
      <c r="CJN91" s="47"/>
      <c r="CJO91" s="47"/>
      <c r="CJP91" s="47"/>
      <c r="CJQ91" s="47"/>
      <c r="CJR91" s="47"/>
      <c r="CJS91" s="47"/>
      <c r="CJT91" s="47"/>
      <c r="CJU91" s="47"/>
      <c r="CJV91" s="47"/>
      <c r="CJW91" s="47"/>
      <c r="CJX91" s="47"/>
      <c r="CJY91" s="47"/>
      <c r="CJZ91" s="47"/>
      <c r="CKA91" s="47"/>
      <c r="CKB91" s="47"/>
      <c r="CKC91" s="47"/>
      <c r="CKD91" s="47"/>
      <c r="CKE91" s="47"/>
      <c r="CKF91" s="47"/>
      <c r="CKG91" s="47"/>
      <c r="CKH91" s="47"/>
      <c r="CKI91" s="47"/>
      <c r="CKJ91" s="47"/>
      <c r="CKK91" s="47"/>
      <c r="CKL91" s="47"/>
      <c r="CKM91" s="47"/>
      <c r="CKN91" s="47"/>
      <c r="CKO91" s="47"/>
      <c r="CKP91" s="47"/>
      <c r="CKQ91" s="47"/>
      <c r="CKR91" s="47"/>
      <c r="CKS91" s="47"/>
      <c r="CKT91" s="47"/>
      <c r="CKU91" s="47"/>
      <c r="CKV91" s="47"/>
      <c r="CKW91" s="47"/>
      <c r="CKX91" s="47"/>
      <c r="CKY91" s="47"/>
      <c r="CKZ91" s="47"/>
      <c r="CLA91" s="47"/>
      <c r="CLB91" s="47"/>
      <c r="CLC91" s="47"/>
      <c r="CLD91" s="47"/>
      <c r="CLE91" s="47"/>
      <c r="CLF91" s="47"/>
      <c r="CLG91" s="47"/>
      <c r="CLH91" s="47"/>
      <c r="CLI91" s="47"/>
      <c r="CLJ91" s="47"/>
      <c r="CLK91" s="47"/>
      <c r="CLL91" s="47"/>
      <c r="CLM91" s="47"/>
      <c r="CLN91" s="47"/>
      <c r="CLO91" s="47"/>
      <c r="CLP91" s="47"/>
      <c r="CLQ91" s="47"/>
      <c r="CLR91" s="47"/>
      <c r="CLS91" s="47"/>
      <c r="CLT91" s="47"/>
      <c r="CLU91" s="47"/>
      <c r="CLV91" s="47"/>
      <c r="CLW91" s="47"/>
      <c r="CLX91" s="47"/>
      <c r="CLY91" s="47"/>
      <c r="CLZ91" s="47"/>
      <c r="CMA91" s="47"/>
      <c r="CMB91" s="47"/>
      <c r="CMC91" s="47"/>
      <c r="CMD91" s="47"/>
      <c r="CME91" s="47"/>
      <c r="CMF91" s="47"/>
      <c r="CMG91" s="47"/>
      <c r="CMH91" s="47"/>
      <c r="CMI91" s="47"/>
      <c r="CMJ91" s="47"/>
      <c r="CMK91" s="47"/>
      <c r="CML91" s="47"/>
      <c r="CMM91" s="47"/>
      <c r="CMN91" s="47"/>
      <c r="CMO91" s="47"/>
      <c r="CMP91" s="47"/>
      <c r="CMQ91" s="47"/>
      <c r="CMR91" s="47"/>
      <c r="CMS91" s="47"/>
      <c r="CMT91" s="47"/>
      <c r="CMU91" s="47"/>
      <c r="CMV91" s="47"/>
      <c r="CMW91" s="47"/>
      <c r="CMX91" s="47"/>
      <c r="CMY91" s="47"/>
      <c r="CMZ91" s="47"/>
      <c r="CNA91" s="47"/>
      <c r="CNB91" s="47"/>
      <c r="CNC91" s="47"/>
      <c r="CND91" s="47"/>
      <c r="CNE91" s="47"/>
      <c r="CNF91" s="47"/>
      <c r="CNG91" s="47"/>
      <c r="CNH91" s="47"/>
      <c r="CNI91" s="47"/>
      <c r="CNJ91" s="47"/>
      <c r="CNK91" s="47"/>
      <c r="CNL91" s="47"/>
      <c r="CNM91" s="47"/>
      <c r="CNN91" s="47"/>
      <c r="CNO91" s="47"/>
      <c r="CNP91" s="47"/>
      <c r="CNQ91" s="47"/>
      <c r="CNR91" s="47"/>
      <c r="CNS91" s="47"/>
      <c r="CNT91" s="47"/>
      <c r="CNU91" s="47"/>
      <c r="CNV91" s="47"/>
      <c r="CNW91" s="47"/>
      <c r="CNX91" s="47"/>
      <c r="CNY91" s="47"/>
      <c r="CNZ91" s="47"/>
      <c r="COA91" s="47"/>
      <c r="COB91" s="47"/>
      <c r="COC91" s="47"/>
      <c r="COD91" s="47"/>
      <c r="COE91" s="47"/>
      <c r="COF91" s="47"/>
      <c r="COG91" s="47"/>
      <c r="COH91" s="47"/>
      <c r="COI91" s="47"/>
      <c r="COJ91" s="47"/>
      <c r="COK91" s="47"/>
      <c r="COL91" s="47"/>
      <c r="COM91" s="47"/>
      <c r="CON91" s="47"/>
      <c r="COO91" s="47"/>
      <c r="COP91" s="47"/>
      <c r="COQ91" s="47"/>
      <c r="COR91" s="47"/>
      <c r="COS91" s="47"/>
      <c r="COT91" s="47"/>
      <c r="COU91" s="47"/>
      <c r="COV91" s="47"/>
      <c r="COW91" s="47"/>
      <c r="COX91" s="47"/>
      <c r="COY91" s="47"/>
      <c r="COZ91" s="47"/>
      <c r="CPA91" s="47"/>
      <c r="CPB91" s="47"/>
      <c r="CPC91" s="47"/>
      <c r="CPD91" s="47"/>
      <c r="CPE91" s="47"/>
      <c r="CPF91" s="47"/>
      <c r="CPG91" s="47"/>
      <c r="CPH91" s="47"/>
      <c r="CPI91" s="47"/>
      <c r="CPJ91" s="47"/>
      <c r="CPK91" s="47"/>
      <c r="CPL91" s="47"/>
      <c r="CPM91" s="47"/>
      <c r="CPN91" s="47"/>
      <c r="CPO91" s="47"/>
      <c r="CPP91" s="47"/>
      <c r="CPQ91" s="47"/>
      <c r="CPR91" s="47"/>
      <c r="CPS91" s="47"/>
      <c r="CPT91" s="47"/>
      <c r="CPU91" s="47"/>
      <c r="CPV91" s="47"/>
      <c r="CPW91" s="47"/>
      <c r="CPX91" s="47"/>
      <c r="CPY91" s="47"/>
      <c r="CPZ91" s="47"/>
      <c r="CQA91" s="47"/>
      <c r="CQB91" s="47"/>
      <c r="CQC91" s="47"/>
      <c r="CQD91" s="47"/>
      <c r="CQE91" s="47"/>
      <c r="CQF91" s="47"/>
      <c r="CQG91" s="47"/>
      <c r="CQH91" s="47"/>
      <c r="CQI91" s="47"/>
      <c r="CQJ91" s="47"/>
      <c r="CQK91" s="47"/>
      <c r="CQL91" s="47"/>
      <c r="CQM91" s="47"/>
      <c r="CQN91" s="47"/>
      <c r="CQO91" s="47"/>
      <c r="CQP91" s="47"/>
      <c r="CQQ91" s="47"/>
      <c r="CQR91" s="47"/>
      <c r="CQS91" s="47"/>
      <c r="CQT91" s="47"/>
      <c r="CQU91" s="47"/>
      <c r="CQV91" s="47"/>
      <c r="CQW91" s="47"/>
      <c r="CQX91" s="47"/>
      <c r="CQY91" s="47"/>
      <c r="CQZ91" s="47"/>
      <c r="CRA91" s="47"/>
      <c r="CRB91" s="47"/>
      <c r="CRC91" s="47"/>
      <c r="CRD91" s="47"/>
      <c r="CRE91" s="47"/>
      <c r="CRF91" s="47"/>
      <c r="CRG91" s="47"/>
      <c r="CRH91" s="47"/>
      <c r="CRI91" s="47"/>
      <c r="CRJ91" s="47"/>
      <c r="CRK91" s="47"/>
      <c r="CRL91" s="47"/>
      <c r="CRM91" s="47"/>
      <c r="CRN91" s="47"/>
      <c r="CRO91" s="47"/>
      <c r="CRP91" s="47"/>
      <c r="CRQ91" s="47"/>
      <c r="CRR91" s="47"/>
      <c r="CRS91" s="47"/>
      <c r="CRT91" s="47"/>
      <c r="CRU91" s="47"/>
      <c r="CRV91" s="47"/>
      <c r="CRW91" s="47"/>
      <c r="CRX91" s="47"/>
      <c r="CRY91" s="47"/>
      <c r="CRZ91" s="47"/>
      <c r="CSA91" s="47"/>
      <c r="CSB91" s="47"/>
      <c r="CSC91" s="47"/>
      <c r="CSD91" s="47"/>
      <c r="CSE91" s="47"/>
      <c r="CSF91" s="47"/>
      <c r="CSG91" s="47"/>
      <c r="CSH91" s="47"/>
      <c r="CSI91" s="47"/>
      <c r="CSJ91" s="47"/>
      <c r="CSK91" s="47"/>
      <c r="CSL91" s="47"/>
      <c r="CSM91" s="47"/>
      <c r="CSN91" s="47"/>
      <c r="CSO91" s="47"/>
      <c r="CSP91" s="47"/>
      <c r="CSQ91" s="47"/>
      <c r="CSR91" s="47"/>
      <c r="CSS91" s="47"/>
      <c r="CST91" s="47"/>
      <c r="CSU91" s="47"/>
      <c r="CSV91" s="47"/>
      <c r="CSW91" s="47"/>
      <c r="CSX91" s="47"/>
      <c r="CSY91" s="47"/>
      <c r="CSZ91" s="47"/>
      <c r="CTA91" s="47"/>
      <c r="CTB91" s="47"/>
      <c r="CTC91" s="47"/>
      <c r="CTD91" s="47"/>
      <c r="CTE91" s="47"/>
      <c r="CTF91" s="47"/>
      <c r="CTG91" s="47"/>
      <c r="CTH91" s="47"/>
      <c r="CTI91" s="47"/>
      <c r="CTJ91" s="47"/>
      <c r="CTK91" s="47"/>
      <c r="CTL91" s="47"/>
      <c r="CTM91" s="47"/>
      <c r="CTN91" s="47"/>
      <c r="CTO91" s="47"/>
      <c r="CTP91" s="47"/>
      <c r="CTQ91" s="47"/>
      <c r="CTR91" s="47"/>
      <c r="CTS91" s="47"/>
      <c r="CTT91" s="47"/>
      <c r="CTU91" s="47"/>
      <c r="CTV91" s="47"/>
      <c r="CTW91" s="47"/>
      <c r="CTX91" s="47"/>
      <c r="CTY91" s="47"/>
      <c r="CTZ91" s="47"/>
      <c r="CUA91" s="47"/>
      <c r="CUB91" s="47"/>
      <c r="CUC91" s="47"/>
      <c r="CUD91" s="47"/>
      <c r="CUE91" s="47"/>
      <c r="CUF91" s="47"/>
      <c r="CUG91" s="47"/>
      <c r="CUH91" s="47"/>
      <c r="CUI91" s="47"/>
      <c r="CUJ91" s="47"/>
      <c r="CUK91" s="47"/>
      <c r="CUL91" s="47"/>
      <c r="CUM91" s="47"/>
      <c r="CUN91" s="47"/>
      <c r="CUO91" s="47"/>
      <c r="CUP91" s="47"/>
      <c r="CUQ91" s="47"/>
      <c r="CUR91" s="47"/>
      <c r="CUS91" s="47"/>
      <c r="CUT91" s="47"/>
      <c r="CUU91" s="47"/>
      <c r="CUV91" s="47"/>
      <c r="CUW91" s="47"/>
      <c r="CUX91" s="47"/>
      <c r="CUY91" s="47"/>
      <c r="CUZ91" s="47"/>
      <c r="CVA91" s="47"/>
      <c r="CVB91" s="47"/>
      <c r="CVC91" s="47"/>
      <c r="CVD91" s="47"/>
      <c r="CVE91" s="47"/>
      <c r="CVF91" s="47"/>
      <c r="CVG91" s="47"/>
      <c r="CVH91" s="47"/>
      <c r="CVI91" s="47"/>
      <c r="CVJ91" s="47"/>
      <c r="CVK91" s="47"/>
      <c r="CVL91" s="47"/>
      <c r="CVM91" s="47"/>
      <c r="CVN91" s="47"/>
      <c r="CVO91" s="47"/>
      <c r="CVP91" s="47"/>
      <c r="CVQ91" s="47"/>
      <c r="CVR91" s="47"/>
      <c r="CVS91" s="47"/>
      <c r="CVT91" s="47"/>
      <c r="CVU91" s="47"/>
      <c r="CVV91" s="47"/>
      <c r="CVW91" s="47"/>
      <c r="CVX91" s="47"/>
      <c r="CVY91" s="47"/>
      <c r="CVZ91" s="47"/>
      <c r="CWA91" s="47"/>
      <c r="CWB91" s="47"/>
      <c r="CWC91" s="47"/>
      <c r="CWD91" s="47"/>
      <c r="CWE91" s="47"/>
      <c r="CWF91" s="47"/>
      <c r="CWG91" s="47"/>
      <c r="CWH91" s="47"/>
      <c r="CWI91" s="47"/>
      <c r="CWJ91" s="47"/>
      <c r="CWK91" s="47"/>
      <c r="CWL91" s="47"/>
      <c r="CWM91" s="47"/>
      <c r="CWN91" s="47"/>
      <c r="CWO91" s="47"/>
      <c r="CWP91" s="47"/>
      <c r="CWQ91" s="47"/>
      <c r="CWR91" s="47"/>
      <c r="CWS91" s="47"/>
      <c r="CWT91" s="47"/>
      <c r="CWU91" s="47"/>
      <c r="CWV91" s="47"/>
      <c r="CWW91" s="47"/>
      <c r="CWX91" s="47"/>
      <c r="CWY91" s="47"/>
      <c r="CWZ91" s="47"/>
      <c r="CXA91" s="47"/>
      <c r="CXB91" s="47"/>
      <c r="CXC91" s="47"/>
      <c r="CXD91" s="47"/>
      <c r="CXE91" s="47"/>
      <c r="CXF91" s="47"/>
      <c r="CXG91" s="47"/>
      <c r="CXH91" s="47"/>
      <c r="CXI91" s="47"/>
      <c r="CXJ91" s="47"/>
      <c r="CXK91" s="47"/>
      <c r="CXL91" s="47"/>
      <c r="CXM91" s="47"/>
      <c r="CXN91" s="47"/>
      <c r="CXO91" s="47"/>
      <c r="CXP91" s="47"/>
      <c r="CXQ91" s="47"/>
      <c r="CXR91" s="47"/>
      <c r="CXS91" s="47"/>
      <c r="CXT91" s="47"/>
      <c r="CXU91" s="47"/>
      <c r="CXV91" s="47"/>
      <c r="CXW91" s="47"/>
      <c r="CXX91" s="47"/>
      <c r="CXY91" s="47"/>
      <c r="CXZ91" s="47"/>
      <c r="CYA91" s="47"/>
      <c r="CYB91" s="47"/>
      <c r="CYC91" s="47"/>
      <c r="CYD91" s="47"/>
      <c r="CYE91" s="47"/>
      <c r="CYF91" s="47"/>
      <c r="CYG91" s="47"/>
      <c r="CYH91" s="47"/>
      <c r="CYI91" s="47"/>
      <c r="CYJ91" s="47"/>
      <c r="CYK91" s="47"/>
      <c r="CYL91" s="47"/>
      <c r="CYM91" s="47"/>
      <c r="CYN91" s="47"/>
      <c r="CYO91" s="47"/>
      <c r="CYP91" s="47"/>
      <c r="CYQ91" s="47"/>
      <c r="CYR91" s="47"/>
      <c r="CYS91" s="47"/>
      <c r="CYT91" s="47"/>
      <c r="CYU91" s="47"/>
      <c r="CYV91" s="47"/>
      <c r="CYW91" s="47"/>
      <c r="CYX91" s="47"/>
      <c r="CYY91" s="47"/>
      <c r="CYZ91" s="47"/>
      <c r="CZA91" s="47"/>
      <c r="CZB91" s="47"/>
      <c r="CZC91" s="47"/>
      <c r="CZD91" s="47"/>
      <c r="CZE91" s="47"/>
      <c r="CZF91" s="47"/>
      <c r="CZG91" s="47"/>
      <c r="CZH91" s="47"/>
      <c r="CZI91" s="47"/>
      <c r="CZJ91" s="47"/>
      <c r="CZK91" s="47"/>
      <c r="CZL91" s="47"/>
      <c r="CZM91" s="47"/>
      <c r="CZN91" s="47"/>
      <c r="CZO91" s="47"/>
      <c r="CZP91" s="47"/>
      <c r="CZQ91" s="47"/>
      <c r="CZR91" s="47"/>
      <c r="CZS91" s="47"/>
      <c r="CZT91" s="47"/>
      <c r="CZU91" s="47"/>
      <c r="CZV91" s="47"/>
      <c r="CZW91" s="47"/>
      <c r="CZX91" s="47"/>
      <c r="CZY91" s="47"/>
      <c r="CZZ91" s="47"/>
      <c r="DAA91" s="47"/>
      <c r="DAB91" s="47"/>
      <c r="DAC91" s="47"/>
      <c r="DAD91" s="47"/>
      <c r="DAE91" s="47"/>
      <c r="DAF91" s="47"/>
      <c r="DAG91" s="47"/>
      <c r="DAH91" s="47"/>
      <c r="DAI91" s="47"/>
      <c r="DAJ91" s="47"/>
      <c r="DAK91" s="47"/>
      <c r="DAL91" s="47"/>
      <c r="DAM91" s="47"/>
      <c r="DAN91" s="47"/>
      <c r="DAO91" s="47"/>
      <c r="DAP91" s="47"/>
      <c r="DAQ91" s="47"/>
      <c r="DAR91" s="47"/>
      <c r="DAS91" s="47"/>
      <c r="DAT91" s="47"/>
      <c r="DAU91" s="47"/>
      <c r="DAV91" s="47"/>
      <c r="DAW91" s="47"/>
      <c r="DAX91" s="47"/>
      <c r="DAY91" s="47"/>
      <c r="DAZ91" s="47"/>
      <c r="DBA91" s="47"/>
      <c r="DBB91" s="47"/>
      <c r="DBC91" s="47"/>
      <c r="DBD91" s="47"/>
      <c r="DBE91" s="47"/>
      <c r="DBF91" s="47"/>
      <c r="DBG91" s="47"/>
      <c r="DBH91" s="47"/>
      <c r="DBI91" s="47"/>
      <c r="DBJ91" s="47"/>
      <c r="DBK91" s="47"/>
      <c r="DBL91" s="47"/>
      <c r="DBM91" s="47"/>
      <c r="DBN91" s="47"/>
      <c r="DBO91" s="47"/>
      <c r="DBP91" s="47"/>
      <c r="DBQ91" s="47"/>
      <c r="DBR91" s="47"/>
      <c r="DBS91" s="47"/>
      <c r="DBT91" s="47"/>
      <c r="DBU91" s="47"/>
      <c r="DBV91" s="47"/>
      <c r="DBW91" s="47"/>
      <c r="DBX91" s="47"/>
      <c r="DBY91" s="47"/>
      <c r="DBZ91" s="47"/>
      <c r="DCA91" s="47"/>
      <c r="DCB91" s="47"/>
      <c r="DCC91" s="47"/>
      <c r="DCD91" s="47"/>
      <c r="DCE91" s="47"/>
      <c r="DCF91" s="47"/>
      <c r="DCG91" s="47"/>
      <c r="DCH91" s="47"/>
      <c r="DCI91" s="47"/>
      <c r="DCJ91" s="47"/>
      <c r="DCK91" s="47"/>
      <c r="DCL91" s="47"/>
      <c r="DCM91" s="47"/>
      <c r="DCN91" s="47"/>
      <c r="DCO91" s="47"/>
      <c r="DCP91" s="47"/>
      <c r="DCQ91" s="47"/>
      <c r="DCR91" s="47"/>
      <c r="DCS91" s="47"/>
      <c r="DCT91" s="47"/>
      <c r="DCU91" s="47"/>
      <c r="DCV91" s="47"/>
      <c r="DCW91" s="47"/>
      <c r="DCX91" s="47"/>
      <c r="DCY91" s="47"/>
      <c r="DCZ91" s="47"/>
      <c r="DDA91" s="47"/>
      <c r="DDB91" s="47"/>
      <c r="DDC91" s="47"/>
      <c r="DDD91" s="47"/>
      <c r="DDE91" s="47"/>
      <c r="DDF91" s="47"/>
      <c r="DDG91" s="47"/>
      <c r="DDH91" s="47"/>
      <c r="DDI91" s="47"/>
      <c r="DDJ91" s="47"/>
      <c r="DDK91" s="47"/>
      <c r="DDL91" s="47"/>
      <c r="DDM91" s="47"/>
      <c r="DDN91" s="47"/>
      <c r="DDO91" s="47"/>
      <c r="DDP91" s="47"/>
      <c r="DDQ91" s="47"/>
      <c r="DDR91" s="47"/>
      <c r="DDS91" s="47"/>
      <c r="DDT91" s="47"/>
      <c r="DDU91" s="47"/>
      <c r="DDV91" s="47"/>
      <c r="DDW91" s="47"/>
      <c r="DDX91" s="47"/>
      <c r="DDY91" s="47"/>
      <c r="DDZ91" s="47"/>
      <c r="DEA91" s="47"/>
      <c r="DEB91" s="47"/>
      <c r="DEC91" s="47"/>
      <c r="DED91" s="47"/>
      <c r="DEE91" s="47"/>
      <c r="DEF91" s="47"/>
      <c r="DEG91" s="47"/>
      <c r="DEH91" s="47"/>
      <c r="DEI91" s="47"/>
      <c r="DEJ91" s="47"/>
      <c r="DEK91" s="47"/>
      <c r="DEL91" s="47"/>
      <c r="DEM91" s="47"/>
      <c r="DEN91" s="47"/>
      <c r="DEO91" s="47"/>
      <c r="DEP91" s="47"/>
      <c r="DEQ91" s="47"/>
      <c r="DER91" s="47"/>
      <c r="DES91" s="47"/>
      <c r="DET91" s="47"/>
      <c r="DEU91" s="47"/>
      <c r="DEV91" s="47"/>
      <c r="DEW91" s="47"/>
      <c r="DEX91" s="47"/>
      <c r="DEY91" s="47"/>
      <c r="DEZ91" s="47"/>
      <c r="DFA91" s="47"/>
      <c r="DFB91" s="47"/>
      <c r="DFC91" s="47"/>
      <c r="DFD91" s="47"/>
      <c r="DFE91" s="47"/>
      <c r="DFF91" s="47"/>
      <c r="DFG91" s="47"/>
      <c r="DFH91" s="47"/>
      <c r="DFI91" s="47"/>
      <c r="DFJ91" s="47"/>
      <c r="DFK91" s="47"/>
      <c r="DFL91" s="47"/>
      <c r="DFM91" s="47"/>
      <c r="DFN91" s="47"/>
      <c r="DFO91" s="47"/>
      <c r="DFP91" s="47"/>
      <c r="DFQ91" s="47"/>
      <c r="DFR91" s="47"/>
      <c r="DFS91" s="47"/>
      <c r="DFT91" s="47"/>
      <c r="DFU91" s="47"/>
      <c r="DFV91" s="47"/>
      <c r="DFW91" s="47"/>
      <c r="DFX91" s="47"/>
      <c r="DFY91" s="47"/>
      <c r="DFZ91" s="47"/>
      <c r="DGA91" s="47"/>
      <c r="DGB91" s="47"/>
      <c r="DGC91" s="47"/>
      <c r="DGD91" s="47"/>
      <c r="DGE91" s="47"/>
      <c r="DGF91" s="47"/>
      <c r="DGG91" s="47"/>
      <c r="DGH91" s="47"/>
      <c r="DGI91" s="47"/>
      <c r="DGJ91" s="47"/>
      <c r="DGK91" s="47"/>
      <c r="DGL91" s="47"/>
      <c r="DGM91" s="47"/>
      <c r="DGN91" s="47"/>
      <c r="DGO91" s="47"/>
      <c r="DGP91" s="47"/>
      <c r="DGQ91" s="47"/>
      <c r="DGR91" s="47"/>
      <c r="DGS91" s="47"/>
      <c r="DGT91" s="47"/>
      <c r="DGU91" s="47"/>
      <c r="DGV91" s="47"/>
      <c r="DGW91" s="47"/>
      <c r="DGX91" s="47"/>
      <c r="DGY91" s="47"/>
      <c r="DGZ91" s="47"/>
      <c r="DHA91" s="47"/>
      <c r="DHB91" s="47"/>
      <c r="DHC91" s="47"/>
      <c r="DHD91" s="47"/>
      <c r="DHE91" s="47"/>
      <c r="DHF91" s="47"/>
      <c r="DHG91" s="47"/>
      <c r="DHH91" s="47"/>
      <c r="DHI91" s="47"/>
      <c r="DHJ91" s="47"/>
      <c r="DHK91" s="47"/>
      <c r="DHL91" s="47"/>
      <c r="DHM91" s="47"/>
      <c r="DHN91" s="47"/>
      <c r="DHO91" s="47"/>
      <c r="DHP91" s="47"/>
      <c r="DHQ91" s="47"/>
      <c r="DHR91" s="47"/>
      <c r="DHS91" s="47"/>
      <c r="DHT91" s="47"/>
      <c r="DHU91" s="47"/>
      <c r="DHV91" s="47"/>
      <c r="DHW91" s="47"/>
      <c r="DHX91" s="47"/>
      <c r="DHY91" s="47"/>
      <c r="DHZ91" s="47"/>
      <c r="DIA91" s="47"/>
      <c r="DIB91" s="47"/>
      <c r="DIC91" s="47"/>
      <c r="DID91" s="47"/>
      <c r="DIE91" s="47"/>
      <c r="DIF91" s="47"/>
      <c r="DIG91" s="47"/>
      <c r="DIH91" s="47"/>
      <c r="DII91" s="47"/>
      <c r="DIJ91" s="47"/>
      <c r="DIK91" s="47"/>
      <c r="DIL91" s="47"/>
      <c r="DIM91" s="47"/>
      <c r="DIN91" s="47"/>
      <c r="DIO91" s="47"/>
      <c r="DIP91" s="47"/>
      <c r="DIQ91" s="47"/>
      <c r="DIR91" s="47"/>
      <c r="DIS91" s="47"/>
      <c r="DIT91" s="47"/>
      <c r="DIU91" s="47"/>
      <c r="DIV91" s="47"/>
      <c r="DIW91" s="47"/>
      <c r="DIX91" s="47"/>
      <c r="DIY91" s="47"/>
      <c r="DIZ91" s="47"/>
      <c r="DJA91" s="47"/>
      <c r="DJB91" s="47"/>
      <c r="DJC91" s="47"/>
      <c r="DJD91" s="47"/>
      <c r="DJE91" s="47"/>
      <c r="DJF91" s="47"/>
      <c r="DJG91" s="47"/>
      <c r="DJH91" s="47"/>
      <c r="DJI91" s="47"/>
      <c r="DJJ91" s="47"/>
      <c r="DJK91" s="47"/>
      <c r="DJL91" s="47"/>
      <c r="DJM91" s="47"/>
      <c r="DJN91" s="47"/>
      <c r="DJO91" s="47"/>
      <c r="DJP91" s="47"/>
      <c r="DJQ91" s="47"/>
      <c r="DJR91" s="47"/>
      <c r="DJS91" s="47"/>
      <c r="DJT91" s="47"/>
      <c r="DJU91" s="47"/>
      <c r="DJV91" s="47"/>
      <c r="DJW91" s="47"/>
      <c r="DJX91" s="47"/>
      <c r="DJY91" s="47"/>
      <c r="DJZ91" s="47"/>
      <c r="DKA91" s="47"/>
      <c r="DKB91" s="47"/>
      <c r="DKC91" s="47"/>
      <c r="DKD91" s="47"/>
      <c r="DKE91" s="47"/>
      <c r="DKF91" s="47"/>
      <c r="DKG91" s="47"/>
      <c r="DKH91" s="47"/>
      <c r="DKI91" s="47"/>
      <c r="DKJ91" s="47"/>
      <c r="DKK91" s="47"/>
      <c r="DKL91" s="47"/>
      <c r="DKM91" s="47"/>
      <c r="DKN91" s="47"/>
      <c r="DKO91" s="47"/>
      <c r="DKP91" s="47"/>
      <c r="DKQ91" s="47"/>
      <c r="DKR91" s="47"/>
      <c r="DKS91" s="47"/>
      <c r="DKT91" s="47"/>
      <c r="DKU91" s="47"/>
      <c r="DKV91" s="47"/>
      <c r="DKW91" s="47"/>
      <c r="DKX91" s="47"/>
      <c r="DKY91" s="47"/>
      <c r="DKZ91" s="47"/>
      <c r="DLA91" s="47"/>
      <c r="DLB91" s="47"/>
      <c r="DLC91" s="47"/>
      <c r="DLD91" s="47"/>
      <c r="DLE91" s="47"/>
      <c r="DLF91" s="47"/>
      <c r="DLG91" s="47"/>
      <c r="DLH91" s="47"/>
      <c r="DLI91" s="47"/>
      <c r="DLJ91" s="47"/>
      <c r="DLK91" s="47"/>
      <c r="DLL91" s="47"/>
      <c r="DLM91" s="47"/>
      <c r="DLN91" s="47"/>
      <c r="DLO91" s="47"/>
      <c r="DLP91" s="47"/>
      <c r="DLQ91" s="47"/>
      <c r="DLR91" s="47"/>
      <c r="DLS91" s="47"/>
      <c r="DLT91" s="47"/>
      <c r="DLU91" s="47"/>
      <c r="DLV91" s="47"/>
      <c r="DLW91" s="47"/>
      <c r="DLX91" s="47"/>
      <c r="DLY91" s="47"/>
      <c r="DLZ91" s="47"/>
      <c r="DMA91" s="47"/>
      <c r="DMB91" s="47"/>
      <c r="DMC91" s="47"/>
      <c r="DMD91" s="47"/>
      <c r="DME91" s="47"/>
      <c r="DMF91" s="47"/>
      <c r="DMG91" s="47"/>
      <c r="DMH91" s="47"/>
      <c r="DMI91" s="47"/>
      <c r="DMJ91" s="47"/>
      <c r="DMK91" s="47"/>
      <c r="DML91" s="47"/>
      <c r="DMM91" s="47"/>
      <c r="DMN91" s="47"/>
      <c r="DMO91" s="47"/>
      <c r="DMP91" s="47"/>
      <c r="DMQ91" s="47"/>
      <c r="DMR91" s="47"/>
      <c r="DMS91" s="47"/>
      <c r="DMT91" s="47"/>
      <c r="DMU91" s="47"/>
      <c r="DMV91" s="47"/>
      <c r="DMW91" s="47"/>
      <c r="DMX91" s="47"/>
      <c r="DMY91" s="47"/>
      <c r="DMZ91" s="47"/>
      <c r="DNA91" s="47"/>
      <c r="DNB91" s="47"/>
      <c r="DNC91" s="47"/>
      <c r="DND91" s="47"/>
      <c r="DNE91" s="47"/>
      <c r="DNF91" s="47"/>
      <c r="DNG91" s="47"/>
      <c r="DNH91" s="47"/>
      <c r="DNI91" s="47"/>
      <c r="DNJ91" s="47"/>
      <c r="DNK91" s="47"/>
      <c r="DNL91" s="47"/>
      <c r="DNM91" s="47"/>
      <c r="DNN91" s="47"/>
      <c r="DNO91" s="47"/>
      <c r="DNP91" s="47"/>
      <c r="DNQ91" s="47"/>
      <c r="DNR91" s="47"/>
      <c r="DNS91" s="47"/>
      <c r="DNT91" s="47"/>
      <c r="DNU91" s="47"/>
      <c r="DNV91" s="47"/>
      <c r="DNW91" s="47"/>
      <c r="DNX91" s="47"/>
      <c r="DNY91" s="47"/>
      <c r="DNZ91" s="47"/>
      <c r="DOA91" s="47"/>
      <c r="DOB91" s="47"/>
      <c r="DOC91" s="47"/>
      <c r="DOD91" s="47"/>
      <c r="DOE91" s="47"/>
      <c r="DOF91" s="47"/>
      <c r="DOG91" s="47"/>
      <c r="DOH91" s="47"/>
      <c r="DOI91" s="47"/>
      <c r="DOJ91" s="47"/>
      <c r="DOK91" s="47"/>
      <c r="DOL91" s="47"/>
      <c r="DOM91" s="47"/>
      <c r="DON91" s="47"/>
      <c r="DOO91" s="47"/>
      <c r="DOP91" s="47"/>
      <c r="DOQ91" s="47"/>
      <c r="DOR91" s="47"/>
      <c r="DOS91" s="47"/>
      <c r="DOT91" s="47"/>
      <c r="DOU91" s="47"/>
      <c r="DOV91" s="47"/>
      <c r="DOW91" s="47"/>
      <c r="DOX91" s="47"/>
      <c r="DOY91" s="47"/>
      <c r="DOZ91" s="47"/>
      <c r="DPA91" s="47"/>
      <c r="DPB91" s="47"/>
      <c r="DPC91" s="47"/>
      <c r="DPD91" s="47"/>
      <c r="DPE91" s="47"/>
      <c r="DPF91" s="47"/>
      <c r="DPG91" s="47"/>
      <c r="DPH91" s="47"/>
      <c r="DPI91" s="47"/>
      <c r="DPJ91" s="47"/>
      <c r="DPK91" s="47"/>
      <c r="DPL91" s="47"/>
      <c r="DPM91" s="47"/>
      <c r="DPN91" s="47"/>
      <c r="DPO91" s="47"/>
      <c r="DPP91" s="47"/>
      <c r="DPQ91" s="47"/>
      <c r="DPR91" s="47"/>
      <c r="DPS91" s="47"/>
      <c r="DPT91" s="47"/>
      <c r="DPU91" s="47"/>
      <c r="DPV91" s="47"/>
      <c r="DPW91" s="47"/>
      <c r="DPX91" s="47"/>
      <c r="DPY91" s="47"/>
      <c r="DPZ91" s="47"/>
      <c r="DQA91" s="47"/>
      <c r="DQB91" s="47"/>
      <c r="DQC91" s="47"/>
      <c r="DQD91" s="47"/>
      <c r="DQE91" s="47"/>
      <c r="DQF91" s="47"/>
      <c r="DQG91" s="47"/>
      <c r="DQH91" s="47"/>
      <c r="DQI91" s="47"/>
      <c r="DQJ91" s="47"/>
      <c r="DQK91" s="47"/>
      <c r="DQL91" s="47"/>
      <c r="DQM91" s="47"/>
      <c r="DQN91" s="47"/>
      <c r="DQO91" s="47"/>
      <c r="DQP91" s="47"/>
      <c r="DQQ91" s="47"/>
      <c r="DQR91" s="47"/>
      <c r="DQS91" s="47"/>
      <c r="DQT91" s="47"/>
      <c r="DQU91" s="47"/>
      <c r="DQV91" s="47"/>
      <c r="DQW91" s="47"/>
      <c r="DQX91" s="47"/>
      <c r="DQY91" s="47"/>
      <c r="DQZ91" s="47"/>
      <c r="DRA91" s="47"/>
      <c r="DRB91" s="47"/>
      <c r="DRC91" s="47"/>
      <c r="DRD91" s="47"/>
      <c r="DRE91" s="47"/>
      <c r="DRF91" s="47"/>
      <c r="DRG91" s="47"/>
      <c r="DRH91" s="47"/>
      <c r="DRI91" s="47"/>
      <c r="DRJ91" s="47"/>
      <c r="DRK91" s="47"/>
      <c r="DRL91" s="47"/>
      <c r="DRM91" s="47"/>
      <c r="DRN91" s="47"/>
      <c r="DRO91" s="47"/>
      <c r="DRP91" s="47"/>
      <c r="DRQ91" s="47"/>
      <c r="DRR91" s="47"/>
      <c r="DRS91" s="47"/>
      <c r="DRT91" s="47"/>
      <c r="DRU91" s="47"/>
      <c r="DRV91" s="47"/>
      <c r="DRW91" s="47"/>
      <c r="DRX91" s="47"/>
      <c r="DRY91" s="47"/>
      <c r="DRZ91" s="47"/>
      <c r="DSA91" s="47"/>
      <c r="DSB91" s="47"/>
      <c r="DSC91" s="47"/>
      <c r="DSD91" s="47"/>
      <c r="DSE91" s="47"/>
      <c r="DSF91" s="47"/>
      <c r="DSG91" s="47"/>
      <c r="DSH91" s="47"/>
      <c r="DSI91" s="47"/>
      <c r="DSJ91" s="47"/>
      <c r="DSK91" s="47"/>
      <c r="DSL91" s="47"/>
      <c r="DSM91" s="47"/>
      <c r="DSN91" s="47"/>
      <c r="DSO91" s="47"/>
      <c r="DSP91" s="47"/>
      <c r="DSQ91" s="47"/>
      <c r="DSR91" s="47"/>
      <c r="DSS91" s="47"/>
      <c r="DST91" s="47"/>
      <c r="DSU91" s="47"/>
      <c r="DSV91" s="47"/>
      <c r="DSW91" s="47"/>
      <c r="DSX91" s="47"/>
      <c r="DSY91" s="47"/>
      <c r="DSZ91" s="47"/>
      <c r="DTA91" s="47"/>
      <c r="DTB91" s="47"/>
      <c r="DTC91" s="47"/>
      <c r="DTD91" s="47"/>
      <c r="DTE91" s="47"/>
      <c r="DTF91" s="47"/>
      <c r="DTG91" s="47"/>
      <c r="DTH91" s="47"/>
      <c r="DTI91" s="47"/>
      <c r="DTJ91" s="47"/>
      <c r="DTK91" s="47"/>
      <c r="DTL91" s="47"/>
      <c r="DTM91" s="47"/>
      <c r="DTN91" s="47"/>
      <c r="DTO91" s="47"/>
      <c r="DTP91" s="47"/>
      <c r="DTQ91" s="47"/>
      <c r="DTR91" s="47"/>
      <c r="DTS91" s="47"/>
      <c r="DTT91" s="47"/>
      <c r="DTU91" s="47"/>
      <c r="DTV91" s="47"/>
      <c r="DTW91" s="47"/>
      <c r="DTX91" s="47"/>
      <c r="DTY91" s="47"/>
      <c r="DTZ91" s="47"/>
      <c r="DUA91" s="47"/>
      <c r="DUB91" s="47"/>
      <c r="DUC91" s="47"/>
      <c r="DUD91" s="47"/>
      <c r="DUE91" s="47"/>
      <c r="DUF91" s="47"/>
      <c r="DUG91" s="47"/>
      <c r="DUH91" s="47"/>
      <c r="DUI91" s="47"/>
      <c r="DUJ91" s="47"/>
      <c r="DUK91" s="47"/>
      <c r="DUL91" s="47"/>
      <c r="DUM91" s="47"/>
      <c r="DUN91" s="47"/>
      <c r="DUO91" s="47"/>
      <c r="DUP91" s="47"/>
      <c r="DUQ91" s="47"/>
      <c r="DUR91" s="47"/>
      <c r="DUS91" s="47"/>
      <c r="DUT91" s="47"/>
      <c r="DUU91" s="47"/>
      <c r="DUV91" s="47"/>
      <c r="DUW91" s="47"/>
      <c r="DUX91" s="47"/>
      <c r="DUY91" s="47"/>
      <c r="DUZ91" s="47"/>
      <c r="DVA91" s="47"/>
      <c r="DVB91" s="47"/>
      <c r="DVC91" s="47"/>
      <c r="DVD91" s="47"/>
      <c r="DVE91" s="47"/>
      <c r="DVF91" s="47"/>
      <c r="DVG91" s="47"/>
      <c r="DVH91" s="47"/>
      <c r="DVI91" s="47"/>
      <c r="DVJ91" s="47"/>
      <c r="DVK91" s="47"/>
      <c r="DVL91" s="47"/>
      <c r="DVM91" s="47"/>
      <c r="DVN91" s="47"/>
      <c r="DVO91" s="47"/>
      <c r="DVP91" s="47"/>
      <c r="DVQ91" s="47"/>
      <c r="DVR91" s="47"/>
      <c r="DVS91" s="47"/>
      <c r="DVT91" s="47"/>
      <c r="DVU91" s="47"/>
      <c r="DVV91" s="47"/>
      <c r="DVW91" s="47"/>
      <c r="DVX91" s="47"/>
      <c r="DVY91" s="47"/>
      <c r="DVZ91" s="47"/>
      <c r="DWA91" s="47"/>
      <c r="DWB91" s="47"/>
      <c r="DWC91" s="47"/>
      <c r="DWD91" s="47"/>
      <c r="DWE91" s="47"/>
      <c r="DWF91" s="47"/>
      <c r="DWG91" s="47"/>
      <c r="DWH91" s="47"/>
      <c r="DWI91" s="47"/>
      <c r="DWJ91" s="47"/>
      <c r="DWK91" s="47"/>
      <c r="DWL91" s="47"/>
      <c r="DWM91" s="47"/>
      <c r="DWN91" s="47"/>
      <c r="DWO91" s="47"/>
      <c r="DWP91" s="47"/>
      <c r="DWQ91" s="47"/>
      <c r="DWR91" s="47"/>
      <c r="DWS91" s="47"/>
      <c r="DWT91" s="47"/>
      <c r="DWU91" s="47"/>
      <c r="DWV91" s="47"/>
      <c r="DWW91" s="47"/>
      <c r="DWX91" s="47"/>
      <c r="DWY91" s="47"/>
      <c r="DWZ91" s="47"/>
      <c r="DXA91" s="47"/>
      <c r="DXB91" s="47"/>
      <c r="DXC91" s="47"/>
      <c r="DXD91" s="47"/>
      <c r="DXE91" s="47"/>
      <c r="DXF91" s="47"/>
      <c r="DXG91" s="47"/>
      <c r="DXH91" s="47"/>
      <c r="DXI91" s="47"/>
      <c r="DXJ91" s="47"/>
      <c r="DXK91" s="47"/>
      <c r="DXL91" s="47"/>
      <c r="DXM91" s="47"/>
      <c r="DXN91" s="47"/>
      <c r="DXO91" s="47"/>
      <c r="DXP91" s="47"/>
      <c r="DXQ91" s="47"/>
      <c r="DXR91" s="47"/>
      <c r="DXS91" s="47"/>
      <c r="DXT91" s="47"/>
      <c r="DXU91" s="47"/>
      <c r="DXV91" s="47"/>
      <c r="DXW91" s="47"/>
      <c r="DXX91" s="47"/>
      <c r="DXY91" s="47"/>
      <c r="DXZ91" s="47"/>
      <c r="DYA91" s="47"/>
      <c r="DYB91" s="47"/>
      <c r="DYC91" s="47"/>
      <c r="DYD91" s="47"/>
      <c r="DYE91" s="47"/>
      <c r="DYF91" s="47"/>
      <c r="DYG91" s="47"/>
      <c r="DYH91" s="47"/>
      <c r="DYI91" s="47"/>
      <c r="DYJ91" s="47"/>
      <c r="DYK91" s="47"/>
      <c r="DYL91" s="47"/>
      <c r="DYM91" s="47"/>
      <c r="DYN91" s="47"/>
      <c r="DYO91" s="47"/>
      <c r="DYP91" s="47"/>
      <c r="DYQ91" s="47"/>
      <c r="DYR91" s="47"/>
      <c r="DYS91" s="47"/>
      <c r="DYT91" s="47"/>
      <c r="DYU91" s="47"/>
      <c r="DYV91" s="47"/>
      <c r="DYW91" s="47"/>
      <c r="DYX91" s="47"/>
      <c r="DYY91" s="47"/>
      <c r="DYZ91" s="47"/>
      <c r="DZA91" s="47"/>
      <c r="DZB91" s="47"/>
      <c r="DZC91" s="47"/>
      <c r="DZD91" s="47"/>
      <c r="DZE91" s="47"/>
      <c r="DZF91" s="47"/>
      <c r="DZG91" s="47"/>
      <c r="DZH91" s="47"/>
      <c r="DZI91" s="47"/>
      <c r="DZJ91" s="47"/>
      <c r="DZK91" s="47"/>
      <c r="DZL91" s="47"/>
      <c r="DZM91" s="47"/>
      <c r="DZN91" s="47"/>
      <c r="DZO91" s="47"/>
      <c r="DZP91" s="47"/>
      <c r="DZQ91" s="47"/>
      <c r="DZR91" s="47"/>
      <c r="DZS91" s="47"/>
      <c r="DZT91" s="47"/>
      <c r="DZU91" s="47"/>
      <c r="DZV91" s="47"/>
      <c r="DZW91" s="47"/>
      <c r="DZX91" s="47"/>
      <c r="DZY91" s="47"/>
      <c r="DZZ91" s="47"/>
      <c r="EAA91" s="47"/>
      <c r="EAB91" s="47"/>
      <c r="EAC91" s="47"/>
      <c r="EAD91" s="47"/>
      <c r="EAE91" s="47"/>
      <c r="EAF91" s="47"/>
      <c r="EAG91" s="47"/>
      <c r="EAH91" s="47"/>
      <c r="EAI91" s="47"/>
      <c r="EAJ91" s="47"/>
      <c r="EAK91" s="47"/>
      <c r="EAL91" s="47"/>
      <c r="EAM91" s="47"/>
      <c r="EAN91" s="47"/>
      <c r="EAO91" s="47"/>
      <c r="EAP91" s="47"/>
      <c r="EAQ91" s="47"/>
      <c r="EAR91" s="47"/>
      <c r="EAS91" s="47"/>
      <c r="EAT91" s="47"/>
      <c r="EAU91" s="47"/>
      <c r="EAV91" s="47"/>
      <c r="EAW91" s="47"/>
      <c r="EAX91" s="47"/>
      <c r="EAY91" s="47"/>
      <c r="EAZ91" s="47"/>
      <c r="EBA91" s="47"/>
      <c r="EBB91" s="47"/>
      <c r="EBC91" s="47"/>
      <c r="EBD91" s="47"/>
      <c r="EBE91" s="47"/>
      <c r="EBF91" s="47"/>
      <c r="EBG91" s="47"/>
      <c r="EBH91" s="47"/>
      <c r="EBI91" s="47"/>
      <c r="EBJ91" s="47"/>
      <c r="EBK91" s="47"/>
      <c r="EBL91" s="47"/>
      <c r="EBM91" s="47"/>
      <c r="EBN91" s="47"/>
      <c r="EBO91" s="47"/>
      <c r="EBP91" s="47"/>
      <c r="EBQ91" s="47"/>
      <c r="EBR91" s="47"/>
      <c r="EBS91" s="47"/>
      <c r="EBT91" s="47"/>
      <c r="EBU91" s="47"/>
      <c r="EBV91" s="47"/>
      <c r="EBW91" s="47"/>
      <c r="EBX91" s="47"/>
      <c r="EBY91" s="47"/>
      <c r="EBZ91" s="47"/>
      <c r="ECA91" s="47"/>
      <c r="ECB91" s="47"/>
      <c r="ECC91" s="47"/>
      <c r="ECD91" s="47"/>
      <c r="ECE91" s="47"/>
      <c r="ECF91" s="47"/>
      <c r="ECG91" s="47"/>
      <c r="ECH91" s="47"/>
      <c r="ECI91" s="47"/>
      <c r="ECJ91" s="47"/>
      <c r="ECK91" s="47"/>
      <c r="ECL91" s="47"/>
      <c r="ECM91" s="47"/>
      <c r="ECN91" s="47"/>
      <c r="ECO91" s="47"/>
      <c r="ECP91" s="47"/>
      <c r="ECQ91" s="47"/>
      <c r="ECR91" s="47"/>
      <c r="ECS91" s="47"/>
      <c r="ECT91" s="47"/>
      <c r="ECU91" s="47"/>
      <c r="ECV91" s="47"/>
      <c r="ECW91" s="47"/>
      <c r="ECX91" s="47"/>
      <c r="ECY91" s="47"/>
      <c r="ECZ91" s="47"/>
      <c r="EDA91" s="47"/>
      <c r="EDB91" s="47"/>
      <c r="EDC91" s="47"/>
      <c r="EDD91" s="47"/>
      <c r="EDE91" s="47"/>
      <c r="EDF91" s="47"/>
      <c r="EDG91" s="47"/>
      <c r="EDH91" s="47"/>
      <c r="EDI91" s="47"/>
      <c r="EDJ91" s="47"/>
      <c r="EDK91" s="47"/>
      <c r="EDL91" s="47"/>
      <c r="EDM91" s="47"/>
      <c r="EDN91" s="47"/>
      <c r="EDO91" s="47"/>
      <c r="EDP91" s="47"/>
      <c r="EDQ91" s="47"/>
      <c r="EDR91" s="47"/>
      <c r="EDS91" s="47"/>
      <c r="EDT91" s="47"/>
      <c r="EDU91" s="47"/>
      <c r="EDV91" s="47"/>
      <c r="EDW91" s="47"/>
      <c r="EDX91" s="47"/>
      <c r="EDY91" s="47"/>
      <c r="EDZ91" s="47"/>
      <c r="EEA91" s="47"/>
      <c r="EEB91" s="47"/>
      <c r="EEC91" s="47"/>
      <c r="EED91" s="47"/>
      <c r="EEE91" s="47"/>
      <c r="EEF91" s="47"/>
      <c r="EEG91" s="47"/>
      <c r="EEH91" s="47"/>
      <c r="EEI91" s="47"/>
      <c r="EEJ91" s="47"/>
      <c r="EEK91" s="47"/>
      <c r="EEL91" s="47"/>
      <c r="EEM91" s="47"/>
      <c r="EEN91" s="47"/>
      <c r="EEO91" s="47"/>
      <c r="EEP91" s="47"/>
      <c r="EEQ91" s="47"/>
      <c r="EER91" s="47"/>
      <c r="EES91" s="47"/>
      <c r="EET91" s="47"/>
      <c r="EEU91" s="47"/>
      <c r="EEV91" s="47"/>
      <c r="EEW91" s="47"/>
      <c r="EEX91" s="47"/>
      <c r="EEY91" s="47"/>
      <c r="EEZ91" s="47"/>
      <c r="EFA91" s="47"/>
      <c r="EFB91" s="47"/>
      <c r="EFC91" s="47"/>
      <c r="EFD91" s="47"/>
      <c r="EFE91" s="47"/>
      <c r="EFF91" s="47"/>
      <c r="EFG91" s="47"/>
      <c r="EFH91" s="47"/>
      <c r="EFI91" s="47"/>
      <c r="EFJ91" s="47"/>
      <c r="EFK91" s="47"/>
      <c r="EFL91" s="47"/>
      <c r="EFM91" s="47"/>
      <c r="EFN91" s="47"/>
      <c r="EFO91" s="47"/>
      <c r="EFP91" s="47"/>
      <c r="EFQ91" s="47"/>
      <c r="EFR91" s="47"/>
      <c r="EFS91" s="47"/>
      <c r="EFT91" s="47"/>
      <c r="EFU91" s="47"/>
      <c r="EFV91" s="47"/>
      <c r="EFW91" s="47"/>
      <c r="EFX91" s="47"/>
      <c r="EFY91" s="47"/>
      <c r="EFZ91" s="47"/>
      <c r="EGA91" s="47"/>
      <c r="EGB91" s="47"/>
      <c r="EGC91" s="47"/>
      <c r="EGD91" s="47"/>
      <c r="EGE91" s="47"/>
      <c r="EGF91" s="47"/>
      <c r="EGG91" s="47"/>
      <c r="EGH91" s="47"/>
      <c r="EGI91" s="47"/>
      <c r="EGJ91" s="47"/>
      <c r="EGK91" s="47"/>
      <c r="EGL91" s="47"/>
      <c r="EGM91" s="47"/>
      <c r="EGN91" s="47"/>
      <c r="EGO91" s="47"/>
      <c r="EGP91" s="47"/>
      <c r="EGQ91" s="47"/>
      <c r="EGR91" s="47"/>
      <c r="EGS91" s="47"/>
      <c r="EGT91" s="47"/>
      <c r="EGU91" s="47"/>
      <c r="EGV91" s="47"/>
      <c r="EGW91" s="47"/>
      <c r="EGX91" s="47"/>
      <c r="EGY91" s="47"/>
      <c r="EGZ91" s="47"/>
      <c r="EHA91" s="47"/>
      <c r="EHB91" s="47"/>
      <c r="EHC91" s="47"/>
      <c r="EHD91" s="47"/>
      <c r="EHE91" s="47"/>
      <c r="EHF91" s="47"/>
      <c r="EHG91" s="47"/>
      <c r="EHH91" s="47"/>
      <c r="EHI91" s="47"/>
      <c r="EHJ91" s="47"/>
      <c r="EHK91" s="47"/>
      <c r="EHL91" s="47"/>
      <c r="EHM91" s="47"/>
      <c r="EHN91" s="47"/>
      <c r="EHO91" s="47"/>
      <c r="EHP91" s="47"/>
      <c r="EHQ91" s="47"/>
      <c r="EHR91" s="47"/>
      <c r="EHS91" s="47"/>
      <c r="EHT91" s="47"/>
      <c r="EHU91" s="47"/>
      <c r="EHV91" s="47"/>
      <c r="EHW91" s="47"/>
      <c r="EHX91" s="47"/>
      <c r="EHY91" s="47"/>
      <c r="EHZ91" s="47"/>
      <c r="EIA91" s="47"/>
      <c r="EIB91" s="47"/>
      <c r="EIC91" s="47"/>
      <c r="EID91" s="47"/>
      <c r="EIE91" s="47"/>
      <c r="EIF91" s="47"/>
      <c r="EIG91" s="47"/>
      <c r="EIH91" s="47"/>
      <c r="EII91" s="47"/>
      <c r="EIJ91" s="47"/>
      <c r="EIK91" s="47"/>
      <c r="EIL91" s="47"/>
      <c r="EIM91" s="47"/>
      <c r="EIN91" s="47"/>
      <c r="EIO91" s="47"/>
      <c r="EIP91" s="47"/>
      <c r="EIQ91" s="47"/>
      <c r="EIR91" s="47"/>
      <c r="EIS91" s="47"/>
      <c r="EIT91" s="47"/>
      <c r="EIU91" s="47"/>
      <c r="EIV91" s="47"/>
      <c r="EIW91" s="47"/>
      <c r="EIX91" s="47"/>
      <c r="EIY91" s="47"/>
      <c r="EIZ91" s="47"/>
      <c r="EJA91" s="47"/>
      <c r="EJB91" s="47"/>
      <c r="EJC91" s="47"/>
      <c r="EJD91" s="47"/>
      <c r="EJE91" s="47"/>
      <c r="EJF91" s="47"/>
      <c r="EJG91" s="47"/>
      <c r="EJH91" s="47"/>
      <c r="EJI91" s="47"/>
      <c r="EJJ91" s="47"/>
      <c r="EJK91" s="47"/>
      <c r="EJL91" s="47"/>
      <c r="EJM91" s="47"/>
      <c r="EJN91" s="47"/>
      <c r="EJO91" s="47"/>
      <c r="EJP91" s="47"/>
      <c r="EJQ91" s="47"/>
      <c r="EJR91" s="47"/>
      <c r="EJS91" s="47"/>
      <c r="EJT91" s="47"/>
      <c r="EJU91" s="47"/>
      <c r="EJV91" s="47"/>
      <c r="EJW91" s="47"/>
      <c r="EJX91" s="47"/>
      <c r="EJY91" s="47"/>
      <c r="EJZ91" s="47"/>
      <c r="EKA91" s="47"/>
      <c r="EKB91" s="47"/>
      <c r="EKC91" s="47"/>
      <c r="EKD91" s="47"/>
      <c r="EKE91" s="47"/>
      <c r="EKF91" s="47"/>
      <c r="EKG91" s="47"/>
      <c r="EKH91" s="47"/>
      <c r="EKI91" s="47"/>
      <c r="EKJ91" s="47"/>
      <c r="EKK91" s="47"/>
      <c r="EKL91" s="47"/>
      <c r="EKM91" s="47"/>
      <c r="EKN91" s="47"/>
      <c r="EKO91" s="47"/>
      <c r="EKP91" s="47"/>
      <c r="EKQ91" s="47"/>
      <c r="EKR91" s="47"/>
      <c r="EKS91" s="47"/>
      <c r="EKT91" s="47"/>
      <c r="EKU91" s="47"/>
      <c r="EKV91" s="47"/>
      <c r="EKW91" s="47"/>
      <c r="EKX91" s="47"/>
      <c r="EKY91" s="47"/>
      <c r="EKZ91" s="47"/>
      <c r="ELA91" s="47"/>
      <c r="ELB91" s="47"/>
      <c r="ELC91" s="47"/>
      <c r="ELD91" s="47"/>
      <c r="ELE91" s="47"/>
      <c r="ELF91" s="47"/>
      <c r="ELG91" s="47"/>
      <c r="ELH91" s="47"/>
      <c r="ELI91" s="47"/>
      <c r="ELJ91" s="47"/>
      <c r="ELK91" s="47"/>
      <c r="ELL91" s="47"/>
      <c r="ELM91" s="47"/>
      <c r="ELN91" s="47"/>
      <c r="ELO91" s="47"/>
      <c r="ELP91" s="47"/>
      <c r="ELQ91" s="47"/>
      <c r="ELR91" s="47"/>
      <c r="ELS91" s="47"/>
      <c r="ELT91" s="47"/>
      <c r="ELU91" s="47"/>
      <c r="ELV91" s="47"/>
      <c r="ELW91" s="47"/>
      <c r="ELX91" s="47"/>
      <c r="ELY91" s="47"/>
      <c r="ELZ91" s="47"/>
      <c r="EMA91" s="47"/>
      <c r="EMB91" s="47"/>
      <c r="EMC91" s="47"/>
      <c r="EMD91" s="47"/>
      <c r="EME91" s="47"/>
      <c r="EMF91" s="47"/>
      <c r="EMG91" s="47"/>
      <c r="EMH91" s="47"/>
      <c r="EMI91" s="47"/>
      <c r="EMJ91" s="47"/>
      <c r="EMK91" s="47"/>
      <c r="EML91" s="47"/>
      <c r="EMM91" s="47"/>
      <c r="EMN91" s="47"/>
      <c r="EMO91" s="47"/>
      <c r="EMP91" s="47"/>
      <c r="EMQ91" s="47"/>
      <c r="EMR91" s="47"/>
      <c r="EMS91" s="47"/>
      <c r="EMT91" s="47"/>
      <c r="EMU91" s="47"/>
      <c r="EMV91" s="47"/>
      <c r="EMW91" s="47"/>
      <c r="EMX91" s="47"/>
      <c r="EMY91" s="47"/>
      <c r="EMZ91" s="47"/>
      <c r="ENA91" s="47"/>
      <c r="ENB91" s="47"/>
      <c r="ENC91" s="47"/>
      <c r="END91" s="47"/>
      <c r="ENE91" s="47"/>
      <c r="ENF91" s="47"/>
      <c r="ENG91" s="47"/>
      <c r="ENH91" s="47"/>
      <c r="ENI91" s="47"/>
      <c r="ENJ91" s="47"/>
      <c r="ENK91" s="47"/>
      <c r="ENL91" s="47"/>
      <c r="ENM91" s="47"/>
      <c r="ENN91" s="47"/>
      <c r="ENO91" s="47"/>
      <c r="ENP91" s="47"/>
      <c r="ENQ91" s="47"/>
      <c r="ENR91" s="47"/>
      <c r="ENS91" s="47"/>
      <c r="ENT91" s="47"/>
      <c r="ENU91" s="47"/>
      <c r="ENV91" s="47"/>
      <c r="ENW91" s="47"/>
      <c r="ENX91" s="47"/>
      <c r="ENY91" s="47"/>
      <c r="ENZ91" s="47"/>
      <c r="EOA91" s="47"/>
      <c r="EOB91" s="47"/>
      <c r="EOC91" s="47"/>
      <c r="EOD91" s="47"/>
      <c r="EOE91" s="47"/>
      <c r="EOF91" s="47"/>
      <c r="EOG91" s="47"/>
      <c r="EOH91" s="47"/>
      <c r="EOI91" s="47"/>
      <c r="EOJ91" s="47"/>
      <c r="EOK91" s="47"/>
      <c r="EOL91" s="47"/>
      <c r="EOM91" s="47"/>
      <c r="EON91" s="47"/>
      <c r="EOO91" s="47"/>
      <c r="EOP91" s="47"/>
      <c r="EOQ91" s="47"/>
      <c r="EOR91" s="47"/>
      <c r="EOS91" s="47"/>
      <c r="EOT91" s="47"/>
      <c r="EOU91" s="47"/>
      <c r="EOV91" s="47"/>
      <c r="EOW91" s="47"/>
      <c r="EOX91" s="47"/>
      <c r="EOY91" s="47"/>
      <c r="EOZ91" s="47"/>
      <c r="EPA91" s="47"/>
      <c r="EPB91" s="47"/>
      <c r="EPC91" s="47"/>
      <c r="EPD91" s="47"/>
      <c r="EPE91" s="47"/>
      <c r="EPF91" s="47"/>
      <c r="EPG91" s="47"/>
      <c r="EPH91" s="47"/>
      <c r="EPI91" s="47"/>
      <c r="EPJ91" s="47"/>
      <c r="EPK91" s="47"/>
      <c r="EPL91" s="47"/>
      <c r="EPM91" s="47"/>
      <c r="EPN91" s="47"/>
      <c r="EPO91" s="47"/>
      <c r="EPP91" s="47"/>
      <c r="EPQ91" s="47"/>
      <c r="EPR91" s="47"/>
      <c r="EPS91" s="47"/>
      <c r="EPT91" s="47"/>
      <c r="EPU91" s="47"/>
      <c r="EPV91" s="47"/>
      <c r="EPW91" s="47"/>
      <c r="EPX91" s="47"/>
      <c r="EPY91" s="47"/>
      <c r="EPZ91" s="47"/>
      <c r="EQA91" s="47"/>
      <c r="EQB91" s="47"/>
      <c r="EQC91" s="47"/>
      <c r="EQD91" s="47"/>
      <c r="EQE91" s="47"/>
      <c r="EQF91" s="47"/>
      <c r="EQG91" s="47"/>
      <c r="EQH91" s="47"/>
      <c r="EQI91" s="47"/>
      <c r="EQJ91" s="47"/>
      <c r="EQK91" s="47"/>
      <c r="EQL91" s="47"/>
      <c r="EQM91" s="47"/>
      <c r="EQN91" s="47"/>
      <c r="EQO91" s="47"/>
      <c r="EQP91" s="47"/>
      <c r="EQQ91" s="47"/>
      <c r="EQR91" s="47"/>
      <c r="EQS91" s="47"/>
      <c r="EQT91" s="47"/>
      <c r="EQU91" s="47"/>
      <c r="EQV91" s="47"/>
      <c r="EQW91" s="47"/>
      <c r="EQX91" s="47"/>
      <c r="EQY91" s="47"/>
      <c r="EQZ91" s="47"/>
      <c r="ERA91" s="47"/>
      <c r="ERB91" s="47"/>
      <c r="ERC91" s="47"/>
      <c r="ERD91" s="47"/>
      <c r="ERE91" s="47"/>
      <c r="ERF91" s="47"/>
      <c r="ERG91" s="47"/>
      <c r="ERH91" s="47"/>
      <c r="ERI91" s="47"/>
      <c r="ERJ91" s="47"/>
      <c r="ERK91" s="47"/>
      <c r="ERL91" s="47"/>
      <c r="ERM91" s="47"/>
      <c r="ERN91" s="47"/>
      <c r="ERO91" s="47"/>
      <c r="ERP91" s="47"/>
      <c r="ERQ91" s="47"/>
      <c r="ERR91" s="47"/>
      <c r="ERS91" s="47"/>
      <c r="ERT91" s="47"/>
      <c r="ERU91" s="47"/>
      <c r="ERV91" s="47"/>
      <c r="ERW91" s="47"/>
      <c r="ERX91" s="47"/>
      <c r="ERY91" s="47"/>
      <c r="ERZ91" s="47"/>
      <c r="ESA91" s="47"/>
      <c r="ESB91" s="47"/>
      <c r="ESC91" s="47"/>
      <c r="ESD91" s="47"/>
      <c r="ESE91" s="47"/>
      <c r="ESF91" s="47"/>
      <c r="ESG91" s="47"/>
      <c r="ESH91" s="47"/>
      <c r="ESI91" s="47"/>
      <c r="ESJ91" s="47"/>
      <c r="ESK91" s="47"/>
      <c r="ESL91" s="47"/>
      <c r="ESM91" s="47"/>
      <c r="ESN91" s="47"/>
      <c r="ESO91" s="47"/>
      <c r="ESP91" s="47"/>
      <c r="ESQ91" s="47"/>
      <c r="ESR91" s="47"/>
      <c r="ESS91" s="47"/>
      <c r="EST91" s="47"/>
      <c r="ESU91" s="47"/>
      <c r="ESV91" s="47"/>
      <c r="ESW91" s="47"/>
      <c r="ESX91" s="47"/>
      <c r="ESY91" s="47"/>
      <c r="ESZ91" s="47"/>
      <c r="ETA91" s="47"/>
      <c r="ETB91" s="47"/>
      <c r="ETC91" s="47"/>
      <c r="ETD91" s="47"/>
      <c r="ETE91" s="47"/>
      <c r="ETF91" s="47"/>
      <c r="ETG91" s="47"/>
      <c r="ETH91" s="47"/>
      <c r="ETI91" s="47"/>
      <c r="ETJ91" s="47"/>
      <c r="ETK91" s="47"/>
      <c r="ETL91" s="47"/>
      <c r="ETM91" s="47"/>
      <c r="ETN91" s="47"/>
      <c r="ETO91" s="47"/>
      <c r="ETP91" s="47"/>
      <c r="ETQ91" s="47"/>
      <c r="ETR91" s="47"/>
      <c r="ETS91" s="47"/>
      <c r="ETT91" s="47"/>
      <c r="ETU91" s="47"/>
      <c r="ETV91" s="47"/>
      <c r="ETW91" s="47"/>
      <c r="ETX91" s="47"/>
      <c r="ETY91" s="47"/>
      <c r="ETZ91" s="47"/>
      <c r="EUA91" s="47"/>
      <c r="EUB91" s="47"/>
      <c r="EUC91" s="47"/>
      <c r="EUD91" s="47"/>
      <c r="EUE91" s="47"/>
      <c r="EUF91" s="47"/>
      <c r="EUG91" s="47"/>
      <c r="EUH91" s="47"/>
      <c r="EUI91" s="47"/>
      <c r="EUJ91" s="47"/>
      <c r="EUK91" s="47"/>
      <c r="EUL91" s="47"/>
      <c r="EUM91" s="47"/>
      <c r="EUN91" s="47"/>
      <c r="EUO91" s="47"/>
      <c r="EUP91" s="47"/>
      <c r="EUQ91" s="47"/>
      <c r="EUR91" s="47"/>
      <c r="EUS91" s="47"/>
      <c r="EUT91" s="47"/>
      <c r="EUU91" s="47"/>
      <c r="EUV91" s="47"/>
      <c r="EUW91" s="47"/>
      <c r="EUX91" s="47"/>
      <c r="EUY91" s="47"/>
      <c r="EUZ91" s="47"/>
      <c r="EVA91" s="47"/>
      <c r="EVB91" s="47"/>
      <c r="EVC91" s="47"/>
      <c r="EVD91" s="47"/>
      <c r="EVE91" s="47"/>
      <c r="EVF91" s="47"/>
      <c r="EVG91" s="47"/>
      <c r="EVH91" s="47"/>
      <c r="EVI91" s="47"/>
      <c r="EVJ91" s="47"/>
      <c r="EVK91" s="47"/>
      <c r="EVL91" s="47"/>
      <c r="EVM91" s="47"/>
      <c r="EVN91" s="47"/>
      <c r="EVO91" s="47"/>
      <c r="EVP91" s="47"/>
      <c r="EVQ91" s="47"/>
      <c r="EVR91" s="47"/>
      <c r="EVS91" s="47"/>
      <c r="EVT91" s="47"/>
      <c r="EVU91" s="47"/>
      <c r="EVV91" s="47"/>
      <c r="EVW91" s="47"/>
      <c r="EVX91" s="47"/>
      <c r="EVY91" s="47"/>
      <c r="EVZ91" s="47"/>
      <c r="EWA91" s="47"/>
      <c r="EWB91" s="47"/>
      <c r="EWC91" s="47"/>
      <c r="EWD91" s="47"/>
      <c r="EWE91" s="47"/>
      <c r="EWF91" s="47"/>
      <c r="EWG91" s="47"/>
      <c r="EWH91" s="47"/>
      <c r="EWI91" s="47"/>
      <c r="EWJ91" s="47"/>
      <c r="EWK91" s="47"/>
      <c r="EWL91" s="47"/>
      <c r="EWM91" s="47"/>
      <c r="EWN91" s="47"/>
      <c r="EWO91" s="47"/>
      <c r="EWP91" s="47"/>
      <c r="EWQ91" s="47"/>
      <c r="EWR91" s="47"/>
      <c r="EWS91" s="47"/>
      <c r="EWT91" s="47"/>
      <c r="EWU91" s="47"/>
      <c r="EWV91" s="47"/>
      <c r="EWW91" s="47"/>
      <c r="EWX91" s="47"/>
      <c r="EWY91" s="47"/>
      <c r="EWZ91" s="47"/>
      <c r="EXA91" s="47"/>
      <c r="EXB91" s="47"/>
      <c r="EXC91" s="47"/>
      <c r="EXD91" s="47"/>
      <c r="EXE91" s="47"/>
      <c r="EXF91" s="47"/>
      <c r="EXG91" s="47"/>
      <c r="EXH91" s="47"/>
      <c r="EXI91" s="47"/>
      <c r="EXJ91" s="47"/>
      <c r="EXK91" s="47"/>
      <c r="EXL91" s="47"/>
      <c r="EXM91" s="47"/>
      <c r="EXN91" s="47"/>
      <c r="EXO91" s="47"/>
      <c r="EXP91" s="47"/>
      <c r="EXQ91" s="47"/>
      <c r="EXR91" s="47"/>
      <c r="EXS91" s="47"/>
      <c r="EXT91" s="47"/>
      <c r="EXU91" s="47"/>
      <c r="EXV91" s="47"/>
      <c r="EXW91" s="47"/>
      <c r="EXX91" s="47"/>
      <c r="EXY91" s="47"/>
      <c r="EXZ91" s="47"/>
      <c r="EYA91" s="47"/>
      <c r="EYB91" s="47"/>
      <c r="EYC91" s="47"/>
      <c r="EYD91" s="47"/>
      <c r="EYE91" s="47"/>
      <c r="EYF91" s="47"/>
      <c r="EYG91" s="47"/>
      <c r="EYH91" s="47"/>
      <c r="EYI91" s="47"/>
      <c r="EYJ91" s="47"/>
      <c r="EYK91" s="47"/>
      <c r="EYL91" s="47"/>
      <c r="EYM91" s="47"/>
      <c r="EYN91" s="47"/>
      <c r="EYO91" s="47"/>
      <c r="EYP91" s="47"/>
      <c r="EYQ91" s="47"/>
      <c r="EYR91" s="47"/>
      <c r="EYS91" s="47"/>
      <c r="EYT91" s="47"/>
      <c r="EYU91" s="47"/>
      <c r="EYV91" s="47"/>
      <c r="EYW91" s="47"/>
      <c r="EYX91" s="47"/>
      <c r="EYY91" s="47"/>
      <c r="EYZ91" s="47"/>
      <c r="EZA91" s="47"/>
      <c r="EZB91" s="47"/>
      <c r="EZC91" s="47"/>
      <c r="EZD91" s="47"/>
      <c r="EZE91" s="47"/>
      <c r="EZF91" s="47"/>
      <c r="EZG91" s="47"/>
      <c r="EZH91" s="47"/>
      <c r="EZI91" s="47"/>
      <c r="EZJ91" s="47"/>
      <c r="EZK91" s="47"/>
      <c r="EZL91" s="47"/>
      <c r="EZM91" s="47"/>
      <c r="EZN91" s="47"/>
      <c r="EZO91" s="47"/>
      <c r="EZP91" s="47"/>
      <c r="EZQ91" s="47"/>
      <c r="EZR91" s="47"/>
      <c r="EZS91" s="47"/>
      <c r="EZT91" s="47"/>
      <c r="EZU91" s="47"/>
      <c r="EZV91" s="47"/>
      <c r="EZW91" s="47"/>
      <c r="EZX91" s="47"/>
      <c r="EZY91" s="47"/>
      <c r="EZZ91" s="47"/>
      <c r="FAA91" s="47"/>
      <c r="FAB91" s="47"/>
      <c r="FAC91" s="47"/>
      <c r="FAD91" s="47"/>
      <c r="FAE91" s="47"/>
      <c r="FAF91" s="47"/>
      <c r="FAG91" s="47"/>
      <c r="FAH91" s="47"/>
      <c r="FAI91" s="47"/>
      <c r="FAJ91" s="47"/>
      <c r="FAK91" s="47"/>
      <c r="FAL91" s="47"/>
      <c r="FAM91" s="47"/>
      <c r="FAN91" s="47"/>
      <c r="FAO91" s="47"/>
      <c r="FAP91" s="47"/>
      <c r="FAQ91" s="47"/>
      <c r="FAR91" s="47"/>
      <c r="FAS91" s="47"/>
      <c r="FAT91" s="47"/>
      <c r="FAU91" s="47"/>
      <c r="FAV91" s="47"/>
      <c r="FAW91" s="47"/>
      <c r="FAX91" s="47"/>
      <c r="FAY91" s="47"/>
      <c r="FAZ91" s="47"/>
      <c r="FBA91" s="47"/>
      <c r="FBB91" s="47"/>
      <c r="FBC91" s="47"/>
      <c r="FBD91" s="47"/>
      <c r="FBE91" s="47"/>
      <c r="FBF91" s="47"/>
      <c r="FBG91" s="47"/>
      <c r="FBH91" s="47"/>
      <c r="FBI91" s="47"/>
      <c r="FBJ91" s="47"/>
      <c r="FBK91" s="47"/>
      <c r="FBL91" s="47"/>
      <c r="FBM91" s="47"/>
      <c r="FBN91" s="47"/>
      <c r="FBO91" s="47"/>
      <c r="FBP91" s="47"/>
      <c r="FBQ91" s="47"/>
      <c r="FBR91" s="47"/>
      <c r="FBS91" s="47"/>
      <c r="FBT91" s="47"/>
      <c r="FBU91" s="47"/>
      <c r="FBV91" s="47"/>
      <c r="FBW91" s="47"/>
      <c r="FBX91" s="47"/>
      <c r="FBY91" s="47"/>
      <c r="FBZ91" s="47"/>
      <c r="FCA91" s="47"/>
      <c r="FCB91" s="47"/>
      <c r="FCC91" s="47"/>
      <c r="FCD91" s="47"/>
      <c r="FCE91" s="47"/>
      <c r="FCF91" s="47"/>
      <c r="FCG91" s="47"/>
      <c r="FCH91" s="47"/>
      <c r="FCI91" s="47"/>
      <c r="FCJ91" s="47"/>
      <c r="FCK91" s="47"/>
      <c r="FCL91" s="47"/>
      <c r="FCM91" s="47"/>
      <c r="FCN91" s="47"/>
      <c r="FCO91" s="47"/>
      <c r="FCP91" s="47"/>
      <c r="FCQ91" s="47"/>
      <c r="FCR91" s="47"/>
      <c r="FCS91" s="47"/>
      <c r="FCT91" s="47"/>
      <c r="FCU91" s="47"/>
      <c r="FCV91" s="47"/>
      <c r="FCW91" s="47"/>
      <c r="FCX91" s="47"/>
      <c r="FCY91" s="47"/>
      <c r="FCZ91" s="47"/>
      <c r="FDA91" s="47"/>
      <c r="FDB91" s="47"/>
      <c r="FDC91" s="47"/>
      <c r="FDD91" s="47"/>
      <c r="FDE91" s="47"/>
      <c r="FDF91" s="47"/>
      <c r="FDG91" s="47"/>
      <c r="FDH91" s="47"/>
      <c r="FDI91" s="47"/>
      <c r="FDJ91" s="47"/>
      <c r="FDK91" s="47"/>
      <c r="FDL91" s="47"/>
      <c r="FDM91" s="47"/>
      <c r="FDN91" s="47"/>
      <c r="FDO91" s="47"/>
      <c r="FDP91" s="47"/>
      <c r="FDQ91" s="47"/>
      <c r="FDR91" s="47"/>
      <c r="FDS91" s="47"/>
      <c r="FDT91" s="47"/>
      <c r="FDU91" s="47"/>
      <c r="FDV91" s="47"/>
      <c r="FDW91" s="47"/>
      <c r="FDX91" s="47"/>
      <c r="FDY91" s="47"/>
      <c r="FDZ91" s="47"/>
      <c r="FEA91" s="47"/>
      <c r="FEB91" s="47"/>
      <c r="FEC91" s="47"/>
      <c r="FED91" s="47"/>
      <c r="FEE91" s="47"/>
      <c r="FEF91" s="47"/>
      <c r="FEG91" s="47"/>
      <c r="FEH91" s="47"/>
      <c r="FEI91" s="47"/>
      <c r="FEJ91" s="47"/>
      <c r="FEK91" s="47"/>
      <c r="FEL91" s="47"/>
      <c r="FEM91" s="47"/>
      <c r="FEN91" s="47"/>
      <c r="FEO91" s="47"/>
      <c r="FEP91" s="47"/>
      <c r="FEQ91" s="47"/>
      <c r="FER91" s="47"/>
      <c r="FES91" s="47"/>
      <c r="FET91" s="47"/>
      <c r="FEU91" s="47"/>
      <c r="FEV91" s="47"/>
      <c r="FEW91" s="47"/>
      <c r="FEX91" s="47"/>
      <c r="FEY91" s="47"/>
      <c r="FEZ91" s="47"/>
      <c r="FFA91" s="47"/>
      <c r="FFB91" s="47"/>
      <c r="FFC91" s="47"/>
      <c r="FFD91" s="47"/>
      <c r="FFE91" s="47"/>
      <c r="FFF91" s="47"/>
      <c r="FFG91" s="47"/>
      <c r="FFH91" s="47"/>
      <c r="FFI91" s="47"/>
      <c r="FFJ91" s="47"/>
      <c r="FFK91" s="47"/>
      <c r="FFL91" s="47"/>
      <c r="FFM91" s="47"/>
      <c r="FFN91" s="47"/>
      <c r="FFO91" s="47"/>
      <c r="FFP91" s="47"/>
      <c r="FFQ91" s="47"/>
      <c r="FFR91" s="47"/>
      <c r="FFS91" s="47"/>
      <c r="FFT91" s="47"/>
      <c r="FFU91" s="47"/>
      <c r="FFV91" s="47"/>
      <c r="FFW91" s="47"/>
      <c r="FFX91" s="47"/>
      <c r="FFY91" s="47"/>
      <c r="FFZ91" s="47"/>
      <c r="FGA91" s="47"/>
      <c r="FGB91" s="47"/>
      <c r="FGC91" s="47"/>
      <c r="FGD91" s="47"/>
      <c r="FGE91" s="47"/>
      <c r="FGF91" s="47"/>
      <c r="FGG91" s="47"/>
      <c r="FGH91" s="47"/>
      <c r="FGI91" s="47"/>
      <c r="FGJ91" s="47"/>
      <c r="FGK91" s="47"/>
      <c r="FGL91" s="47"/>
      <c r="FGM91" s="47"/>
      <c r="FGN91" s="47"/>
      <c r="FGO91" s="47"/>
      <c r="FGP91" s="47"/>
      <c r="FGQ91" s="47"/>
      <c r="FGR91" s="47"/>
      <c r="FGS91" s="47"/>
      <c r="FGT91" s="47"/>
      <c r="FGU91" s="47"/>
      <c r="FGV91" s="47"/>
      <c r="FGW91" s="47"/>
      <c r="FGX91" s="47"/>
      <c r="FGY91" s="47"/>
      <c r="FGZ91" s="47"/>
      <c r="FHA91" s="47"/>
      <c r="FHB91" s="47"/>
      <c r="FHC91" s="47"/>
      <c r="FHD91" s="47"/>
      <c r="FHE91" s="47"/>
      <c r="FHF91" s="47"/>
      <c r="FHG91" s="47"/>
      <c r="FHH91" s="47"/>
      <c r="FHI91" s="47"/>
      <c r="FHJ91" s="47"/>
      <c r="FHK91" s="47"/>
      <c r="FHL91" s="47"/>
      <c r="FHM91" s="47"/>
      <c r="FHN91" s="47"/>
      <c r="FHO91" s="47"/>
      <c r="FHP91" s="47"/>
      <c r="FHQ91" s="47"/>
      <c r="FHR91" s="47"/>
      <c r="FHS91" s="47"/>
      <c r="FHT91" s="47"/>
      <c r="FHU91" s="47"/>
      <c r="FHV91" s="47"/>
      <c r="FHW91" s="47"/>
      <c r="FHX91" s="47"/>
      <c r="FHY91" s="47"/>
      <c r="FHZ91" s="47"/>
      <c r="FIA91" s="47"/>
      <c r="FIB91" s="47"/>
      <c r="FIC91" s="47"/>
      <c r="FID91" s="47"/>
      <c r="FIE91" s="47"/>
      <c r="FIF91" s="47"/>
      <c r="FIG91" s="47"/>
      <c r="FIH91" s="47"/>
      <c r="FII91" s="47"/>
      <c r="FIJ91" s="47"/>
      <c r="FIK91" s="47"/>
      <c r="FIL91" s="47"/>
      <c r="FIM91" s="47"/>
      <c r="FIN91" s="47"/>
      <c r="FIO91" s="47"/>
      <c r="FIP91" s="47"/>
      <c r="FIQ91" s="47"/>
      <c r="FIR91" s="47"/>
      <c r="FIS91" s="47"/>
      <c r="FIT91" s="47"/>
      <c r="FIU91" s="47"/>
      <c r="FIV91" s="47"/>
      <c r="FIW91" s="47"/>
      <c r="FIX91" s="47"/>
      <c r="FIY91" s="47"/>
      <c r="FIZ91" s="47"/>
      <c r="FJA91" s="47"/>
      <c r="FJB91" s="47"/>
      <c r="FJC91" s="47"/>
      <c r="FJD91" s="47"/>
      <c r="FJE91" s="47"/>
      <c r="FJF91" s="47"/>
      <c r="FJG91" s="47"/>
      <c r="FJH91" s="47"/>
      <c r="FJI91" s="47"/>
      <c r="FJJ91" s="47"/>
      <c r="FJK91" s="47"/>
      <c r="FJL91" s="47"/>
      <c r="FJM91" s="47"/>
      <c r="FJN91" s="47"/>
      <c r="FJO91" s="47"/>
      <c r="FJP91" s="47"/>
      <c r="FJQ91" s="47"/>
      <c r="FJR91" s="47"/>
      <c r="FJS91" s="47"/>
      <c r="FJT91" s="47"/>
      <c r="FJU91" s="47"/>
      <c r="FJV91" s="47"/>
      <c r="FJW91" s="47"/>
      <c r="FJX91" s="47"/>
      <c r="FJY91" s="47"/>
      <c r="FJZ91" s="47"/>
      <c r="FKA91" s="47"/>
      <c r="FKB91" s="47"/>
      <c r="FKC91" s="47"/>
      <c r="FKD91" s="47"/>
      <c r="FKE91" s="47"/>
      <c r="FKF91" s="47"/>
      <c r="FKG91" s="47"/>
      <c r="FKH91" s="47"/>
      <c r="FKI91" s="47"/>
      <c r="FKJ91" s="47"/>
      <c r="FKK91" s="47"/>
      <c r="FKL91" s="47"/>
      <c r="FKM91" s="47"/>
      <c r="FKN91" s="47"/>
      <c r="FKO91" s="47"/>
      <c r="FKP91" s="47"/>
      <c r="FKQ91" s="47"/>
      <c r="FKR91" s="47"/>
      <c r="FKS91" s="47"/>
      <c r="FKT91" s="47"/>
      <c r="FKU91" s="47"/>
      <c r="FKV91" s="47"/>
      <c r="FKW91" s="47"/>
      <c r="FKX91" s="47"/>
      <c r="FKY91" s="47"/>
      <c r="FKZ91" s="47"/>
      <c r="FLA91" s="47"/>
      <c r="FLB91" s="47"/>
      <c r="FLC91" s="47"/>
      <c r="FLD91" s="47"/>
      <c r="FLE91" s="47"/>
      <c r="FLF91" s="47"/>
      <c r="FLG91" s="47"/>
      <c r="FLH91" s="47"/>
      <c r="FLI91" s="47"/>
      <c r="FLJ91" s="47"/>
      <c r="FLK91" s="47"/>
      <c r="FLL91" s="47"/>
      <c r="FLM91" s="47"/>
      <c r="FLN91" s="47"/>
      <c r="FLO91" s="47"/>
      <c r="FLP91" s="47"/>
      <c r="FLQ91" s="47"/>
      <c r="FLR91" s="47"/>
      <c r="FLS91" s="47"/>
      <c r="FLT91" s="47"/>
      <c r="FLU91" s="47"/>
      <c r="FLV91" s="47"/>
      <c r="FLW91" s="47"/>
      <c r="FLX91" s="47"/>
      <c r="FLY91" s="47"/>
      <c r="FLZ91" s="47"/>
      <c r="FMA91" s="47"/>
      <c r="FMB91" s="47"/>
      <c r="FMC91" s="47"/>
      <c r="FMD91" s="47"/>
      <c r="FME91" s="47"/>
      <c r="FMF91" s="47"/>
      <c r="FMG91" s="47"/>
      <c r="FMH91" s="47"/>
      <c r="FMI91" s="47"/>
      <c r="FMJ91" s="47"/>
      <c r="FMK91" s="47"/>
      <c r="FML91" s="47"/>
      <c r="FMM91" s="47"/>
      <c r="FMN91" s="47"/>
      <c r="FMO91" s="47"/>
      <c r="FMP91" s="47"/>
      <c r="FMQ91" s="47"/>
      <c r="FMR91" s="47"/>
      <c r="FMS91" s="47"/>
      <c r="FMT91" s="47"/>
      <c r="FMU91" s="47"/>
      <c r="FMV91" s="47"/>
      <c r="FMW91" s="47"/>
      <c r="FMX91" s="47"/>
      <c r="FMY91" s="47"/>
      <c r="FMZ91" s="47"/>
      <c r="FNA91" s="47"/>
      <c r="FNB91" s="47"/>
      <c r="FNC91" s="47"/>
      <c r="FND91" s="47"/>
      <c r="FNE91" s="47"/>
      <c r="FNF91" s="47"/>
      <c r="FNG91" s="47"/>
      <c r="FNH91" s="47"/>
      <c r="FNI91" s="47"/>
      <c r="FNJ91" s="47"/>
      <c r="FNK91" s="47"/>
      <c r="FNL91" s="47"/>
      <c r="FNM91" s="47"/>
      <c r="FNN91" s="47"/>
      <c r="FNO91" s="47"/>
      <c r="FNP91" s="47"/>
      <c r="FNQ91" s="47"/>
      <c r="FNR91" s="47"/>
      <c r="FNS91" s="47"/>
      <c r="FNT91" s="47"/>
      <c r="FNU91" s="47"/>
      <c r="FNV91" s="47"/>
      <c r="FNW91" s="47"/>
      <c r="FNX91" s="47"/>
      <c r="FNY91" s="47"/>
      <c r="FNZ91" s="47"/>
      <c r="FOA91" s="47"/>
      <c r="FOB91" s="47"/>
      <c r="FOC91" s="47"/>
      <c r="FOD91" s="47"/>
      <c r="FOE91" s="47"/>
      <c r="FOF91" s="47"/>
      <c r="FOG91" s="47"/>
      <c r="FOH91" s="47"/>
      <c r="FOI91" s="47"/>
      <c r="FOJ91" s="47"/>
      <c r="FOK91" s="47"/>
      <c r="FOL91" s="47"/>
      <c r="FOM91" s="47"/>
      <c r="FON91" s="47"/>
      <c r="FOO91" s="47"/>
      <c r="FOP91" s="47"/>
      <c r="FOQ91" s="47"/>
      <c r="FOR91" s="47"/>
      <c r="FOS91" s="47"/>
      <c r="FOT91" s="47"/>
      <c r="FOU91" s="47"/>
      <c r="FOV91" s="47"/>
      <c r="FOW91" s="47"/>
      <c r="FOX91" s="47"/>
      <c r="FOY91" s="47"/>
      <c r="FOZ91" s="47"/>
      <c r="FPA91" s="47"/>
      <c r="FPB91" s="47"/>
      <c r="FPC91" s="47"/>
      <c r="FPD91" s="47"/>
      <c r="FPE91" s="47"/>
      <c r="FPF91" s="47"/>
      <c r="FPG91" s="47"/>
      <c r="FPH91" s="47"/>
      <c r="FPI91" s="47"/>
      <c r="FPJ91" s="47"/>
      <c r="FPK91" s="47"/>
      <c r="FPL91" s="47"/>
      <c r="FPM91" s="47"/>
      <c r="FPN91" s="47"/>
      <c r="FPO91" s="47"/>
      <c r="FPP91" s="47"/>
      <c r="FPQ91" s="47"/>
      <c r="FPR91" s="47"/>
      <c r="FPS91" s="47"/>
      <c r="FPT91" s="47"/>
      <c r="FPU91" s="47"/>
      <c r="FPV91" s="47"/>
      <c r="FPW91" s="47"/>
      <c r="FPX91" s="47"/>
      <c r="FPY91" s="47"/>
      <c r="FPZ91" s="47"/>
      <c r="FQA91" s="47"/>
      <c r="FQB91" s="47"/>
      <c r="FQC91" s="47"/>
      <c r="FQD91" s="47"/>
      <c r="FQE91" s="47"/>
      <c r="FQF91" s="47"/>
      <c r="FQG91" s="47"/>
      <c r="FQH91" s="47"/>
      <c r="FQI91" s="47"/>
      <c r="FQJ91" s="47"/>
      <c r="FQK91" s="47"/>
      <c r="FQL91" s="47"/>
      <c r="FQM91" s="47"/>
      <c r="FQN91" s="47"/>
      <c r="FQO91" s="47"/>
      <c r="FQP91" s="47"/>
      <c r="FQQ91" s="47"/>
      <c r="FQR91" s="47"/>
      <c r="FQS91" s="47"/>
      <c r="FQT91" s="47"/>
      <c r="FQU91" s="47"/>
      <c r="FQV91" s="47"/>
      <c r="FQW91" s="47"/>
      <c r="FQX91" s="47"/>
      <c r="FQY91" s="47"/>
      <c r="FQZ91" s="47"/>
      <c r="FRA91" s="47"/>
      <c r="FRB91" s="47"/>
      <c r="FRC91" s="47"/>
      <c r="FRD91" s="47"/>
      <c r="FRE91" s="47"/>
      <c r="FRF91" s="47"/>
      <c r="FRG91" s="47"/>
      <c r="FRH91" s="47"/>
      <c r="FRI91" s="47"/>
      <c r="FRJ91" s="47"/>
      <c r="FRK91" s="47"/>
      <c r="FRL91" s="47"/>
      <c r="FRM91" s="47"/>
      <c r="FRN91" s="47"/>
      <c r="FRO91" s="47"/>
      <c r="FRP91" s="47"/>
      <c r="FRQ91" s="47"/>
      <c r="FRR91" s="47"/>
      <c r="FRS91" s="47"/>
      <c r="FRT91" s="47"/>
      <c r="FRU91" s="47"/>
      <c r="FRV91" s="47"/>
      <c r="FRW91" s="47"/>
      <c r="FRX91" s="47"/>
      <c r="FRY91" s="47"/>
      <c r="FRZ91" s="47"/>
      <c r="FSA91" s="47"/>
      <c r="FSB91" s="47"/>
      <c r="FSC91" s="47"/>
      <c r="FSD91" s="47"/>
      <c r="FSE91" s="47"/>
      <c r="FSF91" s="47"/>
      <c r="FSG91" s="47"/>
      <c r="FSH91" s="47"/>
      <c r="FSI91" s="47"/>
      <c r="FSJ91" s="47"/>
      <c r="FSK91" s="47"/>
      <c r="FSL91" s="47"/>
      <c r="FSM91" s="47"/>
      <c r="FSN91" s="47"/>
      <c r="FSO91" s="47"/>
      <c r="FSP91" s="47"/>
      <c r="FSQ91" s="47"/>
      <c r="FSR91" s="47"/>
      <c r="FSS91" s="47"/>
      <c r="FST91" s="47"/>
      <c r="FSU91" s="47"/>
      <c r="FSV91" s="47"/>
      <c r="FSW91" s="47"/>
      <c r="FSX91" s="47"/>
      <c r="FSY91" s="47"/>
      <c r="FSZ91" s="47"/>
      <c r="FTA91" s="47"/>
      <c r="FTB91" s="47"/>
      <c r="FTC91" s="47"/>
      <c r="FTD91" s="47"/>
      <c r="FTE91" s="47"/>
      <c r="FTF91" s="47"/>
      <c r="FTG91" s="47"/>
      <c r="FTH91" s="47"/>
      <c r="FTI91" s="47"/>
      <c r="FTJ91" s="47"/>
      <c r="FTK91" s="47"/>
      <c r="FTL91" s="47"/>
      <c r="FTM91" s="47"/>
      <c r="FTN91" s="47"/>
      <c r="FTO91" s="47"/>
      <c r="FTP91" s="47"/>
      <c r="FTQ91" s="47"/>
      <c r="FTR91" s="47"/>
      <c r="FTS91" s="47"/>
      <c r="FTT91" s="47"/>
      <c r="FTU91" s="47"/>
      <c r="FTV91" s="47"/>
      <c r="FTW91" s="47"/>
      <c r="FTX91" s="47"/>
      <c r="FTY91" s="47"/>
      <c r="FTZ91" s="47"/>
      <c r="FUA91" s="47"/>
      <c r="FUB91" s="47"/>
      <c r="FUC91" s="47"/>
      <c r="FUD91" s="47"/>
      <c r="FUE91" s="47"/>
      <c r="FUF91" s="47"/>
      <c r="FUG91" s="47"/>
      <c r="FUH91" s="47"/>
      <c r="FUI91" s="47"/>
      <c r="FUJ91" s="47"/>
      <c r="FUK91" s="47"/>
      <c r="FUL91" s="47"/>
      <c r="FUM91" s="47"/>
      <c r="FUN91" s="47"/>
      <c r="FUO91" s="47"/>
      <c r="FUP91" s="47"/>
      <c r="FUQ91" s="47"/>
      <c r="FUR91" s="47"/>
      <c r="FUS91" s="47"/>
      <c r="FUT91" s="47"/>
      <c r="FUU91" s="47"/>
      <c r="FUV91" s="47"/>
      <c r="FUW91" s="47"/>
      <c r="FUX91" s="47"/>
      <c r="FUY91" s="47"/>
      <c r="FUZ91" s="47"/>
      <c r="FVA91" s="47"/>
      <c r="FVB91" s="47"/>
      <c r="FVC91" s="47"/>
      <c r="FVD91" s="47"/>
      <c r="FVE91" s="47"/>
      <c r="FVF91" s="47"/>
      <c r="FVG91" s="47"/>
      <c r="FVH91" s="47"/>
      <c r="FVI91" s="47"/>
      <c r="FVJ91" s="47"/>
      <c r="FVK91" s="47"/>
      <c r="FVL91" s="47"/>
      <c r="FVM91" s="47"/>
      <c r="FVN91" s="47"/>
      <c r="FVO91" s="47"/>
      <c r="FVP91" s="47"/>
      <c r="FVQ91" s="47"/>
      <c r="FVR91" s="47"/>
      <c r="FVS91" s="47"/>
      <c r="FVT91" s="47"/>
      <c r="FVU91" s="47"/>
      <c r="FVV91" s="47"/>
      <c r="FVW91" s="47"/>
      <c r="FVX91" s="47"/>
      <c r="FVY91" s="47"/>
      <c r="FVZ91" s="47"/>
      <c r="FWA91" s="47"/>
      <c r="FWB91" s="47"/>
      <c r="FWC91" s="47"/>
      <c r="FWD91" s="47"/>
      <c r="FWE91" s="47"/>
      <c r="FWF91" s="47"/>
      <c r="FWG91" s="47"/>
      <c r="FWH91" s="47"/>
      <c r="FWI91" s="47"/>
      <c r="FWJ91" s="47"/>
      <c r="FWK91" s="47"/>
      <c r="FWL91" s="47"/>
      <c r="FWM91" s="47"/>
      <c r="FWN91" s="47"/>
      <c r="FWO91" s="47"/>
      <c r="FWP91" s="47"/>
      <c r="FWQ91" s="47"/>
      <c r="FWR91" s="47"/>
      <c r="FWS91" s="47"/>
      <c r="FWT91" s="47"/>
      <c r="FWU91" s="47"/>
      <c r="FWV91" s="47"/>
      <c r="FWW91" s="47"/>
      <c r="FWX91" s="47"/>
      <c r="FWY91" s="47"/>
      <c r="FWZ91" s="47"/>
      <c r="FXA91" s="47"/>
      <c r="FXB91" s="47"/>
      <c r="FXC91" s="47"/>
      <c r="FXD91" s="47"/>
      <c r="FXE91" s="47"/>
      <c r="FXF91" s="47"/>
      <c r="FXG91" s="47"/>
      <c r="FXH91" s="47"/>
      <c r="FXI91" s="47"/>
      <c r="FXJ91" s="47"/>
      <c r="FXK91" s="47"/>
      <c r="FXL91" s="47"/>
      <c r="FXM91" s="47"/>
      <c r="FXN91" s="47"/>
      <c r="FXO91" s="47"/>
      <c r="FXP91" s="47"/>
      <c r="FXQ91" s="47"/>
      <c r="FXR91" s="47"/>
      <c r="FXS91" s="47"/>
      <c r="FXT91" s="47"/>
      <c r="FXU91" s="47"/>
      <c r="FXV91" s="47"/>
      <c r="FXW91" s="47"/>
      <c r="FXX91" s="47"/>
      <c r="FXY91" s="47"/>
      <c r="FXZ91" s="47"/>
      <c r="FYA91" s="47"/>
      <c r="FYB91" s="47"/>
      <c r="FYC91" s="47"/>
      <c r="FYD91" s="47"/>
      <c r="FYE91" s="47"/>
      <c r="FYF91" s="47"/>
      <c r="FYG91" s="47"/>
      <c r="FYH91" s="47"/>
      <c r="FYI91" s="47"/>
      <c r="FYJ91" s="47"/>
      <c r="FYK91" s="47"/>
      <c r="FYL91" s="47"/>
      <c r="FYM91" s="47"/>
      <c r="FYN91" s="47"/>
      <c r="FYO91" s="47"/>
      <c r="FYP91" s="47"/>
      <c r="FYQ91" s="47"/>
      <c r="FYR91" s="47"/>
      <c r="FYS91" s="47"/>
      <c r="FYT91" s="47"/>
      <c r="FYU91" s="47"/>
      <c r="FYV91" s="47"/>
      <c r="FYW91" s="47"/>
      <c r="FYX91" s="47"/>
      <c r="FYY91" s="47"/>
      <c r="FYZ91" s="47"/>
      <c r="FZA91" s="47"/>
      <c r="FZB91" s="47"/>
      <c r="FZC91" s="47"/>
      <c r="FZD91" s="47"/>
      <c r="FZE91" s="47"/>
      <c r="FZF91" s="47"/>
      <c r="FZG91" s="47"/>
      <c r="FZH91" s="47"/>
      <c r="FZI91" s="47"/>
      <c r="FZJ91" s="47"/>
      <c r="FZK91" s="47"/>
      <c r="FZL91" s="47"/>
      <c r="FZM91" s="47"/>
      <c r="FZN91" s="47"/>
      <c r="FZO91" s="47"/>
      <c r="FZP91" s="47"/>
      <c r="FZQ91" s="47"/>
      <c r="FZR91" s="47"/>
      <c r="FZS91" s="47"/>
      <c r="FZT91" s="47"/>
      <c r="FZU91" s="47"/>
      <c r="FZV91" s="47"/>
      <c r="FZW91" s="47"/>
      <c r="FZX91" s="47"/>
      <c r="FZY91" s="47"/>
      <c r="FZZ91" s="47"/>
      <c r="GAA91" s="47"/>
      <c r="GAB91" s="47"/>
      <c r="GAC91" s="47"/>
      <c r="GAD91" s="47"/>
      <c r="GAE91" s="47"/>
      <c r="GAF91" s="47"/>
      <c r="GAG91" s="47"/>
      <c r="GAH91" s="47"/>
      <c r="GAI91" s="47"/>
      <c r="GAJ91" s="47"/>
      <c r="GAK91" s="47"/>
      <c r="GAL91" s="47"/>
      <c r="GAM91" s="47"/>
      <c r="GAN91" s="47"/>
      <c r="GAO91" s="47"/>
      <c r="GAP91" s="47"/>
      <c r="GAQ91" s="47"/>
      <c r="GAR91" s="47"/>
      <c r="GAS91" s="47"/>
      <c r="GAT91" s="47"/>
      <c r="GAU91" s="47"/>
      <c r="GAV91" s="47"/>
      <c r="GAW91" s="47"/>
      <c r="GAX91" s="47"/>
      <c r="GAY91" s="47"/>
      <c r="GAZ91" s="47"/>
      <c r="GBA91" s="47"/>
      <c r="GBB91" s="47"/>
      <c r="GBC91" s="47"/>
      <c r="GBD91" s="47"/>
      <c r="GBE91" s="47"/>
      <c r="GBF91" s="47"/>
      <c r="GBG91" s="47"/>
      <c r="GBH91" s="47"/>
      <c r="GBI91" s="47"/>
      <c r="GBJ91" s="47"/>
      <c r="GBK91" s="47"/>
      <c r="GBL91" s="47"/>
      <c r="GBM91" s="47"/>
      <c r="GBN91" s="47"/>
      <c r="GBO91" s="47"/>
      <c r="GBP91" s="47"/>
      <c r="GBQ91" s="47"/>
      <c r="GBR91" s="47"/>
      <c r="GBS91" s="47"/>
      <c r="GBT91" s="47"/>
      <c r="GBU91" s="47"/>
      <c r="GBV91" s="47"/>
      <c r="GBW91" s="47"/>
      <c r="GBX91" s="47"/>
      <c r="GBY91" s="47"/>
      <c r="GBZ91" s="47"/>
      <c r="GCA91" s="47"/>
      <c r="GCB91" s="47"/>
      <c r="GCC91" s="47"/>
      <c r="GCD91" s="47"/>
      <c r="GCE91" s="47"/>
      <c r="GCF91" s="47"/>
      <c r="GCG91" s="47"/>
      <c r="GCH91" s="47"/>
      <c r="GCI91" s="47"/>
      <c r="GCJ91" s="47"/>
      <c r="GCK91" s="47"/>
      <c r="GCL91" s="47"/>
      <c r="GCM91" s="47"/>
      <c r="GCN91" s="47"/>
      <c r="GCO91" s="47"/>
      <c r="GCP91" s="47"/>
      <c r="GCQ91" s="47"/>
      <c r="GCR91" s="47"/>
      <c r="GCS91" s="47"/>
      <c r="GCT91" s="47"/>
      <c r="GCU91" s="47"/>
      <c r="GCV91" s="47"/>
      <c r="GCW91" s="47"/>
      <c r="GCX91" s="47"/>
      <c r="GCY91" s="47"/>
      <c r="GCZ91" s="47"/>
      <c r="GDA91" s="47"/>
      <c r="GDB91" s="47"/>
      <c r="GDC91" s="47"/>
      <c r="GDD91" s="47"/>
      <c r="GDE91" s="47"/>
      <c r="GDF91" s="47"/>
      <c r="GDG91" s="47"/>
      <c r="GDH91" s="47"/>
      <c r="GDI91" s="47"/>
      <c r="GDJ91" s="47"/>
      <c r="GDK91" s="47"/>
      <c r="GDL91" s="47"/>
      <c r="GDM91" s="47"/>
      <c r="GDN91" s="47"/>
      <c r="GDO91" s="47"/>
      <c r="GDP91" s="47"/>
      <c r="GDQ91" s="47"/>
      <c r="GDR91" s="47"/>
      <c r="GDS91" s="47"/>
      <c r="GDT91" s="47"/>
      <c r="GDU91" s="47"/>
      <c r="GDV91" s="47"/>
      <c r="GDW91" s="47"/>
      <c r="GDX91" s="47"/>
      <c r="GDY91" s="47"/>
      <c r="GDZ91" s="47"/>
      <c r="GEA91" s="47"/>
      <c r="GEB91" s="47"/>
      <c r="GEC91" s="47"/>
      <c r="GED91" s="47"/>
      <c r="GEE91" s="47"/>
      <c r="GEF91" s="47"/>
      <c r="GEG91" s="47"/>
      <c r="GEH91" s="47"/>
      <c r="GEI91" s="47"/>
      <c r="GEJ91" s="47"/>
      <c r="GEK91" s="47"/>
      <c r="GEL91" s="47"/>
      <c r="GEM91" s="47"/>
      <c r="GEN91" s="47"/>
      <c r="GEO91" s="47"/>
      <c r="GEP91" s="47"/>
      <c r="GEQ91" s="47"/>
      <c r="GER91" s="47"/>
      <c r="GES91" s="47"/>
      <c r="GET91" s="47"/>
      <c r="GEU91" s="47"/>
      <c r="GEV91" s="47"/>
      <c r="GEW91" s="47"/>
      <c r="GEX91" s="47"/>
      <c r="GEY91" s="47"/>
      <c r="GEZ91" s="47"/>
      <c r="GFA91" s="47"/>
      <c r="GFB91" s="47"/>
      <c r="GFC91" s="47"/>
      <c r="GFD91" s="47"/>
      <c r="GFE91" s="47"/>
      <c r="GFF91" s="47"/>
      <c r="GFG91" s="47"/>
      <c r="GFH91" s="47"/>
      <c r="GFI91" s="47"/>
      <c r="GFJ91" s="47"/>
      <c r="GFK91" s="47"/>
      <c r="GFL91" s="47"/>
      <c r="GFM91" s="47"/>
      <c r="GFN91" s="47"/>
      <c r="GFO91" s="47"/>
      <c r="GFP91" s="47"/>
      <c r="GFQ91" s="47"/>
      <c r="GFR91" s="47"/>
      <c r="GFS91" s="47"/>
      <c r="GFT91" s="47"/>
      <c r="GFU91" s="47"/>
      <c r="GFV91" s="47"/>
      <c r="GFW91" s="47"/>
      <c r="GFX91" s="47"/>
      <c r="GFY91" s="47"/>
      <c r="GFZ91" s="47"/>
      <c r="GGA91" s="47"/>
      <c r="GGB91" s="47"/>
      <c r="GGC91" s="47"/>
      <c r="GGD91" s="47"/>
      <c r="GGE91" s="47"/>
      <c r="GGF91" s="47"/>
      <c r="GGG91" s="47"/>
      <c r="GGH91" s="47"/>
      <c r="GGI91" s="47"/>
      <c r="GGJ91" s="47"/>
      <c r="GGK91" s="47"/>
      <c r="GGL91" s="47"/>
      <c r="GGM91" s="47"/>
      <c r="GGN91" s="47"/>
      <c r="GGO91" s="47"/>
      <c r="GGP91" s="47"/>
      <c r="GGQ91" s="47"/>
      <c r="GGR91" s="47"/>
      <c r="GGS91" s="47"/>
      <c r="GGT91" s="47"/>
      <c r="GGU91" s="47"/>
      <c r="GGV91" s="47"/>
      <c r="GGW91" s="47"/>
      <c r="GGX91" s="47"/>
      <c r="GGY91" s="47"/>
      <c r="GGZ91" s="47"/>
      <c r="GHA91" s="47"/>
      <c r="GHB91" s="47"/>
      <c r="GHC91" s="47"/>
      <c r="GHD91" s="47"/>
      <c r="GHE91" s="47"/>
      <c r="GHF91" s="47"/>
      <c r="GHG91" s="47"/>
      <c r="GHH91" s="47"/>
      <c r="GHI91" s="47"/>
      <c r="GHJ91" s="47"/>
      <c r="GHK91" s="47"/>
      <c r="GHL91" s="47"/>
      <c r="GHM91" s="47"/>
      <c r="GHN91" s="47"/>
      <c r="GHO91" s="47"/>
      <c r="GHP91" s="47"/>
      <c r="GHQ91" s="47"/>
      <c r="GHR91" s="47"/>
      <c r="GHS91" s="47"/>
      <c r="GHT91" s="47"/>
      <c r="GHU91" s="47"/>
      <c r="GHV91" s="47"/>
      <c r="GHW91" s="47"/>
      <c r="GHX91" s="47"/>
      <c r="GHY91" s="47"/>
      <c r="GHZ91" s="47"/>
      <c r="GIA91" s="47"/>
      <c r="GIB91" s="47"/>
      <c r="GIC91" s="47"/>
      <c r="GID91" s="47"/>
      <c r="GIE91" s="47"/>
      <c r="GIF91" s="47"/>
      <c r="GIG91" s="47"/>
      <c r="GIH91" s="47"/>
      <c r="GII91" s="47"/>
      <c r="GIJ91" s="47"/>
      <c r="GIK91" s="47"/>
      <c r="GIL91" s="47"/>
      <c r="GIM91" s="47"/>
      <c r="GIN91" s="47"/>
      <c r="GIO91" s="47"/>
      <c r="GIP91" s="47"/>
      <c r="GIQ91" s="47"/>
      <c r="GIR91" s="47"/>
      <c r="GIS91" s="47"/>
      <c r="GIT91" s="47"/>
      <c r="GIU91" s="47"/>
      <c r="GIV91" s="47"/>
      <c r="GIW91" s="47"/>
      <c r="GIX91" s="47"/>
      <c r="GIY91" s="47"/>
      <c r="GIZ91" s="47"/>
      <c r="GJA91" s="47"/>
      <c r="GJB91" s="47"/>
      <c r="GJC91" s="47"/>
      <c r="GJD91" s="47"/>
      <c r="GJE91" s="47"/>
      <c r="GJF91" s="47"/>
      <c r="GJG91" s="47"/>
      <c r="GJH91" s="47"/>
      <c r="GJI91" s="47"/>
      <c r="GJJ91" s="47"/>
      <c r="GJK91" s="47"/>
      <c r="GJL91" s="47"/>
      <c r="GJM91" s="47"/>
      <c r="GJN91" s="47"/>
      <c r="GJO91" s="47"/>
      <c r="GJP91" s="47"/>
      <c r="GJQ91" s="47"/>
      <c r="GJR91" s="47"/>
      <c r="GJS91" s="47"/>
      <c r="GJT91" s="47"/>
      <c r="GJU91" s="47"/>
      <c r="GJV91" s="47"/>
      <c r="GJW91" s="47"/>
      <c r="GJX91" s="47"/>
      <c r="GJY91" s="47"/>
      <c r="GJZ91" s="47"/>
      <c r="GKA91" s="47"/>
      <c r="GKB91" s="47"/>
      <c r="GKC91" s="47"/>
      <c r="GKD91" s="47"/>
      <c r="GKE91" s="47"/>
      <c r="GKF91" s="47"/>
      <c r="GKG91" s="47"/>
      <c r="GKH91" s="47"/>
      <c r="GKI91" s="47"/>
      <c r="GKJ91" s="47"/>
      <c r="GKK91" s="47"/>
      <c r="GKL91" s="47"/>
      <c r="GKM91" s="47"/>
      <c r="GKN91" s="47"/>
      <c r="GKO91" s="47"/>
      <c r="GKP91" s="47"/>
      <c r="GKQ91" s="47"/>
      <c r="GKR91" s="47"/>
      <c r="GKS91" s="47"/>
      <c r="GKT91" s="47"/>
      <c r="GKU91" s="47"/>
      <c r="GKV91" s="47"/>
      <c r="GKW91" s="47"/>
      <c r="GKX91" s="47"/>
      <c r="GKY91" s="47"/>
      <c r="GKZ91" s="47"/>
      <c r="GLA91" s="47"/>
      <c r="GLB91" s="47"/>
      <c r="GLC91" s="47"/>
      <c r="GLD91" s="47"/>
      <c r="GLE91" s="47"/>
      <c r="GLF91" s="47"/>
      <c r="GLG91" s="47"/>
      <c r="GLH91" s="47"/>
      <c r="GLI91" s="47"/>
      <c r="GLJ91" s="47"/>
      <c r="GLK91" s="47"/>
      <c r="GLL91" s="47"/>
      <c r="GLM91" s="47"/>
      <c r="GLN91" s="47"/>
      <c r="GLO91" s="47"/>
      <c r="GLP91" s="47"/>
      <c r="GLQ91" s="47"/>
      <c r="GLR91" s="47"/>
      <c r="GLS91" s="47"/>
      <c r="GLT91" s="47"/>
      <c r="GLU91" s="47"/>
      <c r="GLV91" s="47"/>
      <c r="GLW91" s="47"/>
      <c r="GLX91" s="47"/>
      <c r="GLY91" s="47"/>
      <c r="GLZ91" s="47"/>
      <c r="GMA91" s="47"/>
      <c r="GMB91" s="47"/>
      <c r="GMC91" s="47"/>
      <c r="GMD91" s="47"/>
      <c r="GME91" s="47"/>
      <c r="GMF91" s="47"/>
      <c r="GMG91" s="47"/>
      <c r="GMH91" s="47"/>
      <c r="GMI91" s="47"/>
      <c r="GMJ91" s="47"/>
      <c r="GMK91" s="47"/>
      <c r="GML91" s="47"/>
      <c r="GMM91" s="47"/>
      <c r="GMN91" s="47"/>
      <c r="GMO91" s="47"/>
      <c r="GMP91" s="47"/>
      <c r="GMQ91" s="47"/>
      <c r="GMR91" s="47"/>
      <c r="GMS91" s="47"/>
      <c r="GMT91" s="47"/>
      <c r="GMU91" s="47"/>
      <c r="GMV91" s="47"/>
      <c r="GMW91" s="47"/>
      <c r="GMX91" s="47"/>
      <c r="GMY91" s="47"/>
      <c r="GMZ91" s="47"/>
      <c r="GNA91" s="47"/>
      <c r="GNB91" s="47"/>
      <c r="GNC91" s="47"/>
      <c r="GND91" s="47"/>
      <c r="GNE91" s="47"/>
      <c r="GNF91" s="47"/>
      <c r="GNG91" s="47"/>
      <c r="GNH91" s="47"/>
      <c r="GNI91" s="47"/>
      <c r="GNJ91" s="47"/>
      <c r="GNK91" s="47"/>
      <c r="GNL91" s="47"/>
      <c r="GNM91" s="47"/>
      <c r="GNN91" s="47"/>
      <c r="GNO91" s="47"/>
      <c r="GNP91" s="47"/>
      <c r="GNQ91" s="47"/>
      <c r="GNR91" s="47"/>
      <c r="GNS91" s="47"/>
      <c r="GNT91" s="47"/>
      <c r="GNU91" s="47"/>
      <c r="GNV91" s="47"/>
      <c r="GNW91" s="47"/>
      <c r="GNX91" s="47"/>
      <c r="GNY91" s="47"/>
      <c r="GNZ91" s="47"/>
      <c r="GOA91" s="47"/>
      <c r="GOB91" s="47"/>
      <c r="GOC91" s="47"/>
      <c r="GOD91" s="47"/>
      <c r="GOE91" s="47"/>
      <c r="GOF91" s="47"/>
      <c r="GOG91" s="47"/>
      <c r="GOH91" s="47"/>
      <c r="GOI91" s="47"/>
      <c r="GOJ91" s="47"/>
      <c r="GOK91" s="47"/>
      <c r="GOL91" s="47"/>
      <c r="GOM91" s="47"/>
      <c r="GON91" s="47"/>
      <c r="GOO91" s="47"/>
      <c r="GOP91" s="47"/>
      <c r="GOQ91" s="47"/>
      <c r="GOR91" s="47"/>
      <c r="GOS91" s="47"/>
      <c r="GOT91" s="47"/>
      <c r="GOU91" s="47"/>
      <c r="GOV91" s="47"/>
      <c r="GOW91" s="47"/>
      <c r="GOX91" s="47"/>
      <c r="GOY91" s="47"/>
      <c r="GOZ91" s="47"/>
      <c r="GPA91" s="47"/>
      <c r="GPB91" s="47"/>
      <c r="GPC91" s="47"/>
      <c r="GPD91" s="47"/>
      <c r="GPE91" s="47"/>
      <c r="GPF91" s="47"/>
      <c r="GPG91" s="47"/>
      <c r="GPH91" s="47"/>
      <c r="GPI91" s="47"/>
      <c r="GPJ91" s="47"/>
      <c r="GPK91" s="47"/>
      <c r="GPL91" s="47"/>
      <c r="GPM91" s="47"/>
      <c r="GPN91" s="47"/>
      <c r="GPO91" s="47"/>
      <c r="GPP91" s="47"/>
      <c r="GPQ91" s="47"/>
      <c r="GPR91" s="47"/>
      <c r="GPS91" s="47"/>
      <c r="GPT91" s="47"/>
      <c r="GPU91" s="47"/>
      <c r="GPV91" s="47"/>
      <c r="GPW91" s="47"/>
      <c r="GPX91" s="47"/>
      <c r="GPY91" s="47"/>
      <c r="GPZ91" s="47"/>
      <c r="GQA91" s="47"/>
      <c r="GQB91" s="47"/>
      <c r="GQC91" s="47"/>
      <c r="GQD91" s="47"/>
      <c r="GQE91" s="47"/>
      <c r="GQF91" s="47"/>
      <c r="GQG91" s="47"/>
      <c r="GQH91" s="47"/>
      <c r="GQI91" s="47"/>
      <c r="GQJ91" s="47"/>
      <c r="GQK91" s="47"/>
      <c r="GQL91" s="47"/>
      <c r="GQM91" s="47"/>
      <c r="GQN91" s="47"/>
      <c r="GQO91" s="47"/>
      <c r="GQP91" s="47"/>
      <c r="GQQ91" s="47"/>
      <c r="GQR91" s="47"/>
      <c r="GQS91" s="47"/>
      <c r="GQT91" s="47"/>
      <c r="GQU91" s="47"/>
      <c r="GQV91" s="47"/>
      <c r="GQW91" s="47"/>
      <c r="GQX91" s="47"/>
      <c r="GQY91" s="47"/>
      <c r="GQZ91" s="47"/>
      <c r="GRA91" s="47"/>
      <c r="GRB91" s="47"/>
      <c r="GRC91" s="47"/>
      <c r="GRD91" s="47"/>
      <c r="GRE91" s="47"/>
      <c r="GRF91" s="47"/>
      <c r="GRG91" s="47"/>
      <c r="GRH91" s="47"/>
      <c r="GRI91" s="47"/>
      <c r="GRJ91" s="47"/>
      <c r="GRK91" s="47"/>
      <c r="GRL91" s="47"/>
      <c r="GRM91" s="47"/>
      <c r="GRN91" s="47"/>
      <c r="GRO91" s="47"/>
      <c r="GRP91" s="47"/>
      <c r="GRQ91" s="47"/>
      <c r="GRR91" s="47"/>
      <c r="GRS91" s="47"/>
      <c r="GRT91" s="47"/>
      <c r="GRU91" s="47"/>
      <c r="GRV91" s="47"/>
      <c r="GRW91" s="47"/>
      <c r="GRX91" s="47"/>
      <c r="GRY91" s="47"/>
      <c r="GRZ91" s="47"/>
      <c r="GSA91" s="47"/>
      <c r="GSB91" s="47"/>
      <c r="GSC91" s="47"/>
      <c r="GSD91" s="47"/>
      <c r="GSE91" s="47"/>
      <c r="GSF91" s="47"/>
      <c r="GSG91" s="47"/>
      <c r="GSH91" s="47"/>
      <c r="GSI91" s="47"/>
      <c r="GSJ91" s="47"/>
      <c r="GSK91" s="47"/>
      <c r="GSL91" s="47"/>
      <c r="GSM91" s="47"/>
      <c r="GSN91" s="47"/>
      <c r="GSO91" s="47"/>
      <c r="GSP91" s="47"/>
      <c r="GSQ91" s="47"/>
      <c r="GSR91" s="47"/>
      <c r="GSS91" s="47"/>
      <c r="GST91" s="47"/>
      <c r="GSU91" s="47"/>
      <c r="GSV91" s="47"/>
      <c r="GSW91" s="47"/>
      <c r="GSX91" s="47"/>
      <c r="GSY91" s="47"/>
      <c r="GSZ91" s="47"/>
      <c r="GTA91" s="47"/>
      <c r="GTB91" s="47"/>
      <c r="GTC91" s="47"/>
      <c r="GTD91" s="47"/>
      <c r="GTE91" s="47"/>
      <c r="GTF91" s="47"/>
      <c r="GTG91" s="47"/>
      <c r="GTH91" s="47"/>
      <c r="GTI91" s="47"/>
      <c r="GTJ91" s="47"/>
      <c r="GTK91" s="47"/>
      <c r="GTL91" s="47"/>
      <c r="GTM91" s="47"/>
      <c r="GTN91" s="47"/>
      <c r="GTO91" s="47"/>
      <c r="GTP91" s="47"/>
      <c r="GTQ91" s="47"/>
      <c r="GTR91" s="47"/>
      <c r="GTS91" s="47"/>
      <c r="GTT91" s="47"/>
      <c r="GTU91" s="47"/>
      <c r="GTV91" s="47"/>
      <c r="GTW91" s="47"/>
      <c r="GTX91" s="47"/>
      <c r="GTY91" s="47"/>
      <c r="GTZ91" s="47"/>
      <c r="GUA91" s="47"/>
      <c r="GUB91" s="47"/>
      <c r="GUC91" s="47"/>
      <c r="GUD91" s="47"/>
      <c r="GUE91" s="47"/>
      <c r="GUF91" s="47"/>
      <c r="GUG91" s="47"/>
      <c r="GUH91" s="47"/>
      <c r="GUI91" s="47"/>
      <c r="GUJ91" s="47"/>
      <c r="GUK91" s="47"/>
      <c r="GUL91" s="47"/>
      <c r="GUM91" s="47"/>
      <c r="GUN91" s="47"/>
      <c r="GUO91" s="47"/>
      <c r="GUP91" s="47"/>
      <c r="GUQ91" s="47"/>
      <c r="GUR91" s="47"/>
      <c r="GUS91" s="47"/>
      <c r="GUT91" s="47"/>
      <c r="GUU91" s="47"/>
      <c r="GUV91" s="47"/>
      <c r="GUW91" s="47"/>
      <c r="GUX91" s="47"/>
      <c r="GUY91" s="47"/>
      <c r="GUZ91" s="47"/>
      <c r="GVA91" s="47"/>
      <c r="GVB91" s="47"/>
      <c r="GVC91" s="47"/>
      <c r="GVD91" s="47"/>
      <c r="GVE91" s="47"/>
      <c r="GVF91" s="47"/>
      <c r="GVG91" s="47"/>
      <c r="GVH91" s="47"/>
      <c r="GVI91" s="47"/>
      <c r="GVJ91" s="47"/>
      <c r="GVK91" s="47"/>
      <c r="GVL91" s="47"/>
      <c r="GVM91" s="47"/>
      <c r="GVN91" s="47"/>
      <c r="GVO91" s="47"/>
      <c r="GVP91" s="47"/>
      <c r="GVQ91" s="47"/>
      <c r="GVR91" s="47"/>
      <c r="GVS91" s="47"/>
      <c r="GVT91" s="47"/>
      <c r="GVU91" s="47"/>
      <c r="GVV91" s="47"/>
      <c r="GVW91" s="47"/>
      <c r="GVX91" s="47"/>
      <c r="GVY91" s="47"/>
      <c r="GVZ91" s="47"/>
      <c r="GWA91" s="47"/>
      <c r="GWB91" s="47"/>
      <c r="GWC91" s="47"/>
      <c r="GWD91" s="47"/>
      <c r="GWE91" s="47"/>
      <c r="GWF91" s="47"/>
      <c r="GWG91" s="47"/>
      <c r="GWH91" s="47"/>
      <c r="GWI91" s="47"/>
      <c r="GWJ91" s="47"/>
      <c r="GWK91" s="47"/>
      <c r="GWL91" s="47"/>
      <c r="GWM91" s="47"/>
      <c r="GWN91" s="47"/>
      <c r="GWO91" s="47"/>
      <c r="GWP91" s="47"/>
      <c r="GWQ91" s="47"/>
      <c r="GWR91" s="47"/>
      <c r="GWS91" s="47"/>
      <c r="GWT91" s="47"/>
      <c r="GWU91" s="47"/>
      <c r="GWV91" s="47"/>
      <c r="GWW91" s="47"/>
      <c r="GWX91" s="47"/>
      <c r="GWY91" s="47"/>
      <c r="GWZ91" s="47"/>
      <c r="GXA91" s="47"/>
      <c r="GXB91" s="47"/>
      <c r="GXC91" s="47"/>
      <c r="GXD91" s="47"/>
      <c r="GXE91" s="47"/>
      <c r="GXF91" s="47"/>
      <c r="GXG91" s="47"/>
      <c r="GXH91" s="47"/>
      <c r="GXI91" s="47"/>
      <c r="GXJ91" s="47"/>
      <c r="GXK91" s="47"/>
      <c r="GXL91" s="47"/>
      <c r="GXM91" s="47"/>
      <c r="GXN91" s="47"/>
      <c r="GXO91" s="47"/>
      <c r="GXP91" s="47"/>
      <c r="GXQ91" s="47"/>
      <c r="GXR91" s="47"/>
      <c r="GXS91" s="47"/>
      <c r="GXT91" s="47"/>
      <c r="GXU91" s="47"/>
      <c r="GXV91" s="47"/>
      <c r="GXW91" s="47"/>
      <c r="GXX91" s="47"/>
      <c r="GXY91" s="47"/>
      <c r="GXZ91" s="47"/>
      <c r="GYA91" s="47"/>
      <c r="GYB91" s="47"/>
      <c r="GYC91" s="47"/>
      <c r="GYD91" s="47"/>
      <c r="GYE91" s="47"/>
      <c r="GYF91" s="47"/>
      <c r="GYG91" s="47"/>
      <c r="GYH91" s="47"/>
      <c r="GYI91" s="47"/>
      <c r="GYJ91" s="47"/>
      <c r="GYK91" s="47"/>
      <c r="GYL91" s="47"/>
      <c r="GYM91" s="47"/>
      <c r="GYN91" s="47"/>
      <c r="GYO91" s="47"/>
      <c r="GYP91" s="47"/>
      <c r="GYQ91" s="47"/>
      <c r="GYR91" s="47"/>
      <c r="GYS91" s="47"/>
      <c r="GYT91" s="47"/>
      <c r="GYU91" s="47"/>
      <c r="GYV91" s="47"/>
      <c r="GYW91" s="47"/>
      <c r="GYX91" s="47"/>
      <c r="GYY91" s="47"/>
      <c r="GYZ91" s="47"/>
      <c r="GZA91" s="47"/>
      <c r="GZB91" s="47"/>
      <c r="GZC91" s="47"/>
      <c r="GZD91" s="47"/>
      <c r="GZE91" s="47"/>
      <c r="GZF91" s="47"/>
      <c r="GZG91" s="47"/>
      <c r="GZH91" s="47"/>
      <c r="GZI91" s="47"/>
      <c r="GZJ91" s="47"/>
      <c r="GZK91" s="47"/>
      <c r="GZL91" s="47"/>
      <c r="GZM91" s="47"/>
      <c r="GZN91" s="47"/>
      <c r="GZO91" s="47"/>
      <c r="GZP91" s="47"/>
      <c r="GZQ91" s="47"/>
      <c r="GZR91" s="47"/>
      <c r="GZS91" s="47"/>
      <c r="GZT91" s="47"/>
      <c r="GZU91" s="47"/>
      <c r="GZV91" s="47"/>
      <c r="GZW91" s="47"/>
      <c r="GZX91" s="47"/>
      <c r="GZY91" s="47"/>
      <c r="GZZ91" s="47"/>
      <c r="HAA91" s="47"/>
      <c r="HAB91" s="47"/>
      <c r="HAC91" s="47"/>
      <c r="HAD91" s="47"/>
      <c r="HAE91" s="47"/>
      <c r="HAF91" s="47"/>
      <c r="HAG91" s="47"/>
      <c r="HAH91" s="47"/>
      <c r="HAI91" s="47"/>
      <c r="HAJ91" s="47"/>
      <c r="HAK91" s="47"/>
      <c r="HAL91" s="47"/>
      <c r="HAM91" s="47"/>
      <c r="HAN91" s="47"/>
      <c r="HAO91" s="47"/>
      <c r="HAP91" s="47"/>
      <c r="HAQ91" s="47"/>
      <c r="HAR91" s="47"/>
      <c r="HAS91" s="47"/>
      <c r="HAT91" s="47"/>
      <c r="HAU91" s="47"/>
      <c r="HAV91" s="47"/>
      <c r="HAW91" s="47"/>
      <c r="HAX91" s="47"/>
      <c r="HAY91" s="47"/>
      <c r="HAZ91" s="47"/>
      <c r="HBA91" s="47"/>
      <c r="HBB91" s="47"/>
      <c r="HBC91" s="47"/>
      <c r="HBD91" s="47"/>
      <c r="HBE91" s="47"/>
      <c r="HBF91" s="47"/>
      <c r="HBG91" s="47"/>
      <c r="HBH91" s="47"/>
      <c r="HBI91" s="47"/>
      <c r="HBJ91" s="47"/>
      <c r="HBK91" s="47"/>
      <c r="HBL91" s="47"/>
      <c r="HBM91" s="47"/>
      <c r="HBN91" s="47"/>
      <c r="HBO91" s="47"/>
      <c r="HBP91" s="47"/>
      <c r="HBQ91" s="47"/>
      <c r="HBR91" s="47"/>
      <c r="HBS91" s="47"/>
      <c r="HBT91" s="47"/>
      <c r="HBU91" s="47"/>
      <c r="HBV91" s="47"/>
      <c r="HBW91" s="47"/>
      <c r="HBX91" s="47"/>
      <c r="HBY91" s="47"/>
      <c r="HBZ91" s="47"/>
      <c r="HCA91" s="47"/>
      <c r="HCB91" s="47"/>
      <c r="HCC91" s="47"/>
      <c r="HCD91" s="47"/>
      <c r="HCE91" s="47"/>
      <c r="HCF91" s="47"/>
      <c r="HCG91" s="47"/>
      <c r="HCH91" s="47"/>
      <c r="HCI91" s="47"/>
      <c r="HCJ91" s="47"/>
      <c r="HCK91" s="47"/>
      <c r="HCL91" s="47"/>
      <c r="HCM91" s="47"/>
      <c r="HCN91" s="47"/>
      <c r="HCO91" s="47"/>
      <c r="HCP91" s="47"/>
      <c r="HCQ91" s="47"/>
      <c r="HCR91" s="47"/>
      <c r="HCS91" s="47"/>
      <c r="HCT91" s="47"/>
      <c r="HCU91" s="47"/>
      <c r="HCV91" s="47"/>
      <c r="HCW91" s="47"/>
      <c r="HCX91" s="47"/>
      <c r="HCY91" s="47"/>
      <c r="HCZ91" s="47"/>
      <c r="HDA91" s="47"/>
      <c r="HDB91" s="47"/>
      <c r="HDC91" s="47"/>
      <c r="HDD91" s="47"/>
      <c r="HDE91" s="47"/>
      <c r="HDF91" s="47"/>
      <c r="HDG91" s="47"/>
      <c r="HDH91" s="47"/>
      <c r="HDI91" s="47"/>
      <c r="HDJ91" s="47"/>
      <c r="HDK91" s="47"/>
      <c r="HDL91" s="47"/>
      <c r="HDM91" s="47"/>
      <c r="HDN91" s="47"/>
      <c r="HDO91" s="47"/>
      <c r="HDP91" s="47"/>
      <c r="HDQ91" s="47"/>
      <c r="HDR91" s="47"/>
      <c r="HDS91" s="47"/>
      <c r="HDT91" s="47"/>
      <c r="HDU91" s="47"/>
      <c r="HDV91" s="47"/>
      <c r="HDW91" s="47"/>
      <c r="HDX91" s="47"/>
      <c r="HDY91" s="47"/>
      <c r="HDZ91" s="47"/>
      <c r="HEA91" s="47"/>
      <c r="HEB91" s="47"/>
      <c r="HEC91" s="47"/>
      <c r="HED91" s="47"/>
      <c r="HEE91" s="47"/>
      <c r="HEF91" s="47"/>
      <c r="HEG91" s="47"/>
      <c r="HEH91" s="47"/>
      <c r="HEI91" s="47"/>
      <c r="HEJ91" s="47"/>
      <c r="HEK91" s="47"/>
      <c r="HEL91" s="47"/>
      <c r="HEM91" s="47"/>
      <c r="HEN91" s="47"/>
      <c r="HEO91" s="47"/>
      <c r="HEP91" s="47"/>
      <c r="HEQ91" s="47"/>
      <c r="HER91" s="47"/>
      <c r="HES91" s="47"/>
      <c r="HET91" s="47"/>
      <c r="HEU91" s="47"/>
      <c r="HEV91" s="47"/>
      <c r="HEW91" s="47"/>
      <c r="HEX91" s="47"/>
      <c r="HEY91" s="47"/>
      <c r="HEZ91" s="47"/>
      <c r="HFA91" s="47"/>
      <c r="HFB91" s="47"/>
      <c r="HFC91" s="47"/>
      <c r="HFD91" s="47"/>
      <c r="HFE91" s="47"/>
      <c r="HFF91" s="47"/>
      <c r="HFG91" s="47"/>
      <c r="HFH91" s="47"/>
      <c r="HFI91" s="47"/>
      <c r="HFJ91" s="47"/>
      <c r="HFK91" s="47"/>
      <c r="HFL91" s="47"/>
      <c r="HFM91" s="47"/>
      <c r="HFN91" s="47"/>
      <c r="HFO91" s="47"/>
      <c r="HFP91" s="47"/>
      <c r="HFQ91" s="47"/>
      <c r="HFR91" s="47"/>
      <c r="HFS91" s="47"/>
      <c r="HFT91" s="47"/>
      <c r="HFU91" s="47"/>
      <c r="HFV91" s="47"/>
      <c r="HFW91" s="47"/>
      <c r="HFX91" s="47"/>
      <c r="HFY91" s="47"/>
      <c r="HFZ91" s="47"/>
      <c r="HGA91" s="47"/>
      <c r="HGB91" s="47"/>
      <c r="HGC91" s="47"/>
      <c r="HGD91" s="47"/>
      <c r="HGE91" s="47"/>
      <c r="HGF91" s="47"/>
      <c r="HGG91" s="47"/>
      <c r="HGH91" s="47"/>
      <c r="HGI91" s="47"/>
      <c r="HGJ91" s="47"/>
      <c r="HGK91" s="47"/>
      <c r="HGL91" s="47"/>
      <c r="HGM91" s="47"/>
      <c r="HGN91" s="47"/>
      <c r="HGO91" s="47"/>
      <c r="HGP91" s="47"/>
      <c r="HGQ91" s="47"/>
      <c r="HGR91" s="47"/>
      <c r="HGS91" s="47"/>
      <c r="HGT91" s="47"/>
      <c r="HGU91" s="47"/>
      <c r="HGV91" s="47"/>
      <c r="HGW91" s="47"/>
      <c r="HGX91" s="47"/>
      <c r="HGY91" s="47"/>
      <c r="HGZ91" s="47"/>
      <c r="HHA91" s="47"/>
      <c r="HHB91" s="47"/>
      <c r="HHC91" s="47"/>
      <c r="HHD91" s="47"/>
      <c r="HHE91" s="47"/>
      <c r="HHF91" s="47"/>
      <c r="HHG91" s="47"/>
      <c r="HHH91" s="47"/>
      <c r="HHI91" s="47"/>
      <c r="HHJ91" s="47"/>
      <c r="HHK91" s="47"/>
      <c r="HHL91" s="47"/>
      <c r="HHM91" s="47"/>
      <c r="HHN91" s="47"/>
      <c r="HHO91" s="47"/>
      <c r="HHP91" s="47"/>
      <c r="HHQ91" s="47"/>
      <c r="HHR91" s="47"/>
      <c r="HHS91" s="47"/>
      <c r="HHT91" s="47"/>
      <c r="HHU91" s="47"/>
      <c r="HHV91" s="47"/>
      <c r="HHW91" s="47"/>
      <c r="HHX91" s="47"/>
      <c r="HHY91" s="47"/>
      <c r="HHZ91" s="47"/>
      <c r="HIA91" s="47"/>
      <c r="HIB91" s="47"/>
      <c r="HIC91" s="47"/>
      <c r="HID91" s="47"/>
      <c r="HIE91" s="47"/>
      <c r="HIF91" s="47"/>
      <c r="HIG91" s="47"/>
      <c r="HIH91" s="47"/>
      <c r="HII91" s="47"/>
      <c r="HIJ91" s="47"/>
      <c r="HIK91" s="47"/>
      <c r="HIL91" s="47"/>
      <c r="HIM91" s="47"/>
      <c r="HIN91" s="47"/>
      <c r="HIO91" s="47"/>
      <c r="HIP91" s="47"/>
      <c r="HIQ91" s="47"/>
      <c r="HIR91" s="47"/>
      <c r="HIS91" s="47"/>
      <c r="HIT91" s="47"/>
      <c r="HIU91" s="47"/>
      <c r="HIV91" s="47"/>
      <c r="HIW91" s="47"/>
      <c r="HIX91" s="47"/>
      <c r="HIY91" s="47"/>
      <c r="HIZ91" s="47"/>
      <c r="HJA91" s="47"/>
      <c r="HJB91" s="47"/>
      <c r="HJC91" s="47"/>
      <c r="HJD91" s="47"/>
      <c r="HJE91" s="47"/>
      <c r="HJF91" s="47"/>
      <c r="HJG91" s="47"/>
      <c r="HJH91" s="47"/>
      <c r="HJI91" s="47"/>
      <c r="HJJ91" s="47"/>
      <c r="HJK91" s="47"/>
      <c r="HJL91" s="47"/>
      <c r="HJM91" s="47"/>
      <c r="HJN91" s="47"/>
      <c r="HJO91" s="47"/>
      <c r="HJP91" s="47"/>
      <c r="HJQ91" s="47"/>
      <c r="HJR91" s="47"/>
      <c r="HJS91" s="47"/>
      <c r="HJT91" s="47"/>
      <c r="HJU91" s="47"/>
      <c r="HJV91" s="47"/>
      <c r="HJW91" s="47"/>
      <c r="HJX91" s="47"/>
      <c r="HJY91" s="47"/>
      <c r="HJZ91" s="47"/>
      <c r="HKA91" s="47"/>
      <c r="HKB91" s="47"/>
      <c r="HKC91" s="47"/>
      <c r="HKD91" s="47"/>
      <c r="HKE91" s="47"/>
      <c r="HKF91" s="47"/>
      <c r="HKG91" s="47"/>
      <c r="HKH91" s="47"/>
      <c r="HKI91" s="47"/>
      <c r="HKJ91" s="47"/>
      <c r="HKK91" s="47"/>
      <c r="HKL91" s="47"/>
      <c r="HKM91" s="47"/>
      <c r="HKN91" s="47"/>
      <c r="HKO91" s="47"/>
      <c r="HKP91" s="47"/>
      <c r="HKQ91" s="47"/>
      <c r="HKR91" s="47"/>
      <c r="HKS91" s="47"/>
      <c r="HKT91" s="47"/>
      <c r="HKU91" s="47"/>
      <c r="HKV91" s="47"/>
      <c r="HKW91" s="47"/>
      <c r="HKX91" s="47"/>
      <c r="HKY91" s="47"/>
      <c r="HKZ91" s="47"/>
      <c r="HLA91" s="47"/>
      <c r="HLB91" s="47"/>
      <c r="HLC91" s="47"/>
      <c r="HLD91" s="47"/>
      <c r="HLE91" s="47"/>
      <c r="HLF91" s="47"/>
      <c r="HLG91" s="47"/>
      <c r="HLH91" s="47"/>
      <c r="HLI91" s="47"/>
      <c r="HLJ91" s="47"/>
      <c r="HLK91" s="47"/>
      <c r="HLL91" s="47"/>
      <c r="HLM91" s="47"/>
      <c r="HLN91" s="47"/>
      <c r="HLO91" s="47"/>
      <c r="HLP91" s="47"/>
      <c r="HLQ91" s="47"/>
      <c r="HLR91" s="47"/>
      <c r="HLS91" s="47"/>
      <c r="HLT91" s="47"/>
      <c r="HLU91" s="47"/>
      <c r="HLV91" s="47"/>
      <c r="HLW91" s="47"/>
      <c r="HLX91" s="47"/>
      <c r="HLY91" s="47"/>
      <c r="HLZ91" s="47"/>
      <c r="HMA91" s="47"/>
      <c r="HMB91" s="47"/>
      <c r="HMC91" s="47"/>
      <c r="HMD91" s="47"/>
      <c r="HME91" s="47"/>
      <c r="HMF91" s="47"/>
      <c r="HMG91" s="47"/>
      <c r="HMH91" s="47"/>
      <c r="HMI91" s="47"/>
      <c r="HMJ91" s="47"/>
      <c r="HMK91" s="47"/>
      <c r="HML91" s="47"/>
      <c r="HMM91" s="47"/>
      <c r="HMN91" s="47"/>
      <c r="HMO91" s="47"/>
      <c r="HMP91" s="47"/>
      <c r="HMQ91" s="47"/>
      <c r="HMR91" s="47"/>
      <c r="HMS91" s="47"/>
      <c r="HMT91" s="47"/>
      <c r="HMU91" s="47"/>
      <c r="HMV91" s="47"/>
      <c r="HMW91" s="47"/>
      <c r="HMX91" s="47"/>
      <c r="HMY91" s="47"/>
      <c r="HMZ91" s="47"/>
      <c r="HNA91" s="47"/>
      <c r="HNB91" s="47"/>
      <c r="HNC91" s="47"/>
      <c r="HND91" s="47"/>
      <c r="HNE91" s="47"/>
      <c r="HNF91" s="47"/>
      <c r="HNG91" s="47"/>
      <c r="HNH91" s="47"/>
      <c r="HNI91" s="47"/>
      <c r="HNJ91" s="47"/>
      <c r="HNK91" s="47"/>
      <c r="HNL91" s="47"/>
      <c r="HNM91" s="47"/>
      <c r="HNN91" s="47"/>
      <c r="HNO91" s="47"/>
      <c r="HNP91" s="47"/>
      <c r="HNQ91" s="47"/>
      <c r="HNR91" s="47"/>
      <c r="HNS91" s="47"/>
      <c r="HNT91" s="47"/>
      <c r="HNU91" s="47"/>
      <c r="HNV91" s="47"/>
      <c r="HNW91" s="47"/>
      <c r="HNX91" s="47"/>
      <c r="HNY91" s="47"/>
      <c r="HNZ91" s="47"/>
      <c r="HOA91" s="47"/>
      <c r="HOB91" s="47"/>
      <c r="HOC91" s="47"/>
      <c r="HOD91" s="47"/>
      <c r="HOE91" s="47"/>
      <c r="HOF91" s="47"/>
      <c r="HOG91" s="47"/>
      <c r="HOH91" s="47"/>
      <c r="HOI91" s="47"/>
      <c r="HOJ91" s="47"/>
      <c r="HOK91" s="47"/>
      <c r="HOL91" s="47"/>
      <c r="HOM91" s="47"/>
      <c r="HON91" s="47"/>
      <c r="HOO91" s="47"/>
      <c r="HOP91" s="47"/>
      <c r="HOQ91" s="47"/>
      <c r="HOR91" s="47"/>
      <c r="HOS91" s="47"/>
      <c r="HOT91" s="47"/>
      <c r="HOU91" s="47"/>
      <c r="HOV91" s="47"/>
      <c r="HOW91" s="47"/>
      <c r="HOX91" s="47"/>
      <c r="HOY91" s="47"/>
      <c r="HOZ91" s="47"/>
      <c r="HPA91" s="47"/>
      <c r="HPB91" s="47"/>
      <c r="HPC91" s="47"/>
      <c r="HPD91" s="47"/>
      <c r="HPE91" s="47"/>
      <c r="HPF91" s="47"/>
      <c r="HPG91" s="47"/>
      <c r="HPH91" s="47"/>
      <c r="HPI91" s="47"/>
      <c r="HPJ91" s="47"/>
      <c r="HPK91" s="47"/>
      <c r="HPL91" s="47"/>
      <c r="HPM91" s="47"/>
      <c r="HPN91" s="47"/>
      <c r="HPO91" s="47"/>
      <c r="HPP91" s="47"/>
      <c r="HPQ91" s="47"/>
      <c r="HPR91" s="47"/>
      <c r="HPS91" s="47"/>
      <c r="HPT91" s="47"/>
      <c r="HPU91" s="47"/>
      <c r="HPV91" s="47"/>
      <c r="HPW91" s="47"/>
      <c r="HPX91" s="47"/>
      <c r="HPY91" s="47"/>
      <c r="HPZ91" s="47"/>
      <c r="HQA91" s="47"/>
      <c r="HQB91" s="47"/>
      <c r="HQC91" s="47"/>
      <c r="HQD91" s="47"/>
      <c r="HQE91" s="47"/>
      <c r="HQF91" s="47"/>
      <c r="HQG91" s="47"/>
      <c r="HQH91" s="47"/>
      <c r="HQI91" s="47"/>
      <c r="HQJ91" s="47"/>
      <c r="HQK91" s="47"/>
      <c r="HQL91" s="47"/>
      <c r="HQM91" s="47"/>
      <c r="HQN91" s="47"/>
      <c r="HQO91" s="47"/>
      <c r="HQP91" s="47"/>
      <c r="HQQ91" s="47"/>
      <c r="HQR91" s="47"/>
      <c r="HQS91" s="47"/>
      <c r="HQT91" s="47"/>
      <c r="HQU91" s="47"/>
      <c r="HQV91" s="47"/>
      <c r="HQW91" s="47"/>
      <c r="HQX91" s="47"/>
      <c r="HQY91" s="47"/>
      <c r="HQZ91" s="47"/>
      <c r="HRA91" s="47"/>
      <c r="HRB91" s="47"/>
      <c r="HRC91" s="47"/>
      <c r="HRD91" s="47"/>
      <c r="HRE91" s="47"/>
      <c r="HRF91" s="47"/>
      <c r="HRG91" s="47"/>
      <c r="HRH91" s="47"/>
      <c r="HRI91" s="47"/>
      <c r="HRJ91" s="47"/>
      <c r="HRK91" s="47"/>
      <c r="HRL91" s="47"/>
      <c r="HRM91" s="47"/>
      <c r="HRN91" s="47"/>
      <c r="HRO91" s="47"/>
      <c r="HRP91" s="47"/>
      <c r="HRQ91" s="47"/>
      <c r="HRR91" s="47"/>
      <c r="HRS91" s="47"/>
      <c r="HRT91" s="47"/>
      <c r="HRU91" s="47"/>
      <c r="HRV91" s="47"/>
      <c r="HRW91" s="47"/>
      <c r="HRX91" s="47"/>
      <c r="HRY91" s="47"/>
      <c r="HRZ91" s="47"/>
      <c r="HSA91" s="47"/>
      <c r="HSB91" s="47"/>
      <c r="HSC91" s="47"/>
      <c r="HSD91" s="47"/>
      <c r="HSE91" s="47"/>
      <c r="HSF91" s="47"/>
      <c r="HSG91" s="47"/>
      <c r="HSH91" s="47"/>
      <c r="HSI91" s="47"/>
      <c r="HSJ91" s="47"/>
      <c r="HSK91" s="47"/>
      <c r="HSL91" s="47"/>
      <c r="HSM91" s="47"/>
      <c r="HSN91" s="47"/>
      <c r="HSO91" s="47"/>
      <c r="HSP91" s="47"/>
      <c r="HSQ91" s="47"/>
      <c r="HSR91" s="47"/>
      <c r="HSS91" s="47"/>
      <c r="HST91" s="47"/>
      <c r="HSU91" s="47"/>
      <c r="HSV91" s="47"/>
      <c r="HSW91" s="47"/>
      <c r="HSX91" s="47"/>
      <c r="HSY91" s="47"/>
      <c r="HSZ91" s="47"/>
      <c r="HTA91" s="47"/>
      <c r="HTB91" s="47"/>
      <c r="HTC91" s="47"/>
      <c r="HTD91" s="47"/>
      <c r="HTE91" s="47"/>
      <c r="HTF91" s="47"/>
      <c r="HTG91" s="47"/>
      <c r="HTH91" s="47"/>
      <c r="HTI91" s="47"/>
      <c r="HTJ91" s="47"/>
      <c r="HTK91" s="47"/>
      <c r="HTL91" s="47"/>
      <c r="HTM91" s="47"/>
      <c r="HTN91" s="47"/>
      <c r="HTO91" s="47"/>
      <c r="HTP91" s="47"/>
      <c r="HTQ91" s="47"/>
      <c r="HTR91" s="47"/>
      <c r="HTS91" s="47"/>
      <c r="HTT91" s="47"/>
      <c r="HTU91" s="47"/>
      <c r="HTV91" s="47"/>
      <c r="HTW91" s="47"/>
      <c r="HTX91" s="47"/>
      <c r="HTY91" s="47"/>
      <c r="HTZ91" s="47"/>
      <c r="HUA91" s="47"/>
      <c r="HUB91" s="47"/>
      <c r="HUC91" s="47"/>
      <c r="HUD91" s="47"/>
      <c r="HUE91" s="47"/>
      <c r="HUF91" s="47"/>
      <c r="HUG91" s="47"/>
      <c r="HUH91" s="47"/>
      <c r="HUI91" s="47"/>
      <c r="HUJ91" s="47"/>
      <c r="HUK91" s="47"/>
      <c r="HUL91" s="47"/>
      <c r="HUM91" s="47"/>
      <c r="HUN91" s="47"/>
      <c r="HUO91" s="47"/>
      <c r="HUP91" s="47"/>
      <c r="HUQ91" s="47"/>
      <c r="HUR91" s="47"/>
      <c r="HUS91" s="47"/>
      <c r="HUT91" s="47"/>
      <c r="HUU91" s="47"/>
      <c r="HUV91" s="47"/>
      <c r="HUW91" s="47"/>
      <c r="HUX91" s="47"/>
      <c r="HUY91" s="47"/>
      <c r="HUZ91" s="47"/>
      <c r="HVA91" s="47"/>
      <c r="HVB91" s="47"/>
      <c r="HVC91" s="47"/>
      <c r="HVD91" s="47"/>
      <c r="HVE91" s="47"/>
      <c r="HVF91" s="47"/>
      <c r="HVG91" s="47"/>
      <c r="HVH91" s="47"/>
      <c r="HVI91" s="47"/>
      <c r="HVJ91" s="47"/>
      <c r="HVK91" s="47"/>
      <c r="HVL91" s="47"/>
      <c r="HVM91" s="47"/>
      <c r="HVN91" s="47"/>
      <c r="HVO91" s="47"/>
      <c r="HVP91" s="47"/>
      <c r="HVQ91" s="47"/>
      <c r="HVR91" s="47"/>
      <c r="HVS91" s="47"/>
      <c r="HVT91" s="47"/>
      <c r="HVU91" s="47"/>
      <c r="HVV91" s="47"/>
      <c r="HVW91" s="47"/>
      <c r="HVX91" s="47"/>
      <c r="HVY91" s="47"/>
      <c r="HVZ91" s="47"/>
      <c r="HWA91" s="47"/>
      <c r="HWB91" s="47"/>
      <c r="HWC91" s="47"/>
      <c r="HWD91" s="47"/>
      <c r="HWE91" s="47"/>
      <c r="HWF91" s="47"/>
      <c r="HWG91" s="47"/>
      <c r="HWH91" s="47"/>
      <c r="HWI91" s="47"/>
      <c r="HWJ91" s="47"/>
      <c r="HWK91" s="47"/>
      <c r="HWL91" s="47"/>
      <c r="HWM91" s="47"/>
      <c r="HWN91" s="47"/>
      <c r="HWO91" s="47"/>
      <c r="HWP91" s="47"/>
      <c r="HWQ91" s="47"/>
      <c r="HWR91" s="47"/>
      <c r="HWS91" s="47"/>
      <c r="HWT91" s="47"/>
      <c r="HWU91" s="47"/>
      <c r="HWV91" s="47"/>
      <c r="HWW91" s="47"/>
      <c r="HWX91" s="47"/>
      <c r="HWY91" s="47"/>
      <c r="HWZ91" s="47"/>
      <c r="HXA91" s="47"/>
      <c r="HXB91" s="47"/>
      <c r="HXC91" s="47"/>
      <c r="HXD91" s="47"/>
      <c r="HXE91" s="47"/>
      <c r="HXF91" s="47"/>
      <c r="HXG91" s="47"/>
      <c r="HXH91" s="47"/>
      <c r="HXI91" s="47"/>
      <c r="HXJ91" s="47"/>
      <c r="HXK91" s="47"/>
      <c r="HXL91" s="47"/>
      <c r="HXM91" s="47"/>
      <c r="HXN91" s="47"/>
      <c r="HXO91" s="47"/>
      <c r="HXP91" s="47"/>
      <c r="HXQ91" s="47"/>
      <c r="HXR91" s="47"/>
      <c r="HXS91" s="47"/>
      <c r="HXT91" s="47"/>
      <c r="HXU91" s="47"/>
      <c r="HXV91" s="47"/>
      <c r="HXW91" s="47"/>
      <c r="HXX91" s="47"/>
      <c r="HXY91" s="47"/>
      <c r="HXZ91" s="47"/>
      <c r="HYA91" s="47"/>
      <c r="HYB91" s="47"/>
      <c r="HYC91" s="47"/>
      <c r="HYD91" s="47"/>
      <c r="HYE91" s="47"/>
      <c r="HYF91" s="47"/>
      <c r="HYG91" s="47"/>
      <c r="HYH91" s="47"/>
      <c r="HYI91" s="47"/>
      <c r="HYJ91" s="47"/>
      <c r="HYK91" s="47"/>
      <c r="HYL91" s="47"/>
      <c r="HYM91" s="47"/>
      <c r="HYN91" s="47"/>
      <c r="HYO91" s="47"/>
      <c r="HYP91" s="47"/>
      <c r="HYQ91" s="47"/>
      <c r="HYR91" s="47"/>
      <c r="HYS91" s="47"/>
      <c r="HYT91" s="47"/>
      <c r="HYU91" s="47"/>
      <c r="HYV91" s="47"/>
      <c r="HYW91" s="47"/>
      <c r="HYX91" s="47"/>
      <c r="HYY91" s="47"/>
      <c r="HYZ91" s="47"/>
      <c r="HZA91" s="47"/>
      <c r="HZB91" s="47"/>
      <c r="HZC91" s="47"/>
      <c r="HZD91" s="47"/>
      <c r="HZE91" s="47"/>
      <c r="HZF91" s="47"/>
      <c r="HZG91" s="47"/>
      <c r="HZH91" s="47"/>
      <c r="HZI91" s="47"/>
      <c r="HZJ91" s="47"/>
      <c r="HZK91" s="47"/>
      <c r="HZL91" s="47"/>
      <c r="HZM91" s="47"/>
      <c r="HZN91" s="47"/>
      <c r="HZO91" s="47"/>
      <c r="HZP91" s="47"/>
      <c r="HZQ91" s="47"/>
      <c r="HZR91" s="47"/>
      <c r="HZS91" s="47"/>
      <c r="HZT91" s="47"/>
      <c r="HZU91" s="47"/>
      <c r="HZV91" s="47"/>
      <c r="HZW91" s="47"/>
      <c r="HZX91" s="47"/>
      <c r="HZY91" s="47"/>
      <c r="HZZ91" s="47"/>
      <c r="IAA91" s="47"/>
      <c r="IAB91" s="47"/>
      <c r="IAC91" s="47"/>
      <c r="IAD91" s="47"/>
      <c r="IAE91" s="47"/>
      <c r="IAF91" s="47"/>
      <c r="IAG91" s="47"/>
      <c r="IAH91" s="47"/>
      <c r="IAI91" s="47"/>
      <c r="IAJ91" s="47"/>
      <c r="IAK91" s="47"/>
      <c r="IAL91" s="47"/>
      <c r="IAM91" s="47"/>
      <c r="IAN91" s="47"/>
      <c r="IAO91" s="47"/>
      <c r="IAP91" s="47"/>
      <c r="IAQ91" s="47"/>
      <c r="IAR91" s="47"/>
      <c r="IAS91" s="47"/>
      <c r="IAT91" s="47"/>
      <c r="IAU91" s="47"/>
      <c r="IAV91" s="47"/>
      <c r="IAW91" s="47"/>
      <c r="IAX91" s="47"/>
      <c r="IAY91" s="47"/>
      <c r="IAZ91" s="47"/>
      <c r="IBA91" s="47"/>
      <c r="IBB91" s="47"/>
      <c r="IBC91" s="47"/>
      <c r="IBD91" s="47"/>
      <c r="IBE91" s="47"/>
      <c r="IBF91" s="47"/>
      <c r="IBG91" s="47"/>
      <c r="IBH91" s="47"/>
      <c r="IBI91" s="47"/>
      <c r="IBJ91" s="47"/>
      <c r="IBK91" s="47"/>
      <c r="IBL91" s="47"/>
      <c r="IBM91" s="47"/>
      <c r="IBN91" s="47"/>
      <c r="IBO91" s="47"/>
      <c r="IBP91" s="47"/>
      <c r="IBQ91" s="47"/>
      <c r="IBR91" s="47"/>
      <c r="IBS91" s="47"/>
      <c r="IBT91" s="47"/>
      <c r="IBU91" s="47"/>
      <c r="IBV91" s="47"/>
      <c r="IBW91" s="47"/>
      <c r="IBX91" s="47"/>
      <c r="IBY91" s="47"/>
      <c r="IBZ91" s="47"/>
      <c r="ICA91" s="47"/>
      <c r="ICB91" s="47"/>
      <c r="ICC91" s="47"/>
      <c r="ICD91" s="47"/>
      <c r="ICE91" s="47"/>
      <c r="ICF91" s="47"/>
      <c r="ICG91" s="47"/>
      <c r="ICH91" s="47"/>
      <c r="ICI91" s="47"/>
      <c r="ICJ91" s="47"/>
      <c r="ICK91" s="47"/>
      <c r="ICL91" s="47"/>
      <c r="ICM91" s="47"/>
      <c r="ICN91" s="47"/>
      <c r="ICO91" s="47"/>
      <c r="ICP91" s="47"/>
      <c r="ICQ91" s="47"/>
      <c r="ICR91" s="47"/>
      <c r="ICS91" s="47"/>
      <c r="ICT91" s="47"/>
      <c r="ICU91" s="47"/>
      <c r="ICV91" s="47"/>
      <c r="ICW91" s="47"/>
      <c r="ICX91" s="47"/>
      <c r="ICY91" s="47"/>
      <c r="ICZ91" s="47"/>
      <c r="IDA91" s="47"/>
      <c r="IDB91" s="47"/>
      <c r="IDC91" s="47"/>
      <c r="IDD91" s="47"/>
      <c r="IDE91" s="47"/>
      <c r="IDF91" s="47"/>
      <c r="IDG91" s="47"/>
      <c r="IDH91" s="47"/>
      <c r="IDI91" s="47"/>
      <c r="IDJ91" s="47"/>
      <c r="IDK91" s="47"/>
      <c r="IDL91" s="47"/>
      <c r="IDM91" s="47"/>
      <c r="IDN91" s="47"/>
      <c r="IDO91" s="47"/>
      <c r="IDP91" s="47"/>
      <c r="IDQ91" s="47"/>
      <c r="IDR91" s="47"/>
      <c r="IDS91" s="47"/>
      <c r="IDT91" s="47"/>
      <c r="IDU91" s="47"/>
      <c r="IDV91" s="47"/>
      <c r="IDW91" s="47"/>
      <c r="IDX91" s="47"/>
      <c r="IDY91" s="47"/>
      <c r="IDZ91" s="47"/>
      <c r="IEA91" s="47"/>
      <c r="IEB91" s="47"/>
      <c r="IEC91" s="47"/>
      <c r="IED91" s="47"/>
      <c r="IEE91" s="47"/>
      <c r="IEF91" s="47"/>
      <c r="IEG91" s="47"/>
      <c r="IEH91" s="47"/>
      <c r="IEI91" s="47"/>
      <c r="IEJ91" s="47"/>
      <c r="IEK91" s="47"/>
      <c r="IEL91" s="47"/>
      <c r="IEM91" s="47"/>
      <c r="IEN91" s="47"/>
      <c r="IEO91" s="47"/>
      <c r="IEP91" s="47"/>
      <c r="IEQ91" s="47"/>
      <c r="IER91" s="47"/>
      <c r="IES91" s="47"/>
      <c r="IET91" s="47"/>
      <c r="IEU91" s="47"/>
      <c r="IEV91" s="47"/>
      <c r="IEW91" s="47"/>
      <c r="IEX91" s="47"/>
      <c r="IEY91" s="47"/>
      <c r="IEZ91" s="47"/>
      <c r="IFA91" s="47"/>
      <c r="IFB91" s="47"/>
      <c r="IFC91" s="47"/>
      <c r="IFD91" s="47"/>
      <c r="IFE91" s="47"/>
      <c r="IFF91" s="47"/>
      <c r="IFG91" s="47"/>
      <c r="IFH91" s="47"/>
      <c r="IFI91" s="47"/>
      <c r="IFJ91" s="47"/>
      <c r="IFK91" s="47"/>
      <c r="IFL91" s="47"/>
      <c r="IFM91" s="47"/>
      <c r="IFN91" s="47"/>
      <c r="IFO91" s="47"/>
      <c r="IFP91" s="47"/>
      <c r="IFQ91" s="47"/>
      <c r="IFR91" s="47"/>
      <c r="IFS91" s="47"/>
      <c r="IFT91" s="47"/>
      <c r="IFU91" s="47"/>
      <c r="IFV91" s="47"/>
      <c r="IFW91" s="47"/>
      <c r="IFX91" s="47"/>
      <c r="IFY91" s="47"/>
      <c r="IFZ91" s="47"/>
      <c r="IGA91" s="47"/>
      <c r="IGB91" s="47"/>
      <c r="IGC91" s="47"/>
      <c r="IGD91" s="47"/>
      <c r="IGE91" s="47"/>
      <c r="IGF91" s="47"/>
      <c r="IGG91" s="47"/>
      <c r="IGH91" s="47"/>
      <c r="IGI91" s="47"/>
      <c r="IGJ91" s="47"/>
      <c r="IGK91" s="47"/>
      <c r="IGL91" s="47"/>
      <c r="IGM91" s="47"/>
      <c r="IGN91" s="47"/>
      <c r="IGO91" s="47"/>
      <c r="IGP91" s="47"/>
      <c r="IGQ91" s="47"/>
      <c r="IGR91" s="47"/>
      <c r="IGS91" s="47"/>
      <c r="IGT91" s="47"/>
      <c r="IGU91" s="47"/>
      <c r="IGV91" s="47"/>
      <c r="IGW91" s="47"/>
      <c r="IGX91" s="47"/>
      <c r="IGY91" s="47"/>
      <c r="IGZ91" s="47"/>
      <c r="IHA91" s="47"/>
      <c r="IHB91" s="47"/>
      <c r="IHC91" s="47"/>
      <c r="IHD91" s="47"/>
      <c r="IHE91" s="47"/>
      <c r="IHF91" s="47"/>
      <c r="IHG91" s="47"/>
      <c r="IHH91" s="47"/>
      <c r="IHI91" s="47"/>
      <c r="IHJ91" s="47"/>
      <c r="IHK91" s="47"/>
      <c r="IHL91" s="47"/>
      <c r="IHM91" s="47"/>
      <c r="IHN91" s="47"/>
      <c r="IHO91" s="47"/>
      <c r="IHP91" s="47"/>
      <c r="IHQ91" s="47"/>
      <c r="IHR91" s="47"/>
      <c r="IHS91" s="47"/>
      <c r="IHT91" s="47"/>
      <c r="IHU91" s="47"/>
      <c r="IHV91" s="47"/>
      <c r="IHW91" s="47"/>
      <c r="IHX91" s="47"/>
      <c r="IHY91" s="47"/>
      <c r="IHZ91" s="47"/>
      <c r="IIA91" s="47"/>
      <c r="IIB91" s="47"/>
      <c r="IIC91" s="47"/>
      <c r="IID91" s="47"/>
      <c r="IIE91" s="47"/>
      <c r="IIF91" s="47"/>
      <c r="IIG91" s="47"/>
      <c r="IIH91" s="47"/>
      <c r="III91" s="47"/>
      <c r="IIJ91" s="47"/>
      <c r="IIK91" s="47"/>
      <c r="IIL91" s="47"/>
      <c r="IIM91" s="47"/>
      <c r="IIN91" s="47"/>
      <c r="IIO91" s="47"/>
      <c r="IIP91" s="47"/>
      <c r="IIQ91" s="47"/>
      <c r="IIR91" s="47"/>
      <c r="IIS91" s="47"/>
      <c r="IIT91" s="47"/>
      <c r="IIU91" s="47"/>
      <c r="IIV91" s="47"/>
      <c r="IIW91" s="47"/>
      <c r="IIX91" s="47"/>
      <c r="IIY91" s="47"/>
      <c r="IIZ91" s="47"/>
      <c r="IJA91" s="47"/>
      <c r="IJB91" s="47"/>
      <c r="IJC91" s="47"/>
      <c r="IJD91" s="47"/>
      <c r="IJE91" s="47"/>
      <c r="IJF91" s="47"/>
      <c r="IJG91" s="47"/>
      <c r="IJH91" s="47"/>
      <c r="IJI91" s="47"/>
      <c r="IJJ91" s="47"/>
      <c r="IJK91" s="47"/>
      <c r="IJL91" s="47"/>
      <c r="IJM91" s="47"/>
      <c r="IJN91" s="47"/>
      <c r="IJO91" s="47"/>
      <c r="IJP91" s="47"/>
      <c r="IJQ91" s="47"/>
      <c r="IJR91" s="47"/>
      <c r="IJS91" s="47"/>
      <c r="IJT91" s="47"/>
      <c r="IJU91" s="47"/>
      <c r="IJV91" s="47"/>
      <c r="IJW91" s="47"/>
      <c r="IJX91" s="47"/>
      <c r="IJY91" s="47"/>
      <c r="IJZ91" s="47"/>
      <c r="IKA91" s="47"/>
      <c r="IKB91" s="47"/>
      <c r="IKC91" s="47"/>
      <c r="IKD91" s="47"/>
      <c r="IKE91" s="47"/>
      <c r="IKF91" s="47"/>
      <c r="IKG91" s="47"/>
      <c r="IKH91" s="47"/>
      <c r="IKI91" s="47"/>
      <c r="IKJ91" s="47"/>
      <c r="IKK91" s="47"/>
      <c r="IKL91" s="47"/>
      <c r="IKM91" s="47"/>
      <c r="IKN91" s="47"/>
      <c r="IKO91" s="47"/>
      <c r="IKP91" s="47"/>
      <c r="IKQ91" s="47"/>
      <c r="IKR91" s="47"/>
      <c r="IKS91" s="47"/>
      <c r="IKT91" s="47"/>
      <c r="IKU91" s="47"/>
      <c r="IKV91" s="47"/>
      <c r="IKW91" s="47"/>
      <c r="IKX91" s="47"/>
      <c r="IKY91" s="47"/>
      <c r="IKZ91" s="47"/>
      <c r="ILA91" s="47"/>
      <c r="ILB91" s="47"/>
      <c r="ILC91" s="47"/>
      <c r="ILD91" s="47"/>
      <c r="ILE91" s="47"/>
      <c r="ILF91" s="47"/>
      <c r="ILG91" s="47"/>
      <c r="ILH91" s="47"/>
      <c r="ILI91" s="47"/>
      <c r="ILJ91" s="47"/>
      <c r="ILK91" s="47"/>
      <c r="ILL91" s="47"/>
      <c r="ILM91" s="47"/>
      <c r="ILN91" s="47"/>
      <c r="ILO91" s="47"/>
      <c r="ILP91" s="47"/>
      <c r="ILQ91" s="47"/>
      <c r="ILR91" s="47"/>
      <c r="ILS91" s="47"/>
      <c r="ILT91" s="47"/>
      <c r="ILU91" s="47"/>
      <c r="ILV91" s="47"/>
      <c r="ILW91" s="47"/>
      <c r="ILX91" s="47"/>
      <c r="ILY91" s="47"/>
      <c r="ILZ91" s="47"/>
      <c r="IMA91" s="47"/>
      <c r="IMB91" s="47"/>
      <c r="IMC91" s="47"/>
      <c r="IMD91" s="47"/>
      <c r="IME91" s="47"/>
      <c r="IMF91" s="47"/>
      <c r="IMG91" s="47"/>
      <c r="IMH91" s="47"/>
      <c r="IMI91" s="47"/>
      <c r="IMJ91" s="47"/>
      <c r="IMK91" s="47"/>
      <c r="IML91" s="47"/>
      <c r="IMM91" s="47"/>
      <c r="IMN91" s="47"/>
      <c r="IMO91" s="47"/>
      <c r="IMP91" s="47"/>
      <c r="IMQ91" s="47"/>
      <c r="IMR91" s="47"/>
      <c r="IMS91" s="47"/>
      <c r="IMT91" s="47"/>
      <c r="IMU91" s="47"/>
      <c r="IMV91" s="47"/>
      <c r="IMW91" s="47"/>
      <c r="IMX91" s="47"/>
      <c r="IMY91" s="47"/>
      <c r="IMZ91" s="47"/>
      <c r="INA91" s="47"/>
      <c r="INB91" s="47"/>
      <c r="INC91" s="47"/>
      <c r="IND91" s="47"/>
      <c r="INE91" s="47"/>
      <c r="INF91" s="47"/>
      <c r="ING91" s="47"/>
      <c r="INH91" s="47"/>
      <c r="INI91" s="47"/>
      <c r="INJ91" s="47"/>
      <c r="INK91" s="47"/>
      <c r="INL91" s="47"/>
      <c r="INM91" s="47"/>
      <c r="INN91" s="47"/>
      <c r="INO91" s="47"/>
      <c r="INP91" s="47"/>
      <c r="INQ91" s="47"/>
      <c r="INR91" s="47"/>
      <c r="INS91" s="47"/>
      <c r="INT91" s="47"/>
      <c r="INU91" s="47"/>
      <c r="INV91" s="47"/>
      <c r="INW91" s="47"/>
      <c r="INX91" s="47"/>
      <c r="INY91" s="47"/>
      <c r="INZ91" s="47"/>
      <c r="IOA91" s="47"/>
      <c r="IOB91" s="47"/>
      <c r="IOC91" s="47"/>
      <c r="IOD91" s="47"/>
      <c r="IOE91" s="47"/>
      <c r="IOF91" s="47"/>
      <c r="IOG91" s="47"/>
      <c r="IOH91" s="47"/>
      <c r="IOI91" s="47"/>
      <c r="IOJ91" s="47"/>
      <c r="IOK91" s="47"/>
      <c r="IOL91" s="47"/>
      <c r="IOM91" s="47"/>
      <c r="ION91" s="47"/>
      <c r="IOO91" s="47"/>
      <c r="IOP91" s="47"/>
      <c r="IOQ91" s="47"/>
      <c r="IOR91" s="47"/>
      <c r="IOS91" s="47"/>
      <c r="IOT91" s="47"/>
      <c r="IOU91" s="47"/>
      <c r="IOV91" s="47"/>
      <c r="IOW91" s="47"/>
      <c r="IOX91" s="47"/>
      <c r="IOY91" s="47"/>
      <c r="IOZ91" s="47"/>
      <c r="IPA91" s="47"/>
      <c r="IPB91" s="47"/>
      <c r="IPC91" s="47"/>
      <c r="IPD91" s="47"/>
      <c r="IPE91" s="47"/>
      <c r="IPF91" s="47"/>
      <c r="IPG91" s="47"/>
      <c r="IPH91" s="47"/>
      <c r="IPI91" s="47"/>
      <c r="IPJ91" s="47"/>
      <c r="IPK91" s="47"/>
      <c r="IPL91" s="47"/>
      <c r="IPM91" s="47"/>
      <c r="IPN91" s="47"/>
      <c r="IPO91" s="47"/>
      <c r="IPP91" s="47"/>
      <c r="IPQ91" s="47"/>
      <c r="IPR91" s="47"/>
      <c r="IPS91" s="47"/>
      <c r="IPT91" s="47"/>
      <c r="IPU91" s="47"/>
      <c r="IPV91" s="47"/>
      <c r="IPW91" s="47"/>
      <c r="IPX91" s="47"/>
      <c r="IPY91" s="47"/>
      <c r="IPZ91" s="47"/>
      <c r="IQA91" s="47"/>
      <c r="IQB91" s="47"/>
      <c r="IQC91" s="47"/>
      <c r="IQD91" s="47"/>
      <c r="IQE91" s="47"/>
      <c r="IQF91" s="47"/>
      <c r="IQG91" s="47"/>
      <c r="IQH91" s="47"/>
      <c r="IQI91" s="47"/>
      <c r="IQJ91" s="47"/>
      <c r="IQK91" s="47"/>
      <c r="IQL91" s="47"/>
      <c r="IQM91" s="47"/>
      <c r="IQN91" s="47"/>
      <c r="IQO91" s="47"/>
      <c r="IQP91" s="47"/>
      <c r="IQQ91" s="47"/>
      <c r="IQR91" s="47"/>
      <c r="IQS91" s="47"/>
      <c r="IQT91" s="47"/>
      <c r="IQU91" s="47"/>
      <c r="IQV91" s="47"/>
      <c r="IQW91" s="47"/>
      <c r="IQX91" s="47"/>
      <c r="IQY91" s="47"/>
      <c r="IQZ91" s="47"/>
      <c r="IRA91" s="47"/>
      <c r="IRB91" s="47"/>
      <c r="IRC91" s="47"/>
      <c r="IRD91" s="47"/>
      <c r="IRE91" s="47"/>
      <c r="IRF91" s="47"/>
      <c r="IRG91" s="47"/>
      <c r="IRH91" s="47"/>
      <c r="IRI91" s="47"/>
      <c r="IRJ91" s="47"/>
      <c r="IRK91" s="47"/>
      <c r="IRL91" s="47"/>
      <c r="IRM91" s="47"/>
      <c r="IRN91" s="47"/>
      <c r="IRO91" s="47"/>
      <c r="IRP91" s="47"/>
      <c r="IRQ91" s="47"/>
      <c r="IRR91" s="47"/>
      <c r="IRS91" s="47"/>
      <c r="IRT91" s="47"/>
      <c r="IRU91" s="47"/>
      <c r="IRV91" s="47"/>
      <c r="IRW91" s="47"/>
      <c r="IRX91" s="47"/>
      <c r="IRY91" s="47"/>
      <c r="IRZ91" s="47"/>
      <c r="ISA91" s="47"/>
      <c r="ISB91" s="47"/>
      <c r="ISC91" s="47"/>
      <c r="ISD91" s="47"/>
      <c r="ISE91" s="47"/>
      <c r="ISF91" s="47"/>
      <c r="ISG91" s="47"/>
      <c r="ISH91" s="47"/>
      <c r="ISI91" s="47"/>
      <c r="ISJ91" s="47"/>
      <c r="ISK91" s="47"/>
      <c r="ISL91" s="47"/>
      <c r="ISM91" s="47"/>
      <c r="ISN91" s="47"/>
      <c r="ISO91" s="47"/>
      <c r="ISP91" s="47"/>
      <c r="ISQ91" s="47"/>
      <c r="ISR91" s="47"/>
      <c r="ISS91" s="47"/>
      <c r="IST91" s="47"/>
      <c r="ISU91" s="47"/>
      <c r="ISV91" s="47"/>
      <c r="ISW91" s="47"/>
      <c r="ISX91" s="47"/>
      <c r="ISY91" s="47"/>
      <c r="ISZ91" s="47"/>
      <c r="ITA91" s="47"/>
      <c r="ITB91" s="47"/>
      <c r="ITC91" s="47"/>
      <c r="ITD91" s="47"/>
      <c r="ITE91" s="47"/>
      <c r="ITF91" s="47"/>
      <c r="ITG91" s="47"/>
      <c r="ITH91" s="47"/>
      <c r="ITI91" s="47"/>
      <c r="ITJ91" s="47"/>
      <c r="ITK91" s="47"/>
      <c r="ITL91" s="47"/>
      <c r="ITM91" s="47"/>
      <c r="ITN91" s="47"/>
      <c r="ITO91" s="47"/>
      <c r="ITP91" s="47"/>
      <c r="ITQ91" s="47"/>
      <c r="ITR91" s="47"/>
      <c r="ITS91" s="47"/>
      <c r="ITT91" s="47"/>
      <c r="ITU91" s="47"/>
      <c r="ITV91" s="47"/>
      <c r="ITW91" s="47"/>
      <c r="ITX91" s="47"/>
      <c r="ITY91" s="47"/>
      <c r="ITZ91" s="47"/>
      <c r="IUA91" s="47"/>
      <c r="IUB91" s="47"/>
      <c r="IUC91" s="47"/>
      <c r="IUD91" s="47"/>
      <c r="IUE91" s="47"/>
      <c r="IUF91" s="47"/>
      <c r="IUG91" s="47"/>
      <c r="IUH91" s="47"/>
      <c r="IUI91" s="47"/>
      <c r="IUJ91" s="47"/>
      <c r="IUK91" s="47"/>
      <c r="IUL91" s="47"/>
      <c r="IUM91" s="47"/>
      <c r="IUN91" s="47"/>
      <c r="IUO91" s="47"/>
      <c r="IUP91" s="47"/>
      <c r="IUQ91" s="47"/>
      <c r="IUR91" s="47"/>
      <c r="IUS91" s="47"/>
      <c r="IUT91" s="47"/>
      <c r="IUU91" s="47"/>
      <c r="IUV91" s="47"/>
      <c r="IUW91" s="47"/>
      <c r="IUX91" s="47"/>
      <c r="IUY91" s="47"/>
      <c r="IUZ91" s="47"/>
      <c r="IVA91" s="47"/>
      <c r="IVB91" s="47"/>
      <c r="IVC91" s="47"/>
      <c r="IVD91" s="47"/>
      <c r="IVE91" s="47"/>
      <c r="IVF91" s="47"/>
      <c r="IVG91" s="47"/>
      <c r="IVH91" s="47"/>
      <c r="IVI91" s="47"/>
      <c r="IVJ91" s="47"/>
      <c r="IVK91" s="47"/>
      <c r="IVL91" s="47"/>
      <c r="IVM91" s="47"/>
      <c r="IVN91" s="47"/>
      <c r="IVO91" s="47"/>
      <c r="IVP91" s="47"/>
      <c r="IVQ91" s="47"/>
      <c r="IVR91" s="47"/>
      <c r="IVS91" s="47"/>
      <c r="IVT91" s="47"/>
      <c r="IVU91" s="47"/>
      <c r="IVV91" s="47"/>
      <c r="IVW91" s="47"/>
      <c r="IVX91" s="47"/>
      <c r="IVY91" s="47"/>
      <c r="IVZ91" s="47"/>
      <c r="IWA91" s="47"/>
      <c r="IWB91" s="47"/>
      <c r="IWC91" s="47"/>
      <c r="IWD91" s="47"/>
      <c r="IWE91" s="47"/>
      <c r="IWF91" s="47"/>
      <c r="IWG91" s="47"/>
      <c r="IWH91" s="47"/>
      <c r="IWI91" s="47"/>
      <c r="IWJ91" s="47"/>
      <c r="IWK91" s="47"/>
      <c r="IWL91" s="47"/>
      <c r="IWM91" s="47"/>
      <c r="IWN91" s="47"/>
      <c r="IWO91" s="47"/>
      <c r="IWP91" s="47"/>
      <c r="IWQ91" s="47"/>
      <c r="IWR91" s="47"/>
      <c r="IWS91" s="47"/>
      <c r="IWT91" s="47"/>
      <c r="IWU91" s="47"/>
      <c r="IWV91" s="47"/>
      <c r="IWW91" s="47"/>
      <c r="IWX91" s="47"/>
      <c r="IWY91" s="47"/>
      <c r="IWZ91" s="47"/>
      <c r="IXA91" s="47"/>
      <c r="IXB91" s="47"/>
      <c r="IXC91" s="47"/>
      <c r="IXD91" s="47"/>
      <c r="IXE91" s="47"/>
      <c r="IXF91" s="47"/>
      <c r="IXG91" s="47"/>
      <c r="IXH91" s="47"/>
      <c r="IXI91" s="47"/>
      <c r="IXJ91" s="47"/>
      <c r="IXK91" s="47"/>
      <c r="IXL91" s="47"/>
      <c r="IXM91" s="47"/>
      <c r="IXN91" s="47"/>
      <c r="IXO91" s="47"/>
      <c r="IXP91" s="47"/>
      <c r="IXQ91" s="47"/>
      <c r="IXR91" s="47"/>
      <c r="IXS91" s="47"/>
      <c r="IXT91" s="47"/>
      <c r="IXU91" s="47"/>
      <c r="IXV91" s="47"/>
      <c r="IXW91" s="47"/>
      <c r="IXX91" s="47"/>
      <c r="IXY91" s="47"/>
      <c r="IXZ91" s="47"/>
      <c r="IYA91" s="47"/>
      <c r="IYB91" s="47"/>
      <c r="IYC91" s="47"/>
      <c r="IYD91" s="47"/>
      <c r="IYE91" s="47"/>
      <c r="IYF91" s="47"/>
      <c r="IYG91" s="47"/>
      <c r="IYH91" s="47"/>
      <c r="IYI91" s="47"/>
      <c r="IYJ91" s="47"/>
      <c r="IYK91" s="47"/>
      <c r="IYL91" s="47"/>
      <c r="IYM91" s="47"/>
      <c r="IYN91" s="47"/>
      <c r="IYO91" s="47"/>
      <c r="IYP91" s="47"/>
      <c r="IYQ91" s="47"/>
      <c r="IYR91" s="47"/>
      <c r="IYS91" s="47"/>
      <c r="IYT91" s="47"/>
      <c r="IYU91" s="47"/>
      <c r="IYV91" s="47"/>
      <c r="IYW91" s="47"/>
      <c r="IYX91" s="47"/>
      <c r="IYY91" s="47"/>
      <c r="IYZ91" s="47"/>
      <c r="IZA91" s="47"/>
      <c r="IZB91" s="47"/>
      <c r="IZC91" s="47"/>
      <c r="IZD91" s="47"/>
      <c r="IZE91" s="47"/>
      <c r="IZF91" s="47"/>
      <c r="IZG91" s="47"/>
      <c r="IZH91" s="47"/>
      <c r="IZI91" s="47"/>
      <c r="IZJ91" s="47"/>
      <c r="IZK91" s="47"/>
      <c r="IZL91" s="47"/>
      <c r="IZM91" s="47"/>
      <c r="IZN91" s="47"/>
      <c r="IZO91" s="47"/>
      <c r="IZP91" s="47"/>
      <c r="IZQ91" s="47"/>
      <c r="IZR91" s="47"/>
      <c r="IZS91" s="47"/>
      <c r="IZT91" s="47"/>
      <c r="IZU91" s="47"/>
      <c r="IZV91" s="47"/>
      <c r="IZW91" s="47"/>
      <c r="IZX91" s="47"/>
      <c r="IZY91" s="47"/>
      <c r="IZZ91" s="47"/>
      <c r="JAA91" s="47"/>
      <c r="JAB91" s="47"/>
      <c r="JAC91" s="47"/>
      <c r="JAD91" s="47"/>
      <c r="JAE91" s="47"/>
      <c r="JAF91" s="47"/>
      <c r="JAG91" s="47"/>
      <c r="JAH91" s="47"/>
      <c r="JAI91" s="47"/>
      <c r="JAJ91" s="47"/>
      <c r="JAK91" s="47"/>
      <c r="JAL91" s="47"/>
      <c r="JAM91" s="47"/>
      <c r="JAN91" s="47"/>
      <c r="JAO91" s="47"/>
      <c r="JAP91" s="47"/>
      <c r="JAQ91" s="47"/>
      <c r="JAR91" s="47"/>
      <c r="JAS91" s="47"/>
      <c r="JAT91" s="47"/>
      <c r="JAU91" s="47"/>
      <c r="JAV91" s="47"/>
      <c r="JAW91" s="47"/>
      <c r="JAX91" s="47"/>
      <c r="JAY91" s="47"/>
      <c r="JAZ91" s="47"/>
      <c r="JBA91" s="47"/>
      <c r="JBB91" s="47"/>
      <c r="JBC91" s="47"/>
      <c r="JBD91" s="47"/>
      <c r="JBE91" s="47"/>
      <c r="JBF91" s="47"/>
      <c r="JBG91" s="47"/>
      <c r="JBH91" s="47"/>
      <c r="JBI91" s="47"/>
      <c r="JBJ91" s="47"/>
      <c r="JBK91" s="47"/>
      <c r="JBL91" s="47"/>
      <c r="JBM91" s="47"/>
      <c r="JBN91" s="47"/>
      <c r="JBO91" s="47"/>
      <c r="JBP91" s="47"/>
      <c r="JBQ91" s="47"/>
      <c r="JBR91" s="47"/>
      <c r="JBS91" s="47"/>
      <c r="JBT91" s="47"/>
      <c r="JBU91" s="47"/>
      <c r="JBV91" s="47"/>
      <c r="JBW91" s="47"/>
      <c r="JBX91" s="47"/>
      <c r="JBY91" s="47"/>
      <c r="JBZ91" s="47"/>
      <c r="JCA91" s="47"/>
      <c r="JCB91" s="47"/>
      <c r="JCC91" s="47"/>
      <c r="JCD91" s="47"/>
      <c r="JCE91" s="47"/>
      <c r="JCF91" s="47"/>
      <c r="JCG91" s="47"/>
      <c r="JCH91" s="47"/>
      <c r="JCI91" s="47"/>
      <c r="JCJ91" s="47"/>
      <c r="JCK91" s="47"/>
      <c r="JCL91" s="47"/>
      <c r="JCM91" s="47"/>
      <c r="JCN91" s="47"/>
      <c r="JCO91" s="47"/>
      <c r="JCP91" s="47"/>
      <c r="JCQ91" s="47"/>
      <c r="JCR91" s="47"/>
      <c r="JCS91" s="47"/>
      <c r="JCT91" s="47"/>
      <c r="JCU91" s="47"/>
      <c r="JCV91" s="47"/>
      <c r="JCW91" s="47"/>
      <c r="JCX91" s="47"/>
      <c r="JCY91" s="47"/>
      <c r="JCZ91" s="47"/>
      <c r="JDA91" s="47"/>
      <c r="JDB91" s="47"/>
      <c r="JDC91" s="47"/>
      <c r="JDD91" s="47"/>
      <c r="JDE91" s="47"/>
      <c r="JDF91" s="47"/>
      <c r="JDG91" s="47"/>
      <c r="JDH91" s="47"/>
      <c r="JDI91" s="47"/>
      <c r="JDJ91" s="47"/>
      <c r="JDK91" s="47"/>
      <c r="JDL91" s="47"/>
      <c r="JDM91" s="47"/>
      <c r="JDN91" s="47"/>
      <c r="JDO91" s="47"/>
      <c r="JDP91" s="47"/>
      <c r="JDQ91" s="47"/>
      <c r="JDR91" s="47"/>
      <c r="JDS91" s="47"/>
      <c r="JDT91" s="47"/>
      <c r="JDU91" s="47"/>
      <c r="JDV91" s="47"/>
      <c r="JDW91" s="47"/>
      <c r="JDX91" s="47"/>
      <c r="JDY91" s="47"/>
      <c r="JDZ91" s="47"/>
      <c r="JEA91" s="47"/>
      <c r="JEB91" s="47"/>
      <c r="JEC91" s="47"/>
      <c r="JED91" s="47"/>
      <c r="JEE91" s="47"/>
      <c r="JEF91" s="47"/>
      <c r="JEG91" s="47"/>
      <c r="JEH91" s="47"/>
      <c r="JEI91" s="47"/>
      <c r="JEJ91" s="47"/>
      <c r="JEK91" s="47"/>
      <c r="JEL91" s="47"/>
      <c r="JEM91" s="47"/>
      <c r="JEN91" s="47"/>
      <c r="JEO91" s="47"/>
      <c r="JEP91" s="47"/>
      <c r="JEQ91" s="47"/>
      <c r="JER91" s="47"/>
      <c r="JES91" s="47"/>
      <c r="JET91" s="47"/>
      <c r="JEU91" s="47"/>
      <c r="JEV91" s="47"/>
      <c r="JEW91" s="47"/>
      <c r="JEX91" s="47"/>
      <c r="JEY91" s="47"/>
      <c r="JEZ91" s="47"/>
      <c r="JFA91" s="47"/>
      <c r="JFB91" s="47"/>
      <c r="JFC91" s="47"/>
      <c r="JFD91" s="47"/>
      <c r="JFE91" s="47"/>
      <c r="JFF91" s="47"/>
      <c r="JFG91" s="47"/>
      <c r="JFH91" s="47"/>
      <c r="JFI91" s="47"/>
      <c r="JFJ91" s="47"/>
      <c r="JFK91" s="47"/>
      <c r="JFL91" s="47"/>
      <c r="JFM91" s="47"/>
      <c r="JFN91" s="47"/>
      <c r="JFO91" s="47"/>
      <c r="JFP91" s="47"/>
      <c r="JFQ91" s="47"/>
      <c r="JFR91" s="47"/>
      <c r="JFS91" s="47"/>
      <c r="JFT91" s="47"/>
      <c r="JFU91" s="47"/>
      <c r="JFV91" s="47"/>
      <c r="JFW91" s="47"/>
      <c r="JFX91" s="47"/>
      <c r="JFY91" s="47"/>
      <c r="JFZ91" s="47"/>
      <c r="JGA91" s="47"/>
      <c r="JGB91" s="47"/>
      <c r="JGC91" s="47"/>
      <c r="JGD91" s="47"/>
      <c r="JGE91" s="47"/>
      <c r="JGF91" s="47"/>
      <c r="JGG91" s="47"/>
      <c r="JGH91" s="47"/>
      <c r="JGI91" s="47"/>
      <c r="JGJ91" s="47"/>
      <c r="JGK91" s="47"/>
      <c r="JGL91" s="47"/>
      <c r="JGM91" s="47"/>
      <c r="JGN91" s="47"/>
      <c r="JGO91" s="47"/>
      <c r="JGP91" s="47"/>
      <c r="JGQ91" s="47"/>
      <c r="JGR91" s="47"/>
      <c r="JGS91" s="47"/>
      <c r="JGT91" s="47"/>
      <c r="JGU91" s="47"/>
      <c r="JGV91" s="47"/>
      <c r="JGW91" s="47"/>
      <c r="JGX91" s="47"/>
      <c r="JGY91" s="47"/>
      <c r="JGZ91" s="47"/>
      <c r="JHA91" s="47"/>
      <c r="JHB91" s="47"/>
      <c r="JHC91" s="47"/>
      <c r="JHD91" s="47"/>
      <c r="JHE91" s="47"/>
      <c r="JHF91" s="47"/>
      <c r="JHG91" s="47"/>
      <c r="JHH91" s="47"/>
      <c r="JHI91" s="47"/>
      <c r="JHJ91" s="47"/>
      <c r="JHK91" s="47"/>
      <c r="JHL91" s="47"/>
      <c r="JHM91" s="47"/>
      <c r="JHN91" s="47"/>
      <c r="JHO91" s="47"/>
      <c r="JHP91" s="47"/>
      <c r="JHQ91" s="47"/>
      <c r="JHR91" s="47"/>
      <c r="JHS91" s="47"/>
      <c r="JHT91" s="47"/>
      <c r="JHU91" s="47"/>
      <c r="JHV91" s="47"/>
      <c r="JHW91" s="47"/>
      <c r="JHX91" s="47"/>
      <c r="JHY91" s="47"/>
      <c r="JHZ91" s="47"/>
      <c r="JIA91" s="47"/>
      <c r="JIB91" s="47"/>
      <c r="JIC91" s="47"/>
      <c r="JID91" s="47"/>
      <c r="JIE91" s="47"/>
      <c r="JIF91" s="47"/>
      <c r="JIG91" s="47"/>
      <c r="JIH91" s="47"/>
      <c r="JII91" s="47"/>
      <c r="JIJ91" s="47"/>
      <c r="JIK91" s="47"/>
      <c r="JIL91" s="47"/>
      <c r="JIM91" s="47"/>
      <c r="JIN91" s="47"/>
      <c r="JIO91" s="47"/>
      <c r="JIP91" s="47"/>
      <c r="JIQ91" s="47"/>
      <c r="JIR91" s="47"/>
      <c r="JIS91" s="47"/>
      <c r="JIT91" s="47"/>
      <c r="JIU91" s="47"/>
      <c r="JIV91" s="47"/>
      <c r="JIW91" s="47"/>
      <c r="JIX91" s="47"/>
      <c r="JIY91" s="47"/>
      <c r="JIZ91" s="47"/>
      <c r="JJA91" s="47"/>
      <c r="JJB91" s="47"/>
      <c r="JJC91" s="47"/>
      <c r="JJD91" s="47"/>
      <c r="JJE91" s="47"/>
      <c r="JJF91" s="47"/>
      <c r="JJG91" s="47"/>
      <c r="JJH91" s="47"/>
      <c r="JJI91" s="47"/>
      <c r="JJJ91" s="47"/>
      <c r="JJK91" s="47"/>
      <c r="JJL91" s="47"/>
      <c r="JJM91" s="47"/>
      <c r="JJN91" s="47"/>
      <c r="JJO91" s="47"/>
      <c r="JJP91" s="47"/>
      <c r="JJQ91" s="47"/>
      <c r="JJR91" s="47"/>
      <c r="JJS91" s="47"/>
      <c r="JJT91" s="47"/>
      <c r="JJU91" s="47"/>
      <c r="JJV91" s="47"/>
      <c r="JJW91" s="47"/>
      <c r="JJX91" s="47"/>
      <c r="JJY91" s="47"/>
      <c r="JJZ91" s="47"/>
      <c r="JKA91" s="47"/>
      <c r="JKB91" s="47"/>
      <c r="JKC91" s="47"/>
      <c r="JKD91" s="47"/>
      <c r="JKE91" s="47"/>
      <c r="JKF91" s="47"/>
      <c r="JKG91" s="47"/>
      <c r="JKH91" s="47"/>
      <c r="JKI91" s="47"/>
      <c r="JKJ91" s="47"/>
      <c r="JKK91" s="47"/>
      <c r="JKL91" s="47"/>
      <c r="JKM91" s="47"/>
      <c r="JKN91" s="47"/>
      <c r="JKO91" s="47"/>
      <c r="JKP91" s="47"/>
      <c r="JKQ91" s="47"/>
      <c r="JKR91" s="47"/>
      <c r="JKS91" s="47"/>
      <c r="JKT91" s="47"/>
      <c r="JKU91" s="47"/>
      <c r="JKV91" s="47"/>
      <c r="JKW91" s="47"/>
      <c r="JKX91" s="47"/>
      <c r="JKY91" s="47"/>
      <c r="JKZ91" s="47"/>
      <c r="JLA91" s="47"/>
      <c r="JLB91" s="47"/>
      <c r="JLC91" s="47"/>
      <c r="JLD91" s="47"/>
      <c r="JLE91" s="47"/>
      <c r="JLF91" s="47"/>
      <c r="JLG91" s="47"/>
      <c r="JLH91" s="47"/>
      <c r="JLI91" s="47"/>
      <c r="JLJ91" s="47"/>
      <c r="JLK91" s="47"/>
      <c r="JLL91" s="47"/>
      <c r="JLM91" s="47"/>
      <c r="JLN91" s="47"/>
      <c r="JLO91" s="47"/>
      <c r="JLP91" s="47"/>
      <c r="JLQ91" s="47"/>
      <c r="JLR91" s="47"/>
      <c r="JLS91" s="47"/>
      <c r="JLT91" s="47"/>
      <c r="JLU91" s="47"/>
      <c r="JLV91" s="47"/>
      <c r="JLW91" s="47"/>
      <c r="JLX91" s="47"/>
      <c r="JLY91" s="47"/>
      <c r="JLZ91" s="47"/>
      <c r="JMA91" s="47"/>
      <c r="JMB91" s="47"/>
      <c r="JMC91" s="47"/>
      <c r="JMD91" s="47"/>
      <c r="JME91" s="47"/>
      <c r="JMF91" s="47"/>
      <c r="JMG91" s="47"/>
      <c r="JMH91" s="47"/>
      <c r="JMI91" s="47"/>
      <c r="JMJ91" s="47"/>
      <c r="JMK91" s="47"/>
      <c r="JML91" s="47"/>
      <c r="JMM91" s="47"/>
      <c r="JMN91" s="47"/>
      <c r="JMO91" s="47"/>
      <c r="JMP91" s="47"/>
      <c r="JMQ91" s="47"/>
      <c r="JMR91" s="47"/>
      <c r="JMS91" s="47"/>
      <c r="JMT91" s="47"/>
      <c r="JMU91" s="47"/>
      <c r="JMV91" s="47"/>
      <c r="JMW91" s="47"/>
      <c r="JMX91" s="47"/>
      <c r="JMY91" s="47"/>
      <c r="JMZ91" s="47"/>
      <c r="JNA91" s="47"/>
      <c r="JNB91" s="47"/>
      <c r="JNC91" s="47"/>
      <c r="JND91" s="47"/>
      <c r="JNE91" s="47"/>
      <c r="JNF91" s="47"/>
      <c r="JNG91" s="47"/>
      <c r="JNH91" s="47"/>
      <c r="JNI91" s="47"/>
      <c r="JNJ91" s="47"/>
      <c r="JNK91" s="47"/>
      <c r="JNL91" s="47"/>
      <c r="JNM91" s="47"/>
      <c r="JNN91" s="47"/>
      <c r="JNO91" s="47"/>
      <c r="JNP91" s="47"/>
      <c r="JNQ91" s="47"/>
      <c r="JNR91" s="47"/>
      <c r="JNS91" s="47"/>
      <c r="JNT91" s="47"/>
      <c r="JNU91" s="47"/>
      <c r="JNV91" s="47"/>
      <c r="JNW91" s="47"/>
      <c r="JNX91" s="47"/>
      <c r="JNY91" s="47"/>
      <c r="JNZ91" s="47"/>
      <c r="JOA91" s="47"/>
      <c r="JOB91" s="47"/>
      <c r="JOC91" s="47"/>
      <c r="JOD91" s="47"/>
      <c r="JOE91" s="47"/>
      <c r="JOF91" s="47"/>
      <c r="JOG91" s="47"/>
      <c r="JOH91" s="47"/>
      <c r="JOI91" s="47"/>
      <c r="JOJ91" s="47"/>
      <c r="JOK91" s="47"/>
      <c r="JOL91" s="47"/>
      <c r="JOM91" s="47"/>
      <c r="JON91" s="47"/>
      <c r="JOO91" s="47"/>
      <c r="JOP91" s="47"/>
      <c r="JOQ91" s="47"/>
      <c r="JOR91" s="47"/>
      <c r="JOS91" s="47"/>
      <c r="JOT91" s="47"/>
      <c r="JOU91" s="47"/>
      <c r="JOV91" s="47"/>
      <c r="JOW91" s="47"/>
      <c r="JOX91" s="47"/>
      <c r="JOY91" s="47"/>
      <c r="JOZ91" s="47"/>
      <c r="JPA91" s="47"/>
      <c r="JPB91" s="47"/>
      <c r="JPC91" s="47"/>
      <c r="JPD91" s="47"/>
      <c r="JPE91" s="47"/>
      <c r="JPF91" s="47"/>
      <c r="JPG91" s="47"/>
      <c r="JPH91" s="47"/>
      <c r="JPI91" s="47"/>
      <c r="JPJ91" s="47"/>
      <c r="JPK91" s="47"/>
      <c r="JPL91" s="47"/>
      <c r="JPM91" s="47"/>
      <c r="JPN91" s="47"/>
      <c r="JPO91" s="47"/>
      <c r="JPP91" s="47"/>
      <c r="JPQ91" s="47"/>
      <c r="JPR91" s="47"/>
      <c r="JPS91" s="47"/>
      <c r="JPT91" s="47"/>
      <c r="JPU91" s="47"/>
      <c r="JPV91" s="47"/>
      <c r="JPW91" s="47"/>
      <c r="JPX91" s="47"/>
      <c r="JPY91" s="47"/>
      <c r="JPZ91" s="47"/>
      <c r="JQA91" s="47"/>
      <c r="JQB91" s="47"/>
      <c r="JQC91" s="47"/>
      <c r="JQD91" s="47"/>
      <c r="JQE91" s="47"/>
      <c r="JQF91" s="47"/>
      <c r="JQG91" s="47"/>
      <c r="JQH91" s="47"/>
      <c r="JQI91" s="47"/>
      <c r="JQJ91" s="47"/>
      <c r="JQK91" s="47"/>
      <c r="JQL91" s="47"/>
      <c r="JQM91" s="47"/>
      <c r="JQN91" s="47"/>
      <c r="JQO91" s="47"/>
      <c r="JQP91" s="47"/>
      <c r="JQQ91" s="47"/>
      <c r="JQR91" s="47"/>
      <c r="JQS91" s="47"/>
      <c r="JQT91" s="47"/>
      <c r="JQU91" s="47"/>
      <c r="JQV91" s="47"/>
      <c r="JQW91" s="47"/>
      <c r="JQX91" s="47"/>
      <c r="JQY91" s="47"/>
      <c r="JQZ91" s="47"/>
      <c r="JRA91" s="47"/>
      <c r="JRB91" s="47"/>
      <c r="JRC91" s="47"/>
      <c r="JRD91" s="47"/>
      <c r="JRE91" s="47"/>
      <c r="JRF91" s="47"/>
      <c r="JRG91" s="47"/>
      <c r="JRH91" s="47"/>
      <c r="JRI91" s="47"/>
      <c r="JRJ91" s="47"/>
      <c r="JRK91" s="47"/>
      <c r="JRL91" s="47"/>
      <c r="JRM91" s="47"/>
      <c r="JRN91" s="47"/>
      <c r="JRO91" s="47"/>
      <c r="JRP91" s="47"/>
      <c r="JRQ91" s="47"/>
      <c r="JRR91" s="47"/>
      <c r="JRS91" s="47"/>
      <c r="JRT91" s="47"/>
      <c r="JRU91" s="47"/>
      <c r="JRV91" s="47"/>
      <c r="JRW91" s="47"/>
      <c r="JRX91" s="47"/>
      <c r="JRY91" s="47"/>
      <c r="JRZ91" s="47"/>
      <c r="JSA91" s="47"/>
      <c r="JSB91" s="47"/>
      <c r="JSC91" s="47"/>
      <c r="JSD91" s="47"/>
      <c r="JSE91" s="47"/>
      <c r="JSF91" s="47"/>
      <c r="JSG91" s="47"/>
      <c r="JSH91" s="47"/>
      <c r="JSI91" s="47"/>
      <c r="JSJ91" s="47"/>
      <c r="JSK91" s="47"/>
      <c r="JSL91" s="47"/>
      <c r="JSM91" s="47"/>
      <c r="JSN91" s="47"/>
      <c r="JSO91" s="47"/>
      <c r="JSP91" s="47"/>
      <c r="JSQ91" s="47"/>
      <c r="JSR91" s="47"/>
      <c r="JSS91" s="47"/>
      <c r="JST91" s="47"/>
      <c r="JSU91" s="47"/>
      <c r="JSV91" s="47"/>
      <c r="JSW91" s="47"/>
      <c r="JSX91" s="47"/>
      <c r="JSY91" s="47"/>
      <c r="JSZ91" s="47"/>
      <c r="JTA91" s="47"/>
      <c r="JTB91" s="47"/>
      <c r="JTC91" s="47"/>
      <c r="JTD91" s="47"/>
      <c r="JTE91" s="47"/>
      <c r="JTF91" s="47"/>
      <c r="JTG91" s="47"/>
      <c r="JTH91" s="47"/>
      <c r="JTI91" s="47"/>
      <c r="JTJ91" s="47"/>
      <c r="JTK91" s="47"/>
      <c r="JTL91" s="47"/>
      <c r="JTM91" s="47"/>
      <c r="JTN91" s="47"/>
      <c r="JTO91" s="47"/>
      <c r="JTP91" s="47"/>
      <c r="JTQ91" s="47"/>
      <c r="JTR91" s="47"/>
      <c r="JTS91" s="47"/>
      <c r="JTT91" s="47"/>
      <c r="JTU91" s="47"/>
      <c r="JTV91" s="47"/>
      <c r="JTW91" s="47"/>
      <c r="JTX91" s="47"/>
      <c r="JTY91" s="47"/>
      <c r="JTZ91" s="47"/>
      <c r="JUA91" s="47"/>
      <c r="JUB91" s="47"/>
      <c r="JUC91" s="47"/>
      <c r="JUD91" s="47"/>
      <c r="JUE91" s="47"/>
      <c r="JUF91" s="47"/>
      <c r="JUG91" s="47"/>
      <c r="JUH91" s="47"/>
      <c r="JUI91" s="47"/>
      <c r="JUJ91" s="47"/>
      <c r="JUK91" s="47"/>
      <c r="JUL91" s="47"/>
      <c r="JUM91" s="47"/>
      <c r="JUN91" s="47"/>
      <c r="JUO91" s="47"/>
      <c r="JUP91" s="47"/>
      <c r="JUQ91" s="47"/>
      <c r="JUR91" s="47"/>
      <c r="JUS91" s="47"/>
      <c r="JUT91" s="47"/>
      <c r="JUU91" s="47"/>
      <c r="JUV91" s="47"/>
      <c r="JUW91" s="47"/>
      <c r="JUX91" s="47"/>
      <c r="JUY91" s="47"/>
      <c r="JUZ91" s="47"/>
      <c r="JVA91" s="47"/>
      <c r="JVB91" s="47"/>
      <c r="JVC91" s="47"/>
      <c r="JVD91" s="47"/>
      <c r="JVE91" s="47"/>
      <c r="JVF91" s="47"/>
      <c r="JVG91" s="47"/>
      <c r="JVH91" s="47"/>
      <c r="JVI91" s="47"/>
      <c r="JVJ91" s="47"/>
      <c r="JVK91" s="47"/>
      <c r="JVL91" s="47"/>
      <c r="JVM91" s="47"/>
      <c r="JVN91" s="47"/>
      <c r="JVO91" s="47"/>
      <c r="JVP91" s="47"/>
      <c r="JVQ91" s="47"/>
      <c r="JVR91" s="47"/>
      <c r="JVS91" s="47"/>
      <c r="JVT91" s="47"/>
      <c r="JVU91" s="47"/>
      <c r="JVV91" s="47"/>
      <c r="JVW91" s="47"/>
      <c r="JVX91" s="47"/>
      <c r="JVY91" s="47"/>
      <c r="JVZ91" s="47"/>
      <c r="JWA91" s="47"/>
      <c r="JWB91" s="47"/>
      <c r="JWC91" s="47"/>
      <c r="JWD91" s="47"/>
      <c r="JWE91" s="47"/>
      <c r="JWF91" s="47"/>
      <c r="JWG91" s="47"/>
      <c r="JWH91" s="47"/>
      <c r="JWI91" s="47"/>
      <c r="JWJ91" s="47"/>
      <c r="JWK91" s="47"/>
      <c r="JWL91" s="47"/>
      <c r="JWM91" s="47"/>
      <c r="JWN91" s="47"/>
      <c r="JWO91" s="47"/>
      <c r="JWP91" s="47"/>
      <c r="JWQ91" s="47"/>
      <c r="JWR91" s="47"/>
      <c r="JWS91" s="47"/>
      <c r="JWT91" s="47"/>
      <c r="JWU91" s="47"/>
      <c r="JWV91" s="47"/>
      <c r="JWW91" s="47"/>
      <c r="JWX91" s="47"/>
      <c r="JWY91" s="47"/>
      <c r="JWZ91" s="47"/>
      <c r="JXA91" s="47"/>
      <c r="JXB91" s="47"/>
      <c r="JXC91" s="47"/>
      <c r="JXD91" s="47"/>
      <c r="JXE91" s="47"/>
      <c r="JXF91" s="47"/>
      <c r="JXG91" s="47"/>
      <c r="JXH91" s="47"/>
      <c r="JXI91" s="47"/>
      <c r="JXJ91" s="47"/>
      <c r="JXK91" s="47"/>
      <c r="JXL91" s="47"/>
      <c r="JXM91" s="47"/>
      <c r="JXN91" s="47"/>
      <c r="JXO91" s="47"/>
      <c r="JXP91" s="47"/>
      <c r="JXQ91" s="47"/>
      <c r="JXR91" s="47"/>
      <c r="JXS91" s="47"/>
      <c r="JXT91" s="47"/>
      <c r="JXU91" s="47"/>
      <c r="JXV91" s="47"/>
      <c r="JXW91" s="47"/>
      <c r="JXX91" s="47"/>
      <c r="JXY91" s="47"/>
      <c r="JXZ91" s="47"/>
      <c r="JYA91" s="47"/>
      <c r="JYB91" s="47"/>
      <c r="JYC91" s="47"/>
      <c r="JYD91" s="47"/>
      <c r="JYE91" s="47"/>
      <c r="JYF91" s="47"/>
      <c r="JYG91" s="47"/>
      <c r="JYH91" s="47"/>
      <c r="JYI91" s="47"/>
      <c r="JYJ91" s="47"/>
      <c r="JYK91" s="47"/>
      <c r="JYL91" s="47"/>
      <c r="JYM91" s="47"/>
      <c r="JYN91" s="47"/>
      <c r="JYO91" s="47"/>
      <c r="JYP91" s="47"/>
      <c r="JYQ91" s="47"/>
      <c r="JYR91" s="47"/>
      <c r="JYS91" s="47"/>
      <c r="JYT91" s="47"/>
      <c r="JYU91" s="47"/>
      <c r="JYV91" s="47"/>
      <c r="JYW91" s="47"/>
      <c r="JYX91" s="47"/>
      <c r="JYY91" s="47"/>
      <c r="JYZ91" s="47"/>
      <c r="JZA91" s="47"/>
      <c r="JZB91" s="47"/>
      <c r="JZC91" s="47"/>
      <c r="JZD91" s="47"/>
      <c r="JZE91" s="47"/>
      <c r="JZF91" s="47"/>
      <c r="JZG91" s="47"/>
      <c r="JZH91" s="47"/>
      <c r="JZI91" s="47"/>
      <c r="JZJ91" s="47"/>
      <c r="JZK91" s="47"/>
      <c r="JZL91" s="47"/>
      <c r="JZM91" s="47"/>
      <c r="JZN91" s="47"/>
      <c r="JZO91" s="47"/>
      <c r="JZP91" s="47"/>
      <c r="JZQ91" s="47"/>
      <c r="JZR91" s="47"/>
      <c r="JZS91" s="47"/>
      <c r="JZT91" s="47"/>
      <c r="JZU91" s="47"/>
      <c r="JZV91" s="47"/>
      <c r="JZW91" s="47"/>
      <c r="JZX91" s="47"/>
      <c r="JZY91" s="47"/>
      <c r="JZZ91" s="47"/>
      <c r="KAA91" s="47"/>
      <c r="KAB91" s="47"/>
      <c r="KAC91" s="47"/>
      <c r="KAD91" s="47"/>
      <c r="KAE91" s="47"/>
      <c r="KAF91" s="47"/>
      <c r="KAG91" s="47"/>
      <c r="KAH91" s="47"/>
      <c r="KAI91" s="47"/>
      <c r="KAJ91" s="47"/>
      <c r="KAK91" s="47"/>
      <c r="KAL91" s="47"/>
      <c r="KAM91" s="47"/>
      <c r="KAN91" s="47"/>
      <c r="KAO91" s="47"/>
      <c r="KAP91" s="47"/>
      <c r="KAQ91" s="47"/>
      <c r="KAR91" s="47"/>
      <c r="KAS91" s="47"/>
      <c r="KAT91" s="47"/>
      <c r="KAU91" s="47"/>
      <c r="KAV91" s="47"/>
      <c r="KAW91" s="47"/>
      <c r="KAX91" s="47"/>
      <c r="KAY91" s="47"/>
      <c r="KAZ91" s="47"/>
      <c r="KBA91" s="47"/>
      <c r="KBB91" s="47"/>
      <c r="KBC91" s="47"/>
      <c r="KBD91" s="47"/>
      <c r="KBE91" s="47"/>
      <c r="KBF91" s="47"/>
      <c r="KBG91" s="47"/>
      <c r="KBH91" s="47"/>
      <c r="KBI91" s="47"/>
      <c r="KBJ91" s="47"/>
      <c r="KBK91" s="47"/>
      <c r="KBL91" s="47"/>
      <c r="KBM91" s="47"/>
      <c r="KBN91" s="47"/>
      <c r="KBO91" s="47"/>
      <c r="KBP91" s="47"/>
      <c r="KBQ91" s="47"/>
      <c r="KBR91" s="47"/>
      <c r="KBS91" s="47"/>
      <c r="KBT91" s="47"/>
      <c r="KBU91" s="47"/>
      <c r="KBV91" s="47"/>
      <c r="KBW91" s="47"/>
      <c r="KBX91" s="47"/>
      <c r="KBY91" s="47"/>
      <c r="KBZ91" s="47"/>
      <c r="KCA91" s="47"/>
      <c r="KCB91" s="47"/>
      <c r="KCC91" s="47"/>
      <c r="KCD91" s="47"/>
      <c r="KCE91" s="47"/>
      <c r="KCF91" s="47"/>
      <c r="KCG91" s="47"/>
      <c r="KCH91" s="47"/>
      <c r="KCI91" s="47"/>
      <c r="KCJ91" s="47"/>
      <c r="KCK91" s="47"/>
      <c r="KCL91" s="47"/>
      <c r="KCM91" s="47"/>
      <c r="KCN91" s="47"/>
      <c r="KCO91" s="47"/>
      <c r="KCP91" s="47"/>
      <c r="KCQ91" s="47"/>
      <c r="KCR91" s="47"/>
      <c r="KCS91" s="47"/>
      <c r="KCT91" s="47"/>
      <c r="KCU91" s="47"/>
      <c r="KCV91" s="47"/>
      <c r="KCW91" s="47"/>
      <c r="KCX91" s="47"/>
      <c r="KCY91" s="47"/>
      <c r="KCZ91" s="47"/>
      <c r="KDA91" s="47"/>
      <c r="KDB91" s="47"/>
      <c r="KDC91" s="47"/>
      <c r="KDD91" s="47"/>
      <c r="KDE91" s="47"/>
      <c r="KDF91" s="47"/>
      <c r="KDG91" s="47"/>
      <c r="KDH91" s="47"/>
      <c r="KDI91" s="47"/>
      <c r="KDJ91" s="47"/>
      <c r="KDK91" s="47"/>
      <c r="KDL91" s="47"/>
      <c r="KDM91" s="47"/>
      <c r="KDN91" s="47"/>
      <c r="KDO91" s="47"/>
      <c r="KDP91" s="47"/>
      <c r="KDQ91" s="47"/>
      <c r="KDR91" s="47"/>
      <c r="KDS91" s="47"/>
      <c r="KDT91" s="47"/>
      <c r="KDU91" s="47"/>
      <c r="KDV91" s="47"/>
      <c r="KDW91" s="47"/>
      <c r="KDX91" s="47"/>
      <c r="KDY91" s="47"/>
      <c r="KDZ91" s="47"/>
      <c r="KEA91" s="47"/>
      <c r="KEB91" s="47"/>
      <c r="KEC91" s="47"/>
      <c r="KED91" s="47"/>
      <c r="KEE91" s="47"/>
      <c r="KEF91" s="47"/>
      <c r="KEG91" s="47"/>
      <c r="KEH91" s="47"/>
      <c r="KEI91" s="47"/>
      <c r="KEJ91" s="47"/>
      <c r="KEK91" s="47"/>
      <c r="KEL91" s="47"/>
      <c r="KEM91" s="47"/>
      <c r="KEN91" s="47"/>
      <c r="KEO91" s="47"/>
      <c r="KEP91" s="47"/>
      <c r="KEQ91" s="47"/>
      <c r="KER91" s="47"/>
      <c r="KES91" s="47"/>
      <c r="KET91" s="47"/>
      <c r="KEU91" s="47"/>
      <c r="KEV91" s="47"/>
      <c r="KEW91" s="47"/>
      <c r="KEX91" s="47"/>
      <c r="KEY91" s="47"/>
      <c r="KEZ91" s="47"/>
      <c r="KFA91" s="47"/>
      <c r="KFB91" s="47"/>
      <c r="KFC91" s="47"/>
      <c r="KFD91" s="47"/>
      <c r="KFE91" s="47"/>
      <c r="KFF91" s="47"/>
      <c r="KFG91" s="47"/>
      <c r="KFH91" s="47"/>
      <c r="KFI91" s="47"/>
      <c r="KFJ91" s="47"/>
      <c r="KFK91" s="47"/>
      <c r="KFL91" s="47"/>
      <c r="KFM91" s="47"/>
      <c r="KFN91" s="47"/>
      <c r="KFO91" s="47"/>
      <c r="KFP91" s="47"/>
      <c r="KFQ91" s="47"/>
      <c r="KFR91" s="47"/>
      <c r="KFS91" s="47"/>
      <c r="KFT91" s="47"/>
      <c r="KFU91" s="47"/>
      <c r="KFV91" s="47"/>
      <c r="KFW91" s="47"/>
      <c r="KFX91" s="47"/>
      <c r="KFY91" s="47"/>
      <c r="KFZ91" s="47"/>
      <c r="KGA91" s="47"/>
      <c r="KGB91" s="47"/>
      <c r="KGC91" s="47"/>
      <c r="KGD91" s="47"/>
      <c r="KGE91" s="47"/>
      <c r="KGF91" s="47"/>
      <c r="KGG91" s="47"/>
      <c r="KGH91" s="47"/>
      <c r="KGI91" s="47"/>
      <c r="KGJ91" s="47"/>
      <c r="KGK91" s="47"/>
      <c r="KGL91" s="47"/>
      <c r="KGM91" s="47"/>
      <c r="KGN91" s="47"/>
      <c r="KGO91" s="47"/>
      <c r="KGP91" s="47"/>
      <c r="KGQ91" s="47"/>
      <c r="KGR91" s="47"/>
      <c r="KGS91" s="47"/>
      <c r="KGT91" s="47"/>
      <c r="KGU91" s="47"/>
      <c r="KGV91" s="47"/>
      <c r="KGW91" s="47"/>
      <c r="KGX91" s="47"/>
      <c r="KGY91" s="47"/>
      <c r="KGZ91" s="47"/>
      <c r="KHA91" s="47"/>
      <c r="KHB91" s="47"/>
      <c r="KHC91" s="47"/>
      <c r="KHD91" s="47"/>
      <c r="KHE91" s="47"/>
      <c r="KHF91" s="47"/>
      <c r="KHG91" s="47"/>
      <c r="KHH91" s="47"/>
      <c r="KHI91" s="47"/>
      <c r="KHJ91" s="47"/>
      <c r="KHK91" s="47"/>
      <c r="KHL91" s="47"/>
      <c r="KHM91" s="47"/>
      <c r="KHN91" s="47"/>
      <c r="KHO91" s="47"/>
      <c r="KHP91" s="47"/>
      <c r="KHQ91" s="47"/>
      <c r="KHR91" s="47"/>
      <c r="KHS91" s="47"/>
      <c r="KHT91" s="47"/>
      <c r="KHU91" s="47"/>
      <c r="KHV91" s="47"/>
      <c r="KHW91" s="47"/>
      <c r="KHX91" s="47"/>
      <c r="KHY91" s="47"/>
      <c r="KHZ91" s="47"/>
      <c r="KIA91" s="47"/>
      <c r="KIB91" s="47"/>
      <c r="KIC91" s="47"/>
      <c r="KID91" s="47"/>
      <c r="KIE91" s="47"/>
      <c r="KIF91" s="47"/>
      <c r="KIG91" s="47"/>
      <c r="KIH91" s="47"/>
      <c r="KII91" s="47"/>
      <c r="KIJ91" s="47"/>
      <c r="KIK91" s="47"/>
      <c r="KIL91" s="47"/>
      <c r="KIM91" s="47"/>
      <c r="KIN91" s="47"/>
      <c r="KIO91" s="47"/>
      <c r="KIP91" s="47"/>
      <c r="KIQ91" s="47"/>
      <c r="KIR91" s="47"/>
      <c r="KIS91" s="47"/>
      <c r="KIT91" s="47"/>
      <c r="KIU91" s="47"/>
      <c r="KIV91" s="47"/>
      <c r="KIW91" s="47"/>
      <c r="KIX91" s="47"/>
      <c r="KIY91" s="47"/>
      <c r="KIZ91" s="47"/>
      <c r="KJA91" s="47"/>
      <c r="KJB91" s="47"/>
      <c r="KJC91" s="47"/>
      <c r="KJD91" s="47"/>
      <c r="KJE91" s="47"/>
      <c r="KJF91" s="47"/>
      <c r="KJG91" s="47"/>
      <c r="KJH91" s="47"/>
      <c r="KJI91" s="47"/>
      <c r="KJJ91" s="47"/>
      <c r="KJK91" s="47"/>
      <c r="KJL91" s="47"/>
      <c r="KJM91" s="47"/>
      <c r="KJN91" s="47"/>
      <c r="KJO91" s="47"/>
      <c r="KJP91" s="47"/>
      <c r="KJQ91" s="47"/>
      <c r="KJR91" s="47"/>
      <c r="KJS91" s="47"/>
      <c r="KJT91" s="47"/>
      <c r="KJU91" s="47"/>
      <c r="KJV91" s="47"/>
      <c r="KJW91" s="47"/>
      <c r="KJX91" s="47"/>
      <c r="KJY91" s="47"/>
      <c r="KJZ91" s="47"/>
      <c r="KKA91" s="47"/>
      <c r="KKB91" s="47"/>
      <c r="KKC91" s="47"/>
      <c r="KKD91" s="47"/>
      <c r="KKE91" s="47"/>
      <c r="KKF91" s="47"/>
      <c r="KKG91" s="47"/>
      <c r="KKH91" s="47"/>
      <c r="KKI91" s="47"/>
      <c r="KKJ91" s="47"/>
      <c r="KKK91" s="47"/>
      <c r="KKL91" s="47"/>
      <c r="KKM91" s="47"/>
      <c r="KKN91" s="47"/>
      <c r="KKO91" s="47"/>
      <c r="KKP91" s="47"/>
      <c r="KKQ91" s="47"/>
      <c r="KKR91" s="47"/>
      <c r="KKS91" s="47"/>
      <c r="KKT91" s="47"/>
      <c r="KKU91" s="47"/>
      <c r="KKV91" s="47"/>
      <c r="KKW91" s="47"/>
      <c r="KKX91" s="47"/>
      <c r="KKY91" s="47"/>
      <c r="KKZ91" s="47"/>
      <c r="KLA91" s="47"/>
      <c r="KLB91" s="47"/>
      <c r="KLC91" s="47"/>
      <c r="KLD91" s="47"/>
      <c r="KLE91" s="47"/>
      <c r="KLF91" s="47"/>
      <c r="KLG91" s="47"/>
      <c r="KLH91" s="47"/>
      <c r="KLI91" s="47"/>
      <c r="KLJ91" s="47"/>
      <c r="KLK91" s="47"/>
      <c r="KLL91" s="47"/>
      <c r="KLM91" s="47"/>
      <c r="KLN91" s="47"/>
      <c r="KLO91" s="47"/>
      <c r="KLP91" s="47"/>
      <c r="KLQ91" s="47"/>
      <c r="KLR91" s="47"/>
      <c r="KLS91" s="47"/>
      <c r="KLT91" s="47"/>
      <c r="KLU91" s="47"/>
      <c r="KLV91" s="47"/>
      <c r="KLW91" s="47"/>
      <c r="KLX91" s="47"/>
      <c r="KLY91" s="47"/>
      <c r="KLZ91" s="47"/>
      <c r="KMA91" s="47"/>
      <c r="KMB91" s="47"/>
      <c r="KMC91" s="47"/>
      <c r="KMD91" s="47"/>
      <c r="KME91" s="47"/>
      <c r="KMF91" s="47"/>
      <c r="KMG91" s="47"/>
      <c r="KMH91" s="47"/>
      <c r="KMI91" s="47"/>
      <c r="KMJ91" s="47"/>
      <c r="KMK91" s="47"/>
      <c r="KML91" s="47"/>
      <c r="KMM91" s="47"/>
      <c r="KMN91" s="47"/>
      <c r="KMO91" s="47"/>
      <c r="KMP91" s="47"/>
      <c r="KMQ91" s="47"/>
      <c r="KMR91" s="47"/>
      <c r="KMS91" s="47"/>
      <c r="KMT91" s="47"/>
      <c r="KMU91" s="47"/>
      <c r="KMV91" s="47"/>
      <c r="KMW91" s="47"/>
      <c r="KMX91" s="47"/>
      <c r="KMY91" s="47"/>
      <c r="KMZ91" s="47"/>
      <c r="KNA91" s="47"/>
      <c r="KNB91" s="47"/>
      <c r="KNC91" s="47"/>
      <c r="KND91" s="47"/>
      <c r="KNE91" s="47"/>
      <c r="KNF91" s="47"/>
      <c r="KNG91" s="47"/>
      <c r="KNH91" s="47"/>
      <c r="KNI91" s="47"/>
      <c r="KNJ91" s="47"/>
      <c r="KNK91" s="47"/>
      <c r="KNL91" s="47"/>
      <c r="KNM91" s="47"/>
      <c r="KNN91" s="47"/>
      <c r="KNO91" s="47"/>
      <c r="KNP91" s="47"/>
      <c r="KNQ91" s="47"/>
      <c r="KNR91" s="47"/>
      <c r="KNS91" s="47"/>
      <c r="KNT91" s="47"/>
      <c r="KNU91" s="47"/>
      <c r="KNV91" s="47"/>
      <c r="KNW91" s="47"/>
      <c r="KNX91" s="47"/>
      <c r="KNY91" s="47"/>
      <c r="KNZ91" s="47"/>
      <c r="KOA91" s="47"/>
      <c r="KOB91" s="47"/>
      <c r="KOC91" s="47"/>
      <c r="KOD91" s="47"/>
      <c r="KOE91" s="47"/>
      <c r="KOF91" s="47"/>
      <c r="KOG91" s="47"/>
      <c r="KOH91" s="47"/>
      <c r="KOI91" s="47"/>
      <c r="KOJ91" s="47"/>
      <c r="KOK91" s="47"/>
      <c r="KOL91" s="47"/>
      <c r="KOM91" s="47"/>
      <c r="KON91" s="47"/>
      <c r="KOO91" s="47"/>
      <c r="KOP91" s="47"/>
      <c r="KOQ91" s="47"/>
      <c r="KOR91" s="47"/>
      <c r="KOS91" s="47"/>
      <c r="KOT91" s="47"/>
      <c r="KOU91" s="47"/>
      <c r="KOV91" s="47"/>
      <c r="KOW91" s="47"/>
      <c r="KOX91" s="47"/>
      <c r="KOY91" s="47"/>
      <c r="KOZ91" s="47"/>
      <c r="KPA91" s="47"/>
      <c r="KPB91" s="47"/>
      <c r="KPC91" s="47"/>
      <c r="KPD91" s="47"/>
      <c r="KPE91" s="47"/>
      <c r="KPF91" s="47"/>
      <c r="KPG91" s="47"/>
      <c r="KPH91" s="47"/>
      <c r="KPI91" s="47"/>
      <c r="KPJ91" s="47"/>
      <c r="KPK91" s="47"/>
      <c r="KPL91" s="47"/>
      <c r="KPM91" s="47"/>
      <c r="KPN91" s="47"/>
      <c r="KPO91" s="47"/>
      <c r="KPP91" s="47"/>
      <c r="KPQ91" s="47"/>
      <c r="KPR91" s="47"/>
      <c r="KPS91" s="47"/>
      <c r="KPT91" s="47"/>
      <c r="KPU91" s="47"/>
      <c r="KPV91" s="47"/>
      <c r="KPW91" s="47"/>
      <c r="KPX91" s="47"/>
      <c r="KPY91" s="47"/>
      <c r="KPZ91" s="47"/>
      <c r="KQA91" s="47"/>
      <c r="KQB91" s="47"/>
      <c r="KQC91" s="47"/>
      <c r="KQD91" s="47"/>
      <c r="KQE91" s="47"/>
      <c r="KQF91" s="47"/>
      <c r="KQG91" s="47"/>
      <c r="KQH91" s="47"/>
      <c r="KQI91" s="47"/>
      <c r="KQJ91" s="47"/>
      <c r="KQK91" s="47"/>
      <c r="KQL91" s="47"/>
      <c r="KQM91" s="47"/>
      <c r="KQN91" s="47"/>
      <c r="KQO91" s="47"/>
      <c r="KQP91" s="47"/>
      <c r="KQQ91" s="47"/>
      <c r="KQR91" s="47"/>
      <c r="KQS91" s="47"/>
      <c r="KQT91" s="47"/>
      <c r="KQU91" s="47"/>
      <c r="KQV91" s="47"/>
      <c r="KQW91" s="47"/>
      <c r="KQX91" s="47"/>
      <c r="KQY91" s="47"/>
      <c r="KQZ91" s="47"/>
      <c r="KRA91" s="47"/>
      <c r="KRB91" s="47"/>
      <c r="KRC91" s="47"/>
      <c r="KRD91" s="47"/>
      <c r="KRE91" s="47"/>
      <c r="KRF91" s="47"/>
      <c r="KRG91" s="47"/>
      <c r="KRH91" s="47"/>
      <c r="KRI91" s="47"/>
      <c r="KRJ91" s="47"/>
      <c r="KRK91" s="47"/>
      <c r="KRL91" s="47"/>
      <c r="KRM91" s="47"/>
      <c r="KRN91" s="47"/>
      <c r="KRO91" s="47"/>
      <c r="KRP91" s="47"/>
      <c r="KRQ91" s="47"/>
      <c r="KRR91" s="47"/>
      <c r="KRS91" s="47"/>
      <c r="KRT91" s="47"/>
      <c r="KRU91" s="47"/>
      <c r="KRV91" s="47"/>
      <c r="KRW91" s="47"/>
      <c r="KRX91" s="47"/>
      <c r="KRY91" s="47"/>
      <c r="KRZ91" s="47"/>
      <c r="KSA91" s="47"/>
      <c r="KSB91" s="47"/>
      <c r="KSC91" s="47"/>
      <c r="KSD91" s="47"/>
      <c r="KSE91" s="47"/>
      <c r="KSF91" s="47"/>
      <c r="KSG91" s="47"/>
      <c r="KSH91" s="47"/>
      <c r="KSI91" s="47"/>
      <c r="KSJ91" s="47"/>
      <c r="KSK91" s="47"/>
      <c r="KSL91" s="47"/>
      <c r="KSM91" s="47"/>
      <c r="KSN91" s="47"/>
      <c r="KSO91" s="47"/>
      <c r="KSP91" s="47"/>
      <c r="KSQ91" s="47"/>
      <c r="KSR91" s="47"/>
      <c r="KSS91" s="47"/>
      <c r="KST91" s="47"/>
      <c r="KSU91" s="47"/>
      <c r="KSV91" s="47"/>
      <c r="KSW91" s="47"/>
      <c r="KSX91" s="47"/>
      <c r="KSY91" s="47"/>
      <c r="KSZ91" s="47"/>
      <c r="KTA91" s="47"/>
      <c r="KTB91" s="47"/>
      <c r="KTC91" s="47"/>
      <c r="KTD91" s="47"/>
      <c r="KTE91" s="47"/>
      <c r="KTF91" s="47"/>
      <c r="KTG91" s="47"/>
      <c r="KTH91" s="47"/>
      <c r="KTI91" s="47"/>
      <c r="KTJ91" s="47"/>
      <c r="KTK91" s="47"/>
      <c r="KTL91" s="47"/>
      <c r="KTM91" s="47"/>
      <c r="KTN91" s="47"/>
      <c r="KTO91" s="47"/>
      <c r="KTP91" s="47"/>
      <c r="KTQ91" s="47"/>
      <c r="KTR91" s="47"/>
      <c r="KTS91" s="47"/>
      <c r="KTT91" s="47"/>
      <c r="KTU91" s="47"/>
      <c r="KTV91" s="47"/>
      <c r="KTW91" s="47"/>
      <c r="KTX91" s="47"/>
      <c r="KTY91" s="47"/>
      <c r="KTZ91" s="47"/>
      <c r="KUA91" s="47"/>
      <c r="KUB91" s="47"/>
      <c r="KUC91" s="47"/>
      <c r="KUD91" s="47"/>
      <c r="KUE91" s="47"/>
      <c r="KUF91" s="47"/>
      <c r="KUG91" s="47"/>
      <c r="KUH91" s="47"/>
      <c r="KUI91" s="47"/>
      <c r="KUJ91" s="47"/>
      <c r="KUK91" s="47"/>
      <c r="KUL91" s="47"/>
      <c r="KUM91" s="47"/>
      <c r="KUN91" s="47"/>
      <c r="KUO91" s="47"/>
      <c r="KUP91" s="47"/>
      <c r="KUQ91" s="47"/>
      <c r="KUR91" s="47"/>
      <c r="KUS91" s="47"/>
      <c r="KUT91" s="47"/>
      <c r="KUU91" s="47"/>
      <c r="KUV91" s="47"/>
      <c r="KUW91" s="47"/>
      <c r="KUX91" s="47"/>
      <c r="KUY91" s="47"/>
      <c r="KUZ91" s="47"/>
      <c r="KVA91" s="47"/>
      <c r="KVB91" s="47"/>
      <c r="KVC91" s="47"/>
      <c r="KVD91" s="47"/>
      <c r="KVE91" s="47"/>
      <c r="KVF91" s="47"/>
      <c r="KVG91" s="47"/>
      <c r="KVH91" s="47"/>
      <c r="KVI91" s="47"/>
      <c r="KVJ91" s="47"/>
      <c r="KVK91" s="47"/>
      <c r="KVL91" s="47"/>
      <c r="KVM91" s="47"/>
      <c r="KVN91" s="47"/>
      <c r="KVO91" s="47"/>
      <c r="KVP91" s="47"/>
      <c r="KVQ91" s="47"/>
      <c r="KVR91" s="47"/>
      <c r="KVS91" s="47"/>
      <c r="KVT91" s="47"/>
      <c r="KVU91" s="47"/>
      <c r="KVV91" s="47"/>
      <c r="KVW91" s="47"/>
      <c r="KVX91" s="47"/>
      <c r="KVY91" s="47"/>
      <c r="KVZ91" s="47"/>
      <c r="KWA91" s="47"/>
      <c r="KWB91" s="47"/>
      <c r="KWC91" s="47"/>
      <c r="KWD91" s="47"/>
      <c r="KWE91" s="47"/>
      <c r="KWF91" s="47"/>
      <c r="KWG91" s="47"/>
      <c r="KWH91" s="47"/>
      <c r="KWI91" s="47"/>
      <c r="KWJ91" s="47"/>
      <c r="KWK91" s="47"/>
      <c r="KWL91" s="47"/>
      <c r="KWM91" s="47"/>
      <c r="KWN91" s="47"/>
      <c r="KWO91" s="47"/>
      <c r="KWP91" s="47"/>
      <c r="KWQ91" s="47"/>
      <c r="KWR91" s="47"/>
      <c r="KWS91" s="47"/>
      <c r="KWT91" s="47"/>
      <c r="KWU91" s="47"/>
      <c r="KWV91" s="47"/>
      <c r="KWW91" s="47"/>
      <c r="KWX91" s="47"/>
      <c r="KWY91" s="47"/>
      <c r="KWZ91" s="47"/>
      <c r="KXA91" s="47"/>
      <c r="KXB91" s="47"/>
      <c r="KXC91" s="47"/>
      <c r="KXD91" s="47"/>
      <c r="KXE91" s="47"/>
      <c r="KXF91" s="47"/>
      <c r="KXG91" s="47"/>
      <c r="KXH91" s="47"/>
      <c r="KXI91" s="47"/>
      <c r="KXJ91" s="47"/>
      <c r="KXK91" s="47"/>
      <c r="KXL91" s="47"/>
      <c r="KXM91" s="47"/>
      <c r="KXN91" s="47"/>
      <c r="KXO91" s="47"/>
      <c r="KXP91" s="47"/>
      <c r="KXQ91" s="47"/>
      <c r="KXR91" s="47"/>
      <c r="KXS91" s="47"/>
      <c r="KXT91" s="47"/>
      <c r="KXU91" s="47"/>
      <c r="KXV91" s="47"/>
      <c r="KXW91" s="47"/>
      <c r="KXX91" s="47"/>
      <c r="KXY91" s="47"/>
      <c r="KXZ91" s="47"/>
      <c r="KYA91" s="47"/>
      <c r="KYB91" s="47"/>
      <c r="KYC91" s="47"/>
      <c r="KYD91" s="47"/>
      <c r="KYE91" s="47"/>
      <c r="KYF91" s="47"/>
      <c r="KYG91" s="47"/>
      <c r="KYH91" s="47"/>
      <c r="KYI91" s="47"/>
      <c r="KYJ91" s="47"/>
      <c r="KYK91" s="47"/>
      <c r="KYL91" s="47"/>
      <c r="KYM91" s="47"/>
      <c r="KYN91" s="47"/>
      <c r="KYO91" s="47"/>
      <c r="KYP91" s="47"/>
      <c r="KYQ91" s="47"/>
      <c r="KYR91" s="47"/>
      <c r="KYS91" s="47"/>
      <c r="KYT91" s="47"/>
      <c r="KYU91" s="47"/>
      <c r="KYV91" s="47"/>
      <c r="KYW91" s="47"/>
      <c r="KYX91" s="47"/>
      <c r="KYY91" s="47"/>
      <c r="KYZ91" s="47"/>
      <c r="KZA91" s="47"/>
      <c r="KZB91" s="47"/>
      <c r="KZC91" s="47"/>
      <c r="KZD91" s="47"/>
      <c r="KZE91" s="47"/>
      <c r="KZF91" s="47"/>
      <c r="KZG91" s="47"/>
      <c r="KZH91" s="47"/>
      <c r="KZI91" s="47"/>
      <c r="KZJ91" s="47"/>
      <c r="KZK91" s="47"/>
      <c r="KZL91" s="47"/>
      <c r="KZM91" s="47"/>
      <c r="KZN91" s="47"/>
      <c r="KZO91" s="47"/>
      <c r="KZP91" s="47"/>
      <c r="KZQ91" s="47"/>
      <c r="KZR91" s="47"/>
      <c r="KZS91" s="47"/>
      <c r="KZT91" s="47"/>
      <c r="KZU91" s="47"/>
      <c r="KZV91" s="47"/>
      <c r="KZW91" s="47"/>
      <c r="KZX91" s="47"/>
      <c r="KZY91" s="47"/>
      <c r="KZZ91" s="47"/>
      <c r="LAA91" s="47"/>
      <c r="LAB91" s="47"/>
      <c r="LAC91" s="47"/>
      <c r="LAD91" s="47"/>
      <c r="LAE91" s="47"/>
      <c r="LAF91" s="47"/>
      <c r="LAG91" s="47"/>
      <c r="LAH91" s="47"/>
      <c r="LAI91" s="47"/>
      <c r="LAJ91" s="47"/>
      <c r="LAK91" s="47"/>
      <c r="LAL91" s="47"/>
      <c r="LAM91" s="47"/>
      <c r="LAN91" s="47"/>
      <c r="LAO91" s="47"/>
      <c r="LAP91" s="47"/>
      <c r="LAQ91" s="47"/>
      <c r="LAR91" s="47"/>
      <c r="LAS91" s="47"/>
      <c r="LAT91" s="47"/>
      <c r="LAU91" s="47"/>
      <c r="LAV91" s="47"/>
      <c r="LAW91" s="47"/>
      <c r="LAX91" s="47"/>
      <c r="LAY91" s="47"/>
      <c r="LAZ91" s="47"/>
      <c r="LBA91" s="47"/>
      <c r="LBB91" s="47"/>
      <c r="LBC91" s="47"/>
      <c r="LBD91" s="47"/>
      <c r="LBE91" s="47"/>
      <c r="LBF91" s="47"/>
      <c r="LBG91" s="47"/>
      <c r="LBH91" s="47"/>
      <c r="LBI91" s="47"/>
      <c r="LBJ91" s="47"/>
      <c r="LBK91" s="47"/>
      <c r="LBL91" s="47"/>
      <c r="LBM91" s="47"/>
      <c r="LBN91" s="47"/>
      <c r="LBO91" s="47"/>
      <c r="LBP91" s="47"/>
      <c r="LBQ91" s="47"/>
      <c r="LBR91" s="47"/>
      <c r="LBS91" s="47"/>
      <c r="LBT91" s="47"/>
      <c r="LBU91" s="47"/>
      <c r="LBV91" s="47"/>
      <c r="LBW91" s="47"/>
      <c r="LBX91" s="47"/>
      <c r="LBY91" s="47"/>
      <c r="LBZ91" s="47"/>
      <c r="LCA91" s="47"/>
      <c r="LCB91" s="47"/>
      <c r="LCC91" s="47"/>
      <c r="LCD91" s="47"/>
      <c r="LCE91" s="47"/>
      <c r="LCF91" s="47"/>
      <c r="LCG91" s="47"/>
      <c r="LCH91" s="47"/>
      <c r="LCI91" s="47"/>
      <c r="LCJ91" s="47"/>
      <c r="LCK91" s="47"/>
      <c r="LCL91" s="47"/>
      <c r="LCM91" s="47"/>
      <c r="LCN91" s="47"/>
      <c r="LCO91" s="47"/>
      <c r="LCP91" s="47"/>
      <c r="LCQ91" s="47"/>
      <c r="LCR91" s="47"/>
      <c r="LCS91" s="47"/>
      <c r="LCT91" s="47"/>
      <c r="LCU91" s="47"/>
      <c r="LCV91" s="47"/>
      <c r="LCW91" s="47"/>
      <c r="LCX91" s="47"/>
      <c r="LCY91" s="47"/>
      <c r="LCZ91" s="47"/>
      <c r="LDA91" s="47"/>
      <c r="LDB91" s="47"/>
      <c r="LDC91" s="47"/>
      <c r="LDD91" s="47"/>
      <c r="LDE91" s="47"/>
      <c r="LDF91" s="47"/>
      <c r="LDG91" s="47"/>
      <c r="LDH91" s="47"/>
      <c r="LDI91" s="47"/>
      <c r="LDJ91" s="47"/>
      <c r="LDK91" s="47"/>
      <c r="LDL91" s="47"/>
      <c r="LDM91" s="47"/>
      <c r="LDN91" s="47"/>
      <c r="LDO91" s="47"/>
      <c r="LDP91" s="47"/>
      <c r="LDQ91" s="47"/>
      <c r="LDR91" s="47"/>
      <c r="LDS91" s="47"/>
      <c r="LDT91" s="47"/>
      <c r="LDU91" s="47"/>
      <c r="LDV91" s="47"/>
      <c r="LDW91" s="47"/>
      <c r="LDX91" s="47"/>
      <c r="LDY91" s="47"/>
      <c r="LDZ91" s="47"/>
      <c r="LEA91" s="47"/>
      <c r="LEB91" s="47"/>
      <c r="LEC91" s="47"/>
      <c r="LED91" s="47"/>
      <c r="LEE91" s="47"/>
      <c r="LEF91" s="47"/>
      <c r="LEG91" s="47"/>
      <c r="LEH91" s="47"/>
      <c r="LEI91" s="47"/>
      <c r="LEJ91" s="47"/>
      <c r="LEK91" s="47"/>
      <c r="LEL91" s="47"/>
      <c r="LEM91" s="47"/>
      <c r="LEN91" s="47"/>
      <c r="LEO91" s="47"/>
      <c r="LEP91" s="47"/>
      <c r="LEQ91" s="47"/>
      <c r="LER91" s="47"/>
      <c r="LES91" s="47"/>
      <c r="LET91" s="47"/>
      <c r="LEU91" s="47"/>
      <c r="LEV91" s="47"/>
      <c r="LEW91" s="47"/>
      <c r="LEX91" s="47"/>
      <c r="LEY91" s="47"/>
      <c r="LEZ91" s="47"/>
      <c r="LFA91" s="47"/>
      <c r="LFB91" s="47"/>
      <c r="LFC91" s="47"/>
      <c r="LFD91" s="47"/>
      <c r="LFE91" s="47"/>
      <c r="LFF91" s="47"/>
      <c r="LFG91" s="47"/>
      <c r="LFH91" s="47"/>
      <c r="LFI91" s="47"/>
      <c r="LFJ91" s="47"/>
      <c r="LFK91" s="47"/>
      <c r="LFL91" s="47"/>
      <c r="LFM91" s="47"/>
      <c r="LFN91" s="47"/>
      <c r="LFO91" s="47"/>
      <c r="LFP91" s="47"/>
      <c r="LFQ91" s="47"/>
      <c r="LFR91" s="47"/>
      <c r="LFS91" s="47"/>
      <c r="LFT91" s="47"/>
      <c r="LFU91" s="47"/>
      <c r="LFV91" s="47"/>
      <c r="LFW91" s="47"/>
      <c r="LFX91" s="47"/>
      <c r="LFY91" s="47"/>
      <c r="LFZ91" s="47"/>
      <c r="LGA91" s="47"/>
      <c r="LGB91" s="47"/>
      <c r="LGC91" s="47"/>
      <c r="LGD91" s="47"/>
      <c r="LGE91" s="47"/>
      <c r="LGF91" s="47"/>
      <c r="LGG91" s="47"/>
      <c r="LGH91" s="47"/>
      <c r="LGI91" s="47"/>
      <c r="LGJ91" s="47"/>
      <c r="LGK91" s="47"/>
      <c r="LGL91" s="47"/>
      <c r="LGM91" s="47"/>
      <c r="LGN91" s="47"/>
      <c r="LGO91" s="47"/>
      <c r="LGP91" s="47"/>
      <c r="LGQ91" s="47"/>
      <c r="LGR91" s="47"/>
      <c r="LGS91" s="47"/>
      <c r="LGT91" s="47"/>
      <c r="LGU91" s="47"/>
      <c r="LGV91" s="47"/>
      <c r="LGW91" s="47"/>
      <c r="LGX91" s="47"/>
      <c r="LGY91" s="47"/>
      <c r="LGZ91" s="47"/>
      <c r="LHA91" s="47"/>
      <c r="LHB91" s="47"/>
      <c r="LHC91" s="47"/>
      <c r="LHD91" s="47"/>
      <c r="LHE91" s="47"/>
      <c r="LHF91" s="47"/>
      <c r="LHG91" s="47"/>
      <c r="LHH91" s="47"/>
      <c r="LHI91" s="47"/>
      <c r="LHJ91" s="47"/>
      <c r="LHK91" s="47"/>
      <c r="LHL91" s="47"/>
      <c r="LHM91" s="47"/>
      <c r="LHN91" s="47"/>
      <c r="LHO91" s="47"/>
      <c r="LHP91" s="47"/>
      <c r="LHQ91" s="47"/>
      <c r="LHR91" s="47"/>
      <c r="LHS91" s="47"/>
      <c r="LHT91" s="47"/>
      <c r="LHU91" s="47"/>
      <c r="LHV91" s="47"/>
      <c r="LHW91" s="47"/>
      <c r="LHX91" s="47"/>
      <c r="LHY91" s="47"/>
      <c r="LHZ91" s="47"/>
      <c r="LIA91" s="47"/>
      <c r="LIB91" s="47"/>
      <c r="LIC91" s="47"/>
      <c r="LID91" s="47"/>
      <c r="LIE91" s="47"/>
      <c r="LIF91" s="47"/>
      <c r="LIG91" s="47"/>
      <c r="LIH91" s="47"/>
      <c r="LII91" s="47"/>
      <c r="LIJ91" s="47"/>
      <c r="LIK91" s="47"/>
      <c r="LIL91" s="47"/>
      <c r="LIM91" s="47"/>
      <c r="LIN91" s="47"/>
      <c r="LIO91" s="47"/>
      <c r="LIP91" s="47"/>
      <c r="LIQ91" s="47"/>
      <c r="LIR91" s="47"/>
      <c r="LIS91" s="47"/>
      <c r="LIT91" s="47"/>
      <c r="LIU91" s="47"/>
      <c r="LIV91" s="47"/>
      <c r="LIW91" s="47"/>
      <c r="LIX91" s="47"/>
      <c r="LIY91" s="47"/>
      <c r="LIZ91" s="47"/>
      <c r="LJA91" s="47"/>
      <c r="LJB91" s="47"/>
      <c r="LJC91" s="47"/>
      <c r="LJD91" s="47"/>
      <c r="LJE91" s="47"/>
      <c r="LJF91" s="47"/>
      <c r="LJG91" s="47"/>
      <c r="LJH91" s="47"/>
      <c r="LJI91" s="47"/>
      <c r="LJJ91" s="47"/>
      <c r="LJK91" s="47"/>
      <c r="LJL91" s="47"/>
      <c r="LJM91" s="47"/>
      <c r="LJN91" s="47"/>
      <c r="LJO91" s="47"/>
      <c r="LJP91" s="47"/>
      <c r="LJQ91" s="47"/>
      <c r="LJR91" s="47"/>
      <c r="LJS91" s="47"/>
      <c r="LJT91" s="47"/>
      <c r="LJU91" s="47"/>
      <c r="LJV91" s="47"/>
      <c r="LJW91" s="47"/>
      <c r="LJX91" s="47"/>
      <c r="LJY91" s="47"/>
      <c r="LJZ91" s="47"/>
      <c r="LKA91" s="47"/>
      <c r="LKB91" s="47"/>
      <c r="LKC91" s="47"/>
      <c r="LKD91" s="47"/>
      <c r="LKE91" s="47"/>
      <c r="LKF91" s="47"/>
      <c r="LKG91" s="47"/>
      <c r="LKH91" s="47"/>
      <c r="LKI91" s="47"/>
      <c r="LKJ91" s="47"/>
      <c r="LKK91" s="47"/>
      <c r="LKL91" s="47"/>
      <c r="LKM91" s="47"/>
      <c r="LKN91" s="47"/>
      <c r="LKO91" s="47"/>
      <c r="LKP91" s="47"/>
      <c r="LKQ91" s="47"/>
      <c r="LKR91" s="47"/>
      <c r="LKS91" s="47"/>
      <c r="LKT91" s="47"/>
      <c r="LKU91" s="47"/>
      <c r="LKV91" s="47"/>
      <c r="LKW91" s="47"/>
      <c r="LKX91" s="47"/>
      <c r="LKY91" s="47"/>
      <c r="LKZ91" s="47"/>
      <c r="LLA91" s="47"/>
      <c r="LLB91" s="47"/>
      <c r="LLC91" s="47"/>
      <c r="LLD91" s="47"/>
      <c r="LLE91" s="47"/>
      <c r="LLF91" s="47"/>
      <c r="LLG91" s="47"/>
      <c r="LLH91" s="47"/>
      <c r="LLI91" s="47"/>
      <c r="LLJ91" s="47"/>
      <c r="LLK91" s="47"/>
      <c r="LLL91" s="47"/>
      <c r="LLM91" s="47"/>
      <c r="LLN91" s="47"/>
      <c r="LLO91" s="47"/>
      <c r="LLP91" s="47"/>
      <c r="LLQ91" s="47"/>
      <c r="LLR91" s="47"/>
      <c r="LLS91" s="47"/>
      <c r="LLT91" s="47"/>
      <c r="LLU91" s="47"/>
      <c r="LLV91" s="47"/>
      <c r="LLW91" s="47"/>
      <c r="LLX91" s="47"/>
      <c r="LLY91" s="47"/>
      <c r="LLZ91" s="47"/>
      <c r="LMA91" s="47"/>
      <c r="LMB91" s="47"/>
      <c r="LMC91" s="47"/>
      <c r="LMD91" s="47"/>
      <c r="LME91" s="47"/>
      <c r="LMF91" s="47"/>
      <c r="LMG91" s="47"/>
      <c r="LMH91" s="47"/>
      <c r="LMI91" s="47"/>
      <c r="LMJ91" s="47"/>
      <c r="LMK91" s="47"/>
      <c r="LML91" s="47"/>
      <c r="LMM91" s="47"/>
      <c r="LMN91" s="47"/>
      <c r="LMO91" s="47"/>
      <c r="LMP91" s="47"/>
      <c r="LMQ91" s="47"/>
      <c r="LMR91" s="47"/>
      <c r="LMS91" s="47"/>
      <c r="LMT91" s="47"/>
      <c r="LMU91" s="47"/>
      <c r="LMV91" s="47"/>
      <c r="LMW91" s="47"/>
      <c r="LMX91" s="47"/>
      <c r="LMY91" s="47"/>
      <c r="LMZ91" s="47"/>
      <c r="LNA91" s="47"/>
      <c r="LNB91" s="47"/>
      <c r="LNC91" s="47"/>
      <c r="LND91" s="47"/>
      <c r="LNE91" s="47"/>
      <c r="LNF91" s="47"/>
      <c r="LNG91" s="47"/>
      <c r="LNH91" s="47"/>
      <c r="LNI91" s="47"/>
      <c r="LNJ91" s="47"/>
      <c r="LNK91" s="47"/>
      <c r="LNL91" s="47"/>
      <c r="LNM91" s="47"/>
      <c r="LNN91" s="47"/>
      <c r="LNO91" s="47"/>
      <c r="LNP91" s="47"/>
      <c r="LNQ91" s="47"/>
      <c r="LNR91" s="47"/>
      <c r="LNS91" s="47"/>
      <c r="LNT91" s="47"/>
      <c r="LNU91" s="47"/>
      <c r="LNV91" s="47"/>
      <c r="LNW91" s="47"/>
      <c r="LNX91" s="47"/>
      <c r="LNY91" s="47"/>
      <c r="LNZ91" s="47"/>
      <c r="LOA91" s="47"/>
      <c r="LOB91" s="47"/>
      <c r="LOC91" s="47"/>
      <c r="LOD91" s="47"/>
      <c r="LOE91" s="47"/>
      <c r="LOF91" s="47"/>
      <c r="LOG91" s="47"/>
      <c r="LOH91" s="47"/>
      <c r="LOI91" s="47"/>
      <c r="LOJ91" s="47"/>
      <c r="LOK91" s="47"/>
      <c r="LOL91" s="47"/>
      <c r="LOM91" s="47"/>
      <c r="LON91" s="47"/>
      <c r="LOO91" s="47"/>
      <c r="LOP91" s="47"/>
      <c r="LOQ91" s="47"/>
      <c r="LOR91" s="47"/>
      <c r="LOS91" s="47"/>
      <c r="LOT91" s="47"/>
      <c r="LOU91" s="47"/>
      <c r="LOV91" s="47"/>
      <c r="LOW91" s="47"/>
      <c r="LOX91" s="47"/>
      <c r="LOY91" s="47"/>
      <c r="LOZ91" s="47"/>
      <c r="LPA91" s="47"/>
      <c r="LPB91" s="47"/>
      <c r="LPC91" s="47"/>
      <c r="LPD91" s="47"/>
      <c r="LPE91" s="47"/>
      <c r="LPF91" s="47"/>
      <c r="LPG91" s="47"/>
      <c r="LPH91" s="47"/>
      <c r="LPI91" s="47"/>
      <c r="LPJ91" s="47"/>
      <c r="LPK91" s="47"/>
      <c r="LPL91" s="47"/>
      <c r="LPM91" s="47"/>
      <c r="LPN91" s="47"/>
      <c r="LPO91" s="47"/>
      <c r="LPP91" s="47"/>
      <c r="LPQ91" s="47"/>
      <c r="LPR91" s="47"/>
      <c r="LPS91" s="47"/>
      <c r="LPT91" s="47"/>
      <c r="LPU91" s="47"/>
      <c r="LPV91" s="47"/>
      <c r="LPW91" s="47"/>
      <c r="LPX91" s="47"/>
      <c r="LPY91" s="47"/>
      <c r="LPZ91" s="47"/>
      <c r="LQA91" s="47"/>
      <c r="LQB91" s="47"/>
      <c r="LQC91" s="47"/>
      <c r="LQD91" s="47"/>
      <c r="LQE91" s="47"/>
      <c r="LQF91" s="47"/>
      <c r="LQG91" s="47"/>
      <c r="LQH91" s="47"/>
      <c r="LQI91" s="47"/>
      <c r="LQJ91" s="47"/>
      <c r="LQK91" s="47"/>
      <c r="LQL91" s="47"/>
      <c r="LQM91" s="47"/>
      <c r="LQN91" s="47"/>
      <c r="LQO91" s="47"/>
      <c r="LQP91" s="47"/>
      <c r="LQQ91" s="47"/>
      <c r="LQR91" s="47"/>
      <c r="LQS91" s="47"/>
      <c r="LQT91" s="47"/>
      <c r="LQU91" s="47"/>
      <c r="LQV91" s="47"/>
      <c r="LQW91" s="47"/>
      <c r="LQX91" s="47"/>
      <c r="LQY91" s="47"/>
      <c r="LQZ91" s="47"/>
      <c r="LRA91" s="47"/>
      <c r="LRB91" s="47"/>
      <c r="LRC91" s="47"/>
      <c r="LRD91" s="47"/>
      <c r="LRE91" s="47"/>
      <c r="LRF91" s="47"/>
      <c r="LRG91" s="47"/>
      <c r="LRH91" s="47"/>
      <c r="LRI91" s="47"/>
      <c r="LRJ91" s="47"/>
      <c r="LRK91" s="47"/>
      <c r="LRL91" s="47"/>
      <c r="LRM91" s="47"/>
      <c r="LRN91" s="47"/>
      <c r="LRO91" s="47"/>
      <c r="LRP91" s="47"/>
      <c r="LRQ91" s="47"/>
      <c r="LRR91" s="47"/>
      <c r="LRS91" s="47"/>
      <c r="LRT91" s="47"/>
      <c r="LRU91" s="47"/>
      <c r="LRV91" s="47"/>
      <c r="LRW91" s="47"/>
      <c r="LRX91" s="47"/>
      <c r="LRY91" s="47"/>
      <c r="LRZ91" s="47"/>
      <c r="LSA91" s="47"/>
      <c r="LSB91" s="47"/>
      <c r="LSC91" s="47"/>
      <c r="LSD91" s="47"/>
      <c r="LSE91" s="47"/>
      <c r="LSF91" s="47"/>
      <c r="LSG91" s="47"/>
      <c r="LSH91" s="47"/>
      <c r="LSI91" s="47"/>
      <c r="LSJ91" s="47"/>
      <c r="LSK91" s="47"/>
      <c r="LSL91" s="47"/>
      <c r="LSM91" s="47"/>
      <c r="LSN91" s="47"/>
      <c r="LSO91" s="47"/>
      <c r="LSP91" s="47"/>
      <c r="LSQ91" s="47"/>
      <c r="LSR91" s="47"/>
      <c r="LSS91" s="47"/>
      <c r="LST91" s="47"/>
      <c r="LSU91" s="47"/>
      <c r="LSV91" s="47"/>
      <c r="LSW91" s="47"/>
      <c r="LSX91" s="47"/>
      <c r="LSY91" s="47"/>
      <c r="LSZ91" s="47"/>
      <c r="LTA91" s="47"/>
      <c r="LTB91" s="47"/>
      <c r="LTC91" s="47"/>
      <c r="LTD91" s="47"/>
      <c r="LTE91" s="47"/>
      <c r="LTF91" s="47"/>
      <c r="LTG91" s="47"/>
      <c r="LTH91" s="47"/>
      <c r="LTI91" s="47"/>
      <c r="LTJ91" s="47"/>
      <c r="LTK91" s="47"/>
      <c r="LTL91" s="47"/>
      <c r="LTM91" s="47"/>
      <c r="LTN91" s="47"/>
      <c r="LTO91" s="47"/>
      <c r="LTP91" s="47"/>
      <c r="LTQ91" s="47"/>
      <c r="LTR91" s="47"/>
      <c r="LTS91" s="47"/>
      <c r="LTT91" s="47"/>
      <c r="LTU91" s="47"/>
      <c r="LTV91" s="47"/>
      <c r="LTW91" s="47"/>
      <c r="LTX91" s="47"/>
      <c r="LTY91" s="47"/>
      <c r="LTZ91" s="47"/>
      <c r="LUA91" s="47"/>
      <c r="LUB91" s="47"/>
      <c r="LUC91" s="47"/>
      <c r="LUD91" s="47"/>
      <c r="LUE91" s="47"/>
      <c r="LUF91" s="47"/>
      <c r="LUG91" s="47"/>
      <c r="LUH91" s="47"/>
      <c r="LUI91" s="47"/>
      <c r="LUJ91" s="47"/>
      <c r="LUK91" s="47"/>
      <c r="LUL91" s="47"/>
      <c r="LUM91" s="47"/>
      <c r="LUN91" s="47"/>
      <c r="LUO91" s="47"/>
      <c r="LUP91" s="47"/>
      <c r="LUQ91" s="47"/>
      <c r="LUR91" s="47"/>
      <c r="LUS91" s="47"/>
      <c r="LUT91" s="47"/>
      <c r="LUU91" s="47"/>
      <c r="LUV91" s="47"/>
      <c r="LUW91" s="47"/>
      <c r="LUX91" s="47"/>
      <c r="LUY91" s="47"/>
      <c r="LUZ91" s="47"/>
      <c r="LVA91" s="47"/>
      <c r="LVB91" s="47"/>
      <c r="LVC91" s="47"/>
      <c r="LVD91" s="47"/>
      <c r="LVE91" s="47"/>
      <c r="LVF91" s="47"/>
      <c r="LVG91" s="47"/>
      <c r="LVH91" s="47"/>
      <c r="LVI91" s="47"/>
      <c r="LVJ91" s="47"/>
      <c r="LVK91" s="47"/>
      <c r="LVL91" s="47"/>
      <c r="LVM91" s="47"/>
      <c r="LVN91" s="47"/>
      <c r="LVO91" s="47"/>
      <c r="LVP91" s="47"/>
      <c r="LVQ91" s="47"/>
      <c r="LVR91" s="47"/>
      <c r="LVS91" s="47"/>
      <c r="LVT91" s="47"/>
      <c r="LVU91" s="47"/>
      <c r="LVV91" s="47"/>
      <c r="LVW91" s="47"/>
      <c r="LVX91" s="47"/>
      <c r="LVY91" s="47"/>
      <c r="LVZ91" s="47"/>
      <c r="LWA91" s="47"/>
      <c r="LWB91" s="47"/>
      <c r="LWC91" s="47"/>
      <c r="LWD91" s="47"/>
      <c r="LWE91" s="47"/>
      <c r="LWF91" s="47"/>
      <c r="LWG91" s="47"/>
      <c r="LWH91" s="47"/>
      <c r="LWI91" s="47"/>
      <c r="LWJ91" s="47"/>
      <c r="LWK91" s="47"/>
      <c r="LWL91" s="47"/>
      <c r="LWM91" s="47"/>
      <c r="LWN91" s="47"/>
      <c r="LWO91" s="47"/>
      <c r="LWP91" s="47"/>
      <c r="LWQ91" s="47"/>
      <c r="LWR91" s="47"/>
      <c r="LWS91" s="47"/>
      <c r="LWT91" s="47"/>
      <c r="LWU91" s="47"/>
      <c r="LWV91" s="47"/>
      <c r="LWW91" s="47"/>
      <c r="LWX91" s="47"/>
      <c r="LWY91" s="47"/>
      <c r="LWZ91" s="47"/>
      <c r="LXA91" s="47"/>
      <c r="LXB91" s="47"/>
      <c r="LXC91" s="47"/>
      <c r="LXD91" s="47"/>
      <c r="LXE91" s="47"/>
      <c r="LXF91" s="47"/>
      <c r="LXG91" s="47"/>
      <c r="LXH91" s="47"/>
      <c r="LXI91" s="47"/>
      <c r="LXJ91" s="47"/>
      <c r="LXK91" s="47"/>
      <c r="LXL91" s="47"/>
      <c r="LXM91" s="47"/>
      <c r="LXN91" s="47"/>
      <c r="LXO91" s="47"/>
      <c r="LXP91" s="47"/>
      <c r="LXQ91" s="47"/>
      <c r="LXR91" s="47"/>
      <c r="LXS91" s="47"/>
      <c r="LXT91" s="47"/>
      <c r="LXU91" s="47"/>
      <c r="LXV91" s="47"/>
      <c r="LXW91" s="47"/>
      <c r="LXX91" s="47"/>
      <c r="LXY91" s="47"/>
      <c r="LXZ91" s="47"/>
      <c r="LYA91" s="47"/>
      <c r="LYB91" s="47"/>
      <c r="LYC91" s="47"/>
      <c r="LYD91" s="47"/>
      <c r="LYE91" s="47"/>
      <c r="LYF91" s="47"/>
      <c r="LYG91" s="47"/>
      <c r="LYH91" s="47"/>
      <c r="LYI91" s="47"/>
      <c r="LYJ91" s="47"/>
      <c r="LYK91" s="47"/>
      <c r="LYL91" s="47"/>
      <c r="LYM91" s="47"/>
      <c r="LYN91" s="47"/>
      <c r="LYO91" s="47"/>
      <c r="LYP91" s="47"/>
      <c r="LYQ91" s="47"/>
      <c r="LYR91" s="47"/>
      <c r="LYS91" s="47"/>
      <c r="LYT91" s="47"/>
      <c r="LYU91" s="47"/>
      <c r="LYV91" s="47"/>
      <c r="LYW91" s="47"/>
      <c r="LYX91" s="47"/>
      <c r="LYY91" s="47"/>
      <c r="LYZ91" s="47"/>
      <c r="LZA91" s="47"/>
      <c r="LZB91" s="47"/>
      <c r="LZC91" s="47"/>
      <c r="LZD91" s="47"/>
      <c r="LZE91" s="47"/>
      <c r="LZF91" s="47"/>
      <c r="LZG91" s="47"/>
      <c r="LZH91" s="47"/>
      <c r="LZI91" s="47"/>
      <c r="LZJ91" s="47"/>
      <c r="LZK91" s="47"/>
      <c r="LZL91" s="47"/>
      <c r="LZM91" s="47"/>
      <c r="LZN91" s="47"/>
      <c r="LZO91" s="47"/>
      <c r="LZP91" s="47"/>
      <c r="LZQ91" s="47"/>
      <c r="LZR91" s="47"/>
      <c r="LZS91" s="47"/>
      <c r="LZT91" s="47"/>
      <c r="LZU91" s="47"/>
      <c r="LZV91" s="47"/>
      <c r="LZW91" s="47"/>
      <c r="LZX91" s="47"/>
      <c r="LZY91" s="47"/>
      <c r="LZZ91" s="47"/>
      <c r="MAA91" s="47"/>
      <c r="MAB91" s="47"/>
      <c r="MAC91" s="47"/>
      <c r="MAD91" s="47"/>
      <c r="MAE91" s="47"/>
      <c r="MAF91" s="47"/>
      <c r="MAG91" s="47"/>
      <c r="MAH91" s="47"/>
      <c r="MAI91" s="47"/>
      <c r="MAJ91" s="47"/>
      <c r="MAK91" s="47"/>
      <c r="MAL91" s="47"/>
      <c r="MAM91" s="47"/>
      <c r="MAN91" s="47"/>
      <c r="MAO91" s="47"/>
      <c r="MAP91" s="47"/>
      <c r="MAQ91" s="47"/>
      <c r="MAR91" s="47"/>
      <c r="MAS91" s="47"/>
      <c r="MAT91" s="47"/>
      <c r="MAU91" s="47"/>
      <c r="MAV91" s="47"/>
      <c r="MAW91" s="47"/>
      <c r="MAX91" s="47"/>
      <c r="MAY91" s="47"/>
      <c r="MAZ91" s="47"/>
      <c r="MBA91" s="47"/>
      <c r="MBB91" s="47"/>
      <c r="MBC91" s="47"/>
      <c r="MBD91" s="47"/>
      <c r="MBE91" s="47"/>
      <c r="MBF91" s="47"/>
      <c r="MBG91" s="47"/>
      <c r="MBH91" s="47"/>
      <c r="MBI91" s="47"/>
      <c r="MBJ91" s="47"/>
      <c r="MBK91" s="47"/>
      <c r="MBL91" s="47"/>
      <c r="MBM91" s="47"/>
      <c r="MBN91" s="47"/>
      <c r="MBO91" s="47"/>
      <c r="MBP91" s="47"/>
      <c r="MBQ91" s="47"/>
      <c r="MBR91" s="47"/>
      <c r="MBS91" s="47"/>
      <c r="MBT91" s="47"/>
      <c r="MBU91" s="47"/>
      <c r="MBV91" s="47"/>
      <c r="MBW91" s="47"/>
      <c r="MBX91" s="47"/>
      <c r="MBY91" s="47"/>
      <c r="MBZ91" s="47"/>
      <c r="MCA91" s="47"/>
      <c r="MCB91" s="47"/>
      <c r="MCC91" s="47"/>
      <c r="MCD91" s="47"/>
      <c r="MCE91" s="47"/>
      <c r="MCF91" s="47"/>
      <c r="MCG91" s="47"/>
      <c r="MCH91" s="47"/>
      <c r="MCI91" s="47"/>
      <c r="MCJ91" s="47"/>
      <c r="MCK91" s="47"/>
      <c r="MCL91" s="47"/>
      <c r="MCM91" s="47"/>
      <c r="MCN91" s="47"/>
      <c r="MCO91" s="47"/>
      <c r="MCP91" s="47"/>
      <c r="MCQ91" s="47"/>
      <c r="MCR91" s="47"/>
      <c r="MCS91" s="47"/>
      <c r="MCT91" s="47"/>
      <c r="MCU91" s="47"/>
      <c r="MCV91" s="47"/>
      <c r="MCW91" s="47"/>
      <c r="MCX91" s="47"/>
      <c r="MCY91" s="47"/>
      <c r="MCZ91" s="47"/>
      <c r="MDA91" s="47"/>
      <c r="MDB91" s="47"/>
      <c r="MDC91" s="47"/>
      <c r="MDD91" s="47"/>
      <c r="MDE91" s="47"/>
      <c r="MDF91" s="47"/>
      <c r="MDG91" s="47"/>
      <c r="MDH91" s="47"/>
      <c r="MDI91" s="47"/>
      <c r="MDJ91" s="47"/>
      <c r="MDK91" s="47"/>
      <c r="MDL91" s="47"/>
      <c r="MDM91" s="47"/>
      <c r="MDN91" s="47"/>
      <c r="MDO91" s="47"/>
      <c r="MDP91" s="47"/>
      <c r="MDQ91" s="47"/>
      <c r="MDR91" s="47"/>
      <c r="MDS91" s="47"/>
      <c r="MDT91" s="47"/>
      <c r="MDU91" s="47"/>
      <c r="MDV91" s="47"/>
      <c r="MDW91" s="47"/>
      <c r="MDX91" s="47"/>
      <c r="MDY91" s="47"/>
      <c r="MDZ91" s="47"/>
      <c r="MEA91" s="47"/>
      <c r="MEB91" s="47"/>
      <c r="MEC91" s="47"/>
      <c r="MED91" s="47"/>
      <c r="MEE91" s="47"/>
      <c r="MEF91" s="47"/>
      <c r="MEG91" s="47"/>
      <c r="MEH91" s="47"/>
      <c r="MEI91" s="47"/>
      <c r="MEJ91" s="47"/>
      <c r="MEK91" s="47"/>
      <c r="MEL91" s="47"/>
      <c r="MEM91" s="47"/>
      <c r="MEN91" s="47"/>
      <c r="MEO91" s="47"/>
      <c r="MEP91" s="47"/>
      <c r="MEQ91" s="47"/>
      <c r="MER91" s="47"/>
      <c r="MES91" s="47"/>
      <c r="MET91" s="47"/>
      <c r="MEU91" s="47"/>
      <c r="MEV91" s="47"/>
      <c r="MEW91" s="47"/>
      <c r="MEX91" s="47"/>
      <c r="MEY91" s="47"/>
      <c r="MEZ91" s="47"/>
      <c r="MFA91" s="47"/>
      <c r="MFB91" s="47"/>
      <c r="MFC91" s="47"/>
      <c r="MFD91" s="47"/>
      <c r="MFE91" s="47"/>
      <c r="MFF91" s="47"/>
      <c r="MFG91" s="47"/>
      <c r="MFH91" s="47"/>
      <c r="MFI91" s="47"/>
      <c r="MFJ91" s="47"/>
      <c r="MFK91" s="47"/>
      <c r="MFL91" s="47"/>
      <c r="MFM91" s="47"/>
      <c r="MFN91" s="47"/>
      <c r="MFO91" s="47"/>
      <c r="MFP91" s="47"/>
      <c r="MFQ91" s="47"/>
      <c r="MFR91" s="47"/>
      <c r="MFS91" s="47"/>
      <c r="MFT91" s="47"/>
      <c r="MFU91" s="47"/>
      <c r="MFV91" s="47"/>
      <c r="MFW91" s="47"/>
      <c r="MFX91" s="47"/>
      <c r="MFY91" s="47"/>
      <c r="MFZ91" s="47"/>
      <c r="MGA91" s="47"/>
      <c r="MGB91" s="47"/>
      <c r="MGC91" s="47"/>
      <c r="MGD91" s="47"/>
      <c r="MGE91" s="47"/>
      <c r="MGF91" s="47"/>
      <c r="MGG91" s="47"/>
      <c r="MGH91" s="47"/>
      <c r="MGI91" s="47"/>
      <c r="MGJ91" s="47"/>
      <c r="MGK91" s="47"/>
      <c r="MGL91" s="47"/>
      <c r="MGM91" s="47"/>
      <c r="MGN91" s="47"/>
      <c r="MGO91" s="47"/>
      <c r="MGP91" s="47"/>
      <c r="MGQ91" s="47"/>
      <c r="MGR91" s="47"/>
      <c r="MGS91" s="47"/>
      <c r="MGT91" s="47"/>
      <c r="MGU91" s="47"/>
      <c r="MGV91" s="47"/>
      <c r="MGW91" s="47"/>
      <c r="MGX91" s="47"/>
      <c r="MGY91" s="47"/>
      <c r="MGZ91" s="47"/>
      <c r="MHA91" s="47"/>
      <c r="MHB91" s="47"/>
      <c r="MHC91" s="47"/>
      <c r="MHD91" s="47"/>
      <c r="MHE91" s="47"/>
      <c r="MHF91" s="47"/>
      <c r="MHG91" s="47"/>
      <c r="MHH91" s="47"/>
      <c r="MHI91" s="47"/>
      <c r="MHJ91" s="47"/>
      <c r="MHK91" s="47"/>
      <c r="MHL91" s="47"/>
      <c r="MHM91" s="47"/>
      <c r="MHN91" s="47"/>
      <c r="MHO91" s="47"/>
      <c r="MHP91" s="47"/>
      <c r="MHQ91" s="47"/>
      <c r="MHR91" s="47"/>
      <c r="MHS91" s="47"/>
      <c r="MHT91" s="47"/>
      <c r="MHU91" s="47"/>
      <c r="MHV91" s="47"/>
      <c r="MHW91" s="47"/>
      <c r="MHX91" s="47"/>
      <c r="MHY91" s="47"/>
      <c r="MHZ91" s="47"/>
      <c r="MIA91" s="47"/>
      <c r="MIB91" s="47"/>
      <c r="MIC91" s="47"/>
      <c r="MID91" s="47"/>
      <c r="MIE91" s="47"/>
      <c r="MIF91" s="47"/>
      <c r="MIG91" s="47"/>
      <c r="MIH91" s="47"/>
      <c r="MII91" s="47"/>
      <c r="MIJ91" s="47"/>
      <c r="MIK91" s="47"/>
      <c r="MIL91" s="47"/>
      <c r="MIM91" s="47"/>
      <c r="MIN91" s="47"/>
      <c r="MIO91" s="47"/>
      <c r="MIP91" s="47"/>
      <c r="MIQ91" s="47"/>
      <c r="MIR91" s="47"/>
      <c r="MIS91" s="47"/>
      <c r="MIT91" s="47"/>
      <c r="MIU91" s="47"/>
      <c r="MIV91" s="47"/>
      <c r="MIW91" s="47"/>
      <c r="MIX91" s="47"/>
      <c r="MIY91" s="47"/>
      <c r="MIZ91" s="47"/>
      <c r="MJA91" s="47"/>
      <c r="MJB91" s="47"/>
      <c r="MJC91" s="47"/>
      <c r="MJD91" s="47"/>
      <c r="MJE91" s="47"/>
      <c r="MJF91" s="47"/>
      <c r="MJG91" s="47"/>
      <c r="MJH91" s="47"/>
      <c r="MJI91" s="47"/>
      <c r="MJJ91" s="47"/>
      <c r="MJK91" s="47"/>
      <c r="MJL91" s="47"/>
      <c r="MJM91" s="47"/>
      <c r="MJN91" s="47"/>
      <c r="MJO91" s="47"/>
      <c r="MJP91" s="47"/>
      <c r="MJQ91" s="47"/>
      <c r="MJR91" s="47"/>
      <c r="MJS91" s="47"/>
      <c r="MJT91" s="47"/>
      <c r="MJU91" s="47"/>
      <c r="MJV91" s="47"/>
      <c r="MJW91" s="47"/>
      <c r="MJX91" s="47"/>
      <c r="MJY91" s="47"/>
      <c r="MJZ91" s="47"/>
      <c r="MKA91" s="47"/>
      <c r="MKB91" s="47"/>
      <c r="MKC91" s="47"/>
      <c r="MKD91" s="47"/>
      <c r="MKE91" s="47"/>
      <c r="MKF91" s="47"/>
      <c r="MKG91" s="47"/>
      <c r="MKH91" s="47"/>
      <c r="MKI91" s="47"/>
      <c r="MKJ91" s="47"/>
      <c r="MKK91" s="47"/>
      <c r="MKL91" s="47"/>
      <c r="MKM91" s="47"/>
      <c r="MKN91" s="47"/>
      <c r="MKO91" s="47"/>
      <c r="MKP91" s="47"/>
      <c r="MKQ91" s="47"/>
      <c r="MKR91" s="47"/>
      <c r="MKS91" s="47"/>
      <c r="MKT91" s="47"/>
      <c r="MKU91" s="47"/>
      <c r="MKV91" s="47"/>
      <c r="MKW91" s="47"/>
      <c r="MKX91" s="47"/>
      <c r="MKY91" s="47"/>
      <c r="MKZ91" s="47"/>
      <c r="MLA91" s="47"/>
      <c r="MLB91" s="47"/>
      <c r="MLC91" s="47"/>
      <c r="MLD91" s="47"/>
      <c r="MLE91" s="47"/>
      <c r="MLF91" s="47"/>
      <c r="MLG91" s="47"/>
      <c r="MLH91" s="47"/>
      <c r="MLI91" s="47"/>
      <c r="MLJ91" s="47"/>
      <c r="MLK91" s="47"/>
      <c r="MLL91" s="47"/>
      <c r="MLM91" s="47"/>
      <c r="MLN91" s="47"/>
      <c r="MLO91" s="47"/>
      <c r="MLP91" s="47"/>
      <c r="MLQ91" s="47"/>
      <c r="MLR91" s="47"/>
      <c r="MLS91" s="47"/>
      <c r="MLT91" s="47"/>
      <c r="MLU91" s="47"/>
      <c r="MLV91" s="47"/>
      <c r="MLW91" s="47"/>
      <c r="MLX91" s="47"/>
      <c r="MLY91" s="47"/>
      <c r="MLZ91" s="47"/>
      <c r="MMA91" s="47"/>
      <c r="MMB91" s="47"/>
      <c r="MMC91" s="47"/>
      <c r="MMD91" s="47"/>
      <c r="MME91" s="47"/>
      <c r="MMF91" s="47"/>
      <c r="MMG91" s="47"/>
      <c r="MMH91" s="47"/>
      <c r="MMI91" s="47"/>
      <c r="MMJ91" s="47"/>
      <c r="MMK91" s="47"/>
      <c r="MML91" s="47"/>
      <c r="MMM91" s="47"/>
      <c r="MMN91" s="47"/>
      <c r="MMO91" s="47"/>
      <c r="MMP91" s="47"/>
      <c r="MMQ91" s="47"/>
      <c r="MMR91" s="47"/>
      <c r="MMS91" s="47"/>
      <c r="MMT91" s="47"/>
      <c r="MMU91" s="47"/>
      <c r="MMV91" s="47"/>
      <c r="MMW91" s="47"/>
      <c r="MMX91" s="47"/>
      <c r="MMY91" s="47"/>
      <c r="MMZ91" s="47"/>
      <c r="MNA91" s="47"/>
      <c r="MNB91" s="47"/>
      <c r="MNC91" s="47"/>
      <c r="MND91" s="47"/>
      <c r="MNE91" s="47"/>
      <c r="MNF91" s="47"/>
      <c r="MNG91" s="47"/>
      <c r="MNH91" s="47"/>
      <c r="MNI91" s="47"/>
      <c r="MNJ91" s="47"/>
      <c r="MNK91" s="47"/>
      <c r="MNL91" s="47"/>
      <c r="MNM91" s="47"/>
      <c r="MNN91" s="47"/>
      <c r="MNO91" s="47"/>
      <c r="MNP91" s="47"/>
      <c r="MNQ91" s="47"/>
      <c r="MNR91" s="47"/>
      <c r="MNS91" s="47"/>
      <c r="MNT91" s="47"/>
      <c r="MNU91" s="47"/>
      <c r="MNV91" s="47"/>
      <c r="MNW91" s="47"/>
      <c r="MNX91" s="47"/>
      <c r="MNY91" s="47"/>
      <c r="MNZ91" s="47"/>
      <c r="MOA91" s="47"/>
      <c r="MOB91" s="47"/>
      <c r="MOC91" s="47"/>
      <c r="MOD91" s="47"/>
      <c r="MOE91" s="47"/>
      <c r="MOF91" s="47"/>
      <c r="MOG91" s="47"/>
      <c r="MOH91" s="47"/>
      <c r="MOI91" s="47"/>
      <c r="MOJ91" s="47"/>
      <c r="MOK91" s="47"/>
      <c r="MOL91" s="47"/>
      <c r="MOM91" s="47"/>
      <c r="MON91" s="47"/>
      <c r="MOO91" s="47"/>
      <c r="MOP91" s="47"/>
      <c r="MOQ91" s="47"/>
      <c r="MOR91" s="47"/>
      <c r="MOS91" s="47"/>
      <c r="MOT91" s="47"/>
      <c r="MOU91" s="47"/>
      <c r="MOV91" s="47"/>
      <c r="MOW91" s="47"/>
      <c r="MOX91" s="47"/>
      <c r="MOY91" s="47"/>
      <c r="MOZ91" s="47"/>
      <c r="MPA91" s="47"/>
      <c r="MPB91" s="47"/>
      <c r="MPC91" s="47"/>
      <c r="MPD91" s="47"/>
      <c r="MPE91" s="47"/>
      <c r="MPF91" s="47"/>
      <c r="MPG91" s="47"/>
      <c r="MPH91" s="47"/>
      <c r="MPI91" s="47"/>
      <c r="MPJ91" s="47"/>
      <c r="MPK91" s="47"/>
      <c r="MPL91" s="47"/>
      <c r="MPM91" s="47"/>
      <c r="MPN91" s="47"/>
      <c r="MPO91" s="47"/>
      <c r="MPP91" s="47"/>
      <c r="MPQ91" s="47"/>
      <c r="MPR91" s="47"/>
      <c r="MPS91" s="47"/>
      <c r="MPT91" s="47"/>
      <c r="MPU91" s="47"/>
      <c r="MPV91" s="47"/>
      <c r="MPW91" s="47"/>
      <c r="MPX91" s="47"/>
      <c r="MPY91" s="47"/>
      <c r="MPZ91" s="47"/>
      <c r="MQA91" s="47"/>
      <c r="MQB91" s="47"/>
      <c r="MQC91" s="47"/>
      <c r="MQD91" s="47"/>
      <c r="MQE91" s="47"/>
      <c r="MQF91" s="47"/>
      <c r="MQG91" s="47"/>
      <c r="MQH91" s="47"/>
      <c r="MQI91" s="47"/>
      <c r="MQJ91" s="47"/>
      <c r="MQK91" s="47"/>
      <c r="MQL91" s="47"/>
      <c r="MQM91" s="47"/>
      <c r="MQN91" s="47"/>
      <c r="MQO91" s="47"/>
      <c r="MQP91" s="47"/>
      <c r="MQQ91" s="47"/>
      <c r="MQR91" s="47"/>
      <c r="MQS91" s="47"/>
      <c r="MQT91" s="47"/>
      <c r="MQU91" s="47"/>
      <c r="MQV91" s="47"/>
      <c r="MQW91" s="47"/>
      <c r="MQX91" s="47"/>
      <c r="MQY91" s="47"/>
      <c r="MQZ91" s="47"/>
      <c r="MRA91" s="47"/>
      <c r="MRB91" s="47"/>
      <c r="MRC91" s="47"/>
      <c r="MRD91" s="47"/>
      <c r="MRE91" s="47"/>
      <c r="MRF91" s="47"/>
      <c r="MRG91" s="47"/>
      <c r="MRH91" s="47"/>
      <c r="MRI91" s="47"/>
      <c r="MRJ91" s="47"/>
      <c r="MRK91" s="47"/>
      <c r="MRL91" s="47"/>
      <c r="MRM91" s="47"/>
      <c r="MRN91" s="47"/>
      <c r="MRO91" s="47"/>
      <c r="MRP91" s="47"/>
      <c r="MRQ91" s="47"/>
      <c r="MRR91" s="47"/>
      <c r="MRS91" s="47"/>
      <c r="MRT91" s="47"/>
      <c r="MRU91" s="47"/>
      <c r="MRV91" s="47"/>
      <c r="MRW91" s="47"/>
      <c r="MRX91" s="47"/>
      <c r="MRY91" s="47"/>
      <c r="MRZ91" s="47"/>
      <c r="MSA91" s="47"/>
      <c r="MSB91" s="47"/>
      <c r="MSC91" s="47"/>
      <c r="MSD91" s="47"/>
      <c r="MSE91" s="47"/>
      <c r="MSF91" s="47"/>
      <c r="MSG91" s="47"/>
      <c r="MSH91" s="47"/>
      <c r="MSI91" s="47"/>
      <c r="MSJ91" s="47"/>
      <c r="MSK91" s="47"/>
      <c r="MSL91" s="47"/>
      <c r="MSM91" s="47"/>
      <c r="MSN91" s="47"/>
      <c r="MSO91" s="47"/>
      <c r="MSP91" s="47"/>
      <c r="MSQ91" s="47"/>
      <c r="MSR91" s="47"/>
      <c r="MSS91" s="47"/>
      <c r="MST91" s="47"/>
      <c r="MSU91" s="47"/>
      <c r="MSV91" s="47"/>
      <c r="MSW91" s="47"/>
      <c r="MSX91" s="47"/>
      <c r="MSY91" s="47"/>
      <c r="MSZ91" s="47"/>
      <c r="MTA91" s="47"/>
      <c r="MTB91" s="47"/>
      <c r="MTC91" s="47"/>
      <c r="MTD91" s="47"/>
      <c r="MTE91" s="47"/>
      <c r="MTF91" s="47"/>
      <c r="MTG91" s="47"/>
      <c r="MTH91" s="47"/>
      <c r="MTI91" s="47"/>
      <c r="MTJ91" s="47"/>
      <c r="MTK91" s="47"/>
      <c r="MTL91" s="47"/>
      <c r="MTM91" s="47"/>
      <c r="MTN91" s="47"/>
      <c r="MTO91" s="47"/>
      <c r="MTP91" s="47"/>
      <c r="MTQ91" s="47"/>
      <c r="MTR91" s="47"/>
      <c r="MTS91" s="47"/>
      <c r="MTT91" s="47"/>
      <c r="MTU91" s="47"/>
      <c r="MTV91" s="47"/>
      <c r="MTW91" s="47"/>
      <c r="MTX91" s="47"/>
      <c r="MTY91" s="47"/>
      <c r="MTZ91" s="47"/>
      <c r="MUA91" s="47"/>
      <c r="MUB91" s="47"/>
      <c r="MUC91" s="47"/>
      <c r="MUD91" s="47"/>
      <c r="MUE91" s="47"/>
      <c r="MUF91" s="47"/>
      <c r="MUG91" s="47"/>
      <c r="MUH91" s="47"/>
      <c r="MUI91" s="47"/>
      <c r="MUJ91" s="47"/>
      <c r="MUK91" s="47"/>
      <c r="MUL91" s="47"/>
      <c r="MUM91" s="47"/>
      <c r="MUN91" s="47"/>
      <c r="MUO91" s="47"/>
      <c r="MUP91" s="47"/>
      <c r="MUQ91" s="47"/>
      <c r="MUR91" s="47"/>
      <c r="MUS91" s="47"/>
      <c r="MUT91" s="47"/>
      <c r="MUU91" s="47"/>
      <c r="MUV91" s="47"/>
      <c r="MUW91" s="47"/>
      <c r="MUX91" s="47"/>
      <c r="MUY91" s="47"/>
      <c r="MUZ91" s="47"/>
      <c r="MVA91" s="47"/>
      <c r="MVB91" s="47"/>
      <c r="MVC91" s="47"/>
      <c r="MVD91" s="47"/>
      <c r="MVE91" s="47"/>
      <c r="MVF91" s="47"/>
      <c r="MVG91" s="47"/>
      <c r="MVH91" s="47"/>
      <c r="MVI91" s="47"/>
      <c r="MVJ91" s="47"/>
      <c r="MVK91" s="47"/>
      <c r="MVL91" s="47"/>
      <c r="MVM91" s="47"/>
      <c r="MVN91" s="47"/>
      <c r="MVO91" s="47"/>
      <c r="MVP91" s="47"/>
      <c r="MVQ91" s="47"/>
      <c r="MVR91" s="47"/>
      <c r="MVS91" s="47"/>
      <c r="MVT91" s="47"/>
      <c r="MVU91" s="47"/>
      <c r="MVV91" s="47"/>
      <c r="MVW91" s="47"/>
      <c r="MVX91" s="47"/>
      <c r="MVY91" s="47"/>
      <c r="MVZ91" s="47"/>
      <c r="MWA91" s="47"/>
      <c r="MWB91" s="47"/>
      <c r="MWC91" s="47"/>
      <c r="MWD91" s="47"/>
      <c r="MWE91" s="47"/>
      <c r="MWF91" s="47"/>
      <c r="MWG91" s="47"/>
      <c r="MWH91" s="47"/>
      <c r="MWI91" s="47"/>
      <c r="MWJ91" s="47"/>
      <c r="MWK91" s="47"/>
      <c r="MWL91" s="47"/>
      <c r="MWM91" s="47"/>
      <c r="MWN91" s="47"/>
      <c r="MWO91" s="47"/>
      <c r="MWP91" s="47"/>
      <c r="MWQ91" s="47"/>
      <c r="MWR91" s="47"/>
      <c r="MWS91" s="47"/>
      <c r="MWT91" s="47"/>
      <c r="MWU91" s="47"/>
      <c r="MWV91" s="47"/>
      <c r="MWW91" s="47"/>
      <c r="MWX91" s="47"/>
      <c r="MWY91" s="47"/>
      <c r="MWZ91" s="47"/>
      <c r="MXA91" s="47"/>
      <c r="MXB91" s="47"/>
      <c r="MXC91" s="47"/>
      <c r="MXD91" s="47"/>
      <c r="MXE91" s="47"/>
      <c r="MXF91" s="47"/>
      <c r="MXG91" s="47"/>
      <c r="MXH91" s="47"/>
      <c r="MXI91" s="47"/>
      <c r="MXJ91" s="47"/>
      <c r="MXK91" s="47"/>
      <c r="MXL91" s="47"/>
      <c r="MXM91" s="47"/>
      <c r="MXN91" s="47"/>
      <c r="MXO91" s="47"/>
      <c r="MXP91" s="47"/>
      <c r="MXQ91" s="47"/>
      <c r="MXR91" s="47"/>
      <c r="MXS91" s="47"/>
      <c r="MXT91" s="47"/>
      <c r="MXU91" s="47"/>
      <c r="MXV91" s="47"/>
      <c r="MXW91" s="47"/>
      <c r="MXX91" s="47"/>
      <c r="MXY91" s="47"/>
      <c r="MXZ91" s="47"/>
      <c r="MYA91" s="47"/>
      <c r="MYB91" s="47"/>
      <c r="MYC91" s="47"/>
      <c r="MYD91" s="47"/>
      <c r="MYE91" s="47"/>
      <c r="MYF91" s="47"/>
      <c r="MYG91" s="47"/>
      <c r="MYH91" s="47"/>
      <c r="MYI91" s="47"/>
      <c r="MYJ91" s="47"/>
      <c r="MYK91" s="47"/>
      <c r="MYL91" s="47"/>
      <c r="MYM91" s="47"/>
      <c r="MYN91" s="47"/>
      <c r="MYO91" s="47"/>
      <c r="MYP91" s="47"/>
      <c r="MYQ91" s="47"/>
      <c r="MYR91" s="47"/>
      <c r="MYS91" s="47"/>
      <c r="MYT91" s="47"/>
      <c r="MYU91" s="47"/>
      <c r="MYV91" s="47"/>
      <c r="MYW91" s="47"/>
      <c r="MYX91" s="47"/>
      <c r="MYY91" s="47"/>
      <c r="MYZ91" s="47"/>
      <c r="MZA91" s="47"/>
      <c r="MZB91" s="47"/>
      <c r="MZC91" s="47"/>
      <c r="MZD91" s="47"/>
      <c r="MZE91" s="47"/>
      <c r="MZF91" s="47"/>
      <c r="MZG91" s="47"/>
      <c r="MZH91" s="47"/>
      <c r="MZI91" s="47"/>
      <c r="MZJ91" s="47"/>
      <c r="MZK91" s="47"/>
      <c r="MZL91" s="47"/>
      <c r="MZM91" s="47"/>
      <c r="MZN91" s="47"/>
      <c r="MZO91" s="47"/>
      <c r="MZP91" s="47"/>
      <c r="MZQ91" s="47"/>
      <c r="MZR91" s="47"/>
      <c r="MZS91" s="47"/>
      <c r="MZT91" s="47"/>
      <c r="MZU91" s="47"/>
      <c r="MZV91" s="47"/>
      <c r="MZW91" s="47"/>
      <c r="MZX91" s="47"/>
      <c r="MZY91" s="47"/>
      <c r="MZZ91" s="47"/>
      <c r="NAA91" s="47"/>
      <c r="NAB91" s="47"/>
      <c r="NAC91" s="47"/>
      <c r="NAD91" s="47"/>
      <c r="NAE91" s="47"/>
      <c r="NAF91" s="47"/>
      <c r="NAG91" s="47"/>
      <c r="NAH91" s="47"/>
      <c r="NAI91" s="47"/>
      <c r="NAJ91" s="47"/>
      <c r="NAK91" s="47"/>
      <c r="NAL91" s="47"/>
      <c r="NAM91" s="47"/>
      <c r="NAN91" s="47"/>
      <c r="NAO91" s="47"/>
      <c r="NAP91" s="47"/>
      <c r="NAQ91" s="47"/>
      <c r="NAR91" s="47"/>
      <c r="NAS91" s="47"/>
      <c r="NAT91" s="47"/>
      <c r="NAU91" s="47"/>
      <c r="NAV91" s="47"/>
      <c r="NAW91" s="47"/>
      <c r="NAX91" s="47"/>
      <c r="NAY91" s="47"/>
      <c r="NAZ91" s="47"/>
      <c r="NBA91" s="47"/>
      <c r="NBB91" s="47"/>
      <c r="NBC91" s="47"/>
      <c r="NBD91" s="47"/>
      <c r="NBE91" s="47"/>
      <c r="NBF91" s="47"/>
      <c r="NBG91" s="47"/>
      <c r="NBH91" s="47"/>
      <c r="NBI91" s="47"/>
      <c r="NBJ91" s="47"/>
      <c r="NBK91" s="47"/>
      <c r="NBL91" s="47"/>
      <c r="NBM91" s="47"/>
      <c r="NBN91" s="47"/>
      <c r="NBO91" s="47"/>
      <c r="NBP91" s="47"/>
      <c r="NBQ91" s="47"/>
      <c r="NBR91" s="47"/>
      <c r="NBS91" s="47"/>
      <c r="NBT91" s="47"/>
      <c r="NBU91" s="47"/>
      <c r="NBV91" s="47"/>
      <c r="NBW91" s="47"/>
      <c r="NBX91" s="47"/>
      <c r="NBY91" s="47"/>
      <c r="NBZ91" s="47"/>
      <c r="NCA91" s="47"/>
      <c r="NCB91" s="47"/>
      <c r="NCC91" s="47"/>
      <c r="NCD91" s="47"/>
      <c r="NCE91" s="47"/>
      <c r="NCF91" s="47"/>
      <c r="NCG91" s="47"/>
      <c r="NCH91" s="47"/>
      <c r="NCI91" s="47"/>
      <c r="NCJ91" s="47"/>
      <c r="NCK91" s="47"/>
      <c r="NCL91" s="47"/>
      <c r="NCM91" s="47"/>
      <c r="NCN91" s="47"/>
      <c r="NCO91" s="47"/>
      <c r="NCP91" s="47"/>
      <c r="NCQ91" s="47"/>
      <c r="NCR91" s="47"/>
      <c r="NCS91" s="47"/>
      <c r="NCT91" s="47"/>
      <c r="NCU91" s="47"/>
      <c r="NCV91" s="47"/>
      <c r="NCW91" s="47"/>
      <c r="NCX91" s="47"/>
      <c r="NCY91" s="47"/>
      <c r="NCZ91" s="47"/>
      <c r="NDA91" s="47"/>
      <c r="NDB91" s="47"/>
      <c r="NDC91" s="47"/>
      <c r="NDD91" s="47"/>
      <c r="NDE91" s="47"/>
      <c r="NDF91" s="47"/>
      <c r="NDG91" s="47"/>
      <c r="NDH91" s="47"/>
      <c r="NDI91" s="47"/>
      <c r="NDJ91" s="47"/>
      <c r="NDK91" s="47"/>
      <c r="NDL91" s="47"/>
      <c r="NDM91" s="47"/>
      <c r="NDN91" s="47"/>
      <c r="NDO91" s="47"/>
      <c r="NDP91" s="47"/>
      <c r="NDQ91" s="47"/>
      <c r="NDR91" s="47"/>
      <c r="NDS91" s="47"/>
      <c r="NDT91" s="47"/>
      <c r="NDU91" s="47"/>
      <c r="NDV91" s="47"/>
      <c r="NDW91" s="47"/>
      <c r="NDX91" s="47"/>
      <c r="NDY91" s="47"/>
      <c r="NDZ91" s="47"/>
      <c r="NEA91" s="47"/>
      <c r="NEB91" s="47"/>
      <c r="NEC91" s="47"/>
      <c r="NED91" s="47"/>
      <c r="NEE91" s="47"/>
      <c r="NEF91" s="47"/>
      <c r="NEG91" s="47"/>
      <c r="NEH91" s="47"/>
      <c r="NEI91" s="47"/>
      <c r="NEJ91" s="47"/>
      <c r="NEK91" s="47"/>
      <c r="NEL91" s="47"/>
      <c r="NEM91" s="47"/>
      <c r="NEN91" s="47"/>
      <c r="NEO91" s="47"/>
      <c r="NEP91" s="47"/>
      <c r="NEQ91" s="47"/>
      <c r="NER91" s="47"/>
      <c r="NES91" s="47"/>
      <c r="NET91" s="47"/>
      <c r="NEU91" s="47"/>
      <c r="NEV91" s="47"/>
      <c r="NEW91" s="47"/>
      <c r="NEX91" s="47"/>
      <c r="NEY91" s="47"/>
      <c r="NEZ91" s="47"/>
      <c r="NFA91" s="47"/>
      <c r="NFB91" s="47"/>
      <c r="NFC91" s="47"/>
      <c r="NFD91" s="47"/>
      <c r="NFE91" s="47"/>
      <c r="NFF91" s="47"/>
      <c r="NFG91" s="47"/>
      <c r="NFH91" s="47"/>
      <c r="NFI91" s="47"/>
      <c r="NFJ91" s="47"/>
      <c r="NFK91" s="47"/>
      <c r="NFL91" s="47"/>
      <c r="NFM91" s="47"/>
      <c r="NFN91" s="47"/>
      <c r="NFO91" s="47"/>
      <c r="NFP91" s="47"/>
      <c r="NFQ91" s="47"/>
      <c r="NFR91" s="47"/>
      <c r="NFS91" s="47"/>
      <c r="NFT91" s="47"/>
      <c r="NFU91" s="47"/>
      <c r="NFV91" s="47"/>
      <c r="NFW91" s="47"/>
      <c r="NFX91" s="47"/>
      <c r="NFY91" s="47"/>
      <c r="NFZ91" s="47"/>
      <c r="NGA91" s="47"/>
      <c r="NGB91" s="47"/>
      <c r="NGC91" s="47"/>
      <c r="NGD91" s="47"/>
      <c r="NGE91" s="47"/>
      <c r="NGF91" s="47"/>
      <c r="NGG91" s="47"/>
      <c r="NGH91" s="47"/>
      <c r="NGI91" s="47"/>
      <c r="NGJ91" s="47"/>
      <c r="NGK91" s="47"/>
      <c r="NGL91" s="47"/>
      <c r="NGM91" s="47"/>
      <c r="NGN91" s="47"/>
      <c r="NGO91" s="47"/>
      <c r="NGP91" s="47"/>
      <c r="NGQ91" s="47"/>
      <c r="NGR91" s="47"/>
      <c r="NGS91" s="47"/>
      <c r="NGT91" s="47"/>
      <c r="NGU91" s="47"/>
      <c r="NGV91" s="47"/>
      <c r="NGW91" s="47"/>
      <c r="NGX91" s="47"/>
      <c r="NGY91" s="47"/>
      <c r="NGZ91" s="47"/>
      <c r="NHA91" s="47"/>
      <c r="NHB91" s="47"/>
      <c r="NHC91" s="47"/>
      <c r="NHD91" s="47"/>
      <c r="NHE91" s="47"/>
      <c r="NHF91" s="47"/>
      <c r="NHG91" s="47"/>
      <c r="NHH91" s="47"/>
      <c r="NHI91" s="47"/>
      <c r="NHJ91" s="47"/>
      <c r="NHK91" s="47"/>
      <c r="NHL91" s="47"/>
      <c r="NHM91" s="47"/>
      <c r="NHN91" s="47"/>
      <c r="NHO91" s="47"/>
      <c r="NHP91" s="47"/>
      <c r="NHQ91" s="47"/>
      <c r="NHR91" s="47"/>
      <c r="NHS91" s="47"/>
      <c r="NHT91" s="47"/>
      <c r="NHU91" s="47"/>
      <c r="NHV91" s="47"/>
      <c r="NHW91" s="47"/>
      <c r="NHX91" s="47"/>
      <c r="NHY91" s="47"/>
      <c r="NHZ91" s="47"/>
      <c r="NIA91" s="47"/>
      <c r="NIB91" s="47"/>
      <c r="NIC91" s="47"/>
      <c r="NID91" s="47"/>
      <c r="NIE91" s="47"/>
      <c r="NIF91" s="47"/>
      <c r="NIG91" s="47"/>
      <c r="NIH91" s="47"/>
      <c r="NII91" s="47"/>
      <c r="NIJ91" s="47"/>
      <c r="NIK91" s="47"/>
      <c r="NIL91" s="47"/>
      <c r="NIM91" s="47"/>
      <c r="NIN91" s="47"/>
      <c r="NIO91" s="47"/>
      <c r="NIP91" s="47"/>
      <c r="NIQ91" s="47"/>
      <c r="NIR91" s="47"/>
      <c r="NIS91" s="47"/>
      <c r="NIT91" s="47"/>
      <c r="NIU91" s="47"/>
      <c r="NIV91" s="47"/>
      <c r="NIW91" s="47"/>
      <c r="NIX91" s="47"/>
      <c r="NIY91" s="47"/>
      <c r="NIZ91" s="47"/>
      <c r="NJA91" s="47"/>
      <c r="NJB91" s="47"/>
      <c r="NJC91" s="47"/>
      <c r="NJD91" s="47"/>
      <c r="NJE91" s="47"/>
      <c r="NJF91" s="47"/>
      <c r="NJG91" s="47"/>
      <c r="NJH91" s="47"/>
      <c r="NJI91" s="47"/>
      <c r="NJJ91" s="47"/>
      <c r="NJK91" s="47"/>
      <c r="NJL91" s="47"/>
      <c r="NJM91" s="47"/>
      <c r="NJN91" s="47"/>
      <c r="NJO91" s="47"/>
      <c r="NJP91" s="47"/>
      <c r="NJQ91" s="47"/>
      <c r="NJR91" s="47"/>
      <c r="NJS91" s="47"/>
      <c r="NJT91" s="47"/>
      <c r="NJU91" s="47"/>
      <c r="NJV91" s="47"/>
      <c r="NJW91" s="47"/>
      <c r="NJX91" s="47"/>
      <c r="NJY91" s="47"/>
      <c r="NJZ91" s="47"/>
      <c r="NKA91" s="47"/>
      <c r="NKB91" s="47"/>
      <c r="NKC91" s="47"/>
      <c r="NKD91" s="47"/>
      <c r="NKE91" s="47"/>
      <c r="NKF91" s="47"/>
      <c r="NKG91" s="47"/>
      <c r="NKH91" s="47"/>
      <c r="NKI91" s="47"/>
      <c r="NKJ91" s="47"/>
      <c r="NKK91" s="47"/>
      <c r="NKL91" s="47"/>
      <c r="NKM91" s="47"/>
      <c r="NKN91" s="47"/>
      <c r="NKO91" s="47"/>
      <c r="NKP91" s="47"/>
      <c r="NKQ91" s="47"/>
      <c r="NKR91" s="47"/>
      <c r="NKS91" s="47"/>
      <c r="NKT91" s="47"/>
      <c r="NKU91" s="47"/>
      <c r="NKV91" s="47"/>
      <c r="NKW91" s="47"/>
      <c r="NKX91" s="47"/>
      <c r="NKY91" s="47"/>
      <c r="NKZ91" s="47"/>
      <c r="NLA91" s="47"/>
      <c r="NLB91" s="47"/>
      <c r="NLC91" s="47"/>
      <c r="NLD91" s="47"/>
      <c r="NLE91" s="47"/>
      <c r="NLF91" s="47"/>
      <c r="NLG91" s="47"/>
      <c r="NLH91" s="47"/>
      <c r="NLI91" s="47"/>
      <c r="NLJ91" s="47"/>
      <c r="NLK91" s="47"/>
      <c r="NLL91" s="47"/>
      <c r="NLM91" s="47"/>
      <c r="NLN91" s="47"/>
      <c r="NLO91" s="47"/>
      <c r="NLP91" s="47"/>
      <c r="NLQ91" s="47"/>
      <c r="NLR91" s="47"/>
      <c r="NLS91" s="47"/>
      <c r="NLT91" s="47"/>
      <c r="NLU91" s="47"/>
      <c r="NLV91" s="47"/>
      <c r="NLW91" s="47"/>
      <c r="NLX91" s="47"/>
      <c r="NLY91" s="47"/>
      <c r="NLZ91" s="47"/>
      <c r="NMA91" s="47"/>
      <c r="NMB91" s="47"/>
      <c r="NMC91" s="47"/>
      <c r="NMD91" s="47"/>
      <c r="NME91" s="47"/>
      <c r="NMF91" s="47"/>
      <c r="NMG91" s="47"/>
      <c r="NMH91" s="47"/>
      <c r="NMI91" s="47"/>
      <c r="NMJ91" s="47"/>
      <c r="NMK91" s="47"/>
      <c r="NML91" s="47"/>
      <c r="NMM91" s="47"/>
      <c r="NMN91" s="47"/>
      <c r="NMO91" s="47"/>
      <c r="NMP91" s="47"/>
      <c r="NMQ91" s="47"/>
      <c r="NMR91" s="47"/>
      <c r="NMS91" s="47"/>
      <c r="NMT91" s="47"/>
      <c r="NMU91" s="47"/>
      <c r="NMV91" s="47"/>
      <c r="NMW91" s="47"/>
      <c r="NMX91" s="47"/>
      <c r="NMY91" s="47"/>
      <c r="NMZ91" s="47"/>
      <c r="NNA91" s="47"/>
      <c r="NNB91" s="47"/>
      <c r="NNC91" s="47"/>
      <c r="NND91" s="47"/>
      <c r="NNE91" s="47"/>
      <c r="NNF91" s="47"/>
      <c r="NNG91" s="47"/>
      <c r="NNH91" s="47"/>
      <c r="NNI91" s="47"/>
      <c r="NNJ91" s="47"/>
      <c r="NNK91" s="47"/>
      <c r="NNL91" s="47"/>
      <c r="NNM91" s="47"/>
      <c r="NNN91" s="47"/>
      <c r="NNO91" s="47"/>
      <c r="NNP91" s="47"/>
      <c r="NNQ91" s="47"/>
      <c r="NNR91" s="47"/>
      <c r="NNS91" s="47"/>
      <c r="NNT91" s="47"/>
      <c r="NNU91" s="47"/>
      <c r="NNV91" s="47"/>
      <c r="NNW91" s="47"/>
      <c r="NNX91" s="47"/>
      <c r="NNY91" s="47"/>
      <c r="NNZ91" s="47"/>
      <c r="NOA91" s="47"/>
      <c r="NOB91" s="47"/>
      <c r="NOC91" s="47"/>
      <c r="NOD91" s="47"/>
      <c r="NOE91" s="47"/>
      <c r="NOF91" s="47"/>
      <c r="NOG91" s="47"/>
      <c r="NOH91" s="47"/>
      <c r="NOI91" s="47"/>
      <c r="NOJ91" s="47"/>
      <c r="NOK91" s="47"/>
      <c r="NOL91" s="47"/>
      <c r="NOM91" s="47"/>
      <c r="NON91" s="47"/>
      <c r="NOO91" s="47"/>
      <c r="NOP91" s="47"/>
      <c r="NOQ91" s="47"/>
      <c r="NOR91" s="47"/>
      <c r="NOS91" s="47"/>
      <c r="NOT91" s="47"/>
      <c r="NOU91" s="47"/>
      <c r="NOV91" s="47"/>
      <c r="NOW91" s="47"/>
      <c r="NOX91" s="47"/>
      <c r="NOY91" s="47"/>
      <c r="NOZ91" s="47"/>
      <c r="NPA91" s="47"/>
      <c r="NPB91" s="47"/>
      <c r="NPC91" s="47"/>
      <c r="NPD91" s="47"/>
      <c r="NPE91" s="47"/>
      <c r="NPF91" s="47"/>
      <c r="NPG91" s="47"/>
      <c r="NPH91" s="47"/>
      <c r="NPI91" s="47"/>
      <c r="NPJ91" s="47"/>
      <c r="NPK91" s="47"/>
      <c r="NPL91" s="47"/>
      <c r="NPM91" s="47"/>
      <c r="NPN91" s="47"/>
      <c r="NPO91" s="47"/>
      <c r="NPP91" s="47"/>
      <c r="NPQ91" s="47"/>
      <c r="NPR91" s="47"/>
      <c r="NPS91" s="47"/>
      <c r="NPT91" s="47"/>
      <c r="NPU91" s="47"/>
      <c r="NPV91" s="47"/>
      <c r="NPW91" s="47"/>
      <c r="NPX91" s="47"/>
      <c r="NPY91" s="47"/>
      <c r="NPZ91" s="47"/>
      <c r="NQA91" s="47"/>
      <c r="NQB91" s="47"/>
      <c r="NQC91" s="47"/>
      <c r="NQD91" s="47"/>
      <c r="NQE91" s="47"/>
      <c r="NQF91" s="47"/>
      <c r="NQG91" s="47"/>
      <c r="NQH91" s="47"/>
      <c r="NQI91" s="47"/>
      <c r="NQJ91" s="47"/>
      <c r="NQK91" s="47"/>
      <c r="NQL91" s="47"/>
      <c r="NQM91" s="47"/>
      <c r="NQN91" s="47"/>
      <c r="NQO91" s="47"/>
      <c r="NQP91" s="47"/>
      <c r="NQQ91" s="47"/>
      <c r="NQR91" s="47"/>
      <c r="NQS91" s="47"/>
      <c r="NQT91" s="47"/>
      <c r="NQU91" s="47"/>
      <c r="NQV91" s="47"/>
      <c r="NQW91" s="47"/>
      <c r="NQX91" s="47"/>
      <c r="NQY91" s="47"/>
      <c r="NQZ91" s="47"/>
      <c r="NRA91" s="47"/>
      <c r="NRB91" s="47"/>
      <c r="NRC91" s="47"/>
      <c r="NRD91" s="47"/>
      <c r="NRE91" s="47"/>
      <c r="NRF91" s="47"/>
      <c r="NRG91" s="47"/>
      <c r="NRH91" s="47"/>
      <c r="NRI91" s="47"/>
      <c r="NRJ91" s="47"/>
      <c r="NRK91" s="47"/>
      <c r="NRL91" s="47"/>
      <c r="NRM91" s="47"/>
      <c r="NRN91" s="47"/>
      <c r="NRO91" s="47"/>
      <c r="NRP91" s="47"/>
      <c r="NRQ91" s="47"/>
      <c r="NRR91" s="47"/>
      <c r="NRS91" s="47"/>
      <c r="NRT91" s="47"/>
      <c r="NRU91" s="47"/>
      <c r="NRV91" s="47"/>
      <c r="NRW91" s="47"/>
      <c r="NRX91" s="47"/>
      <c r="NRY91" s="47"/>
      <c r="NRZ91" s="47"/>
      <c r="NSA91" s="47"/>
      <c r="NSB91" s="47"/>
      <c r="NSC91" s="47"/>
      <c r="NSD91" s="47"/>
      <c r="NSE91" s="47"/>
      <c r="NSF91" s="47"/>
      <c r="NSG91" s="47"/>
      <c r="NSH91" s="47"/>
      <c r="NSI91" s="47"/>
      <c r="NSJ91" s="47"/>
      <c r="NSK91" s="47"/>
      <c r="NSL91" s="47"/>
      <c r="NSM91" s="47"/>
      <c r="NSN91" s="47"/>
      <c r="NSO91" s="47"/>
      <c r="NSP91" s="47"/>
      <c r="NSQ91" s="47"/>
      <c r="NSR91" s="47"/>
      <c r="NSS91" s="47"/>
      <c r="NST91" s="47"/>
      <c r="NSU91" s="47"/>
      <c r="NSV91" s="47"/>
      <c r="NSW91" s="47"/>
      <c r="NSX91" s="47"/>
      <c r="NSY91" s="47"/>
      <c r="NSZ91" s="47"/>
      <c r="NTA91" s="47"/>
      <c r="NTB91" s="47"/>
      <c r="NTC91" s="47"/>
      <c r="NTD91" s="47"/>
      <c r="NTE91" s="47"/>
      <c r="NTF91" s="47"/>
      <c r="NTG91" s="47"/>
      <c r="NTH91" s="47"/>
      <c r="NTI91" s="47"/>
      <c r="NTJ91" s="47"/>
      <c r="NTK91" s="47"/>
      <c r="NTL91" s="47"/>
      <c r="NTM91" s="47"/>
      <c r="NTN91" s="47"/>
      <c r="NTO91" s="47"/>
      <c r="NTP91" s="47"/>
      <c r="NTQ91" s="47"/>
      <c r="NTR91" s="47"/>
      <c r="NTS91" s="47"/>
      <c r="NTT91" s="47"/>
      <c r="NTU91" s="47"/>
      <c r="NTV91" s="47"/>
      <c r="NTW91" s="47"/>
      <c r="NTX91" s="47"/>
      <c r="NTY91" s="47"/>
      <c r="NTZ91" s="47"/>
      <c r="NUA91" s="47"/>
      <c r="NUB91" s="47"/>
      <c r="NUC91" s="47"/>
      <c r="NUD91" s="47"/>
      <c r="NUE91" s="47"/>
      <c r="NUF91" s="47"/>
      <c r="NUG91" s="47"/>
      <c r="NUH91" s="47"/>
      <c r="NUI91" s="47"/>
      <c r="NUJ91" s="47"/>
      <c r="NUK91" s="47"/>
      <c r="NUL91" s="47"/>
      <c r="NUM91" s="47"/>
      <c r="NUN91" s="47"/>
      <c r="NUO91" s="47"/>
      <c r="NUP91" s="47"/>
      <c r="NUQ91" s="47"/>
      <c r="NUR91" s="47"/>
      <c r="NUS91" s="47"/>
      <c r="NUT91" s="47"/>
      <c r="NUU91" s="47"/>
      <c r="NUV91" s="47"/>
      <c r="NUW91" s="47"/>
      <c r="NUX91" s="47"/>
      <c r="NUY91" s="47"/>
      <c r="NUZ91" s="47"/>
      <c r="NVA91" s="47"/>
      <c r="NVB91" s="47"/>
      <c r="NVC91" s="47"/>
      <c r="NVD91" s="47"/>
      <c r="NVE91" s="47"/>
      <c r="NVF91" s="47"/>
      <c r="NVG91" s="47"/>
      <c r="NVH91" s="47"/>
      <c r="NVI91" s="47"/>
      <c r="NVJ91" s="47"/>
      <c r="NVK91" s="47"/>
      <c r="NVL91" s="47"/>
      <c r="NVM91" s="47"/>
      <c r="NVN91" s="47"/>
      <c r="NVO91" s="47"/>
      <c r="NVP91" s="47"/>
      <c r="NVQ91" s="47"/>
      <c r="NVR91" s="47"/>
      <c r="NVS91" s="47"/>
      <c r="NVT91" s="47"/>
      <c r="NVU91" s="47"/>
      <c r="NVV91" s="47"/>
      <c r="NVW91" s="47"/>
      <c r="NVX91" s="47"/>
      <c r="NVY91" s="47"/>
      <c r="NVZ91" s="47"/>
      <c r="NWA91" s="47"/>
      <c r="NWB91" s="47"/>
      <c r="NWC91" s="47"/>
      <c r="NWD91" s="47"/>
      <c r="NWE91" s="47"/>
      <c r="NWF91" s="47"/>
      <c r="NWG91" s="47"/>
      <c r="NWH91" s="47"/>
      <c r="NWI91" s="47"/>
      <c r="NWJ91" s="47"/>
      <c r="NWK91" s="47"/>
      <c r="NWL91" s="47"/>
      <c r="NWM91" s="47"/>
      <c r="NWN91" s="47"/>
      <c r="NWO91" s="47"/>
      <c r="NWP91" s="47"/>
      <c r="NWQ91" s="47"/>
      <c r="NWR91" s="47"/>
      <c r="NWS91" s="47"/>
      <c r="NWT91" s="47"/>
      <c r="NWU91" s="47"/>
      <c r="NWV91" s="47"/>
      <c r="NWW91" s="47"/>
      <c r="NWX91" s="47"/>
      <c r="NWY91" s="47"/>
      <c r="NWZ91" s="47"/>
      <c r="NXA91" s="47"/>
      <c r="NXB91" s="47"/>
      <c r="NXC91" s="47"/>
      <c r="NXD91" s="47"/>
      <c r="NXE91" s="47"/>
      <c r="NXF91" s="47"/>
      <c r="NXG91" s="47"/>
      <c r="NXH91" s="47"/>
      <c r="NXI91" s="47"/>
      <c r="NXJ91" s="47"/>
      <c r="NXK91" s="47"/>
      <c r="NXL91" s="47"/>
      <c r="NXM91" s="47"/>
      <c r="NXN91" s="47"/>
      <c r="NXO91" s="47"/>
      <c r="NXP91" s="47"/>
      <c r="NXQ91" s="47"/>
      <c r="NXR91" s="47"/>
      <c r="NXS91" s="47"/>
      <c r="NXT91" s="47"/>
      <c r="NXU91" s="47"/>
      <c r="NXV91" s="47"/>
      <c r="NXW91" s="47"/>
      <c r="NXX91" s="47"/>
      <c r="NXY91" s="47"/>
      <c r="NXZ91" s="47"/>
      <c r="NYA91" s="47"/>
      <c r="NYB91" s="47"/>
      <c r="NYC91" s="47"/>
      <c r="NYD91" s="47"/>
      <c r="NYE91" s="47"/>
      <c r="NYF91" s="47"/>
      <c r="NYG91" s="47"/>
      <c r="NYH91" s="47"/>
      <c r="NYI91" s="47"/>
      <c r="NYJ91" s="47"/>
      <c r="NYK91" s="47"/>
      <c r="NYL91" s="47"/>
      <c r="NYM91" s="47"/>
      <c r="NYN91" s="47"/>
      <c r="NYO91" s="47"/>
      <c r="NYP91" s="47"/>
      <c r="NYQ91" s="47"/>
      <c r="NYR91" s="47"/>
      <c r="NYS91" s="47"/>
      <c r="NYT91" s="47"/>
      <c r="NYU91" s="47"/>
      <c r="NYV91" s="47"/>
      <c r="NYW91" s="47"/>
      <c r="NYX91" s="47"/>
      <c r="NYY91" s="47"/>
      <c r="NYZ91" s="47"/>
      <c r="NZA91" s="47"/>
      <c r="NZB91" s="47"/>
      <c r="NZC91" s="47"/>
      <c r="NZD91" s="47"/>
      <c r="NZE91" s="47"/>
      <c r="NZF91" s="47"/>
      <c r="NZG91" s="47"/>
      <c r="NZH91" s="47"/>
      <c r="NZI91" s="47"/>
      <c r="NZJ91" s="47"/>
      <c r="NZK91" s="47"/>
      <c r="NZL91" s="47"/>
      <c r="NZM91" s="47"/>
      <c r="NZN91" s="47"/>
      <c r="NZO91" s="47"/>
      <c r="NZP91" s="47"/>
      <c r="NZQ91" s="47"/>
      <c r="NZR91" s="47"/>
      <c r="NZS91" s="47"/>
      <c r="NZT91" s="47"/>
      <c r="NZU91" s="47"/>
      <c r="NZV91" s="47"/>
      <c r="NZW91" s="47"/>
      <c r="NZX91" s="47"/>
      <c r="NZY91" s="47"/>
      <c r="NZZ91" s="47"/>
      <c r="OAA91" s="47"/>
      <c r="OAB91" s="47"/>
      <c r="OAC91" s="47"/>
      <c r="OAD91" s="47"/>
      <c r="OAE91" s="47"/>
      <c r="OAF91" s="47"/>
      <c r="OAG91" s="47"/>
      <c r="OAH91" s="47"/>
      <c r="OAI91" s="47"/>
      <c r="OAJ91" s="47"/>
      <c r="OAK91" s="47"/>
      <c r="OAL91" s="47"/>
      <c r="OAM91" s="47"/>
      <c r="OAN91" s="47"/>
      <c r="OAO91" s="47"/>
      <c r="OAP91" s="47"/>
      <c r="OAQ91" s="47"/>
      <c r="OAR91" s="47"/>
      <c r="OAS91" s="47"/>
      <c r="OAT91" s="47"/>
      <c r="OAU91" s="47"/>
      <c r="OAV91" s="47"/>
      <c r="OAW91" s="47"/>
      <c r="OAX91" s="47"/>
      <c r="OAY91" s="47"/>
      <c r="OAZ91" s="47"/>
      <c r="OBA91" s="47"/>
      <c r="OBB91" s="47"/>
      <c r="OBC91" s="47"/>
      <c r="OBD91" s="47"/>
      <c r="OBE91" s="47"/>
      <c r="OBF91" s="47"/>
      <c r="OBG91" s="47"/>
      <c r="OBH91" s="47"/>
      <c r="OBI91" s="47"/>
      <c r="OBJ91" s="47"/>
      <c r="OBK91" s="47"/>
      <c r="OBL91" s="47"/>
      <c r="OBM91" s="47"/>
      <c r="OBN91" s="47"/>
      <c r="OBO91" s="47"/>
      <c r="OBP91" s="47"/>
      <c r="OBQ91" s="47"/>
      <c r="OBR91" s="47"/>
      <c r="OBS91" s="47"/>
      <c r="OBT91" s="47"/>
      <c r="OBU91" s="47"/>
      <c r="OBV91" s="47"/>
      <c r="OBW91" s="47"/>
      <c r="OBX91" s="47"/>
      <c r="OBY91" s="47"/>
      <c r="OBZ91" s="47"/>
      <c r="OCA91" s="47"/>
      <c r="OCB91" s="47"/>
      <c r="OCC91" s="47"/>
      <c r="OCD91" s="47"/>
      <c r="OCE91" s="47"/>
      <c r="OCF91" s="47"/>
      <c r="OCG91" s="47"/>
      <c r="OCH91" s="47"/>
      <c r="OCI91" s="47"/>
      <c r="OCJ91" s="47"/>
      <c r="OCK91" s="47"/>
      <c r="OCL91" s="47"/>
      <c r="OCM91" s="47"/>
      <c r="OCN91" s="47"/>
      <c r="OCO91" s="47"/>
      <c r="OCP91" s="47"/>
      <c r="OCQ91" s="47"/>
      <c r="OCR91" s="47"/>
      <c r="OCS91" s="47"/>
      <c r="OCT91" s="47"/>
      <c r="OCU91" s="47"/>
      <c r="OCV91" s="47"/>
      <c r="OCW91" s="47"/>
      <c r="OCX91" s="47"/>
      <c r="OCY91" s="47"/>
      <c r="OCZ91" s="47"/>
      <c r="ODA91" s="47"/>
      <c r="ODB91" s="47"/>
      <c r="ODC91" s="47"/>
      <c r="ODD91" s="47"/>
      <c r="ODE91" s="47"/>
      <c r="ODF91" s="47"/>
      <c r="ODG91" s="47"/>
      <c r="ODH91" s="47"/>
      <c r="ODI91" s="47"/>
      <c r="ODJ91" s="47"/>
      <c r="ODK91" s="47"/>
      <c r="ODL91" s="47"/>
      <c r="ODM91" s="47"/>
      <c r="ODN91" s="47"/>
      <c r="ODO91" s="47"/>
      <c r="ODP91" s="47"/>
      <c r="ODQ91" s="47"/>
      <c r="ODR91" s="47"/>
      <c r="ODS91" s="47"/>
      <c r="ODT91" s="47"/>
      <c r="ODU91" s="47"/>
      <c r="ODV91" s="47"/>
      <c r="ODW91" s="47"/>
      <c r="ODX91" s="47"/>
      <c r="ODY91" s="47"/>
      <c r="ODZ91" s="47"/>
      <c r="OEA91" s="47"/>
      <c r="OEB91" s="47"/>
      <c r="OEC91" s="47"/>
      <c r="OED91" s="47"/>
      <c r="OEE91" s="47"/>
      <c r="OEF91" s="47"/>
      <c r="OEG91" s="47"/>
      <c r="OEH91" s="47"/>
      <c r="OEI91" s="47"/>
      <c r="OEJ91" s="47"/>
      <c r="OEK91" s="47"/>
      <c r="OEL91" s="47"/>
      <c r="OEM91" s="47"/>
      <c r="OEN91" s="47"/>
      <c r="OEO91" s="47"/>
      <c r="OEP91" s="47"/>
      <c r="OEQ91" s="47"/>
      <c r="OER91" s="47"/>
      <c r="OES91" s="47"/>
      <c r="OET91" s="47"/>
      <c r="OEU91" s="47"/>
      <c r="OEV91" s="47"/>
      <c r="OEW91" s="47"/>
      <c r="OEX91" s="47"/>
      <c r="OEY91" s="47"/>
      <c r="OEZ91" s="47"/>
      <c r="OFA91" s="47"/>
      <c r="OFB91" s="47"/>
      <c r="OFC91" s="47"/>
      <c r="OFD91" s="47"/>
      <c r="OFE91" s="47"/>
      <c r="OFF91" s="47"/>
      <c r="OFG91" s="47"/>
      <c r="OFH91" s="47"/>
      <c r="OFI91" s="47"/>
      <c r="OFJ91" s="47"/>
      <c r="OFK91" s="47"/>
      <c r="OFL91" s="47"/>
      <c r="OFM91" s="47"/>
      <c r="OFN91" s="47"/>
      <c r="OFO91" s="47"/>
      <c r="OFP91" s="47"/>
      <c r="OFQ91" s="47"/>
      <c r="OFR91" s="47"/>
      <c r="OFS91" s="47"/>
      <c r="OFT91" s="47"/>
      <c r="OFU91" s="47"/>
      <c r="OFV91" s="47"/>
      <c r="OFW91" s="47"/>
      <c r="OFX91" s="47"/>
      <c r="OFY91" s="47"/>
      <c r="OFZ91" s="47"/>
      <c r="OGA91" s="47"/>
      <c r="OGB91" s="47"/>
      <c r="OGC91" s="47"/>
      <c r="OGD91" s="47"/>
      <c r="OGE91" s="47"/>
      <c r="OGF91" s="47"/>
      <c r="OGG91" s="47"/>
      <c r="OGH91" s="47"/>
      <c r="OGI91" s="47"/>
      <c r="OGJ91" s="47"/>
      <c r="OGK91" s="47"/>
      <c r="OGL91" s="47"/>
      <c r="OGM91" s="47"/>
      <c r="OGN91" s="47"/>
      <c r="OGO91" s="47"/>
      <c r="OGP91" s="47"/>
      <c r="OGQ91" s="47"/>
      <c r="OGR91" s="47"/>
      <c r="OGS91" s="47"/>
      <c r="OGT91" s="47"/>
      <c r="OGU91" s="47"/>
      <c r="OGV91" s="47"/>
      <c r="OGW91" s="47"/>
      <c r="OGX91" s="47"/>
      <c r="OGY91" s="47"/>
      <c r="OGZ91" s="47"/>
      <c r="OHA91" s="47"/>
      <c r="OHB91" s="47"/>
      <c r="OHC91" s="47"/>
      <c r="OHD91" s="47"/>
      <c r="OHE91" s="47"/>
      <c r="OHF91" s="47"/>
      <c r="OHG91" s="47"/>
      <c r="OHH91" s="47"/>
      <c r="OHI91" s="47"/>
      <c r="OHJ91" s="47"/>
      <c r="OHK91" s="47"/>
      <c r="OHL91" s="47"/>
      <c r="OHM91" s="47"/>
      <c r="OHN91" s="47"/>
      <c r="OHO91" s="47"/>
      <c r="OHP91" s="47"/>
      <c r="OHQ91" s="47"/>
      <c r="OHR91" s="47"/>
      <c r="OHS91" s="47"/>
      <c r="OHT91" s="47"/>
      <c r="OHU91" s="47"/>
      <c r="OHV91" s="47"/>
      <c r="OHW91" s="47"/>
      <c r="OHX91" s="47"/>
      <c r="OHY91" s="47"/>
      <c r="OHZ91" s="47"/>
      <c r="OIA91" s="47"/>
      <c r="OIB91" s="47"/>
      <c r="OIC91" s="47"/>
      <c r="OID91" s="47"/>
      <c r="OIE91" s="47"/>
      <c r="OIF91" s="47"/>
      <c r="OIG91" s="47"/>
      <c r="OIH91" s="47"/>
      <c r="OII91" s="47"/>
      <c r="OIJ91" s="47"/>
      <c r="OIK91" s="47"/>
      <c r="OIL91" s="47"/>
      <c r="OIM91" s="47"/>
      <c r="OIN91" s="47"/>
      <c r="OIO91" s="47"/>
      <c r="OIP91" s="47"/>
      <c r="OIQ91" s="47"/>
      <c r="OIR91" s="47"/>
      <c r="OIS91" s="47"/>
      <c r="OIT91" s="47"/>
      <c r="OIU91" s="47"/>
      <c r="OIV91" s="47"/>
      <c r="OIW91" s="47"/>
      <c r="OIX91" s="47"/>
      <c r="OIY91" s="47"/>
      <c r="OIZ91" s="47"/>
      <c r="OJA91" s="47"/>
      <c r="OJB91" s="47"/>
      <c r="OJC91" s="47"/>
      <c r="OJD91" s="47"/>
      <c r="OJE91" s="47"/>
      <c r="OJF91" s="47"/>
      <c r="OJG91" s="47"/>
      <c r="OJH91" s="47"/>
      <c r="OJI91" s="47"/>
      <c r="OJJ91" s="47"/>
      <c r="OJK91" s="47"/>
      <c r="OJL91" s="47"/>
      <c r="OJM91" s="47"/>
      <c r="OJN91" s="47"/>
      <c r="OJO91" s="47"/>
      <c r="OJP91" s="47"/>
      <c r="OJQ91" s="47"/>
      <c r="OJR91" s="47"/>
      <c r="OJS91" s="47"/>
      <c r="OJT91" s="47"/>
      <c r="OJU91" s="47"/>
      <c r="OJV91" s="47"/>
      <c r="OJW91" s="47"/>
      <c r="OJX91" s="47"/>
      <c r="OJY91" s="47"/>
      <c r="OJZ91" s="47"/>
      <c r="OKA91" s="47"/>
      <c r="OKB91" s="47"/>
      <c r="OKC91" s="47"/>
      <c r="OKD91" s="47"/>
      <c r="OKE91" s="47"/>
      <c r="OKF91" s="47"/>
      <c r="OKG91" s="47"/>
      <c r="OKH91" s="47"/>
      <c r="OKI91" s="47"/>
      <c r="OKJ91" s="47"/>
      <c r="OKK91" s="47"/>
      <c r="OKL91" s="47"/>
      <c r="OKM91" s="47"/>
      <c r="OKN91" s="47"/>
      <c r="OKO91" s="47"/>
      <c r="OKP91" s="47"/>
      <c r="OKQ91" s="47"/>
      <c r="OKR91" s="47"/>
      <c r="OKS91" s="47"/>
      <c r="OKT91" s="47"/>
      <c r="OKU91" s="47"/>
      <c r="OKV91" s="47"/>
      <c r="OKW91" s="47"/>
      <c r="OKX91" s="47"/>
      <c r="OKY91" s="47"/>
      <c r="OKZ91" s="47"/>
      <c r="OLA91" s="47"/>
      <c r="OLB91" s="47"/>
      <c r="OLC91" s="47"/>
      <c r="OLD91" s="47"/>
      <c r="OLE91" s="47"/>
      <c r="OLF91" s="47"/>
      <c r="OLG91" s="47"/>
      <c r="OLH91" s="47"/>
      <c r="OLI91" s="47"/>
      <c r="OLJ91" s="47"/>
      <c r="OLK91" s="47"/>
      <c r="OLL91" s="47"/>
      <c r="OLM91" s="47"/>
      <c r="OLN91" s="47"/>
      <c r="OLO91" s="47"/>
      <c r="OLP91" s="47"/>
      <c r="OLQ91" s="47"/>
      <c r="OLR91" s="47"/>
      <c r="OLS91" s="47"/>
      <c r="OLT91" s="47"/>
      <c r="OLU91" s="47"/>
      <c r="OLV91" s="47"/>
      <c r="OLW91" s="47"/>
      <c r="OLX91" s="47"/>
      <c r="OLY91" s="47"/>
      <c r="OLZ91" s="47"/>
      <c r="OMA91" s="47"/>
      <c r="OMB91" s="47"/>
      <c r="OMC91" s="47"/>
      <c r="OMD91" s="47"/>
      <c r="OME91" s="47"/>
      <c r="OMF91" s="47"/>
      <c r="OMG91" s="47"/>
      <c r="OMH91" s="47"/>
      <c r="OMI91" s="47"/>
      <c r="OMJ91" s="47"/>
      <c r="OMK91" s="47"/>
      <c r="OML91" s="47"/>
      <c r="OMM91" s="47"/>
      <c r="OMN91" s="47"/>
      <c r="OMO91" s="47"/>
      <c r="OMP91" s="47"/>
      <c r="OMQ91" s="47"/>
      <c r="OMR91" s="47"/>
      <c r="OMS91" s="47"/>
      <c r="OMT91" s="47"/>
      <c r="OMU91" s="47"/>
      <c r="OMV91" s="47"/>
      <c r="OMW91" s="47"/>
      <c r="OMX91" s="47"/>
      <c r="OMY91" s="47"/>
      <c r="OMZ91" s="47"/>
      <c r="ONA91" s="47"/>
      <c r="ONB91" s="47"/>
      <c r="ONC91" s="47"/>
      <c r="OND91" s="47"/>
      <c r="ONE91" s="47"/>
      <c r="ONF91" s="47"/>
      <c r="ONG91" s="47"/>
      <c r="ONH91" s="47"/>
      <c r="ONI91" s="47"/>
      <c r="ONJ91" s="47"/>
      <c r="ONK91" s="47"/>
      <c r="ONL91" s="47"/>
      <c r="ONM91" s="47"/>
      <c r="ONN91" s="47"/>
      <c r="ONO91" s="47"/>
      <c r="ONP91" s="47"/>
      <c r="ONQ91" s="47"/>
      <c r="ONR91" s="47"/>
      <c r="ONS91" s="47"/>
      <c r="ONT91" s="47"/>
      <c r="ONU91" s="47"/>
      <c r="ONV91" s="47"/>
      <c r="ONW91" s="47"/>
      <c r="ONX91" s="47"/>
      <c r="ONY91" s="47"/>
      <c r="ONZ91" s="47"/>
      <c r="OOA91" s="47"/>
      <c r="OOB91" s="47"/>
      <c r="OOC91" s="47"/>
      <c r="OOD91" s="47"/>
      <c r="OOE91" s="47"/>
      <c r="OOF91" s="47"/>
      <c r="OOG91" s="47"/>
      <c r="OOH91" s="47"/>
      <c r="OOI91" s="47"/>
      <c r="OOJ91" s="47"/>
      <c r="OOK91" s="47"/>
      <c r="OOL91" s="47"/>
      <c r="OOM91" s="47"/>
      <c r="OON91" s="47"/>
      <c r="OOO91" s="47"/>
      <c r="OOP91" s="47"/>
      <c r="OOQ91" s="47"/>
      <c r="OOR91" s="47"/>
      <c r="OOS91" s="47"/>
      <c r="OOT91" s="47"/>
      <c r="OOU91" s="47"/>
      <c r="OOV91" s="47"/>
      <c r="OOW91" s="47"/>
      <c r="OOX91" s="47"/>
      <c r="OOY91" s="47"/>
      <c r="OOZ91" s="47"/>
      <c r="OPA91" s="47"/>
      <c r="OPB91" s="47"/>
      <c r="OPC91" s="47"/>
      <c r="OPD91" s="47"/>
      <c r="OPE91" s="47"/>
      <c r="OPF91" s="47"/>
      <c r="OPG91" s="47"/>
      <c r="OPH91" s="47"/>
      <c r="OPI91" s="47"/>
      <c r="OPJ91" s="47"/>
      <c r="OPK91" s="47"/>
      <c r="OPL91" s="47"/>
      <c r="OPM91" s="47"/>
      <c r="OPN91" s="47"/>
      <c r="OPO91" s="47"/>
      <c r="OPP91" s="47"/>
      <c r="OPQ91" s="47"/>
      <c r="OPR91" s="47"/>
      <c r="OPS91" s="47"/>
      <c r="OPT91" s="47"/>
      <c r="OPU91" s="47"/>
      <c r="OPV91" s="47"/>
      <c r="OPW91" s="47"/>
      <c r="OPX91" s="47"/>
      <c r="OPY91" s="47"/>
      <c r="OPZ91" s="47"/>
      <c r="OQA91" s="47"/>
      <c r="OQB91" s="47"/>
      <c r="OQC91" s="47"/>
      <c r="OQD91" s="47"/>
      <c r="OQE91" s="47"/>
      <c r="OQF91" s="47"/>
      <c r="OQG91" s="47"/>
      <c r="OQH91" s="47"/>
      <c r="OQI91" s="47"/>
      <c r="OQJ91" s="47"/>
      <c r="OQK91" s="47"/>
      <c r="OQL91" s="47"/>
      <c r="OQM91" s="47"/>
      <c r="OQN91" s="47"/>
      <c r="OQO91" s="47"/>
      <c r="OQP91" s="47"/>
      <c r="OQQ91" s="47"/>
      <c r="OQR91" s="47"/>
      <c r="OQS91" s="47"/>
      <c r="OQT91" s="47"/>
      <c r="OQU91" s="47"/>
      <c r="OQV91" s="47"/>
      <c r="OQW91" s="47"/>
      <c r="OQX91" s="47"/>
      <c r="OQY91" s="47"/>
      <c r="OQZ91" s="47"/>
      <c r="ORA91" s="47"/>
      <c r="ORB91" s="47"/>
      <c r="ORC91" s="47"/>
      <c r="ORD91" s="47"/>
      <c r="ORE91" s="47"/>
      <c r="ORF91" s="47"/>
      <c r="ORG91" s="47"/>
      <c r="ORH91" s="47"/>
      <c r="ORI91" s="47"/>
      <c r="ORJ91" s="47"/>
      <c r="ORK91" s="47"/>
      <c r="ORL91" s="47"/>
      <c r="ORM91" s="47"/>
      <c r="ORN91" s="47"/>
      <c r="ORO91" s="47"/>
      <c r="ORP91" s="47"/>
      <c r="ORQ91" s="47"/>
      <c r="ORR91" s="47"/>
      <c r="ORS91" s="47"/>
      <c r="ORT91" s="47"/>
      <c r="ORU91" s="47"/>
      <c r="ORV91" s="47"/>
      <c r="ORW91" s="47"/>
      <c r="ORX91" s="47"/>
      <c r="ORY91" s="47"/>
      <c r="ORZ91" s="47"/>
      <c r="OSA91" s="47"/>
      <c r="OSB91" s="47"/>
      <c r="OSC91" s="47"/>
      <c r="OSD91" s="47"/>
      <c r="OSE91" s="47"/>
      <c r="OSF91" s="47"/>
      <c r="OSG91" s="47"/>
      <c r="OSH91" s="47"/>
      <c r="OSI91" s="47"/>
      <c r="OSJ91" s="47"/>
      <c r="OSK91" s="47"/>
      <c r="OSL91" s="47"/>
      <c r="OSM91" s="47"/>
      <c r="OSN91" s="47"/>
      <c r="OSO91" s="47"/>
      <c r="OSP91" s="47"/>
      <c r="OSQ91" s="47"/>
      <c r="OSR91" s="47"/>
      <c r="OSS91" s="47"/>
      <c r="OST91" s="47"/>
      <c r="OSU91" s="47"/>
      <c r="OSV91" s="47"/>
      <c r="OSW91" s="47"/>
      <c r="OSX91" s="47"/>
      <c r="OSY91" s="47"/>
      <c r="OSZ91" s="47"/>
      <c r="OTA91" s="47"/>
      <c r="OTB91" s="47"/>
      <c r="OTC91" s="47"/>
      <c r="OTD91" s="47"/>
      <c r="OTE91" s="47"/>
      <c r="OTF91" s="47"/>
      <c r="OTG91" s="47"/>
      <c r="OTH91" s="47"/>
      <c r="OTI91" s="47"/>
      <c r="OTJ91" s="47"/>
      <c r="OTK91" s="47"/>
      <c r="OTL91" s="47"/>
      <c r="OTM91" s="47"/>
      <c r="OTN91" s="47"/>
      <c r="OTO91" s="47"/>
      <c r="OTP91" s="47"/>
      <c r="OTQ91" s="47"/>
      <c r="OTR91" s="47"/>
      <c r="OTS91" s="47"/>
      <c r="OTT91" s="47"/>
      <c r="OTU91" s="47"/>
      <c r="OTV91" s="47"/>
      <c r="OTW91" s="47"/>
      <c r="OTX91" s="47"/>
      <c r="OTY91" s="47"/>
      <c r="OTZ91" s="47"/>
      <c r="OUA91" s="47"/>
      <c r="OUB91" s="47"/>
      <c r="OUC91" s="47"/>
      <c r="OUD91" s="47"/>
      <c r="OUE91" s="47"/>
      <c r="OUF91" s="47"/>
      <c r="OUG91" s="47"/>
      <c r="OUH91" s="47"/>
      <c r="OUI91" s="47"/>
      <c r="OUJ91" s="47"/>
      <c r="OUK91" s="47"/>
      <c r="OUL91" s="47"/>
      <c r="OUM91" s="47"/>
      <c r="OUN91" s="47"/>
      <c r="OUO91" s="47"/>
      <c r="OUP91" s="47"/>
      <c r="OUQ91" s="47"/>
      <c r="OUR91" s="47"/>
      <c r="OUS91" s="47"/>
      <c r="OUT91" s="47"/>
      <c r="OUU91" s="47"/>
      <c r="OUV91" s="47"/>
      <c r="OUW91" s="47"/>
      <c r="OUX91" s="47"/>
      <c r="OUY91" s="47"/>
      <c r="OUZ91" s="47"/>
      <c r="OVA91" s="47"/>
      <c r="OVB91" s="47"/>
      <c r="OVC91" s="47"/>
      <c r="OVD91" s="47"/>
      <c r="OVE91" s="47"/>
      <c r="OVF91" s="47"/>
      <c r="OVG91" s="47"/>
      <c r="OVH91" s="47"/>
      <c r="OVI91" s="47"/>
      <c r="OVJ91" s="47"/>
      <c r="OVK91" s="47"/>
      <c r="OVL91" s="47"/>
      <c r="OVM91" s="47"/>
      <c r="OVN91" s="47"/>
      <c r="OVO91" s="47"/>
      <c r="OVP91" s="47"/>
      <c r="OVQ91" s="47"/>
      <c r="OVR91" s="47"/>
      <c r="OVS91" s="47"/>
      <c r="OVT91" s="47"/>
      <c r="OVU91" s="47"/>
      <c r="OVV91" s="47"/>
      <c r="OVW91" s="47"/>
      <c r="OVX91" s="47"/>
      <c r="OVY91" s="47"/>
      <c r="OVZ91" s="47"/>
      <c r="OWA91" s="47"/>
      <c r="OWB91" s="47"/>
      <c r="OWC91" s="47"/>
      <c r="OWD91" s="47"/>
      <c r="OWE91" s="47"/>
      <c r="OWF91" s="47"/>
      <c r="OWG91" s="47"/>
      <c r="OWH91" s="47"/>
      <c r="OWI91" s="47"/>
      <c r="OWJ91" s="47"/>
      <c r="OWK91" s="47"/>
      <c r="OWL91" s="47"/>
      <c r="OWM91" s="47"/>
      <c r="OWN91" s="47"/>
      <c r="OWO91" s="47"/>
      <c r="OWP91" s="47"/>
      <c r="OWQ91" s="47"/>
      <c r="OWR91" s="47"/>
      <c r="OWS91" s="47"/>
      <c r="OWT91" s="47"/>
      <c r="OWU91" s="47"/>
      <c r="OWV91" s="47"/>
      <c r="OWW91" s="47"/>
      <c r="OWX91" s="47"/>
      <c r="OWY91" s="47"/>
      <c r="OWZ91" s="47"/>
      <c r="OXA91" s="47"/>
      <c r="OXB91" s="47"/>
      <c r="OXC91" s="47"/>
      <c r="OXD91" s="47"/>
      <c r="OXE91" s="47"/>
      <c r="OXF91" s="47"/>
      <c r="OXG91" s="47"/>
      <c r="OXH91" s="47"/>
      <c r="OXI91" s="47"/>
      <c r="OXJ91" s="47"/>
      <c r="OXK91" s="47"/>
      <c r="OXL91" s="47"/>
      <c r="OXM91" s="47"/>
      <c r="OXN91" s="47"/>
      <c r="OXO91" s="47"/>
      <c r="OXP91" s="47"/>
      <c r="OXQ91" s="47"/>
      <c r="OXR91" s="47"/>
      <c r="OXS91" s="47"/>
      <c r="OXT91" s="47"/>
      <c r="OXU91" s="47"/>
      <c r="OXV91" s="47"/>
      <c r="OXW91" s="47"/>
      <c r="OXX91" s="47"/>
      <c r="OXY91" s="47"/>
      <c r="OXZ91" s="47"/>
      <c r="OYA91" s="47"/>
      <c r="OYB91" s="47"/>
      <c r="OYC91" s="47"/>
      <c r="OYD91" s="47"/>
      <c r="OYE91" s="47"/>
      <c r="OYF91" s="47"/>
      <c r="OYG91" s="47"/>
      <c r="OYH91" s="47"/>
      <c r="OYI91" s="47"/>
      <c r="OYJ91" s="47"/>
      <c r="OYK91" s="47"/>
      <c r="OYL91" s="47"/>
      <c r="OYM91" s="47"/>
      <c r="OYN91" s="47"/>
      <c r="OYO91" s="47"/>
      <c r="OYP91" s="47"/>
      <c r="OYQ91" s="47"/>
      <c r="OYR91" s="47"/>
      <c r="OYS91" s="47"/>
      <c r="OYT91" s="47"/>
      <c r="OYU91" s="47"/>
      <c r="OYV91" s="47"/>
      <c r="OYW91" s="47"/>
      <c r="OYX91" s="47"/>
      <c r="OYY91" s="47"/>
      <c r="OYZ91" s="47"/>
      <c r="OZA91" s="47"/>
      <c r="OZB91" s="47"/>
      <c r="OZC91" s="47"/>
      <c r="OZD91" s="47"/>
      <c r="OZE91" s="47"/>
      <c r="OZF91" s="47"/>
      <c r="OZG91" s="47"/>
      <c r="OZH91" s="47"/>
      <c r="OZI91" s="47"/>
      <c r="OZJ91" s="47"/>
      <c r="OZK91" s="47"/>
      <c r="OZL91" s="47"/>
      <c r="OZM91" s="47"/>
      <c r="OZN91" s="47"/>
      <c r="OZO91" s="47"/>
      <c r="OZP91" s="47"/>
      <c r="OZQ91" s="47"/>
      <c r="OZR91" s="47"/>
      <c r="OZS91" s="47"/>
      <c r="OZT91" s="47"/>
      <c r="OZU91" s="47"/>
      <c r="OZV91" s="47"/>
      <c r="OZW91" s="47"/>
      <c r="OZX91" s="47"/>
      <c r="OZY91" s="47"/>
      <c r="OZZ91" s="47"/>
      <c r="PAA91" s="47"/>
      <c r="PAB91" s="47"/>
      <c r="PAC91" s="47"/>
      <c r="PAD91" s="47"/>
      <c r="PAE91" s="47"/>
      <c r="PAF91" s="47"/>
      <c r="PAG91" s="47"/>
      <c r="PAH91" s="47"/>
      <c r="PAI91" s="47"/>
      <c r="PAJ91" s="47"/>
      <c r="PAK91" s="47"/>
      <c r="PAL91" s="47"/>
      <c r="PAM91" s="47"/>
      <c r="PAN91" s="47"/>
      <c r="PAO91" s="47"/>
      <c r="PAP91" s="47"/>
      <c r="PAQ91" s="47"/>
      <c r="PAR91" s="47"/>
      <c r="PAS91" s="47"/>
      <c r="PAT91" s="47"/>
      <c r="PAU91" s="47"/>
      <c r="PAV91" s="47"/>
      <c r="PAW91" s="47"/>
      <c r="PAX91" s="47"/>
      <c r="PAY91" s="47"/>
      <c r="PAZ91" s="47"/>
      <c r="PBA91" s="47"/>
      <c r="PBB91" s="47"/>
      <c r="PBC91" s="47"/>
      <c r="PBD91" s="47"/>
      <c r="PBE91" s="47"/>
      <c r="PBF91" s="47"/>
      <c r="PBG91" s="47"/>
      <c r="PBH91" s="47"/>
      <c r="PBI91" s="47"/>
      <c r="PBJ91" s="47"/>
      <c r="PBK91" s="47"/>
      <c r="PBL91" s="47"/>
      <c r="PBM91" s="47"/>
      <c r="PBN91" s="47"/>
      <c r="PBO91" s="47"/>
      <c r="PBP91" s="47"/>
      <c r="PBQ91" s="47"/>
      <c r="PBR91" s="47"/>
      <c r="PBS91" s="47"/>
      <c r="PBT91" s="47"/>
      <c r="PBU91" s="47"/>
      <c r="PBV91" s="47"/>
      <c r="PBW91" s="47"/>
      <c r="PBX91" s="47"/>
      <c r="PBY91" s="47"/>
      <c r="PBZ91" s="47"/>
      <c r="PCA91" s="47"/>
      <c r="PCB91" s="47"/>
      <c r="PCC91" s="47"/>
      <c r="PCD91" s="47"/>
      <c r="PCE91" s="47"/>
      <c r="PCF91" s="47"/>
      <c r="PCG91" s="47"/>
      <c r="PCH91" s="47"/>
      <c r="PCI91" s="47"/>
      <c r="PCJ91" s="47"/>
      <c r="PCK91" s="47"/>
      <c r="PCL91" s="47"/>
      <c r="PCM91" s="47"/>
      <c r="PCN91" s="47"/>
      <c r="PCO91" s="47"/>
      <c r="PCP91" s="47"/>
      <c r="PCQ91" s="47"/>
      <c r="PCR91" s="47"/>
      <c r="PCS91" s="47"/>
      <c r="PCT91" s="47"/>
      <c r="PCU91" s="47"/>
      <c r="PCV91" s="47"/>
      <c r="PCW91" s="47"/>
      <c r="PCX91" s="47"/>
      <c r="PCY91" s="47"/>
      <c r="PCZ91" s="47"/>
      <c r="PDA91" s="47"/>
      <c r="PDB91" s="47"/>
      <c r="PDC91" s="47"/>
      <c r="PDD91" s="47"/>
      <c r="PDE91" s="47"/>
      <c r="PDF91" s="47"/>
      <c r="PDG91" s="47"/>
      <c r="PDH91" s="47"/>
      <c r="PDI91" s="47"/>
      <c r="PDJ91" s="47"/>
      <c r="PDK91" s="47"/>
      <c r="PDL91" s="47"/>
      <c r="PDM91" s="47"/>
      <c r="PDN91" s="47"/>
      <c r="PDO91" s="47"/>
      <c r="PDP91" s="47"/>
      <c r="PDQ91" s="47"/>
      <c r="PDR91" s="47"/>
      <c r="PDS91" s="47"/>
      <c r="PDT91" s="47"/>
      <c r="PDU91" s="47"/>
      <c r="PDV91" s="47"/>
      <c r="PDW91" s="47"/>
      <c r="PDX91" s="47"/>
      <c r="PDY91" s="47"/>
      <c r="PDZ91" s="47"/>
      <c r="PEA91" s="47"/>
      <c r="PEB91" s="47"/>
      <c r="PEC91" s="47"/>
      <c r="PED91" s="47"/>
      <c r="PEE91" s="47"/>
      <c r="PEF91" s="47"/>
      <c r="PEG91" s="47"/>
      <c r="PEH91" s="47"/>
      <c r="PEI91" s="47"/>
      <c r="PEJ91" s="47"/>
      <c r="PEK91" s="47"/>
      <c r="PEL91" s="47"/>
      <c r="PEM91" s="47"/>
      <c r="PEN91" s="47"/>
      <c r="PEO91" s="47"/>
      <c r="PEP91" s="47"/>
      <c r="PEQ91" s="47"/>
      <c r="PER91" s="47"/>
      <c r="PES91" s="47"/>
      <c r="PET91" s="47"/>
      <c r="PEU91" s="47"/>
      <c r="PEV91" s="47"/>
      <c r="PEW91" s="47"/>
      <c r="PEX91" s="47"/>
      <c r="PEY91" s="47"/>
      <c r="PEZ91" s="47"/>
      <c r="PFA91" s="47"/>
      <c r="PFB91" s="47"/>
      <c r="PFC91" s="47"/>
      <c r="PFD91" s="47"/>
      <c r="PFE91" s="47"/>
      <c r="PFF91" s="47"/>
      <c r="PFG91" s="47"/>
      <c r="PFH91" s="47"/>
      <c r="PFI91" s="47"/>
      <c r="PFJ91" s="47"/>
      <c r="PFK91" s="47"/>
      <c r="PFL91" s="47"/>
      <c r="PFM91" s="47"/>
      <c r="PFN91" s="47"/>
      <c r="PFO91" s="47"/>
      <c r="PFP91" s="47"/>
      <c r="PFQ91" s="47"/>
      <c r="PFR91" s="47"/>
      <c r="PFS91" s="47"/>
      <c r="PFT91" s="47"/>
      <c r="PFU91" s="47"/>
      <c r="PFV91" s="47"/>
      <c r="PFW91" s="47"/>
      <c r="PFX91" s="47"/>
      <c r="PFY91" s="47"/>
      <c r="PFZ91" s="47"/>
      <c r="PGA91" s="47"/>
      <c r="PGB91" s="47"/>
      <c r="PGC91" s="47"/>
      <c r="PGD91" s="47"/>
      <c r="PGE91" s="47"/>
      <c r="PGF91" s="47"/>
      <c r="PGG91" s="47"/>
      <c r="PGH91" s="47"/>
      <c r="PGI91" s="47"/>
      <c r="PGJ91" s="47"/>
      <c r="PGK91" s="47"/>
      <c r="PGL91" s="47"/>
      <c r="PGM91" s="47"/>
      <c r="PGN91" s="47"/>
      <c r="PGO91" s="47"/>
      <c r="PGP91" s="47"/>
      <c r="PGQ91" s="47"/>
      <c r="PGR91" s="47"/>
      <c r="PGS91" s="47"/>
      <c r="PGT91" s="47"/>
      <c r="PGU91" s="47"/>
      <c r="PGV91" s="47"/>
      <c r="PGW91" s="47"/>
      <c r="PGX91" s="47"/>
      <c r="PGY91" s="47"/>
      <c r="PGZ91" s="47"/>
      <c r="PHA91" s="47"/>
      <c r="PHB91" s="47"/>
      <c r="PHC91" s="47"/>
      <c r="PHD91" s="47"/>
      <c r="PHE91" s="47"/>
      <c r="PHF91" s="47"/>
      <c r="PHG91" s="47"/>
      <c r="PHH91" s="47"/>
      <c r="PHI91" s="47"/>
      <c r="PHJ91" s="47"/>
      <c r="PHK91" s="47"/>
      <c r="PHL91" s="47"/>
      <c r="PHM91" s="47"/>
      <c r="PHN91" s="47"/>
      <c r="PHO91" s="47"/>
      <c r="PHP91" s="47"/>
      <c r="PHQ91" s="47"/>
      <c r="PHR91" s="47"/>
      <c r="PHS91" s="47"/>
      <c r="PHT91" s="47"/>
      <c r="PHU91" s="47"/>
      <c r="PHV91" s="47"/>
      <c r="PHW91" s="47"/>
      <c r="PHX91" s="47"/>
      <c r="PHY91" s="47"/>
      <c r="PHZ91" s="47"/>
      <c r="PIA91" s="47"/>
      <c r="PIB91" s="47"/>
      <c r="PIC91" s="47"/>
      <c r="PID91" s="47"/>
      <c r="PIE91" s="47"/>
      <c r="PIF91" s="47"/>
      <c r="PIG91" s="47"/>
      <c r="PIH91" s="47"/>
      <c r="PII91" s="47"/>
      <c r="PIJ91" s="47"/>
      <c r="PIK91" s="47"/>
      <c r="PIL91" s="47"/>
      <c r="PIM91" s="47"/>
      <c r="PIN91" s="47"/>
      <c r="PIO91" s="47"/>
      <c r="PIP91" s="47"/>
      <c r="PIQ91" s="47"/>
      <c r="PIR91" s="47"/>
      <c r="PIS91" s="47"/>
      <c r="PIT91" s="47"/>
      <c r="PIU91" s="47"/>
      <c r="PIV91" s="47"/>
      <c r="PIW91" s="47"/>
      <c r="PIX91" s="47"/>
      <c r="PIY91" s="47"/>
      <c r="PIZ91" s="47"/>
      <c r="PJA91" s="47"/>
      <c r="PJB91" s="47"/>
      <c r="PJC91" s="47"/>
      <c r="PJD91" s="47"/>
      <c r="PJE91" s="47"/>
      <c r="PJF91" s="47"/>
      <c r="PJG91" s="47"/>
      <c r="PJH91" s="47"/>
      <c r="PJI91" s="47"/>
      <c r="PJJ91" s="47"/>
      <c r="PJK91" s="47"/>
      <c r="PJL91" s="47"/>
      <c r="PJM91" s="47"/>
      <c r="PJN91" s="47"/>
      <c r="PJO91" s="47"/>
      <c r="PJP91" s="47"/>
      <c r="PJQ91" s="47"/>
      <c r="PJR91" s="47"/>
      <c r="PJS91" s="47"/>
      <c r="PJT91" s="47"/>
      <c r="PJU91" s="47"/>
      <c r="PJV91" s="47"/>
      <c r="PJW91" s="47"/>
      <c r="PJX91" s="47"/>
      <c r="PJY91" s="47"/>
      <c r="PJZ91" s="47"/>
      <c r="PKA91" s="47"/>
      <c r="PKB91" s="47"/>
      <c r="PKC91" s="47"/>
      <c r="PKD91" s="47"/>
      <c r="PKE91" s="47"/>
      <c r="PKF91" s="47"/>
      <c r="PKG91" s="47"/>
      <c r="PKH91" s="47"/>
      <c r="PKI91" s="47"/>
      <c r="PKJ91" s="47"/>
      <c r="PKK91" s="47"/>
      <c r="PKL91" s="47"/>
      <c r="PKM91" s="47"/>
      <c r="PKN91" s="47"/>
      <c r="PKO91" s="47"/>
      <c r="PKP91" s="47"/>
      <c r="PKQ91" s="47"/>
      <c r="PKR91" s="47"/>
      <c r="PKS91" s="47"/>
      <c r="PKT91" s="47"/>
      <c r="PKU91" s="47"/>
      <c r="PKV91" s="47"/>
      <c r="PKW91" s="47"/>
      <c r="PKX91" s="47"/>
      <c r="PKY91" s="47"/>
      <c r="PKZ91" s="47"/>
      <c r="PLA91" s="47"/>
      <c r="PLB91" s="47"/>
      <c r="PLC91" s="47"/>
      <c r="PLD91" s="47"/>
      <c r="PLE91" s="47"/>
      <c r="PLF91" s="47"/>
      <c r="PLG91" s="47"/>
      <c r="PLH91" s="47"/>
      <c r="PLI91" s="47"/>
      <c r="PLJ91" s="47"/>
      <c r="PLK91" s="47"/>
      <c r="PLL91" s="47"/>
      <c r="PLM91" s="47"/>
      <c r="PLN91" s="47"/>
      <c r="PLO91" s="47"/>
      <c r="PLP91" s="47"/>
      <c r="PLQ91" s="47"/>
      <c r="PLR91" s="47"/>
      <c r="PLS91" s="47"/>
      <c r="PLT91" s="47"/>
      <c r="PLU91" s="47"/>
      <c r="PLV91" s="47"/>
      <c r="PLW91" s="47"/>
      <c r="PLX91" s="47"/>
      <c r="PLY91" s="47"/>
      <c r="PLZ91" s="47"/>
      <c r="PMA91" s="47"/>
      <c r="PMB91" s="47"/>
      <c r="PMC91" s="47"/>
      <c r="PMD91" s="47"/>
      <c r="PME91" s="47"/>
      <c r="PMF91" s="47"/>
      <c r="PMG91" s="47"/>
      <c r="PMH91" s="47"/>
      <c r="PMI91" s="47"/>
      <c r="PMJ91" s="47"/>
      <c r="PMK91" s="47"/>
      <c r="PML91" s="47"/>
      <c r="PMM91" s="47"/>
      <c r="PMN91" s="47"/>
      <c r="PMO91" s="47"/>
      <c r="PMP91" s="47"/>
      <c r="PMQ91" s="47"/>
      <c r="PMR91" s="47"/>
      <c r="PMS91" s="47"/>
      <c r="PMT91" s="47"/>
      <c r="PMU91" s="47"/>
      <c r="PMV91" s="47"/>
      <c r="PMW91" s="47"/>
      <c r="PMX91" s="47"/>
      <c r="PMY91" s="47"/>
      <c r="PMZ91" s="47"/>
      <c r="PNA91" s="47"/>
      <c r="PNB91" s="47"/>
      <c r="PNC91" s="47"/>
      <c r="PND91" s="47"/>
      <c r="PNE91" s="47"/>
      <c r="PNF91" s="47"/>
      <c r="PNG91" s="47"/>
      <c r="PNH91" s="47"/>
      <c r="PNI91" s="47"/>
      <c r="PNJ91" s="47"/>
      <c r="PNK91" s="47"/>
      <c r="PNL91" s="47"/>
      <c r="PNM91" s="47"/>
      <c r="PNN91" s="47"/>
      <c r="PNO91" s="47"/>
      <c r="PNP91" s="47"/>
      <c r="PNQ91" s="47"/>
      <c r="PNR91" s="47"/>
      <c r="PNS91" s="47"/>
      <c r="PNT91" s="47"/>
      <c r="PNU91" s="47"/>
      <c r="PNV91" s="47"/>
      <c r="PNW91" s="47"/>
      <c r="PNX91" s="47"/>
      <c r="PNY91" s="47"/>
      <c r="PNZ91" s="47"/>
      <c r="POA91" s="47"/>
      <c r="POB91" s="47"/>
      <c r="POC91" s="47"/>
      <c r="POD91" s="47"/>
      <c r="POE91" s="47"/>
      <c r="POF91" s="47"/>
      <c r="POG91" s="47"/>
      <c r="POH91" s="47"/>
      <c r="POI91" s="47"/>
      <c r="POJ91" s="47"/>
      <c r="POK91" s="47"/>
      <c r="POL91" s="47"/>
      <c r="POM91" s="47"/>
      <c r="PON91" s="47"/>
      <c r="POO91" s="47"/>
      <c r="POP91" s="47"/>
      <c r="POQ91" s="47"/>
      <c r="POR91" s="47"/>
      <c r="POS91" s="47"/>
      <c r="POT91" s="47"/>
      <c r="POU91" s="47"/>
      <c r="POV91" s="47"/>
      <c r="POW91" s="47"/>
      <c r="POX91" s="47"/>
      <c r="POY91" s="47"/>
      <c r="POZ91" s="47"/>
      <c r="PPA91" s="47"/>
      <c r="PPB91" s="47"/>
      <c r="PPC91" s="47"/>
      <c r="PPD91" s="47"/>
      <c r="PPE91" s="47"/>
      <c r="PPF91" s="47"/>
      <c r="PPG91" s="47"/>
      <c r="PPH91" s="47"/>
      <c r="PPI91" s="47"/>
      <c r="PPJ91" s="47"/>
      <c r="PPK91" s="47"/>
      <c r="PPL91" s="47"/>
      <c r="PPM91" s="47"/>
      <c r="PPN91" s="47"/>
      <c r="PPO91" s="47"/>
      <c r="PPP91" s="47"/>
      <c r="PPQ91" s="47"/>
      <c r="PPR91" s="47"/>
      <c r="PPS91" s="47"/>
      <c r="PPT91" s="47"/>
      <c r="PPU91" s="47"/>
      <c r="PPV91" s="47"/>
      <c r="PPW91" s="47"/>
      <c r="PPX91" s="47"/>
      <c r="PPY91" s="47"/>
      <c r="PPZ91" s="47"/>
      <c r="PQA91" s="47"/>
      <c r="PQB91" s="47"/>
      <c r="PQC91" s="47"/>
      <c r="PQD91" s="47"/>
      <c r="PQE91" s="47"/>
      <c r="PQF91" s="47"/>
      <c r="PQG91" s="47"/>
      <c r="PQH91" s="47"/>
      <c r="PQI91" s="47"/>
      <c r="PQJ91" s="47"/>
      <c r="PQK91" s="47"/>
      <c r="PQL91" s="47"/>
      <c r="PQM91" s="47"/>
      <c r="PQN91" s="47"/>
      <c r="PQO91" s="47"/>
      <c r="PQP91" s="47"/>
      <c r="PQQ91" s="47"/>
      <c r="PQR91" s="47"/>
      <c r="PQS91" s="47"/>
      <c r="PQT91" s="47"/>
      <c r="PQU91" s="47"/>
      <c r="PQV91" s="47"/>
      <c r="PQW91" s="47"/>
      <c r="PQX91" s="47"/>
      <c r="PQY91" s="47"/>
      <c r="PQZ91" s="47"/>
      <c r="PRA91" s="47"/>
      <c r="PRB91" s="47"/>
      <c r="PRC91" s="47"/>
      <c r="PRD91" s="47"/>
      <c r="PRE91" s="47"/>
      <c r="PRF91" s="47"/>
      <c r="PRG91" s="47"/>
      <c r="PRH91" s="47"/>
      <c r="PRI91" s="47"/>
      <c r="PRJ91" s="47"/>
      <c r="PRK91" s="47"/>
      <c r="PRL91" s="47"/>
      <c r="PRM91" s="47"/>
      <c r="PRN91" s="47"/>
      <c r="PRO91" s="47"/>
      <c r="PRP91" s="47"/>
      <c r="PRQ91" s="47"/>
      <c r="PRR91" s="47"/>
      <c r="PRS91" s="47"/>
      <c r="PRT91" s="47"/>
      <c r="PRU91" s="47"/>
      <c r="PRV91" s="47"/>
      <c r="PRW91" s="47"/>
      <c r="PRX91" s="47"/>
      <c r="PRY91" s="47"/>
      <c r="PRZ91" s="47"/>
      <c r="PSA91" s="47"/>
      <c r="PSB91" s="47"/>
      <c r="PSC91" s="47"/>
      <c r="PSD91" s="47"/>
      <c r="PSE91" s="47"/>
      <c r="PSF91" s="47"/>
      <c r="PSG91" s="47"/>
      <c r="PSH91" s="47"/>
      <c r="PSI91" s="47"/>
      <c r="PSJ91" s="47"/>
      <c r="PSK91" s="47"/>
      <c r="PSL91" s="47"/>
      <c r="PSM91" s="47"/>
      <c r="PSN91" s="47"/>
      <c r="PSO91" s="47"/>
      <c r="PSP91" s="47"/>
      <c r="PSQ91" s="47"/>
      <c r="PSR91" s="47"/>
      <c r="PSS91" s="47"/>
      <c r="PST91" s="47"/>
      <c r="PSU91" s="47"/>
      <c r="PSV91" s="47"/>
      <c r="PSW91" s="47"/>
      <c r="PSX91" s="47"/>
      <c r="PSY91" s="47"/>
      <c r="PSZ91" s="47"/>
      <c r="PTA91" s="47"/>
      <c r="PTB91" s="47"/>
      <c r="PTC91" s="47"/>
      <c r="PTD91" s="47"/>
      <c r="PTE91" s="47"/>
      <c r="PTF91" s="47"/>
      <c r="PTG91" s="47"/>
      <c r="PTH91" s="47"/>
      <c r="PTI91" s="47"/>
      <c r="PTJ91" s="47"/>
      <c r="PTK91" s="47"/>
      <c r="PTL91" s="47"/>
      <c r="PTM91" s="47"/>
      <c r="PTN91" s="47"/>
      <c r="PTO91" s="47"/>
      <c r="PTP91" s="47"/>
      <c r="PTQ91" s="47"/>
      <c r="PTR91" s="47"/>
      <c r="PTS91" s="47"/>
      <c r="PTT91" s="47"/>
      <c r="PTU91" s="47"/>
      <c r="PTV91" s="47"/>
      <c r="PTW91" s="47"/>
      <c r="PTX91" s="47"/>
      <c r="PTY91" s="47"/>
      <c r="PTZ91" s="47"/>
      <c r="PUA91" s="47"/>
      <c r="PUB91" s="47"/>
      <c r="PUC91" s="47"/>
      <c r="PUD91" s="47"/>
      <c r="PUE91" s="47"/>
      <c r="PUF91" s="47"/>
      <c r="PUG91" s="47"/>
      <c r="PUH91" s="47"/>
      <c r="PUI91" s="47"/>
      <c r="PUJ91" s="47"/>
      <c r="PUK91" s="47"/>
      <c r="PUL91" s="47"/>
      <c r="PUM91" s="47"/>
      <c r="PUN91" s="47"/>
      <c r="PUO91" s="47"/>
      <c r="PUP91" s="47"/>
      <c r="PUQ91" s="47"/>
      <c r="PUR91" s="47"/>
      <c r="PUS91" s="47"/>
      <c r="PUT91" s="47"/>
      <c r="PUU91" s="47"/>
      <c r="PUV91" s="47"/>
      <c r="PUW91" s="47"/>
      <c r="PUX91" s="47"/>
      <c r="PUY91" s="47"/>
      <c r="PUZ91" s="47"/>
      <c r="PVA91" s="47"/>
      <c r="PVB91" s="47"/>
      <c r="PVC91" s="47"/>
      <c r="PVD91" s="47"/>
      <c r="PVE91" s="47"/>
      <c r="PVF91" s="47"/>
      <c r="PVG91" s="47"/>
      <c r="PVH91" s="47"/>
      <c r="PVI91" s="47"/>
      <c r="PVJ91" s="47"/>
      <c r="PVK91" s="47"/>
      <c r="PVL91" s="47"/>
      <c r="PVM91" s="47"/>
      <c r="PVN91" s="47"/>
      <c r="PVO91" s="47"/>
      <c r="PVP91" s="47"/>
      <c r="PVQ91" s="47"/>
      <c r="PVR91" s="47"/>
      <c r="PVS91" s="47"/>
      <c r="PVT91" s="47"/>
      <c r="PVU91" s="47"/>
      <c r="PVV91" s="47"/>
      <c r="PVW91" s="47"/>
      <c r="PVX91" s="47"/>
      <c r="PVY91" s="47"/>
      <c r="PVZ91" s="47"/>
      <c r="PWA91" s="47"/>
      <c r="PWB91" s="47"/>
      <c r="PWC91" s="47"/>
      <c r="PWD91" s="47"/>
      <c r="PWE91" s="47"/>
      <c r="PWF91" s="47"/>
      <c r="PWG91" s="47"/>
      <c r="PWH91" s="47"/>
      <c r="PWI91" s="47"/>
      <c r="PWJ91" s="47"/>
      <c r="PWK91" s="47"/>
      <c r="PWL91" s="47"/>
      <c r="PWM91" s="47"/>
      <c r="PWN91" s="47"/>
      <c r="PWO91" s="47"/>
      <c r="PWP91" s="47"/>
      <c r="PWQ91" s="47"/>
      <c r="PWR91" s="47"/>
      <c r="PWS91" s="47"/>
      <c r="PWT91" s="47"/>
      <c r="PWU91" s="47"/>
      <c r="PWV91" s="47"/>
      <c r="PWW91" s="47"/>
      <c r="PWX91" s="47"/>
      <c r="PWY91" s="47"/>
      <c r="PWZ91" s="47"/>
      <c r="PXA91" s="47"/>
      <c r="PXB91" s="47"/>
      <c r="PXC91" s="47"/>
      <c r="PXD91" s="47"/>
      <c r="PXE91" s="47"/>
      <c r="PXF91" s="47"/>
      <c r="PXG91" s="47"/>
      <c r="PXH91" s="47"/>
      <c r="PXI91" s="47"/>
      <c r="PXJ91" s="47"/>
      <c r="PXK91" s="47"/>
      <c r="PXL91" s="47"/>
      <c r="PXM91" s="47"/>
      <c r="PXN91" s="47"/>
      <c r="PXO91" s="47"/>
      <c r="PXP91" s="47"/>
      <c r="PXQ91" s="47"/>
      <c r="PXR91" s="47"/>
      <c r="PXS91" s="47"/>
      <c r="PXT91" s="47"/>
      <c r="PXU91" s="47"/>
      <c r="PXV91" s="47"/>
      <c r="PXW91" s="47"/>
      <c r="PXX91" s="47"/>
      <c r="PXY91" s="47"/>
      <c r="PXZ91" s="47"/>
      <c r="PYA91" s="47"/>
      <c r="PYB91" s="47"/>
      <c r="PYC91" s="47"/>
      <c r="PYD91" s="47"/>
      <c r="PYE91" s="47"/>
      <c r="PYF91" s="47"/>
      <c r="PYG91" s="47"/>
      <c r="PYH91" s="47"/>
      <c r="PYI91" s="47"/>
      <c r="PYJ91" s="47"/>
      <c r="PYK91" s="47"/>
      <c r="PYL91" s="47"/>
      <c r="PYM91" s="47"/>
      <c r="PYN91" s="47"/>
      <c r="PYO91" s="47"/>
      <c r="PYP91" s="47"/>
      <c r="PYQ91" s="47"/>
      <c r="PYR91" s="47"/>
      <c r="PYS91" s="47"/>
      <c r="PYT91" s="47"/>
      <c r="PYU91" s="47"/>
      <c r="PYV91" s="47"/>
      <c r="PYW91" s="47"/>
      <c r="PYX91" s="47"/>
      <c r="PYY91" s="47"/>
      <c r="PYZ91" s="47"/>
      <c r="PZA91" s="47"/>
      <c r="PZB91" s="47"/>
      <c r="PZC91" s="47"/>
      <c r="PZD91" s="47"/>
      <c r="PZE91" s="47"/>
      <c r="PZF91" s="47"/>
      <c r="PZG91" s="47"/>
      <c r="PZH91" s="47"/>
      <c r="PZI91" s="47"/>
      <c r="PZJ91" s="47"/>
      <c r="PZK91" s="47"/>
      <c r="PZL91" s="47"/>
      <c r="PZM91" s="47"/>
      <c r="PZN91" s="47"/>
      <c r="PZO91" s="47"/>
      <c r="PZP91" s="47"/>
      <c r="PZQ91" s="47"/>
      <c r="PZR91" s="47"/>
      <c r="PZS91" s="47"/>
      <c r="PZT91" s="47"/>
      <c r="PZU91" s="47"/>
      <c r="PZV91" s="47"/>
      <c r="PZW91" s="47"/>
      <c r="PZX91" s="47"/>
      <c r="PZY91" s="47"/>
      <c r="PZZ91" s="47"/>
      <c r="QAA91" s="47"/>
      <c r="QAB91" s="47"/>
      <c r="QAC91" s="47"/>
      <c r="QAD91" s="47"/>
      <c r="QAE91" s="47"/>
      <c r="QAF91" s="47"/>
      <c r="QAG91" s="47"/>
      <c r="QAH91" s="47"/>
      <c r="QAI91" s="47"/>
      <c r="QAJ91" s="47"/>
      <c r="QAK91" s="47"/>
      <c r="QAL91" s="47"/>
      <c r="QAM91" s="47"/>
      <c r="QAN91" s="47"/>
      <c r="QAO91" s="47"/>
      <c r="QAP91" s="47"/>
      <c r="QAQ91" s="47"/>
      <c r="QAR91" s="47"/>
      <c r="QAS91" s="47"/>
      <c r="QAT91" s="47"/>
      <c r="QAU91" s="47"/>
      <c r="QAV91" s="47"/>
      <c r="QAW91" s="47"/>
      <c r="QAX91" s="47"/>
      <c r="QAY91" s="47"/>
      <c r="QAZ91" s="47"/>
      <c r="QBA91" s="47"/>
      <c r="QBB91" s="47"/>
      <c r="QBC91" s="47"/>
      <c r="QBD91" s="47"/>
      <c r="QBE91" s="47"/>
      <c r="QBF91" s="47"/>
      <c r="QBG91" s="47"/>
      <c r="QBH91" s="47"/>
      <c r="QBI91" s="47"/>
      <c r="QBJ91" s="47"/>
      <c r="QBK91" s="47"/>
      <c r="QBL91" s="47"/>
      <c r="QBM91" s="47"/>
      <c r="QBN91" s="47"/>
      <c r="QBO91" s="47"/>
      <c r="QBP91" s="47"/>
      <c r="QBQ91" s="47"/>
      <c r="QBR91" s="47"/>
      <c r="QBS91" s="47"/>
      <c r="QBT91" s="47"/>
      <c r="QBU91" s="47"/>
      <c r="QBV91" s="47"/>
      <c r="QBW91" s="47"/>
      <c r="QBX91" s="47"/>
      <c r="QBY91" s="47"/>
      <c r="QBZ91" s="47"/>
      <c r="QCA91" s="47"/>
      <c r="QCB91" s="47"/>
      <c r="QCC91" s="47"/>
      <c r="QCD91" s="47"/>
      <c r="QCE91" s="47"/>
      <c r="QCF91" s="47"/>
      <c r="QCG91" s="47"/>
      <c r="QCH91" s="47"/>
      <c r="QCI91" s="47"/>
      <c r="QCJ91" s="47"/>
      <c r="QCK91" s="47"/>
      <c r="QCL91" s="47"/>
      <c r="QCM91" s="47"/>
      <c r="QCN91" s="47"/>
      <c r="QCO91" s="47"/>
      <c r="QCP91" s="47"/>
      <c r="QCQ91" s="47"/>
      <c r="QCR91" s="47"/>
      <c r="QCS91" s="47"/>
      <c r="QCT91" s="47"/>
      <c r="QCU91" s="47"/>
      <c r="QCV91" s="47"/>
      <c r="QCW91" s="47"/>
      <c r="QCX91" s="47"/>
      <c r="QCY91" s="47"/>
      <c r="QCZ91" s="47"/>
      <c r="QDA91" s="47"/>
      <c r="QDB91" s="47"/>
      <c r="QDC91" s="47"/>
      <c r="QDD91" s="47"/>
      <c r="QDE91" s="47"/>
      <c r="QDF91" s="47"/>
      <c r="QDG91" s="47"/>
      <c r="QDH91" s="47"/>
      <c r="QDI91" s="47"/>
      <c r="QDJ91" s="47"/>
      <c r="QDK91" s="47"/>
      <c r="QDL91" s="47"/>
      <c r="QDM91" s="47"/>
      <c r="QDN91" s="47"/>
      <c r="QDO91" s="47"/>
      <c r="QDP91" s="47"/>
      <c r="QDQ91" s="47"/>
      <c r="QDR91" s="47"/>
      <c r="QDS91" s="47"/>
      <c r="QDT91" s="47"/>
      <c r="QDU91" s="47"/>
      <c r="QDV91" s="47"/>
      <c r="QDW91" s="47"/>
      <c r="QDX91" s="47"/>
      <c r="QDY91" s="47"/>
      <c r="QDZ91" s="47"/>
      <c r="QEA91" s="47"/>
      <c r="QEB91" s="47"/>
      <c r="QEC91" s="47"/>
      <c r="QED91" s="47"/>
      <c r="QEE91" s="47"/>
      <c r="QEF91" s="47"/>
      <c r="QEG91" s="47"/>
      <c r="QEH91" s="47"/>
      <c r="QEI91" s="47"/>
      <c r="QEJ91" s="47"/>
      <c r="QEK91" s="47"/>
      <c r="QEL91" s="47"/>
      <c r="QEM91" s="47"/>
      <c r="QEN91" s="47"/>
      <c r="QEO91" s="47"/>
      <c r="QEP91" s="47"/>
      <c r="QEQ91" s="47"/>
      <c r="QER91" s="47"/>
      <c r="QES91" s="47"/>
      <c r="QET91" s="47"/>
      <c r="QEU91" s="47"/>
      <c r="QEV91" s="47"/>
      <c r="QEW91" s="47"/>
      <c r="QEX91" s="47"/>
      <c r="QEY91" s="47"/>
      <c r="QEZ91" s="47"/>
      <c r="QFA91" s="47"/>
      <c r="QFB91" s="47"/>
      <c r="QFC91" s="47"/>
      <c r="QFD91" s="47"/>
      <c r="QFE91" s="47"/>
      <c r="QFF91" s="47"/>
      <c r="QFG91" s="47"/>
      <c r="QFH91" s="47"/>
      <c r="QFI91" s="47"/>
      <c r="QFJ91" s="47"/>
      <c r="QFK91" s="47"/>
      <c r="QFL91" s="47"/>
      <c r="QFM91" s="47"/>
      <c r="QFN91" s="47"/>
      <c r="QFO91" s="47"/>
      <c r="QFP91" s="47"/>
      <c r="QFQ91" s="47"/>
      <c r="QFR91" s="47"/>
      <c r="QFS91" s="47"/>
      <c r="QFT91" s="47"/>
      <c r="QFU91" s="47"/>
      <c r="QFV91" s="47"/>
      <c r="QFW91" s="47"/>
      <c r="QFX91" s="47"/>
      <c r="QFY91" s="47"/>
      <c r="QFZ91" s="47"/>
      <c r="QGA91" s="47"/>
      <c r="QGB91" s="47"/>
      <c r="QGC91" s="47"/>
      <c r="QGD91" s="47"/>
      <c r="QGE91" s="47"/>
      <c r="QGF91" s="47"/>
      <c r="QGG91" s="47"/>
      <c r="QGH91" s="47"/>
      <c r="QGI91" s="47"/>
      <c r="QGJ91" s="47"/>
      <c r="QGK91" s="47"/>
      <c r="QGL91" s="47"/>
      <c r="QGM91" s="47"/>
      <c r="QGN91" s="47"/>
      <c r="QGO91" s="47"/>
      <c r="QGP91" s="47"/>
      <c r="QGQ91" s="47"/>
      <c r="QGR91" s="47"/>
      <c r="QGS91" s="47"/>
      <c r="QGT91" s="47"/>
      <c r="QGU91" s="47"/>
      <c r="QGV91" s="47"/>
      <c r="QGW91" s="47"/>
      <c r="QGX91" s="47"/>
      <c r="QGY91" s="47"/>
      <c r="QGZ91" s="47"/>
      <c r="QHA91" s="47"/>
      <c r="QHB91" s="47"/>
      <c r="QHC91" s="47"/>
      <c r="QHD91" s="47"/>
      <c r="QHE91" s="47"/>
      <c r="QHF91" s="47"/>
      <c r="QHG91" s="47"/>
      <c r="QHH91" s="47"/>
      <c r="QHI91" s="47"/>
      <c r="QHJ91" s="47"/>
      <c r="QHK91" s="47"/>
      <c r="QHL91" s="47"/>
      <c r="QHM91" s="47"/>
      <c r="QHN91" s="47"/>
      <c r="QHO91" s="47"/>
      <c r="QHP91" s="47"/>
      <c r="QHQ91" s="47"/>
      <c r="QHR91" s="47"/>
      <c r="QHS91" s="47"/>
      <c r="QHT91" s="47"/>
      <c r="QHU91" s="47"/>
      <c r="QHV91" s="47"/>
      <c r="QHW91" s="47"/>
      <c r="QHX91" s="47"/>
      <c r="QHY91" s="47"/>
      <c r="QHZ91" s="47"/>
      <c r="QIA91" s="47"/>
      <c r="QIB91" s="47"/>
      <c r="QIC91" s="47"/>
      <c r="QID91" s="47"/>
      <c r="QIE91" s="47"/>
      <c r="QIF91" s="47"/>
      <c r="QIG91" s="47"/>
      <c r="QIH91" s="47"/>
      <c r="QII91" s="47"/>
      <c r="QIJ91" s="47"/>
      <c r="QIK91" s="47"/>
      <c r="QIL91" s="47"/>
      <c r="QIM91" s="47"/>
      <c r="QIN91" s="47"/>
      <c r="QIO91" s="47"/>
      <c r="QIP91" s="47"/>
      <c r="QIQ91" s="47"/>
      <c r="QIR91" s="47"/>
      <c r="QIS91" s="47"/>
      <c r="QIT91" s="47"/>
      <c r="QIU91" s="47"/>
      <c r="QIV91" s="47"/>
      <c r="QIW91" s="47"/>
      <c r="QIX91" s="47"/>
      <c r="QIY91" s="47"/>
      <c r="QIZ91" s="47"/>
      <c r="QJA91" s="47"/>
      <c r="QJB91" s="47"/>
      <c r="QJC91" s="47"/>
      <c r="QJD91" s="47"/>
      <c r="QJE91" s="47"/>
      <c r="QJF91" s="47"/>
      <c r="QJG91" s="47"/>
      <c r="QJH91" s="47"/>
      <c r="QJI91" s="47"/>
      <c r="QJJ91" s="47"/>
      <c r="QJK91" s="47"/>
      <c r="QJL91" s="47"/>
      <c r="QJM91" s="47"/>
      <c r="QJN91" s="47"/>
      <c r="QJO91" s="47"/>
      <c r="QJP91" s="47"/>
      <c r="QJQ91" s="47"/>
      <c r="QJR91" s="47"/>
      <c r="QJS91" s="47"/>
      <c r="QJT91" s="47"/>
      <c r="QJU91" s="47"/>
      <c r="QJV91" s="47"/>
      <c r="QJW91" s="47"/>
      <c r="QJX91" s="47"/>
      <c r="QJY91" s="47"/>
      <c r="QJZ91" s="47"/>
      <c r="QKA91" s="47"/>
      <c r="QKB91" s="47"/>
      <c r="QKC91" s="47"/>
      <c r="QKD91" s="47"/>
      <c r="QKE91" s="47"/>
      <c r="QKF91" s="47"/>
      <c r="QKG91" s="47"/>
      <c r="QKH91" s="47"/>
      <c r="QKI91" s="47"/>
      <c r="QKJ91" s="47"/>
      <c r="QKK91" s="47"/>
      <c r="QKL91" s="47"/>
      <c r="QKM91" s="47"/>
      <c r="QKN91" s="47"/>
      <c r="QKO91" s="47"/>
      <c r="QKP91" s="47"/>
      <c r="QKQ91" s="47"/>
      <c r="QKR91" s="47"/>
      <c r="QKS91" s="47"/>
      <c r="QKT91" s="47"/>
      <c r="QKU91" s="47"/>
      <c r="QKV91" s="47"/>
      <c r="QKW91" s="47"/>
      <c r="QKX91" s="47"/>
      <c r="QKY91" s="47"/>
      <c r="QKZ91" s="47"/>
      <c r="QLA91" s="47"/>
      <c r="QLB91" s="47"/>
      <c r="QLC91" s="47"/>
      <c r="QLD91" s="47"/>
      <c r="QLE91" s="47"/>
      <c r="QLF91" s="47"/>
      <c r="QLG91" s="47"/>
      <c r="QLH91" s="47"/>
      <c r="QLI91" s="47"/>
      <c r="QLJ91" s="47"/>
      <c r="QLK91" s="47"/>
      <c r="QLL91" s="47"/>
      <c r="QLM91" s="47"/>
      <c r="QLN91" s="47"/>
      <c r="QLO91" s="47"/>
      <c r="QLP91" s="47"/>
      <c r="QLQ91" s="47"/>
      <c r="QLR91" s="47"/>
      <c r="QLS91" s="47"/>
      <c r="QLT91" s="47"/>
      <c r="QLU91" s="47"/>
      <c r="QLV91" s="47"/>
      <c r="QLW91" s="47"/>
      <c r="QLX91" s="47"/>
      <c r="QLY91" s="47"/>
      <c r="QLZ91" s="47"/>
      <c r="QMA91" s="47"/>
      <c r="QMB91" s="47"/>
      <c r="QMC91" s="47"/>
      <c r="QMD91" s="47"/>
      <c r="QME91" s="47"/>
      <c r="QMF91" s="47"/>
      <c r="QMG91" s="47"/>
      <c r="QMH91" s="47"/>
      <c r="QMI91" s="47"/>
      <c r="QMJ91" s="47"/>
      <c r="QMK91" s="47"/>
      <c r="QML91" s="47"/>
      <c r="QMM91" s="47"/>
      <c r="QMN91" s="47"/>
      <c r="QMO91" s="47"/>
      <c r="QMP91" s="47"/>
      <c r="QMQ91" s="47"/>
      <c r="QMR91" s="47"/>
      <c r="QMS91" s="47"/>
      <c r="QMT91" s="47"/>
      <c r="QMU91" s="47"/>
      <c r="QMV91" s="47"/>
      <c r="QMW91" s="47"/>
      <c r="QMX91" s="47"/>
      <c r="QMY91" s="47"/>
      <c r="QMZ91" s="47"/>
      <c r="QNA91" s="47"/>
      <c r="QNB91" s="47"/>
      <c r="QNC91" s="47"/>
      <c r="QND91" s="47"/>
      <c r="QNE91" s="47"/>
      <c r="QNF91" s="47"/>
      <c r="QNG91" s="47"/>
      <c r="QNH91" s="47"/>
      <c r="QNI91" s="47"/>
      <c r="QNJ91" s="47"/>
      <c r="QNK91" s="47"/>
      <c r="QNL91" s="47"/>
      <c r="QNM91" s="47"/>
      <c r="QNN91" s="47"/>
      <c r="QNO91" s="47"/>
      <c r="QNP91" s="47"/>
      <c r="QNQ91" s="47"/>
      <c r="QNR91" s="47"/>
      <c r="QNS91" s="47"/>
      <c r="QNT91" s="47"/>
      <c r="QNU91" s="47"/>
      <c r="QNV91" s="47"/>
      <c r="QNW91" s="47"/>
      <c r="QNX91" s="47"/>
      <c r="QNY91" s="47"/>
      <c r="QNZ91" s="47"/>
      <c r="QOA91" s="47"/>
      <c r="QOB91" s="47"/>
      <c r="QOC91" s="47"/>
      <c r="QOD91" s="47"/>
      <c r="QOE91" s="47"/>
      <c r="QOF91" s="47"/>
      <c r="QOG91" s="47"/>
      <c r="QOH91" s="47"/>
      <c r="QOI91" s="47"/>
      <c r="QOJ91" s="47"/>
      <c r="QOK91" s="47"/>
      <c r="QOL91" s="47"/>
      <c r="QOM91" s="47"/>
      <c r="QON91" s="47"/>
      <c r="QOO91" s="47"/>
      <c r="QOP91" s="47"/>
      <c r="QOQ91" s="47"/>
      <c r="QOR91" s="47"/>
      <c r="QOS91" s="47"/>
      <c r="QOT91" s="47"/>
      <c r="QOU91" s="47"/>
      <c r="QOV91" s="47"/>
      <c r="QOW91" s="47"/>
      <c r="QOX91" s="47"/>
      <c r="QOY91" s="47"/>
      <c r="QOZ91" s="47"/>
      <c r="QPA91" s="47"/>
      <c r="QPB91" s="47"/>
      <c r="QPC91" s="47"/>
      <c r="QPD91" s="47"/>
      <c r="QPE91" s="47"/>
      <c r="QPF91" s="47"/>
      <c r="QPG91" s="47"/>
      <c r="QPH91" s="47"/>
      <c r="QPI91" s="47"/>
      <c r="QPJ91" s="47"/>
      <c r="QPK91" s="47"/>
      <c r="QPL91" s="47"/>
      <c r="QPM91" s="47"/>
      <c r="QPN91" s="47"/>
      <c r="QPO91" s="47"/>
      <c r="QPP91" s="47"/>
      <c r="QPQ91" s="47"/>
      <c r="QPR91" s="47"/>
      <c r="QPS91" s="47"/>
      <c r="QPT91" s="47"/>
      <c r="QPU91" s="47"/>
      <c r="QPV91" s="47"/>
      <c r="QPW91" s="47"/>
      <c r="QPX91" s="47"/>
      <c r="QPY91" s="47"/>
      <c r="QPZ91" s="47"/>
      <c r="QQA91" s="47"/>
      <c r="QQB91" s="47"/>
      <c r="QQC91" s="47"/>
      <c r="QQD91" s="47"/>
      <c r="QQE91" s="47"/>
      <c r="QQF91" s="47"/>
      <c r="QQG91" s="47"/>
      <c r="QQH91" s="47"/>
      <c r="QQI91" s="47"/>
      <c r="QQJ91" s="47"/>
      <c r="QQK91" s="47"/>
      <c r="QQL91" s="47"/>
      <c r="QQM91" s="47"/>
      <c r="QQN91" s="47"/>
      <c r="QQO91" s="47"/>
      <c r="QQP91" s="47"/>
      <c r="QQQ91" s="47"/>
      <c r="QQR91" s="47"/>
      <c r="QQS91" s="47"/>
      <c r="QQT91" s="47"/>
      <c r="QQU91" s="47"/>
      <c r="QQV91" s="47"/>
      <c r="QQW91" s="47"/>
      <c r="QQX91" s="47"/>
      <c r="QQY91" s="47"/>
      <c r="QQZ91" s="47"/>
      <c r="QRA91" s="47"/>
      <c r="QRB91" s="47"/>
      <c r="QRC91" s="47"/>
      <c r="QRD91" s="47"/>
      <c r="QRE91" s="47"/>
      <c r="QRF91" s="47"/>
      <c r="QRG91" s="47"/>
      <c r="QRH91" s="47"/>
      <c r="QRI91" s="47"/>
      <c r="QRJ91" s="47"/>
      <c r="QRK91" s="47"/>
      <c r="QRL91" s="47"/>
      <c r="QRM91" s="47"/>
      <c r="QRN91" s="47"/>
      <c r="QRO91" s="47"/>
      <c r="QRP91" s="47"/>
      <c r="QRQ91" s="47"/>
      <c r="QRR91" s="47"/>
      <c r="QRS91" s="47"/>
      <c r="QRT91" s="47"/>
      <c r="QRU91" s="47"/>
      <c r="QRV91" s="47"/>
      <c r="QRW91" s="47"/>
      <c r="QRX91" s="47"/>
      <c r="QRY91" s="47"/>
      <c r="QRZ91" s="47"/>
      <c r="QSA91" s="47"/>
      <c r="QSB91" s="47"/>
      <c r="QSC91" s="47"/>
      <c r="QSD91" s="47"/>
      <c r="QSE91" s="47"/>
      <c r="QSF91" s="47"/>
      <c r="QSG91" s="47"/>
      <c r="QSH91" s="47"/>
      <c r="QSI91" s="47"/>
      <c r="QSJ91" s="47"/>
      <c r="QSK91" s="47"/>
      <c r="QSL91" s="47"/>
      <c r="QSM91" s="47"/>
      <c r="QSN91" s="47"/>
      <c r="QSO91" s="47"/>
      <c r="QSP91" s="47"/>
      <c r="QSQ91" s="47"/>
      <c r="QSR91" s="47"/>
      <c r="QSS91" s="47"/>
      <c r="QST91" s="47"/>
      <c r="QSU91" s="47"/>
      <c r="QSV91" s="47"/>
      <c r="QSW91" s="47"/>
      <c r="QSX91" s="47"/>
      <c r="QSY91" s="47"/>
      <c r="QSZ91" s="47"/>
      <c r="QTA91" s="47"/>
      <c r="QTB91" s="47"/>
      <c r="QTC91" s="47"/>
      <c r="QTD91" s="47"/>
      <c r="QTE91" s="47"/>
      <c r="QTF91" s="47"/>
      <c r="QTG91" s="47"/>
      <c r="QTH91" s="47"/>
      <c r="QTI91" s="47"/>
      <c r="QTJ91" s="47"/>
      <c r="QTK91" s="47"/>
      <c r="QTL91" s="47"/>
      <c r="QTM91" s="47"/>
      <c r="QTN91" s="47"/>
      <c r="QTO91" s="47"/>
      <c r="QTP91" s="47"/>
      <c r="QTQ91" s="47"/>
      <c r="QTR91" s="47"/>
      <c r="QTS91" s="47"/>
      <c r="QTT91" s="47"/>
      <c r="QTU91" s="47"/>
      <c r="QTV91" s="47"/>
      <c r="QTW91" s="47"/>
      <c r="QTX91" s="47"/>
      <c r="QTY91" s="47"/>
      <c r="QTZ91" s="47"/>
      <c r="QUA91" s="47"/>
      <c r="QUB91" s="47"/>
      <c r="QUC91" s="47"/>
      <c r="QUD91" s="47"/>
      <c r="QUE91" s="47"/>
      <c r="QUF91" s="47"/>
      <c r="QUG91" s="47"/>
      <c r="QUH91" s="47"/>
      <c r="QUI91" s="47"/>
      <c r="QUJ91" s="47"/>
      <c r="QUK91" s="47"/>
      <c r="QUL91" s="47"/>
      <c r="QUM91" s="47"/>
      <c r="QUN91" s="47"/>
      <c r="QUO91" s="47"/>
      <c r="QUP91" s="47"/>
      <c r="QUQ91" s="47"/>
      <c r="QUR91" s="47"/>
      <c r="QUS91" s="47"/>
      <c r="QUT91" s="47"/>
      <c r="QUU91" s="47"/>
      <c r="QUV91" s="47"/>
      <c r="QUW91" s="47"/>
      <c r="QUX91" s="47"/>
      <c r="QUY91" s="47"/>
      <c r="QUZ91" s="47"/>
      <c r="QVA91" s="47"/>
      <c r="QVB91" s="47"/>
      <c r="QVC91" s="47"/>
      <c r="QVD91" s="47"/>
      <c r="QVE91" s="47"/>
      <c r="QVF91" s="47"/>
      <c r="QVG91" s="47"/>
      <c r="QVH91" s="47"/>
      <c r="QVI91" s="47"/>
      <c r="QVJ91" s="47"/>
      <c r="QVK91" s="47"/>
      <c r="QVL91" s="47"/>
      <c r="QVM91" s="47"/>
      <c r="QVN91" s="47"/>
      <c r="QVO91" s="47"/>
      <c r="QVP91" s="47"/>
      <c r="QVQ91" s="47"/>
      <c r="QVR91" s="47"/>
      <c r="QVS91" s="47"/>
      <c r="QVT91" s="47"/>
      <c r="QVU91" s="47"/>
      <c r="QVV91" s="47"/>
      <c r="QVW91" s="47"/>
      <c r="QVX91" s="47"/>
      <c r="QVY91" s="47"/>
      <c r="QVZ91" s="47"/>
      <c r="QWA91" s="47"/>
      <c r="QWB91" s="47"/>
      <c r="QWC91" s="47"/>
      <c r="QWD91" s="47"/>
      <c r="QWE91" s="47"/>
      <c r="QWF91" s="47"/>
      <c r="QWG91" s="47"/>
      <c r="QWH91" s="47"/>
      <c r="QWI91" s="47"/>
      <c r="QWJ91" s="47"/>
      <c r="QWK91" s="47"/>
      <c r="QWL91" s="47"/>
      <c r="QWM91" s="47"/>
      <c r="QWN91" s="47"/>
      <c r="QWO91" s="47"/>
      <c r="QWP91" s="47"/>
      <c r="QWQ91" s="47"/>
      <c r="QWR91" s="47"/>
      <c r="QWS91" s="47"/>
      <c r="QWT91" s="47"/>
      <c r="QWU91" s="47"/>
      <c r="QWV91" s="47"/>
      <c r="QWW91" s="47"/>
      <c r="QWX91" s="47"/>
      <c r="QWY91" s="47"/>
      <c r="QWZ91" s="47"/>
      <c r="QXA91" s="47"/>
      <c r="QXB91" s="47"/>
      <c r="QXC91" s="47"/>
      <c r="QXD91" s="47"/>
      <c r="QXE91" s="47"/>
      <c r="QXF91" s="47"/>
      <c r="QXG91" s="47"/>
      <c r="QXH91" s="47"/>
      <c r="QXI91" s="47"/>
      <c r="QXJ91" s="47"/>
      <c r="QXK91" s="47"/>
      <c r="QXL91" s="47"/>
      <c r="QXM91" s="47"/>
      <c r="QXN91" s="47"/>
      <c r="QXO91" s="47"/>
      <c r="QXP91" s="47"/>
      <c r="QXQ91" s="47"/>
      <c r="QXR91" s="47"/>
      <c r="QXS91" s="47"/>
      <c r="QXT91" s="47"/>
      <c r="QXU91" s="47"/>
      <c r="QXV91" s="47"/>
      <c r="QXW91" s="47"/>
      <c r="QXX91" s="47"/>
      <c r="QXY91" s="47"/>
      <c r="QXZ91" s="47"/>
      <c r="QYA91" s="47"/>
      <c r="QYB91" s="47"/>
      <c r="QYC91" s="47"/>
      <c r="QYD91" s="47"/>
      <c r="QYE91" s="47"/>
      <c r="QYF91" s="47"/>
      <c r="QYG91" s="47"/>
      <c r="QYH91" s="47"/>
      <c r="QYI91" s="47"/>
      <c r="QYJ91" s="47"/>
      <c r="QYK91" s="47"/>
      <c r="QYL91" s="47"/>
      <c r="QYM91" s="47"/>
      <c r="QYN91" s="47"/>
      <c r="QYO91" s="47"/>
      <c r="QYP91" s="47"/>
      <c r="QYQ91" s="47"/>
      <c r="QYR91" s="47"/>
      <c r="QYS91" s="47"/>
      <c r="QYT91" s="47"/>
      <c r="QYU91" s="47"/>
      <c r="QYV91" s="47"/>
      <c r="QYW91" s="47"/>
      <c r="QYX91" s="47"/>
      <c r="QYY91" s="47"/>
      <c r="QYZ91" s="47"/>
      <c r="QZA91" s="47"/>
      <c r="QZB91" s="47"/>
      <c r="QZC91" s="47"/>
      <c r="QZD91" s="47"/>
      <c r="QZE91" s="47"/>
      <c r="QZF91" s="47"/>
      <c r="QZG91" s="47"/>
      <c r="QZH91" s="47"/>
      <c r="QZI91" s="47"/>
      <c r="QZJ91" s="47"/>
      <c r="QZK91" s="47"/>
      <c r="QZL91" s="47"/>
      <c r="QZM91" s="47"/>
      <c r="QZN91" s="47"/>
      <c r="QZO91" s="47"/>
      <c r="QZP91" s="47"/>
      <c r="QZQ91" s="47"/>
      <c r="QZR91" s="47"/>
      <c r="QZS91" s="47"/>
      <c r="QZT91" s="47"/>
      <c r="QZU91" s="47"/>
      <c r="QZV91" s="47"/>
      <c r="QZW91" s="47"/>
      <c r="QZX91" s="47"/>
      <c r="QZY91" s="47"/>
      <c r="QZZ91" s="47"/>
      <c r="RAA91" s="47"/>
      <c r="RAB91" s="47"/>
      <c r="RAC91" s="47"/>
      <c r="RAD91" s="47"/>
      <c r="RAE91" s="47"/>
      <c r="RAF91" s="47"/>
      <c r="RAG91" s="47"/>
      <c r="RAH91" s="47"/>
      <c r="RAI91" s="47"/>
      <c r="RAJ91" s="47"/>
      <c r="RAK91" s="47"/>
      <c r="RAL91" s="47"/>
      <c r="RAM91" s="47"/>
      <c r="RAN91" s="47"/>
      <c r="RAO91" s="47"/>
      <c r="RAP91" s="47"/>
      <c r="RAQ91" s="47"/>
      <c r="RAR91" s="47"/>
      <c r="RAS91" s="47"/>
      <c r="RAT91" s="47"/>
      <c r="RAU91" s="47"/>
      <c r="RAV91" s="47"/>
      <c r="RAW91" s="47"/>
      <c r="RAX91" s="47"/>
      <c r="RAY91" s="47"/>
      <c r="RAZ91" s="47"/>
      <c r="RBA91" s="47"/>
      <c r="RBB91" s="47"/>
      <c r="RBC91" s="47"/>
      <c r="RBD91" s="47"/>
      <c r="RBE91" s="47"/>
      <c r="RBF91" s="47"/>
      <c r="RBG91" s="47"/>
      <c r="RBH91" s="47"/>
      <c r="RBI91" s="47"/>
      <c r="RBJ91" s="47"/>
      <c r="RBK91" s="47"/>
      <c r="RBL91" s="47"/>
      <c r="RBM91" s="47"/>
      <c r="RBN91" s="47"/>
      <c r="RBO91" s="47"/>
      <c r="RBP91" s="47"/>
      <c r="RBQ91" s="47"/>
      <c r="RBR91" s="47"/>
      <c r="RBS91" s="47"/>
      <c r="RBT91" s="47"/>
      <c r="RBU91" s="47"/>
      <c r="RBV91" s="47"/>
      <c r="RBW91" s="47"/>
      <c r="RBX91" s="47"/>
      <c r="RBY91" s="47"/>
      <c r="RBZ91" s="47"/>
      <c r="RCA91" s="47"/>
      <c r="RCB91" s="47"/>
      <c r="RCC91" s="47"/>
      <c r="RCD91" s="47"/>
      <c r="RCE91" s="47"/>
      <c r="RCF91" s="47"/>
      <c r="RCG91" s="47"/>
      <c r="RCH91" s="47"/>
      <c r="RCI91" s="47"/>
      <c r="RCJ91" s="47"/>
      <c r="RCK91" s="47"/>
      <c r="RCL91" s="47"/>
      <c r="RCM91" s="47"/>
      <c r="RCN91" s="47"/>
      <c r="RCO91" s="47"/>
      <c r="RCP91" s="47"/>
      <c r="RCQ91" s="47"/>
      <c r="RCR91" s="47"/>
      <c r="RCS91" s="47"/>
      <c r="RCT91" s="47"/>
      <c r="RCU91" s="47"/>
      <c r="RCV91" s="47"/>
      <c r="RCW91" s="47"/>
      <c r="RCX91" s="47"/>
      <c r="RCY91" s="47"/>
      <c r="RCZ91" s="47"/>
      <c r="RDA91" s="47"/>
      <c r="RDB91" s="47"/>
      <c r="RDC91" s="47"/>
      <c r="RDD91" s="47"/>
      <c r="RDE91" s="47"/>
      <c r="RDF91" s="47"/>
      <c r="RDG91" s="47"/>
      <c r="RDH91" s="47"/>
      <c r="RDI91" s="47"/>
      <c r="RDJ91" s="47"/>
      <c r="RDK91" s="47"/>
      <c r="RDL91" s="47"/>
      <c r="RDM91" s="47"/>
      <c r="RDN91" s="47"/>
      <c r="RDO91" s="47"/>
      <c r="RDP91" s="47"/>
      <c r="RDQ91" s="47"/>
      <c r="RDR91" s="47"/>
      <c r="RDS91" s="47"/>
      <c r="RDT91" s="47"/>
      <c r="RDU91" s="47"/>
      <c r="RDV91" s="47"/>
      <c r="RDW91" s="47"/>
      <c r="RDX91" s="47"/>
      <c r="RDY91" s="47"/>
      <c r="RDZ91" s="47"/>
      <c r="REA91" s="47"/>
      <c r="REB91" s="47"/>
      <c r="REC91" s="47"/>
      <c r="RED91" s="47"/>
      <c r="REE91" s="47"/>
      <c r="REF91" s="47"/>
      <c r="REG91" s="47"/>
      <c r="REH91" s="47"/>
      <c r="REI91" s="47"/>
      <c r="REJ91" s="47"/>
      <c r="REK91" s="47"/>
      <c r="REL91" s="47"/>
      <c r="REM91" s="47"/>
      <c r="REN91" s="47"/>
      <c r="REO91" s="47"/>
      <c r="REP91" s="47"/>
      <c r="REQ91" s="47"/>
      <c r="RER91" s="47"/>
      <c r="RES91" s="47"/>
      <c r="RET91" s="47"/>
      <c r="REU91" s="47"/>
      <c r="REV91" s="47"/>
      <c r="REW91" s="47"/>
      <c r="REX91" s="47"/>
      <c r="REY91" s="47"/>
      <c r="REZ91" s="47"/>
      <c r="RFA91" s="47"/>
      <c r="RFB91" s="47"/>
      <c r="RFC91" s="47"/>
      <c r="RFD91" s="47"/>
      <c r="RFE91" s="47"/>
      <c r="RFF91" s="47"/>
      <c r="RFG91" s="47"/>
      <c r="RFH91" s="47"/>
      <c r="RFI91" s="47"/>
      <c r="RFJ91" s="47"/>
      <c r="RFK91" s="47"/>
      <c r="RFL91" s="47"/>
      <c r="RFM91" s="47"/>
      <c r="RFN91" s="47"/>
      <c r="RFO91" s="47"/>
      <c r="RFP91" s="47"/>
      <c r="RFQ91" s="47"/>
      <c r="RFR91" s="47"/>
      <c r="RFS91" s="47"/>
      <c r="RFT91" s="47"/>
      <c r="RFU91" s="47"/>
      <c r="RFV91" s="47"/>
      <c r="RFW91" s="47"/>
      <c r="RFX91" s="47"/>
      <c r="RFY91" s="47"/>
      <c r="RFZ91" s="47"/>
      <c r="RGA91" s="47"/>
      <c r="RGB91" s="47"/>
      <c r="RGC91" s="47"/>
      <c r="RGD91" s="47"/>
      <c r="RGE91" s="47"/>
      <c r="RGF91" s="47"/>
      <c r="RGG91" s="47"/>
      <c r="RGH91" s="47"/>
      <c r="RGI91" s="47"/>
      <c r="RGJ91" s="47"/>
      <c r="RGK91" s="47"/>
      <c r="RGL91" s="47"/>
      <c r="RGM91" s="47"/>
      <c r="RGN91" s="47"/>
      <c r="RGO91" s="47"/>
      <c r="RGP91" s="47"/>
      <c r="RGQ91" s="47"/>
      <c r="RGR91" s="47"/>
      <c r="RGS91" s="47"/>
      <c r="RGT91" s="47"/>
      <c r="RGU91" s="47"/>
      <c r="RGV91" s="47"/>
      <c r="RGW91" s="47"/>
      <c r="RGX91" s="47"/>
      <c r="RGY91" s="47"/>
      <c r="RGZ91" s="47"/>
      <c r="RHA91" s="47"/>
      <c r="RHB91" s="47"/>
      <c r="RHC91" s="47"/>
      <c r="RHD91" s="47"/>
      <c r="RHE91" s="47"/>
      <c r="RHF91" s="47"/>
      <c r="RHG91" s="47"/>
      <c r="RHH91" s="47"/>
      <c r="RHI91" s="47"/>
      <c r="RHJ91" s="47"/>
      <c r="RHK91" s="47"/>
      <c r="RHL91" s="47"/>
      <c r="RHM91" s="47"/>
      <c r="RHN91" s="47"/>
      <c r="RHO91" s="47"/>
      <c r="RHP91" s="47"/>
      <c r="RHQ91" s="47"/>
      <c r="RHR91" s="47"/>
      <c r="RHS91" s="47"/>
      <c r="RHT91" s="47"/>
      <c r="RHU91" s="47"/>
      <c r="RHV91" s="47"/>
      <c r="RHW91" s="47"/>
      <c r="RHX91" s="47"/>
      <c r="RHY91" s="47"/>
      <c r="RHZ91" s="47"/>
      <c r="RIA91" s="47"/>
      <c r="RIB91" s="47"/>
      <c r="RIC91" s="47"/>
      <c r="RID91" s="47"/>
      <c r="RIE91" s="47"/>
      <c r="RIF91" s="47"/>
      <c r="RIG91" s="47"/>
      <c r="RIH91" s="47"/>
      <c r="RII91" s="47"/>
      <c r="RIJ91" s="47"/>
      <c r="RIK91" s="47"/>
      <c r="RIL91" s="47"/>
      <c r="RIM91" s="47"/>
      <c r="RIN91" s="47"/>
      <c r="RIO91" s="47"/>
      <c r="RIP91" s="47"/>
      <c r="RIQ91" s="47"/>
      <c r="RIR91" s="47"/>
      <c r="RIS91" s="47"/>
      <c r="RIT91" s="47"/>
      <c r="RIU91" s="47"/>
      <c r="RIV91" s="47"/>
      <c r="RIW91" s="47"/>
      <c r="RIX91" s="47"/>
      <c r="RIY91" s="47"/>
      <c r="RIZ91" s="47"/>
      <c r="RJA91" s="47"/>
      <c r="RJB91" s="47"/>
      <c r="RJC91" s="47"/>
      <c r="RJD91" s="47"/>
      <c r="RJE91" s="47"/>
      <c r="RJF91" s="47"/>
      <c r="RJG91" s="47"/>
      <c r="RJH91" s="47"/>
      <c r="RJI91" s="47"/>
      <c r="RJJ91" s="47"/>
      <c r="RJK91" s="47"/>
      <c r="RJL91" s="47"/>
      <c r="RJM91" s="47"/>
      <c r="RJN91" s="47"/>
      <c r="RJO91" s="47"/>
      <c r="RJP91" s="47"/>
      <c r="RJQ91" s="47"/>
      <c r="RJR91" s="47"/>
      <c r="RJS91" s="47"/>
      <c r="RJT91" s="47"/>
      <c r="RJU91" s="47"/>
      <c r="RJV91" s="47"/>
      <c r="RJW91" s="47"/>
      <c r="RJX91" s="47"/>
      <c r="RJY91" s="47"/>
      <c r="RJZ91" s="47"/>
      <c r="RKA91" s="47"/>
      <c r="RKB91" s="47"/>
      <c r="RKC91" s="47"/>
      <c r="RKD91" s="47"/>
      <c r="RKE91" s="47"/>
      <c r="RKF91" s="47"/>
      <c r="RKG91" s="47"/>
      <c r="RKH91" s="47"/>
      <c r="RKI91" s="47"/>
      <c r="RKJ91" s="47"/>
      <c r="RKK91" s="47"/>
      <c r="RKL91" s="47"/>
      <c r="RKM91" s="47"/>
      <c r="RKN91" s="47"/>
      <c r="RKO91" s="47"/>
      <c r="RKP91" s="47"/>
      <c r="RKQ91" s="47"/>
      <c r="RKR91" s="47"/>
      <c r="RKS91" s="47"/>
      <c r="RKT91" s="47"/>
      <c r="RKU91" s="47"/>
      <c r="RKV91" s="47"/>
      <c r="RKW91" s="47"/>
      <c r="RKX91" s="47"/>
      <c r="RKY91" s="47"/>
      <c r="RKZ91" s="47"/>
      <c r="RLA91" s="47"/>
      <c r="RLB91" s="47"/>
      <c r="RLC91" s="47"/>
      <c r="RLD91" s="47"/>
      <c r="RLE91" s="47"/>
      <c r="RLF91" s="47"/>
      <c r="RLG91" s="47"/>
      <c r="RLH91" s="47"/>
      <c r="RLI91" s="47"/>
      <c r="RLJ91" s="47"/>
      <c r="RLK91" s="47"/>
      <c r="RLL91" s="47"/>
      <c r="RLM91" s="47"/>
      <c r="RLN91" s="47"/>
      <c r="RLO91" s="47"/>
      <c r="RLP91" s="47"/>
      <c r="RLQ91" s="47"/>
      <c r="RLR91" s="47"/>
      <c r="RLS91" s="47"/>
      <c r="RLT91" s="47"/>
      <c r="RLU91" s="47"/>
      <c r="RLV91" s="47"/>
      <c r="RLW91" s="47"/>
      <c r="RLX91" s="47"/>
      <c r="RLY91" s="47"/>
      <c r="RLZ91" s="47"/>
      <c r="RMA91" s="47"/>
      <c r="RMB91" s="47"/>
      <c r="RMC91" s="47"/>
      <c r="RMD91" s="47"/>
      <c r="RME91" s="47"/>
      <c r="RMF91" s="47"/>
      <c r="RMG91" s="47"/>
      <c r="RMH91" s="47"/>
      <c r="RMI91" s="47"/>
      <c r="RMJ91" s="47"/>
      <c r="RMK91" s="47"/>
      <c r="RML91" s="47"/>
      <c r="RMM91" s="47"/>
      <c r="RMN91" s="47"/>
      <c r="RMO91" s="47"/>
      <c r="RMP91" s="47"/>
      <c r="RMQ91" s="47"/>
      <c r="RMR91" s="47"/>
      <c r="RMS91" s="47"/>
      <c r="RMT91" s="47"/>
      <c r="RMU91" s="47"/>
      <c r="RMV91" s="47"/>
      <c r="RMW91" s="47"/>
      <c r="RMX91" s="47"/>
      <c r="RMY91" s="47"/>
      <c r="RMZ91" s="47"/>
      <c r="RNA91" s="47"/>
      <c r="RNB91" s="47"/>
      <c r="RNC91" s="47"/>
      <c r="RND91" s="47"/>
      <c r="RNE91" s="47"/>
      <c r="RNF91" s="47"/>
      <c r="RNG91" s="47"/>
      <c r="RNH91" s="47"/>
      <c r="RNI91" s="47"/>
      <c r="RNJ91" s="47"/>
      <c r="RNK91" s="47"/>
      <c r="RNL91" s="47"/>
      <c r="RNM91" s="47"/>
      <c r="RNN91" s="47"/>
      <c r="RNO91" s="47"/>
      <c r="RNP91" s="47"/>
      <c r="RNQ91" s="47"/>
      <c r="RNR91" s="47"/>
      <c r="RNS91" s="47"/>
      <c r="RNT91" s="47"/>
      <c r="RNU91" s="47"/>
      <c r="RNV91" s="47"/>
      <c r="RNW91" s="47"/>
      <c r="RNX91" s="47"/>
      <c r="RNY91" s="47"/>
      <c r="RNZ91" s="47"/>
      <c r="ROA91" s="47"/>
      <c r="ROB91" s="47"/>
      <c r="ROC91" s="47"/>
      <c r="ROD91" s="47"/>
      <c r="ROE91" s="47"/>
      <c r="ROF91" s="47"/>
      <c r="ROG91" s="47"/>
      <c r="ROH91" s="47"/>
      <c r="ROI91" s="47"/>
      <c r="ROJ91" s="47"/>
      <c r="ROK91" s="47"/>
      <c r="ROL91" s="47"/>
      <c r="ROM91" s="47"/>
      <c r="RON91" s="47"/>
      <c r="ROO91" s="47"/>
      <c r="ROP91" s="47"/>
      <c r="ROQ91" s="47"/>
      <c r="ROR91" s="47"/>
      <c r="ROS91" s="47"/>
      <c r="ROT91" s="47"/>
      <c r="ROU91" s="47"/>
      <c r="ROV91" s="47"/>
      <c r="ROW91" s="47"/>
      <c r="ROX91" s="47"/>
      <c r="ROY91" s="47"/>
      <c r="ROZ91" s="47"/>
      <c r="RPA91" s="47"/>
      <c r="RPB91" s="47"/>
      <c r="RPC91" s="47"/>
      <c r="RPD91" s="47"/>
      <c r="RPE91" s="47"/>
      <c r="RPF91" s="47"/>
      <c r="RPG91" s="47"/>
      <c r="RPH91" s="47"/>
      <c r="RPI91" s="47"/>
      <c r="RPJ91" s="47"/>
      <c r="RPK91" s="47"/>
      <c r="RPL91" s="47"/>
      <c r="RPM91" s="47"/>
      <c r="RPN91" s="47"/>
      <c r="RPO91" s="47"/>
      <c r="RPP91" s="47"/>
      <c r="RPQ91" s="47"/>
      <c r="RPR91" s="47"/>
      <c r="RPS91" s="47"/>
      <c r="RPT91" s="47"/>
      <c r="RPU91" s="47"/>
      <c r="RPV91" s="47"/>
      <c r="RPW91" s="47"/>
      <c r="RPX91" s="47"/>
      <c r="RPY91" s="47"/>
      <c r="RPZ91" s="47"/>
      <c r="RQA91" s="47"/>
      <c r="RQB91" s="47"/>
      <c r="RQC91" s="47"/>
      <c r="RQD91" s="47"/>
      <c r="RQE91" s="47"/>
      <c r="RQF91" s="47"/>
      <c r="RQG91" s="47"/>
      <c r="RQH91" s="47"/>
      <c r="RQI91" s="47"/>
      <c r="RQJ91" s="47"/>
      <c r="RQK91" s="47"/>
      <c r="RQL91" s="47"/>
      <c r="RQM91" s="47"/>
      <c r="RQN91" s="47"/>
      <c r="RQO91" s="47"/>
      <c r="RQP91" s="47"/>
      <c r="RQQ91" s="47"/>
      <c r="RQR91" s="47"/>
      <c r="RQS91" s="47"/>
      <c r="RQT91" s="47"/>
      <c r="RQU91" s="47"/>
      <c r="RQV91" s="47"/>
      <c r="RQW91" s="47"/>
      <c r="RQX91" s="47"/>
      <c r="RQY91" s="47"/>
      <c r="RQZ91" s="47"/>
      <c r="RRA91" s="47"/>
      <c r="RRB91" s="47"/>
      <c r="RRC91" s="47"/>
      <c r="RRD91" s="47"/>
      <c r="RRE91" s="47"/>
      <c r="RRF91" s="47"/>
      <c r="RRG91" s="47"/>
      <c r="RRH91" s="47"/>
      <c r="RRI91" s="47"/>
      <c r="RRJ91" s="47"/>
      <c r="RRK91" s="47"/>
      <c r="RRL91" s="47"/>
      <c r="RRM91" s="47"/>
      <c r="RRN91" s="47"/>
      <c r="RRO91" s="47"/>
      <c r="RRP91" s="47"/>
      <c r="RRQ91" s="47"/>
      <c r="RRR91" s="47"/>
      <c r="RRS91" s="47"/>
      <c r="RRT91" s="47"/>
      <c r="RRU91" s="47"/>
      <c r="RRV91" s="47"/>
      <c r="RRW91" s="47"/>
      <c r="RRX91" s="47"/>
      <c r="RRY91" s="47"/>
      <c r="RRZ91" s="47"/>
      <c r="RSA91" s="47"/>
      <c r="RSB91" s="47"/>
      <c r="RSC91" s="47"/>
      <c r="RSD91" s="47"/>
      <c r="RSE91" s="47"/>
      <c r="RSF91" s="47"/>
      <c r="RSG91" s="47"/>
      <c r="RSH91" s="47"/>
      <c r="RSI91" s="47"/>
      <c r="RSJ91" s="47"/>
      <c r="RSK91" s="47"/>
      <c r="RSL91" s="47"/>
      <c r="RSM91" s="47"/>
      <c r="RSN91" s="47"/>
      <c r="RSO91" s="47"/>
      <c r="RSP91" s="47"/>
      <c r="RSQ91" s="47"/>
      <c r="RSR91" s="47"/>
      <c r="RSS91" s="47"/>
      <c r="RST91" s="47"/>
      <c r="RSU91" s="47"/>
      <c r="RSV91" s="47"/>
      <c r="RSW91" s="47"/>
      <c r="RSX91" s="47"/>
      <c r="RSY91" s="47"/>
      <c r="RSZ91" s="47"/>
      <c r="RTA91" s="47"/>
      <c r="RTB91" s="47"/>
      <c r="RTC91" s="47"/>
      <c r="RTD91" s="47"/>
      <c r="RTE91" s="47"/>
      <c r="RTF91" s="47"/>
      <c r="RTG91" s="47"/>
      <c r="RTH91" s="47"/>
      <c r="RTI91" s="47"/>
      <c r="RTJ91" s="47"/>
      <c r="RTK91" s="47"/>
      <c r="RTL91" s="47"/>
      <c r="RTM91" s="47"/>
      <c r="RTN91" s="47"/>
      <c r="RTO91" s="47"/>
      <c r="RTP91" s="47"/>
      <c r="RTQ91" s="47"/>
      <c r="RTR91" s="47"/>
      <c r="RTS91" s="47"/>
      <c r="RTT91" s="47"/>
      <c r="RTU91" s="47"/>
      <c r="RTV91" s="47"/>
      <c r="RTW91" s="47"/>
      <c r="RTX91" s="47"/>
      <c r="RTY91" s="47"/>
      <c r="RTZ91" s="47"/>
      <c r="RUA91" s="47"/>
      <c r="RUB91" s="47"/>
      <c r="RUC91" s="47"/>
      <c r="RUD91" s="47"/>
      <c r="RUE91" s="47"/>
      <c r="RUF91" s="47"/>
      <c r="RUG91" s="47"/>
      <c r="RUH91" s="47"/>
      <c r="RUI91" s="47"/>
      <c r="RUJ91" s="47"/>
      <c r="RUK91" s="47"/>
      <c r="RUL91" s="47"/>
      <c r="RUM91" s="47"/>
      <c r="RUN91" s="47"/>
      <c r="RUO91" s="47"/>
      <c r="RUP91" s="47"/>
      <c r="RUQ91" s="47"/>
      <c r="RUR91" s="47"/>
      <c r="RUS91" s="47"/>
      <c r="RUT91" s="47"/>
      <c r="RUU91" s="47"/>
      <c r="RUV91" s="47"/>
      <c r="RUW91" s="47"/>
      <c r="RUX91" s="47"/>
      <c r="RUY91" s="47"/>
      <c r="RUZ91" s="47"/>
      <c r="RVA91" s="47"/>
      <c r="RVB91" s="47"/>
      <c r="RVC91" s="47"/>
      <c r="RVD91" s="47"/>
      <c r="RVE91" s="47"/>
      <c r="RVF91" s="47"/>
      <c r="RVG91" s="47"/>
      <c r="RVH91" s="47"/>
      <c r="RVI91" s="47"/>
      <c r="RVJ91" s="47"/>
      <c r="RVK91" s="47"/>
      <c r="RVL91" s="47"/>
      <c r="RVM91" s="47"/>
      <c r="RVN91" s="47"/>
      <c r="RVO91" s="47"/>
      <c r="RVP91" s="47"/>
      <c r="RVQ91" s="47"/>
      <c r="RVR91" s="47"/>
      <c r="RVS91" s="47"/>
      <c r="RVT91" s="47"/>
      <c r="RVU91" s="47"/>
      <c r="RVV91" s="47"/>
      <c r="RVW91" s="47"/>
      <c r="RVX91" s="47"/>
      <c r="RVY91" s="47"/>
      <c r="RVZ91" s="47"/>
      <c r="RWA91" s="47"/>
      <c r="RWB91" s="47"/>
      <c r="RWC91" s="47"/>
      <c r="RWD91" s="47"/>
      <c r="RWE91" s="47"/>
      <c r="RWF91" s="47"/>
      <c r="RWG91" s="47"/>
      <c r="RWH91" s="47"/>
      <c r="RWI91" s="47"/>
      <c r="RWJ91" s="47"/>
      <c r="RWK91" s="47"/>
      <c r="RWL91" s="47"/>
      <c r="RWM91" s="47"/>
      <c r="RWN91" s="47"/>
      <c r="RWO91" s="47"/>
      <c r="RWP91" s="47"/>
      <c r="RWQ91" s="47"/>
      <c r="RWR91" s="47"/>
      <c r="RWS91" s="47"/>
      <c r="RWT91" s="47"/>
      <c r="RWU91" s="47"/>
      <c r="RWV91" s="47"/>
      <c r="RWW91" s="47"/>
      <c r="RWX91" s="47"/>
      <c r="RWY91" s="47"/>
      <c r="RWZ91" s="47"/>
      <c r="RXA91" s="47"/>
      <c r="RXB91" s="47"/>
      <c r="RXC91" s="47"/>
      <c r="RXD91" s="47"/>
      <c r="RXE91" s="47"/>
      <c r="RXF91" s="47"/>
      <c r="RXG91" s="47"/>
      <c r="RXH91" s="47"/>
      <c r="RXI91" s="47"/>
      <c r="RXJ91" s="47"/>
      <c r="RXK91" s="47"/>
      <c r="RXL91" s="47"/>
      <c r="RXM91" s="47"/>
      <c r="RXN91" s="47"/>
      <c r="RXO91" s="47"/>
      <c r="RXP91" s="47"/>
      <c r="RXQ91" s="47"/>
      <c r="RXR91" s="47"/>
      <c r="RXS91" s="47"/>
      <c r="RXT91" s="47"/>
      <c r="RXU91" s="47"/>
      <c r="RXV91" s="47"/>
      <c r="RXW91" s="47"/>
      <c r="RXX91" s="47"/>
      <c r="RXY91" s="47"/>
      <c r="RXZ91" s="47"/>
      <c r="RYA91" s="47"/>
      <c r="RYB91" s="47"/>
      <c r="RYC91" s="47"/>
      <c r="RYD91" s="47"/>
      <c r="RYE91" s="47"/>
      <c r="RYF91" s="47"/>
      <c r="RYG91" s="47"/>
      <c r="RYH91" s="47"/>
      <c r="RYI91" s="47"/>
      <c r="RYJ91" s="47"/>
      <c r="RYK91" s="47"/>
      <c r="RYL91" s="47"/>
      <c r="RYM91" s="47"/>
      <c r="RYN91" s="47"/>
      <c r="RYO91" s="47"/>
      <c r="RYP91" s="47"/>
      <c r="RYQ91" s="47"/>
      <c r="RYR91" s="47"/>
      <c r="RYS91" s="47"/>
      <c r="RYT91" s="47"/>
      <c r="RYU91" s="47"/>
      <c r="RYV91" s="47"/>
      <c r="RYW91" s="47"/>
      <c r="RYX91" s="47"/>
      <c r="RYY91" s="47"/>
      <c r="RYZ91" s="47"/>
      <c r="RZA91" s="47"/>
      <c r="RZB91" s="47"/>
      <c r="RZC91" s="47"/>
      <c r="RZD91" s="47"/>
      <c r="RZE91" s="47"/>
      <c r="RZF91" s="47"/>
      <c r="RZG91" s="47"/>
      <c r="RZH91" s="47"/>
      <c r="RZI91" s="47"/>
      <c r="RZJ91" s="47"/>
      <c r="RZK91" s="47"/>
      <c r="RZL91" s="47"/>
      <c r="RZM91" s="47"/>
      <c r="RZN91" s="47"/>
      <c r="RZO91" s="47"/>
      <c r="RZP91" s="47"/>
      <c r="RZQ91" s="47"/>
      <c r="RZR91" s="47"/>
      <c r="RZS91" s="47"/>
      <c r="RZT91" s="47"/>
      <c r="RZU91" s="47"/>
      <c r="RZV91" s="47"/>
      <c r="RZW91" s="47"/>
      <c r="RZX91" s="47"/>
      <c r="RZY91" s="47"/>
      <c r="RZZ91" s="47"/>
      <c r="SAA91" s="47"/>
      <c r="SAB91" s="47"/>
      <c r="SAC91" s="47"/>
      <c r="SAD91" s="47"/>
      <c r="SAE91" s="47"/>
      <c r="SAF91" s="47"/>
      <c r="SAG91" s="47"/>
      <c r="SAH91" s="47"/>
      <c r="SAI91" s="47"/>
      <c r="SAJ91" s="47"/>
      <c r="SAK91" s="47"/>
      <c r="SAL91" s="47"/>
      <c r="SAM91" s="47"/>
      <c r="SAN91" s="47"/>
      <c r="SAO91" s="47"/>
      <c r="SAP91" s="47"/>
      <c r="SAQ91" s="47"/>
      <c r="SAR91" s="47"/>
      <c r="SAS91" s="47"/>
      <c r="SAT91" s="47"/>
      <c r="SAU91" s="47"/>
      <c r="SAV91" s="47"/>
      <c r="SAW91" s="47"/>
      <c r="SAX91" s="47"/>
      <c r="SAY91" s="47"/>
      <c r="SAZ91" s="47"/>
      <c r="SBA91" s="47"/>
      <c r="SBB91" s="47"/>
      <c r="SBC91" s="47"/>
      <c r="SBD91" s="47"/>
      <c r="SBE91" s="47"/>
      <c r="SBF91" s="47"/>
      <c r="SBG91" s="47"/>
      <c r="SBH91" s="47"/>
      <c r="SBI91" s="47"/>
      <c r="SBJ91" s="47"/>
      <c r="SBK91" s="47"/>
      <c r="SBL91" s="47"/>
      <c r="SBM91" s="47"/>
      <c r="SBN91" s="47"/>
      <c r="SBO91" s="47"/>
      <c r="SBP91" s="47"/>
      <c r="SBQ91" s="47"/>
      <c r="SBR91" s="47"/>
      <c r="SBS91" s="47"/>
      <c r="SBT91" s="47"/>
      <c r="SBU91" s="47"/>
      <c r="SBV91" s="47"/>
      <c r="SBW91" s="47"/>
      <c r="SBX91" s="47"/>
      <c r="SBY91" s="47"/>
      <c r="SBZ91" s="47"/>
      <c r="SCA91" s="47"/>
      <c r="SCB91" s="47"/>
      <c r="SCC91" s="47"/>
      <c r="SCD91" s="47"/>
      <c r="SCE91" s="47"/>
      <c r="SCF91" s="47"/>
      <c r="SCG91" s="47"/>
      <c r="SCH91" s="47"/>
      <c r="SCI91" s="47"/>
      <c r="SCJ91" s="47"/>
      <c r="SCK91" s="47"/>
      <c r="SCL91" s="47"/>
      <c r="SCM91" s="47"/>
      <c r="SCN91" s="47"/>
      <c r="SCO91" s="47"/>
      <c r="SCP91" s="47"/>
      <c r="SCQ91" s="47"/>
      <c r="SCR91" s="47"/>
      <c r="SCS91" s="47"/>
      <c r="SCT91" s="47"/>
      <c r="SCU91" s="47"/>
      <c r="SCV91" s="47"/>
      <c r="SCW91" s="47"/>
      <c r="SCX91" s="47"/>
      <c r="SCY91" s="47"/>
      <c r="SCZ91" s="47"/>
      <c r="SDA91" s="47"/>
      <c r="SDB91" s="47"/>
      <c r="SDC91" s="47"/>
      <c r="SDD91" s="47"/>
      <c r="SDE91" s="47"/>
      <c r="SDF91" s="47"/>
      <c r="SDG91" s="47"/>
      <c r="SDH91" s="47"/>
      <c r="SDI91" s="47"/>
      <c r="SDJ91" s="47"/>
      <c r="SDK91" s="47"/>
      <c r="SDL91" s="47"/>
      <c r="SDM91" s="47"/>
      <c r="SDN91" s="47"/>
      <c r="SDO91" s="47"/>
      <c r="SDP91" s="47"/>
      <c r="SDQ91" s="47"/>
      <c r="SDR91" s="47"/>
      <c r="SDS91" s="47"/>
      <c r="SDT91" s="47"/>
      <c r="SDU91" s="47"/>
      <c r="SDV91" s="47"/>
      <c r="SDW91" s="47"/>
      <c r="SDX91" s="47"/>
      <c r="SDY91" s="47"/>
      <c r="SDZ91" s="47"/>
      <c r="SEA91" s="47"/>
      <c r="SEB91" s="47"/>
      <c r="SEC91" s="47"/>
      <c r="SED91" s="47"/>
      <c r="SEE91" s="47"/>
      <c r="SEF91" s="47"/>
      <c r="SEG91" s="47"/>
      <c r="SEH91" s="47"/>
      <c r="SEI91" s="47"/>
      <c r="SEJ91" s="47"/>
      <c r="SEK91" s="47"/>
      <c r="SEL91" s="47"/>
      <c r="SEM91" s="47"/>
      <c r="SEN91" s="47"/>
      <c r="SEO91" s="47"/>
      <c r="SEP91" s="47"/>
      <c r="SEQ91" s="47"/>
      <c r="SER91" s="47"/>
      <c r="SES91" s="47"/>
      <c r="SET91" s="47"/>
      <c r="SEU91" s="47"/>
      <c r="SEV91" s="47"/>
      <c r="SEW91" s="47"/>
      <c r="SEX91" s="47"/>
      <c r="SEY91" s="47"/>
      <c r="SEZ91" s="47"/>
      <c r="SFA91" s="47"/>
      <c r="SFB91" s="47"/>
      <c r="SFC91" s="47"/>
      <c r="SFD91" s="47"/>
      <c r="SFE91" s="47"/>
      <c r="SFF91" s="47"/>
      <c r="SFG91" s="47"/>
      <c r="SFH91" s="47"/>
      <c r="SFI91" s="47"/>
      <c r="SFJ91" s="47"/>
      <c r="SFK91" s="47"/>
      <c r="SFL91" s="47"/>
      <c r="SFM91" s="47"/>
      <c r="SFN91" s="47"/>
      <c r="SFO91" s="47"/>
      <c r="SFP91" s="47"/>
      <c r="SFQ91" s="47"/>
      <c r="SFR91" s="47"/>
      <c r="SFS91" s="47"/>
      <c r="SFT91" s="47"/>
      <c r="SFU91" s="47"/>
      <c r="SFV91" s="47"/>
      <c r="SFW91" s="47"/>
      <c r="SFX91" s="47"/>
      <c r="SFY91" s="47"/>
      <c r="SFZ91" s="47"/>
      <c r="SGA91" s="47"/>
      <c r="SGB91" s="47"/>
      <c r="SGC91" s="47"/>
      <c r="SGD91" s="47"/>
      <c r="SGE91" s="47"/>
      <c r="SGF91" s="47"/>
      <c r="SGG91" s="47"/>
      <c r="SGH91" s="47"/>
      <c r="SGI91" s="47"/>
      <c r="SGJ91" s="47"/>
      <c r="SGK91" s="47"/>
      <c r="SGL91" s="47"/>
      <c r="SGM91" s="47"/>
      <c r="SGN91" s="47"/>
      <c r="SGO91" s="47"/>
      <c r="SGP91" s="47"/>
      <c r="SGQ91" s="47"/>
      <c r="SGR91" s="47"/>
      <c r="SGS91" s="47"/>
      <c r="SGT91" s="47"/>
      <c r="SGU91" s="47"/>
      <c r="SGV91" s="47"/>
      <c r="SGW91" s="47"/>
      <c r="SGX91" s="47"/>
      <c r="SGY91" s="47"/>
      <c r="SGZ91" s="47"/>
      <c r="SHA91" s="47"/>
      <c r="SHB91" s="47"/>
      <c r="SHC91" s="47"/>
      <c r="SHD91" s="47"/>
      <c r="SHE91" s="47"/>
      <c r="SHF91" s="47"/>
      <c r="SHG91" s="47"/>
      <c r="SHH91" s="47"/>
      <c r="SHI91" s="47"/>
      <c r="SHJ91" s="47"/>
      <c r="SHK91" s="47"/>
      <c r="SHL91" s="47"/>
      <c r="SHM91" s="47"/>
      <c r="SHN91" s="47"/>
      <c r="SHO91" s="47"/>
      <c r="SHP91" s="47"/>
      <c r="SHQ91" s="47"/>
      <c r="SHR91" s="47"/>
      <c r="SHS91" s="47"/>
      <c r="SHT91" s="47"/>
      <c r="SHU91" s="47"/>
      <c r="SHV91" s="47"/>
      <c r="SHW91" s="47"/>
      <c r="SHX91" s="47"/>
      <c r="SHY91" s="47"/>
      <c r="SHZ91" s="47"/>
      <c r="SIA91" s="47"/>
      <c r="SIB91" s="47"/>
      <c r="SIC91" s="47"/>
      <c r="SID91" s="47"/>
      <c r="SIE91" s="47"/>
      <c r="SIF91" s="47"/>
      <c r="SIG91" s="47"/>
      <c r="SIH91" s="47"/>
      <c r="SII91" s="47"/>
      <c r="SIJ91" s="47"/>
      <c r="SIK91" s="47"/>
      <c r="SIL91" s="47"/>
      <c r="SIM91" s="47"/>
      <c r="SIN91" s="47"/>
      <c r="SIO91" s="47"/>
      <c r="SIP91" s="47"/>
      <c r="SIQ91" s="47"/>
      <c r="SIR91" s="47"/>
      <c r="SIS91" s="47"/>
      <c r="SIT91" s="47"/>
      <c r="SIU91" s="47"/>
      <c r="SIV91" s="47"/>
      <c r="SIW91" s="47"/>
      <c r="SIX91" s="47"/>
      <c r="SIY91" s="47"/>
      <c r="SIZ91" s="47"/>
      <c r="SJA91" s="47"/>
      <c r="SJB91" s="47"/>
      <c r="SJC91" s="47"/>
      <c r="SJD91" s="47"/>
      <c r="SJE91" s="47"/>
      <c r="SJF91" s="47"/>
      <c r="SJG91" s="47"/>
      <c r="SJH91" s="47"/>
      <c r="SJI91" s="47"/>
      <c r="SJJ91" s="47"/>
      <c r="SJK91" s="47"/>
      <c r="SJL91" s="47"/>
      <c r="SJM91" s="47"/>
      <c r="SJN91" s="47"/>
      <c r="SJO91" s="47"/>
      <c r="SJP91" s="47"/>
      <c r="SJQ91" s="47"/>
      <c r="SJR91" s="47"/>
      <c r="SJS91" s="47"/>
      <c r="SJT91" s="47"/>
      <c r="SJU91" s="47"/>
      <c r="SJV91" s="47"/>
      <c r="SJW91" s="47"/>
      <c r="SJX91" s="47"/>
      <c r="SJY91" s="47"/>
      <c r="SJZ91" s="47"/>
      <c r="SKA91" s="47"/>
      <c r="SKB91" s="47"/>
      <c r="SKC91" s="47"/>
      <c r="SKD91" s="47"/>
      <c r="SKE91" s="47"/>
      <c r="SKF91" s="47"/>
      <c r="SKG91" s="47"/>
      <c r="SKH91" s="47"/>
      <c r="SKI91" s="47"/>
      <c r="SKJ91" s="47"/>
      <c r="SKK91" s="47"/>
      <c r="SKL91" s="47"/>
      <c r="SKM91" s="47"/>
      <c r="SKN91" s="47"/>
      <c r="SKO91" s="47"/>
      <c r="SKP91" s="47"/>
      <c r="SKQ91" s="47"/>
      <c r="SKR91" s="47"/>
      <c r="SKS91" s="47"/>
      <c r="SKT91" s="47"/>
      <c r="SKU91" s="47"/>
      <c r="SKV91" s="47"/>
      <c r="SKW91" s="47"/>
      <c r="SKX91" s="47"/>
      <c r="SKY91" s="47"/>
      <c r="SKZ91" s="47"/>
      <c r="SLA91" s="47"/>
      <c r="SLB91" s="47"/>
      <c r="SLC91" s="47"/>
      <c r="SLD91" s="47"/>
      <c r="SLE91" s="47"/>
      <c r="SLF91" s="47"/>
      <c r="SLG91" s="47"/>
      <c r="SLH91" s="47"/>
      <c r="SLI91" s="47"/>
      <c r="SLJ91" s="47"/>
      <c r="SLK91" s="47"/>
      <c r="SLL91" s="47"/>
      <c r="SLM91" s="47"/>
      <c r="SLN91" s="47"/>
      <c r="SLO91" s="47"/>
      <c r="SLP91" s="47"/>
      <c r="SLQ91" s="47"/>
      <c r="SLR91" s="47"/>
      <c r="SLS91" s="47"/>
      <c r="SLT91" s="47"/>
      <c r="SLU91" s="47"/>
      <c r="SLV91" s="47"/>
      <c r="SLW91" s="47"/>
      <c r="SLX91" s="47"/>
      <c r="SLY91" s="47"/>
      <c r="SLZ91" s="47"/>
      <c r="SMA91" s="47"/>
      <c r="SMB91" s="47"/>
      <c r="SMC91" s="47"/>
      <c r="SMD91" s="47"/>
      <c r="SME91" s="47"/>
      <c r="SMF91" s="47"/>
      <c r="SMG91" s="47"/>
      <c r="SMH91" s="47"/>
      <c r="SMI91" s="47"/>
      <c r="SMJ91" s="47"/>
      <c r="SMK91" s="47"/>
      <c r="SML91" s="47"/>
      <c r="SMM91" s="47"/>
      <c r="SMN91" s="47"/>
      <c r="SMO91" s="47"/>
      <c r="SMP91" s="47"/>
      <c r="SMQ91" s="47"/>
      <c r="SMR91" s="47"/>
      <c r="SMS91" s="47"/>
      <c r="SMT91" s="47"/>
      <c r="SMU91" s="47"/>
      <c r="SMV91" s="47"/>
      <c r="SMW91" s="47"/>
      <c r="SMX91" s="47"/>
      <c r="SMY91" s="47"/>
      <c r="SMZ91" s="47"/>
      <c r="SNA91" s="47"/>
      <c r="SNB91" s="47"/>
      <c r="SNC91" s="47"/>
      <c r="SND91" s="47"/>
      <c r="SNE91" s="47"/>
      <c r="SNF91" s="47"/>
      <c r="SNG91" s="47"/>
      <c r="SNH91" s="47"/>
      <c r="SNI91" s="47"/>
      <c r="SNJ91" s="47"/>
      <c r="SNK91" s="47"/>
      <c r="SNL91" s="47"/>
      <c r="SNM91" s="47"/>
      <c r="SNN91" s="47"/>
      <c r="SNO91" s="47"/>
      <c r="SNP91" s="47"/>
      <c r="SNQ91" s="47"/>
      <c r="SNR91" s="47"/>
      <c r="SNS91" s="47"/>
      <c r="SNT91" s="47"/>
      <c r="SNU91" s="47"/>
      <c r="SNV91" s="47"/>
      <c r="SNW91" s="47"/>
      <c r="SNX91" s="47"/>
      <c r="SNY91" s="47"/>
      <c r="SNZ91" s="47"/>
      <c r="SOA91" s="47"/>
      <c r="SOB91" s="47"/>
      <c r="SOC91" s="47"/>
      <c r="SOD91" s="47"/>
      <c r="SOE91" s="47"/>
      <c r="SOF91" s="47"/>
      <c r="SOG91" s="47"/>
      <c r="SOH91" s="47"/>
      <c r="SOI91" s="47"/>
      <c r="SOJ91" s="47"/>
      <c r="SOK91" s="47"/>
      <c r="SOL91" s="47"/>
      <c r="SOM91" s="47"/>
      <c r="SON91" s="47"/>
      <c r="SOO91" s="47"/>
      <c r="SOP91" s="47"/>
      <c r="SOQ91" s="47"/>
      <c r="SOR91" s="47"/>
      <c r="SOS91" s="47"/>
      <c r="SOT91" s="47"/>
      <c r="SOU91" s="47"/>
      <c r="SOV91" s="47"/>
      <c r="SOW91" s="47"/>
      <c r="SOX91" s="47"/>
      <c r="SOY91" s="47"/>
      <c r="SOZ91" s="47"/>
      <c r="SPA91" s="47"/>
      <c r="SPB91" s="47"/>
      <c r="SPC91" s="47"/>
      <c r="SPD91" s="47"/>
      <c r="SPE91" s="47"/>
      <c r="SPF91" s="47"/>
      <c r="SPG91" s="47"/>
      <c r="SPH91" s="47"/>
      <c r="SPI91" s="47"/>
      <c r="SPJ91" s="47"/>
      <c r="SPK91" s="47"/>
      <c r="SPL91" s="47"/>
      <c r="SPM91" s="47"/>
      <c r="SPN91" s="47"/>
      <c r="SPO91" s="47"/>
      <c r="SPP91" s="47"/>
      <c r="SPQ91" s="47"/>
      <c r="SPR91" s="47"/>
      <c r="SPS91" s="47"/>
      <c r="SPT91" s="47"/>
      <c r="SPU91" s="47"/>
      <c r="SPV91" s="47"/>
      <c r="SPW91" s="47"/>
      <c r="SPX91" s="47"/>
      <c r="SPY91" s="47"/>
      <c r="SPZ91" s="47"/>
      <c r="SQA91" s="47"/>
      <c r="SQB91" s="47"/>
      <c r="SQC91" s="47"/>
      <c r="SQD91" s="47"/>
      <c r="SQE91" s="47"/>
      <c r="SQF91" s="47"/>
      <c r="SQG91" s="47"/>
      <c r="SQH91" s="47"/>
      <c r="SQI91" s="47"/>
      <c r="SQJ91" s="47"/>
      <c r="SQK91" s="47"/>
      <c r="SQL91" s="47"/>
      <c r="SQM91" s="47"/>
      <c r="SQN91" s="47"/>
      <c r="SQO91" s="47"/>
      <c r="SQP91" s="47"/>
      <c r="SQQ91" s="47"/>
      <c r="SQR91" s="47"/>
      <c r="SQS91" s="47"/>
      <c r="SQT91" s="47"/>
      <c r="SQU91" s="47"/>
      <c r="SQV91" s="47"/>
      <c r="SQW91" s="47"/>
      <c r="SQX91" s="47"/>
      <c r="SQY91" s="47"/>
      <c r="SQZ91" s="47"/>
      <c r="SRA91" s="47"/>
      <c r="SRB91" s="47"/>
      <c r="SRC91" s="47"/>
      <c r="SRD91" s="47"/>
      <c r="SRE91" s="47"/>
      <c r="SRF91" s="47"/>
      <c r="SRG91" s="47"/>
      <c r="SRH91" s="47"/>
      <c r="SRI91" s="47"/>
      <c r="SRJ91" s="47"/>
      <c r="SRK91" s="47"/>
      <c r="SRL91" s="47"/>
      <c r="SRM91" s="47"/>
      <c r="SRN91" s="47"/>
      <c r="SRO91" s="47"/>
      <c r="SRP91" s="47"/>
      <c r="SRQ91" s="47"/>
      <c r="SRR91" s="47"/>
      <c r="SRS91" s="47"/>
      <c r="SRT91" s="47"/>
      <c r="SRU91" s="47"/>
      <c r="SRV91" s="47"/>
      <c r="SRW91" s="47"/>
      <c r="SRX91" s="47"/>
      <c r="SRY91" s="47"/>
      <c r="SRZ91" s="47"/>
      <c r="SSA91" s="47"/>
      <c r="SSB91" s="47"/>
      <c r="SSC91" s="47"/>
      <c r="SSD91" s="47"/>
      <c r="SSE91" s="47"/>
      <c r="SSF91" s="47"/>
      <c r="SSG91" s="47"/>
      <c r="SSH91" s="47"/>
      <c r="SSI91" s="47"/>
      <c r="SSJ91" s="47"/>
      <c r="SSK91" s="47"/>
      <c r="SSL91" s="47"/>
      <c r="SSM91" s="47"/>
      <c r="SSN91" s="47"/>
      <c r="SSO91" s="47"/>
      <c r="SSP91" s="47"/>
      <c r="SSQ91" s="47"/>
      <c r="SSR91" s="47"/>
      <c r="SSS91" s="47"/>
      <c r="SST91" s="47"/>
      <c r="SSU91" s="47"/>
      <c r="SSV91" s="47"/>
      <c r="SSW91" s="47"/>
      <c r="SSX91" s="47"/>
      <c r="SSY91" s="47"/>
      <c r="SSZ91" s="47"/>
      <c r="STA91" s="47"/>
      <c r="STB91" s="47"/>
      <c r="STC91" s="47"/>
      <c r="STD91" s="47"/>
      <c r="STE91" s="47"/>
      <c r="STF91" s="47"/>
      <c r="STG91" s="47"/>
      <c r="STH91" s="47"/>
      <c r="STI91" s="47"/>
      <c r="STJ91" s="47"/>
      <c r="STK91" s="47"/>
      <c r="STL91" s="47"/>
      <c r="STM91" s="47"/>
      <c r="STN91" s="47"/>
      <c r="STO91" s="47"/>
      <c r="STP91" s="47"/>
      <c r="STQ91" s="47"/>
      <c r="STR91" s="47"/>
      <c r="STS91" s="47"/>
      <c r="STT91" s="47"/>
      <c r="STU91" s="47"/>
      <c r="STV91" s="47"/>
      <c r="STW91" s="47"/>
      <c r="STX91" s="47"/>
      <c r="STY91" s="47"/>
      <c r="STZ91" s="47"/>
      <c r="SUA91" s="47"/>
      <c r="SUB91" s="47"/>
      <c r="SUC91" s="47"/>
      <c r="SUD91" s="47"/>
      <c r="SUE91" s="47"/>
      <c r="SUF91" s="47"/>
      <c r="SUG91" s="47"/>
      <c r="SUH91" s="47"/>
      <c r="SUI91" s="47"/>
      <c r="SUJ91" s="47"/>
      <c r="SUK91" s="47"/>
      <c r="SUL91" s="47"/>
      <c r="SUM91" s="47"/>
      <c r="SUN91" s="47"/>
      <c r="SUO91" s="47"/>
      <c r="SUP91" s="47"/>
      <c r="SUQ91" s="47"/>
      <c r="SUR91" s="47"/>
      <c r="SUS91" s="47"/>
      <c r="SUT91" s="47"/>
      <c r="SUU91" s="47"/>
      <c r="SUV91" s="47"/>
      <c r="SUW91" s="47"/>
      <c r="SUX91" s="47"/>
      <c r="SUY91" s="47"/>
      <c r="SUZ91" s="47"/>
      <c r="SVA91" s="47"/>
      <c r="SVB91" s="47"/>
      <c r="SVC91" s="47"/>
      <c r="SVD91" s="47"/>
      <c r="SVE91" s="47"/>
      <c r="SVF91" s="47"/>
      <c r="SVG91" s="47"/>
      <c r="SVH91" s="47"/>
      <c r="SVI91" s="47"/>
      <c r="SVJ91" s="47"/>
      <c r="SVK91" s="47"/>
      <c r="SVL91" s="47"/>
      <c r="SVM91" s="47"/>
      <c r="SVN91" s="47"/>
      <c r="SVO91" s="47"/>
      <c r="SVP91" s="47"/>
      <c r="SVQ91" s="47"/>
      <c r="SVR91" s="47"/>
      <c r="SVS91" s="47"/>
      <c r="SVT91" s="47"/>
      <c r="SVU91" s="47"/>
      <c r="SVV91" s="47"/>
      <c r="SVW91" s="47"/>
      <c r="SVX91" s="47"/>
      <c r="SVY91" s="47"/>
      <c r="SVZ91" s="47"/>
      <c r="SWA91" s="47"/>
      <c r="SWB91" s="47"/>
      <c r="SWC91" s="47"/>
      <c r="SWD91" s="47"/>
      <c r="SWE91" s="47"/>
      <c r="SWF91" s="47"/>
      <c r="SWG91" s="47"/>
      <c r="SWH91" s="47"/>
      <c r="SWI91" s="47"/>
      <c r="SWJ91" s="47"/>
      <c r="SWK91" s="47"/>
      <c r="SWL91" s="47"/>
      <c r="SWM91" s="47"/>
      <c r="SWN91" s="47"/>
      <c r="SWO91" s="47"/>
      <c r="SWP91" s="47"/>
      <c r="SWQ91" s="47"/>
      <c r="SWR91" s="47"/>
      <c r="SWS91" s="47"/>
      <c r="SWT91" s="47"/>
      <c r="SWU91" s="47"/>
      <c r="SWV91" s="47"/>
      <c r="SWW91" s="47"/>
      <c r="SWX91" s="47"/>
      <c r="SWY91" s="47"/>
      <c r="SWZ91" s="47"/>
      <c r="SXA91" s="47"/>
      <c r="SXB91" s="47"/>
      <c r="SXC91" s="47"/>
      <c r="SXD91" s="47"/>
      <c r="SXE91" s="47"/>
      <c r="SXF91" s="47"/>
      <c r="SXG91" s="47"/>
      <c r="SXH91" s="47"/>
      <c r="SXI91" s="47"/>
      <c r="SXJ91" s="47"/>
      <c r="SXK91" s="47"/>
      <c r="SXL91" s="47"/>
      <c r="SXM91" s="47"/>
      <c r="SXN91" s="47"/>
      <c r="SXO91" s="47"/>
      <c r="SXP91" s="47"/>
      <c r="SXQ91" s="47"/>
      <c r="SXR91" s="47"/>
      <c r="SXS91" s="47"/>
      <c r="SXT91" s="47"/>
      <c r="SXU91" s="47"/>
      <c r="SXV91" s="47"/>
      <c r="SXW91" s="47"/>
      <c r="SXX91" s="47"/>
      <c r="SXY91" s="47"/>
      <c r="SXZ91" s="47"/>
      <c r="SYA91" s="47"/>
      <c r="SYB91" s="47"/>
      <c r="SYC91" s="47"/>
      <c r="SYD91" s="47"/>
      <c r="SYE91" s="47"/>
      <c r="SYF91" s="47"/>
      <c r="SYG91" s="47"/>
      <c r="SYH91" s="47"/>
      <c r="SYI91" s="47"/>
      <c r="SYJ91" s="47"/>
      <c r="SYK91" s="47"/>
      <c r="SYL91" s="47"/>
      <c r="SYM91" s="47"/>
      <c r="SYN91" s="47"/>
      <c r="SYO91" s="47"/>
      <c r="SYP91" s="47"/>
      <c r="SYQ91" s="47"/>
      <c r="SYR91" s="47"/>
      <c r="SYS91" s="47"/>
      <c r="SYT91" s="47"/>
      <c r="SYU91" s="47"/>
      <c r="SYV91" s="47"/>
      <c r="SYW91" s="47"/>
      <c r="SYX91" s="47"/>
      <c r="SYY91" s="47"/>
      <c r="SYZ91" s="47"/>
      <c r="SZA91" s="47"/>
      <c r="SZB91" s="47"/>
      <c r="SZC91" s="47"/>
      <c r="SZD91" s="47"/>
      <c r="SZE91" s="47"/>
      <c r="SZF91" s="47"/>
      <c r="SZG91" s="47"/>
      <c r="SZH91" s="47"/>
      <c r="SZI91" s="47"/>
      <c r="SZJ91" s="47"/>
      <c r="SZK91" s="47"/>
      <c r="SZL91" s="47"/>
      <c r="SZM91" s="47"/>
      <c r="SZN91" s="47"/>
      <c r="SZO91" s="47"/>
      <c r="SZP91" s="47"/>
      <c r="SZQ91" s="47"/>
      <c r="SZR91" s="47"/>
      <c r="SZS91" s="47"/>
      <c r="SZT91" s="47"/>
      <c r="SZU91" s="47"/>
      <c r="SZV91" s="47"/>
      <c r="SZW91" s="47"/>
      <c r="SZX91" s="47"/>
      <c r="SZY91" s="47"/>
      <c r="SZZ91" s="47"/>
      <c r="TAA91" s="47"/>
      <c r="TAB91" s="47"/>
      <c r="TAC91" s="47"/>
      <c r="TAD91" s="47"/>
      <c r="TAE91" s="47"/>
      <c r="TAF91" s="47"/>
      <c r="TAG91" s="47"/>
      <c r="TAH91" s="47"/>
      <c r="TAI91" s="47"/>
      <c r="TAJ91" s="47"/>
      <c r="TAK91" s="47"/>
      <c r="TAL91" s="47"/>
      <c r="TAM91" s="47"/>
      <c r="TAN91" s="47"/>
      <c r="TAO91" s="47"/>
      <c r="TAP91" s="47"/>
      <c r="TAQ91" s="47"/>
      <c r="TAR91" s="47"/>
      <c r="TAS91" s="47"/>
      <c r="TAT91" s="47"/>
      <c r="TAU91" s="47"/>
      <c r="TAV91" s="47"/>
      <c r="TAW91" s="47"/>
      <c r="TAX91" s="47"/>
      <c r="TAY91" s="47"/>
      <c r="TAZ91" s="47"/>
      <c r="TBA91" s="47"/>
      <c r="TBB91" s="47"/>
      <c r="TBC91" s="47"/>
      <c r="TBD91" s="47"/>
      <c r="TBE91" s="47"/>
      <c r="TBF91" s="47"/>
      <c r="TBG91" s="47"/>
      <c r="TBH91" s="47"/>
      <c r="TBI91" s="47"/>
      <c r="TBJ91" s="47"/>
      <c r="TBK91" s="47"/>
      <c r="TBL91" s="47"/>
      <c r="TBM91" s="47"/>
      <c r="TBN91" s="47"/>
      <c r="TBO91" s="47"/>
      <c r="TBP91" s="47"/>
      <c r="TBQ91" s="47"/>
      <c r="TBR91" s="47"/>
      <c r="TBS91" s="47"/>
      <c r="TBT91" s="47"/>
      <c r="TBU91" s="47"/>
      <c r="TBV91" s="47"/>
      <c r="TBW91" s="47"/>
      <c r="TBX91" s="47"/>
      <c r="TBY91" s="47"/>
      <c r="TBZ91" s="47"/>
      <c r="TCA91" s="47"/>
      <c r="TCB91" s="47"/>
      <c r="TCC91" s="47"/>
      <c r="TCD91" s="47"/>
      <c r="TCE91" s="47"/>
      <c r="TCF91" s="47"/>
      <c r="TCG91" s="47"/>
      <c r="TCH91" s="47"/>
      <c r="TCI91" s="47"/>
      <c r="TCJ91" s="47"/>
      <c r="TCK91" s="47"/>
      <c r="TCL91" s="47"/>
      <c r="TCM91" s="47"/>
      <c r="TCN91" s="47"/>
      <c r="TCO91" s="47"/>
      <c r="TCP91" s="47"/>
      <c r="TCQ91" s="47"/>
      <c r="TCR91" s="47"/>
      <c r="TCS91" s="47"/>
      <c r="TCT91" s="47"/>
      <c r="TCU91" s="47"/>
      <c r="TCV91" s="47"/>
      <c r="TCW91" s="47"/>
      <c r="TCX91" s="47"/>
      <c r="TCY91" s="47"/>
      <c r="TCZ91" s="47"/>
      <c r="TDA91" s="47"/>
      <c r="TDB91" s="47"/>
      <c r="TDC91" s="47"/>
      <c r="TDD91" s="47"/>
      <c r="TDE91" s="47"/>
      <c r="TDF91" s="47"/>
      <c r="TDG91" s="47"/>
      <c r="TDH91" s="47"/>
      <c r="TDI91" s="47"/>
      <c r="TDJ91" s="47"/>
      <c r="TDK91" s="47"/>
      <c r="TDL91" s="47"/>
      <c r="TDM91" s="47"/>
      <c r="TDN91" s="47"/>
      <c r="TDO91" s="47"/>
      <c r="TDP91" s="47"/>
      <c r="TDQ91" s="47"/>
      <c r="TDR91" s="47"/>
      <c r="TDS91" s="47"/>
      <c r="TDT91" s="47"/>
      <c r="TDU91" s="47"/>
      <c r="TDV91" s="47"/>
      <c r="TDW91" s="47"/>
      <c r="TDX91" s="47"/>
      <c r="TDY91" s="47"/>
      <c r="TDZ91" s="47"/>
      <c r="TEA91" s="47"/>
      <c r="TEB91" s="47"/>
      <c r="TEC91" s="47"/>
      <c r="TED91" s="47"/>
      <c r="TEE91" s="47"/>
      <c r="TEF91" s="47"/>
      <c r="TEG91" s="47"/>
      <c r="TEH91" s="47"/>
      <c r="TEI91" s="47"/>
      <c r="TEJ91" s="47"/>
      <c r="TEK91" s="47"/>
      <c r="TEL91" s="47"/>
      <c r="TEM91" s="47"/>
      <c r="TEN91" s="47"/>
      <c r="TEO91" s="47"/>
      <c r="TEP91" s="47"/>
      <c r="TEQ91" s="47"/>
      <c r="TER91" s="47"/>
      <c r="TES91" s="47"/>
      <c r="TET91" s="47"/>
      <c r="TEU91" s="47"/>
      <c r="TEV91" s="47"/>
      <c r="TEW91" s="47"/>
      <c r="TEX91" s="47"/>
      <c r="TEY91" s="47"/>
      <c r="TEZ91" s="47"/>
      <c r="TFA91" s="47"/>
      <c r="TFB91" s="47"/>
      <c r="TFC91" s="47"/>
      <c r="TFD91" s="47"/>
      <c r="TFE91" s="47"/>
      <c r="TFF91" s="47"/>
      <c r="TFG91" s="47"/>
      <c r="TFH91" s="47"/>
      <c r="TFI91" s="47"/>
      <c r="TFJ91" s="47"/>
      <c r="TFK91" s="47"/>
      <c r="TFL91" s="47"/>
      <c r="TFM91" s="47"/>
      <c r="TFN91" s="47"/>
      <c r="TFO91" s="47"/>
      <c r="TFP91" s="47"/>
      <c r="TFQ91" s="47"/>
      <c r="TFR91" s="47"/>
      <c r="TFS91" s="47"/>
      <c r="TFT91" s="47"/>
      <c r="TFU91" s="47"/>
      <c r="TFV91" s="47"/>
      <c r="TFW91" s="47"/>
      <c r="TFX91" s="47"/>
      <c r="TFY91" s="47"/>
      <c r="TFZ91" s="47"/>
      <c r="TGA91" s="47"/>
      <c r="TGB91" s="47"/>
      <c r="TGC91" s="47"/>
      <c r="TGD91" s="47"/>
      <c r="TGE91" s="47"/>
      <c r="TGF91" s="47"/>
      <c r="TGG91" s="47"/>
      <c r="TGH91" s="47"/>
      <c r="TGI91" s="47"/>
      <c r="TGJ91" s="47"/>
      <c r="TGK91" s="47"/>
      <c r="TGL91" s="47"/>
      <c r="TGM91" s="47"/>
      <c r="TGN91" s="47"/>
      <c r="TGO91" s="47"/>
      <c r="TGP91" s="47"/>
      <c r="TGQ91" s="47"/>
      <c r="TGR91" s="47"/>
      <c r="TGS91" s="47"/>
      <c r="TGT91" s="47"/>
      <c r="TGU91" s="47"/>
      <c r="TGV91" s="47"/>
      <c r="TGW91" s="47"/>
      <c r="TGX91" s="47"/>
      <c r="TGY91" s="47"/>
      <c r="TGZ91" s="47"/>
      <c r="THA91" s="47"/>
      <c r="THB91" s="47"/>
      <c r="THC91" s="47"/>
      <c r="THD91" s="47"/>
      <c r="THE91" s="47"/>
      <c r="THF91" s="47"/>
      <c r="THG91" s="47"/>
      <c r="THH91" s="47"/>
      <c r="THI91" s="47"/>
      <c r="THJ91" s="47"/>
      <c r="THK91" s="47"/>
      <c r="THL91" s="47"/>
      <c r="THM91" s="47"/>
      <c r="THN91" s="47"/>
      <c r="THO91" s="47"/>
      <c r="THP91" s="47"/>
      <c r="THQ91" s="47"/>
      <c r="THR91" s="47"/>
      <c r="THS91" s="47"/>
      <c r="THT91" s="47"/>
      <c r="THU91" s="47"/>
      <c r="THV91" s="47"/>
      <c r="THW91" s="47"/>
      <c r="THX91" s="47"/>
      <c r="THY91" s="47"/>
      <c r="THZ91" s="47"/>
      <c r="TIA91" s="47"/>
      <c r="TIB91" s="47"/>
      <c r="TIC91" s="47"/>
      <c r="TID91" s="47"/>
      <c r="TIE91" s="47"/>
      <c r="TIF91" s="47"/>
      <c r="TIG91" s="47"/>
      <c r="TIH91" s="47"/>
      <c r="TII91" s="47"/>
      <c r="TIJ91" s="47"/>
      <c r="TIK91" s="47"/>
      <c r="TIL91" s="47"/>
      <c r="TIM91" s="47"/>
      <c r="TIN91" s="47"/>
      <c r="TIO91" s="47"/>
      <c r="TIP91" s="47"/>
      <c r="TIQ91" s="47"/>
      <c r="TIR91" s="47"/>
      <c r="TIS91" s="47"/>
      <c r="TIT91" s="47"/>
      <c r="TIU91" s="47"/>
      <c r="TIV91" s="47"/>
      <c r="TIW91" s="47"/>
      <c r="TIX91" s="47"/>
      <c r="TIY91" s="47"/>
      <c r="TIZ91" s="47"/>
      <c r="TJA91" s="47"/>
      <c r="TJB91" s="47"/>
      <c r="TJC91" s="47"/>
      <c r="TJD91" s="47"/>
      <c r="TJE91" s="47"/>
      <c r="TJF91" s="47"/>
      <c r="TJG91" s="47"/>
      <c r="TJH91" s="47"/>
      <c r="TJI91" s="47"/>
      <c r="TJJ91" s="47"/>
      <c r="TJK91" s="47"/>
      <c r="TJL91" s="47"/>
      <c r="TJM91" s="47"/>
      <c r="TJN91" s="47"/>
      <c r="TJO91" s="47"/>
      <c r="TJP91" s="47"/>
      <c r="TJQ91" s="47"/>
      <c r="TJR91" s="47"/>
      <c r="TJS91" s="47"/>
      <c r="TJT91" s="47"/>
      <c r="TJU91" s="47"/>
      <c r="TJV91" s="47"/>
      <c r="TJW91" s="47"/>
      <c r="TJX91" s="47"/>
      <c r="TJY91" s="47"/>
      <c r="TJZ91" s="47"/>
      <c r="TKA91" s="47"/>
      <c r="TKB91" s="47"/>
      <c r="TKC91" s="47"/>
      <c r="TKD91" s="47"/>
      <c r="TKE91" s="47"/>
      <c r="TKF91" s="47"/>
      <c r="TKG91" s="47"/>
      <c r="TKH91" s="47"/>
      <c r="TKI91" s="47"/>
      <c r="TKJ91" s="47"/>
      <c r="TKK91" s="47"/>
      <c r="TKL91" s="47"/>
      <c r="TKM91" s="47"/>
      <c r="TKN91" s="47"/>
      <c r="TKO91" s="47"/>
      <c r="TKP91" s="47"/>
      <c r="TKQ91" s="47"/>
      <c r="TKR91" s="47"/>
      <c r="TKS91" s="47"/>
      <c r="TKT91" s="47"/>
      <c r="TKU91" s="47"/>
      <c r="TKV91" s="47"/>
      <c r="TKW91" s="47"/>
      <c r="TKX91" s="47"/>
      <c r="TKY91" s="47"/>
      <c r="TKZ91" s="47"/>
      <c r="TLA91" s="47"/>
      <c r="TLB91" s="47"/>
      <c r="TLC91" s="47"/>
      <c r="TLD91" s="47"/>
      <c r="TLE91" s="47"/>
      <c r="TLF91" s="47"/>
      <c r="TLG91" s="47"/>
      <c r="TLH91" s="47"/>
      <c r="TLI91" s="47"/>
      <c r="TLJ91" s="47"/>
      <c r="TLK91" s="47"/>
      <c r="TLL91" s="47"/>
      <c r="TLM91" s="47"/>
      <c r="TLN91" s="47"/>
      <c r="TLO91" s="47"/>
      <c r="TLP91" s="47"/>
      <c r="TLQ91" s="47"/>
      <c r="TLR91" s="47"/>
      <c r="TLS91" s="47"/>
      <c r="TLT91" s="47"/>
      <c r="TLU91" s="47"/>
      <c r="TLV91" s="47"/>
      <c r="TLW91" s="47"/>
      <c r="TLX91" s="47"/>
      <c r="TLY91" s="47"/>
      <c r="TLZ91" s="47"/>
      <c r="TMA91" s="47"/>
      <c r="TMB91" s="47"/>
      <c r="TMC91" s="47"/>
      <c r="TMD91" s="47"/>
      <c r="TME91" s="47"/>
      <c r="TMF91" s="47"/>
      <c r="TMG91" s="47"/>
      <c r="TMH91" s="47"/>
      <c r="TMI91" s="47"/>
      <c r="TMJ91" s="47"/>
      <c r="TMK91" s="47"/>
      <c r="TML91" s="47"/>
      <c r="TMM91" s="47"/>
      <c r="TMN91" s="47"/>
      <c r="TMO91" s="47"/>
      <c r="TMP91" s="47"/>
      <c r="TMQ91" s="47"/>
      <c r="TMR91" s="47"/>
      <c r="TMS91" s="47"/>
      <c r="TMT91" s="47"/>
      <c r="TMU91" s="47"/>
      <c r="TMV91" s="47"/>
      <c r="TMW91" s="47"/>
      <c r="TMX91" s="47"/>
      <c r="TMY91" s="47"/>
      <c r="TMZ91" s="47"/>
      <c r="TNA91" s="47"/>
      <c r="TNB91" s="47"/>
      <c r="TNC91" s="47"/>
      <c r="TND91" s="47"/>
      <c r="TNE91" s="47"/>
      <c r="TNF91" s="47"/>
      <c r="TNG91" s="47"/>
      <c r="TNH91" s="47"/>
      <c r="TNI91" s="47"/>
      <c r="TNJ91" s="47"/>
      <c r="TNK91" s="47"/>
      <c r="TNL91" s="47"/>
      <c r="TNM91" s="47"/>
      <c r="TNN91" s="47"/>
      <c r="TNO91" s="47"/>
      <c r="TNP91" s="47"/>
      <c r="TNQ91" s="47"/>
      <c r="TNR91" s="47"/>
      <c r="TNS91" s="47"/>
      <c r="TNT91" s="47"/>
      <c r="TNU91" s="47"/>
      <c r="TNV91" s="47"/>
      <c r="TNW91" s="47"/>
      <c r="TNX91" s="47"/>
      <c r="TNY91" s="47"/>
      <c r="TNZ91" s="47"/>
      <c r="TOA91" s="47"/>
      <c r="TOB91" s="47"/>
      <c r="TOC91" s="47"/>
      <c r="TOD91" s="47"/>
      <c r="TOE91" s="47"/>
      <c r="TOF91" s="47"/>
      <c r="TOG91" s="47"/>
      <c r="TOH91" s="47"/>
      <c r="TOI91" s="47"/>
      <c r="TOJ91" s="47"/>
      <c r="TOK91" s="47"/>
      <c r="TOL91" s="47"/>
      <c r="TOM91" s="47"/>
      <c r="TON91" s="47"/>
      <c r="TOO91" s="47"/>
      <c r="TOP91" s="47"/>
      <c r="TOQ91" s="47"/>
      <c r="TOR91" s="47"/>
      <c r="TOS91" s="47"/>
      <c r="TOT91" s="47"/>
      <c r="TOU91" s="47"/>
      <c r="TOV91" s="47"/>
      <c r="TOW91" s="47"/>
      <c r="TOX91" s="47"/>
      <c r="TOY91" s="47"/>
      <c r="TOZ91" s="47"/>
      <c r="TPA91" s="47"/>
      <c r="TPB91" s="47"/>
      <c r="TPC91" s="47"/>
      <c r="TPD91" s="47"/>
      <c r="TPE91" s="47"/>
      <c r="TPF91" s="47"/>
      <c r="TPG91" s="47"/>
      <c r="TPH91" s="47"/>
      <c r="TPI91" s="47"/>
      <c r="TPJ91" s="47"/>
      <c r="TPK91" s="47"/>
      <c r="TPL91" s="47"/>
      <c r="TPM91" s="47"/>
      <c r="TPN91" s="47"/>
      <c r="TPO91" s="47"/>
      <c r="TPP91" s="47"/>
      <c r="TPQ91" s="47"/>
      <c r="TPR91" s="47"/>
      <c r="TPS91" s="47"/>
      <c r="TPT91" s="47"/>
      <c r="TPU91" s="47"/>
      <c r="TPV91" s="47"/>
      <c r="TPW91" s="47"/>
      <c r="TPX91" s="47"/>
      <c r="TPY91" s="47"/>
      <c r="TPZ91" s="47"/>
      <c r="TQA91" s="47"/>
      <c r="TQB91" s="47"/>
      <c r="TQC91" s="47"/>
      <c r="TQD91" s="47"/>
      <c r="TQE91" s="47"/>
      <c r="TQF91" s="47"/>
      <c r="TQG91" s="47"/>
      <c r="TQH91" s="47"/>
      <c r="TQI91" s="47"/>
      <c r="TQJ91" s="47"/>
      <c r="TQK91" s="47"/>
      <c r="TQL91" s="47"/>
      <c r="TQM91" s="47"/>
      <c r="TQN91" s="47"/>
      <c r="TQO91" s="47"/>
      <c r="TQP91" s="47"/>
      <c r="TQQ91" s="47"/>
      <c r="TQR91" s="47"/>
      <c r="TQS91" s="47"/>
      <c r="TQT91" s="47"/>
      <c r="TQU91" s="47"/>
      <c r="TQV91" s="47"/>
      <c r="TQW91" s="47"/>
      <c r="TQX91" s="47"/>
      <c r="TQY91" s="47"/>
      <c r="TQZ91" s="47"/>
      <c r="TRA91" s="47"/>
      <c r="TRB91" s="47"/>
      <c r="TRC91" s="47"/>
      <c r="TRD91" s="47"/>
      <c r="TRE91" s="47"/>
      <c r="TRF91" s="47"/>
      <c r="TRG91" s="47"/>
      <c r="TRH91" s="47"/>
      <c r="TRI91" s="47"/>
      <c r="TRJ91" s="47"/>
      <c r="TRK91" s="47"/>
      <c r="TRL91" s="47"/>
      <c r="TRM91" s="47"/>
      <c r="TRN91" s="47"/>
      <c r="TRO91" s="47"/>
      <c r="TRP91" s="47"/>
      <c r="TRQ91" s="47"/>
      <c r="TRR91" s="47"/>
      <c r="TRS91" s="47"/>
      <c r="TRT91" s="47"/>
      <c r="TRU91" s="47"/>
      <c r="TRV91" s="47"/>
      <c r="TRW91" s="47"/>
      <c r="TRX91" s="47"/>
      <c r="TRY91" s="47"/>
      <c r="TRZ91" s="47"/>
      <c r="TSA91" s="47"/>
      <c r="TSB91" s="47"/>
      <c r="TSC91" s="47"/>
      <c r="TSD91" s="47"/>
      <c r="TSE91" s="47"/>
      <c r="TSF91" s="47"/>
      <c r="TSG91" s="47"/>
      <c r="TSH91" s="47"/>
      <c r="TSI91" s="47"/>
      <c r="TSJ91" s="47"/>
      <c r="TSK91" s="47"/>
      <c r="TSL91" s="47"/>
      <c r="TSM91" s="47"/>
      <c r="TSN91" s="47"/>
      <c r="TSO91" s="47"/>
      <c r="TSP91" s="47"/>
      <c r="TSQ91" s="47"/>
      <c r="TSR91" s="47"/>
      <c r="TSS91" s="47"/>
      <c r="TST91" s="47"/>
      <c r="TSU91" s="47"/>
      <c r="TSV91" s="47"/>
      <c r="TSW91" s="47"/>
      <c r="TSX91" s="47"/>
      <c r="TSY91" s="47"/>
      <c r="TSZ91" s="47"/>
      <c r="TTA91" s="47"/>
      <c r="TTB91" s="47"/>
      <c r="TTC91" s="47"/>
      <c r="TTD91" s="47"/>
      <c r="TTE91" s="47"/>
      <c r="TTF91" s="47"/>
      <c r="TTG91" s="47"/>
      <c r="TTH91" s="47"/>
      <c r="TTI91" s="47"/>
      <c r="TTJ91" s="47"/>
      <c r="TTK91" s="47"/>
      <c r="TTL91" s="47"/>
      <c r="TTM91" s="47"/>
      <c r="TTN91" s="47"/>
      <c r="TTO91" s="47"/>
      <c r="TTP91" s="47"/>
      <c r="TTQ91" s="47"/>
      <c r="TTR91" s="47"/>
      <c r="TTS91" s="47"/>
      <c r="TTT91" s="47"/>
      <c r="TTU91" s="47"/>
      <c r="TTV91" s="47"/>
      <c r="TTW91" s="47"/>
      <c r="TTX91" s="47"/>
      <c r="TTY91" s="47"/>
      <c r="TTZ91" s="47"/>
      <c r="TUA91" s="47"/>
      <c r="TUB91" s="47"/>
      <c r="TUC91" s="47"/>
      <c r="TUD91" s="47"/>
      <c r="TUE91" s="47"/>
      <c r="TUF91" s="47"/>
      <c r="TUG91" s="47"/>
      <c r="TUH91" s="47"/>
      <c r="TUI91" s="47"/>
      <c r="TUJ91" s="47"/>
      <c r="TUK91" s="47"/>
      <c r="TUL91" s="47"/>
      <c r="TUM91" s="47"/>
      <c r="TUN91" s="47"/>
      <c r="TUO91" s="47"/>
      <c r="TUP91" s="47"/>
      <c r="TUQ91" s="47"/>
      <c r="TUR91" s="47"/>
      <c r="TUS91" s="47"/>
      <c r="TUT91" s="47"/>
      <c r="TUU91" s="47"/>
      <c r="TUV91" s="47"/>
      <c r="TUW91" s="47"/>
      <c r="TUX91" s="47"/>
      <c r="TUY91" s="47"/>
      <c r="TUZ91" s="47"/>
      <c r="TVA91" s="47"/>
      <c r="TVB91" s="47"/>
      <c r="TVC91" s="47"/>
      <c r="TVD91" s="47"/>
      <c r="TVE91" s="47"/>
      <c r="TVF91" s="47"/>
      <c r="TVG91" s="47"/>
      <c r="TVH91" s="47"/>
      <c r="TVI91" s="47"/>
      <c r="TVJ91" s="47"/>
      <c r="TVK91" s="47"/>
      <c r="TVL91" s="47"/>
      <c r="TVM91" s="47"/>
      <c r="TVN91" s="47"/>
      <c r="TVO91" s="47"/>
      <c r="TVP91" s="47"/>
      <c r="TVQ91" s="47"/>
      <c r="TVR91" s="47"/>
      <c r="TVS91" s="47"/>
      <c r="TVT91" s="47"/>
      <c r="TVU91" s="47"/>
      <c r="TVV91" s="47"/>
      <c r="TVW91" s="47"/>
      <c r="TVX91" s="47"/>
      <c r="TVY91" s="47"/>
      <c r="TVZ91" s="47"/>
      <c r="TWA91" s="47"/>
      <c r="TWB91" s="47"/>
      <c r="TWC91" s="47"/>
      <c r="TWD91" s="47"/>
      <c r="TWE91" s="47"/>
      <c r="TWF91" s="47"/>
      <c r="TWG91" s="47"/>
      <c r="TWH91" s="47"/>
      <c r="TWI91" s="47"/>
      <c r="TWJ91" s="47"/>
      <c r="TWK91" s="47"/>
      <c r="TWL91" s="47"/>
      <c r="TWM91" s="47"/>
      <c r="TWN91" s="47"/>
      <c r="TWO91" s="47"/>
      <c r="TWP91" s="47"/>
      <c r="TWQ91" s="47"/>
      <c r="TWR91" s="47"/>
      <c r="TWS91" s="47"/>
      <c r="TWT91" s="47"/>
      <c r="TWU91" s="47"/>
      <c r="TWV91" s="47"/>
      <c r="TWW91" s="47"/>
      <c r="TWX91" s="47"/>
      <c r="TWY91" s="47"/>
      <c r="TWZ91" s="47"/>
      <c r="TXA91" s="47"/>
      <c r="TXB91" s="47"/>
      <c r="TXC91" s="47"/>
      <c r="TXD91" s="47"/>
      <c r="TXE91" s="47"/>
      <c r="TXF91" s="47"/>
      <c r="TXG91" s="47"/>
      <c r="TXH91" s="47"/>
      <c r="TXI91" s="47"/>
      <c r="TXJ91" s="47"/>
      <c r="TXK91" s="47"/>
      <c r="TXL91" s="47"/>
      <c r="TXM91" s="47"/>
      <c r="TXN91" s="47"/>
      <c r="TXO91" s="47"/>
      <c r="TXP91" s="47"/>
      <c r="TXQ91" s="47"/>
      <c r="TXR91" s="47"/>
      <c r="TXS91" s="47"/>
      <c r="TXT91" s="47"/>
      <c r="TXU91" s="47"/>
      <c r="TXV91" s="47"/>
      <c r="TXW91" s="47"/>
      <c r="TXX91" s="47"/>
      <c r="TXY91" s="47"/>
      <c r="TXZ91" s="47"/>
      <c r="TYA91" s="47"/>
      <c r="TYB91" s="47"/>
      <c r="TYC91" s="47"/>
      <c r="TYD91" s="47"/>
      <c r="TYE91" s="47"/>
      <c r="TYF91" s="47"/>
      <c r="TYG91" s="47"/>
      <c r="TYH91" s="47"/>
      <c r="TYI91" s="47"/>
      <c r="TYJ91" s="47"/>
      <c r="TYK91" s="47"/>
      <c r="TYL91" s="47"/>
      <c r="TYM91" s="47"/>
      <c r="TYN91" s="47"/>
      <c r="TYO91" s="47"/>
      <c r="TYP91" s="47"/>
      <c r="TYQ91" s="47"/>
      <c r="TYR91" s="47"/>
      <c r="TYS91" s="47"/>
      <c r="TYT91" s="47"/>
      <c r="TYU91" s="47"/>
      <c r="TYV91" s="47"/>
      <c r="TYW91" s="47"/>
      <c r="TYX91" s="47"/>
      <c r="TYY91" s="47"/>
      <c r="TYZ91" s="47"/>
      <c r="TZA91" s="47"/>
      <c r="TZB91" s="47"/>
      <c r="TZC91" s="47"/>
      <c r="TZD91" s="47"/>
      <c r="TZE91" s="47"/>
      <c r="TZF91" s="47"/>
      <c r="TZG91" s="47"/>
      <c r="TZH91" s="47"/>
      <c r="TZI91" s="47"/>
      <c r="TZJ91" s="47"/>
      <c r="TZK91" s="47"/>
      <c r="TZL91" s="47"/>
      <c r="TZM91" s="47"/>
      <c r="TZN91" s="47"/>
      <c r="TZO91" s="47"/>
      <c r="TZP91" s="47"/>
      <c r="TZQ91" s="47"/>
      <c r="TZR91" s="47"/>
      <c r="TZS91" s="47"/>
      <c r="TZT91" s="47"/>
      <c r="TZU91" s="47"/>
      <c r="TZV91" s="47"/>
      <c r="TZW91" s="47"/>
      <c r="TZX91" s="47"/>
      <c r="TZY91" s="47"/>
      <c r="TZZ91" s="47"/>
      <c r="UAA91" s="47"/>
      <c r="UAB91" s="47"/>
      <c r="UAC91" s="47"/>
      <c r="UAD91" s="47"/>
      <c r="UAE91" s="47"/>
      <c r="UAF91" s="47"/>
      <c r="UAG91" s="47"/>
      <c r="UAH91" s="47"/>
      <c r="UAI91" s="47"/>
      <c r="UAJ91" s="47"/>
      <c r="UAK91" s="47"/>
      <c r="UAL91" s="47"/>
      <c r="UAM91" s="47"/>
      <c r="UAN91" s="47"/>
      <c r="UAO91" s="47"/>
      <c r="UAP91" s="47"/>
      <c r="UAQ91" s="47"/>
      <c r="UAR91" s="47"/>
      <c r="UAS91" s="47"/>
      <c r="UAT91" s="47"/>
      <c r="UAU91" s="47"/>
      <c r="UAV91" s="47"/>
      <c r="UAW91" s="47"/>
      <c r="UAX91" s="47"/>
      <c r="UAY91" s="47"/>
      <c r="UAZ91" s="47"/>
      <c r="UBA91" s="47"/>
      <c r="UBB91" s="47"/>
      <c r="UBC91" s="47"/>
      <c r="UBD91" s="47"/>
      <c r="UBE91" s="47"/>
      <c r="UBF91" s="47"/>
      <c r="UBG91" s="47"/>
      <c r="UBH91" s="47"/>
      <c r="UBI91" s="47"/>
      <c r="UBJ91" s="47"/>
      <c r="UBK91" s="47"/>
      <c r="UBL91" s="47"/>
      <c r="UBM91" s="47"/>
      <c r="UBN91" s="47"/>
      <c r="UBO91" s="47"/>
      <c r="UBP91" s="47"/>
      <c r="UBQ91" s="47"/>
      <c r="UBR91" s="47"/>
      <c r="UBS91" s="47"/>
      <c r="UBT91" s="47"/>
      <c r="UBU91" s="47"/>
      <c r="UBV91" s="47"/>
      <c r="UBW91" s="47"/>
      <c r="UBX91" s="47"/>
      <c r="UBY91" s="47"/>
      <c r="UBZ91" s="47"/>
      <c r="UCA91" s="47"/>
      <c r="UCB91" s="47"/>
      <c r="UCC91" s="47"/>
      <c r="UCD91" s="47"/>
      <c r="UCE91" s="47"/>
      <c r="UCF91" s="47"/>
      <c r="UCG91" s="47"/>
      <c r="UCH91" s="47"/>
      <c r="UCI91" s="47"/>
      <c r="UCJ91" s="47"/>
      <c r="UCK91" s="47"/>
      <c r="UCL91" s="47"/>
      <c r="UCM91" s="47"/>
      <c r="UCN91" s="47"/>
      <c r="UCO91" s="47"/>
      <c r="UCP91" s="47"/>
      <c r="UCQ91" s="47"/>
      <c r="UCR91" s="47"/>
      <c r="UCS91" s="47"/>
      <c r="UCT91" s="47"/>
      <c r="UCU91" s="47"/>
      <c r="UCV91" s="47"/>
      <c r="UCW91" s="47"/>
      <c r="UCX91" s="47"/>
      <c r="UCY91" s="47"/>
      <c r="UCZ91" s="47"/>
      <c r="UDA91" s="47"/>
      <c r="UDB91" s="47"/>
      <c r="UDC91" s="47"/>
      <c r="UDD91" s="47"/>
      <c r="UDE91" s="47"/>
      <c r="UDF91" s="47"/>
      <c r="UDG91" s="47"/>
      <c r="UDH91" s="47"/>
      <c r="UDI91" s="47"/>
      <c r="UDJ91" s="47"/>
      <c r="UDK91" s="47"/>
      <c r="UDL91" s="47"/>
      <c r="UDM91" s="47"/>
      <c r="UDN91" s="47"/>
      <c r="UDO91" s="47"/>
      <c r="UDP91" s="47"/>
      <c r="UDQ91" s="47"/>
      <c r="UDR91" s="47"/>
      <c r="UDS91" s="47"/>
      <c r="UDT91" s="47"/>
      <c r="UDU91" s="47"/>
      <c r="UDV91" s="47"/>
      <c r="UDW91" s="47"/>
      <c r="UDX91" s="47"/>
      <c r="UDY91" s="47"/>
      <c r="UDZ91" s="47"/>
      <c r="UEA91" s="47"/>
      <c r="UEB91" s="47"/>
      <c r="UEC91" s="47"/>
      <c r="UED91" s="47"/>
      <c r="UEE91" s="47"/>
      <c r="UEF91" s="47"/>
      <c r="UEG91" s="47"/>
      <c r="UEH91" s="47"/>
      <c r="UEI91" s="47"/>
      <c r="UEJ91" s="47"/>
      <c r="UEK91" s="47"/>
      <c r="UEL91" s="47"/>
      <c r="UEM91" s="47"/>
      <c r="UEN91" s="47"/>
      <c r="UEO91" s="47"/>
      <c r="UEP91" s="47"/>
      <c r="UEQ91" s="47"/>
      <c r="UER91" s="47"/>
      <c r="UES91" s="47"/>
      <c r="UET91" s="47"/>
      <c r="UEU91" s="47"/>
      <c r="UEV91" s="47"/>
      <c r="UEW91" s="47"/>
      <c r="UEX91" s="47"/>
      <c r="UEY91" s="47"/>
      <c r="UEZ91" s="47"/>
      <c r="UFA91" s="47"/>
      <c r="UFB91" s="47"/>
      <c r="UFC91" s="47"/>
      <c r="UFD91" s="47"/>
      <c r="UFE91" s="47"/>
      <c r="UFF91" s="47"/>
      <c r="UFG91" s="47"/>
      <c r="UFH91" s="47"/>
      <c r="UFI91" s="47"/>
      <c r="UFJ91" s="47"/>
      <c r="UFK91" s="47"/>
      <c r="UFL91" s="47"/>
      <c r="UFM91" s="47"/>
      <c r="UFN91" s="47"/>
      <c r="UFO91" s="47"/>
      <c r="UFP91" s="47"/>
      <c r="UFQ91" s="47"/>
      <c r="UFR91" s="47"/>
      <c r="UFS91" s="47"/>
      <c r="UFT91" s="47"/>
      <c r="UFU91" s="47"/>
      <c r="UFV91" s="47"/>
      <c r="UFW91" s="47"/>
      <c r="UFX91" s="47"/>
      <c r="UFY91" s="47"/>
      <c r="UFZ91" s="47"/>
      <c r="UGA91" s="47"/>
      <c r="UGB91" s="47"/>
      <c r="UGC91" s="47"/>
      <c r="UGD91" s="47"/>
      <c r="UGE91" s="47"/>
      <c r="UGF91" s="47"/>
      <c r="UGG91" s="47"/>
      <c r="UGH91" s="47"/>
      <c r="UGI91" s="47"/>
      <c r="UGJ91" s="47"/>
      <c r="UGK91" s="47"/>
      <c r="UGL91" s="47"/>
      <c r="UGM91" s="47"/>
      <c r="UGN91" s="47"/>
      <c r="UGO91" s="47"/>
      <c r="UGP91" s="47"/>
      <c r="UGQ91" s="47"/>
      <c r="UGR91" s="47"/>
      <c r="UGS91" s="47"/>
      <c r="UGT91" s="47"/>
      <c r="UGU91" s="47"/>
      <c r="UGV91" s="47"/>
      <c r="UGW91" s="47"/>
      <c r="UGX91" s="47"/>
      <c r="UGY91" s="47"/>
      <c r="UGZ91" s="47"/>
      <c r="UHA91" s="47"/>
      <c r="UHB91" s="47"/>
      <c r="UHC91" s="47"/>
      <c r="UHD91" s="47"/>
      <c r="UHE91" s="47"/>
      <c r="UHF91" s="47"/>
      <c r="UHG91" s="47"/>
      <c r="UHH91" s="47"/>
      <c r="UHI91" s="47"/>
      <c r="UHJ91" s="47"/>
      <c r="UHK91" s="47"/>
      <c r="UHL91" s="47"/>
      <c r="UHM91" s="47"/>
      <c r="UHN91" s="47"/>
      <c r="UHO91" s="47"/>
      <c r="UHP91" s="47"/>
      <c r="UHQ91" s="47"/>
      <c r="UHR91" s="47"/>
      <c r="UHS91" s="47"/>
      <c r="UHT91" s="47"/>
      <c r="UHU91" s="47"/>
      <c r="UHV91" s="47"/>
      <c r="UHW91" s="47"/>
      <c r="UHX91" s="47"/>
      <c r="UHY91" s="47"/>
      <c r="UHZ91" s="47"/>
      <c r="UIA91" s="47"/>
      <c r="UIB91" s="47"/>
      <c r="UIC91" s="47"/>
      <c r="UID91" s="47"/>
      <c r="UIE91" s="47"/>
      <c r="UIF91" s="47"/>
      <c r="UIG91" s="47"/>
      <c r="UIH91" s="47"/>
      <c r="UII91" s="47"/>
      <c r="UIJ91" s="47"/>
      <c r="UIK91" s="47"/>
      <c r="UIL91" s="47"/>
      <c r="UIM91" s="47"/>
      <c r="UIN91" s="47"/>
      <c r="UIO91" s="47"/>
      <c r="UIP91" s="47"/>
      <c r="UIQ91" s="47"/>
      <c r="UIR91" s="47"/>
      <c r="UIS91" s="47"/>
      <c r="UIT91" s="47"/>
      <c r="UIU91" s="47"/>
      <c r="UIV91" s="47"/>
      <c r="UIW91" s="47"/>
      <c r="UIX91" s="47"/>
      <c r="UIY91" s="47"/>
      <c r="UIZ91" s="47"/>
      <c r="UJA91" s="47"/>
      <c r="UJB91" s="47"/>
      <c r="UJC91" s="47"/>
      <c r="UJD91" s="47"/>
      <c r="UJE91" s="47"/>
      <c r="UJF91" s="47"/>
      <c r="UJG91" s="47"/>
      <c r="UJH91" s="47"/>
      <c r="UJI91" s="47"/>
      <c r="UJJ91" s="47"/>
      <c r="UJK91" s="47"/>
      <c r="UJL91" s="47"/>
      <c r="UJM91" s="47"/>
      <c r="UJN91" s="47"/>
      <c r="UJO91" s="47"/>
      <c r="UJP91" s="47"/>
      <c r="UJQ91" s="47"/>
      <c r="UJR91" s="47"/>
      <c r="UJS91" s="47"/>
      <c r="UJT91" s="47"/>
      <c r="UJU91" s="47"/>
      <c r="UJV91" s="47"/>
      <c r="UJW91" s="47"/>
      <c r="UJX91" s="47"/>
      <c r="UJY91" s="47"/>
      <c r="UJZ91" s="47"/>
      <c r="UKA91" s="47"/>
      <c r="UKB91" s="47"/>
      <c r="UKC91" s="47"/>
      <c r="UKD91" s="47"/>
      <c r="UKE91" s="47"/>
      <c r="UKF91" s="47"/>
      <c r="UKG91" s="47"/>
      <c r="UKH91" s="47"/>
      <c r="UKI91" s="47"/>
      <c r="UKJ91" s="47"/>
      <c r="UKK91" s="47"/>
      <c r="UKL91" s="47"/>
      <c r="UKM91" s="47"/>
      <c r="UKN91" s="47"/>
      <c r="UKO91" s="47"/>
      <c r="UKP91" s="47"/>
      <c r="UKQ91" s="47"/>
      <c r="UKR91" s="47"/>
      <c r="UKS91" s="47"/>
      <c r="UKT91" s="47"/>
      <c r="UKU91" s="47"/>
      <c r="UKV91" s="47"/>
      <c r="UKW91" s="47"/>
      <c r="UKX91" s="47"/>
      <c r="UKY91" s="47"/>
      <c r="UKZ91" s="47"/>
      <c r="ULA91" s="47"/>
      <c r="ULB91" s="47"/>
      <c r="ULC91" s="47"/>
      <c r="ULD91" s="47"/>
      <c r="ULE91" s="47"/>
      <c r="ULF91" s="47"/>
      <c r="ULG91" s="47"/>
      <c r="ULH91" s="47"/>
      <c r="ULI91" s="47"/>
      <c r="ULJ91" s="47"/>
      <c r="ULK91" s="47"/>
      <c r="ULL91" s="47"/>
      <c r="ULM91" s="47"/>
      <c r="ULN91" s="47"/>
      <c r="ULO91" s="47"/>
      <c r="ULP91" s="47"/>
      <c r="ULQ91" s="47"/>
      <c r="ULR91" s="47"/>
      <c r="ULS91" s="47"/>
      <c r="ULT91" s="47"/>
      <c r="ULU91" s="47"/>
      <c r="ULV91" s="47"/>
      <c r="ULW91" s="47"/>
      <c r="ULX91" s="47"/>
      <c r="ULY91" s="47"/>
      <c r="ULZ91" s="47"/>
      <c r="UMA91" s="47"/>
      <c r="UMB91" s="47"/>
      <c r="UMC91" s="47"/>
      <c r="UMD91" s="47"/>
      <c r="UME91" s="47"/>
      <c r="UMF91" s="47"/>
      <c r="UMG91" s="47"/>
      <c r="UMH91" s="47"/>
      <c r="UMI91" s="47"/>
      <c r="UMJ91" s="47"/>
      <c r="UMK91" s="47"/>
      <c r="UML91" s="47"/>
      <c r="UMM91" s="47"/>
      <c r="UMN91" s="47"/>
      <c r="UMO91" s="47"/>
      <c r="UMP91" s="47"/>
      <c r="UMQ91" s="47"/>
      <c r="UMR91" s="47"/>
      <c r="UMS91" s="47"/>
      <c r="UMT91" s="47"/>
      <c r="UMU91" s="47"/>
      <c r="UMV91" s="47"/>
      <c r="UMW91" s="47"/>
      <c r="UMX91" s="47"/>
      <c r="UMY91" s="47"/>
      <c r="UMZ91" s="47"/>
      <c r="UNA91" s="47"/>
      <c r="UNB91" s="47"/>
      <c r="UNC91" s="47"/>
      <c r="UND91" s="47"/>
      <c r="UNE91" s="47"/>
      <c r="UNF91" s="47"/>
      <c r="UNG91" s="47"/>
      <c r="UNH91" s="47"/>
      <c r="UNI91" s="47"/>
      <c r="UNJ91" s="47"/>
      <c r="UNK91" s="47"/>
      <c r="UNL91" s="47"/>
      <c r="UNM91" s="47"/>
      <c r="UNN91" s="47"/>
      <c r="UNO91" s="47"/>
      <c r="UNP91" s="47"/>
      <c r="UNQ91" s="47"/>
      <c r="UNR91" s="47"/>
      <c r="UNS91" s="47"/>
      <c r="UNT91" s="47"/>
      <c r="UNU91" s="47"/>
      <c r="UNV91" s="47"/>
      <c r="UNW91" s="47"/>
      <c r="UNX91" s="47"/>
      <c r="UNY91" s="47"/>
      <c r="UNZ91" s="47"/>
      <c r="UOA91" s="47"/>
      <c r="UOB91" s="47"/>
      <c r="UOC91" s="47"/>
      <c r="UOD91" s="47"/>
      <c r="UOE91" s="47"/>
      <c r="UOF91" s="47"/>
      <c r="UOG91" s="47"/>
      <c r="UOH91" s="47"/>
      <c r="UOI91" s="47"/>
      <c r="UOJ91" s="47"/>
      <c r="UOK91" s="47"/>
      <c r="UOL91" s="47"/>
      <c r="UOM91" s="47"/>
      <c r="UON91" s="47"/>
      <c r="UOO91" s="47"/>
      <c r="UOP91" s="47"/>
      <c r="UOQ91" s="47"/>
      <c r="UOR91" s="47"/>
      <c r="UOS91" s="47"/>
      <c r="UOT91" s="47"/>
      <c r="UOU91" s="47"/>
      <c r="UOV91" s="47"/>
      <c r="UOW91" s="47"/>
      <c r="UOX91" s="47"/>
      <c r="UOY91" s="47"/>
      <c r="UOZ91" s="47"/>
      <c r="UPA91" s="47"/>
      <c r="UPB91" s="47"/>
      <c r="UPC91" s="47"/>
      <c r="UPD91" s="47"/>
      <c r="UPE91" s="47"/>
      <c r="UPF91" s="47"/>
      <c r="UPG91" s="47"/>
      <c r="UPH91" s="47"/>
      <c r="UPI91" s="47"/>
      <c r="UPJ91" s="47"/>
      <c r="UPK91" s="47"/>
      <c r="UPL91" s="47"/>
      <c r="UPM91" s="47"/>
      <c r="UPN91" s="47"/>
      <c r="UPO91" s="47"/>
      <c r="UPP91" s="47"/>
      <c r="UPQ91" s="47"/>
      <c r="UPR91" s="47"/>
      <c r="UPS91" s="47"/>
      <c r="UPT91" s="47"/>
      <c r="UPU91" s="47"/>
      <c r="UPV91" s="47"/>
      <c r="UPW91" s="47"/>
      <c r="UPX91" s="47"/>
      <c r="UPY91" s="47"/>
      <c r="UPZ91" s="47"/>
      <c r="UQA91" s="47"/>
      <c r="UQB91" s="47"/>
      <c r="UQC91" s="47"/>
      <c r="UQD91" s="47"/>
      <c r="UQE91" s="47"/>
      <c r="UQF91" s="47"/>
      <c r="UQG91" s="47"/>
      <c r="UQH91" s="47"/>
      <c r="UQI91" s="47"/>
      <c r="UQJ91" s="47"/>
      <c r="UQK91" s="47"/>
      <c r="UQL91" s="47"/>
      <c r="UQM91" s="47"/>
      <c r="UQN91" s="47"/>
      <c r="UQO91" s="47"/>
      <c r="UQP91" s="47"/>
      <c r="UQQ91" s="47"/>
      <c r="UQR91" s="47"/>
      <c r="UQS91" s="47"/>
      <c r="UQT91" s="47"/>
      <c r="UQU91" s="47"/>
      <c r="UQV91" s="47"/>
      <c r="UQW91" s="47"/>
      <c r="UQX91" s="47"/>
      <c r="UQY91" s="47"/>
      <c r="UQZ91" s="47"/>
      <c r="URA91" s="47"/>
      <c r="URB91" s="47"/>
      <c r="URC91" s="47"/>
      <c r="URD91" s="47"/>
      <c r="URE91" s="47"/>
      <c r="URF91" s="47"/>
      <c r="URG91" s="47"/>
      <c r="URH91" s="47"/>
      <c r="URI91" s="47"/>
      <c r="URJ91" s="47"/>
      <c r="URK91" s="47"/>
      <c r="URL91" s="47"/>
      <c r="URM91" s="47"/>
      <c r="URN91" s="47"/>
      <c r="URO91" s="47"/>
      <c r="URP91" s="47"/>
      <c r="URQ91" s="47"/>
      <c r="URR91" s="47"/>
      <c r="URS91" s="47"/>
      <c r="URT91" s="47"/>
      <c r="URU91" s="47"/>
      <c r="URV91" s="47"/>
      <c r="URW91" s="47"/>
      <c r="URX91" s="47"/>
      <c r="URY91" s="47"/>
      <c r="URZ91" s="47"/>
      <c r="USA91" s="47"/>
      <c r="USB91" s="47"/>
      <c r="USC91" s="47"/>
      <c r="USD91" s="47"/>
      <c r="USE91" s="47"/>
      <c r="USF91" s="47"/>
      <c r="USG91" s="47"/>
      <c r="USH91" s="47"/>
      <c r="USI91" s="47"/>
      <c r="USJ91" s="47"/>
      <c r="USK91" s="47"/>
      <c r="USL91" s="47"/>
      <c r="USM91" s="47"/>
      <c r="USN91" s="47"/>
      <c r="USO91" s="47"/>
      <c r="USP91" s="47"/>
      <c r="USQ91" s="47"/>
      <c r="USR91" s="47"/>
      <c r="USS91" s="47"/>
      <c r="UST91" s="47"/>
      <c r="USU91" s="47"/>
      <c r="USV91" s="47"/>
      <c r="USW91" s="47"/>
      <c r="USX91" s="47"/>
      <c r="USY91" s="47"/>
      <c r="USZ91" s="47"/>
      <c r="UTA91" s="47"/>
      <c r="UTB91" s="47"/>
      <c r="UTC91" s="47"/>
      <c r="UTD91" s="47"/>
      <c r="UTE91" s="47"/>
      <c r="UTF91" s="47"/>
      <c r="UTG91" s="47"/>
      <c r="UTH91" s="47"/>
      <c r="UTI91" s="47"/>
      <c r="UTJ91" s="47"/>
      <c r="UTK91" s="47"/>
      <c r="UTL91" s="47"/>
      <c r="UTM91" s="47"/>
      <c r="UTN91" s="47"/>
      <c r="UTO91" s="47"/>
      <c r="UTP91" s="47"/>
      <c r="UTQ91" s="47"/>
      <c r="UTR91" s="47"/>
      <c r="UTS91" s="47"/>
      <c r="UTT91" s="47"/>
      <c r="UTU91" s="47"/>
      <c r="UTV91" s="47"/>
      <c r="UTW91" s="47"/>
      <c r="UTX91" s="47"/>
      <c r="UTY91" s="47"/>
      <c r="UTZ91" s="47"/>
      <c r="UUA91" s="47"/>
      <c r="UUB91" s="47"/>
      <c r="UUC91" s="47"/>
      <c r="UUD91" s="47"/>
      <c r="UUE91" s="47"/>
      <c r="UUF91" s="47"/>
      <c r="UUG91" s="47"/>
      <c r="UUH91" s="47"/>
      <c r="UUI91" s="47"/>
      <c r="UUJ91" s="47"/>
      <c r="UUK91" s="47"/>
      <c r="UUL91" s="47"/>
      <c r="UUM91" s="47"/>
      <c r="UUN91" s="47"/>
      <c r="UUO91" s="47"/>
      <c r="UUP91" s="47"/>
      <c r="UUQ91" s="47"/>
      <c r="UUR91" s="47"/>
      <c r="UUS91" s="47"/>
      <c r="UUT91" s="47"/>
      <c r="UUU91" s="47"/>
      <c r="UUV91" s="47"/>
      <c r="UUW91" s="47"/>
      <c r="UUX91" s="47"/>
      <c r="UUY91" s="47"/>
      <c r="UUZ91" s="47"/>
      <c r="UVA91" s="47"/>
      <c r="UVB91" s="47"/>
      <c r="UVC91" s="47"/>
      <c r="UVD91" s="47"/>
      <c r="UVE91" s="47"/>
      <c r="UVF91" s="47"/>
      <c r="UVG91" s="47"/>
      <c r="UVH91" s="47"/>
      <c r="UVI91" s="47"/>
      <c r="UVJ91" s="47"/>
      <c r="UVK91" s="47"/>
      <c r="UVL91" s="47"/>
      <c r="UVM91" s="47"/>
      <c r="UVN91" s="47"/>
      <c r="UVO91" s="47"/>
      <c r="UVP91" s="47"/>
      <c r="UVQ91" s="47"/>
      <c r="UVR91" s="47"/>
      <c r="UVS91" s="47"/>
      <c r="UVT91" s="47"/>
      <c r="UVU91" s="47"/>
      <c r="UVV91" s="47"/>
      <c r="UVW91" s="47"/>
      <c r="UVX91" s="47"/>
      <c r="UVY91" s="47"/>
      <c r="UVZ91" s="47"/>
      <c r="UWA91" s="47"/>
      <c r="UWB91" s="47"/>
      <c r="UWC91" s="47"/>
      <c r="UWD91" s="47"/>
      <c r="UWE91" s="47"/>
      <c r="UWF91" s="47"/>
      <c r="UWG91" s="47"/>
      <c r="UWH91" s="47"/>
      <c r="UWI91" s="47"/>
      <c r="UWJ91" s="47"/>
      <c r="UWK91" s="47"/>
      <c r="UWL91" s="47"/>
      <c r="UWM91" s="47"/>
      <c r="UWN91" s="47"/>
      <c r="UWO91" s="47"/>
      <c r="UWP91" s="47"/>
      <c r="UWQ91" s="47"/>
      <c r="UWR91" s="47"/>
      <c r="UWS91" s="47"/>
      <c r="UWT91" s="47"/>
      <c r="UWU91" s="47"/>
      <c r="UWV91" s="47"/>
      <c r="UWW91" s="47"/>
      <c r="UWX91" s="47"/>
      <c r="UWY91" s="47"/>
      <c r="UWZ91" s="47"/>
      <c r="UXA91" s="47"/>
      <c r="UXB91" s="47"/>
      <c r="UXC91" s="47"/>
      <c r="UXD91" s="47"/>
      <c r="UXE91" s="47"/>
      <c r="UXF91" s="47"/>
      <c r="UXG91" s="47"/>
      <c r="UXH91" s="47"/>
      <c r="UXI91" s="47"/>
      <c r="UXJ91" s="47"/>
      <c r="UXK91" s="47"/>
      <c r="UXL91" s="47"/>
      <c r="UXM91" s="47"/>
      <c r="UXN91" s="47"/>
      <c r="UXO91" s="47"/>
      <c r="UXP91" s="47"/>
      <c r="UXQ91" s="47"/>
      <c r="UXR91" s="47"/>
      <c r="UXS91" s="47"/>
      <c r="UXT91" s="47"/>
      <c r="UXU91" s="47"/>
      <c r="UXV91" s="47"/>
      <c r="UXW91" s="47"/>
      <c r="UXX91" s="47"/>
      <c r="UXY91" s="47"/>
      <c r="UXZ91" s="47"/>
      <c r="UYA91" s="47"/>
      <c r="UYB91" s="47"/>
      <c r="UYC91" s="47"/>
      <c r="UYD91" s="47"/>
      <c r="UYE91" s="47"/>
      <c r="UYF91" s="47"/>
      <c r="UYG91" s="47"/>
      <c r="UYH91" s="47"/>
      <c r="UYI91" s="47"/>
      <c r="UYJ91" s="47"/>
      <c r="UYK91" s="47"/>
      <c r="UYL91" s="47"/>
      <c r="UYM91" s="47"/>
      <c r="UYN91" s="47"/>
      <c r="UYO91" s="47"/>
      <c r="UYP91" s="47"/>
      <c r="UYQ91" s="47"/>
      <c r="UYR91" s="47"/>
      <c r="UYS91" s="47"/>
      <c r="UYT91" s="47"/>
      <c r="UYU91" s="47"/>
      <c r="UYV91" s="47"/>
      <c r="UYW91" s="47"/>
      <c r="UYX91" s="47"/>
      <c r="UYY91" s="47"/>
      <c r="UYZ91" s="47"/>
      <c r="UZA91" s="47"/>
      <c r="UZB91" s="47"/>
      <c r="UZC91" s="47"/>
      <c r="UZD91" s="47"/>
      <c r="UZE91" s="47"/>
      <c r="UZF91" s="47"/>
      <c r="UZG91" s="47"/>
      <c r="UZH91" s="47"/>
      <c r="UZI91" s="47"/>
      <c r="UZJ91" s="47"/>
      <c r="UZK91" s="47"/>
      <c r="UZL91" s="47"/>
      <c r="UZM91" s="47"/>
      <c r="UZN91" s="47"/>
      <c r="UZO91" s="47"/>
      <c r="UZP91" s="47"/>
      <c r="UZQ91" s="47"/>
      <c r="UZR91" s="47"/>
      <c r="UZS91" s="47"/>
      <c r="UZT91" s="47"/>
      <c r="UZU91" s="47"/>
      <c r="UZV91" s="47"/>
      <c r="UZW91" s="47"/>
      <c r="UZX91" s="47"/>
      <c r="UZY91" s="47"/>
      <c r="UZZ91" s="47"/>
      <c r="VAA91" s="47"/>
      <c r="VAB91" s="47"/>
      <c r="VAC91" s="47"/>
      <c r="VAD91" s="47"/>
      <c r="VAE91" s="47"/>
      <c r="VAF91" s="47"/>
      <c r="VAG91" s="47"/>
      <c r="VAH91" s="47"/>
      <c r="VAI91" s="47"/>
      <c r="VAJ91" s="47"/>
      <c r="VAK91" s="47"/>
      <c r="VAL91" s="47"/>
      <c r="VAM91" s="47"/>
      <c r="VAN91" s="47"/>
      <c r="VAO91" s="47"/>
      <c r="VAP91" s="47"/>
      <c r="VAQ91" s="47"/>
      <c r="VAR91" s="47"/>
      <c r="VAS91" s="47"/>
      <c r="VAT91" s="47"/>
      <c r="VAU91" s="47"/>
      <c r="VAV91" s="47"/>
      <c r="VAW91" s="47"/>
      <c r="VAX91" s="47"/>
      <c r="VAY91" s="47"/>
      <c r="VAZ91" s="47"/>
      <c r="VBA91" s="47"/>
      <c r="VBB91" s="47"/>
      <c r="VBC91" s="47"/>
      <c r="VBD91" s="47"/>
      <c r="VBE91" s="47"/>
      <c r="VBF91" s="47"/>
      <c r="VBG91" s="47"/>
      <c r="VBH91" s="47"/>
      <c r="VBI91" s="47"/>
      <c r="VBJ91" s="47"/>
      <c r="VBK91" s="47"/>
      <c r="VBL91" s="47"/>
      <c r="VBM91" s="47"/>
      <c r="VBN91" s="47"/>
      <c r="VBO91" s="47"/>
      <c r="VBP91" s="47"/>
      <c r="VBQ91" s="47"/>
      <c r="VBR91" s="47"/>
      <c r="VBS91" s="47"/>
      <c r="VBT91" s="47"/>
      <c r="VBU91" s="47"/>
      <c r="VBV91" s="47"/>
      <c r="VBW91" s="47"/>
      <c r="VBX91" s="47"/>
      <c r="VBY91" s="47"/>
      <c r="VBZ91" s="47"/>
      <c r="VCA91" s="47"/>
      <c r="VCB91" s="47"/>
      <c r="VCC91" s="47"/>
      <c r="VCD91" s="47"/>
      <c r="VCE91" s="47"/>
      <c r="VCF91" s="47"/>
      <c r="VCG91" s="47"/>
      <c r="VCH91" s="47"/>
      <c r="VCI91" s="47"/>
      <c r="VCJ91" s="47"/>
      <c r="VCK91" s="47"/>
      <c r="VCL91" s="47"/>
      <c r="VCM91" s="47"/>
      <c r="VCN91" s="47"/>
      <c r="VCO91" s="47"/>
      <c r="VCP91" s="47"/>
      <c r="VCQ91" s="47"/>
      <c r="VCR91" s="47"/>
      <c r="VCS91" s="47"/>
      <c r="VCT91" s="47"/>
      <c r="VCU91" s="47"/>
      <c r="VCV91" s="47"/>
      <c r="VCW91" s="47"/>
      <c r="VCX91" s="47"/>
      <c r="VCY91" s="47"/>
      <c r="VCZ91" s="47"/>
      <c r="VDA91" s="47"/>
      <c r="VDB91" s="47"/>
      <c r="VDC91" s="47"/>
      <c r="VDD91" s="47"/>
      <c r="VDE91" s="47"/>
      <c r="VDF91" s="47"/>
      <c r="VDG91" s="47"/>
      <c r="VDH91" s="47"/>
      <c r="VDI91" s="47"/>
      <c r="VDJ91" s="47"/>
      <c r="VDK91" s="47"/>
      <c r="VDL91" s="47"/>
      <c r="VDM91" s="47"/>
      <c r="VDN91" s="47"/>
      <c r="VDO91" s="47"/>
      <c r="VDP91" s="47"/>
      <c r="VDQ91" s="47"/>
      <c r="VDR91" s="47"/>
      <c r="VDS91" s="47"/>
      <c r="VDT91" s="47"/>
      <c r="VDU91" s="47"/>
      <c r="VDV91" s="47"/>
      <c r="VDW91" s="47"/>
      <c r="VDX91" s="47"/>
      <c r="VDY91" s="47"/>
      <c r="VDZ91" s="47"/>
      <c r="VEA91" s="47"/>
      <c r="VEB91" s="47"/>
      <c r="VEC91" s="47"/>
      <c r="VED91" s="47"/>
      <c r="VEE91" s="47"/>
      <c r="VEF91" s="47"/>
      <c r="VEG91" s="47"/>
      <c r="VEH91" s="47"/>
      <c r="VEI91" s="47"/>
      <c r="VEJ91" s="47"/>
      <c r="VEK91" s="47"/>
      <c r="VEL91" s="47"/>
      <c r="VEM91" s="47"/>
      <c r="VEN91" s="47"/>
      <c r="VEO91" s="47"/>
      <c r="VEP91" s="47"/>
      <c r="VEQ91" s="47"/>
      <c r="VER91" s="47"/>
      <c r="VES91" s="47"/>
      <c r="VET91" s="47"/>
      <c r="VEU91" s="47"/>
      <c r="VEV91" s="47"/>
      <c r="VEW91" s="47"/>
      <c r="VEX91" s="47"/>
      <c r="VEY91" s="47"/>
      <c r="VEZ91" s="47"/>
      <c r="VFA91" s="47"/>
      <c r="VFB91" s="47"/>
      <c r="VFC91" s="47"/>
      <c r="VFD91" s="47"/>
      <c r="VFE91" s="47"/>
      <c r="VFF91" s="47"/>
      <c r="VFG91" s="47"/>
      <c r="VFH91" s="47"/>
      <c r="VFI91" s="47"/>
      <c r="VFJ91" s="47"/>
      <c r="VFK91" s="47"/>
      <c r="VFL91" s="47"/>
      <c r="VFM91" s="47"/>
      <c r="VFN91" s="47"/>
      <c r="VFO91" s="47"/>
      <c r="VFP91" s="47"/>
      <c r="VFQ91" s="47"/>
      <c r="VFR91" s="47"/>
      <c r="VFS91" s="47"/>
      <c r="VFT91" s="47"/>
      <c r="VFU91" s="47"/>
      <c r="VFV91" s="47"/>
      <c r="VFW91" s="47"/>
      <c r="VFX91" s="47"/>
      <c r="VFY91" s="47"/>
      <c r="VFZ91" s="47"/>
      <c r="VGA91" s="47"/>
      <c r="VGB91" s="47"/>
      <c r="VGC91" s="47"/>
      <c r="VGD91" s="47"/>
      <c r="VGE91" s="47"/>
      <c r="VGF91" s="47"/>
      <c r="VGG91" s="47"/>
      <c r="VGH91" s="47"/>
      <c r="VGI91" s="47"/>
      <c r="VGJ91" s="47"/>
      <c r="VGK91" s="47"/>
      <c r="VGL91" s="47"/>
      <c r="VGM91" s="47"/>
      <c r="VGN91" s="47"/>
      <c r="VGO91" s="47"/>
      <c r="VGP91" s="47"/>
      <c r="VGQ91" s="47"/>
      <c r="VGR91" s="47"/>
      <c r="VGS91" s="47"/>
      <c r="VGT91" s="47"/>
      <c r="VGU91" s="47"/>
      <c r="VGV91" s="47"/>
      <c r="VGW91" s="47"/>
      <c r="VGX91" s="47"/>
      <c r="VGY91" s="47"/>
      <c r="VGZ91" s="47"/>
      <c r="VHA91" s="47"/>
      <c r="VHB91" s="47"/>
      <c r="VHC91" s="47"/>
      <c r="VHD91" s="47"/>
      <c r="VHE91" s="47"/>
      <c r="VHF91" s="47"/>
      <c r="VHG91" s="47"/>
      <c r="VHH91" s="47"/>
      <c r="VHI91" s="47"/>
      <c r="VHJ91" s="47"/>
      <c r="VHK91" s="47"/>
      <c r="VHL91" s="47"/>
      <c r="VHM91" s="47"/>
      <c r="VHN91" s="47"/>
      <c r="VHO91" s="47"/>
      <c r="VHP91" s="47"/>
      <c r="VHQ91" s="47"/>
      <c r="VHR91" s="47"/>
      <c r="VHS91" s="47"/>
      <c r="VHT91" s="47"/>
      <c r="VHU91" s="47"/>
      <c r="VHV91" s="47"/>
      <c r="VHW91" s="47"/>
      <c r="VHX91" s="47"/>
      <c r="VHY91" s="47"/>
      <c r="VHZ91" s="47"/>
      <c r="VIA91" s="47"/>
      <c r="VIB91" s="47"/>
      <c r="VIC91" s="47"/>
      <c r="VID91" s="47"/>
      <c r="VIE91" s="47"/>
      <c r="VIF91" s="47"/>
      <c r="VIG91" s="47"/>
      <c r="VIH91" s="47"/>
      <c r="VII91" s="47"/>
      <c r="VIJ91" s="47"/>
      <c r="VIK91" s="47"/>
      <c r="VIL91" s="47"/>
      <c r="VIM91" s="47"/>
      <c r="VIN91" s="47"/>
      <c r="VIO91" s="47"/>
      <c r="VIP91" s="47"/>
      <c r="VIQ91" s="47"/>
      <c r="VIR91" s="47"/>
      <c r="VIS91" s="47"/>
      <c r="VIT91" s="47"/>
      <c r="VIU91" s="47"/>
      <c r="VIV91" s="47"/>
      <c r="VIW91" s="47"/>
      <c r="VIX91" s="47"/>
      <c r="VIY91" s="47"/>
      <c r="VIZ91" s="47"/>
      <c r="VJA91" s="47"/>
      <c r="VJB91" s="47"/>
      <c r="VJC91" s="47"/>
      <c r="VJD91" s="47"/>
      <c r="VJE91" s="47"/>
      <c r="VJF91" s="47"/>
      <c r="VJG91" s="47"/>
      <c r="VJH91" s="47"/>
      <c r="VJI91" s="47"/>
      <c r="VJJ91" s="47"/>
      <c r="VJK91" s="47"/>
      <c r="VJL91" s="47"/>
      <c r="VJM91" s="47"/>
      <c r="VJN91" s="47"/>
      <c r="VJO91" s="47"/>
      <c r="VJP91" s="47"/>
      <c r="VJQ91" s="47"/>
      <c r="VJR91" s="47"/>
      <c r="VJS91" s="47"/>
      <c r="VJT91" s="47"/>
      <c r="VJU91" s="47"/>
      <c r="VJV91" s="47"/>
      <c r="VJW91" s="47"/>
      <c r="VJX91" s="47"/>
      <c r="VJY91" s="47"/>
      <c r="VJZ91" s="47"/>
      <c r="VKA91" s="47"/>
      <c r="VKB91" s="47"/>
      <c r="VKC91" s="47"/>
      <c r="VKD91" s="47"/>
      <c r="VKE91" s="47"/>
      <c r="VKF91" s="47"/>
      <c r="VKG91" s="47"/>
      <c r="VKH91" s="47"/>
      <c r="VKI91" s="47"/>
      <c r="VKJ91" s="47"/>
      <c r="VKK91" s="47"/>
      <c r="VKL91" s="47"/>
      <c r="VKM91" s="47"/>
      <c r="VKN91" s="47"/>
      <c r="VKO91" s="47"/>
      <c r="VKP91" s="47"/>
      <c r="VKQ91" s="47"/>
      <c r="VKR91" s="47"/>
      <c r="VKS91" s="47"/>
      <c r="VKT91" s="47"/>
      <c r="VKU91" s="47"/>
      <c r="VKV91" s="47"/>
      <c r="VKW91" s="47"/>
      <c r="VKX91" s="47"/>
      <c r="VKY91" s="47"/>
      <c r="VKZ91" s="47"/>
      <c r="VLA91" s="47"/>
      <c r="VLB91" s="47"/>
      <c r="VLC91" s="47"/>
      <c r="VLD91" s="47"/>
      <c r="VLE91" s="47"/>
      <c r="VLF91" s="47"/>
      <c r="VLG91" s="47"/>
      <c r="VLH91" s="47"/>
      <c r="VLI91" s="47"/>
      <c r="VLJ91" s="47"/>
      <c r="VLK91" s="47"/>
      <c r="VLL91" s="47"/>
      <c r="VLM91" s="47"/>
      <c r="VLN91" s="47"/>
      <c r="VLO91" s="47"/>
      <c r="VLP91" s="47"/>
      <c r="VLQ91" s="47"/>
      <c r="VLR91" s="47"/>
      <c r="VLS91" s="47"/>
      <c r="VLT91" s="47"/>
      <c r="VLU91" s="47"/>
      <c r="VLV91" s="47"/>
      <c r="VLW91" s="47"/>
      <c r="VLX91" s="47"/>
      <c r="VLY91" s="47"/>
      <c r="VLZ91" s="47"/>
      <c r="VMA91" s="47"/>
      <c r="VMB91" s="47"/>
      <c r="VMC91" s="47"/>
      <c r="VMD91" s="47"/>
      <c r="VME91" s="47"/>
      <c r="VMF91" s="47"/>
      <c r="VMG91" s="47"/>
      <c r="VMH91" s="47"/>
      <c r="VMI91" s="47"/>
      <c r="VMJ91" s="47"/>
      <c r="VMK91" s="47"/>
      <c r="VML91" s="47"/>
      <c r="VMM91" s="47"/>
      <c r="VMN91" s="47"/>
      <c r="VMO91" s="47"/>
      <c r="VMP91" s="47"/>
      <c r="VMQ91" s="47"/>
      <c r="VMR91" s="47"/>
      <c r="VMS91" s="47"/>
      <c r="VMT91" s="47"/>
      <c r="VMU91" s="47"/>
      <c r="VMV91" s="47"/>
      <c r="VMW91" s="47"/>
      <c r="VMX91" s="47"/>
      <c r="VMY91" s="47"/>
      <c r="VMZ91" s="47"/>
      <c r="VNA91" s="47"/>
      <c r="VNB91" s="47"/>
      <c r="VNC91" s="47"/>
      <c r="VND91" s="47"/>
      <c r="VNE91" s="47"/>
      <c r="VNF91" s="47"/>
      <c r="VNG91" s="47"/>
      <c r="VNH91" s="47"/>
      <c r="VNI91" s="47"/>
      <c r="VNJ91" s="47"/>
      <c r="VNK91" s="47"/>
      <c r="VNL91" s="47"/>
      <c r="VNM91" s="47"/>
      <c r="VNN91" s="47"/>
      <c r="VNO91" s="47"/>
      <c r="VNP91" s="47"/>
      <c r="VNQ91" s="47"/>
      <c r="VNR91" s="47"/>
      <c r="VNS91" s="47"/>
      <c r="VNT91" s="47"/>
      <c r="VNU91" s="47"/>
      <c r="VNV91" s="47"/>
      <c r="VNW91" s="47"/>
      <c r="VNX91" s="47"/>
      <c r="VNY91" s="47"/>
      <c r="VNZ91" s="47"/>
      <c r="VOA91" s="47"/>
      <c r="VOB91" s="47"/>
      <c r="VOC91" s="47"/>
      <c r="VOD91" s="47"/>
      <c r="VOE91" s="47"/>
      <c r="VOF91" s="47"/>
      <c r="VOG91" s="47"/>
      <c r="VOH91" s="47"/>
      <c r="VOI91" s="47"/>
      <c r="VOJ91" s="47"/>
      <c r="VOK91" s="47"/>
      <c r="VOL91" s="47"/>
      <c r="VOM91" s="47"/>
      <c r="VON91" s="47"/>
      <c r="VOO91" s="47"/>
      <c r="VOP91" s="47"/>
      <c r="VOQ91" s="47"/>
      <c r="VOR91" s="47"/>
      <c r="VOS91" s="47"/>
      <c r="VOT91" s="47"/>
      <c r="VOU91" s="47"/>
      <c r="VOV91" s="47"/>
      <c r="VOW91" s="47"/>
      <c r="VOX91" s="47"/>
      <c r="VOY91" s="47"/>
      <c r="VOZ91" s="47"/>
      <c r="VPA91" s="47"/>
      <c r="VPB91" s="47"/>
      <c r="VPC91" s="47"/>
      <c r="VPD91" s="47"/>
      <c r="VPE91" s="47"/>
      <c r="VPF91" s="47"/>
      <c r="VPG91" s="47"/>
      <c r="VPH91" s="47"/>
      <c r="VPI91" s="47"/>
      <c r="VPJ91" s="47"/>
      <c r="VPK91" s="47"/>
      <c r="VPL91" s="47"/>
      <c r="VPM91" s="47"/>
      <c r="VPN91" s="47"/>
      <c r="VPO91" s="47"/>
      <c r="VPP91" s="47"/>
      <c r="VPQ91" s="47"/>
      <c r="VPR91" s="47"/>
      <c r="VPS91" s="47"/>
      <c r="VPT91" s="47"/>
      <c r="VPU91" s="47"/>
      <c r="VPV91" s="47"/>
      <c r="VPW91" s="47"/>
      <c r="VPX91" s="47"/>
      <c r="VPY91" s="47"/>
      <c r="VPZ91" s="47"/>
      <c r="VQA91" s="47"/>
      <c r="VQB91" s="47"/>
      <c r="VQC91" s="47"/>
      <c r="VQD91" s="47"/>
      <c r="VQE91" s="47"/>
      <c r="VQF91" s="47"/>
      <c r="VQG91" s="47"/>
      <c r="VQH91" s="47"/>
      <c r="VQI91" s="47"/>
      <c r="VQJ91" s="47"/>
      <c r="VQK91" s="47"/>
      <c r="VQL91" s="47"/>
      <c r="VQM91" s="47"/>
      <c r="VQN91" s="47"/>
      <c r="VQO91" s="47"/>
      <c r="VQP91" s="47"/>
      <c r="VQQ91" s="47"/>
      <c r="VQR91" s="47"/>
      <c r="VQS91" s="47"/>
      <c r="VQT91" s="47"/>
      <c r="VQU91" s="47"/>
      <c r="VQV91" s="47"/>
      <c r="VQW91" s="47"/>
      <c r="VQX91" s="47"/>
      <c r="VQY91" s="47"/>
      <c r="VQZ91" s="47"/>
      <c r="VRA91" s="47"/>
      <c r="VRB91" s="47"/>
      <c r="VRC91" s="47"/>
      <c r="VRD91" s="47"/>
      <c r="VRE91" s="47"/>
      <c r="VRF91" s="47"/>
      <c r="VRG91" s="47"/>
      <c r="VRH91" s="47"/>
      <c r="VRI91" s="47"/>
      <c r="VRJ91" s="47"/>
      <c r="VRK91" s="47"/>
      <c r="VRL91" s="47"/>
      <c r="VRM91" s="47"/>
      <c r="VRN91" s="47"/>
      <c r="VRO91" s="47"/>
      <c r="VRP91" s="47"/>
      <c r="VRQ91" s="47"/>
      <c r="VRR91" s="47"/>
      <c r="VRS91" s="47"/>
      <c r="VRT91" s="47"/>
      <c r="VRU91" s="47"/>
      <c r="VRV91" s="47"/>
      <c r="VRW91" s="47"/>
      <c r="VRX91" s="47"/>
      <c r="VRY91" s="47"/>
      <c r="VRZ91" s="47"/>
      <c r="VSA91" s="47"/>
      <c r="VSB91" s="47"/>
      <c r="VSC91" s="47"/>
      <c r="VSD91" s="47"/>
      <c r="VSE91" s="47"/>
      <c r="VSF91" s="47"/>
      <c r="VSG91" s="47"/>
      <c r="VSH91" s="47"/>
      <c r="VSI91" s="47"/>
      <c r="VSJ91" s="47"/>
      <c r="VSK91" s="47"/>
      <c r="VSL91" s="47"/>
      <c r="VSM91" s="47"/>
      <c r="VSN91" s="47"/>
      <c r="VSO91" s="47"/>
      <c r="VSP91" s="47"/>
      <c r="VSQ91" s="47"/>
      <c r="VSR91" s="47"/>
      <c r="VSS91" s="47"/>
      <c r="VST91" s="47"/>
      <c r="VSU91" s="47"/>
      <c r="VSV91" s="47"/>
      <c r="VSW91" s="47"/>
      <c r="VSX91" s="47"/>
      <c r="VSY91" s="47"/>
      <c r="VSZ91" s="47"/>
      <c r="VTA91" s="47"/>
      <c r="VTB91" s="47"/>
      <c r="VTC91" s="47"/>
      <c r="VTD91" s="47"/>
      <c r="VTE91" s="47"/>
      <c r="VTF91" s="47"/>
      <c r="VTG91" s="47"/>
      <c r="VTH91" s="47"/>
      <c r="VTI91" s="47"/>
      <c r="VTJ91" s="47"/>
      <c r="VTK91" s="47"/>
      <c r="VTL91" s="47"/>
      <c r="VTM91" s="47"/>
      <c r="VTN91" s="47"/>
      <c r="VTO91" s="47"/>
      <c r="VTP91" s="47"/>
      <c r="VTQ91" s="47"/>
      <c r="VTR91" s="47"/>
      <c r="VTS91" s="47"/>
      <c r="VTT91" s="47"/>
      <c r="VTU91" s="47"/>
      <c r="VTV91" s="47"/>
      <c r="VTW91" s="47"/>
      <c r="VTX91" s="47"/>
      <c r="VTY91" s="47"/>
      <c r="VTZ91" s="47"/>
      <c r="VUA91" s="47"/>
      <c r="VUB91" s="47"/>
      <c r="VUC91" s="47"/>
      <c r="VUD91" s="47"/>
      <c r="VUE91" s="47"/>
      <c r="VUF91" s="47"/>
      <c r="VUG91" s="47"/>
      <c r="VUH91" s="47"/>
      <c r="VUI91" s="47"/>
      <c r="VUJ91" s="47"/>
      <c r="VUK91" s="47"/>
      <c r="VUL91" s="47"/>
      <c r="VUM91" s="47"/>
      <c r="VUN91" s="47"/>
      <c r="VUO91" s="47"/>
      <c r="VUP91" s="47"/>
      <c r="VUQ91" s="47"/>
      <c r="VUR91" s="47"/>
      <c r="VUS91" s="47"/>
      <c r="VUT91" s="47"/>
      <c r="VUU91" s="47"/>
      <c r="VUV91" s="47"/>
      <c r="VUW91" s="47"/>
      <c r="VUX91" s="47"/>
      <c r="VUY91" s="47"/>
      <c r="VUZ91" s="47"/>
      <c r="VVA91" s="47"/>
      <c r="VVB91" s="47"/>
      <c r="VVC91" s="47"/>
      <c r="VVD91" s="47"/>
      <c r="VVE91" s="47"/>
      <c r="VVF91" s="47"/>
      <c r="VVG91" s="47"/>
      <c r="VVH91" s="47"/>
      <c r="VVI91" s="47"/>
      <c r="VVJ91" s="47"/>
      <c r="VVK91" s="47"/>
      <c r="VVL91" s="47"/>
      <c r="VVM91" s="47"/>
      <c r="VVN91" s="47"/>
      <c r="VVO91" s="47"/>
      <c r="VVP91" s="47"/>
      <c r="VVQ91" s="47"/>
      <c r="VVR91" s="47"/>
      <c r="VVS91" s="47"/>
      <c r="VVT91" s="47"/>
      <c r="VVU91" s="47"/>
      <c r="VVV91" s="47"/>
      <c r="VVW91" s="47"/>
      <c r="VVX91" s="47"/>
      <c r="VVY91" s="47"/>
      <c r="VVZ91" s="47"/>
      <c r="VWA91" s="47"/>
      <c r="VWB91" s="47"/>
      <c r="VWC91" s="47"/>
      <c r="VWD91" s="47"/>
      <c r="VWE91" s="47"/>
      <c r="VWF91" s="47"/>
      <c r="VWG91" s="47"/>
      <c r="VWH91" s="47"/>
      <c r="VWI91" s="47"/>
      <c r="VWJ91" s="47"/>
      <c r="VWK91" s="47"/>
      <c r="VWL91" s="47"/>
      <c r="VWM91" s="47"/>
      <c r="VWN91" s="47"/>
      <c r="VWO91" s="47"/>
      <c r="VWP91" s="47"/>
      <c r="VWQ91" s="47"/>
      <c r="VWR91" s="47"/>
      <c r="VWS91" s="47"/>
      <c r="VWT91" s="47"/>
      <c r="VWU91" s="47"/>
      <c r="VWV91" s="47"/>
      <c r="VWW91" s="47"/>
      <c r="VWX91" s="47"/>
      <c r="VWY91" s="47"/>
      <c r="VWZ91" s="47"/>
      <c r="VXA91" s="47"/>
      <c r="VXB91" s="47"/>
      <c r="VXC91" s="47"/>
      <c r="VXD91" s="47"/>
      <c r="VXE91" s="47"/>
      <c r="VXF91" s="47"/>
      <c r="VXG91" s="47"/>
      <c r="VXH91" s="47"/>
      <c r="VXI91" s="47"/>
      <c r="VXJ91" s="47"/>
      <c r="VXK91" s="47"/>
      <c r="VXL91" s="47"/>
      <c r="VXM91" s="47"/>
      <c r="VXN91" s="47"/>
      <c r="VXO91" s="47"/>
      <c r="VXP91" s="47"/>
      <c r="VXQ91" s="47"/>
      <c r="VXR91" s="47"/>
      <c r="VXS91" s="47"/>
      <c r="VXT91" s="47"/>
      <c r="VXU91" s="47"/>
      <c r="VXV91" s="47"/>
      <c r="VXW91" s="47"/>
      <c r="VXX91" s="47"/>
      <c r="VXY91" s="47"/>
      <c r="VXZ91" s="47"/>
      <c r="VYA91" s="47"/>
      <c r="VYB91" s="47"/>
      <c r="VYC91" s="47"/>
      <c r="VYD91" s="47"/>
      <c r="VYE91" s="47"/>
      <c r="VYF91" s="47"/>
      <c r="VYG91" s="47"/>
      <c r="VYH91" s="47"/>
      <c r="VYI91" s="47"/>
      <c r="VYJ91" s="47"/>
      <c r="VYK91" s="47"/>
      <c r="VYL91" s="47"/>
      <c r="VYM91" s="47"/>
      <c r="VYN91" s="47"/>
      <c r="VYO91" s="47"/>
      <c r="VYP91" s="47"/>
      <c r="VYQ91" s="47"/>
      <c r="VYR91" s="47"/>
      <c r="VYS91" s="47"/>
      <c r="VYT91" s="47"/>
      <c r="VYU91" s="47"/>
      <c r="VYV91" s="47"/>
      <c r="VYW91" s="47"/>
      <c r="VYX91" s="47"/>
      <c r="VYY91" s="47"/>
      <c r="VYZ91" s="47"/>
      <c r="VZA91" s="47"/>
      <c r="VZB91" s="47"/>
      <c r="VZC91" s="47"/>
      <c r="VZD91" s="47"/>
      <c r="VZE91" s="47"/>
      <c r="VZF91" s="47"/>
      <c r="VZG91" s="47"/>
      <c r="VZH91" s="47"/>
      <c r="VZI91" s="47"/>
      <c r="VZJ91" s="47"/>
      <c r="VZK91" s="47"/>
      <c r="VZL91" s="47"/>
      <c r="VZM91" s="47"/>
      <c r="VZN91" s="47"/>
      <c r="VZO91" s="47"/>
      <c r="VZP91" s="47"/>
      <c r="VZQ91" s="47"/>
      <c r="VZR91" s="47"/>
      <c r="VZS91" s="47"/>
      <c r="VZT91" s="47"/>
      <c r="VZU91" s="47"/>
      <c r="VZV91" s="47"/>
      <c r="VZW91" s="47"/>
      <c r="VZX91" s="47"/>
      <c r="VZY91" s="47"/>
      <c r="VZZ91" s="47"/>
      <c r="WAA91" s="47"/>
      <c r="WAB91" s="47"/>
      <c r="WAC91" s="47"/>
      <c r="WAD91" s="47"/>
      <c r="WAE91" s="47"/>
      <c r="WAF91" s="47"/>
      <c r="WAG91" s="47"/>
      <c r="WAH91" s="47"/>
      <c r="WAI91" s="47"/>
      <c r="WAJ91" s="47"/>
      <c r="WAK91" s="47"/>
      <c r="WAL91" s="47"/>
      <c r="WAM91" s="47"/>
      <c r="WAN91" s="47"/>
      <c r="WAO91" s="47"/>
      <c r="WAP91" s="47"/>
      <c r="WAQ91" s="47"/>
      <c r="WAR91" s="47"/>
      <c r="WAS91" s="47"/>
      <c r="WAT91" s="47"/>
      <c r="WAU91" s="47"/>
      <c r="WAV91" s="47"/>
      <c r="WAW91" s="47"/>
      <c r="WAX91" s="47"/>
      <c r="WAY91" s="47"/>
      <c r="WAZ91" s="47"/>
      <c r="WBA91" s="47"/>
      <c r="WBB91" s="47"/>
      <c r="WBC91" s="47"/>
      <c r="WBD91" s="47"/>
      <c r="WBE91" s="47"/>
      <c r="WBF91" s="47"/>
      <c r="WBG91" s="47"/>
      <c r="WBH91" s="47"/>
      <c r="WBI91" s="47"/>
      <c r="WBJ91" s="47"/>
      <c r="WBK91" s="47"/>
      <c r="WBL91" s="47"/>
      <c r="WBM91" s="47"/>
      <c r="WBN91" s="47"/>
      <c r="WBO91" s="47"/>
      <c r="WBP91" s="47"/>
      <c r="WBQ91" s="47"/>
      <c r="WBR91" s="47"/>
      <c r="WBS91" s="47"/>
      <c r="WBT91" s="47"/>
      <c r="WBU91" s="47"/>
      <c r="WBV91" s="47"/>
      <c r="WBW91" s="47"/>
      <c r="WBX91" s="47"/>
      <c r="WBY91" s="47"/>
      <c r="WBZ91" s="47"/>
      <c r="WCA91" s="47"/>
      <c r="WCB91" s="47"/>
      <c r="WCC91" s="47"/>
      <c r="WCD91" s="47"/>
      <c r="WCE91" s="47"/>
      <c r="WCF91" s="47"/>
      <c r="WCG91" s="47"/>
      <c r="WCH91" s="47"/>
      <c r="WCI91" s="47"/>
      <c r="WCJ91" s="47"/>
      <c r="WCK91" s="47"/>
      <c r="WCL91" s="47"/>
      <c r="WCM91" s="47"/>
      <c r="WCN91" s="47"/>
      <c r="WCO91" s="47"/>
      <c r="WCP91" s="47"/>
      <c r="WCQ91" s="47"/>
      <c r="WCR91" s="47"/>
      <c r="WCS91" s="47"/>
      <c r="WCT91" s="47"/>
      <c r="WCU91" s="47"/>
      <c r="WCV91" s="47"/>
      <c r="WCW91" s="47"/>
      <c r="WCX91" s="47"/>
      <c r="WCY91" s="47"/>
      <c r="WCZ91" s="47"/>
      <c r="WDA91" s="47"/>
      <c r="WDB91" s="47"/>
      <c r="WDC91" s="47"/>
      <c r="WDD91" s="47"/>
      <c r="WDE91" s="47"/>
      <c r="WDF91" s="47"/>
      <c r="WDG91" s="47"/>
      <c r="WDH91" s="47"/>
      <c r="WDI91" s="47"/>
      <c r="WDJ91" s="47"/>
      <c r="WDK91" s="47"/>
      <c r="WDL91" s="47"/>
      <c r="WDM91" s="47"/>
      <c r="WDN91" s="47"/>
      <c r="WDO91" s="47"/>
      <c r="WDP91" s="47"/>
      <c r="WDQ91" s="47"/>
      <c r="WDR91" s="47"/>
      <c r="WDS91" s="47"/>
      <c r="WDT91" s="47"/>
      <c r="WDU91" s="47"/>
      <c r="WDV91" s="47"/>
      <c r="WDW91" s="47"/>
      <c r="WDX91" s="47"/>
      <c r="WDY91" s="47"/>
      <c r="WDZ91" s="47"/>
      <c r="WEA91" s="47"/>
      <c r="WEB91" s="47"/>
      <c r="WEC91" s="47"/>
      <c r="WED91" s="47"/>
      <c r="WEE91" s="47"/>
      <c r="WEF91" s="47"/>
      <c r="WEG91" s="47"/>
      <c r="WEH91" s="47"/>
      <c r="WEI91" s="47"/>
      <c r="WEJ91" s="47"/>
      <c r="WEK91" s="47"/>
      <c r="WEL91" s="47"/>
      <c r="WEM91" s="47"/>
      <c r="WEN91" s="47"/>
      <c r="WEO91" s="47"/>
      <c r="WEP91" s="47"/>
      <c r="WEQ91" s="47"/>
      <c r="WER91" s="47"/>
      <c r="WES91" s="47"/>
      <c r="WET91" s="47"/>
      <c r="WEU91" s="47"/>
      <c r="WEV91" s="47"/>
      <c r="WEW91" s="47"/>
      <c r="WEX91" s="47"/>
      <c r="WEY91" s="47"/>
      <c r="WEZ91" s="47"/>
      <c r="WFA91" s="47"/>
      <c r="WFB91" s="47"/>
      <c r="WFC91" s="47"/>
      <c r="WFD91" s="47"/>
      <c r="WFE91" s="47"/>
      <c r="WFF91" s="47"/>
      <c r="WFG91" s="47"/>
      <c r="WFH91" s="47"/>
      <c r="WFI91" s="47"/>
      <c r="WFJ91" s="47"/>
      <c r="WFK91" s="47"/>
      <c r="WFL91" s="47"/>
      <c r="WFM91" s="47"/>
      <c r="WFN91" s="47"/>
      <c r="WFO91" s="47"/>
      <c r="WFP91" s="47"/>
      <c r="WFQ91" s="47"/>
      <c r="WFR91" s="47"/>
      <c r="WFS91" s="47"/>
      <c r="WFT91" s="47"/>
      <c r="WFU91" s="47"/>
      <c r="WFV91" s="47"/>
      <c r="WFW91" s="47"/>
      <c r="WFX91" s="47"/>
      <c r="WFY91" s="47"/>
      <c r="WFZ91" s="47"/>
      <c r="WGA91" s="47"/>
      <c r="WGB91" s="47"/>
      <c r="WGC91" s="47"/>
      <c r="WGD91" s="47"/>
      <c r="WGE91" s="47"/>
      <c r="WGF91" s="47"/>
      <c r="WGG91" s="47"/>
      <c r="WGH91" s="47"/>
      <c r="WGI91" s="47"/>
      <c r="WGJ91" s="47"/>
      <c r="WGK91" s="47"/>
      <c r="WGL91" s="47"/>
      <c r="WGM91" s="47"/>
      <c r="WGN91" s="47"/>
      <c r="WGO91" s="47"/>
      <c r="WGP91" s="47"/>
      <c r="WGQ91" s="47"/>
      <c r="WGR91" s="47"/>
      <c r="WGS91" s="47"/>
      <c r="WGT91" s="47"/>
      <c r="WGU91" s="47"/>
      <c r="WGV91" s="47"/>
      <c r="WGW91" s="47"/>
      <c r="WGX91" s="47"/>
      <c r="WGY91" s="47"/>
      <c r="WGZ91" s="47"/>
      <c r="WHA91" s="47"/>
      <c r="WHB91" s="47"/>
      <c r="WHC91" s="47"/>
      <c r="WHD91" s="47"/>
      <c r="WHE91" s="47"/>
      <c r="WHF91" s="47"/>
      <c r="WHG91" s="47"/>
      <c r="WHH91" s="47"/>
      <c r="WHI91" s="47"/>
      <c r="WHJ91" s="47"/>
      <c r="WHK91" s="47"/>
      <c r="WHL91" s="47"/>
      <c r="WHM91" s="47"/>
      <c r="WHN91" s="47"/>
      <c r="WHO91" s="47"/>
      <c r="WHP91" s="47"/>
      <c r="WHQ91" s="47"/>
      <c r="WHR91" s="47"/>
      <c r="WHS91" s="47"/>
      <c r="WHT91" s="47"/>
      <c r="WHU91" s="47"/>
      <c r="WHV91" s="47"/>
      <c r="WHW91" s="47"/>
      <c r="WHX91" s="47"/>
      <c r="WHY91" s="47"/>
      <c r="WHZ91" s="47"/>
      <c r="WIA91" s="47"/>
      <c r="WIB91" s="47"/>
      <c r="WIC91" s="47"/>
      <c r="WID91" s="47"/>
      <c r="WIE91" s="47"/>
      <c r="WIF91" s="47"/>
      <c r="WIG91" s="47"/>
      <c r="WIH91" s="47"/>
      <c r="WII91" s="47"/>
      <c r="WIJ91" s="47"/>
      <c r="WIK91" s="47"/>
      <c r="WIL91" s="47"/>
      <c r="WIM91" s="47"/>
      <c r="WIN91" s="47"/>
      <c r="WIO91" s="47"/>
      <c r="WIP91" s="47"/>
      <c r="WIQ91" s="47"/>
      <c r="WIR91" s="47"/>
      <c r="WIS91" s="47"/>
      <c r="WIT91" s="47"/>
      <c r="WIU91" s="47"/>
      <c r="WIV91" s="47"/>
      <c r="WIW91" s="47"/>
      <c r="WIX91" s="47"/>
      <c r="WIY91" s="47"/>
      <c r="WIZ91" s="47"/>
      <c r="WJA91" s="47"/>
      <c r="WJB91" s="47"/>
      <c r="WJC91" s="47"/>
      <c r="WJD91" s="47"/>
      <c r="WJE91" s="47"/>
      <c r="WJF91" s="47"/>
      <c r="WJG91" s="47"/>
      <c r="WJH91" s="47"/>
      <c r="WJI91" s="47"/>
      <c r="WJJ91" s="47"/>
      <c r="WJK91" s="47"/>
      <c r="WJL91" s="47"/>
      <c r="WJM91" s="47"/>
      <c r="WJN91" s="47"/>
      <c r="WJO91" s="47"/>
      <c r="WJP91" s="47"/>
      <c r="WJQ91" s="47"/>
      <c r="WJR91" s="47"/>
      <c r="WJS91" s="47"/>
      <c r="WJT91" s="47"/>
      <c r="WJU91" s="47"/>
      <c r="WJV91" s="47"/>
      <c r="WJW91" s="47"/>
      <c r="WJX91" s="47"/>
      <c r="WJY91" s="47"/>
      <c r="WJZ91" s="47"/>
      <c r="WKA91" s="47"/>
      <c r="WKB91" s="47"/>
      <c r="WKC91" s="47"/>
      <c r="WKD91" s="47"/>
      <c r="WKE91" s="47"/>
      <c r="WKF91" s="47"/>
      <c r="WKG91" s="47"/>
      <c r="WKH91" s="47"/>
      <c r="WKI91" s="47"/>
      <c r="WKJ91" s="47"/>
      <c r="WKK91" s="47"/>
      <c r="WKL91" s="47"/>
      <c r="WKM91" s="47"/>
      <c r="WKN91" s="47"/>
      <c r="WKO91" s="47"/>
      <c r="WKP91" s="47"/>
      <c r="WKQ91" s="47"/>
      <c r="WKR91" s="47"/>
      <c r="WKS91" s="47"/>
      <c r="WKT91" s="47"/>
      <c r="WKU91" s="47"/>
      <c r="WKV91" s="47"/>
      <c r="WKW91" s="47"/>
      <c r="WKX91" s="47"/>
      <c r="WKY91" s="47"/>
      <c r="WKZ91" s="47"/>
      <c r="WLA91" s="47"/>
      <c r="WLB91" s="47"/>
      <c r="WLC91" s="47"/>
      <c r="WLD91" s="47"/>
      <c r="WLE91" s="47"/>
      <c r="WLF91" s="47"/>
      <c r="WLG91" s="47"/>
      <c r="WLH91" s="47"/>
      <c r="WLI91" s="47"/>
      <c r="WLJ91" s="47"/>
      <c r="WLK91" s="47"/>
      <c r="WLL91" s="47"/>
      <c r="WLM91" s="47"/>
      <c r="WLN91" s="47"/>
      <c r="WLO91" s="47"/>
      <c r="WLP91" s="47"/>
      <c r="WLQ91" s="47"/>
      <c r="WLR91" s="47"/>
      <c r="WLS91" s="47"/>
      <c r="WLT91" s="47"/>
      <c r="WLU91" s="47"/>
      <c r="WLV91" s="47"/>
      <c r="WLW91" s="47"/>
      <c r="WLX91" s="47"/>
      <c r="WLY91" s="47"/>
      <c r="WLZ91" s="47"/>
      <c r="WMA91" s="47"/>
      <c r="WMB91" s="47"/>
      <c r="WMC91" s="47"/>
      <c r="WMD91" s="47"/>
      <c r="WME91" s="47"/>
      <c r="WMF91" s="47"/>
      <c r="WMG91" s="47"/>
      <c r="WMH91" s="47"/>
      <c r="WMI91" s="47"/>
      <c r="WMJ91" s="47"/>
      <c r="WMK91" s="47"/>
      <c r="WML91" s="47"/>
      <c r="WMM91" s="47"/>
      <c r="WMN91" s="47"/>
      <c r="WMO91" s="47"/>
      <c r="WMP91" s="47"/>
      <c r="WMQ91" s="47"/>
      <c r="WMR91" s="47"/>
      <c r="WMS91" s="47"/>
      <c r="WMT91" s="47"/>
      <c r="WMU91" s="47"/>
      <c r="WMV91" s="47"/>
      <c r="WMW91" s="47"/>
      <c r="WMX91" s="47"/>
      <c r="WMY91" s="47"/>
      <c r="WMZ91" s="47"/>
      <c r="WNA91" s="47"/>
      <c r="WNB91" s="47"/>
      <c r="WNC91" s="47"/>
      <c r="WND91" s="47"/>
      <c r="WNE91" s="47"/>
      <c r="WNF91" s="47"/>
      <c r="WNG91" s="47"/>
      <c r="WNH91" s="47"/>
      <c r="WNI91" s="47"/>
      <c r="WNJ91" s="47"/>
      <c r="WNK91" s="47"/>
      <c r="WNL91" s="47"/>
      <c r="WNM91" s="47"/>
      <c r="WNN91" s="47"/>
      <c r="WNO91" s="47"/>
      <c r="WNP91" s="47"/>
      <c r="WNQ91" s="47"/>
      <c r="WNR91" s="47"/>
      <c r="WNS91" s="47"/>
      <c r="WNT91" s="47"/>
      <c r="WNU91" s="47"/>
      <c r="WNV91" s="47"/>
      <c r="WNW91" s="47"/>
      <c r="WNX91" s="47"/>
      <c r="WNY91" s="47"/>
      <c r="WNZ91" s="47"/>
      <c r="WOA91" s="47"/>
      <c r="WOB91" s="47"/>
      <c r="WOC91" s="47"/>
      <c r="WOD91" s="47"/>
      <c r="WOE91" s="47"/>
      <c r="WOF91" s="47"/>
      <c r="WOG91" s="47"/>
      <c r="WOH91" s="47"/>
      <c r="WOI91" s="47"/>
      <c r="WOJ91" s="47"/>
      <c r="WOK91" s="47"/>
      <c r="WOL91" s="47"/>
      <c r="WOM91" s="47"/>
      <c r="WON91" s="47"/>
      <c r="WOO91" s="47"/>
      <c r="WOP91" s="47"/>
      <c r="WOQ91" s="47"/>
      <c r="WOR91" s="47"/>
      <c r="WOS91" s="47"/>
      <c r="WOT91" s="47"/>
      <c r="WOU91" s="47"/>
      <c r="WOV91" s="47"/>
      <c r="WOW91" s="47"/>
      <c r="WOX91" s="47"/>
      <c r="WOY91" s="47"/>
      <c r="WOZ91" s="47"/>
      <c r="WPA91" s="47"/>
      <c r="WPB91" s="47"/>
      <c r="WPC91" s="47"/>
      <c r="WPD91" s="47"/>
      <c r="WPE91" s="47"/>
      <c r="WPF91" s="47"/>
      <c r="WPG91" s="47"/>
      <c r="WPH91" s="47"/>
      <c r="WPI91" s="47"/>
      <c r="WPJ91" s="47"/>
      <c r="WPK91" s="47"/>
      <c r="WPL91" s="47"/>
      <c r="WPM91" s="47"/>
      <c r="WPN91" s="47"/>
      <c r="WPO91" s="47"/>
      <c r="WPP91" s="47"/>
      <c r="WPQ91" s="47"/>
      <c r="WPR91" s="47"/>
      <c r="WPS91" s="47"/>
      <c r="WPT91" s="47"/>
      <c r="WPU91" s="47"/>
      <c r="WPV91" s="47"/>
      <c r="WPW91" s="47"/>
      <c r="WPX91" s="47"/>
      <c r="WPY91" s="47"/>
      <c r="WPZ91" s="47"/>
      <c r="WQA91" s="47"/>
      <c r="WQB91" s="47"/>
      <c r="WQC91" s="47"/>
      <c r="WQD91" s="47"/>
      <c r="WQE91" s="47"/>
      <c r="WQF91" s="47"/>
      <c r="WQG91" s="47"/>
      <c r="WQH91" s="47"/>
      <c r="WQI91" s="47"/>
      <c r="WQJ91" s="47"/>
      <c r="WQK91" s="47"/>
      <c r="WQL91" s="47"/>
      <c r="WQM91" s="47"/>
      <c r="WQN91" s="47"/>
      <c r="WQO91" s="47"/>
      <c r="WQP91" s="47"/>
      <c r="WQQ91" s="47"/>
      <c r="WQR91" s="47"/>
      <c r="WQS91" s="47"/>
      <c r="WQT91" s="47"/>
      <c r="WQU91" s="47"/>
      <c r="WQV91" s="47"/>
      <c r="WQW91" s="47"/>
      <c r="WQX91" s="47"/>
      <c r="WQY91" s="47"/>
      <c r="WQZ91" s="47"/>
      <c r="WRA91" s="47"/>
      <c r="WRB91" s="47"/>
      <c r="WRC91" s="47"/>
      <c r="WRD91" s="47"/>
      <c r="WRE91" s="47"/>
      <c r="WRF91" s="47"/>
      <c r="WRG91" s="47"/>
      <c r="WRH91" s="47"/>
      <c r="WRI91" s="47"/>
      <c r="WRJ91" s="47"/>
      <c r="WRK91" s="47"/>
      <c r="WRL91" s="47"/>
      <c r="WRM91" s="47"/>
      <c r="WRN91" s="47"/>
      <c r="WRO91" s="47"/>
      <c r="WRP91" s="47"/>
      <c r="WRQ91" s="47"/>
      <c r="WRR91" s="47"/>
      <c r="WRS91" s="47"/>
      <c r="WRT91" s="47"/>
      <c r="WRU91" s="47"/>
      <c r="WRV91" s="47"/>
      <c r="WRW91" s="47"/>
      <c r="WRX91" s="47"/>
      <c r="WRY91" s="47"/>
      <c r="WRZ91" s="47"/>
      <c r="WSA91" s="47"/>
      <c r="WSB91" s="47"/>
      <c r="WSC91" s="47"/>
      <c r="WSD91" s="47"/>
      <c r="WSE91" s="47"/>
      <c r="WSF91" s="47"/>
      <c r="WSG91" s="47"/>
      <c r="WSH91" s="47"/>
      <c r="WSI91" s="47"/>
      <c r="WSJ91" s="47"/>
      <c r="WSK91" s="47"/>
      <c r="WSL91" s="47"/>
      <c r="WSM91" s="47"/>
      <c r="WSN91" s="47"/>
      <c r="WSO91" s="47"/>
      <c r="WSP91" s="47"/>
      <c r="WSQ91" s="47"/>
      <c r="WSR91" s="47"/>
      <c r="WSS91" s="47"/>
      <c r="WST91" s="47"/>
      <c r="WSU91" s="47"/>
      <c r="WSV91" s="47"/>
      <c r="WSW91" s="47"/>
      <c r="WSX91" s="47"/>
      <c r="WSY91" s="47"/>
      <c r="WSZ91" s="47"/>
      <c r="WTA91" s="47"/>
      <c r="WTB91" s="47"/>
      <c r="WTC91" s="47"/>
      <c r="WTD91" s="47"/>
      <c r="WTE91" s="47"/>
      <c r="WTF91" s="47"/>
      <c r="WTG91" s="47"/>
      <c r="WTH91" s="47"/>
      <c r="WTI91" s="47"/>
      <c r="WTJ91" s="47"/>
      <c r="WTK91" s="47"/>
      <c r="WTL91" s="47"/>
      <c r="WTM91" s="47"/>
      <c r="WTN91" s="47"/>
      <c r="WTO91" s="47"/>
      <c r="WTP91" s="47"/>
      <c r="WTQ91" s="47"/>
      <c r="WTR91" s="47"/>
      <c r="WTS91" s="47"/>
      <c r="WTT91" s="47"/>
      <c r="WTU91" s="47"/>
      <c r="WTV91" s="47"/>
      <c r="WTW91" s="47"/>
      <c r="WTX91" s="47"/>
      <c r="WTY91" s="47"/>
      <c r="WTZ91" s="47"/>
      <c r="WUA91" s="47"/>
      <c r="WUB91" s="47"/>
      <c r="WUC91" s="47"/>
      <c r="WUD91" s="47"/>
      <c r="WUE91" s="47"/>
      <c r="WUF91" s="47"/>
      <c r="WUG91" s="47"/>
      <c r="WUH91" s="47"/>
      <c r="WUI91" s="47"/>
      <c r="WUJ91" s="47"/>
      <c r="WUK91" s="47"/>
      <c r="WUL91" s="47"/>
      <c r="WUM91" s="47"/>
      <c r="WUN91" s="47"/>
      <c r="WUO91" s="47"/>
      <c r="WUP91" s="47"/>
      <c r="WUQ91" s="47"/>
      <c r="WUR91" s="47"/>
      <c r="WUS91" s="47"/>
      <c r="WUT91" s="47"/>
      <c r="WUU91" s="47"/>
      <c r="WUV91" s="47"/>
      <c r="WUW91" s="47"/>
      <c r="WUX91" s="47"/>
      <c r="WUY91" s="47"/>
      <c r="WUZ91" s="47"/>
      <c r="WVA91" s="47"/>
      <c r="WVB91" s="47"/>
      <c r="WVC91" s="47"/>
      <c r="WVD91" s="47"/>
      <c r="WVE91" s="47"/>
      <c r="WVF91" s="47"/>
      <c r="WVG91" s="47"/>
      <c r="WVH91" s="47"/>
      <c r="WVI91" s="47"/>
      <c r="WVJ91" s="47"/>
      <c r="WVK91" s="47"/>
      <c r="WVL91" s="47"/>
      <c r="WVM91" s="47"/>
      <c r="WVN91" s="47"/>
      <c r="WVO91" s="47"/>
      <c r="WVP91" s="47"/>
      <c r="WVQ91" s="47"/>
      <c r="WVR91" s="47"/>
      <c r="WVS91" s="47"/>
      <c r="WVT91" s="47"/>
      <c r="WVU91" s="47"/>
      <c r="WVV91" s="47"/>
      <c r="WVW91" s="47"/>
      <c r="WVX91" s="47"/>
      <c r="WVY91" s="47"/>
      <c r="WVZ91" s="47"/>
      <c r="WWA91" s="47"/>
      <c r="WWB91" s="47"/>
      <c r="WWC91" s="47"/>
      <c r="WWD91" s="47"/>
      <c r="WWE91" s="47"/>
      <c r="WWF91" s="47"/>
      <c r="WWG91" s="47"/>
      <c r="WWH91" s="47"/>
      <c r="WWI91" s="47"/>
      <c r="WWJ91" s="47"/>
      <c r="WWK91" s="47"/>
      <c r="WWL91" s="47"/>
      <c r="WWM91" s="47"/>
      <c r="WWN91" s="47"/>
      <c r="WWO91" s="47"/>
      <c r="WWP91" s="47"/>
      <c r="WWQ91" s="47"/>
      <c r="WWR91" s="47"/>
      <c r="WWS91" s="47"/>
      <c r="WWT91" s="47"/>
      <c r="WWU91" s="47"/>
      <c r="WWV91" s="47"/>
      <c r="WWW91" s="47"/>
      <c r="WWX91" s="47"/>
      <c r="WWY91" s="47"/>
      <c r="WWZ91" s="47"/>
      <c r="WXA91" s="47"/>
      <c r="WXB91" s="47"/>
      <c r="WXC91" s="47"/>
      <c r="WXD91" s="47"/>
      <c r="WXE91" s="47"/>
      <c r="WXF91" s="47"/>
      <c r="WXG91" s="47"/>
      <c r="WXH91" s="47"/>
      <c r="WXI91" s="47"/>
      <c r="WXJ91" s="47"/>
      <c r="WXK91" s="47"/>
      <c r="WXL91" s="47"/>
      <c r="WXM91" s="47"/>
      <c r="WXN91" s="47"/>
      <c r="WXO91" s="47"/>
      <c r="WXP91" s="47"/>
      <c r="WXQ91" s="47"/>
      <c r="WXR91" s="47"/>
      <c r="WXS91" s="47"/>
      <c r="WXT91" s="47"/>
      <c r="WXU91" s="47"/>
      <c r="WXV91" s="47"/>
      <c r="WXW91" s="47"/>
      <c r="WXX91" s="47"/>
      <c r="WXY91" s="47"/>
      <c r="WXZ91" s="47"/>
      <c r="WYA91" s="47"/>
      <c r="WYB91" s="47"/>
      <c r="WYC91" s="47"/>
      <c r="WYD91" s="47"/>
      <c r="WYE91" s="47"/>
      <c r="WYF91" s="47"/>
      <c r="WYG91" s="47"/>
      <c r="WYH91" s="47"/>
      <c r="WYI91" s="47"/>
      <c r="WYJ91" s="47"/>
      <c r="WYK91" s="47"/>
      <c r="WYL91" s="47"/>
      <c r="WYM91" s="47"/>
      <c r="WYN91" s="47"/>
      <c r="WYO91" s="47"/>
      <c r="WYP91" s="47"/>
      <c r="WYQ91" s="47"/>
      <c r="WYR91" s="47"/>
      <c r="WYS91" s="47"/>
      <c r="WYT91" s="47"/>
      <c r="WYU91" s="47"/>
      <c r="WYV91" s="47"/>
      <c r="WYW91" s="47"/>
      <c r="WYX91" s="47"/>
      <c r="WYY91" s="47"/>
      <c r="WYZ91" s="47"/>
      <c r="WZA91" s="47"/>
      <c r="WZB91" s="47"/>
      <c r="WZC91" s="47"/>
      <c r="WZD91" s="47"/>
      <c r="WZE91" s="47"/>
      <c r="WZF91" s="47"/>
      <c r="WZG91" s="47"/>
      <c r="WZH91" s="47"/>
      <c r="WZI91" s="47"/>
      <c r="WZJ91" s="47"/>
      <c r="WZK91" s="47"/>
      <c r="WZL91" s="47"/>
      <c r="WZM91" s="47"/>
      <c r="WZN91" s="47"/>
      <c r="WZO91" s="47"/>
      <c r="WZP91" s="47"/>
      <c r="WZQ91" s="47"/>
      <c r="WZR91" s="47"/>
      <c r="WZS91" s="47"/>
      <c r="WZT91" s="47"/>
      <c r="WZU91" s="47"/>
      <c r="WZV91" s="47"/>
      <c r="WZW91" s="47"/>
      <c r="WZX91" s="47"/>
      <c r="WZY91" s="47"/>
      <c r="WZZ91" s="47"/>
      <c r="XAA91" s="47"/>
      <c r="XAB91" s="47"/>
      <c r="XAC91" s="47"/>
      <c r="XAD91" s="47"/>
      <c r="XAE91" s="47"/>
      <c r="XAF91" s="47"/>
      <c r="XAG91" s="47"/>
      <c r="XAH91" s="47"/>
      <c r="XAI91" s="47"/>
      <c r="XAJ91" s="47"/>
      <c r="XAK91" s="47"/>
      <c r="XAL91" s="47"/>
      <c r="XAM91" s="47"/>
      <c r="XAN91" s="47"/>
      <c r="XAO91" s="47"/>
      <c r="XAP91" s="47"/>
      <c r="XAQ91" s="47"/>
      <c r="XAR91" s="47"/>
      <c r="XAS91" s="47"/>
      <c r="XAT91" s="47"/>
      <c r="XAU91" s="47"/>
      <c r="XAV91" s="47"/>
      <c r="XAW91" s="47"/>
      <c r="XAX91" s="47"/>
      <c r="XAY91" s="47"/>
      <c r="XAZ91" s="47"/>
      <c r="XBA91" s="47"/>
      <c r="XBB91" s="47"/>
      <c r="XBC91" s="47"/>
      <c r="XBD91" s="47"/>
      <c r="XBE91" s="47"/>
      <c r="XBF91" s="47"/>
      <c r="XBG91" s="47"/>
      <c r="XBH91" s="47"/>
      <c r="XBI91" s="47"/>
      <c r="XBJ91" s="47"/>
      <c r="XBK91" s="47"/>
      <c r="XBL91" s="47"/>
      <c r="XBM91" s="47"/>
      <c r="XBN91" s="47"/>
      <c r="XBO91" s="47"/>
      <c r="XBP91" s="47"/>
      <c r="XBQ91" s="47"/>
      <c r="XBR91" s="47"/>
      <c r="XBS91" s="47"/>
      <c r="XBT91" s="47"/>
      <c r="XBU91" s="47"/>
      <c r="XBV91" s="47"/>
      <c r="XBW91" s="47"/>
      <c r="XBX91" s="47"/>
      <c r="XBY91" s="47"/>
      <c r="XBZ91" s="47"/>
      <c r="XCA91" s="47"/>
      <c r="XCB91" s="47"/>
      <c r="XCC91" s="47"/>
      <c r="XCD91" s="47"/>
      <c r="XCE91" s="47"/>
      <c r="XCF91" s="47"/>
      <c r="XCG91" s="47"/>
      <c r="XCH91" s="47"/>
      <c r="XCI91" s="47"/>
      <c r="XCJ91" s="47"/>
      <c r="XCK91" s="47"/>
      <c r="XCL91" s="47"/>
      <c r="XCM91" s="47"/>
      <c r="XCN91" s="47"/>
      <c r="XCO91" s="47"/>
      <c r="XCP91" s="47"/>
      <c r="XCQ91" s="47"/>
      <c r="XCR91" s="47"/>
      <c r="XCS91" s="47"/>
      <c r="XCT91" s="47"/>
      <c r="XCU91" s="47"/>
      <c r="XCV91" s="47"/>
      <c r="XCW91" s="47"/>
      <c r="XCX91" s="47"/>
      <c r="XCY91" s="47"/>
      <c r="XCZ91" s="47"/>
      <c r="XDA91" s="47"/>
      <c r="XDB91" s="47"/>
      <c r="XDC91" s="47"/>
      <c r="XDD91" s="47"/>
      <c r="XDE91" s="47"/>
      <c r="XDF91" s="47"/>
      <c r="XDG91" s="47"/>
      <c r="XDH91" s="47"/>
      <c r="XDI91" s="47"/>
      <c r="XDJ91" s="47"/>
      <c r="XDK91" s="47"/>
      <c r="XDL91" s="47"/>
      <c r="XDM91" s="47"/>
      <c r="XDN91" s="47"/>
      <c r="XDO91" s="47"/>
      <c r="XDP91" s="47"/>
      <c r="XDQ91" s="47"/>
      <c r="XDR91" s="47"/>
      <c r="XDS91" s="47"/>
      <c r="XDT91" s="47"/>
      <c r="XDU91" s="47"/>
      <c r="XDV91" s="47"/>
      <c r="XDW91" s="47"/>
      <c r="XDX91" s="47"/>
      <c r="XDY91" s="47"/>
      <c r="XDZ91" s="47"/>
      <c r="XEA91" s="47"/>
      <c r="XEB91" s="47"/>
      <c r="XEC91" s="47"/>
      <c r="XED91" s="47"/>
      <c r="XEE91" s="47"/>
      <c r="XEF91" s="47"/>
      <c r="XEG91" s="47"/>
      <c r="XEH91" s="47"/>
      <c r="XEI91" s="47"/>
      <c r="XEJ91" s="47"/>
      <c r="XEK91" s="47"/>
      <c r="XEL91" s="47"/>
      <c r="XEM91" s="47"/>
      <c r="XEN91" s="47"/>
      <c r="XEO91" s="47"/>
      <c r="XEP91" s="47"/>
      <c r="XEQ91" s="47"/>
      <c r="XER91" s="47"/>
      <c r="XES91" s="47"/>
      <c r="XET91" s="47"/>
      <c r="XEU91" s="47"/>
      <c r="XEV91" s="47"/>
    </row>
    <row r="92" spans="1:16376" outlineLevel="2" x14ac:dyDescent="0.15">
      <c r="B92" s="26" t="s">
        <v>100</v>
      </c>
      <c r="C92" s="23" t="s">
        <v>260</v>
      </c>
      <c r="F92" s="14" t="s">
        <v>14</v>
      </c>
      <c r="G92"/>
      <c r="H92"/>
      <c r="I92"/>
      <c r="J92"/>
      <c r="K92"/>
      <c r="L92"/>
      <c r="O92" s="137">
        <v>110</v>
      </c>
      <c r="P92" s="42">
        <f>O92+P91</f>
        <v>110</v>
      </c>
      <c r="Q92" s="42">
        <f t="shared" ref="Q92" si="20">P92+Q91</f>
        <v>110</v>
      </c>
      <c r="R92" s="42">
        <f t="shared" ref="R92" si="21">Q92+R91</f>
        <v>137.5</v>
      </c>
      <c r="S92" s="42">
        <f t="shared" ref="S92" si="22">R92+S91</f>
        <v>165</v>
      </c>
      <c r="T92" s="42">
        <f t="shared" ref="T92" si="23">S92+T91</f>
        <v>165</v>
      </c>
    </row>
    <row r="93" spans="1:16376" outlineLevel="2" x14ac:dyDescent="0.15">
      <c r="B93" s="22" t="s">
        <v>103</v>
      </c>
      <c r="G93"/>
      <c r="H93"/>
      <c r="I93"/>
      <c r="J93"/>
      <c r="K93"/>
      <c r="L93"/>
      <c r="R93" s="49"/>
      <c r="S93" s="49"/>
    </row>
    <row r="94" spans="1:16376" outlineLevel="2" x14ac:dyDescent="0.15">
      <c r="B94" s="26" t="s">
        <v>344</v>
      </c>
      <c r="C94" s="23" t="s">
        <v>260</v>
      </c>
      <c r="G94" s="47"/>
      <c r="H94" s="47"/>
      <c r="I94" s="47"/>
      <c r="J94" s="47"/>
      <c r="K94" s="47"/>
      <c r="L94" s="47"/>
      <c r="O94" s="137">
        <v>0</v>
      </c>
      <c r="P94" s="137">
        <v>0</v>
      </c>
      <c r="Q94" s="137">
        <f>70/2</f>
        <v>35</v>
      </c>
      <c r="R94" s="137">
        <f>Q94</f>
        <v>35</v>
      </c>
      <c r="S94" s="137">
        <v>0</v>
      </c>
      <c r="T94" s="137">
        <v>0</v>
      </c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  <c r="IW94" s="47"/>
      <c r="IX94" s="47"/>
      <c r="IY94" s="47"/>
      <c r="IZ94" s="47"/>
      <c r="JA94" s="47"/>
      <c r="JB94" s="47"/>
      <c r="JC94" s="47"/>
      <c r="JD94" s="47"/>
      <c r="JE94" s="47"/>
      <c r="JF94" s="47"/>
      <c r="JG94" s="47"/>
      <c r="JH94" s="47"/>
      <c r="JI94" s="47"/>
      <c r="JJ94" s="47"/>
      <c r="JK94" s="47"/>
      <c r="JL94" s="47"/>
      <c r="JM94" s="47"/>
      <c r="JN94" s="47"/>
      <c r="JO94" s="47"/>
      <c r="JP94" s="47"/>
      <c r="JQ94" s="47"/>
      <c r="JR94" s="47"/>
      <c r="JS94" s="47"/>
      <c r="JT94" s="47"/>
      <c r="JU94" s="47"/>
      <c r="JV94" s="47"/>
      <c r="JW94" s="47"/>
      <c r="JX94" s="47"/>
      <c r="JY94" s="47"/>
      <c r="JZ94" s="47"/>
      <c r="KA94" s="47"/>
      <c r="KB94" s="47"/>
      <c r="KC94" s="47"/>
      <c r="KD94" s="47"/>
      <c r="KE94" s="47"/>
      <c r="KF94" s="47"/>
      <c r="KG94" s="47"/>
      <c r="KH94" s="47"/>
      <c r="KI94" s="47"/>
      <c r="KJ94" s="47"/>
      <c r="KK94" s="47"/>
      <c r="KL94" s="47"/>
      <c r="KM94" s="47"/>
      <c r="KN94" s="47"/>
      <c r="KO94" s="47"/>
      <c r="KP94" s="47"/>
      <c r="KQ94" s="47"/>
      <c r="KR94" s="47"/>
      <c r="KS94" s="47"/>
      <c r="KT94" s="47"/>
      <c r="KU94" s="47"/>
      <c r="KV94" s="47"/>
      <c r="KW94" s="47"/>
      <c r="KX94" s="47"/>
      <c r="KY94" s="47"/>
      <c r="KZ94" s="47"/>
      <c r="LA94" s="47"/>
      <c r="LB94" s="47"/>
      <c r="LC94" s="47"/>
      <c r="LD94" s="47"/>
      <c r="LE94" s="47"/>
      <c r="LF94" s="47"/>
      <c r="LG94" s="47"/>
      <c r="LH94" s="47"/>
      <c r="LI94" s="47"/>
      <c r="LJ94" s="47"/>
      <c r="LK94" s="47"/>
      <c r="LL94" s="47"/>
      <c r="LM94" s="47"/>
      <c r="LN94" s="47"/>
      <c r="LO94" s="47"/>
      <c r="LP94" s="47"/>
      <c r="LQ94" s="47"/>
      <c r="LR94" s="47"/>
      <c r="LS94" s="47"/>
      <c r="LT94" s="47"/>
      <c r="LU94" s="47"/>
      <c r="LV94" s="47"/>
      <c r="LW94" s="47"/>
      <c r="LX94" s="47"/>
      <c r="LY94" s="47"/>
      <c r="LZ94" s="47"/>
      <c r="MA94" s="47"/>
      <c r="MB94" s="47"/>
      <c r="MC94" s="47"/>
      <c r="MD94" s="47"/>
      <c r="ME94" s="47"/>
      <c r="MF94" s="47"/>
      <c r="MG94" s="47"/>
      <c r="MH94" s="47"/>
      <c r="MI94" s="47"/>
      <c r="MJ94" s="47"/>
      <c r="MK94" s="47"/>
      <c r="ML94" s="47"/>
      <c r="MM94" s="47"/>
      <c r="MN94" s="47"/>
      <c r="MO94" s="47"/>
      <c r="MP94" s="47"/>
      <c r="MQ94" s="47"/>
      <c r="MR94" s="47"/>
      <c r="MS94" s="47"/>
      <c r="MT94" s="47"/>
      <c r="MU94" s="47"/>
      <c r="MV94" s="47"/>
      <c r="MW94" s="47"/>
      <c r="MX94" s="47"/>
      <c r="MY94" s="47"/>
      <c r="MZ94" s="47"/>
      <c r="NA94" s="47"/>
      <c r="NB94" s="47"/>
      <c r="NC94" s="47"/>
      <c r="ND94" s="47"/>
      <c r="NE94" s="47"/>
      <c r="NF94" s="47"/>
      <c r="NG94" s="47"/>
      <c r="NH94" s="47"/>
      <c r="NI94" s="47"/>
      <c r="NJ94" s="47"/>
      <c r="NK94" s="47"/>
      <c r="NL94" s="47"/>
      <c r="NM94" s="47"/>
      <c r="NN94" s="47"/>
      <c r="NO94" s="47"/>
      <c r="NP94" s="47"/>
      <c r="NQ94" s="47"/>
      <c r="NR94" s="47"/>
      <c r="NS94" s="47"/>
      <c r="NT94" s="47"/>
      <c r="NU94" s="47"/>
      <c r="NV94" s="47"/>
      <c r="NW94" s="47"/>
      <c r="NX94" s="47"/>
      <c r="NY94" s="47"/>
      <c r="NZ94" s="47"/>
      <c r="OA94" s="47"/>
      <c r="OB94" s="47"/>
      <c r="OC94" s="47"/>
      <c r="OD94" s="47"/>
      <c r="OE94" s="47"/>
      <c r="OF94" s="47"/>
      <c r="OG94" s="47"/>
      <c r="OH94" s="47"/>
      <c r="OI94" s="47"/>
      <c r="OJ94" s="47"/>
      <c r="OK94" s="47"/>
      <c r="OL94" s="47"/>
      <c r="OM94" s="47"/>
      <c r="ON94" s="47"/>
      <c r="OO94" s="47"/>
      <c r="OP94" s="47"/>
      <c r="OQ94" s="47"/>
      <c r="OR94" s="47"/>
      <c r="OS94" s="47"/>
      <c r="OT94" s="47"/>
      <c r="OU94" s="47"/>
      <c r="OV94" s="47"/>
      <c r="OW94" s="47"/>
      <c r="OX94" s="47"/>
      <c r="OY94" s="47"/>
      <c r="OZ94" s="47"/>
      <c r="PA94" s="47"/>
      <c r="PB94" s="47"/>
      <c r="PC94" s="47"/>
      <c r="PD94" s="47"/>
      <c r="PE94" s="47"/>
      <c r="PF94" s="47"/>
      <c r="PG94" s="47"/>
      <c r="PH94" s="47"/>
      <c r="PI94" s="47"/>
      <c r="PJ94" s="47"/>
      <c r="PK94" s="47"/>
      <c r="PL94" s="47"/>
      <c r="PM94" s="47"/>
      <c r="PN94" s="47"/>
      <c r="PO94" s="47"/>
      <c r="PP94" s="47"/>
      <c r="PQ94" s="47"/>
      <c r="PR94" s="47"/>
      <c r="PS94" s="47"/>
      <c r="PT94" s="47"/>
      <c r="PU94" s="47"/>
      <c r="PV94" s="47"/>
      <c r="PW94" s="47"/>
      <c r="PX94" s="47"/>
      <c r="PY94" s="47"/>
      <c r="PZ94" s="47"/>
      <c r="QA94" s="47"/>
      <c r="QB94" s="47"/>
      <c r="QC94" s="47"/>
      <c r="QD94" s="47"/>
      <c r="QE94" s="47"/>
      <c r="QF94" s="47"/>
      <c r="QG94" s="47"/>
      <c r="QH94" s="47"/>
      <c r="QI94" s="47"/>
      <c r="QJ94" s="47"/>
      <c r="QK94" s="47"/>
      <c r="QL94" s="47"/>
      <c r="QM94" s="47"/>
      <c r="QN94" s="47"/>
      <c r="QO94" s="47"/>
      <c r="QP94" s="47"/>
      <c r="QQ94" s="47"/>
      <c r="QR94" s="47"/>
      <c r="QS94" s="47"/>
      <c r="QT94" s="47"/>
      <c r="QU94" s="47"/>
      <c r="QV94" s="47"/>
      <c r="QW94" s="47"/>
      <c r="QX94" s="47"/>
      <c r="QY94" s="47"/>
      <c r="QZ94" s="47"/>
      <c r="RA94" s="47"/>
      <c r="RB94" s="47"/>
      <c r="RC94" s="47"/>
      <c r="RD94" s="47"/>
      <c r="RE94" s="47"/>
      <c r="RF94" s="47"/>
      <c r="RG94" s="47"/>
      <c r="RH94" s="47"/>
      <c r="RI94" s="47"/>
      <c r="RJ94" s="47"/>
      <c r="RK94" s="47"/>
      <c r="RL94" s="47"/>
      <c r="RM94" s="47"/>
      <c r="RN94" s="47"/>
      <c r="RO94" s="47"/>
      <c r="RP94" s="47"/>
      <c r="RQ94" s="47"/>
      <c r="RR94" s="47"/>
      <c r="RS94" s="47"/>
      <c r="RT94" s="47"/>
      <c r="RU94" s="47"/>
      <c r="RV94" s="47"/>
      <c r="RW94" s="47"/>
      <c r="RX94" s="47"/>
      <c r="RY94" s="47"/>
      <c r="RZ94" s="47"/>
      <c r="SA94" s="47"/>
      <c r="SB94" s="47"/>
      <c r="SC94" s="47"/>
      <c r="SD94" s="47"/>
      <c r="SE94" s="47"/>
      <c r="SF94" s="47"/>
      <c r="SG94" s="47"/>
      <c r="SH94" s="47"/>
      <c r="SI94" s="47"/>
      <c r="SJ94" s="47"/>
      <c r="SK94" s="47"/>
      <c r="SL94" s="47"/>
      <c r="SM94" s="47"/>
      <c r="SN94" s="47"/>
      <c r="SO94" s="47"/>
      <c r="SP94" s="47"/>
      <c r="SQ94" s="47"/>
      <c r="SR94" s="47"/>
      <c r="SS94" s="47"/>
      <c r="ST94" s="47"/>
      <c r="SU94" s="47"/>
      <c r="SV94" s="47"/>
      <c r="SW94" s="47"/>
      <c r="SX94" s="47"/>
      <c r="SY94" s="47"/>
      <c r="SZ94" s="47"/>
      <c r="TA94" s="47"/>
      <c r="TB94" s="47"/>
      <c r="TC94" s="47"/>
      <c r="TD94" s="47"/>
      <c r="TE94" s="47"/>
      <c r="TF94" s="47"/>
      <c r="TG94" s="47"/>
      <c r="TH94" s="47"/>
      <c r="TI94" s="47"/>
      <c r="TJ94" s="47"/>
      <c r="TK94" s="47"/>
      <c r="TL94" s="47"/>
      <c r="TM94" s="47"/>
      <c r="TN94" s="47"/>
      <c r="TO94" s="47"/>
      <c r="TP94" s="47"/>
      <c r="TQ94" s="47"/>
      <c r="TR94" s="47"/>
      <c r="TS94" s="47"/>
      <c r="TT94" s="47"/>
      <c r="TU94" s="47"/>
      <c r="TV94" s="47"/>
      <c r="TW94" s="47"/>
      <c r="TX94" s="47"/>
      <c r="TY94" s="47"/>
      <c r="TZ94" s="47"/>
      <c r="UA94" s="47"/>
      <c r="UB94" s="47"/>
      <c r="UC94" s="47"/>
      <c r="UD94" s="47"/>
      <c r="UE94" s="47"/>
      <c r="UF94" s="47"/>
      <c r="UG94" s="47"/>
      <c r="UH94" s="47"/>
      <c r="UI94" s="47"/>
      <c r="UJ94" s="47"/>
      <c r="UK94" s="47"/>
      <c r="UL94" s="47"/>
      <c r="UM94" s="47"/>
      <c r="UN94" s="47"/>
      <c r="UO94" s="47"/>
      <c r="UP94" s="47"/>
      <c r="UQ94" s="47"/>
      <c r="UR94" s="47"/>
      <c r="US94" s="47"/>
      <c r="UT94" s="47"/>
      <c r="UU94" s="47"/>
      <c r="UV94" s="47"/>
      <c r="UW94" s="47"/>
      <c r="UX94" s="47"/>
      <c r="UY94" s="47"/>
      <c r="UZ94" s="47"/>
      <c r="VA94" s="47"/>
      <c r="VB94" s="47"/>
      <c r="VC94" s="47"/>
      <c r="VD94" s="47"/>
      <c r="VE94" s="47"/>
      <c r="VF94" s="47"/>
      <c r="VG94" s="47"/>
      <c r="VH94" s="47"/>
      <c r="VI94" s="47"/>
      <c r="VJ94" s="47"/>
      <c r="VK94" s="47"/>
      <c r="VL94" s="47"/>
      <c r="VM94" s="47"/>
      <c r="VN94" s="47"/>
      <c r="VO94" s="47"/>
      <c r="VP94" s="47"/>
      <c r="VQ94" s="47"/>
      <c r="VR94" s="47"/>
      <c r="VS94" s="47"/>
      <c r="VT94" s="47"/>
      <c r="VU94" s="47"/>
      <c r="VV94" s="47"/>
      <c r="VW94" s="47"/>
      <c r="VX94" s="47"/>
      <c r="VY94" s="47"/>
      <c r="VZ94" s="47"/>
      <c r="WA94" s="47"/>
      <c r="WB94" s="47"/>
      <c r="WC94" s="47"/>
      <c r="WD94" s="47"/>
      <c r="WE94" s="47"/>
      <c r="WF94" s="47"/>
      <c r="WG94" s="47"/>
      <c r="WH94" s="47"/>
      <c r="WI94" s="47"/>
      <c r="WJ94" s="47"/>
      <c r="WK94" s="47"/>
      <c r="WL94" s="47"/>
      <c r="WM94" s="47"/>
      <c r="WN94" s="47"/>
      <c r="WO94" s="47"/>
      <c r="WP94" s="47"/>
      <c r="WQ94" s="47"/>
      <c r="WR94" s="47"/>
      <c r="WS94" s="47"/>
      <c r="WT94" s="47"/>
      <c r="WU94" s="47"/>
      <c r="WV94" s="47"/>
      <c r="WW94" s="47"/>
      <c r="WX94" s="47"/>
      <c r="WY94" s="47"/>
      <c r="WZ94" s="47"/>
      <c r="XA94" s="47"/>
      <c r="XB94" s="47"/>
      <c r="XC94" s="47"/>
      <c r="XD94" s="47"/>
      <c r="XE94" s="47"/>
      <c r="XF94" s="47"/>
      <c r="XG94" s="47"/>
      <c r="XH94" s="47"/>
      <c r="XI94" s="47"/>
      <c r="XJ94" s="47"/>
      <c r="XK94" s="47"/>
      <c r="XL94" s="47"/>
      <c r="XM94" s="47"/>
      <c r="XN94" s="47"/>
      <c r="XO94" s="47"/>
      <c r="XP94" s="47"/>
      <c r="XQ94" s="47"/>
      <c r="XR94" s="47"/>
      <c r="XS94" s="47"/>
      <c r="XT94" s="47"/>
      <c r="XU94" s="47"/>
      <c r="XV94" s="47"/>
      <c r="XW94" s="47"/>
      <c r="XX94" s="47"/>
      <c r="XY94" s="47"/>
      <c r="XZ94" s="47"/>
      <c r="YA94" s="47"/>
      <c r="YB94" s="47"/>
      <c r="YC94" s="47"/>
      <c r="YD94" s="47"/>
      <c r="YE94" s="47"/>
      <c r="YF94" s="47"/>
      <c r="YG94" s="47"/>
      <c r="YH94" s="47"/>
      <c r="YI94" s="47"/>
      <c r="YJ94" s="47"/>
      <c r="YK94" s="47"/>
      <c r="YL94" s="47"/>
      <c r="YM94" s="47"/>
      <c r="YN94" s="47"/>
      <c r="YO94" s="47"/>
      <c r="YP94" s="47"/>
      <c r="YQ94" s="47"/>
      <c r="YR94" s="47"/>
      <c r="YS94" s="47"/>
      <c r="YT94" s="47"/>
      <c r="YU94" s="47"/>
      <c r="YV94" s="47"/>
      <c r="YW94" s="47"/>
      <c r="YX94" s="47"/>
      <c r="YY94" s="47"/>
      <c r="YZ94" s="47"/>
      <c r="ZA94" s="47"/>
      <c r="ZB94" s="47"/>
      <c r="ZC94" s="47"/>
      <c r="ZD94" s="47"/>
      <c r="ZE94" s="47"/>
      <c r="ZF94" s="47"/>
      <c r="ZG94" s="47"/>
      <c r="ZH94" s="47"/>
      <c r="ZI94" s="47"/>
      <c r="ZJ94" s="47"/>
      <c r="ZK94" s="47"/>
      <c r="ZL94" s="47"/>
      <c r="ZM94" s="47"/>
      <c r="ZN94" s="47"/>
      <c r="ZO94" s="47"/>
      <c r="ZP94" s="47"/>
      <c r="ZQ94" s="47"/>
      <c r="ZR94" s="47"/>
      <c r="ZS94" s="47"/>
      <c r="ZT94" s="47"/>
      <c r="ZU94" s="47"/>
      <c r="ZV94" s="47"/>
      <c r="ZW94" s="47"/>
      <c r="ZX94" s="47"/>
      <c r="ZY94" s="47"/>
      <c r="ZZ94" s="47"/>
      <c r="AAA94" s="47"/>
      <c r="AAB94" s="47"/>
      <c r="AAC94" s="47"/>
      <c r="AAD94" s="47"/>
      <c r="AAE94" s="47"/>
      <c r="AAF94" s="47"/>
      <c r="AAG94" s="47"/>
      <c r="AAH94" s="47"/>
      <c r="AAI94" s="47"/>
      <c r="AAJ94" s="47"/>
      <c r="AAK94" s="47"/>
      <c r="AAL94" s="47"/>
      <c r="AAM94" s="47"/>
      <c r="AAN94" s="47"/>
      <c r="AAO94" s="47"/>
      <c r="AAP94" s="47"/>
      <c r="AAQ94" s="47"/>
      <c r="AAR94" s="47"/>
      <c r="AAS94" s="47"/>
      <c r="AAT94" s="47"/>
      <c r="AAU94" s="47"/>
      <c r="AAV94" s="47"/>
      <c r="AAW94" s="47"/>
      <c r="AAX94" s="47"/>
      <c r="AAY94" s="47"/>
      <c r="AAZ94" s="47"/>
      <c r="ABA94" s="47"/>
      <c r="ABB94" s="47"/>
      <c r="ABC94" s="47"/>
      <c r="ABD94" s="47"/>
      <c r="ABE94" s="47"/>
      <c r="ABF94" s="47"/>
      <c r="ABG94" s="47"/>
      <c r="ABH94" s="47"/>
      <c r="ABI94" s="47"/>
      <c r="ABJ94" s="47"/>
      <c r="ABK94" s="47"/>
      <c r="ABL94" s="47"/>
      <c r="ABM94" s="47"/>
      <c r="ABN94" s="47"/>
      <c r="ABO94" s="47"/>
      <c r="ABP94" s="47"/>
      <c r="ABQ94" s="47"/>
      <c r="ABR94" s="47"/>
      <c r="ABS94" s="47"/>
      <c r="ABT94" s="47"/>
      <c r="ABU94" s="47"/>
      <c r="ABV94" s="47"/>
      <c r="ABW94" s="47"/>
      <c r="ABX94" s="47"/>
      <c r="ABY94" s="47"/>
      <c r="ABZ94" s="47"/>
      <c r="ACA94" s="47"/>
      <c r="ACB94" s="47"/>
      <c r="ACC94" s="47"/>
      <c r="ACD94" s="47"/>
      <c r="ACE94" s="47"/>
      <c r="ACF94" s="47"/>
      <c r="ACG94" s="47"/>
      <c r="ACH94" s="47"/>
      <c r="ACI94" s="47"/>
      <c r="ACJ94" s="47"/>
      <c r="ACK94" s="47"/>
      <c r="ACL94" s="47"/>
      <c r="ACM94" s="47"/>
      <c r="ACN94" s="47"/>
      <c r="ACO94" s="47"/>
      <c r="ACP94" s="47"/>
      <c r="ACQ94" s="47"/>
      <c r="ACR94" s="47"/>
      <c r="ACS94" s="47"/>
      <c r="ACT94" s="47"/>
      <c r="ACU94" s="47"/>
      <c r="ACV94" s="47"/>
      <c r="ACW94" s="47"/>
      <c r="ACX94" s="47"/>
      <c r="ACY94" s="47"/>
      <c r="ACZ94" s="47"/>
      <c r="ADA94" s="47"/>
      <c r="ADB94" s="47"/>
      <c r="ADC94" s="47"/>
      <c r="ADD94" s="47"/>
      <c r="ADE94" s="47"/>
      <c r="ADF94" s="47"/>
      <c r="ADG94" s="47"/>
      <c r="ADH94" s="47"/>
      <c r="ADI94" s="47"/>
      <c r="ADJ94" s="47"/>
      <c r="ADK94" s="47"/>
      <c r="ADL94" s="47"/>
      <c r="ADM94" s="47"/>
      <c r="ADN94" s="47"/>
      <c r="ADO94" s="47"/>
      <c r="ADP94" s="47"/>
      <c r="ADQ94" s="47"/>
      <c r="ADR94" s="47"/>
      <c r="ADS94" s="47"/>
      <c r="ADT94" s="47"/>
      <c r="ADU94" s="47"/>
      <c r="ADV94" s="47"/>
      <c r="ADW94" s="47"/>
      <c r="ADX94" s="47"/>
      <c r="ADY94" s="47"/>
      <c r="ADZ94" s="47"/>
      <c r="AEA94" s="47"/>
      <c r="AEB94" s="47"/>
      <c r="AEC94" s="47"/>
      <c r="AED94" s="47"/>
      <c r="AEE94" s="47"/>
      <c r="AEF94" s="47"/>
      <c r="AEG94" s="47"/>
      <c r="AEH94" s="47"/>
      <c r="AEI94" s="47"/>
      <c r="AEJ94" s="47"/>
      <c r="AEK94" s="47"/>
      <c r="AEL94" s="47"/>
      <c r="AEM94" s="47"/>
      <c r="AEN94" s="47"/>
      <c r="AEO94" s="47"/>
      <c r="AEP94" s="47"/>
      <c r="AEQ94" s="47"/>
      <c r="AER94" s="47"/>
      <c r="AES94" s="47"/>
      <c r="AET94" s="47"/>
      <c r="AEU94" s="47"/>
      <c r="AEV94" s="47"/>
      <c r="AEW94" s="47"/>
      <c r="AEX94" s="47"/>
      <c r="AEY94" s="47"/>
      <c r="AEZ94" s="47"/>
      <c r="AFA94" s="47"/>
      <c r="AFB94" s="47"/>
      <c r="AFC94" s="47"/>
      <c r="AFD94" s="47"/>
      <c r="AFE94" s="47"/>
      <c r="AFF94" s="47"/>
      <c r="AFG94" s="47"/>
      <c r="AFH94" s="47"/>
      <c r="AFI94" s="47"/>
      <c r="AFJ94" s="47"/>
      <c r="AFK94" s="47"/>
      <c r="AFL94" s="47"/>
      <c r="AFM94" s="47"/>
      <c r="AFN94" s="47"/>
      <c r="AFO94" s="47"/>
      <c r="AFP94" s="47"/>
      <c r="AFQ94" s="47"/>
      <c r="AFR94" s="47"/>
      <c r="AFS94" s="47"/>
      <c r="AFT94" s="47"/>
      <c r="AFU94" s="47"/>
      <c r="AFV94" s="47"/>
      <c r="AFW94" s="47"/>
      <c r="AFX94" s="47"/>
      <c r="AFY94" s="47"/>
      <c r="AFZ94" s="47"/>
      <c r="AGA94" s="47"/>
      <c r="AGB94" s="47"/>
      <c r="AGC94" s="47"/>
      <c r="AGD94" s="47"/>
      <c r="AGE94" s="47"/>
      <c r="AGF94" s="47"/>
      <c r="AGG94" s="47"/>
      <c r="AGH94" s="47"/>
      <c r="AGI94" s="47"/>
      <c r="AGJ94" s="47"/>
      <c r="AGK94" s="47"/>
      <c r="AGL94" s="47"/>
      <c r="AGM94" s="47"/>
      <c r="AGN94" s="47"/>
      <c r="AGO94" s="47"/>
      <c r="AGP94" s="47"/>
      <c r="AGQ94" s="47"/>
      <c r="AGR94" s="47"/>
      <c r="AGS94" s="47"/>
      <c r="AGT94" s="47"/>
      <c r="AGU94" s="47"/>
      <c r="AGV94" s="47"/>
      <c r="AGW94" s="47"/>
      <c r="AGX94" s="47"/>
      <c r="AGY94" s="47"/>
      <c r="AGZ94" s="47"/>
      <c r="AHA94" s="47"/>
      <c r="AHB94" s="47"/>
      <c r="AHC94" s="47"/>
      <c r="AHD94" s="47"/>
      <c r="AHE94" s="47"/>
      <c r="AHF94" s="47"/>
      <c r="AHG94" s="47"/>
      <c r="AHH94" s="47"/>
      <c r="AHI94" s="47"/>
      <c r="AHJ94" s="47"/>
      <c r="AHK94" s="47"/>
      <c r="AHL94" s="47"/>
      <c r="AHM94" s="47"/>
      <c r="AHN94" s="47"/>
      <c r="AHO94" s="47"/>
      <c r="AHP94" s="47"/>
      <c r="AHQ94" s="47"/>
      <c r="AHR94" s="47"/>
      <c r="AHS94" s="47"/>
      <c r="AHT94" s="47"/>
      <c r="AHU94" s="47"/>
      <c r="AHV94" s="47"/>
      <c r="AHW94" s="47"/>
      <c r="AHX94" s="47"/>
      <c r="AHY94" s="47"/>
      <c r="AHZ94" s="47"/>
      <c r="AIA94" s="47"/>
      <c r="AIB94" s="47"/>
      <c r="AIC94" s="47"/>
      <c r="AID94" s="47"/>
      <c r="AIE94" s="47"/>
      <c r="AIF94" s="47"/>
      <c r="AIG94" s="47"/>
      <c r="AIH94" s="47"/>
      <c r="AII94" s="47"/>
      <c r="AIJ94" s="47"/>
      <c r="AIK94" s="47"/>
      <c r="AIL94" s="47"/>
      <c r="AIM94" s="47"/>
      <c r="AIN94" s="47"/>
      <c r="AIO94" s="47"/>
      <c r="AIP94" s="47"/>
      <c r="AIQ94" s="47"/>
      <c r="AIR94" s="47"/>
      <c r="AIS94" s="47"/>
      <c r="AIT94" s="47"/>
      <c r="AIU94" s="47"/>
      <c r="AIV94" s="47"/>
      <c r="AIW94" s="47"/>
      <c r="AIX94" s="47"/>
      <c r="AIY94" s="47"/>
      <c r="AIZ94" s="47"/>
      <c r="AJA94" s="47"/>
      <c r="AJB94" s="47"/>
      <c r="AJC94" s="47"/>
      <c r="AJD94" s="47"/>
      <c r="AJE94" s="47"/>
      <c r="AJF94" s="47"/>
      <c r="AJG94" s="47"/>
      <c r="AJH94" s="47"/>
      <c r="AJI94" s="47"/>
      <c r="AJJ94" s="47"/>
      <c r="AJK94" s="47"/>
      <c r="AJL94" s="47"/>
      <c r="AJM94" s="47"/>
      <c r="AJN94" s="47"/>
      <c r="AJO94" s="47"/>
      <c r="AJP94" s="47"/>
      <c r="AJQ94" s="47"/>
      <c r="AJR94" s="47"/>
      <c r="AJS94" s="47"/>
      <c r="AJT94" s="47"/>
      <c r="AJU94" s="47"/>
      <c r="AJV94" s="47"/>
      <c r="AJW94" s="47"/>
      <c r="AJX94" s="47"/>
      <c r="AJY94" s="47"/>
      <c r="AJZ94" s="47"/>
      <c r="AKA94" s="47"/>
      <c r="AKB94" s="47"/>
      <c r="AKC94" s="47"/>
      <c r="AKD94" s="47"/>
      <c r="AKE94" s="47"/>
      <c r="AKF94" s="47"/>
      <c r="AKG94" s="47"/>
      <c r="AKH94" s="47"/>
      <c r="AKI94" s="47"/>
      <c r="AKJ94" s="47"/>
      <c r="AKK94" s="47"/>
      <c r="AKL94" s="47"/>
      <c r="AKM94" s="47"/>
      <c r="AKN94" s="47"/>
      <c r="AKO94" s="47"/>
      <c r="AKP94" s="47"/>
      <c r="AKQ94" s="47"/>
      <c r="AKR94" s="47"/>
      <c r="AKS94" s="47"/>
      <c r="AKT94" s="47"/>
      <c r="AKU94" s="47"/>
      <c r="AKV94" s="47"/>
      <c r="AKW94" s="47"/>
      <c r="AKX94" s="47"/>
      <c r="AKY94" s="47"/>
      <c r="AKZ94" s="47"/>
      <c r="ALA94" s="47"/>
      <c r="ALB94" s="47"/>
      <c r="ALC94" s="47"/>
      <c r="ALD94" s="47"/>
      <c r="ALE94" s="47"/>
      <c r="ALF94" s="47"/>
      <c r="ALG94" s="47"/>
      <c r="ALH94" s="47"/>
      <c r="ALI94" s="47"/>
      <c r="ALJ94" s="47"/>
      <c r="ALK94" s="47"/>
      <c r="ALL94" s="47"/>
      <c r="ALM94" s="47"/>
      <c r="ALN94" s="47"/>
      <c r="ALO94" s="47"/>
      <c r="ALP94" s="47"/>
      <c r="ALQ94" s="47"/>
      <c r="ALR94" s="47"/>
      <c r="ALS94" s="47"/>
      <c r="ALT94" s="47"/>
      <c r="ALU94" s="47"/>
      <c r="ALV94" s="47"/>
      <c r="ALW94" s="47"/>
      <c r="ALX94" s="47"/>
      <c r="ALY94" s="47"/>
      <c r="ALZ94" s="47"/>
      <c r="AMA94" s="47"/>
      <c r="AMB94" s="47"/>
      <c r="AMC94" s="47"/>
      <c r="AMD94" s="47"/>
      <c r="AME94" s="47"/>
      <c r="AMF94" s="47"/>
      <c r="AMG94" s="47"/>
      <c r="AMH94" s="47"/>
      <c r="AMI94" s="47"/>
      <c r="AMJ94" s="47"/>
      <c r="AMK94" s="47"/>
      <c r="AML94" s="47"/>
      <c r="AMM94" s="47"/>
      <c r="AMN94" s="47"/>
      <c r="AMO94" s="47"/>
      <c r="AMP94" s="47"/>
      <c r="AMQ94" s="47"/>
      <c r="AMR94" s="47"/>
      <c r="AMS94" s="47"/>
      <c r="AMT94" s="47"/>
      <c r="AMU94" s="47"/>
      <c r="AMV94" s="47"/>
      <c r="AMW94" s="47"/>
      <c r="AMX94" s="47"/>
      <c r="AMY94" s="47"/>
      <c r="AMZ94" s="47"/>
      <c r="ANA94" s="47"/>
      <c r="ANB94" s="47"/>
      <c r="ANC94" s="47"/>
      <c r="AND94" s="47"/>
      <c r="ANE94" s="47"/>
      <c r="ANF94" s="47"/>
      <c r="ANG94" s="47"/>
      <c r="ANH94" s="47"/>
      <c r="ANI94" s="47"/>
      <c r="ANJ94" s="47"/>
      <c r="ANK94" s="47"/>
      <c r="ANL94" s="47"/>
      <c r="ANM94" s="47"/>
      <c r="ANN94" s="47"/>
      <c r="ANO94" s="47"/>
      <c r="ANP94" s="47"/>
      <c r="ANQ94" s="47"/>
      <c r="ANR94" s="47"/>
      <c r="ANS94" s="47"/>
      <c r="ANT94" s="47"/>
      <c r="ANU94" s="47"/>
      <c r="ANV94" s="47"/>
      <c r="ANW94" s="47"/>
      <c r="ANX94" s="47"/>
      <c r="ANY94" s="47"/>
      <c r="ANZ94" s="47"/>
      <c r="AOA94" s="47"/>
      <c r="AOB94" s="47"/>
      <c r="AOC94" s="47"/>
      <c r="AOD94" s="47"/>
      <c r="AOE94" s="47"/>
      <c r="AOF94" s="47"/>
      <c r="AOG94" s="47"/>
      <c r="AOH94" s="47"/>
      <c r="AOI94" s="47"/>
      <c r="AOJ94" s="47"/>
      <c r="AOK94" s="47"/>
      <c r="AOL94" s="47"/>
      <c r="AOM94" s="47"/>
      <c r="AON94" s="47"/>
      <c r="AOO94" s="47"/>
      <c r="AOP94" s="47"/>
      <c r="AOQ94" s="47"/>
      <c r="AOR94" s="47"/>
      <c r="AOS94" s="47"/>
      <c r="AOT94" s="47"/>
      <c r="AOU94" s="47"/>
      <c r="AOV94" s="47"/>
      <c r="AOW94" s="47"/>
      <c r="AOX94" s="47"/>
      <c r="AOY94" s="47"/>
      <c r="AOZ94" s="47"/>
      <c r="APA94" s="47"/>
      <c r="APB94" s="47"/>
      <c r="APC94" s="47"/>
      <c r="APD94" s="47"/>
      <c r="APE94" s="47"/>
      <c r="APF94" s="47"/>
      <c r="APG94" s="47"/>
      <c r="APH94" s="47"/>
      <c r="API94" s="47"/>
      <c r="APJ94" s="47"/>
      <c r="APK94" s="47"/>
      <c r="APL94" s="47"/>
      <c r="APM94" s="47"/>
      <c r="APN94" s="47"/>
      <c r="APO94" s="47"/>
      <c r="APP94" s="47"/>
      <c r="APQ94" s="47"/>
      <c r="APR94" s="47"/>
      <c r="APS94" s="47"/>
      <c r="APT94" s="47"/>
      <c r="APU94" s="47"/>
      <c r="APV94" s="47"/>
      <c r="APW94" s="47"/>
      <c r="APX94" s="47"/>
      <c r="APY94" s="47"/>
      <c r="APZ94" s="47"/>
      <c r="AQA94" s="47"/>
      <c r="AQB94" s="47"/>
      <c r="AQC94" s="47"/>
      <c r="AQD94" s="47"/>
      <c r="AQE94" s="47"/>
      <c r="AQF94" s="47"/>
      <c r="AQG94" s="47"/>
      <c r="AQH94" s="47"/>
      <c r="AQI94" s="47"/>
      <c r="AQJ94" s="47"/>
      <c r="AQK94" s="47"/>
      <c r="AQL94" s="47"/>
      <c r="AQM94" s="47"/>
      <c r="AQN94" s="47"/>
      <c r="AQO94" s="47"/>
      <c r="AQP94" s="47"/>
      <c r="AQQ94" s="47"/>
      <c r="AQR94" s="47"/>
      <c r="AQS94" s="47"/>
      <c r="AQT94" s="47"/>
      <c r="AQU94" s="47"/>
      <c r="AQV94" s="47"/>
      <c r="AQW94" s="47"/>
      <c r="AQX94" s="47"/>
      <c r="AQY94" s="47"/>
      <c r="AQZ94" s="47"/>
      <c r="ARA94" s="47"/>
      <c r="ARB94" s="47"/>
      <c r="ARC94" s="47"/>
      <c r="ARD94" s="47"/>
      <c r="ARE94" s="47"/>
      <c r="ARF94" s="47"/>
      <c r="ARG94" s="47"/>
      <c r="ARH94" s="47"/>
      <c r="ARI94" s="47"/>
      <c r="ARJ94" s="47"/>
      <c r="ARK94" s="47"/>
      <c r="ARL94" s="47"/>
      <c r="ARM94" s="47"/>
      <c r="ARN94" s="47"/>
      <c r="ARO94" s="47"/>
      <c r="ARP94" s="47"/>
      <c r="ARQ94" s="47"/>
      <c r="ARR94" s="47"/>
      <c r="ARS94" s="47"/>
      <c r="ART94" s="47"/>
      <c r="ARU94" s="47"/>
      <c r="ARV94" s="47"/>
      <c r="ARW94" s="47"/>
      <c r="ARX94" s="47"/>
      <c r="ARY94" s="47"/>
      <c r="ARZ94" s="47"/>
      <c r="ASA94" s="47"/>
      <c r="ASB94" s="47"/>
      <c r="ASC94" s="47"/>
      <c r="ASD94" s="47"/>
      <c r="ASE94" s="47"/>
      <c r="ASF94" s="47"/>
      <c r="ASG94" s="47"/>
      <c r="ASH94" s="47"/>
      <c r="ASI94" s="47"/>
      <c r="ASJ94" s="47"/>
      <c r="ASK94" s="47"/>
      <c r="ASL94" s="47"/>
      <c r="ASM94" s="47"/>
      <c r="ASN94" s="47"/>
      <c r="ASO94" s="47"/>
      <c r="ASP94" s="47"/>
      <c r="ASQ94" s="47"/>
      <c r="ASR94" s="47"/>
      <c r="ASS94" s="47"/>
      <c r="AST94" s="47"/>
      <c r="ASU94" s="47"/>
      <c r="ASV94" s="47"/>
      <c r="ASW94" s="47"/>
      <c r="ASX94" s="47"/>
      <c r="ASY94" s="47"/>
      <c r="ASZ94" s="47"/>
      <c r="ATA94" s="47"/>
      <c r="ATB94" s="47"/>
      <c r="ATC94" s="47"/>
      <c r="ATD94" s="47"/>
      <c r="ATE94" s="47"/>
      <c r="ATF94" s="47"/>
      <c r="ATG94" s="47"/>
      <c r="ATH94" s="47"/>
      <c r="ATI94" s="47"/>
      <c r="ATJ94" s="47"/>
      <c r="ATK94" s="47"/>
      <c r="ATL94" s="47"/>
      <c r="ATM94" s="47"/>
      <c r="ATN94" s="47"/>
      <c r="ATO94" s="47"/>
      <c r="ATP94" s="47"/>
      <c r="ATQ94" s="47"/>
      <c r="ATR94" s="47"/>
      <c r="ATS94" s="47"/>
      <c r="ATT94" s="47"/>
      <c r="ATU94" s="47"/>
      <c r="ATV94" s="47"/>
      <c r="ATW94" s="47"/>
      <c r="ATX94" s="47"/>
      <c r="ATY94" s="47"/>
      <c r="ATZ94" s="47"/>
      <c r="AUA94" s="47"/>
      <c r="AUB94" s="47"/>
      <c r="AUC94" s="47"/>
      <c r="AUD94" s="47"/>
      <c r="AUE94" s="47"/>
      <c r="AUF94" s="47"/>
      <c r="AUG94" s="47"/>
      <c r="AUH94" s="47"/>
      <c r="AUI94" s="47"/>
      <c r="AUJ94" s="47"/>
      <c r="AUK94" s="47"/>
      <c r="AUL94" s="47"/>
      <c r="AUM94" s="47"/>
      <c r="AUN94" s="47"/>
      <c r="AUO94" s="47"/>
      <c r="AUP94" s="47"/>
      <c r="AUQ94" s="47"/>
      <c r="AUR94" s="47"/>
      <c r="AUS94" s="47"/>
      <c r="AUT94" s="47"/>
      <c r="AUU94" s="47"/>
      <c r="AUV94" s="47"/>
      <c r="AUW94" s="47"/>
      <c r="AUX94" s="47"/>
      <c r="AUY94" s="47"/>
      <c r="AUZ94" s="47"/>
      <c r="AVA94" s="47"/>
      <c r="AVB94" s="47"/>
      <c r="AVC94" s="47"/>
      <c r="AVD94" s="47"/>
      <c r="AVE94" s="47"/>
      <c r="AVF94" s="47"/>
      <c r="AVG94" s="47"/>
      <c r="AVH94" s="47"/>
      <c r="AVI94" s="47"/>
      <c r="AVJ94" s="47"/>
      <c r="AVK94" s="47"/>
      <c r="AVL94" s="47"/>
      <c r="AVM94" s="47"/>
      <c r="AVN94" s="47"/>
      <c r="AVO94" s="47"/>
      <c r="AVP94" s="47"/>
      <c r="AVQ94" s="47"/>
      <c r="AVR94" s="47"/>
      <c r="AVS94" s="47"/>
      <c r="AVT94" s="47"/>
      <c r="AVU94" s="47"/>
      <c r="AVV94" s="47"/>
      <c r="AVW94" s="47"/>
      <c r="AVX94" s="47"/>
      <c r="AVY94" s="47"/>
      <c r="AVZ94" s="47"/>
      <c r="AWA94" s="47"/>
      <c r="AWB94" s="47"/>
      <c r="AWC94" s="47"/>
      <c r="AWD94" s="47"/>
      <c r="AWE94" s="47"/>
      <c r="AWF94" s="47"/>
      <c r="AWG94" s="47"/>
      <c r="AWH94" s="47"/>
      <c r="AWI94" s="47"/>
      <c r="AWJ94" s="47"/>
      <c r="AWK94" s="47"/>
      <c r="AWL94" s="47"/>
      <c r="AWM94" s="47"/>
      <c r="AWN94" s="47"/>
      <c r="AWO94" s="47"/>
      <c r="AWP94" s="47"/>
      <c r="AWQ94" s="47"/>
      <c r="AWR94" s="47"/>
      <c r="AWS94" s="47"/>
      <c r="AWT94" s="47"/>
      <c r="AWU94" s="47"/>
      <c r="AWV94" s="47"/>
      <c r="AWW94" s="47"/>
      <c r="AWX94" s="47"/>
      <c r="AWY94" s="47"/>
      <c r="AWZ94" s="47"/>
      <c r="AXA94" s="47"/>
      <c r="AXB94" s="47"/>
      <c r="AXC94" s="47"/>
      <c r="AXD94" s="47"/>
      <c r="AXE94" s="47"/>
      <c r="AXF94" s="47"/>
      <c r="AXG94" s="47"/>
      <c r="AXH94" s="47"/>
      <c r="AXI94" s="47"/>
      <c r="AXJ94" s="47"/>
      <c r="AXK94" s="47"/>
      <c r="AXL94" s="47"/>
      <c r="AXM94" s="47"/>
      <c r="AXN94" s="47"/>
      <c r="AXO94" s="47"/>
      <c r="AXP94" s="47"/>
      <c r="AXQ94" s="47"/>
      <c r="AXR94" s="47"/>
      <c r="AXS94" s="47"/>
      <c r="AXT94" s="47"/>
      <c r="AXU94" s="47"/>
      <c r="AXV94" s="47"/>
      <c r="AXW94" s="47"/>
      <c r="AXX94" s="47"/>
      <c r="AXY94" s="47"/>
      <c r="AXZ94" s="47"/>
      <c r="AYA94" s="47"/>
      <c r="AYB94" s="47"/>
      <c r="AYC94" s="47"/>
      <c r="AYD94" s="47"/>
      <c r="AYE94" s="47"/>
      <c r="AYF94" s="47"/>
      <c r="AYG94" s="47"/>
      <c r="AYH94" s="47"/>
      <c r="AYI94" s="47"/>
      <c r="AYJ94" s="47"/>
      <c r="AYK94" s="47"/>
      <c r="AYL94" s="47"/>
      <c r="AYM94" s="47"/>
      <c r="AYN94" s="47"/>
      <c r="AYO94" s="47"/>
      <c r="AYP94" s="47"/>
      <c r="AYQ94" s="47"/>
      <c r="AYR94" s="47"/>
      <c r="AYS94" s="47"/>
      <c r="AYT94" s="47"/>
      <c r="AYU94" s="47"/>
      <c r="AYV94" s="47"/>
      <c r="AYW94" s="47"/>
      <c r="AYX94" s="47"/>
      <c r="AYY94" s="47"/>
      <c r="AYZ94" s="47"/>
      <c r="AZA94" s="47"/>
      <c r="AZB94" s="47"/>
      <c r="AZC94" s="47"/>
      <c r="AZD94" s="47"/>
      <c r="AZE94" s="47"/>
      <c r="AZF94" s="47"/>
      <c r="AZG94" s="47"/>
      <c r="AZH94" s="47"/>
      <c r="AZI94" s="47"/>
      <c r="AZJ94" s="47"/>
      <c r="AZK94" s="47"/>
      <c r="AZL94" s="47"/>
      <c r="AZM94" s="47"/>
      <c r="AZN94" s="47"/>
      <c r="AZO94" s="47"/>
      <c r="AZP94" s="47"/>
      <c r="AZQ94" s="47"/>
      <c r="AZR94" s="47"/>
      <c r="AZS94" s="47"/>
      <c r="AZT94" s="47"/>
      <c r="AZU94" s="47"/>
      <c r="AZV94" s="47"/>
      <c r="AZW94" s="47"/>
      <c r="AZX94" s="47"/>
      <c r="AZY94" s="47"/>
      <c r="AZZ94" s="47"/>
      <c r="BAA94" s="47"/>
      <c r="BAB94" s="47"/>
      <c r="BAC94" s="47"/>
      <c r="BAD94" s="47"/>
      <c r="BAE94" s="47"/>
      <c r="BAF94" s="47"/>
      <c r="BAG94" s="47"/>
      <c r="BAH94" s="47"/>
      <c r="BAI94" s="47"/>
      <c r="BAJ94" s="47"/>
      <c r="BAK94" s="47"/>
      <c r="BAL94" s="47"/>
      <c r="BAM94" s="47"/>
      <c r="BAN94" s="47"/>
      <c r="BAO94" s="47"/>
      <c r="BAP94" s="47"/>
      <c r="BAQ94" s="47"/>
      <c r="BAR94" s="47"/>
      <c r="BAS94" s="47"/>
      <c r="BAT94" s="47"/>
      <c r="BAU94" s="47"/>
      <c r="BAV94" s="47"/>
      <c r="BAW94" s="47"/>
      <c r="BAX94" s="47"/>
      <c r="BAY94" s="47"/>
      <c r="BAZ94" s="47"/>
      <c r="BBA94" s="47"/>
      <c r="BBB94" s="47"/>
      <c r="BBC94" s="47"/>
      <c r="BBD94" s="47"/>
      <c r="BBE94" s="47"/>
      <c r="BBF94" s="47"/>
      <c r="BBG94" s="47"/>
      <c r="BBH94" s="47"/>
      <c r="BBI94" s="47"/>
      <c r="BBJ94" s="47"/>
      <c r="BBK94" s="47"/>
      <c r="BBL94" s="47"/>
      <c r="BBM94" s="47"/>
      <c r="BBN94" s="47"/>
      <c r="BBO94" s="47"/>
      <c r="BBP94" s="47"/>
      <c r="BBQ94" s="47"/>
      <c r="BBR94" s="47"/>
      <c r="BBS94" s="47"/>
      <c r="BBT94" s="47"/>
      <c r="BBU94" s="47"/>
      <c r="BBV94" s="47"/>
      <c r="BBW94" s="47"/>
      <c r="BBX94" s="47"/>
      <c r="BBY94" s="47"/>
      <c r="BBZ94" s="47"/>
      <c r="BCA94" s="47"/>
      <c r="BCB94" s="47"/>
      <c r="BCC94" s="47"/>
      <c r="BCD94" s="47"/>
      <c r="BCE94" s="47"/>
      <c r="BCF94" s="47"/>
      <c r="BCG94" s="47"/>
      <c r="BCH94" s="47"/>
      <c r="BCI94" s="47"/>
      <c r="BCJ94" s="47"/>
      <c r="BCK94" s="47"/>
      <c r="BCL94" s="47"/>
      <c r="BCM94" s="47"/>
      <c r="BCN94" s="47"/>
      <c r="BCO94" s="47"/>
      <c r="BCP94" s="47"/>
      <c r="BCQ94" s="47"/>
      <c r="BCR94" s="47"/>
      <c r="BCS94" s="47"/>
      <c r="BCT94" s="47"/>
      <c r="BCU94" s="47"/>
      <c r="BCV94" s="47"/>
      <c r="BCW94" s="47"/>
      <c r="BCX94" s="47"/>
      <c r="BCY94" s="47"/>
      <c r="BCZ94" s="47"/>
      <c r="BDA94" s="47"/>
      <c r="BDB94" s="47"/>
      <c r="BDC94" s="47"/>
      <c r="BDD94" s="47"/>
      <c r="BDE94" s="47"/>
      <c r="BDF94" s="47"/>
      <c r="BDG94" s="47"/>
      <c r="BDH94" s="47"/>
      <c r="BDI94" s="47"/>
      <c r="BDJ94" s="47"/>
      <c r="BDK94" s="47"/>
      <c r="BDL94" s="47"/>
      <c r="BDM94" s="47"/>
      <c r="BDN94" s="47"/>
      <c r="BDO94" s="47"/>
      <c r="BDP94" s="47"/>
      <c r="BDQ94" s="47"/>
      <c r="BDR94" s="47"/>
      <c r="BDS94" s="47"/>
      <c r="BDT94" s="47"/>
      <c r="BDU94" s="47"/>
      <c r="BDV94" s="47"/>
      <c r="BDW94" s="47"/>
      <c r="BDX94" s="47"/>
      <c r="BDY94" s="47"/>
      <c r="BDZ94" s="47"/>
      <c r="BEA94" s="47"/>
      <c r="BEB94" s="47"/>
      <c r="BEC94" s="47"/>
      <c r="BED94" s="47"/>
      <c r="BEE94" s="47"/>
      <c r="BEF94" s="47"/>
      <c r="BEG94" s="47"/>
      <c r="BEH94" s="47"/>
      <c r="BEI94" s="47"/>
      <c r="BEJ94" s="47"/>
      <c r="BEK94" s="47"/>
      <c r="BEL94" s="47"/>
      <c r="BEM94" s="47"/>
      <c r="BEN94" s="47"/>
      <c r="BEO94" s="47"/>
      <c r="BEP94" s="47"/>
      <c r="BEQ94" s="47"/>
      <c r="BER94" s="47"/>
      <c r="BES94" s="47"/>
      <c r="BET94" s="47"/>
      <c r="BEU94" s="47"/>
      <c r="BEV94" s="47"/>
      <c r="BEW94" s="47"/>
      <c r="BEX94" s="47"/>
      <c r="BEY94" s="47"/>
      <c r="BEZ94" s="47"/>
      <c r="BFA94" s="47"/>
      <c r="BFB94" s="47"/>
      <c r="BFC94" s="47"/>
      <c r="BFD94" s="47"/>
      <c r="BFE94" s="47"/>
      <c r="BFF94" s="47"/>
      <c r="BFG94" s="47"/>
      <c r="BFH94" s="47"/>
      <c r="BFI94" s="47"/>
      <c r="BFJ94" s="47"/>
      <c r="BFK94" s="47"/>
      <c r="BFL94" s="47"/>
      <c r="BFM94" s="47"/>
      <c r="BFN94" s="47"/>
      <c r="BFO94" s="47"/>
      <c r="BFP94" s="47"/>
      <c r="BFQ94" s="47"/>
      <c r="BFR94" s="47"/>
      <c r="BFS94" s="47"/>
      <c r="BFT94" s="47"/>
      <c r="BFU94" s="47"/>
      <c r="BFV94" s="47"/>
      <c r="BFW94" s="47"/>
      <c r="BFX94" s="47"/>
      <c r="BFY94" s="47"/>
      <c r="BFZ94" s="47"/>
      <c r="BGA94" s="47"/>
      <c r="BGB94" s="47"/>
      <c r="BGC94" s="47"/>
      <c r="BGD94" s="47"/>
      <c r="BGE94" s="47"/>
      <c r="BGF94" s="47"/>
      <c r="BGG94" s="47"/>
      <c r="BGH94" s="47"/>
      <c r="BGI94" s="47"/>
      <c r="BGJ94" s="47"/>
      <c r="BGK94" s="47"/>
      <c r="BGL94" s="47"/>
      <c r="BGM94" s="47"/>
      <c r="BGN94" s="47"/>
      <c r="BGO94" s="47"/>
      <c r="BGP94" s="47"/>
      <c r="BGQ94" s="47"/>
      <c r="BGR94" s="47"/>
      <c r="BGS94" s="47"/>
      <c r="BGT94" s="47"/>
      <c r="BGU94" s="47"/>
      <c r="BGV94" s="47"/>
      <c r="BGW94" s="47"/>
      <c r="BGX94" s="47"/>
      <c r="BGY94" s="47"/>
      <c r="BGZ94" s="47"/>
      <c r="BHA94" s="47"/>
      <c r="BHB94" s="47"/>
      <c r="BHC94" s="47"/>
      <c r="BHD94" s="47"/>
      <c r="BHE94" s="47"/>
      <c r="BHF94" s="47"/>
      <c r="BHG94" s="47"/>
      <c r="BHH94" s="47"/>
      <c r="BHI94" s="47"/>
      <c r="BHJ94" s="47"/>
      <c r="BHK94" s="47"/>
      <c r="BHL94" s="47"/>
      <c r="BHM94" s="47"/>
      <c r="BHN94" s="47"/>
      <c r="BHO94" s="47"/>
      <c r="BHP94" s="47"/>
      <c r="BHQ94" s="47"/>
      <c r="BHR94" s="47"/>
      <c r="BHS94" s="47"/>
      <c r="BHT94" s="47"/>
      <c r="BHU94" s="47"/>
      <c r="BHV94" s="47"/>
      <c r="BHW94" s="47"/>
      <c r="BHX94" s="47"/>
      <c r="BHY94" s="47"/>
      <c r="BHZ94" s="47"/>
      <c r="BIA94" s="47"/>
      <c r="BIB94" s="47"/>
      <c r="BIC94" s="47"/>
      <c r="BID94" s="47"/>
      <c r="BIE94" s="47"/>
      <c r="BIF94" s="47"/>
      <c r="BIG94" s="47"/>
      <c r="BIH94" s="47"/>
      <c r="BII94" s="47"/>
      <c r="BIJ94" s="47"/>
      <c r="BIK94" s="47"/>
      <c r="BIL94" s="47"/>
      <c r="BIM94" s="47"/>
      <c r="BIN94" s="47"/>
      <c r="BIO94" s="47"/>
      <c r="BIP94" s="47"/>
      <c r="BIQ94" s="47"/>
      <c r="BIR94" s="47"/>
      <c r="BIS94" s="47"/>
      <c r="BIT94" s="47"/>
      <c r="BIU94" s="47"/>
      <c r="BIV94" s="47"/>
      <c r="BIW94" s="47"/>
      <c r="BIX94" s="47"/>
      <c r="BIY94" s="47"/>
      <c r="BIZ94" s="47"/>
      <c r="BJA94" s="47"/>
      <c r="BJB94" s="47"/>
      <c r="BJC94" s="47"/>
      <c r="BJD94" s="47"/>
      <c r="BJE94" s="47"/>
      <c r="BJF94" s="47"/>
      <c r="BJG94" s="47"/>
      <c r="BJH94" s="47"/>
      <c r="BJI94" s="47"/>
      <c r="BJJ94" s="47"/>
      <c r="BJK94" s="47"/>
      <c r="BJL94" s="47"/>
      <c r="BJM94" s="47"/>
      <c r="BJN94" s="47"/>
      <c r="BJO94" s="47"/>
      <c r="BJP94" s="47"/>
      <c r="BJQ94" s="47"/>
      <c r="BJR94" s="47"/>
      <c r="BJS94" s="47"/>
      <c r="BJT94" s="47"/>
      <c r="BJU94" s="47"/>
      <c r="BJV94" s="47"/>
      <c r="BJW94" s="47"/>
      <c r="BJX94" s="47"/>
      <c r="BJY94" s="47"/>
      <c r="BJZ94" s="47"/>
      <c r="BKA94" s="47"/>
      <c r="BKB94" s="47"/>
      <c r="BKC94" s="47"/>
      <c r="BKD94" s="47"/>
      <c r="BKE94" s="47"/>
      <c r="BKF94" s="47"/>
      <c r="BKG94" s="47"/>
      <c r="BKH94" s="47"/>
      <c r="BKI94" s="47"/>
      <c r="BKJ94" s="47"/>
      <c r="BKK94" s="47"/>
      <c r="BKL94" s="47"/>
      <c r="BKM94" s="47"/>
      <c r="BKN94" s="47"/>
      <c r="BKO94" s="47"/>
      <c r="BKP94" s="47"/>
      <c r="BKQ94" s="47"/>
      <c r="BKR94" s="47"/>
      <c r="BKS94" s="47"/>
      <c r="BKT94" s="47"/>
      <c r="BKU94" s="47"/>
      <c r="BKV94" s="47"/>
      <c r="BKW94" s="47"/>
      <c r="BKX94" s="47"/>
      <c r="BKY94" s="47"/>
      <c r="BKZ94" s="47"/>
      <c r="BLA94" s="47"/>
      <c r="BLB94" s="47"/>
      <c r="BLC94" s="47"/>
      <c r="BLD94" s="47"/>
      <c r="BLE94" s="47"/>
      <c r="BLF94" s="47"/>
      <c r="BLG94" s="47"/>
      <c r="BLH94" s="47"/>
      <c r="BLI94" s="47"/>
      <c r="BLJ94" s="47"/>
      <c r="BLK94" s="47"/>
      <c r="BLL94" s="47"/>
      <c r="BLM94" s="47"/>
      <c r="BLN94" s="47"/>
      <c r="BLO94" s="47"/>
      <c r="BLP94" s="47"/>
      <c r="BLQ94" s="47"/>
      <c r="BLR94" s="47"/>
      <c r="BLS94" s="47"/>
      <c r="BLT94" s="47"/>
      <c r="BLU94" s="47"/>
      <c r="BLV94" s="47"/>
      <c r="BLW94" s="47"/>
      <c r="BLX94" s="47"/>
      <c r="BLY94" s="47"/>
      <c r="BLZ94" s="47"/>
      <c r="BMA94" s="47"/>
      <c r="BMB94" s="47"/>
      <c r="BMC94" s="47"/>
      <c r="BMD94" s="47"/>
      <c r="BME94" s="47"/>
      <c r="BMF94" s="47"/>
      <c r="BMG94" s="47"/>
      <c r="BMH94" s="47"/>
      <c r="BMI94" s="47"/>
      <c r="BMJ94" s="47"/>
      <c r="BMK94" s="47"/>
      <c r="BML94" s="47"/>
      <c r="BMM94" s="47"/>
      <c r="BMN94" s="47"/>
      <c r="BMO94" s="47"/>
      <c r="BMP94" s="47"/>
      <c r="BMQ94" s="47"/>
      <c r="BMR94" s="47"/>
      <c r="BMS94" s="47"/>
      <c r="BMT94" s="47"/>
      <c r="BMU94" s="47"/>
      <c r="BMV94" s="47"/>
      <c r="BMW94" s="47"/>
      <c r="BMX94" s="47"/>
      <c r="BMY94" s="47"/>
      <c r="BMZ94" s="47"/>
      <c r="BNA94" s="47"/>
      <c r="BNB94" s="47"/>
      <c r="BNC94" s="47"/>
      <c r="BND94" s="47"/>
      <c r="BNE94" s="47"/>
      <c r="BNF94" s="47"/>
      <c r="BNG94" s="47"/>
      <c r="BNH94" s="47"/>
      <c r="BNI94" s="47"/>
      <c r="BNJ94" s="47"/>
      <c r="BNK94" s="47"/>
      <c r="BNL94" s="47"/>
      <c r="BNM94" s="47"/>
      <c r="BNN94" s="47"/>
      <c r="BNO94" s="47"/>
      <c r="BNP94" s="47"/>
      <c r="BNQ94" s="47"/>
      <c r="BNR94" s="47"/>
      <c r="BNS94" s="47"/>
      <c r="BNT94" s="47"/>
      <c r="BNU94" s="47"/>
      <c r="BNV94" s="47"/>
      <c r="BNW94" s="47"/>
      <c r="BNX94" s="47"/>
      <c r="BNY94" s="47"/>
      <c r="BNZ94" s="47"/>
      <c r="BOA94" s="47"/>
      <c r="BOB94" s="47"/>
      <c r="BOC94" s="47"/>
      <c r="BOD94" s="47"/>
      <c r="BOE94" s="47"/>
      <c r="BOF94" s="47"/>
      <c r="BOG94" s="47"/>
      <c r="BOH94" s="47"/>
      <c r="BOI94" s="47"/>
      <c r="BOJ94" s="47"/>
      <c r="BOK94" s="47"/>
      <c r="BOL94" s="47"/>
      <c r="BOM94" s="47"/>
      <c r="BON94" s="47"/>
      <c r="BOO94" s="47"/>
      <c r="BOP94" s="47"/>
      <c r="BOQ94" s="47"/>
      <c r="BOR94" s="47"/>
      <c r="BOS94" s="47"/>
      <c r="BOT94" s="47"/>
      <c r="BOU94" s="47"/>
      <c r="BOV94" s="47"/>
      <c r="BOW94" s="47"/>
      <c r="BOX94" s="47"/>
      <c r="BOY94" s="47"/>
      <c r="BOZ94" s="47"/>
      <c r="BPA94" s="47"/>
      <c r="BPB94" s="47"/>
      <c r="BPC94" s="47"/>
      <c r="BPD94" s="47"/>
      <c r="BPE94" s="47"/>
      <c r="BPF94" s="47"/>
      <c r="BPG94" s="47"/>
      <c r="BPH94" s="47"/>
      <c r="BPI94" s="47"/>
      <c r="BPJ94" s="47"/>
      <c r="BPK94" s="47"/>
      <c r="BPL94" s="47"/>
      <c r="BPM94" s="47"/>
      <c r="BPN94" s="47"/>
      <c r="BPO94" s="47"/>
      <c r="BPP94" s="47"/>
      <c r="BPQ94" s="47"/>
      <c r="BPR94" s="47"/>
      <c r="BPS94" s="47"/>
      <c r="BPT94" s="47"/>
      <c r="BPU94" s="47"/>
      <c r="BPV94" s="47"/>
      <c r="BPW94" s="47"/>
      <c r="BPX94" s="47"/>
      <c r="BPY94" s="47"/>
      <c r="BPZ94" s="47"/>
      <c r="BQA94" s="47"/>
      <c r="BQB94" s="47"/>
      <c r="BQC94" s="47"/>
      <c r="BQD94" s="47"/>
      <c r="BQE94" s="47"/>
      <c r="BQF94" s="47"/>
      <c r="BQG94" s="47"/>
      <c r="BQH94" s="47"/>
      <c r="BQI94" s="47"/>
      <c r="BQJ94" s="47"/>
      <c r="BQK94" s="47"/>
      <c r="BQL94" s="47"/>
      <c r="BQM94" s="47"/>
      <c r="BQN94" s="47"/>
      <c r="BQO94" s="47"/>
      <c r="BQP94" s="47"/>
      <c r="BQQ94" s="47"/>
      <c r="BQR94" s="47"/>
      <c r="BQS94" s="47"/>
      <c r="BQT94" s="47"/>
      <c r="BQU94" s="47"/>
      <c r="BQV94" s="47"/>
      <c r="BQW94" s="47"/>
      <c r="BQX94" s="47"/>
      <c r="BQY94" s="47"/>
      <c r="BQZ94" s="47"/>
      <c r="BRA94" s="47"/>
      <c r="BRB94" s="47"/>
      <c r="BRC94" s="47"/>
      <c r="BRD94" s="47"/>
      <c r="BRE94" s="47"/>
      <c r="BRF94" s="47"/>
      <c r="BRG94" s="47"/>
      <c r="BRH94" s="47"/>
      <c r="BRI94" s="47"/>
      <c r="BRJ94" s="47"/>
      <c r="BRK94" s="47"/>
      <c r="BRL94" s="47"/>
      <c r="BRM94" s="47"/>
      <c r="BRN94" s="47"/>
      <c r="BRO94" s="47"/>
      <c r="BRP94" s="47"/>
      <c r="BRQ94" s="47"/>
      <c r="BRR94" s="47"/>
      <c r="BRS94" s="47"/>
      <c r="BRT94" s="47"/>
      <c r="BRU94" s="47"/>
      <c r="BRV94" s="47"/>
      <c r="BRW94" s="47"/>
      <c r="BRX94" s="47"/>
      <c r="BRY94" s="47"/>
      <c r="BRZ94" s="47"/>
      <c r="BSA94" s="47"/>
      <c r="BSB94" s="47"/>
      <c r="BSC94" s="47"/>
      <c r="BSD94" s="47"/>
      <c r="BSE94" s="47"/>
      <c r="BSF94" s="47"/>
      <c r="BSG94" s="47"/>
      <c r="BSH94" s="47"/>
      <c r="BSI94" s="47"/>
      <c r="BSJ94" s="47"/>
      <c r="BSK94" s="47"/>
      <c r="BSL94" s="47"/>
      <c r="BSM94" s="47"/>
      <c r="BSN94" s="47"/>
      <c r="BSO94" s="47"/>
      <c r="BSP94" s="47"/>
      <c r="BSQ94" s="47"/>
      <c r="BSR94" s="47"/>
      <c r="BSS94" s="47"/>
      <c r="BST94" s="47"/>
      <c r="BSU94" s="47"/>
      <c r="BSV94" s="47"/>
      <c r="BSW94" s="47"/>
      <c r="BSX94" s="47"/>
      <c r="BSY94" s="47"/>
      <c r="BSZ94" s="47"/>
      <c r="BTA94" s="47"/>
      <c r="BTB94" s="47"/>
      <c r="BTC94" s="47"/>
      <c r="BTD94" s="47"/>
      <c r="BTE94" s="47"/>
      <c r="BTF94" s="47"/>
      <c r="BTG94" s="47"/>
      <c r="BTH94" s="47"/>
      <c r="BTI94" s="47"/>
      <c r="BTJ94" s="47"/>
      <c r="BTK94" s="47"/>
      <c r="BTL94" s="47"/>
      <c r="BTM94" s="47"/>
      <c r="BTN94" s="47"/>
      <c r="BTO94" s="47"/>
      <c r="BTP94" s="47"/>
      <c r="BTQ94" s="47"/>
      <c r="BTR94" s="47"/>
      <c r="BTS94" s="47"/>
      <c r="BTT94" s="47"/>
      <c r="BTU94" s="47"/>
      <c r="BTV94" s="47"/>
      <c r="BTW94" s="47"/>
      <c r="BTX94" s="47"/>
      <c r="BTY94" s="47"/>
      <c r="BTZ94" s="47"/>
      <c r="BUA94" s="47"/>
      <c r="BUB94" s="47"/>
      <c r="BUC94" s="47"/>
      <c r="BUD94" s="47"/>
      <c r="BUE94" s="47"/>
      <c r="BUF94" s="47"/>
      <c r="BUG94" s="47"/>
      <c r="BUH94" s="47"/>
      <c r="BUI94" s="47"/>
      <c r="BUJ94" s="47"/>
      <c r="BUK94" s="47"/>
      <c r="BUL94" s="47"/>
      <c r="BUM94" s="47"/>
      <c r="BUN94" s="47"/>
      <c r="BUO94" s="47"/>
      <c r="BUP94" s="47"/>
      <c r="BUQ94" s="47"/>
      <c r="BUR94" s="47"/>
      <c r="BUS94" s="47"/>
      <c r="BUT94" s="47"/>
      <c r="BUU94" s="47"/>
      <c r="BUV94" s="47"/>
      <c r="BUW94" s="47"/>
      <c r="BUX94" s="47"/>
      <c r="BUY94" s="47"/>
      <c r="BUZ94" s="47"/>
      <c r="BVA94" s="47"/>
      <c r="BVB94" s="47"/>
      <c r="BVC94" s="47"/>
      <c r="BVD94" s="47"/>
      <c r="BVE94" s="47"/>
      <c r="BVF94" s="47"/>
      <c r="BVG94" s="47"/>
      <c r="BVH94" s="47"/>
      <c r="BVI94" s="47"/>
      <c r="BVJ94" s="47"/>
      <c r="BVK94" s="47"/>
      <c r="BVL94" s="47"/>
      <c r="BVM94" s="47"/>
      <c r="BVN94" s="47"/>
      <c r="BVO94" s="47"/>
      <c r="BVP94" s="47"/>
      <c r="BVQ94" s="47"/>
      <c r="BVR94" s="47"/>
      <c r="BVS94" s="47"/>
      <c r="BVT94" s="47"/>
      <c r="BVU94" s="47"/>
      <c r="BVV94" s="47"/>
      <c r="BVW94" s="47"/>
      <c r="BVX94" s="47"/>
      <c r="BVY94" s="47"/>
      <c r="BVZ94" s="47"/>
      <c r="BWA94" s="47"/>
      <c r="BWB94" s="47"/>
      <c r="BWC94" s="47"/>
      <c r="BWD94" s="47"/>
      <c r="BWE94" s="47"/>
      <c r="BWF94" s="47"/>
      <c r="BWG94" s="47"/>
      <c r="BWH94" s="47"/>
      <c r="BWI94" s="47"/>
      <c r="BWJ94" s="47"/>
      <c r="BWK94" s="47"/>
      <c r="BWL94" s="47"/>
      <c r="BWM94" s="47"/>
      <c r="BWN94" s="47"/>
      <c r="BWO94" s="47"/>
      <c r="BWP94" s="47"/>
      <c r="BWQ94" s="47"/>
      <c r="BWR94" s="47"/>
      <c r="BWS94" s="47"/>
      <c r="BWT94" s="47"/>
      <c r="BWU94" s="47"/>
      <c r="BWV94" s="47"/>
      <c r="BWW94" s="47"/>
      <c r="BWX94" s="47"/>
      <c r="BWY94" s="47"/>
      <c r="BWZ94" s="47"/>
      <c r="BXA94" s="47"/>
      <c r="BXB94" s="47"/>
      <c r="BXC94" s="47"/>
      <c r="BXD94" s="47"/>
      <c r="BXE94" s="47"/>
      <c r="BXF94" s="47"/>
      <c r="BXG94" s="47"/>
      <c r="BXH94" s="47"/>
      <c r="BXI94" s="47"/>
      <c r="BXJ94" s="47"/>
      <c r="BXK94" s="47"/>
      <c r="BXL94" s="47"/>
      <c r="BXM94" s="47"/>
      <c r="BXN94" s="47"/>
      <c r="BXO94" s="47"/>
      <c r="BXP94" s="47"/>
      <c r="BXQ94" s="47"/>
      <c r="BXR94" s="47"/>
      <c r="BXS94" s="47"/>
      <c r="BXT94" s="47"/>
      <c r="BXU94" s="47"/>
      <c r="BXV94" s="47"/>
      <c r="BXW94" s="47"/>
      <c r="BXX94" s="47"/>
      <c r="BXY94" s="47"/>
      <c r="BXZ94" s="47"/>
      <c r="BYA94" s="47"/>
      <c r="BYB94" s="47"/>
      <c r="BYC94" s="47"/>
      <c r="BYD94" s="47"/>
      <c r="BYE94" s="47"/>
      <c r="BYF94" s="47"/>
      <c r="BYG94" s="47"/>
      <c r="BYH94" s="47"/>
      <c r="BYI94" s="47"/>
      <c r="BYJ94" s="47"/>
      <c r="BYK94" s="47"/>
      <c r="BYL94" s="47"/>
      <c r="BYM94" s="47"/>
      <c r="BYN94" s="47"/>
      <c r="BYO94" s="47"/>
      <c r="BYP94" s="47"/>
      <c r="BYQ94" s="47"/>
      <c r="BYR94" s="47"/>
      <c r="BYS94" s="47"/>
      <c r="BYT94" s="47"/>
      <c r="BYU94" s="47"/>
      <c r="BYV94" s="47"/>
      <c r="BYW94" s="47"/>
      <c r="BYX94" s="47"/>
      <c r="BYY94" s="47"/>
      <c r="BYZ94" s="47"/>
      <c r="BZA94" s="47"/>
      <c r="BZB94" s="47"/>
      <c r="BZC94" s="47"/>
      <c r="BZD94" s="47"/>
      <c r="BZE94" s="47"/>
      <c r="BZF94" s="47"/>
      <c r="BZG94" s="47"/>
      <c r="BZH94" s="47"/>
      <c r="BZI94" s="47"/>
      <c r="BZJ94" s="47"/>
      <c r="BZK94" s="47"/>
      <c r="BZL94" s="47"/>
      <c r="BZM94" s="47"/>
      <c r="BZN94" s="47"/>
      <c r="BZO94" s="47"/>
      <c r="BZP94" s="47"/>
      <c r="BZQ94" s="47"/>
      <c r="BZR94" s="47"/>
      <c r="BZS94" s="47"/>
      <c r="BZT94" s="47"/>
      <c r="BZU94" s="47"/>
      <c r="BZV94" s="47"/>
      <c r="BZW94" s="47"/>
      <c r="BZX94" s="47"/>
      <c r="BZY94" s="47"/>
      <c r="BZZ94" s="47"/>
      <c r="CAA94" s="47"/>
      <c r="CAB94" s="47"/>
      <c r="CAC94" s="47"/>
      <c r="CAD94" s="47"/>
      <c r="CAE94" s="47"/>
      <c r="CAF94" s="47"/>
      <c r="CAG94" s="47"/>
      <c r="CAH94" s="47"/>
      <c r="CAI94" s="47"/>
      <c r="CAJ94" s="47"/>
      <c r="CAK94" s="47"/>
      <c r="CAL94" s="47"/>
      <c r="CAM94" s="47"/>
      <c r="CAN94" s="47"/>
      <c r="CAO94" s="47"/>
      <c r="CAP94" s="47"/>
      <c r="CAQ94" s="47"/>
      <c r="CAR94" s="47"/>
      <c r="CAS94" s="47"/>
      <c r="CAT94" s="47"/>
      <c r="CAU94" s="47"/>
      <c r="CAV94" s="47"/>
      <c r="CAW94" s="47"/>
      <c r="CAX94" s="47"/>
      <c r="CAY94" s="47"/>
      <c r="CAZ94" s="47"/>
      <c r="CBA94" s="47"/>
      <c r="CBB94" s="47"/>
      <c r="CBC94" s="47"/>
      <c r="CBD94" s="47"/>
      <c r="CBE94" s="47"/>
      <c r="CBF94" s="47"/>
      <c r="CBG94" s="47"/>
      <c r="CBH94" s="47"/>
      <c r="CBI94" s="47"/>
      <c r="CBJ94" s="47"/>
      <c r="CBK94" s="47"/>
      <c r="CBL94" s="47"/>
      <c r="CBM94" s="47"/>
      <c r="CBN94" s="47"/>
      <c r="CBO94" s="47"/>
      <c r="CBP94" s="47"/>
      <c r="CBQ94" s="47"/>
      <c r="CBR94" s="47"/>
      <c r="CBS94" s="47"/>
      <c r="CBT94" s="47"/>
      <c r="CBU94" s="47"/>
      <c r="CBV94" s="47"/>
      <c r="CBW94" s="47"/>
      <c r="CBX94" s="47"/>
      <c r="CBY94" s="47"/>
      <c r="CBZ94" s="47"/>
      <c r="CCA94" s="47"/>
      <c r="CCB94" s="47"/>
      <c r="CCC94" s="47"/>
      <c r="CCD94" s="47"/>
      <c r="CCE94" s="47"/>
      <c r="CCF94" s="47"/>
      <c r="CCG94" s="47"/>
      <c r="CCH94" s="47"/>
      <c r="CCI94" s="47"/>
      <c r="CCJ94" s="47"/>
      <c r="CCK94" s="47"/>
      <c r="CCL94" s="47"/>
      <c r="CCM94" s="47"/>
      <c r="CCN94" s="47"/>
      <c r="CCO94" s="47"/>
      <c r="CCP94" s="47"/>
      <c r="CCQ94" s="47"/>
      <c r="CCR94" s="47"/>
      <c r="CCS94" s="47"/>
      <c r="CCT94" s="47"/>
      <c r="CCU94" s="47"/>
      <c r="CCV94" s="47"/>
      <c r="CCW94" s="47"/>
      <c r="CCX94" s="47"/>
      <c r="CCY94" s="47"/>
      <c r="CCZ94" s="47"/>
      <c r="CDA94" s="47"/>
      <c r="CDB94" s="47"/>
      <c r="CDC94" s="47"/>
      <c r="CDD94" s="47"/>
      <c r="CDE94" s="47"/>
      <c r="CDF94" s="47"/>
      <c r="CDG94" s="47"/>
      <c r="CDH94" s="47"/>
      <c r="CDI94" s="47"/>
      <c r="CDJ94" s="47"/>
      <c r="CDK94" s="47"/>
      <c r="CDL94" s="47"/>
      <c r="CDM94" s="47"/>
      <c r="CDN94" s="47"/>
      <c r="CDO94" s="47"/>
      <c r="CDP94" s="47"/>
      <c r="CDQ94" s="47"/>
      <c r="CDR94" s="47"/>
      <c r="CDS94" s="47"/>
      <c r="CDT94" s="47"/>
      <c r="CDU94" s="47"/>
      <c r="CDV94" s="47"/>
      <c r="CDW94" s="47"/>
      <c r="CDX94" s="47"/>
      <c r="CDY94" s="47"/>
      <c r="CDZ94" s="47"/>
      <c r="CEA94" s="47"/>
      <c r="CEB94" s="47"/>
      <c r="CEC94" s="47"/>
      <c r="CED94" s="47"/>
      <c r="CEE94" s="47"/>
      <c r="CEF94" s="47"/>
      <c r="CEG94" s="47"/>
      <c r="CEH94" s="47"/>
      <c r="CEI94" s="47"/>
      <c r="CEJ94" s="47"/>
      <c r="CEK94" s="47"/>
      <c r="CEL94" s="47"/>
      <c r="CEM94" s="47"/>
      <c r="CEN94" s="47"/>
      <c r="CEO94" s="47"/>
      <c r="CEP94" s="47"/>
      <c r="CEQ94" s="47"/>
      <c r="CER94" s="47"/>
      <c r="CES94" s="47"/>
      <c r="CET94" s="47"/>
      <c r="CEU94" s="47"/>
      <c r="CEV94" s="47"/>
      <c r="CEW94" s="47"/>
      <c r="CEX94" s="47"/>
      <c r="CEY94" s="47"/>
      <c r="CEZ94" s="47"/>
      <c r="CFA94" s="47"/>
      <c r="CFB94" s="47"/>
      <c r="CFC94" s="47"/>
      <c r="CFD94" s="47"/>
      <c r="CFE94" s="47"/>
      <c r="CFF94" s="47"/>
      <c r="CFG94" s="47"/>
      <c r="CFH94" s="47"/>
      <c r="CFI94" s="47"/>
      <c r="CFJ94" s="47"/>
      <c r="CFK94" s="47"/>
      <c r="CFL94" s="47"/>
      <c r="CFM94" s="47"/>
      <c r="CFN94" s="47"/>
      <c r="CFO94" s="47"/>
      <c r="CFP94" s="47"/>
      <c r="CFQ94" s="47"/>
      <c r="CFR94" s="47"/>
      <c r="CFS94" s="47"/>
      <c r="CFT94" s="47"/>
      <c r="CFU94" s="47"/>
      <c r="CFV94" s="47"/>
      <c r="CFW94" s="47"/>
      <c r="CFX94" s="47"/>
      <c r="CFY94" s="47"/>
      <c r="CFZ94" s="47"/>
      <c r="CGA94" s="47"/>
      <c r="CGB94" s="47"/>
      <c r="CGC94" s="47"/>
      <c r="CGD94" s="47"/>
      <c r="CGE94" s="47"/>
      <c r="CGF94" s="47"/>
      <c r="CGG94" s="47"/>
      <c r="CGH94" s="47"/>
      <c r="CGI94" s="47"/>
      <c r="CGJ94" s="47"/>
      <c r="CGK94" s="47"/>
      <c r="CGL94" s="47"/>
      <c r="CGM94" s="47"/>
      <c r="CGN94" s="47"/>
      <c r="CGO94" s="47"/>
      <c r="CGP94" s="47"/>
      <c r="CGQ94" s="47"/>
      <c r="CGR94" s="47"/>
      <c r="CGS94" s="47"/>
      <c r="CGT94" s="47"/>
      <c r="CGU94" s="47"/>
      <c r="CGV94" s="47"/>
      <c r="CGW94" s="47"/>
      <c r="CGX94" s="47"/>
      <c r="CGY94" s="47"/>
      <c r="CGZ94" s="47"/>
      <c r="CHA94" s="47"/>
      <c r="CHB94" s="47"/>
      <c r="CHC94" s="47"/>
      <c r="CHD94" s="47"/>
      <c r="CHE94" s="47"/>
      <c r="CHF94" s="47"/>
      <c r="CHG94" s="47"/>
      <c r="CHH94" s="47"/>
      <c r="CHI94" s="47"/>
      <c r="CHJ94" s="47"/>
      <c r="CHK94" s="47"/>
      <c r="CHL94" s="47"/>
      <c r="CHM94" s="47"/>
      <c r="CHN94" s="47"/>
      <c r="CHO94" s="47"/>
      <c r="CHP94" s="47"/>
      <c r="CHQ94" s="47"/>
      <c r="CHR94" s="47"/>
      <c r="CHS94" s="47"/>
      <c r="CHT94" s="47"/>
      <c r="CHU94" s="47"/>
      <c r="CHV94" s="47"/>
      <c r="CHW94" s="47"/>
      <c r="CHX94" s="47"/>
      <c r="CHY94" s="47"/>
      <c r="CHZ94" s="47"/>
      <c r="CIA94" s="47"/>
      <c r="CIB94" s="47"/>
      <c r="CIC94" s="47"/>
      <c r="CID94" s="47"/>
      <c r="CIE94" s="47"/>
      <c r="CIF94" s="47"/>
      <c r="CIG94" s="47"/>
      <c r="CIH94" s="47"/>
      <c r="CII94" s="47"/>
      <c r="CIJ94" s="47"/>
      <c r="CIK94" s="47"/>
      <c r="CIL94" s="47"/>
      <c r="CIM94" s="47"/>
      <c r="CIN94" s="47"/>
      <c r="CIO94" s="47"/>
      <c r="CIP94" s="47"/>
      <c r="CIQ94" s="47"/>
      <c r="CIR94" s="47"/>
      <c r="CIS94" s="47"/>
      <c r="CIT94" s="47"/>
      <c r="CIU94" s="47"/>
      <c r="CIV94" s="47"/>
      <c r="CIW94" s="47"/>
      <c r="CIX94" s="47"/>
      <c r="CIY94" s="47"/>
      <c r="CIZ94" s="47"/>
      <c r="CJA94" s="47"/>
      <c r="CJB94" s="47"/>
      <c r="CJC94" s="47"/>
      <c r="CJD94" s="47"/>
      <c r="CJE94" s="47"/>
      <c r="CJF94" s="47"/>
      <c r="CJG94" s="47"/>
      <c r="CJH94" s="47"/>
      <c r="CJI94" s="47"/>
      <c r="CJJ94" s="47"/>
      <c r="CJK94" s="47"/>
      <c r="CJL94" s="47"/>
      <c r="CJM94" s="47"/>
      <c r="CJN94" s="47"/>
      <c r="CJO94" s="47"/>
      <c r="CJP94" s="47"/>
      <c r="CJQ94" s="47"/>
      <c r="CJR94" s="47"/>
      <c r="CJS94" s="47"/>
      <c r="CJT94" s="47"/>
      <c r="CJU94" s="47"/>
      <c r="CJV94" s="47"/>
      <c r="CJW94" s="47"/>
      <c r="CJX94" s="47"/>
      <c r="CJY94" s="47"/>
      <c r="CJZ94" s="47"/>
      <c r="CKA94" s="47"/>
      <c r="CKB94" s="47"/>
      <c r="CKC94" s="47"/>
      <c r="CKD94" s="47"/>
      <c r="CKE94" s="47"/>
      <c r="CKF94" s="47"/>
      <c r="CKG94" s="47"/>
      <c r="CKH94" s="47"/>
      <c r="CKI94" s="47"/>
      <c r="CKJ94" s="47"/>
      <c r="CKK94" s="47"/>
      <c r="CKL94" s="47"/>
      <c r="CKM94" s="47"/>
      <c r="CKN94" s="47"/>
      <c r="CKO94" s="47"/>
      <c r="CKP94" s="47"/>
      <c r="CKQ94" s="47"/>
      <c r="CKR94" s="47"/>
      <c r="CKS94" s="47"/>
      <c r="CKT94" s="47"/>
      <c r="CKU94" s="47"/>
      <c r="CKV94" s="47"/>
      <c r="CKW94" s="47"/>
      <c r="CKX94" s="47"/>
      <c r="CKY94" s="47"/>
      <c r="CKZ94" s="47"/>
      <c r="CLA94" s="47"/>
      <c r="CLB94" s="47"/>
      <c r="CLC94" s="47"/>
      <c r="CLD94" s="47"/>
      <c r="CLE94" s="47"/>
      <c r="CLF94" s="47"/>
      <c r="CLG94" s="47"/>
      <c r="CLH94" s="47"/>
      <c r="CLI94" s="47"/>
      <c r="CLJ94" s="47"/>
      <c r="CLK94" s="47"/>
      <c r="CLL94" s="47"/>
      <c r="CLM94" s="47"/>
      <c r="CLN94" s="47"/>
      <c r="CLO94" s="47"/>
      <c r="CLP94" s="47"/>
      <c r="CLQ94" s="47"/>
      <c r="CLR94" s="47"/>
      <c r="CLS94" s="47"/>
      <c r="CLT94" s="47"/>
      <c r="CLU94" s="47"/>
      <c r="CLV94" s="47"/>
      <c r="CLW94" s="47"/>
      <c r="CLX94" s="47"/>
      <c r="CLY94" s="47"/>
      <c r="CLZ94" s="47"/>
      <c r="CMA94" s="47"/>
      <c r="CMB94" s="47"/>
      <c r="CMC94" s="47"/>
      <c r="CMD94" s="47"/>
      <c r="CME94" s="47"/>
      <c r="CMF94" s="47"/>
      <c r="CMG94" s="47"/>
      <c r="CMH94" s="47"/>
      <c r="CMI94" s="47"/>
      <c r="CMJ94" s="47"/>
      <c r="CMK94" s="47"/>
      <c r="CML94" s="47"/>
      <c r="CMM94" s="47"/>
      <c r="CMN94" s="47"/>
      <c r="CMO94" s="47"/>
      <c r="CMP94" s="47"/>
      <c r="CMQ94" s="47"/>
      <c r="CMR94" s="47"/>
      <c r="CMS94" s="47"/>
      <c r="CMT94" s="47"/>
      <c r="CMU94" s="47"/>
      <c r="CMV94" s="47"/>
      <c r="CMW94" s="47"/>
      <c r="CMX94" s="47"/>
      <c r="CMY94" s="47"/>
      <c r="CMZ94" s="47"/>
      <c r="CNA94" s="47"/>
      <c r="CNB94" s="47"/>
      <c r="CNC94" s="47"/>
      <c r="CND94" s="47"/>
      <c r="CNE94" s="47"/>
      <c r="CNF94" s="47"/>
      <c r="CNG94" s="47"/>
      <c r="CNH94" s="47"/>
      <c r="CNI94" s="47"/>
      <c r="CNJ94" s="47"/>
      <c r="CNK94" s="47"/>
      <c r="CNL94" s="47"/>
      <c r="CNM94" s="47"/>
      <c r="CNN94" s="47"/>
      <c r="CNO94" s="47"/>
      <c r="CNP94" s="47"/>
      <c r="CNQ94" s="47"/>
      <c r="CNR94" s="47"/>
      <c r="CNS94" s="47"/>
      <c r="CNT94" s="47"/>
      <c r="CNU94" s="47"/>
      <c r="CNV94" s="47"/>
      <c r="CNW94" s="47"/>
      <c r="CNX94" s="47"/>
      <c r="CNY94" s="47"/>
      <c r="CNZ94" s="47"/>
      <c r="COA94" s="47"/>
      <c r="COB94" s="47"/>
      <c r="COC94" s="47"/>
      <c r="COD94" s="47"/>
      <c r="COE94" s="47"/>
      <c r="COF94" s="47"/>
      <c r="COG94" s="47"/>
      <c r="COH94" s="47"/>
      <c r="COI94" s="47"/>
      <c r="COJ94" s="47"/>
      <c r="COK94" s="47"/>
      <c r="COL94" s="47"/>
      <c r="COM94" s="47"/>
      <c r="CON94" s="47"/>
      <c r="COO94" s="47"/>
      <c r="COP94" s="47"/>
      <c r="COQ94" s="47"/>
      <c r="COR94" s="47"/>
      <c r="COS94" s="47"/>
      <c r="COT94" s="47"/>
      <c r="COU94" s="47"/>
      <c r="COV94" s="47"/>
      <c r="COW94" s="47"/>
      <c r="COX94" s="47"/>
      <c r="COY94" s="47"/>
      <c r="COZ94" s="47"/>
      <c r="CPA94" s="47"/>
      <c r="CPB94" s="47"/>
      <c r="CPC94" s="47"/>
      <c r="CPD94" s="47"/>
      <c r="CPE94" s="47"/>
      <c r="CPF94" s="47"/>
      <c r="CPG94" s="47"/>
      <c r="CPH94" s="47"/>
      <c r="CPI94" s="47"/>
      <c r="CPJ94" s="47"/>
      <c r="CPK94" s="47"/>
      <c r="CPL94" s="47"/>
      <c r="CPM94" s="47"/>
      <c r="CPN94" s="47"/>
      <c r="CPO94" s="47"/>
      <c r="CPP94" s="47"/>
      <c r="CPQ94" s="47"/>
      <c r="CPR94" s="47"/>
      <c r="CPS94" s="47"/>
      <c r="CPT94" s="47"/>
      <c r="CPU94" s="47"/>
      <c r="CPV94" s="47"/>
      <c r="CPW94" s="47"/>
      <c r="CPX94" s="47"/>
      <c r="CPY94" s="47"/>
      <c r="CPZ94" s="47"/>
      <c r="CQA94" s="47"/>
      <c r="CQB94" s="47"/>
      <c r="CQC94" s="47"/>
      <c r="CQD94" s="47"/>
      <c r="CQE94" s="47"/>
      <c r="CQF94" s="47"/>
      <c r="CQG94" s="47"/>
      <c r="CQH94" s="47"/>
      <c r="CQI94" s="47"/>
      <c r="CQJ94" s="47"/>
      <c r="CQK94" s="47"/>
      <c r="CQL94" s="47"/>
      <c r="CQM94" s="47"/>
      <c r="CQN94" s="47"/>
      <c r="CQO94" s="47"/>
      <c r="CQP94" s="47"/>
      <c r="CQQ94" s="47"/>
      <c r="CQR94" s="47"/>
      <c r="CQS94" s="47"/>
      <c r="CQT94" s="47"/>
      <c r="CQU94" s="47"/>
      <c r="CQV94" s="47"/>
      <c r="CQW94" s="47"/>
      <c r="CQX94" s="47"/>
      <c r="CQY94" s="47"/>
      <c r="CQZ94" s="47"/>
      <c r="CRA94" s="47"/>
      <c r="CRB94" s="47"/>
      <c r="CRC94" s="47"/>
      <c r="CRD94" s="47"/>
      <c r="CRE94" s="47"/>
      <c r="CRF94" s="47"/>
      <c r="CRG94" s="47"/>
      <c r="CRH94" s="47"/>
      <c r="CRI94" s="47"/>
      <c r="CRJ94" s="47"/>
      <c r="CRK94" s="47"/>
      <c r="CRL94" s="47"/>
      <c r="CRM94" s="47"/>
      <c r="CRN94" s="47"/>
      <c r="CRO94" s="47"/>
      <c r="CRP94" s="47"/>
      <c r="CRQ94" s="47"/>
      <c r="CRR94" s="47"/>
      <c r="CRS94" s="47"/>
      <c r="CRT94" s="47"/>
      <c r="CRU94" s="47"/>
      <c r="CRV94" s="47"/>
      <c r="CRW94" s="47"/>
      <c r="CRX94" s="47"/>
      <c r="CRY94" s="47"/>
      <c r="CRZ94" s="47"/>
      <c r="CSA94" s="47"/>
      <c r="CSB94" s="47"/>
      <c r="CSC94" s="47"/>
      <c r="CSD94" s="47"/>
      <c r="CSE94" s="47"/>
      <c r="CSF94" s="47"/>
      <c r="CSG94" s="47"/>
      <c r="CSH94" s="47"/>
      <c r="CSI94" s="47"/>
      <c r="CSJ94" s="47"/>
      <c r="CSK94" s="47"/>
      <c r="CSL94" s="47"/>
      <c r="CSM94" s="47"/>
      <c r="CSN94" s="47"/>
      <c r="CSO94" s="47"/>
      <c r="CSP94" s="47"/>
      <c r="CSQ94" s="47"/>
      <c r="CSR94" s="47"/>
      <c r="CSS94" s="47"/>
      <c r="CST94" s="47"/>
      <c r="CSU94" s="47"/>
      <c r="CSV94" s="47"/>
      <c r="CSW94" s="47"/>
      <c r="CSX94" s="47"/>
      <c r="CSY94" s="47"/>
      <c r="CSZ94" s="47"/>
      <c r="CTA94" s="47"/>
      <c r="CTB94" s="47"/>
      <c r="CTC94" s="47"/>
      <c r="CTD94" s="47"/>
      <c r="CTE94" s="47"/>
      <c r="CTF94" s="47"/>
      <c r="CTG94" s="47"/>
      <c r="CTH94" s="47"/>
      <c r="CTI94" s="47"/>
      <c r="CTJ94" s="47"/>
      <c r="CTK94" s="47"/>
      <c r="CTL94" s="47"/>
      <c r="CTM94" s="47"/>
      <c r="CTN94" s="47"/>
      <c r="CTO94" s="47"/>
      <c r="CTP94" s="47"/>
      <c r="CTQ94" s="47"/>
      <c r="CTR94" s="47"/>
      <c r="CTS94" s="47"/>
      <c r="CTT94" s="47"/>
      <c r="CTU94" s="47"/>
      <c r="CTV94" s="47"/>
      <c r="CTW94" s="47"/>
      <c r="CTX94" s="47"/>
      <c r="CTY94" s="47"/>
      <c r="CTZ94" s="47"/>
      <c r="CUA94" s="47"/>
      <c r="CUB94" s="47"/>
      <c r="CUC94" s="47"/>
      <c r="CUD94" s="47"/>
      <c r="CUE94" s="47"/>
      <c r="CUF94" s="47"/>
      <c r="CUG94" s="47"/>
      <c r="CUH94" s="47"/>
      <c r="CUI94" s="47"/>
      <c r="CUJ94" s="47"/>
      <c r="CUK94" s="47"/>
      <c r="CUL94" s="47"/>
      <c r="CUM94" s="47"/>
      <c r="CUN94" s="47"/>
      <c r="CUO94" s="47"/>
      <c r="CUP94" s="47"/>
      <c r="CUQ94" s="47"/>
      <c r="CUR94" s="47"/>
      <c r="CUS94" s="47"/>
      <c r="CUT94" s="47"/>
      <c r="CUU94" s="47"/>
      <c r="CUV94" s="47"/>
      <c r="CUW94" s="47"/>
      <c r="CUX94" s="47"/>
      <c r="CUY94" s="47"/>
      <c r="CUZ94" s="47"/>
      <c r="CVA94" s="47"/>
      <c r="CVB94" s="47"/>
      <c r="CVC94" s="47"/>
      <c r="CVD94" s="47"/>
      <c r="CVE94" s="47"/>
      <c r="CVF94" s="47"/>
      <c r="CVG94" s="47"/>
      <c r="CVH94" s="47"/>
      <c r="CVI94" s="47"/>
      <c r="CVJ94" s="47"/>
      <c r="CVK94" s="47"/>
      <c r="CVL94" s="47"/>
      <c r="CVM94" s="47"/>
      <c r="CVN94" s="47"/>
      <c r="CVO94" s="47"/>
      <c r="CVP94" s="47"/>
      <c r="CVQ94" s="47"/>
      <c r="CVR94" s="47"/>
      <c r="CVS94" s="47"/>
      <c r="CVT94" s="47"/>
      <c r="CVU94" s="47"/>
      <c r="CVV94" s="47"/>
      <c r="CVW94" s="47"/>
      <c r="CVX94" s="47"/>
      <c r="CVY94" s="47"/>
      <c r="CVZ94" s="47"/>
      <c r="CWA94" s="47"/>
      <c r="CWB94" s="47"/>
      <c r="CWC94" s="47"/>
      <c r="CWD94" s="47"/>
      <c r="CWE94" s="47"/>
      <c r="CWF94" s="47"/>
      <c r="CWG94" s="47"/>
      <c r="CWH94" s="47"/>
      <c r="CWI94" s="47"/>
      <c r="CWJ94" s="47"/>
      <c r="CWK94" s="47"/>
      <c r="CWL94" s="47"/>
      <c r="CWM94" s="47"/>
      <c r="CWN94" s="47"/>
      <c r="CWO94" s="47"/>
      <c r="CWP94" s="47"/>
      <c r="CWQ94" s="47"/>
      <c r="CWR94" s="47"/>
      <c r="CWS94" s="47"/>
      <c r="CWT94" s="47"/>
      <c r="CWU94" s="47"/>
      <c r="CWV94" s="47"/>
      <c r="CWW94" s="47"/>
      <c r="CWX94" s="47"/>
      <c r="CWY94" s="47"/>
      <c r="CWZ94" s="47"/>
      <c r="CXA94" s="47"/>
      <c r="CXB94" s="47"/>
      <c r="CXC94" s="47"/>
      <c r="CXD94" s="47"/>
      <c r="CXE94" s="47"/>
      <c r="CXF94" s="47"/>
      <c r="CXG94" s="47"/>
      <c r="CXH94" s="47"/>
      <c r="CXI94" s="47"/>
      <c r="CXJ94" s="47"/>
      <c r="CXK94" s="47"/>
      <c r="CXL94" s="47"/>
      <c r="CXM94" s="47"/>
      <c r="CXN94" s="47"/>
      <c r="CXO94" s="47"/>
      <c r="CXP94" s="47"/>
      <c r="CXQ94" s="47"/>
      <c r="CXR94" s="47"/>
      <c r="CXS94" s="47"/>
      <c r="CXT94" s="47"/>
      <c r="CXU94" s="47"/>
      <c r="CXV94" s="47"/>
      <c r="CXW94" s="47"/>
      <c r="CXX94" s="47"/>
      <c r="CXY94" s="47"/>
      <c r="CXZ94" s="47"/>
      <c r="CYA94" s="47"/>
      <c r="CYB94" s="47"/>
      <c r="CYC94" s="47"/>
      <c r="CYD94" s="47"/>
      <c r="CYE94" s="47"/>
      <c r="CYF94" s="47"/>
      <c r="CYG94" s="47"/>
      <c r="CYH94" s="47"/>
      <c r="CYI94" s="47"/>
      <c r="CYJ94" s="47"/>
      <c r="CYK94" s="47"/>
      <c r="CYL94" s="47"/>
      <c r="CYM94" s="47"/>
      <c r="CYN94" s="47"/>
      <c r="CYO94" s="47"/>
      <c r="CYP94" s="47"/>
      <c r="CYQ94" s="47"/>
      <c r="CYR94" s="47"/>
      <c r="CYS94" s="47"/>
      <c r="CYT94" s="47"/>
      <c r="CYU94" s="47"/>
      <c r="CYV94" s="47"/>
      <c r="CYW94" s="47"/>
      <c r="CYX94" s="47"/>
      <c r="CYY94" s="47"/>
      <c r="CYZ94" s="47"/>
      <c r="CZA94" s="47"/>
      <c r="CZB94" s="47"/>
      <c r="CZC94" s="47"/>
      <c r="CZD94" s="47"/>
      <c r="CZE94" s="47"/>
      <c r="CZF94" s="47"/>
      <c r="CZG94" s="47"/>
      <c r="CZH94" s="47"/>
      <c r="CZI94" s="47"/>
      <c r="CZJ94" s="47"/>
      <c r="CZK94" s="47"/>
      <c r="CZL94" s="47"/>
      <c r="CZM94" s="47"/>
      <c r="CZN94" s="47"/>
      <c r="CZO94" s="47"/>
      <c r="CZP94" s="47"/>
      <c r="CZQ94" s="47"/>
      <c r="CZR94" s="47"/>
      <c r="CZS94" s="47"/>
      <c r="CZT94" s="47"/>
      <c r="CZU94" s="47"/>
      <c r="CZV94" s="47"/>
      <c r="CZW94" s="47"/>
      <c r="CZX94" s="47"/>
      <c r="CZY94" s="47"/>
      <c r="CZZ94" s="47"/>
      <c r="DAA94" s="47"/>
      <c r="DAB94" s="47"/>
      <c r="DAC94" s="47"/>
      <c r="DAD94" s="47"/>
      <c r="DAE94" s="47"/>
      <c r="DAF94" s="47"/>
      <c r="DAG94" s="47"/>
      <c r="DAH94" s="47"/>
      <c r="DAI94" s="47"/>
      <c r="DAJ94" s="47"/>
      <c r="DAK94" s="47"/>
      <c r="DAL94" s="47"/>
      <c r="DAM94" s="47"/>
      <c r="DAN94" s="47"/>
      <c r="DAO94" s="47"/>
      <c r="DAP94" s="47"/>
      <c r="DAQ94" s="47"/>
      <c r="DAR94" s="47"/>
      <c r="DAS94" s="47"/>
      <c r="DAT94" s="47"/>
      <c r="DAU94" s="47"/>
      <c r="DAV94" s="47"/>
      <c r="DAW94" s="47"/>
      <c r="DAX94" s="47"/>
      <c r="DAY94" s="47"/>
      <c r="DAZ94" s="47"/>
      <c r="DBA94" s="47"/>
      <c r="DBB94" s="47"/>
      <c r="DBC94" s="47"/>
      <c r="DBD94" s="47"/>
      <c r="DBE94" s="47"/>
      <c r="DBF94" s="47"/>
      <c r="DBG94" s="47"/>
      <c r="DBH94" s="47"/>
      <c r="DBI94" s="47"/>
      <c r="DBJ94" s="47"/>
      <c r="DBK94" s="47"/>
      <c r="DBL94" s="47"/>
      <c r="DBM94" s="47"/>
      <c r="DBN94" s="47"/>
      <c r="DBO94" s="47"/>
      <c r="DBP94" s="47"/>
      <c r="DBQ94" s="47"/>
      <c r="DBR94" s="47"/>
      <c r="DBS94" s="47"/>
      <c r="DBT94" s="47"/>
      <c r="DBU94" s="47"/>
      <c r="DBV94" s="47"/>
      <c r="DBW94" s="47"/>
      <c r="DBX94" s="47"/>
      <c r="DBY94" s="47"/>
      <c r="DBZ94" s="47"/>
      <c r="DCA94" s="47"/>
      <c r="DCB94" s="47"/>
      <c r="DCC94" s="47"/>
      <c r="DCD94" s="47"/>
      <c r="DCE94" s="47"/>
      <c r="DCF94" s="47"/>
      <c r="DCG94" s="47"/>
      <c r="DCH94" s="47"/>
      <c r="DCI94" s="47"/>
      <c r="DCJ94" s="47"/>
      <c r="DCK94" s="47"/>
      <c r="DCL94" s="47"/>
      <c r="DCM94" s="47"/>
      <c r="DCN94" s="47"/>
      <c r="DCO94" s="47"/>
      <c r="DCP94" s="47"/>
      <c r="DCQ94" s="47"/>
      <c r="DCR94" s="47"/>
      <c r="DCS94" s="47"/>
      <c r="DCT94" s="47"/>
      <c r="DCU94" s="47"/>
      <c r="DCV94" s="47"/>
      <c r="DCW94" s="47"/>
      <c r="DCX94" s="47"/>
      <c r="DCY94" s="47"/>
      <c r="DCZ94" s="47"/>
      <c r="DDA94" s="47"/>
      <c r="DDB94" s="47"/>
      <c r="DDC94" s="47"/>
      <c r="DDD94" s="47"/>
      <c r="DDE94" s="47"/>
      <c r="DDF94" s="47"/>
      <c r="DDG94" s="47"/>
      <c r="DDH94" s="47"/>
      <c r="DDI94" s="47"/>
      <c r="DDJ94" s="47"/>
      <c r="DDK94" s="47"/>
      <c r="DDL94" s="47"/>
      <c r="DDM94" s="47"/>
      <c r="DDN94" s="47"/>
      <c r="DDO94" s="47"/>
      <c r="DDP94" s="47"/>
      <c r="DDQ94" s="47"/>
      <c r="DDR94" s="47"/>
      <c r="DDS94" s="47"/>
      <c r="DDT94" s="47"/>
      <c r="DDU94" s="47"/>
      <c r="DDV94" s="47"/>
      <c r="DDW94" s="47"/>
      <c r="DDX94" s="47"/>
      <c r="DDY94" s="47"/>
      <c r="DDZ94" s="47"/>
      <c r="DEA94" s="47"/>
      <c r="DEB94" s="47"/>
      <c r="DEC94" s="47"/>
      <c r="DED94" s="47"/>
      <c r="DEE94" s="47"/>
      <c r="DEF94" s="47"/>
      <c r="DEG94" s="47"/>
      <c r="DEH94" s="47"/>
      <c r="DEI94" s="47"/>
      <c r="DEJ94" s="47"/>
      <c r="DEK94" s="47"/>
      <c r="DEL94" s="47"/>
      <c r="DEM94" s="47"/>
      <c r="DEN94" s="47"/>
      <c r="DEO94" s="47"/>
      <c r="DEP94" s="47"/>
      <c r="DEQ94" s="47"/>
      <c r="DER94" s="47"/>
      <c r="DES94" s="47"/>
      <c r="DET94" s="47"/>
      <c r="DEU94" s="47"/>
      <c r="DEV94" s="47"/>
      <c r="DEW94" s="47"/>
      <c r="DEX94" s="47"/>
      <c r="DEY94" s="47"/>
      <c r="DEZ94" s="47"/>
      <c r="DFA94" s="47"/>
      <c r="DFB94" s="47"/>
      <c r="DFC94" s="47"/>
      <c r="DFD94" s="47"/>
      <c r="DFE94" s="47"/>
      <c r="DFF94" s="47"/>
      <c r="DFG94" s="47"/>
      <c r="DFH94" s="47"/>
      <c r="DFI94" s="47"/>
      <c r="DFJ94" s="47"/>
      <c r="DFK94" s="47"/>
      <c r="DFL94" s="47"/>
      <c r="DFM94" s="47"/>
      <c r="DFN94" s="47"/>
      <c r="DFO94" s="47"/>
      <c r="DFP94" s="47"/>
      <c r="DFQ94" s="47"/>
      <c r="DFR94" s="47"/>
      <c r="DFS94" s="47"/>
      <c r="DFT94" s="47"/>
      <c r="DFU94" s="47"/>
      <c r="DFV94" s="47"/>
      <c r="DFW94" s="47"/>
      <c r="DFX94" s="47"/>
      <c r="DFY94" s="47"/>
      <c r="DFZ94" s="47"/>
      <c r="DGA94" s="47"/>
      <c r="DGB94" s="47"/>
      <c r="DGC94" s="47"/>
      <c r="DGD94" s="47"/>
      <c r="DGE94" s="47"/>
      <c r="DGF94" s="47"/>
      <c r="DGG94" s="47"/>
      <c r="DGH94" s="47"/>
      <c r="DGI94" s="47"/>
      <c r="DGJ94" s="47"/>
      <c r="DGK94" s="47"/>
      <c r="DGL94" s="47"/>
      <c r="DGM94" s="47"/>
      <c r="DGN94" s="47"/>
      <c r="DGO94" s="47"/>
      <c r="DGP94" s="47"/>
      <c r="DGQ94" s="47"/>
      <c r="DGR94" s="47"/>
      <c r="DGS94" s="47"/>
      <c r="DGT94" s="47"/>
      <c r="DGU94" s="47"/>
      <c r="DGV94" s="47"/>
      <c r="DGW94" s="47"/>
      <c r="DGX94" s="47"/>
      <c r="DGY94" s="47"/>
      <c r="DGZ94" s="47"/>
      <c r="DHA94" s="47"/>
      <c r="DHB94" s="47"/>
      <c r="DHC94" s="47"/>
      <c r="DHD94" s="47"/>
      <c r="DHE94" s="47"/>
      <c r="DHF94" s="47"/>
      <c r="DHG94" s="47"/>
      <c r="DHH94" s="47"/>
      <c r="DHI94" s="47"/>
      <c r="DHJ94" s="47"/>
      <c r="DHK94" s="47"/>
      <c r="DHL94" s="47"/>
      <c r="DHM94" s="47"/>
      <c r="DHN94" s="47"/>
      <c r="DHO94" s="47"/>
      <c r="DHP94" s="47"/>
      <c r="DHQ94" s="47"/>
      <c r="DHR94" s="47"/>
      <c r="DHS94" s="47"/>
      <c r="DHT94" s="47"/>
      <c r="DHU94" s="47"/>
      <c r="DHV94" s="47"/>
      <c r="DHW94" s="47"/>
      <c r="DHX94" s="47"/>
      <c r="DHY94" s="47"/>
      <c r="DHZ94" s="47"/>
      <c r="DIA94" s="47"/>
      <c r="DIB94" s="47"/>
      <c r="DIC94" s="47"/>
      <c r="DID94" s="47"/>
      <c r="DIE94" s="47"/>
      <c r="DIF94" s="47"/>
      <c r="DIG94" s="47"/>
      <c r="DIH94" s="47"/>
      <c r="DII94" s="47"/>
      <c r="DIJ94" s="47"/>
      <c r="DIK94" s="47"/>
      <c r="DIL94" s="47"/>
      <c r="DIM94" s="47"/>
      <c r="DIN94" s="47"/>
      <c r="DIO94" s="47"/>
      <c r="DIP94" s="47"/>
      <c r="DIQ94" s="47"/>
      <c r="DIR94" s="47"/>
      <c r="DIS94" s="47"/>
      <c r="DIT94" s="47"/>
      <c r="DIU94" s="47"/>
      <c r="DIV94" s="47"/>
      <c r="DIW94" s="47"/>
      <c r="DIX94" s="47"/>
      <c r="DIY94" s="47"/>
      <c r="DIZ94" s="47"/>
      <c r="DJA94" s="47"/>
      <c r="DJB94" s="47"/>
      <c r="DJC94" s="47"/>
      <c r="DJD94" s="47"/>
      <c r="DJE94" s="47"/>
      <c r="DJF94" s="47"/>
      <c r="DJG94" s="47"/>
      <c r="DJH94" s="47"/>
      <c r="DJI94" s="47"/>
      <c r="DJJ94" s="47"/>
      <c r="DJK94" s="47"/>
      <c r="DJL94" s="47"/>
      <c r="DJM94" s="47"/>
      <c r="DJN94" s="47"/>
      <c r="DJO94" s="47"/>
      <c r="DJP94" s="47"/>
      <c r="DJQ94" s="47"/>
      <c r="DJR94" s="47"/>
      <c r="DJS94" s="47"/>
      <c r="DJT94" s="47"/>
      <c r="DJU94" s="47"/>
      <c r="DJV94" s="47"/>
      <c r="DJW94" s="47"/>
      <c r="DJX94" s="47"/>
      <c r="DJY94" s="47"/>
      <c r="DJZ94" s="47"/>
      <c r="DKA94" s="47"/>
      <c r="DKB94" s="47"/>
      <c r="DKC94" s="47"/>
      <c r="DKD94" s="47"/>
      <c r="DKE94" s="47"/>
      <c r="DKF94" s="47"/>
      <c r="DKG94" s="47"/>
      <c r="DKH94" s="47"/>
      <c r="DKI94" s="47"/>
      <c r="DKJ94" s="47"/>
      <c r="DKK94" s="47"/>
      <c r="DKL94" s="47"/>
      <c r="DKM94" s="47"/>
      <c r="DKN94" s="47"/>
      <c r="DKO94" s="47"/>
      <c r="DKP94" s="47"/>
      <c r="DKQ94" s="47"/>
      <c r="DKR94" s="47"/>
      <c r="DKS94" s="47"/>
      <c r="DKT94" s="47"/>
      <c r="DKU94" s="47"/>
      <c r="DKV94" s="47"/>
      <c r="DKW94" s="47"/>
      <c r="DKX94" s="47"/>
      <c r="DKY94" s="47"/>
      <c r="DKZ94" s="47"/>
      <c r="DLA94" s="47"/>
      <c r="DLB94" s="47"/>
      <c r="DLC94" s="47"/>
      <c r="DLD94" s="47"/>
      <c r="DLE94" s="47"/>
      <c r="DLF94" s="47"/>
      <c r="DLG94" s="47"/>
      <c r="DLH94" s="47"/>
      <c r="DLI94" s="47"/>
      <c r="DLJ94" s="47"/>
      <c r="DLK94" s="47"/>
      <c r="DLL94" s="47"/>
      <c r="DLM94" s="47"/>
      <c r="DLN94" s="47"/>
      <c r="DLO94" s="47"/>
      <c r="DLP94" s="47"/>
      <c r="DLQ94" s="47"/>
      <c r="DLR94" s="47"/>
      <c r="DLS94" s="47"/>
      <c r="DLT94" s="47"/>
      <c r="DLU94" s="47"/>
      <c r="DLV94" s="47"/>
      <c r="DLW94" s="47"/>
      <c r="DLX94" s="47"/>
      <c r="DLY94" s="47"/>
      <c r="DLZ94" s="47"/>
      <c r="DMA94" s="47"/>
      <c r="DMB94" s="47"/>
      <c r="DMC94" s="47"/>
      <c r="DMD94" s="47"/>
      <c r="DME94" s="47"/>
      <c r="DMF94" s="47"/>
      <c r="DMG94" s="47"/>
      <c r="DMH94" s="47"/>
      <c r="DMI94" s="47"/>
      <c r="DMJ94" s="47"/>
      <c r="DMK94" s="47"/>
      <c r="DML94" s="47"/>
      <c r="DMM94" s="47"/>
      <c r="DMN94" s="47"/>
      <c r="DMO94" s="47"/>
      <c r="DMP94" s="47"/>
      <c r="DMQ94" s="47"/>
      <c r="DMR94" s="47"/>
      <c r="DMS94" s="47"/>
      <c r="DMT94" s="47"/>
      <c r="DMU94" s="47"/>
      <c r="DMV94" s="47"/>
      <c r="DMW94" s="47"/>
      <c r="DMX94" s="47"/>
      <c r="DMY94" s="47"/>
      <c r="DMZ94" s="47"/>
      <c r="DNA94" s="47"/>
      <c r="DNB94" s="47"/>
      <c r="DNC94" s="47"/>
      <c r="DND94" s="47"/>
      <c r="DNE94" s="47"/>
      <c r="DNF94" s="47"/>
      <c r="DNG94" s="47"/>
      <c r="DNH94" s="47"/>
      <c r="DNI94" s="47"/>
      <c r="DNJ94" s="47"/>
      <c r="DNK94" s="47"/>
      <c r="DNL94" s="47"/>
      <c r="DNM94" s="47"/>
      <c r="DNN94" s="47"/>
      <c r="DNO94" s="47"/>
      <c r="DNP94" s="47"/>
      <c r="DNQ94" s="47"/>
      <c r="DNR94" s="47"/>
      <c r="DNS94" s="47"/>
      <c r="DNT94" s="47"/>
      <c r="DNU94" s="47"/>
      <c r="DNV94" s="47"/>
      <c r="DNW94" s="47"/>
      <c r="DNX94" s="47"/>
      <c r="DNY94" s="47"/>
      <c r="DNZ94" s="47"/>
      <c r="DOA94" s="47"/>
      <c r="DOB94" s="47"/>
      <c r="DOC94" s="47"/>
      <c r="DOD94" s="47"/>
      <c r="DOE94" s="47"/>
      <c r="DOF94" s="47"/>
      <c r="DOG94" s="47"/>
      <c r="DOH94" s="47"/>
      <c r="DOI94" s="47"/>
      <c r="DOJ94" s="47"/>
      <c r="DOK94" s="47"/>
      <c r="DOL94" s="47"/>
      <c r="DOM94" s="47"/>
      <c r="DON94" s="47"/>
      <c r="DOO94" s="47"/>
      <c r="DOP94" s="47"/>
      <c r="DOQ94" s="47"/>
      <c r="DOR94" s="47"/>
      <c r="DOS94" s="47"/>
      <c r="DOT94" s="47"/>
      <c r="DOU94" s="47"/>
      <c r="DOV94" s="47"/>
      <c r="DOW94" s="47"/>
      <c r="DOX94" s="47"/>
      <c r="DOY94" s="47"/>
      <c r="DOZ94" s="47"/>
      <c r="DPA94" s="47"/>
      <c r="DPB94" s="47"/>
      <c r="DPC94" s="47"/>
      <c r="DPD94" s="47"/>
      <c r="DPE94" s="47"/>
      <c r="DPF94" s="47"/>
      <c r="DPG94" s="47"/>
      <c r="DPH94" s="47"/>
      <c r="DPI94" s="47"/>
      <c r="DPJ94" s="47"/>
      <c r="DPK94" s="47"/>
      <c r="DPL94" s="47"/>
      <c r="DPM94" s="47"/>
      <c r="DPN94" s="47"/>
      <c r="DPO94" s="47"/>
      <c r="DPP94" s="47"/>
      <c r="DPQ94" s="47"/>
      <c r="DPR94" s="47"/>
      <c r="DPS94" s="47"/>
      <c r="DPT94" s="47"/>
      <c r="DPU94" s="47"/>
      <c r="DPV94" s="47"/>
      <c r="DPW94" s="47"/>
      <c r="DPX94" s="47"/>
      <c r="DPY94" s="47"/>
      <c r="DPZ94" s="47"/>
      <c r="DQA94" s="47"/>
      <c r="DQB94" s="47"/>
      <c r="DQC94" s="47"/>
      <c r="DQD94" s="47"/>
      <c r="DQE94" s="47"/>
      <c r="DQF94" s="47"/>
      <c r="DQG94" s="47"/>
      <c r="DQH94" s="47"/>
      <c r="DQI94" s="47"/>
      <c r="DQJ94" s="47"/>
      <c r="DQK94" s="47"/>
      <c r="DQL94" s="47"/>
      <c r="DQM94" s="47"/>
      <c r="DQN94" s="47"/>
      <c r="DQO94" s="47"/>
      <c r="DQP94" s="47"/>
      <c r="DQQ94" s="47"/>
      <c r="DQR94" s="47"/>
      <c r="DQS94" s="47"/>
      <c r="DQT94" s="47"/>
      <c r="DQU94" s="47"/>
      <c r="DQV94" s="47"/>
      <c r="DQW94" s="47"/>
      <c r="DQX94" s="47"/>
      <c r="DQY94" s="47"/>
      <c r="DQZ94" s="47"/>
      <c r="DRA94" s="47"/>
      <c r="DRB94" s="47"/>
      <c r="DRC94" s="47"/>
      <c r="DRD94" s="47"/>
      <c r="DRE94" s="47"/>
      <c r="DRF94" s="47"/>
      <c r="DRG94" s="47"/>
      <c r="DRH94" s="47"/>
      <c r="DRI94" s="47"/>
      <c r="DRJ94" s="47"/>
      <c r="DRK94" s="47"/>
      <c r="DRL94" s="47"/>
      <c r="DRM94" s="47"/>
      <c r="DRN94" s="47"/>
      <c r="DRO94" s="47"/>
      <c r="DRP94" s="47"/>
      <c r="DRQ94" s="47"/>
      <c r="DRR94" s="47"/>
      <c r="DRS94" s="47"/>
      <c r="DRT94" s="47"/>
      <c r="DRU94" s="47"/>
      <c r="DRV94" s="47"/>
      <c r="DRW94" s="47"/>
      <c r="DRX94" s="47"/>
      <c r="DRY94" s="47"/>
      <c r="DRZ94" s="47"/>
      <c r="DSA94" s="47"/>
      <c r="DSB94" s="47"/>
      <c r="DSC94" s="47"/>
      <c r="DSD94" s="47"/>
      <c r="DSE94" s="47"/>
      <c r="DSF94" s="47"/>
      <c r="DSG94" s="47"/>
      <c r="DSH94" s="47"/>
      <c r="DSI94" s="47"/>
      <c r="DSJ94" s="47"/>
      <c r="DSK94" s="47"/>
      <c r="DSL94" s="47"/>
      <c r="DSM94" s="47"/>
      <c r="DSN94" s="47"/>
      <c r="DSO94" s="47"/>
      <c r="DSP94" s="47"/>
      <c r="DSQ94" s="47"/>
      <c r="DSR94" s="47"/>
      <c r="DSS94" s="47"/>
      <c r="DST94" s="47"/>
      <c r="DSU94" s="47"/>
      <c r="DSV94" s="47"/>
      <c r="DSW94" s="47"/>
      <c r="DSX94" s="47"/>
      <c r="DSY94" s="47"/>
      <c r="DSZ94" s="47"/>
      <c r="DTA94" s="47"/>
      <c r="DTB94" s="47"/>
      <c r="DTC94" s="47"/>
      <c r="DTD94" s="47"/>
      <c r="DTE94" s="47"/>
      <c r="DTF94" s="47"/>
      <c r="DTG94" s="47"/>
      <c r="DTH94" s="47"/>
      <c r="DTI94" s="47"/>
      <c r="DTJ94" s="47"/>
      <c r="DTK94" s="47"/>
      <c r="DTL94" s="47"/>
      <c r="DTM94" s="47"/>
      <c r="DTN94" s="47"/>
      <c r="DTO94" s="47"/>
      <c r="DTP94" s="47"/>
      <c r="DTQ94" s="47"/>
      <c r="DTR94" s="47"/>
      <c r="DTS94" s="47"/>
      <c r="DTT94" s="47"/>
      <c r="DTU94" s="47"/>
      <c r="DTV94" s="47"/>
      <c r="DTW94" s="47"/>
      <c r="DTX94" s="47"/>
      <c r="DTY94" s="47"/>
      <c r="DTZ94" s="47"/>
      <c r="DUA94" s="47"/>
      <c r="DUB94" s="47"/>
      <c r="DUC94" s="47"/>
      <c r="DUD94" s="47"/>
      <c r="DUE94" s="47"/>
      <c r="DUF94" s="47"/>
      <c r="DUG94" s="47"/>
      <c r="DUH94" s="47"/>
      <c r="DUI94" s="47"/>
      <c r="DUJ94" s="47"/>
      <c r="DUK94" s="47"/>
      <c r="DUL94" s="47"/>
      <c r="DUM94" s="47"/>
      <c r="DUN94" s="47"/>
      <c r="DUO94" s="47"/>
      <c r="DUP94" s="47"/>
      <c r="DUQ94" s="47"/>
      <c r="DUR94" s="47"/>
      <c r="DUS94" s="47"/>
      <c r="DUT94" s="47"/>
      <c r="DUU94" s="47"/>
      <c r="DUV94" s="47"/>
      <c r="DUW94" s="47"/>
      <c r="DUX94" s="47"/>
      <c r="DUY94" s="47"/>
      <c r="DUZ94" s="47"/>
      <c r="DVA94" s="47"/>
      <c r="DVB94" s="47"/>
      <c r="DVC94" s="47"/>
      <c r="DVD94" s="47"/>
      <c r="DVE94" s="47"/>
      <c r="DVF94" s="47"/>
      <c r="DVG94" s="47"/>
      <c r="DVH94" s="47"/>
      <c r="DVI94" s="47"/>
      <c r="DVJ94" s="47"/>
      <c r="DVK94" s="47"/>
      <c r="DVL94" s="47"/>
      <c r="DVM94" s="47"/>
      <c r="DVN94" s="47"/>
      <c r="DVO94" s="47"/>
      <c r="DVP94" s="47"/>
      <c r="DVQ94" s="47"/>
      <c r="DVR94" s="47"/>
      <c r="DVS94" s="47"/>
      <c r="DVT94" s="47"/>
      <c r="DVU94" s="47"/>
      <c r="DVV94" s="47"/>
      <c r="DVW94" s="47"/>
      <c r="DVX94" s="47"/>
      <c r="DVY94" s="47"/>
      <c r="DVZ94" s="47"/>
      <c r="DWA94" s="47"/>
      <c r="DWB94" s="47"/>
      <c r="DWC94" s="47"/>
      <c r="DWD94" s="47"/>
      <c r="DWE94" s="47"/>
      <c r="DWF94" s="47"/>
      <c r="DWG94" s="47"/>
      <c r="DWH94" s="47"/>
      <c r="DWI94" s="47"/>
      <c r="DWJ94" s="47"/>
      <c r="DWK94" s="47"/>
      <c r="DWL94" s="47"/>
      <c r="DWM94" s="47"/>
      <c r="DWN94" s="47"/>
      <c r="DWO94" s="47"/>
      <c r="DWP94" s="47"/>
      <c r="DWQ94" s="47"/>
      <c r="DWR94" s="47"/>
      <c r="DWS94" s="47"/>
      <c r="DWT94" s="47"/>
      <c r="DWU94" s="47"/>
      <c r="DWV94" s="47"/>
      <c r="DWW94" s="47"/>
      <c r="DWX94" s="47"/>
      <c r="DWY94" s="47"/>
      <c r="DWZ94" s="47"/>
      <c r="DXA94" s="47"/>
      <c r="DXB94" s="47"/>
      <c r="DXC94" s="47"/>
      <c r="DXD94" s="47"/>
      <c r="DXE94" s="47"/>
      <c r="DXF94" s="47"/>
      <c r="DXG94" s="47"/>
      <c r="DXH94" s="47"/>
      <c r="DXI94" s="47"/>
      <c r="DXJ94" s="47"/>
      <c r="DXK94" s="47"/>
      <c r="DXL94" s="47"/>
      <c r="DXM94" s="47"/>
      <c r="DXN94" s="47"/>
      <c r="DXO94" s="47"/>
      <c r="DXP94" s="47"/>
      <c r="DXQ94" s="47"/>
      <c r="DXR94" s="47"/>
      <c r="DXS94" s="47"/>
      <c r="DXT94" s="47"/>
      <c r="DXU94" s="47"/>
      <c r="DXV94" s="47"/>
      <c r="DXW94" s="47"/>
      <c r="DXX94" s="47"/>
      <c r="DXY94" s="47"/>
      <c r="DXZ94" s="47"/>
      <c r="DYA94" s="47"/>
      <c r="DYB94" s="47"/>
      <c r="DYC94" s="47"/>
      <c r="DYD94" s="47"/>
      <c r="DYE94" s="47"/>
      <c r="DYF94" s="47"/>
      <c r="DYG94" s="47"/>
      <c r="DYH94" s="47"/>
      <c r="DYI94" s="47"/>
      <c r="DYJ94" s="47"/>
      <c r="DYK94" s="47"/>
      <c r="DYL94" s="47"/>
      <c r="DYM94" s="47"/>
      <c r="DYN94" s="47"/>
      <c r="DYO94" s="47"/>
      <c r="DYP94" s="47"/>
      <c r="DYQ94" s="47"/>
      <c r="DYR94" s="47"/>
      <c r="DYS94" s="47"/>
      <c r="DYT94" s="47"/>
      <c r="DYU94" s="47"/>
      <c r="DYV94" s="47"/>
      <c r="DYW94" s="47"/>
      <c r="DYX94" s="47"/>
      <c r="DYY94" s="47"/>
      <c r="DYZ94" s="47"/>
      <c r="DZA94" s="47"/>
      <c r="DZB94" s="47"/>
      <c r="DZC94" s="47"/>
      <c r="DZD94" s="47"/>
      <c r="DZE94" s="47"/>
      <c r="DZF94" s="47"/>
      <c r="DZG94" s="47"/>
      <c r="DZH94" s="47"/>
      <c r="DZI94" s="47"/>
      <c r="DZJ94" s="47"/>
      <c r="DZK94" s="47"/>
      <c r="DZL94" s="47"/>
      <c r="DZM94" s="47"/>
      <c r="DZN94" s="47"/>
      <c r="DZO94" s="47"/>
      <c r="DZP94" s="47"/>
      <c r="DZQ94" s="47"/>
      <c r="DZR94" s="47"/>
      <c r="DZS94" s="47"/>
      <c r="DZT94" s="47"/>
      <c r="DZU94" s="47"/>
      <c r="DZV94" s="47"/>
      <c r="DZW94" s="47"/>
      <c r="DZX94" s="47"/>
      <c r="DZY94" s="47"/>
      <c r="DZZ94" s="47"/>
      <c r="EAA94" s="47"/>
      <c r="EAB94" s="47"/>
      <c r="EAC94" s="47"/>
      <c r="EAD94" s="47"/>
      <c r="EAE94" s="47"/>
      <c r="EAF94" s="47"/>
      <c r="EAG94" s="47"/>
      <c r="EAH94" s="47"/>
      <c r="EAI94" s="47"/>
      <c r="EAJ94" s="47"/>
      <c r="EAK94" s="47"/>
      <c r="EAL94" s="47"/>
      <c r="EAM94" s="47"/>
      <c r="EAN94" s="47"/>
      <c r="EAO94" s="47"/>
      <c r="EAP94" s="47"/>
      <c r="EAQ94" s="47"/>
      <c r="EAR94" s="47"/>
      <c r="EAS94" s="47"/>
      <c r="EAT94" s="47"/>
      <c r="EAU94" s="47"/>
      <c r="EAV94" s="47"/>
      <c r="EAW94" s="47"/>
      <c r="EAX94" s="47"/>
      <c r="EAY94" s="47"/>
      <c r="EAZ94" s="47"/>
      <c r="EBA94" s="47"/>
      <c r="EBB94" s="47"/>
      <c r="EBC94" s="47"/>
      <c r="EBD94" s="47"/>
      <c r="EBE94" s="47"/>
      <c r="EBF94" s="47"/>
      <c r="EBG94" s="47"/>
      <c r="EBH94" s="47"/>
      <c r="EBI94" s="47"/>
      <c r="EBJ94" s="47"/>
      <c r="EBK94" s="47"/>
      <c r="EBL94" s="47"/>
      <c r="EBM94" s="47"/>
      <c r="EBN94" s="47"/>
      <c r="EBO94" s="47"/>
      <c r="EBP94" s="47"/>
      <c r="EBQ94" s="47"/>
      <c r="EBR94" s="47"/>
      <c r="EBS94" s="47"/>
      <c r="EBT94" s="47"/>
      <c r="EBU94" s="47"/>
      <c r="EBV94" s="47"/>
      <c r="EBW94" s="47"/>
      <c r="EBX94" s="47"/>
      <c r="EBY94" s="47"/>
      <c r="EBZ94" s="47"/>
      <c r="ECA94" s="47"/>
      <c r="ECB94" s="47"/>
      <c r="ECC94" s="47"/>
      <c r="ECD94" s="47"/>
      <c r="ECE94" s="47"/>
      <c r="ECF94" s="47"/>
      <c r="ECG94" s="47"/>
      <c r="ECH94" s="47"/>
      <c r="ECI94" s="47"/>
      <c r="ECJ94" s="47"/>
      <c r="ECK94" s="47"/>
      <c r="ECL94" s="47"/>
      <c r="ECM94" s="47"/>
      <c r="ECN94" s="47"/>
      <c r="ECO94" s="47"/>
      <c r="ECP94" s="47"/>
      <c r="ECQ94" s="47"/>
      <c r="ECR94" s="47"/>
      <c r="ECS94" s="47"/>
      <c r="ECT94" s="47"/>
      <c r="ECU94" s="47"/>
      <c r="ECV94" s="47"/>
      <c r="ECW94" s="47"/>
      <c r="ECX94" s="47"/>
      <c r="ECY94" s="47"/>
      <c r="ECZ94" s="47"/>
      <c r="EDA94" s="47"/>
      <c r="EDB94" s="47"/>
      <c r="EDC94" s="47"/>
      <c r="EDD94" s="47"/>
      <c r="EDE94" s="47"/>
      <c r="EDF94" s="47"/>
      <c r="EDG94" s="47"/>
      <c r="EDH94" s="47"/>
      <c r="EDI94" s="47"/>
      <c r="EDJ94" s="47"/>
      <c r="EDK94" s="47"/>
      <c r="EDL94" s="47"/>
      <c r="EDM94" s="47"/>
      <c r="EDN94" s="47"/>
      <c r="EDO94" s="47"/>
      <c r="EDP94" s="47"/>
      <c r="EDQ94" s="47"/>
      <c r="EDR94" s="47"/>
      <c r="EDS94" s="47"/>
      <c r="EDT94" s="47"/>
      <c r="EDU94" s="47"/>
      <c r="EDV94" s="47"/>
      <c r="EDW94" s="47"/>
      <c r="EDX94" s="47"/>
      <c r="EDY94" s="47"/>
      <c r="EDZ94" s="47"/>
      <c r="EEA94" s="47"/>
      <c r="EEB94" s="47"/>
      <c r="EEC94" s="47"/>
      <c r="EED94" s="47"/>
      <c r="EEE94" s="47"/>
      <c r="EEF94" s="47"/>
      <c r="EEG94" s="47"/>
      <c r="EEH94" s="47"/>
      <c r="EEI94" s="47"/>
      <c r="EEJ94" s="47"/>
      <c r="EEK94" s="47"/>
      <c r="EEL94" s="47"/>
      <c r="EEM94" s="47"/>
      <c r="EEN94" s="47"/>
      <c r="EEO94" s="47"/>
      <c r="EEP94" s="47"/>
      <c r="EEQ94" s="47"/>
      <c r="EER94" s="47"/>
      <c r="EES94" s="47"/>
      <c r="EET94" s="47"/>
      <c r="EEU94" s="47"/>
      <c r="EEV94" s="47"/>
      <c r="EEW94" s="47"/>
      <c r="EEX94" s="47"/>
      <c r="EEY94" s="47"/>
      <c r="EEZ94" s="47"/>
      <c r="EFA94" s="47"/>
      <c r="EFB94" s="47"/>
      <c r="EFC94" s="47"/>
      <c r="EFD94" s="47"/>
      <c r="EFE94" s="47"/>
      <c r="EFF94" s="47"/>
      <c r="EFG94" s="47"/>
      <c r="EFH94" s="47"/>
      <c r="EFI94" s="47"/>
      <c r="EFJ94" s="47"/>
      <c r="EFK94" s="47"/>
      <c r="EFL94" s="47"/>
      <c r="EFM94" s="47"/>
      <c r="EFN94" s="47"/>
      <c r="EFO94" s="47"/>
      <c r="EFP94" s="47"/>
      <c r="EFQ94" s="47"/>
      <c r="EFR94" s="47"/>
      <c r="EFS94" s="47"/>
      <c r="EFT94" s="47"/>
      <c r="EFU94" s="47"/>
      <c r="EFV94" s="47"/>
      <c r="EFW94" s="47"/>
      <c r="EFX94" s="47"/>
      <c r="EFY94" s="47"/>
      <c r="EFZ94" s="47"/>
      <c r="EGA94" s="47"/>
      <c r="EGB94" s="47"/>
      <c r="EGC94" s="47"/>
      <c r="EGD94" s="47"/>
      <c r="EGE94" s="47"/>
      <c r="EGF94" s="47"/>
      <c r="EGG94" s="47"/>
      <c r="EGH94" s="47"/>
      <c r="EGI94" s="47"/>
      <c r="EGJ94" s="47"/>
      <c r="EGK94" s="47"/>
      <c r="EGL94" s="47"/>
      <c r="EGM94" s="47"/>
      <c r="EGN94" s="47"/>
      <c r="EGO94" s="47"/>
      <c r="EGP94" s="47"/>
      <c r="EGQ94" s="47"/>
      <c r="EGR94" s="47"/>
      <c r="EGS94" s="47"/>
      <c r="EGT94" s="47"/>
      <c r="EGU94" s="47"/>
      <c r="EGV94" s="47"/>
      <c r="EGW94" s="47"/>
      <c r="EGX94" s="47"/>
      <c r="EGY94" s="47"/>
      <c r="EGZ94" s="47"/>
      <c r="EHA94" s="47"/>
      <c r="EHB94" s="47"/>
      <c r="EHC94" s="47"/>
      <c r="EHD94" s="47"/>
      <c r="EHE94" s="47"/>
      <c r="EHF94" s="47"/>
      <c r="EHG94" s="47"/>
      <c r="EHH94" s="47"/>
      <c r="EHI94" s="47"/>
      <c r="EHJ94" s="47"/>
      <c r="EHK94" s="47"/>
      <c r="EHL94" s="47"/>
      <c r="EHM94" s="47"/>
      <c r="EHN94" s="47"/>
      <c r="EHO94" s="47"/>
      <c r="EHP94" s="47"/>
      <c r="EHQ94" s="47"/>
      <c r="EHR94" s="47"/>
      <c r="EHS94" s="47"/>
      <c r="EHT94" s="47"/>
      <c r="EHU94" s="47"/>
      <c r="EHV94" s="47"/>
      <c r="EHW94" s="47"/>
      <c r="EHX94" s="47"/>
      <c r="EHY94" s="47"/>
      <c r="EHZ94" s="47"/>
      <c r="EIA94" s="47"/>
      <c r="EIB94" s="47"/>
      <c r="EIC94" s="47"/>
      <c r="EID94" s="47"/>
      <c r="EIE94" s="47"/>
      <c r="EIF94" s="47"/>
      <c r="EIG94" s="47"/>
      <c r="EIH94" s="47"/>
      <c r="EII94" s="47"/>
      <c r="EIJ94" s="47"/>
      <c r="EIK94" s="47"/>
      <c r="EIL94" s="47"/>
      <c r="EIM94" s="47"/>
      <c r="EIN94" s="47"/>
      <c r="EIO94" s="47"/>
      <c r="EIP94" s="47"/>
      <c r="EIQ94" s="47"/>
      <c r="EIR94" s="47"/>
      <c r="EIS94" s="47"/>
      <c r="EIT94" s="47"/>
      <c r="EIU94" s="47"/>
      <c r="EIV94" s="47"/>
      <c r="EIW94" s="47"/>
      <c r="EIX94" s="47"/>
      <c r="EIY94" s="47"/>
      <c r="EIZ94" s="47"/>
      <c r="EJA94" s="47"/>
      <c r="EJB94" s="47"/>
      <c r="EJC94" s="47"/>
      <c r="EJD94" s="47"/>
      <c r="EJE94" s="47"/>
      <c r="EJF94" s="47"/>
      <c r="EJG94" s="47"/>
      <c r="EJH94" s="47"/>
      <c r="EJI94" s="47"/>
      <c r="EJJ94" s="47"/>
      <c r="EJK94" s="47"/>
      <c r="EJL94" s="47"/>
      <c r="EJM94" s="47"/>
      <c r="EJN94" s="47"/>
      <c r="EJO94" s="47"/>
      <c r="EJP94" s="47"/>
      <c r="EJQ94" s="47"/>
      <c r="EJR94" s="47"/>
      <c r="EJS94" s="47"/>
      <c r="EJT94" s="47"/>
      <c r="EJU94" s="47"/>
      <c r="EJV94" s="47"/>
      <c r="EJW94" s="47"/>
      <c r="EJX94" s="47"/>
      <c r="EJY94" s="47"/>
      <c r="EJZ94" s="47"/>
      <c r="EKA94" s="47"/>
      <c r="EKB94" s="47"/>
      <c r="EKC94" s="47"/>
      <c r="EKD94" s="47"/>
      <c r="EKE94" s="47"/>
      <c r="EKF94" s="47"/>
      <c r="EKG94" s="47"/>
      <c r="EKH94" s="47"/>
      <c r="EKI94" s="47"/>
      <c r="EKJ94" s="47"/>
      <c r="EKK94" s="47"/>
      <c r="EKL94" s="47"/>
      <c r="EKM94" s="47"/>
      <c r="EKN94" s="47"/>
      <c r="EKO94" s="47"/>
      <c r="EKP94" s="47"/>
      <c r="EKQ94" s="47"/>
      <c r="EKR94" s="47"/>
      <c r="EKS94" s="47"/>
      <c r="EKT94" s="47"/>
      <c r="EKU94" s="47"/>
      <c r="EKV94" s="47"/>
      <c r="EKW94" s="47"/>
      <c r="EKX94" s="47"/>
      <c r="EKY94" s="47"/>
      <c r="EKZ94" s="47"/>
      <c r="ELA94" s="47"/>
      <c r="ELB94" s="47"/>
      <c r="ELC94" s="47"/>
      <c r="ELD94" s="47"/>
      <c r="ELE94" s="47"/>
      <c r="ELF94" s="47"/>
      <c r="ELG94" s="47"/>
      <c r="ELH94" s="47"/>
      <c r="ELI94" s="47"/>
      <c r="ELJ94" s="47"/>
      <c r="ELK94" s="47"/>
      <c r="ELL94" s="47"/>
      <c r="ELM94" s="47"/>
      <c r="ELN94" s="47"/>
      <c r="ELO94" s="47"/>
      <c r="ELP94" s="47"/>
      <c r="ELQ94" s="47"/>
      <c r="ELR94" s="47"/>
      <c r="ELS94" s="47"/>
      <c r="ELT94" s="47"/>
      <c r="ELU94" s="47"/>
      <c r="ELV94" s="47"/>
      <c r="ELW94" s="47"/>
      <c r="ELX94" s="47"/>
      <c r="ELY94" s="47"/>
      <c r="ELZ94" s="47"/>
      <c r="EMA94" s="47"/>
      <c r="EMB94" s="47"/>
      <c r="EMC94" s="47"/>
      <c r="EMD94" s="47"/>
      <c r="EME94" s="47"/>
      <c r="EMF94" s="47"/>
      <c r="EMG94" s="47"/>
      <c r="EMH94" s="47"/>
      <c r="EMI94" s="47"/>
      <c r="EMJ94" s="47"/>
      <c r="EMK94" s="47"/>
      <c r="EML94" s="47"/>
      <c r="EMM94" s="47"/>
      <c r="EMN94" s="47"/>
      <c r="EMO94" s="47"/>
      <c r="EMP94" s="47"/>
      <c r="EMQ94" s="47"/>
      <c r="EMR94" s="47"/>
      <c r="EMS94" s="47"/>
      <c r="EMT94" s="47"/>
      <c r="EMU94" s="47"/>
      <c r="EMV94" s="47"/>
      <c r="EMW94" s="47"/>
      <c r="EMX94" s="47"/>
      <c r="EMY94" s="47"/>
      <c r="EMZ94" s="47"/>
      <c r="ENA94" s="47"/>
      <c r="ENB94" s="47"/>
      <c r="ENC94" s="47"/>
      <c r="END94" s="47"/>
      <c r="ENE94" s="47"/>
      <c r="ENF94" s="47"/>
      <c r="ENG94" s="47"/>
      <c r="ENH94" s="47"/>
      <c r="ENI94" s="47"/>
      <c r="ENJ94" s="47"/>
      <c r="ENK94" s="47"/>
      <c r="ENL94" s="47"/>
      <c r="ENM94" s="47"/>
      <c r="ENN94" s="47"/>
      <c r="ENO94" s="47"/>
      <c r="ENP94" s="47"/>
      <c r="ENQ94" s="47"/>
      <c r="ENR94" s="47"/>
      <c r="ENS94" s="47"/>
      <c r="ENT94" s="47"/>
      <c r="ENU94" s="47"/>
      <c r="ENV94" s="47"/>
      <c r="ENW94" s="47"/>
      <c r="ENX94" s="47"/>
      <c r="ENY94" s="47"/>
      <c r="ENZ94" s="47"/>
      <c r="EOA94" s="47"/>
      <c r="EOB94" s="47"/>
      <c r="EOC94" s="47"/>
      <c r="EOD94" s="47"/>
      <c r="EOE94" s="47"/>
      <c r="EOF94" s="47"/>
      <c r="EOG94" s="47"/>
      <c r="EOH94" s="47"/>
      <c r="EOI94" s="47"/>
      <c r="EOJ94" s="47"/>
      <c r="EOK94" s="47"/>
      <c r="EOL94" s="47"/>
      <c r="EOM94" s="47"/>
      <c r="EON94" s="47"/>
      <c r="EOO94" s="47"/>
      <c r="EOP94" s="47"/>
      <c r="EOQ94" s="47"/>
      <c r="EOR94" s="47"/>
      <c r="EOS94" s="47"/>
      <c r="EOT94" s="47"/>
      <c r="EOU94" s="47"/>
      <c r="EOV94" s="47"/>
      <c r="EOW94" s="47"/>
      <c r="EOX94" s="47"/>
      <c r="EOY94" s="47"/>
      <c r="EOZ94" s="47"/>
      <c r="EPA94" s="47"/>
      <c r="EPB94" s="47"/>
      <c r="EPC94" s="47"/>
      <c r="EPD94" s="47"/>
      <c r="EPE94" s="47"/>
      <c r="EPF94" s="47"/>
      <c r="EPG94" s="47"/>
      <c r="EPH94" s="47"/>
      <c r="EPI94" s="47"/>
      <c r="EPJ94" s="47"/>
      <c r="EPK94" s="47"/>
      <c r="EPL94" s="47"/>
      <c r="EPM94" s="47"/>
      <c r="EPN94" s="47"/>
      <c r="EPO94" s="47"/>
      <c r="EPP94" s="47"/>
      <c r="EPQ94" s="47"/>
      <c r="EPR94" s="47"/>
      <c r="EPS94" s="47"/>
      <c r="EPT94" s="47"/>
      <c r="EPU94" s="47"/>
      <c r="EPV94" s="47"/>
      <c r="EPW94" s="47"/>
      <c r="EPX94" s="47"/>
      <c r="EPY94" s="47"/>
      <c r="EPZ94" s="47"/>
      <c r="EQA94" s="47"/>
      <c r="EQB94" s="47"/>
      <c r="EQC94" s="47"/>
      <c r="EQD94" s="47"/>
      <c r="EQE94" s="47"/>
      <c r="EQF94" s="47"/>
      <c r="EQG94" s="47"/>
      <c r="EQH94" s="47"/>
      <c r="EQI94" s="47"/>
      <c r="EQJ94" s="47"/>
      <c r="EQK94" s="47"/>
      <c r="EQL94" s="47"/>
      <c r="EQM94" s="47"/>
      <c r="EQN94" s="47"/>
      <c r="EQO94" s="47"/>
      <c r="EQP94" s="47"/>
      <c r="EQQ94" s="47"/>
      <c r="EQR94" s="47"/>
      <c r="EQS94" s="47"/>
      <c r="EQT94" s="47"/>
      <c r="EQU94" s="47"/>
      <c r="EQV94" s="47"/>
      <c r="EQW94" s="47"/>
      <c r="EQX94" s="47"/>
      <c r="EQY94" s="47"/>
      <c r="EQZ94" s="47"/>
      <c r="ERA94" s="47"/>
      <c r="ERB94" s="47"/>
      <c r="ERC94" s="47"/>
      <c r="ERD94" s="47"/>
      <c r="ERE94" s="47"/>
      <c r="ERF94" s="47"/>
      <c r="ERG94" s="47"/>
      <c r="ERH94" s="47"/>
      <c r="ERI94" s="47"/>
      <c r="ERJ94" s="47"/>
      <c r="ERK94" s="47"/>
      <c r="ERL94" s="47"/>
      <c r="ERM94" s="47"/>
      <c r="ERN94" s="47"/>
      <c r="ERO94" s="47"/>
      <c r="ERP94" s="47"/>
      <c r="ERQ94" s="47"/>
      <c r="ERR94" s="47"/>
      <c r="ERS94" s="47"/>
      <c r="ERT94" s="47"/>
      <c r="ERU94" s="47"/>
      <c r="ERV94" s="47"/>
      <c r="ERW94" s="47"/>
      <c r="ERX94" s="47"/>
      <c r="ERY94" s="47"/>
      <c r="ERZ94" s="47"/>
      <c r="ESA94" s="47"/>
      <c r="ESB94" s="47"/>
      <c r="ESC94" s="47"/>
      <c r="ESD94" s="47"/>
      <c r="ESE94" s="47"/>
      <c r="ESF94" s="47"/>
      <c r="ESG94" s="47"/>
      <c r="ESH94" s="47"/>
      <c r="ESI94" s="47"/>
      <c r="ESJ94" s="47"/>
      <c r="ESK94" s="47"/>
      <c r="ESL94" s="47"/>
      <c r="ESM94" s="47"/>
      <c r="ESN94" s="47"/>
      <c r="ESO94" s="47"/>
      <c r="ESP94" s="47"/>
      <c r="ESQ94" s="47"/>
      <c r="ESR94" s="47"/>
      <c r="ESS94" s="47"/>
      <c r="EST94" s="47"/>
      <c r="ESU94" s="47"/>
      <c r="ESV94" s="47"/>
      <c r="ESW94" s="47"/>
      <c r="ESX94" s="47"/>
      <c r="ESY94" s="47"/>
      <c r="ESZ94" s="47"/>
      <c r="ETA94" s="47"/>
      <c r="ETB94" s="47"/>
      <c r="ETC94" s="47"/>
      <c r="ETD94" s="47"/>
      <c r="ETE94" s="47"/>
      <c r="ETF94" s="47"/>
      <c r="ETG94" s="47"/>
      <c r="ETH94" s="47"/>
      <c r="ETI94" s="47"/>
      <c r="ETJ94" s="47"/>
      <c r="ETK94" s="47"/>
      <c r="ETL94" s="47"/>
      <c r="ETM94" s="47"/>
      <c r="ETN94" s="47"/>
      <c r="ETO94" s="47"/>
      <c r="ETP94" s="47"/>
      <c r="ETQ94" s="47"/>
      <c r="ETR94" s="47"/>
      <c r="ETS94" s="47"/>
      <c r="ETT94" s="47"/>
      <c r="ETU94" s="47"/>
      <c r="ETV94" s="47"/>
      <c r="ETW94" s="47"/>
      <c r="ETX94" s="47"/>
      <c r="ETY94" s="47"/>
      <c r="ETZ94" s="47"/>
      <c r="EUA94" s="47"/>
      <c r="EUB94" s="47"/>
      <c r="EUC94" s="47"/>
      <c r="EUD94" s="47"/>
      <c r="EUE94" s="47"/>
      <c r="EUF94" s="47"/>
      <c r="EUG94" s="47"/>
      <c r="EUH94" s="47"/>
      <c r="EUI94" s="47"/>
      <c r="EUJ94" s="47"/>
      <c r="EUK94" s="47"/>
      <c r="EUL94" s="47"/>
      <c r="EUM94" s="47"/>
      <c r="EUN94" s="47"/>
      <c r="EUO94" s="47"/>
      <c r="EUP94" s="47"/>
      <c r="EUQ94" s="47"/>
      <c r="EUR94" s="47"/>
      <c r="EUS94" s="47"/>
      <c r="EUT94" s="47"/>
      <c r="EUU94" s="47"/>
      <c r="EUV94" s="47"/>
      <c r="EUW94" s="47"/>
      <c r="EUX94" s="47"/>
      <c r="EUY94" s="47"/>
      <c r="EUZ94" s="47"/>
      <c r="EVA94" s="47"/>
      <c r="EVB94" s="47"/>
      <c r="EVC94" s="47"/>
      <c r="EVD94" s="47"/>
      <c r="EVE94" s="47"/>
      <c r="EVF94" s="47"/>
      <c r="EVG94" s="47"/>
      <c r="EVH94" s="47"/>
      <c r="EVI94" s="47"/>
      <c r="EVJ94" s="47"/>
      <c r="EVK94" s="47"/>
      <c r="EVL94" s="47"/>
      <c r="EVM94" s="47"/>
      <c r="EVN94" s="47"/>
      <c r="EVO94" s="47"/>
      <c r="EVP94" s="47"/>
      <c r="EVQ94" s="47"/>
      <c r="EVR94" s="47"/>
      <c r="EVS94" s="47"/>
      <c r="EVT94" s="47"/>
      <c r="EVU94" s="47"/>
      <c r="EVV94" s="47"/>
      <c r="EVW94" s="47"/>
      <c r="EVX94" s="47"/>
      <c r="EVY94" s="47"/>
      <c r="EVZ94" s="47"/>
      <c r="EWA94" s="47"/>
      <c r="EWB94" s="47"/>
      <c r="EWC94" s="47"/>
      <c r="EWD94" s="47"/>
      <c r="EWE94" s="47"/>
      <c r="EWF94" s="47"/>
      <c r="EWG94" s="47"/>
      <c r="EWH94" s="47"/>
      <c r="EWI94" s="47"/>
      <c r="EWJ94" s="47"/>
      <c r="EWK94" s="47"/>
      <c r="EWL94" s="47"/>
      <c r="EWM94" s="47"/>
      <c r="EWN94" s="47"/>
      <c r="EWO94" s="47"/>
      <c r="EWP94" s="47"/>
      <c r="EWQ94" s="47"/>
      <c r="EWR94" s="47"/>
      <c r="EWS94" s="47"/>
      <c r="EWT94" s="47"/>
      <c r="EWU94" s="47"/>
      <c r="EWV94" s="47"/>
      <c r="EWW94" s="47"/>
      <c r="EWX94" s="47"/>
      <c r="EWY94" s="47"/>
      <c r="EWZ94" s="47"/>
      <c r="EXA94" s="47"/>
      <c r="EXB94" s="47"/>
      <c r="EXC94" s="47"/>
      <c r="EXD94" s="47"/>
      <c r="EXE94" s="47"/>
      <c r="EXF94" s="47"/>
      <c r="EXG94" s="47"/>
      <c r="EXH94" s="47"/>
      <c r="EXI94" s="47"/>
      <c r="EXJ94" s="47"/>
      <c r="EXK94" s="47"/>
      <c r="EXL94" s="47"/>
      <c r="EXM94" s="47"/>
      <c r="EXN94" s="47"/>
      <c r="EXO94" s="47"/>
      <c r="EXP94" s="47"/>
      <c r="EXQ94" s="47"/>
      <c r="EXR94" s="47"/>
      <c r="EXS94" s="47"/>
      <c r="EXT94" s="47"/>
      <c r="EXU94" s="47"/>
      <c r="EXV94" s="47"/>
      <c r="EXW94" s="47"/>
      <c r="EXX94" s="47"/>
      <c r="EXY94" s="47"/>
      <c r="EXZ94" s="47"/>
      <c r="EYA94" s="47"/>
      <c r="EYB94" s="47"/>
      <c r="EYC94" s="47"/>
      <c r="EYD94" s="47"/>
      <c r="EYE94" s="47"/>
      <c r="EYF94" s="47"/>
      <c r="EYG94" s="47"/>
      <c r="EYH94" s="47"/>
      <c r="EYI94" s="47"/>
      <c r="EYJ94" s="47"/>
      <c r="EYK94" s="47"/>
      <c r="EYL94" s="47"/>
      <c r="EYM94" s="47"/>
      <c r="EYN94" s="47"/>
      <c r="EYO94" s="47"/>
      <c r="EYP94" s="47"/>
      <c r="EYQ94" s="47"/>
      <c r="EYR94" s="47"/>
      <c r="EYS94" s="47"/>
      <c r="EYT94" s="47"/>
      <c r="EYU94" s="47"/>
      <c r="EYV94" s="47"/>
      <c r="EYW94" s="47"/>
      <c r="EYX94" s="47"/>
      <c r="EYY94" s="47"/>
      <c r="EYZ94" s="47"/>
      <c r="EZA94" s="47"/>
      <c r="EZB94" s="47"/>
      <c r="EZC94" s="47"/>
      <c r="EZD94" s="47"/>
      <c r="EZE94" s="47"/>
      <c r="EZF94" s="47"/>
      <c r="EZG94" s="47"/>
      <c r="EZH94" s="47"/>
      <c r="EZI94" s="47"/>
      <c r="EZJ94" s="47"/>
      <c r="EZK94" s="47"/>
      <c r="EZL94" s="47"/>
      <c r="EZM94" s="47"/>
      <c r="EZN94" s="47"/>
      <c r="EZO94" s="47"/>
      <c r="EZP94" s="47"/>
      <c r="EZQ94" s="47"/>
      <c r="EZR94" s="47"/>
      <c r="EZS94" s="47"/>
      <c r="EZT94" s="47"/>
      <c r="EZU94" s="47"/>
      <c r="EZV94" s="47"/>
      <c r="EZW94" s="47"/>
      <c r="EZX94" s="47"/>
      <c r="EZY94" s="47"/>
      <c r="EZZ94" s="47"/>
      <c r="FAA94" s="47"/>
      <c r="FAB94" s="47"/>
      <c r="FAC94" s="47"/>
      <c r="FAD94" s="47"/>
      <c r="FAE94" s="47"/>
      <c r="FAF94" s="47"/>
      <c r="FAG94" s="47"/>
      <c r="FAH94" s="47"/>
      <c r="FAI94" s="47"/>
      <c r="FAJ94" s="47"/>
      <c r="FAK94" s="47"/>
      <c r="FAL94" s="47"/>
      <c r="FAM94" s="47"/>
      <c r="FAN94" s="47"/>
      <c r="FAO94" s="47"/>
      <c r="FAP94" s="47"/>
      <c r="FAQ94" s="47"/>
      <c r="FAR94" s="47"/>
      <c r="FAS94" s="47"/>
      <c r="FAT94" s="47"/>
      <c r="FAU94" s="47"/>
      <c r="FAV94" s="47"/>
      <c r="FAW94" s="47"/>
      <c r="FAX94" s="47"/>
      <c r="FAY94" s="47"/>
      <c r="FAZ94" s="47"/>
      <c r="FBA94" s="47"/>
      <c r="FBB94" s="47"/>
      <c r="FBC94" s="47"/>
      <c r="FBD94" s="47"/>
      <c r="FBE94" s="47"/>
      <c r="FBF94" s="47"/>
      <c r="FBG94" s="47"/>
      <c r="FBH94" s="47"/>
      <c r="FBI94" s="47"/>
      <c r="FBJ94" s="47"/>
      <c r="FBK94" s="47"/>
      <c r="FBL94" s="47"/>
      <c r="FBM94" s="47"/>
      <c r="FBN94" s="47"/>
      <c r="FBO94" s="47"/>
      <c r="FBP94" s="47"/>
      <c r="FBQ94" s="47"/>
      <c r="FBR94" s="47"/>
      <c r="FBS94" s="47"/>
      <c r="FBT94" s="47"/>
      <c r="FBU94" s="47"/>
      <c r="FBV94" s="47"/>
      <c r="FBW94" s="47"/>
      <c r="FBX94" s="47"/>
      <c r="FBY94" s="47"/>
      <c r="FBZ94" s="47"/>
      <c r="FCA94" s="47"/>
      <c r="FCB94" s="47"/>
      <c r="FCC94" s="47"/>
      <c r="FCD94" s="47"/>
      <c r="FCE94" s="47"/>
      <c r="FCF94" s="47"/>
      <c r="FCG94" s="47"/>
      <c r="FCH94" s="47"/>
      <c r="FCI94" s="47"/>
      <c r="FCJ94" s="47"/>
      <c r="FCK94" s="47"/>
      <c r="FCL94" s="47"/>
      <c r="FCM94" s="47"/>
      <c r="FCN94" s="47"/>
      <c r="FCO94" s="47"/>
      <c r="FCP94" s="47"/>
      <c r="FCQ94" s="47"/>
      <c r="FCR94" s="47"/>
      <c r="FCS94" s="47"/>
      <c r="FCT94" s="47"/>
      <c r="FCU94" s="47"/>
      <c r="FCV94" s="47"/>
      <c r="FCW94" s="47"/>
      <c r="FCX94" s="47"/>
      <c r="FCY94" s="47"/>
      <c r="FCZ94" s="47"/>
      <c r="FDA94" s="47"/>
      <c r="FDB94" s="47"/>
      <c r="FDC94" s="47"/>
      <c r="FDD94" s="47"/>
      <c r="FDE94" s="47"/>
      <c r="FDF94" s="47"/>
      <c r="FDG94" s="47"/>
      <c r="FDH94" s="47"/>
      <c r="FDI94" s="47"/>
      <c r="FDJ94" s="47"/>
      <c r="FDK94" s="47"/>
      <c r="FDL94" s="47"/>
      <c r="FDM94" s="47"/>
      <c r="FDN94" s="47"/>
      <c r="FDO94" s="47"/>
      <c r="FDP94" s="47"/>
      <c r="FDQ94" s="47"/>
      <c r="FDR94" s="47"/>
      <c r="FDS94" s="47"/>
      <c r="FDT94" s="47"/>
      <c r="FDU94" s="47"/>
      <c r="FDV94" s="47"/>
      <c r="FDW94" s="47"/>
      <c r="FDX94" s="47"/>
      <c r="FDY94" s="47"/>
      <c r="FDZ94" s="47"/>
      <c r="FEA94" s="47"/>
      <c r="FEB94" s="47"/>
      <c r="FEC94" s="47"/>
      <c r="FED94" s="47"/>
      <c r="FEE94" s="47"/>
      <c r="FEF94" s="47"/>
      <c r="FEG94" s="47"/>
      <c r="FEH94" s="47"/>
      <c r="FEI94" s="47"/>
      <c r="FEJ94" s="47"/>
      <c r="FEK94" s="47"/>
      <c r="FEL94" s="47"/>
      <c r="FEM94" s="47"/>
      <c r="FEN94" s="47"/>
      <c r="FEO94" s="47"/>
      <c r="FEP94" s="47"/>
      <c r="FEQ94" s="47"/>
      <c r="FER94" s="47"/>
      <c r="FES94" s="47"/>
      <c r="FET94" s="47"/>
      <c r="FEU94" s="47"/>
      <c r="FEV94" s="47"/>
      <c r="FEW94" s="47"/>
      <c r="FEX94" s="47"/>
      <c r="FEY94" s="47"/>
      <c r="FEZ94" s="47"/>
      <c r="FFA94" s="47"/>
      <c r="FFB94" s="47"/>
      <c r="FFC94" s="47"/>
      <c r="FFD94" s="47"/>
      <c r="FFE94" s="47"/>
      <c r="FFF94" s="47"/>
      <c r="FFG94" s="47"/>
      <c r="FFH94" s="47"/>
      <c r="FFI94" s="47"/>
      <c r="FFJ94" s="47"/>
      <c r="FFK94" s="47"/>
      <c r="FFL94" s="47"/>
      <c r="FFM94" s="47"/>
      <c r="FFN94" s="47"/>
      <c r="FFO94" s="47"/>
      <c r="FFP94" s="47"/>
      <c r="FFQ94" s="47"/>
      <c r="FFR94" s="47"/>
      <c r="FFS94" s="47"/>
      <c r="FFT94" s="47"/>
      <c r="FFU94" s="47"/>
      <c r="FFV94" s="47"/>
      <c r="FFW94" s="47"/>
      <c r="FFX94" s="47"/>
      <c r="FFY94" s="47"/>
      <c r="FFZ94" s="47"/>
      <c r="FGA94" s="47"/>
      <c r="FGB94" s="47"/>
      <c r="FGC94" s="47"/>
      <c r="FGD94" s="47"/>
      <c r="FGE94" s="47"/>
      <c r="FGF94" s="47"/>
      <c r="FGG94" s="47"/>
      <c r="FGH94" s="47"/>
      <c r="FGI94" s="47"/>
      <c r="FGJ94" s="47"/>
      <c r="FGK94" s="47"/>
      <c r="FGL94" s="47"/>
      <c r="FGM94" s="47"/>
      <c r="FGN94" s="47"/>
      <c r="FGO94" s="47"/>
      <c r="FGP94" s="47"/>
      <c r="FGQ94" s="47"/>
      <c r="FGR94" s="47"/>
      <c r="FGS94" s="47"/>
      <c r="FGT94" s="47"/>
      <c r="FGU94" s="47"/>
      <c r="FGV94" s="47"/>
      <c r="FGW94" s="47"/>
      <c r="FGX94" s="47"/>
      <c r="FGY94" s="47"/>
      <c r="FGZ94" s="47"/>
      <c r="FHA94" s="47"/>
      <c r="FHB94" s="47"/>
      <c r="FHC94" s="47"/>
      <c r="FHD94" s="47"/>
      <c r="FHE94" s="47"/>
      <c r="FHF94" s="47"/>
      <c r="FHG94" s="47"/>
      <c r="FHH94" s="47"/>
      <c r="FHI94" s="47"/>
      <c r="FHJ94" s="47"/>
      <c r="FHK94" s="47"/>
      <c r="FHL94" s="47"/>
      <c r="FHM94" s="47"/>
      <c r="FHN94" s="47"/>
      <c r="FHO94" s="47"/>
      <c r="FHP94" s="47"/>
      <c r="FHQ94" s="47"/>
      <c r="FHR94" s="47"/>
      <c r="FHS94" s="47"/>
      <c r="FHT94" s="47"/>
      <c r="FHU94" s="47"/>
      <c r="FHV94" s="47"/>
      <c r="FHW94" s="47"/>
      <c r="FHX94" s="47"/>
      <c r="FHY94" s="47"/>
      <c r="FHZ94" s="47"/>
      <c r="FIA94" s="47"/>
      <c r="FIB94" s="47"/>
      <c r="FIC94" s="47"/>
      <c r="FID94" s="47"/>
      <c r="FIE94" s="47"/>
      <c r="FIF94" s="47"/>
      <c r="FIG94" s="47"/>
      <c r="FIH94" s="47"/>
      <c r="FII94" s="47"/>
      <c r="FIJ94" s="47"/>
      <c r="FIK94" s="47"/>
      <c r="FIL94" s="47"/>
      <c r="FIM94" s="47"/>
      <c r="FIN94" s="47"/>
      <c r="FIO94" s="47"/>
      <c r="FIP94" s="47"/>
      <c r="FIQ94" s="47"/>
      <c r="FIR94" s="47"/>
      <c r="FIS94" s="47"/>
      <c r="FIT94" s="47"/>
      <c r="FIU94" s="47"/>
      <c r="FIV94" s="47"/>
      <c r="FIW94" s="47"/>
      <c r="FIX94" s="47"/>
      <c r="FIY94" s="47"/>
      <c r="FIZ94" s="47"/>
      <c r="FJA94" s="47"/>
      <c r="FJB94" s="47"/>
      <c r="FJC94" s="47"/>
      <c r="FJD94" s="47"/>
      <c r="FJE94" s="47"/>
      <c r="FJF94" s="47"/>
      <c r="FJG94" s="47"/>
      <c r="FJH94" s="47"/>
      <c r="FJI94" s="47"/>
      <c r="FJJ94" s="47"/>
      <c r="FJK94" s="47"/>
      <c r="FJL94" s="47"/>
      <c r="FJM94" s="47"/>
      <c r="FJN94" s="47"/>
      <c r="FJO94" s="47"/>
      <c r="FJP94" s="47"/>
      <c r="FJQ94" s="47"/>
      <c r="FJR94" s="47"/>
      <c r="FJS94" s="47"/>
      <c r="FJT94" s="47"/>
      <c r="FJU94" s="47"/>
      <c r="FJV94" s="47"/>
      <c r="FJW94" s="47"/>
      <c r="FJX94" s="47"/>
      <c r="FJY94" s="47"/>
      <c r="FJZ94" s="47"/>
      <c r="FKA94" s="47"/>
      <c r="FKB94" s="47"/>
      <c r="FKC94" s="47"/>
      <c r="FKD94" s="47"/>
      <c r="FKE94" s="47"/>
      <c r="FKF94" s="47"/>
      <c r="FKG94" s="47"/>
      <c r="FKH94" s="47"/>
      <c r="FKI94" s="47"/>
      <c r="FKJ94" s="47"/>
      <c r="FKK94" s="47"/>
      <c r="FKL94" s="47"/>
      <c r="FKM94" s="47"/>
      <c r="FKN94" s="47"/>
      <c r="FKO94" s="47"/>
      <c r="FKP94" s="47"/>
      <c r="FKQ94" s="47"/>
      <c r="FKR94" s="47"/>
      <c r="FKS94" s="47"/>
      <c r="FKT94" s="47"/>
      <c r="FKU94" s="47"/>
      <c r="FKV94" s="47"/>
      <c r="FKW94" s="47"/>
      <c r="FKX94" s="47"/>
      <c r="FKY94" s="47"/>
      <c r="FKZ94" s="47"/>
      <c r="FLA94" s="47"/>
      <c r="FLB94" s="47"/>
      <c r="FLC94" s="47"/>
      <c r="FLD94" s="47"/>
      <c r="FLE94" s="47"/>
      <c r="FLF94" s="47"/>
      <c r="FLG94" s="47"/>
      <c r="FLH94" s="47"/>
      <c r="FLI94" s="47"/>
      <c r="FLJ94" s="47"/>
      <c r="FLK94" s="47"/>
      <c r="FLL94" s="47"/>
      <c r="FLM94" s="47"/>
      <c r="FLN94" s="47"/>
      <c r="FLO94" s="47"/>
      <c r="FLP94" s="47"/>
      <c r="FLQ94" s="47"/>
      <c r="FLR94" s="47"/>
      <c r="FLS94" s="47"/>
      <c r="FLT94" s="47"/>
      <c r="FLU94" s="47"/>
      <c r="FLV94" s="47"/>
      <c r="FLW94" s="47"/>
      <c r="FLX94" s="47"/>
      <c r="FLY94" s="47"/>
      <c r="FLZ94" s="47"/>
      <c r="FMA94" s="47"/>
      <c r="FMB94" s="47"/>
      <c r="FMC94" s="47"/>
      <c r="FMD94" s="47"/>
      <c r="FME94" s="47"/>
      <c r="FMF94" s="47"/>
      <c r="FMG94" s="47"/>
      <c r="FMH94" s="47"/>
      <c r="FMI94" s="47"/>
      <c r="FMJ94" s="47"/>
      <c r="FMK94" s="47"/>
      <c r="FML94" s="47"/>
      <c r="FMM94" s="47"/>
      <c r="FMN94" s="47"/>
      <c r="FMO94" s="47"/>
      <c r="FMP94" s="47"/>
      <c r="FMQ94" s="47"/>
      <c r="FMR94" s="47"/>
      <c r="FMS94" s="47"/>
      <c r="FMT94" s="47"/>
      <c r="FMU94" s="47"/>
      <c r="FMV94" s="47"/>
      <c r="FMW94" s="47"/>
      <c r="FMX94" s="47"/>
      <c r="FMY94" s="47"/>
      <c r="FMZ94" s="47"/>
      <c r="FNA94" s="47"/>
      <c r="FNB94" s="47"/>
      <c r="FNC94" s="47"/>
      <c r="FND94" s="47"/>
      <c r="FNE94" s="47"/>
      <c r="FNF94" s="47"/>
      <c r="FNG94" s="47"/>
      <c r="FNH94" s="47"/>
      <c r="FNI94" s="47"/>
      <c r="FNJ94" s="47"/>
      <c r="FNK94" s="47"/>
      <c r="FNL94" s="47"/>
      <c r="FNM94" s="47"/>
      <c r="FNN94" s="47"/>
      <c r="FNO94" s="47"/>
      <c r="FNP94" s="47"/>
      <c r="FNQ94" s="47"/>
      <c r="FNR94" s="47"/>
      <c r="FNS94" s="47"/>
      <c r="FNT94" s="47"/>
      <c r="FNU94" s="47"/>
      <c r="FNV94" s="47"/>
      <c r="FNW94" s="47"/>
      <c r="FNX94" s="47"/>
      <c r="FNY94" s="47"/>
      <c r="FNZ94" s="47"/>
      <c r="FOA94" s="47"/>
      <c r="FOB94" s="47"/>
      <c r="FOC94" s="47"/>
      <c r="FOD94" s="47"/>
      <c r="FOE94" s="47"/>
      <c r="FOF94" s="47"/>
      <c r="FOG94" s="47"/>
      <c r="FOH94" s="47"/>
      <c r="FOI94" s="47"/>
      <c r="FOJ94" s="47"/>
      <c r="FOK94" s="47"/>
      <c r="FOL94" s="47"/>
      <c r="FOM94" s="47"/>
      <c r="FON94" s="47"/>
      <c r="FOO94" s="47"/>
      <c r="FOP94" s="47"/>
      <c r="FOQ94" s="47"/>
      <c r="FOR94" s="47"/>
      <c r="FOS94" s="47"/>
      <c r="FOT94" s="47"/>
      <c r="FOU94" s="47"/>
      <c r="FOV94" s="47"/>
      <c r="FOW94" s="47"/>
      <c r="FOX94" s="47"/>
      <c r="FOY94" s="47"/>
      <c r="FOZ94" s="47"/>
      <c r="FPA94" s="47"/>
      <c r="FPB94" s="47"/>
      <c r="FPC94" s="47"/>
      <c r="FPD94" s="47"/>
      <c r="FPE94" s="47"/>
      <c r="FPF94" s="47"/>
      <c r="FPG94" s="47"/>
      <c r="FPH94" s="47"/>
      <c r="FPI94" s="47"/>
      <c r="FPJ94" s="47"/>
      <c r="FPK94" s="47"/>
      <c r="FPL94" s="47"/>
      <c r="FPM94" s="47"/>
      <c r="FPN94" s="47"/>
      <c r="FPO94" s="47"/>
      <c r="FPP94" s="47"/>
      <c r="FPQ94" s="47"/>
      <c r="FPR94" s="47"/>
      <c r="FPS94" s="47"/>
      <c r="FPT94" s="47"/>
      <c r="FPU94" s="47"/>
      <c r="FPV94" s="47"/>
      <c r="FPW94" s="47"/>
      <c r="FPX94" s="47"/>
      <c r="FPY94" s="47"/>
      <c r="FPZ94" s="47"/>
      <c r="FQA94" s="47"/>
      <c r="FQB94" s="47"/>
      <c r="FQC94" s="47"/>
      <c r="FQD94" s="47"/>
      <c r="FQE94" s="47"/>
      <c r="FQF94" s="47"/>
      <c r="FQG94" s="47"/>
      <c r="FQH94" s="47"/>
      <c r="FQI94" s="47"/>
      <c r="FQJ94" s="47"/>
      <c r="FQK94" s="47"/>
      <c r="FQL94" s="47"/>
      <c r="FQM94" s="47"/>
      <c r="FQN94" s="47"/>
      <c r="FQO94" s="47"/>
      <c r="FQP94" s="47"/>
      <c r="FQQ94" s="47"/>
      <c r="FQR94" s="47"/>
      <c r="FQS94" s="47"/>
      <c r="FQT94" s="47"/>
      <c r="FQU94" s="47"/>
      <c r="FQV94" s="47"/>
      <c r="FQW94" s="47"/>
      <c r="FQX94" s="47"/>
      <c r="FQY94" s="47"/>
      <c r="FQZ94" s="47"/>
      <c r="FRA94" s="47"/>
      <c r="FRB94" s="47"/>
      <c r="FRC94" s="47"/>
      <c r="FRD94" s="47"/>
      <c r="FRE94" s="47"/>
      <c r="FRF94" s="47"/>
      <c r="FRG94" s="47"/>
      <c r="FRH94" s="47"/>
      <c r="FRI94" s="47"/>
      <c r="FRJ94" s="47"/>
      <c r="FRK94" s="47"/>
      <c r="FRL94" s="47"/>
      <c r="FRM94" s="47"/>
      <c r="FRN94" s="47"/>
      <c r="FRO94" s="47"/>
      <c r="FRP94" s="47"/>
      <c r="FRQ94" s="47"/>
      <c r="FRR94" s="47"/>
      <c r="FRS94" s="47"/>
      <c r="FRT94" s="47"/>
      <c r="FRU94" s="47"/>
      <c r="FRV94" s="47"/>
      <c r="FRW94" s="47"/>
      <c r="FRX94" s="47"/>
      <c r="FRY94" s="47"/>
      <c r="FRZ94" s="47"/>
      <c r="FSA94" s="47"/>
      <c r="FSB94" s="47"/>
      <c r="FSC94" s="47"/>
      <c r="FSD94" s="47"/>
      <c r="FSE94" s="47"/>
      <c r="FSF94" s="47"/>
      <c r="FSG94" s="47"/>
      <c r="FSH94" s="47"/>
      <c r="FSI94" s="47"/>
      <c r="FSJ94" s="47"/>
      <c r="FSK94" s="47"/>
      <c r="FSL94" s="47"/>
      <c r="FSM94" s="47"/>
      <c r="FSN94" s="47"/>
      <c r="FSO94" s="47"/>
      <c r="FSP94" s="47"/>
      <c r="FSQ94" s="47"/>
      <c r="FSR94" s="47"/>
      <c r="FSS94" s="47"/>
      <c r="FST94" s="47"/>
      <c r="FSU94" s="47"/>
      <c r="FSV94" s="47"/>
      <c r="FSW94" s="47"/>
      <c r="FSX94" s="47"/>
      <c r="FSY94" s="47"/>
      <c r="FSZ94" s="47"/>
      <c r="FTA94" s="47"/>
      <c r="FTB94" s="47"/>
      <c r="FTC94" s="47"/>
      <c r="FTD94" s="47"/>
      <c r="FTE94" s="47"/>
      <c r="FTF94" s="47"/>
      <c r="FTG94" s="47"/>
      <c r="FTH94" s="47"/>
      <c r="FTI94" s="47"/>
      <c r="FTJ94" s="47"/>
      <c r="FTK94" s="47"/>
      <c r="FTL94" s="47"/>
      <c r="FTM94" s="47"/>
      <c r="FTN94" s="47"/>
      <c r="FTO94" s="47"/>
      <c r="FTP94" s="47"/>
      <c r="FTQ94" s="47"/>
      <c r="FTR94" s="47"/>
      <c r="FTS94" s="47"/>
      <c r="FTT94" s="47"/>
      <c r="FTU94" s="47"/>
      <c r="FTV94" s="47"/>
      <c r="FTW94" s="47"/>
      <c r="FTX94" s="47"/>
      <c r="FTY94" s="47"/>
      <c r="FTZ94" s="47"/>
      <c r="FUA94" s="47"/>
      <c r="FUB94" s="47"/>
      <c r="FUC94" s="47"/>
      <c r="FUD94" s="47"/>
      <c r="FUE94" s="47"/>
      <c r="FUF94" s="47"/>
      <c r="FUG94" s="47"/>
      <c r="FUH94" s="47"/>
      <c r="FUI94" s="47"/>
      <c r="FUJ94" s="47"/>
      <c r="FUK94" s="47"/>
      <c r="FUL94" s="47"/>
      <c r="FUM94" s="47"/>
      <c r="FUN94" s="47"/>
      <c r="FUO94" s="47"/>
      <c r="FUP94" s="47"/>
      <c r="FUQ94" s="47"/>
      <c r="FUR94" s="47"/>
      <c r="FUS94" s="47"/>
      <c r="FUT94" s="47"/>
      <c r="FUU94" s="47"/>
      <c r="FUV94" s="47"/>
      <c r="FUW94" s="47"/>
      <c r="FUX94" s="47"/>
      <c r="FUY94" s="47"/>
      <c r="FUZ94" s="47"/>
      <c r="FVA94" s="47"/>
      <c r="FVB94" s="47"/>
      <c r="FVC94" s="47"/>
      <c r="FVD94" s="47"/>
      <c r="FVE94" s="47"/>
      <c r="FVF94" s="47"/>
      <c r="FVG94" s="47"/>
      <c r="FVH94" s="47"/>
      <c r="FVI94" s="47"/>
      <c r="FVJ94" s="47"/>
      <c r="FVK94" s="47"/>
      <c r="FVL94" s="47"/>
      <c r="FVM94" s="47"/>
      <c r="FVN94" s="47"/>
      <c r="FVO94" s="47"/>
      <c r="FVP94" s="47"/>
      <c r="FVQ94" s="47"/>
      <c r="FVR94" s="47"/>
      <c r="FVS94" s="47"/>
      <c r="FVT94" s="47"/>
      <c r="FVU94" s="47"/>
      <c r="FVV94" s="47"/>
      <c r="FVW94" s="47"/>
      <c r="FVX94" s="47"/>
      <c r="FVY94" s="47"/>
      <c r="FVZ94" s="47"/>
      <c r="FWA94" s="47"/>
      <c r="FWB94" s="47"/>
      <c r="FWC94" s="47"/>
      <c r="FWD94" s="47"/>
      <c r="FWE94" s="47"/>
      <c r="FWF94" s="47"/>
      <c r="FWG94" s="47"/>
      <c r="FWH94" s="47"/>
      <c r="FWI94" s="47"/>
      <c r="FWJ94" s="47"/>
      <c r="FWK94" s="47"/>
      <c r="FWL94" s="47"/>
      <c r="FWM94" s="47"/>
      <c r="FWN94" s="47"/>
      <c r="FWO94" s="47"/>
      <c r="FWP94" s="47"/>
      <c r="FWQ94" s="47"/>
      <c r="FWR94" s="47"/>
      <c r="FWS94" s="47"/>
      <c r="FWT94" s="47"/>
      <c r="FWU94" s="47"/>
      <c r="FWV94" s="47"/>
      <c r="FWW94" s="47"/>
      <c r="FWX94" s="47"/>
      <c r="FWY94" s="47"/>
      <c r="FWZ94" s="47"/>
      <c r="FXA94" s="47"/>
      <c r="FXB94" s="47"/>
      <c r="FXC94" s="47"/>
      <c r="FXD94" s="47"/>
      <c r="FXE94" s="47"/>
      <c r="FXF94" s="47"/>
      <c r="FXG94" s="47"/>
      <c r="FXH94" s="47"/>
      <c r="FXI94" s="47"/>
      <c r="FXJ94" s="47"/>
      <c r="FXK94" s="47"/>
      <c r="FXL94" s="47"/>
      <c r="FXM94" s="47"/>
      <c r="FXN94" s="47"/>
      <c r="FXO94" s="47"/>
      <c r="FXP94" s="47"/>
      <c r="FXQ94" s="47"/>
      <c r="FXR94" s="47"/>
      <c r="FXS94" s="47"/>
      <c r="FXT94" s="47"/>
      <c r="FXU94" s="47"/>
      <c r="FXV94" s="47"/>
      <c r="FXW94" s="47"/>
      <c r="FXX94" s="47"/>
      <c r="FXY94" s="47"/>
      <c r="FXZ94" s="47"/>
      <c r="FYA94" s="47"/>
      <c r="FYB94" s="47"/>
      <c r="FYC94" s="47"/>
      <c r="FYD94" s="47"/>
      <c r="FYE94" s="47"/>
      <c r="FYF94" s="47"/>
      <c r="FYG94" s="47"/>
      <c r="FYH94" s="47"/>
      <c r="FYI94" s="47"/>
      <c r="FYJ94" s="47"/>
      <c r="FYK94" s="47"/>
      <c r="FYL94" s="47"/>
      <c r="FYM94" s="47"/>
      <c r="FYN94" s="47"/>
      <c r="FYO94" s="47"/>
      <c r="FYP94" s="47"/>
      <c r="FYQ94" s="47"/>
      <c r="FYR94" s="47"/>
      <c r="FYS94" s="47"/>
      <c r="FYT94" s="47"/>
      <c r="FYU94" s="47"/>
      <c r="FYV94" s="47"/>
      <c r="FYW94" s="47"/>
      <c r="FYX94" s="47"/>
      <c r="FYY94" s="47"/>
      <c r="FYZ94" s="47"/>
      <c r="FZA94" s="47"/>
      <c r="FZB94" s="47"/>
      <c r="FZC94" s="47"/>
      <c r="FZD94" s="47"/>
      <c r="FZE94" s="47"/>
      <c r="FZF94" s="47"/>
      <c r="FZG94" s="47"/>
      <c r="FZH94" s="47"/>
      <c r="FZI94" s="47"/>
      <c r="FZJ94" s="47"/>
      <c r="FZK94" s="47"/>
      <c r="FZL94" s="47"/>
      <c r="FZM94" s="47"/>
      <c r="FZN94" s="47"/>
      <c r="FZO94" s="47"/>
      <c r="FZP94" s="47"/>
      <c r="FZQ94" s="47"/>
      <c r="FZR94" s="47"/>
      <c r="FZS94" s="47"/>
      <c r="FZT94" s="47"/>
      <c r="FZU94" s="47"/>
      <c r="FZV94" s="47"/>
      <c r="FZW94" s="47"/>
      <c r="FZX94" s="47"/>
      <c r="FZY94" s="47"/>
      <c r="FZZ94" s="47"/>
      <c r="GAA94" s="47"/>
      <c r="GAB94" s="47"/>
      <c r="GAC94" s="47"/>
      <c r="GAD94" s="47"/>
      <c r="GAE94" s="47"/>
      <c r="GAF94" s="47"/>
      <c r="GAG94" s="47"/>
      <c r="GAH94" s="47"/>
      <c r="GAI94" s="47"/>
      <c r="GAJ94" s="47"/>
      <c r="GAK94" s="47"/>
      <c r="GAL94" s="47"/>
      <c r="GAM94" s="47"/>
      <c r="GAN94" s="47"/>
      <c r="GAO94" s="47"/>
      <c r="GAP94" s="47"/>
      <c r="GAQ94" s="47"/>
      <c r="GAR94" s="47"/>
      <c r="GAS94" s="47"/>
      <c r="GAT94" s="47"/>
      <c r="GAU94" s="47"/>
      <c r="GAV94" s="47"/>
      <c r="GAW94" s="47"/>
      <c r="GAX94" s="47"/>
      <c r="GAY94" s="47"/>
      <c r="GAZ94" s="47"/>
      <c r="GBA94" s="47"/>
      <c r="GBB94" s="47"/>
      <c r="GBC94" s="47"/>
      <c r="GBD94" s="47"/>
      <c r="GBE94" s="47"/>
      <c r="GBF94" s="47"/>
      <c r="GBG94" s="47"/>
      <c r="GBH94" s="47"/>
      <c r="GBI94" s="47"/>
      <c r="GBJ94" s="47"/>
      <c r="GBK94" s="47"/>
      <c r="GBL94" s="47"/>
      <c r="GBM94" s="47"/>
      <c r="GBN94" s="47"/>
      <c r="GBO94" s="47"/>
      <c r="GBP94" s="47"/>
      <c r="GBQ94" s="47"/>
      <c r="GBR94" s="47"/>
      <c r="GBS94" s="47"/>
      <c r="GBT94" s="47"/>
      <c r="GBU94" s="47"/>
      <c r="GBV94" s="47"/>
      <c r="GBW94" s="47"/>
      <c r="GBX94" s="47"/>
      <c r="GBY94" s="47"/>
      <c r="GBZ94" s="47"/>
      <c r="GCA94" s="47"/>
      <c r="GCB94" s="47"/>
      <c r="GCC94" s="47"/>
      <c r="GCD94" s="47"/>
      <c r="GCE94" s="47"/>
      <c r="GCF94" s="47"/>
      <c r="GCG94" s="47"/>
      <c r="GCH94" s="47"/>
      <c r="GCI94" s="47"/>
      <c r="GCJ94" s="47"/>
      <c r="GCK94" s="47"/>
      <c r="GCL94" s="47"/>
      <c r="GCM94" s="47"/>
      <c r="GCN94" s="47"/>
      <c r="GCO94" s="47"/>
      <c r="GCP94" s="47"/>
      <c r="GCQ94" s="47"/>
      <c r="GCR94" s="47"/>
      <c r="GCS94" s="47"/>
      <c r="GCT94" s="47"/>
      <c r="GCU94" s="47"/>
      <c r="GCV94" s="47"/>
      <c r="GCW94" s="47"/>
      <c r="GCX94" s="47"/>
      <c r="GCY94" s="47"/>
      <c r="GCZ94" s="47"/>
      <c r="GDA94" s="47"/>
      <c r="GDB94" s="47"/>
      <c r="GDC94" s="47"/>
      <c r="GDD94" s="47"/>
      <c r="GDE94" s="47"/>
      <c r="GDF94" s="47"/>
      <c r="GDG94" s="47"/>
      <c r="GDH94" s="47"/>
      <c r="GDI94" s="47"/>
      <c r="GDJ94" s="47"/>
      <c r="GDK94" s="47"/>
      <c r="GDL94" s="47"/>
      <c r="GDM94" s="47"/>
      <c r="GDN94" s="47"/>
      <c r="GDO94" s="47"/>
      <c r="GDP94" s="47"/>
      <c r="GDQ94" s="47"/>
      <c r="GDR94" s="47"/>
      <c r="GDS94" s="47"/>
      <c r="GDT94" s="47"/>
      <c r="GDU94" s="47"/>
      <c r="GDV94" s="47"/>
      <c r="GDW94" s="47"/>
      <c r="GDX94" s="47"/>
      <c r="GDY94" s="47"/>
      <c r="GDZ94" s="47"/>
      <c r="GEA94" s="47"/>
      <c r="GEB94" s="47"/>
      <c r="GEC94" s="47"/>
      <c r="GED94" s="47"/>
      <c r="GEE94" s="47"/>
      <c r="GEF94" s="47"/>
      <c r="GEG94" s="47"/>
      <c r="GEH94" s="47"/>
      <c r="GEI94" s="47"/>
      <c r="GEJ94" s="47"/>
      <c r="GEK94" s="47"/>
      <c r="GEL94" s="47"/>
      <c r="GEM94" s="47"/>
      <c r="GEN94" s="47"/>
      <c r="GEO94" s="47"/>
      <c r="GEP94" s="47"/>
      <c r="GEQ94" s="47"/>
      <c r="GER94" s="47"/>
      <c r="GES94" s="47"/>
      <c r="GET94" s="47"/>
      <c r="GEU94" s="47"/>
      <c r="GEV94" s="47"/>
      <c r="GEW94" s="47"/>
      <c r="GEX94" s="47"/>
      <c r="GEY94" s="47"/>
      <c r="GEZ94" s="47"/>
      <c r="GFA94" s="47"/>
      <c r="GFB94" s="47"/>
      <c r="GFC94" s="47"/>
      <c r="GFD94" s="47"/>
      <c r="GFE94" s="47"/>
      <c r="GFF94" s="47"/>
      <c r="GFG94" s="47"/>
      <c r="GFH94" s="47"/>
      <c r="GFI94" s="47"/>
      <c r="GFJ94" s="47"/>
      <c r="GFK94" s="47"/>
      <c r="GFL94" s="47"/>
      <c r="GFM94" s="47"/>
      <c r="GFN94" s="47"/>
      <c r="GFO94" s="47"/>
      <c r="GFP94" s="47"/>
      <c r="GFQ94" s="47"/>
      <c r="GFR94" s="47"/>
      <c r="GFS94" s="47"/>
      <c r="GFT94" s="47"/>
      <c r="GFU94" s="47"/>
      <c r="GFV94" s="47"/>
      <c r="GFW94" s="47"/>
      <c r="GFX94" s="47"/>
      <c r="GFY94" s="47"/>
      <c r="GFZ94" s="47"/>
      <c r="GGA94" s="47"/>
      <c r="GGB94" s="47"/>
      <c r="GGC94" s="47"/>
      <c r="GGD94" s="47"/>
      <c r="GGE94" s="47"/>
      <c r="GGF94" s="47"/>
      <c r="GGG94" s="47"/>
      <c r="GGH94" s="47"/>
      <c r="GGI94" s="47"/>
      <c r="GGJ94" s="47"/>
      <c r="GGK94" s="47"/>
      <c r="GGL94" s="47"/>
      <c r="GGM94" s="47"/>
      <c r="GGN94" s="47"/>
      <c r="GGO94" s="47"/>
      <c r="GGP94" s="47"/>
      <c r="GGQ94" s="47"/>
      <c r="GGR94" s="47"/>
      <c r="GGS94" s="47"/>
      <c r="GGT94" s="47"/>
      <c r="GGU94" s="47"/>
      <c r="GGV94" s="47"/>
      <c r="GGW94" s="47"/>
      <c r="GGX94" s="47"/>
      <c r="GGY94" s="47"/>
      <c r="GGZ94" s="47"/>
      <c r="GHA94" s="47"/>
      <c r="GHB94" s="47"/>
      <c r="GHC94" s="47"/>
      <c r="GHD94" s="47"/>
      <c r="GHE94" s="47"/>
      <c r="GHF94" s="47"/>
      <c r="GHG94" s="47"/>
      <c r="GHH94" s="47"/>
      <c r="GHI94" s="47"/>
      <c r="GHJ94" s="47"/>
      <c r="GHK94" s="47"/>
      <c r="GHL94" s="47"/>
      <c r="GHM94" s="47"/>
      <c r="GHN94" s="47"/>
      <c r="GHO94" s="47"/>
      <c r="GHP94" s="47"/>
      <c r="GHQ94" s="47"/>
      <c r="GHR94" s="47"/>
      <c r="GHS94" s="47"/>
      <c r="GHT94" s="47"/>
      <c r="GHU94" s="47"/>
      <c r="GHV94" s="47"/>
      <c r="GHW94" s="47"/>
      <c r="GHX94" s="47"/>
      <c r="GHY94" s="47"/>
      <c r="GHZ94" s="47"/>
      <c r="GIA94" s="47"/>
      <c r="GIB94" s="47"/>
      <c r="GIC94" s="47"/>
      <c r="GID94" s="47"/>
      <c r="GIE94" s="47"/>
      <c r="GIF94" s="47"/>
      <c r="GIG94" s="47"/>
      <c r="GIH94" s="47"/>
      <c r="GII94" s="47"/>
      <c r="GIJ94" s="47"/>
      <c r="GIK94" s="47"/>
      <c r="GIL94" s="47"/>
      <c r="GIM94" s="47"/>
      <c r="GIN94" s="47"/>
      <c r="GIO94" s="47"/>
      <c r="GIP94" s="47"/>
      <c r="GIQ94" s="47"/>
      <c r="GIR94" s="47"/>
      <c r="GIS94" s="47"/>
      <c r="GIT94" s="47"/>
      <c r="GIU94" s="47"/>
      <c r="GIV94" s="47"/>
      <c r="GIW94" s="47"/>
      <c r="GIX94" s="47"/>
      <c r="GIY94" s="47"/>
      <c r="GIZ94" s="47"/>
      <c r="GJA94" s="47"/>
      <c r="GJB94" s="47"/>
      <c r="GJC94" s="47"/>
      <c r="GJD94" s="47"/>
      <c r="GJE94" s="47"/>
      <c r="GJF94" s="47"/>
      <c r="GJG94" s="47"/>
      <c r="GJH94" s="47"/>
      <c r="GJI94" s="47"/>
      <c r="GJJ94" s="47"/>
      <c r="GJK94" s="47"/>
      <c r="GJL94" s="47"/>
      <c r="GJM94" s="47"/>
      <c r="GJN94" s="47"/>
      <c r="GJO94" s="47"/>
      <c r="GJP94" s="47"/>
      <c r="GJQ94" s="47"/>
      <c r="GJR94" s="47"/>
      <c r="GJS94" s="47"/>
      <c r="GJT94" s="47"/>
      <c r="GJU94" s="47"/>
      <c r="GJV94" s="47"/>
      <c r="GJW94" s="47"/>
      <c r="GJX94" s="47"/>
      <c r="GJY94" s="47"/>
      <c r="GJZ94" s="47"/>
      <c r="GKA94" s="47"/>
      <c r="GKB94" s="47"/>
      <c r="GKC94" s="47"/>
      <c r="GKD94" s="47"/>
      <c r="GKE94" s="47"/>
      <c r="GKF94" s="47"/>
      <c r="GKG94" s="47"/>
      <c r="GKH94" s="47"/>
      <c r="GKI94" s="47"/>
      <c r="GKJ94" s="47"/>
      <c r="GKK94" s="47"/>
      <c r="GKL94" s="47"/>
      <c r="GKM94" s="47"/>
      <c r="GKN94" s="47"/>
      <c r="GKO94" s="47"/>
      <c r="GKP94" s="47"/>
      <c r="GKQ94" s="47"/>
      <c r="GKR94" s="47"/>
      <c r="GKS94" s="47"/>
      <c r="GKT94" s="47"/>
      <c r="GKU94" s="47"/>
      <c r="GKV94" s="47"/>
      <c r="GKW94" s="47"/>
      <c r="GKX94" s="47"/>
      <c r="GKY94" s="47"/>
      <c r="GKZ94" s="47"/>
      <c r="GLA94" s="47"/>
      <c r="GLB94" s="47"/>
      <c r="GLC94" s="47"/>
      <c r="GLD94" s="47"/>
      <c r="GLE94" s="47"/>
      <c r="GLF94" s="47"/>
      <c r="GLG94" s="47"/>
      <c r="GLH94" s="47"/>
      <c r="GLI94" s="47"/>
      <c r="GLJ94" s="47"/>
      <c r="GLK94" s="47"/>
      <c r="GLL94" s="47"/>
      <c r="GLM94" s="47"/>
      <c r="GLN94" s="47"/>
      <c r="GLO94" s="47"/>
      <c r="GLP94" s="47"/>
      <c r="GLQ94" s="47"/>
      <c r="GLR94" s="47"/>
      <c r="GLS94" s="47"/>
      <c r="GLT94" s="47"/>
      <c r="GLU94" s="47"/>
      <c r="GLV94" s="47"/>
      <c r="GLW94" s="47"/>
      <c r="GLX94" s="47"/>
      <c r="GLY94" s="47"/>
      <c r="GLZ94" s="47"/>
      <c r="GMA94" s="47"/>
      <c r="GMB94" s="47"/>
      <c r="GMC94" s="47"/>
      <c r="GMD94" s="47"/>
      <c r="GME94" s="47"/>
      <c r="GMF94" s="47"/>
      <c r="GMG94" s="47"/>
      <c r="GMH94" s="47"/>
      <c r="GMI94" s="47"/>
      <c r="GMJ94" s="47"/>
      <c r="GMK94" s="47"/>
      <c r="GML94" s="47"/>
      <c r="GMM94" s="47"/>
      <c r="GMN94" s="47"/>
      <c r="GMO94" s="47"/>
      <c r="GMP94" s="47"/>
      <c r="GMQ94" s="47"/>
      <c r="GMR94" s="47"/>
      <c r="GMS94" s="47"/>
      <c r="GMT94" s="47"/>
      <c r="GMU94" s="47"/>
      <c r="GMV94" s="47"/>
      <c r="GMW94" s="47"/>
      <c r="GMX94" s="47"/>
      <c r="GMY94" s="47"/>
      <c r="GMZ94" s="47"/>
      <c r="GNA94" s="47"/>
      <c r="GNB94" s="47"/>
      <c r="GNC94" s="47"/>
      <c r="GND94" s="47"/>
      <c r="GNE94" s="47"/>
      <c r="GNF94" s="47"/>
      <c r="GNG94" s="47"/>
      <c r="GNH94" s="47"/>
      <c r="GNI94" s="47"/>
      <c r="GNJ94" s="47"/>
      <c r="GNK94" s="47"/>
      <c r="GNL94" s="47"/>
      <c r="GNM94" s="47"/>
      <c r="GNN94" s="47"/>
      <c r="GNO94" s="47"/>
      <c r="GNP94" s="47"/>
      <c r="GNQ94" s="47"/>
      <c r="GNR94" s="47"/>
      <c r="GNS94" s="47"/>
      <c r="GNT94" s="47"/>
      <c r="GNU94" s="47"/>
      <c r="GNV94" s="47"/>
      <c r="GNW94" s="47"/>
      <c r="GNX94" s="47"/>
      <c r="GNY94" s="47"/>
      <c r="GNZ94" s="47"/>
      <c r="GOA94" s="47"/>
      <c r="GOB94" s="47"/>
      <c r="GOC94" s="47"/>
      <c r="GOD94" s="47"/>
      <c r="GOE94" s="47"/>
      <c r="GOF94" s="47"/>
      <c r="GOG94" s="47"/>
      <c r="GOH94" s="47"/>
      <c r="GOI94" s="47"/>
      <c r="GOJ94" s="47"/>
      <c r="GOK94" s="47"/>
      <c r="GOL94" s="47"/>
      <c r="GOM94" s="47"/>
      <c r="GON94" s="47"/>
      <c r="GOO94" s="47"/>
      <c r="GOP94" s="47"/>
      <c r="GOQ94" s="47"/>
      <c r="GOR94" s="47"/>
      <c r="GOS94" s="47"/>
      <c r="GOT94" s="47"/>
      <c r="GOU94" s="47"/>
      <c r="GOV94" s="47"/>
      <c r="GOW94" s="47"/>
      <c r="GOX94" s="47"/>
      <c r="GOY94" s="47"/>
      <c r="GOZ94" s="47"/>
      <c r="GPA94" s="47"/>
      <c r="GPB94" s="47"/>
      <c r="GPC94" s="47"/>
      <c r="GPD94" s="47"/>
      <c r="GPE94" s="47"/>
      <c r="GPF94" s="47"/>
      <c r="GPG94" s="47"/>
      <c r="GPH94" s="47"/>
      <c r="GPI94" s="47"/>
      <c r="GPJ94" s="47"/>
      <c r="GPK94" s="47"/>
      <c r="GPL94" s="47"/>
      <c r="GPM94" s="47"/>
      <c r="GPN94" s="47"/>
      <c r="GPO94" s="47"/>
      <c r="GPP94" s="47"/>
      <c r="GPQ94" s="47"/>
      <c r="GPR94" s="47"/>
      <c r="GPS94" s="47"/>
      <c r="GPT94" s="47"/>
      <c r="GPU94" s="47"/>
      <c r="GPV94" s="47"/>
      <c r="GPW94" s="47"/>
      <c r="GPX94" s="47"/>
      <c r="GPY94" s="47"/>
      <c r="GPZ94" s="47"/>
      <c r="GQA94" s="47"/>
      <c r="GQB94" s="47"/>
      <c r="GQC94" s="47"/>
      <c r="GQD94" s="47"/>
      <c r="GQE94" s="47"/>
      <c r="GQF94" s="47"/>
      <c r="GQG94" s="47"/>
      <c r="GQH94" s="47"/>
      <c r="GQI94" s="47"/>
      <c r="GQJ94" s="47"/>
      <c r="GQK94" s="47"/>
      <c r="GQL94" s="47"/>
      <c r="GQM94" s="47"/>
      <c r="GQN94" s="47"/>
      <c r="GQO94" s="47"/>
      <c r="GQP94" s="47"/>
      <c r="GQQ94" s="47"/>
      <c r="GQR94" s="47"/>
      <c r="GQS94" s="47"/>
      <c r="GQT94" s="47"/>
      <c r="GQU94" s="47"/>
      <c r="GQV94" s="47"/>
      <c r="GQW94" s="47"/>
      <c r="GQX94" s="47"/>
      <c r="GQY94" s="47"/>
      <c r="GQZ94" s="47"/>
      <c r="GRA94" s="47"/>
      <c r="GRB94" s="47"/>
      <c r="GRC94" s="47"/>
      <c r="GRD94" s="47"/>
      <c r="GRE94" s="47"/>
      <c r="GRF94" s="47"/>
      <c r="GRG94" s="47"/>
      <c r="GRH94" s="47"/>
      <c r="GRI94" s="47"/>
      <c r="GRJ94" s="47"/>
      <c r="GRK94" s="47"/>
      <c r="GRL94" s="47"/>
      <c r="GRM94" s="47"/>
      <c r="GRN94" s="47"/>
      <c r="GRO94" s="47"/>
      <c r="GRP94" s="47"/>
      <c r="GRQ94" s="47"/>
      <c r="GRR94" s="47"/>
      <c r="GRS94" s="47"/>
      <c r="GRT94" s="47"/>
      <c r="GRU94" s="47"/>
      <c r="GRV94" s="47"/>
      <c r="GRW94" s="47"/>
      <c r="GRX94" s="47"/>
      <c r="GRY94" s="47"/>
      <c r="GRZ94" s="47"/>
      <c r="GSA94" s="47"/>
      <c r="GSB94" s="47"/>
      <c r="GSC94" s="47"/>
      <c r="GSD94" s="47"/>
      <c r="GSE94" s="47"/>
      <c r="GSF94" s="47"/>
      <c r="GSG94" s="47"/>
      <c r="GSH94" s="47"/>
      <c r="GSI94" s="47"/>
      <c r="GSJ94" s="47"/>
      <c r="GSK94" s="47"/>
      <c r="GSL94" s="47"/>
      <c r="GSM94" s="47"/>
      <c r="GSN94" s="47"/>
      <c r="GSO94" s="47"/>
      <c r="GSP94" s="47"/>
      <c r="GSQ94" s="47"/>
      <c r="GSR94" s="47"/>
      <c r="GSS94" s="47"/>
      <c r="GST94" s="47"/>
      <c r="GSU94" s="47"/>
      <c r="GSV94" s="47"/>
      <c r="GSW94" s="47"/>
      <c r="GSX94" s="47"/>
      <c r="GSY94" s="47"/>
      <c r="GSZ94" s="47"/>
      <c r="GTA94" s="47"/>
      <c r="GTB94" s="47"/>
      <c r="GTC94" s="47"/>
      <c r="GTD94" s="47"/>
      <c r="GTE94" s="47"/>
      <c r="GTF94" s="47"/>
      <c r="GTG94" s="47"/>
      <c r="GTH94" s="47"/>
      <c r="GTI94" s="47"/>
      <c r="GTJ94" s="47"/>
      <c r="GTK94" s="47"/>
      <c r="GTL94" s="47"/>
      <c r="GTM94" s="47"/>
      <c r="GTN94" s="47"/>
      <c r="GTO94" s="47"/>
      <c r="GTP94" s="47"/>
      <c r="GTQ94" s="47"/>
      <c r="GTR94" s="47"/>
      <c r="GTS94" s="47"/>
      <c r="GTT94" s="47"/>
      <c r="GTU94" s="47"/>
      <c r="GTV94" s="47"/>
      <c r="GTW94" s="47"/>
      <c r="GTX94" s="47"/>
      <c r="GTY94" s="47"/>
      <c r="GTZ94" s="47"/>
      <c r="GUA94" s="47"/>
      <c r="GUB94" s="47"/>
      <c r="GUC94" s="47"/>
      <c r="GUD94" s="47"/>
      <c r="GUE94" s="47"/>
      <c r="GUF94" s="47"/>
      <c r="GUG94" s="47"/>
      <c r="GUH94" s="47"/>
      <c r="GUI94" s="47"/>
      <c r="GUJ94" s="47"/>
      <c r="GUK94" s="47"/>
      <c r="GUL94" s="47"/>
      <c r="GUM94" s="47"/>
      <c r="GUN94" s="47"/>
      <c r="GUO94" s="47"/>
      <c r="GUP94" s="47"/>
      <c r="GUQ94" s="47"/>
      <c r="GUR94" s="47"/>
      <c r="GUS94" s="47"/>
      <c r="GUT94" s="47"/>
      <c r="GUU94" s="47"/>
      <c r="GUV94" s="47"/>
      <c r="GUW94" s="47"/>
      <c r="GUX94" s="47"/>
      <c r="GUY94" s="47"/>
      <c r="GUZ94" s="47"/>
      <c r="GVA94" s="47"/>
      <c r="GVB94" s="47"/>
      <c r="GVC94" s="47"/>
      <c r="GVD94" s="47"/>
      <c r="GVE94" s="47"/>
      <c r="GVF94" s="47"/>
      <c r="GVG94" s="47"/>
      <c r="GVH94" s="47"/>
      <c r="GVI94" s="47"/>
      <c r="GVJ94" s="47"/>
      <c r="GVK94" s="47"/>
      <c r="GVL94" s="47"/>
      <c r="GVM94" s="47"/>
      <c r="GVN94" s="47"/>
      <c r="GVO94" s="47"/>
      <c r="GVP94" s="47"/>
      <c r="GVQ94" s="47"/>
      <c r="GVR94" s="47"/>
      <c r="GVS94" s="47"/>
      <c r="GVT94" s="47"/>
      <c r="GVU94" s="47"/>
      <c r="GVV94" s="47"/>
      <c r="GVW94" s="47"/>
      <c r="GVX94" s="47"/>
      <c r="GVY94" s="47"/>
      <c r="GVZ94" s="47"/>
      <c r="GWA94" s="47"/>
      <c r="GWB94" s="47"/>
      <c r="GWC94" s="47"/>
      <c r="GWD94" s="47"/>
      <c r="GWE94" s="47"/>
      <c r="GWF94" s="47"/>
      <c r="GWG94" s="47"/>
      <c r="GWH94" s="47"/>
      <c r="GWI94" s="47"/>
      <c r="GWJ94" s="47"/>
      <c r="GWK94" s="47"/>
      <c r="GWL94" s="47"/>
      <c r="GWM94" s="47"/>
      <c r="GWN94" s="47"/>
      <c r="GWO94" s="47"/>
      <c r="GWP94" s="47"/>
      <c r="GWQ94" s="47"/>
      <c r="GWR94" s="47"/>
      <c r="GWS94" s="47"/>
      <c r="GWT94" s="47"/>
      <c r="GWU94" s="47"/>
      <c r="GWV94" s="47"/>
      <c r="GWW94" s="47"/>
      <c r="GWX94" s="47"/>
      <c r="GWY94" s="47"/>
      <c r="GWZ94" s="47"/>
      <c r="GXA94" s="47"/>
      <c r="GXB94" s="47"/>
      <c r="GXC94" s="47"/>
      <c r="GXD94" s="47"/>
      <c r="GXE94" s="47"/>
      <c r="GXF94" s="47"/>
      <c r="GXG94" s="47"/>
      <c r="GXH94" s="47"/>
      <c r="GXI94" s="47"/>
      <c r="GXJ94" s="47"/>
      <c r="GXK94" s="47"/>
      <c r="GXL94" s="47"/>
      <c r="GXM94" s="47"/>
      <c r="GXN94" s="47"/>
      <c r="GXO94" s="47"/>
      <c r="GXP94" s="47"/>
      <c r="GXQ94" s="47"/>
      <c r="GXR94" s="47"/>
      <c r="GXS94" s="47"/>
      <c r="GXT94" s="47"/>
      <c r="GXU94" s="47"/>
      <c r="GXV94" s="47"/>
      <c r="GXW94" s="47"/>
      <c r="GXX94" s="47"/>
      <c r="GXY94" s="47"/>
      <c r="GXZ94" s="47"/>
      <c r="GYA94" s="47"/>
      <c r="GYB94" s="47"/>
      <c r="GYC94" s="47"/>
      <c r="GYD94" s="47"/>
      <c r="GYE94" s="47"/>
      <c r="GYF94" s="47"/>
      <c r="GYG94" s="47"/>
      <c r="GYH94" s="47"/>
      <c r="GYI94" s="47"/>
      <c r="GYJ94" s="47"/>
      <c r="GYK94" s="47"/>
      <c r="GYL94" s="47"/>
      <c r="GYM94" s="47"/>
      <c r="GYN94" s="47"/>
      <c r="GYO94" s="47"/>
      <c r="GYP94" s="47"/>
      <c r="GYQ94" s="47"/>
      <c r="GYR94" s="47"/>
      <c r="GYS94" s="47"/>
      <c r="GYT94" s="47"/>
      <c r="GYU94" s="47"/>
      <c r="GYV94" s="47"/>
      <c r="GYW94" s="47"/>
      <c r="GYX94" s="47"/>
      <c r="GYY94" s="47"/>
      <c r="GYZ94" s="47"/>
      <c r="GZA94" s="47"/>
      <c r="GZB94" s="47"/>
      <c r="GZC94" s="47"/>
      <c r="GZD94" s="47"/>
      <c r="GZE94" s="47"/>
      <c r="GZF94" s="47"/>
      <c r="GZG94" s="47"/>
      <c r="GZH94" s="47"/>
      <c r="GZI94" s="47"/>
      <c r="GZJ94" s="47"/>
      <c r="GZK94" s="47"/>
      <c r="GZL94" s="47"/>
      <c r="GZM94" s="47"/>
      <c r="GZN94" s="47"/>
      <c r="GZO94" s="47"/>
      <c r="GZP94" s="47"/>
      <c r="GZQ94" s="47"/>
      <c r="GZR94" s="47"/>
      <c r="GZS94" s="47"/>
      <c r="GZT94" s="47"/>
      <c r="GZU94" s="47"/>
      <c r="GZV94" s="47"/>
      <c r="GZW94" s="47"/>
      <c r="GZX94" s="47"/>
      <c r="GZY94" s="47"/>
      <c r="GZZ94" s="47"/>
      <c r="HAA94" s="47"/>
      <c r="HAB94" s="47"/>
      <c r="HAC94" s="47"/>
      <c r="HAD94" s="47"/>
      <c r="HAE94" s="47"/>
      <c r="HAF94" s="47"/>
      <c r="HAG94" s="47"/>
      <c r="HAH94" s="47"/>
      <c r="HAI94" s="47"/>
      <c r="HAJ94" s="47"/>
      <c r="HAK94" s="47"/>
      <c r="HAL94" s="47"/>
      <c r="HAM94" s="47"/>
      <c r="HAN94" s="47"/>
      <c r="HAO94" s="47"/>
      <c r="HAP94" s="47"/>
      <c r="HAQ94" s="47"/>
      <c r="HAR94" s="47"/>
      <c r="HAS94" s="47"/>
      <c r="HAT94" s="47"/>
      <c r="HAU94" s="47"/>
      <c r="HAV94" s="47"/>
      <c r="HAW94" s="47"/>
      <c r="HAX94" s="47"/>
      <c r="HAY94" s="47"/>
      <c r="HAZ94" s="47"/>
      <c r="HBA94" s="47"/>
      <c r="HBB94" s="47"/>
      <c r="HBC94" s="47"/>
      <c r="HBD94" s="47"/>
      <c r="HBE94" s="47"/>
      <c r="HBF94" s="47"/>
      <c r="HBG94" s="47"/>
      <c r="HBH94" s="47"/>
      <c r="HBI94" s="47"/>
      <c r="HBJ94" s="47"/>
      <c r="HBK94" s="47"/>
      <c r="HBL94" s="47"/>
      <c r="HBM94" s="47"/>
      <c r="HBN94" s="47"/>
      <c r="HBO94" s="47"/>
      <c r="HBP94" s="47"/>
      <c r="HBQ94" s="47"/>
      <c r="HBR94" s="47"/>
      <c r="HBS94" s="47"/>
      <c r="HBT94" s="47"/>
      <c r="HBU94" s="47"/>
      <c r="HBV94" s="47"/>
      <c r="HBW94" s="47"/>
      <c r="HBX94" s="47"/>
      <c r="HBY94" s="47"/>
      <c r="HBZ94" s="47"/>
      <c r="HCA94" s="47"/>
      <c r="HCB94" s="47"/>
      <c r="HCC94" s="47"/>
      <c r="HCD94" s="47"/>
      <c r="HCE94" s="47"/>
      <c r="HCF94" s="47"/>
      <c r="HCG94" s="47"/>
      <c r="HCH94" s="47"/>
      <c r="HCI94" s="47"/>
      <c r="HCJ94" s="47"/>
      <c r="HCK94" s="47"/>
      <c r="HCL94" s="47"/>
      <c r="HCM94" s="47"/>
      <c r="HCN94" s="47"/>
      <c r="HCO94" s="47"/>
      <c r="HCP94" s="47"/>
      <c r="HCQ94" s="47"/>
      <c r="HCR94" s="47"/>
      <c r="HCS94" s="47"/>
      <c r="HCT94" s="47"/>
      <c r="HCU94" s="47"/>
      <c r="HCV94" s="47"/>
      <c r="HCW94" s="47"/>
      <c r="HCX94" s="47"/>
      <c r="HCY94" s="47"/>
      <c r="HCZ94" s="47"/>
      <c r="HDA94" s="47"/>
      <c r="HDB94" s="47"/>
      <c r="HDC94" s="47"/>
      <c r="HDD94" s="47"/>
      <c r="HDE94" s="47"/>
      <c r="HDF94" s="47"/>
      <c r="HDG94" s="47"/>
      <c r="HDH94" s="47"/>
      <c r="HDI94" s="47"/>
      <c r="HDJ94" s="47"/>
      <c r="HDK94" s="47"/>
      <c r="HDL94" s="47"/>
      <c r="HDM94" s="47"/>
      <c r="HDN94" s="47"/>
      <c r="HDO94" s="47"/>
      <c r="HDP94" s="47"/>
      <c r="HDQ94" s="47"/>
      <c r="HDR94" s="47"/>
      <c r="HDS94" s="47"/>
      <c r="HDT94" s="47"/>
      <c r="HDU94" s="47"/>
      <c r="HDV94" s="47"/>
      <c r="HDW94" s="47"/>
      <c r="HDX94" s="47"/>
      <c r="HDY94" s="47"/>
      <c r="HDZ94" s="47"/>
      <c r="HEA94" s="47"/>
      <c r="HEB94" s="47"/>
      <c r="HEC94" s="47"/>
      <c r="HED94" s="47"/>
      <c r="HEE94" s="47"/>
      <c r="HEF94" s="47"/>
      <c r="HEG94" s="47"/>
      <c r="HEH94" s="47"/>
      <c r="HEI94" s="47"/>
      <c r="HEJ94" s="47"/>
      <c r="HEK94" s="47"/>
      <c r="HEL94" s="47"/>
      <c r="HEM94" s="47"/>
      <c r="HEN94" s="47"/>
      <c r="HEO94" s="47"/>
      <c r="HEP94" s="47"/>
      <c r="HEQ94" s="47"/>
      <c r="HER94" s="47"/>
      <c r="HES94" s="47"/>
      <c r="HET94" s="47"/>
      <c r="HEU94" s="47"/>
      <c r="HEV94" s="47"/>
      <c r="HEW94" s="47"/>
      <c r="HEX94" s="47"/>
      <c r="HEY94" s="47"/>
      <c r="HEZ94" s="47"/>
      <c r="HFA94" s="47"/>
      <c r="HFB94" s="47"/>
      <c r="HFC94" s="47"/>
      <c r="HFD94" s="47"/>
      <c r="HFE94" s="47"/>
      <c r="HFF94" s="47"/>
      <c r="HFG94" s="47"/>
      <c r="HFH94" s="47"/>
      <c r="HFI94" s="47"/>
      <c r="HFJ94" s="47"/>
      <c r="HFK94" s="47"/>
      <c r="HFL94" s="47"/>
      <c r="HFM94" s="47"/>
      <c r="HFN94" s="47"/>
      <c r="HFO94" s="47"/>
      <c r="HFP94" s="47"/>
      <c r="HFQ94" s="47"/>
      <c r="HFR94" s="47"/>
      <c r="HFS94" s="47"/>
      <c r="HFT94" s="47"/>
      <c r="HFU94" s="47"/>
      <c r="HFV94" s="47"/>
      <c r="HFW94" s="47"/>
      <c r="HFX94" s="47"/>
      <c r="HFY94" s="47"/>
      <c r="HFZ94" s="47"/>
      <c r="HGA94" s="47"/>
      <c r="HGB94" s="47"/>
      <c r="HGC94" s="47"/>
      <c r="HGD94" s="47"/>
      <c r="HGE94" s="47"/>
      <c r="HGF94" s="47"/>
      <c r="HGG94" s="47"/>
      <c r="HGH94" s="47"/>
      <c r="HGI94" s="47"/>
      <c r="HGJ94" s="47"/>
      <c r="HGK94" s="47"/>
      <c r="HGL94" s="47"/>
      <c r="HGM94" s="47"/>
      <c r="HGN94" s="47"/>
      <c r="HGO94" s="47"/>
      <c r="HGP94" s="47"/>
      <c r="HGQ94" s="47"/>
      <c r="HGR94" s="47"/>
      <c r="HGS94" s="47"/>
      <c r="HGT94" s="47"/>
      <c r="HGU94" s="47"/>
      <c r="HGV94" s="47"/>
      <c r="HGW94" s="47"/>
      <c r="HGX94" s="47"/>
      <c r="HGY94" s="47"/>
      <c r="HGZ94" s="47"/>
      <c r="HHA94" s="47"/>
      <c r="HHB94" s="47"/>
      <c r="HHC94" s="47"/>
      <c r="HHD94" s="47"/>
      <c r="HHE94" s="47"/>
      <c r="HHF94" s="47"/>
      <c r="HHG94" s="47"/>
      <c r="HHH94" s="47"/>
      <c r="HHI94" s="47"/>
      <c r="HHJ94" s="47"/>
      <c r="HHK94" s="47"/>
      <c r="HHL94" s="47"/>
      <c r="HHM94" s="47"/>
      <c r="HHN94" s="47"/>
      <c r="HHO94" s="47"/>
      <c r="HHP94" s="47"/>
      <c r="HHQ94" s="47"/>
      <c r="HHR94" s="47"/>
      <c r="HHS94" s="47"/>
      <c r="HHT94" s="47"/>
      <c r="HHU94" s="47"/>
      <c r="HHV94" s="47"/>
      <c r="HHW94" s="47"/>
      <c r="HHX94" s="47"/>
      <c r="HHY94" s="47"/>
      <c r="HHZ94" s="47"/>
      <c r="HIA94" s="47"/>
      <c r="HIB94" s="47"/>
      <c r="HIC94" s="47"/>
      <c r="HID94" s="47"/>
      <c r="HIE94" s="47"/>
      <c r="HIF94" s="47"/>
      <c r="HIG94" s="47"/>
      <c r="HIH94" s="47"/>
      <c r="HII94" s="47"/>
      <c r="HIJ94" s="47"/>
      <c r="HIK94" s="47"/>
      <c r="HIL94" s="47"/>
      <c r="HIM94" s="47"/>
      <c r="HIN94" s="47"/>
      <c r="HIO94" s="47"/>
      <c r="HIP94" s="47"/>
      <c r="HIQ94" s="47"/>
      <c r="HIR94" s="47"/>
      <c r="HIS94" s="47"/>
      <c r="HIT94" s="47"/>
      <c r="HIU94" s="47"/>
      <c r="HIV94" s="47"/>
      <c r="HIW94" s="47"/>
      <c r="HIX94" s="47"/>
      <c r="HIY94" s="47"/>
      <c r="HIZ94" s="47"/>
      <c r="HJA94" s="47"/>
      <c r="HJB94" s="47"/>
      <c r="HJC94" s="47"/>
      <c r="HJD94" s="47"/>
      <c r="HJE94" s="47"/>
      <c r="HJF94" s="47"/>
      <c r="HJG94" s="47"/>
      <c r="HJH94" s="47"/>
      <c r="HJI94" s="47"/>
      <c r="HJJ94" s="47"/>
      <c r="HJK94" s="47"/>
      <c r="HJL94" s="47"/>
      <c r="HJM94" s="47"/>
      <c r="HJN94" s="47"/>
      <c r="HJO94" s="47"/>
      <c r="HJP94" s="47"/>
      <c r="HJQ94" s="47"/>
      <c r="HJR94" s="47"/>
      <c r="HJS94" s="47"/>
      <c r="HJT94" s="47"/>
      <c r="HJU94" s="47"/>
      <c r="HJV94" s="47"/>
      <c r="HJW94" s="47"/>
      <c r="HJX94" s="47"/>
      <c r="HJY94" s="47"/>
      <c r="HJZ94" s="47"/>
      <c r="HKA94" s="47"/>
      <c r="HKB94" s="47"/>
      <c r="HKC94" s="47"/>
      <c r="HKD94" s="47"/>
      <c r="HKE94" s="47"/>
      <c r="HKF94" s="47"/>
      <c r="HKG94" s="47"/>
      <c r="HKH94" s="47"/>
      <c r="HKI94" s="47"/>
      <c r="HKJ94" s="47"/>
      <c r="HKK94" s="47"/>
      <c r="HKL94" s="47"/>
      <c r="HKM94" s="47"/>
      <c r="HKN94" s="47"/>
      <c r="HKO94" s="47"/>
      <c r="HKP94" s="47"/>
      <c r="HKQ94" s="47"/>
      <c r="HKR94" s="47"/>
      <c r="HKS94" s="47"/>
      <c r="HKT94" s="47"/>
      <c r="HKU94" s="47"/>
      <c r="HKV94" s="47"/>
      <c r="HKW94" s="47"/>
      <c r="HKX94" s="47"/>
      <c r="HKY94" s="47"/>
      <c r="HKZ94" s="47"/>
      <c r="HLA94" s="47"/>
      <c r="HLB94" s="47"/>
      <c r="HLC94" s="47"/>
      <c r="HLD94" s="47"/>
      <c r="HLE94" s="47"/>
      <c r="HLF94" s="47"/>
      <c r="HLG94" s="47"/>
      <c r="HLH94" s="47"/>
      <c r="HLI94" s="47"/>
      <c r="HLJ94" s="47"/>
      <c r="HLK94" s="47"/>
      <c r="HLL94" s="47"/>
      <c r="HLM94" s="47"/>
      <c r="HLN94" s="47"/>
      <c r="HLO94" s="47"/>
      <c r="HLP94" s="47"/>
      <c r="HLQ94" s="47"/>
      <c r="HLR94" s="47"/>
      <c r="HLS94" s="47"/>
      <c r="HLT94" s="47"/>
      <c r="HLU94" s="47"/>
      <c r="HLV94" s="47"/>
      <c r="HLW94" s="47"/>
      <c r="HLX94" s="47"/>
      <c r="HLY94" s="47"/>
      <c r="HLZ94" s="47"/>
      <c r="HMA94" s="47"/>
      <c r="HMB94" s="47"/>
      <c r="HMC94" s="47"/>
      <c r="HMD94" s="47"/>
      <c r="HME94" s="47"/>
      <c r="HMF94" s="47"/>
      <c r="HMG94" s="47"/>
      <c r="HMH94" s="47"/>
      <c r="HMI94" s="47"/>
      <c r="HMJ94" s="47"/>
      <c r="HMK94" s="47"/>
      <c r="HML94" s="47"/>
      <c r="HMM94" s="47"/>
      <c r="HMN94" s="47"/>
      <c r="HMO94" s="47"/>
      <c r="HMP94" s="47"/>
      <c r="HMQ94" s="47"/>
      <c r="HMR94" s="47"/>
      <c r="HMS94" s="47"/>
      <c r="HMT94" s="47"/>
      <c r="HMU94" s="47"/>
      <c r="HMV94" s="47"/>
      <c r="HMW94" s="47"/>
      <c r="HMX94" s="47"/>
      <c r="HMY94" s="47"/>
      <c r="HMZ94" s="47"/>
      <c r="HNA94" s="47"/>
      <c r="HNB94" s="47"/>
      <c r="HNC94" s="47"/>
      <c r="HND94" s="47"/>
      <c r="HNE94" s="47"/>
      <c r="HNF94" s="47"/>
      <c r="HNG94" s="47"/>
      <c r="HNH94" s="47"/>
      <c r="HNI94" s="47"/>
      <c r="HNJ94" s="47"/>
      <c r="HNK94" s="47"/>
      <c r="HNL94" s="47"/>
      <c r="HNM94" s="47"/>
      <c r="HNN94" s="47"/>
      <c r="HNO94" s="47"/>
      <c r="HNP94" s="47"/>
      <c r="HNQ94" s="47"/>
      <c r="HNR94" s="47"/>
      <c r="HNS94" s="47"/>
      <c r="HNT94" s="47"/>
      <c r="HNU94" s="47"/>
      <c r="HNV94" s="47"/>
      <c r="HNW94" s="47"/>
      <c r="HNX94" s="47"/>
      <c r="HNY94" s="47"/>
      <c r="HNZ94" s="47"/>
      <c r="HOA94" s="47"/>
      <c r="HOB94" s="47"/>
      <c r="HOC94" s="47"/>
      <c r="HOD94" s="47"/>
      <c r="HOE94" s="47"/>
      <c r="HOF94" s="47"/>
      <c r="HOG94" s="47"/>
      <c r="HOH94" s="47"/>
      <c r="HOI94" s="47"/>
      <c r="HOJ94" s="47"/>
      <c r="HOK94" s="47"/>
      <c r="HOL94" s="47"/>
      <c r="HOM94" s="47"/>
      <c r="HON94" s="47"/>
      <c r="HOO94" s="47"/>
      <c r="HOP94" s="47"/>
      <c r="HOQ94" s="47"/>
      <c r="HOR94" s="47"/>
      <c r="HOS94" s="47"/>
      <c r="HOT94" s="47"/>
      <c r="HOU94" s="47"/>
      <c r="HOV94" s="47"/>
      <c r="HOW94" s="47"/>
      <c r="HOX94" s="47"/>
      <c r="HOY94" s="47"/>
      <c r="HOZ94" s="47"/>
      <c r="HPA94" s="47"/>
      <c r="HPB94" s="47"/>
      <c r="HPC94" s="47"/>
      <c r="HPD94" s="47"/>
      <c r="HPE94" s="47"/>
      <c r="HPF94" s="47"/>
      <c r="HPG94" s="47"/>
      <c r="HPH94" s="47"/>
      <c r="HPI94" s="47"/>
      <c r="HPJ94" s="47"/>
      <c r="HPK94" s="47"/>
      <c r="HPL94" s="47"/>
      <c r="HPM94" s="47"/>
      <c r="HPN94" s="47"/>
      <c r="HPO94" s="47"/>
      <c r="HPP94" s="47"/>
      <c r="HPQ94" s="47"/>
      <c r="HPR94" s="47"/>
      <c r="HPS94" s="47"/>
      <c r="HPT94" s="47"/>
      <c r="HPU94" s="47"/>
      <c r="HPV94" s="47"/>
      <c r="HPW94" s="47"/>
      <c r="HPX94" s="47"/>
      <c r="HPY94" s="47"/>
      <c r="HPZ94" s="47"/>
      <c r="HQA94" s="47"/>
      <c r="HQB94" s="47"/>
      <c r="HQC94" s="47"/>
      <c r="HQD94" s="47"/>
      <c r="HQE94" s="47"/>
      <c r="HQF94" s="47"/>
      <c r="HQG94" s="47"/>
      <c r="HQH94" s="47"/>
      <c r="HQI94" s="47"/>
      <c r="HQJ94" s="47"/>
      <c r="HQK94" s="47"/>
      <c r="HQL94" s="47"/>
      <c r="HQM94" s="47"/>
      <c r="HQN94" s="47"/>
      <c r="HQO94" s="47"/>
      <c r="HQP94" s="47"/>
      <c r="HQQ94" s="47"/>
      <c r="HQR94" s="47"/>
      <c r="HQS94" s="47"/>
      <c r="HQT94" s="47"/>
      <c r="HQU94" s="47"/>
      <c r="HQV94" s="47"/>
      <c r="HQW94" s="47"/>
      <c r="HQX94" s="47"/>
      <c r="HQY94" s="47"/>
      <c r="HQZ94" s="47"/>
      <c r="HRA94" s="47"/>
      <c r="HRB94" s="47"/>
      <c r="HRC94" s="47"/>
      <c r="HRD94" s="47"/>
      <c r="HRE94" s="47"/>
      <c r="HRF94" s="47"/>
      <c r="HRG94" s="47"/>
      <c r="HRH94" s="47"/>
      <c r="HRI94" s="47"/>
      <c r="HRJ94" s="47"/>
      <c r="HRK94" s="47"/>
      <c r="HRL94" s="47"/>
      <c r="HRM94" s="47"/>
      <c r="HRN94" s="47"/>
      <c r="HRO94" s="47"/>
      <c r="HRP94" s="47"/>
      <c r="HRQ94" s="47"/>
      <c r="HRR94" s="47"/>
      <c r="HRS94" s="47"/>
      <c r="HRT94" s="47"/>
      <c r="HRU94" s="47"/>
      <c r="HRV94" s="47"/>
      <c r="HRW94" s="47"/>
      <c r="HRX94" s="47"/>
      <c r="HRY94" s="47"/>
      <c r="HRZ94" s="47"/>
      <c r="HSA94" s="47"/>
      <c r="HSB94" s="47"/>
      <c r="HSC94" s="47"/>
      <c r="HSD94" s="47"/>
      <c r="HSE94" s="47"/>
      <c r="HSF94" s="47"/>
      <c r="HSG94" s="47"/>
      <c r="HSH94" s="47"/>
      <c r="HSI94" s="47"/>
      <c r="HSJ94" s="47"/>
      <c r="HSK94" s="47"/>
      <c r="HSL94" s="47"/>
      <c r="HSM94" s="47"/>
      <c r="HSN94" s="47"/>
      <c r="HSO94" s="47"/>
      <c r="HSP94" s="47"/>
      <c r="HSQ94" s="47"/>
      <c r="HSR94" s="47"/>
      <c r="HSS94" s="47"/>
      <c r="HST94" s="47"/>
      <c r="HSU94" s="47"/>
      <c r="HSV94" s="47"/>
      <c r="HSW94" s="47"/>
      <c r="HSX94" s="47"/>
      <c r="HSY94" s="47"/>
      <c r="HSZ94" s="47"/>
      <c r="HTA94" s="47"/>
      <c r="HTB94" s="47"/>
      <c r="HTC94" s="47"/>
      <c r="HTD94" s="47"/>
      <c r="HTE94" s="47"/>
      <c r="HTF94" s="47"/>
      <c r="HTG94" s="47"/>
      <c r="HTH94" s="47"/>
      <c r="HTI94" s="47"/>
      <c r="HTJ94" s="47"/>
      <c r="HTK94" s="47"/>
      <c r="HTL94" s="47"/>
      <c r="HTM94" s="47"/>
      <c r="HTN94" s="47"/>
      <c r="HTO94" s="47"/>
      <c r="HTP94" s="47"/>
      <c r="HTQ94" s="47"/>
      <c r="HTR94" s="47"/>
      <c r="HTS94" s="47"/>
      <c r="HTT94" s="47"/>
      <c r="HTU94" s="47"/>
      <c r="HTV94" s="47"/>
      <c r="HTW94" s="47"/>
      <c r="HTX94" s="47"/>
      <c r="HTY94" s="47"/>
      <c r="HTZ94" s="47"/>
      <c r="HUA94" s="47"/>
      <c r="HUB94" s="47"/>
      <c r="HUC94" s="47"/>
      <c r="HUD94" s="47"/>
      <c r="HUE94" s="47"/>
      <c r="HUF94" s="47"/>
      <c r="HUG94" s="47"/>
      <c r="HUH94" s="47"/>
      <c r="HUI94" s="47"/>
      <c r="HUJ94" s="47"/>
      <c r="HUK94" s="47"/>
      <c r="HUL94" s="47"/>
      <c r="HUM94" s="47"/>
      <c r="HUN94" s="47"/>
      <c r="HUO94" s="47"/>
      <c r="HUP94" s="47"/>
      <c r="HUQ94" s="47"/>
      <c r="HUR94" s="47"/>
      <c r="HUS94" s="47"/>
      <c r="HUT94" s="47"/>
      <c r="HUU94" s="47"/>
      <c r="HUV94" s="47"/>
      <c r="HUW94" s="47"/>
      <c r="HUX94" s="47"/>
      <c r="HUY94" s="47"/>
      <c r="HUZ94" s="47"/>
      <c r="HVA94" s="47"/>
      <c r="HVB94" s="47"/>
      <c r="HVC94" s="47"/>
      <c r="HVD94" s="47"/>
      <c r="HVE94" s="47"/>
      <c r="HVF94" s="47"/>
      <c r="HVG94" s="47"/>
      <c r="HVH94" s="47"/>
      <c r="HVI94" s="47"/>
      <c r="HVJ94" s="47"/>
      <c r="HVK94" s="47"/>
      <c r="HVL94" s="47"/>
      <c r="HVM94" s="47"/>
      <c r="HVN94" s="47"/>
      <c r="HVO94" s="47"/>
      <c r="HVP94" s="47"/>
      <c r="HVQ94" s="47"/>
      <c r="HVR94" s="47"/>
      <c r="HVS94" s="47"/>
      <c r="HVT94" s="47"/>
      <c r="HVU94" s="47"/>
      <c r="HVV94" s="47"/>
      <c r="HVW94" s="47"/>
      <c r="HVX94" s="47"/>
      <c r="HVY94" s="47"/>
      <c r="HVZ94" s="47"/>
      <c r="HWA94" s="47"/>
      <c r="HWB94" s="47"/>
      <c r="HWC94" s="47"/>
      <c r="HWD94" s="47"/>
      <c r="HWE94" s="47"/>
      <c r="HWF94" s="47"/>
      <c r="HWG94" s="47"/>
      <c r="HWH94" s="47"/>
      <c r="HWI94" s="47"/>
      <c r="HWJ94" s="47"/>
      <c r="HWK94" s="47"/>
      <c r="HWL94" s="47"/>
      <c r="HWM94" s="47"/>
      <c r="HWN94" s="47"/>
      <c r="HWO94" s="47"/>
      <c r="HWP94" s="47"/>
      <c r="HWQ94" s="47"/>
      <c r="HWR94" s="47"/>
      <c r="HWS94" s="47"/>
      <c r="HWT94" s="47"/>
      <c r="HWU94" s="47"/>
      <c r="HWV94" s="47"/>
      <c r="HWW94" s="47"/>
      <c r="HWX94" s="47"/>
      <c r="HWY94" s="47"/>
      <c r="HWZ94" s="47"/>
      <c r="HXA94" s="47"/>
      <c r="HXB94" s="47"/>
      <c r="HXC94" s="47"/>
      <c r="HXD94" s="47"/>
      <c r="HXE94" s="47"/>
      <c r="HXF94" s="47"/>
      <c r="HXG94" s="47"/>
      <c r="HXH94" s="47"/>
      <c r="HXI94" s="47"/>
      <c r="HXJ94" s="47"/>
      <c r="HXK94" s="47"/>
      <c r="HXL94" s="47"/>
      <c r="HXM94" s="47"/>
      <c r="HXN94" s="47"/>
      <c r="HXO94" s="47"/>
      <c r="HXP94" s="47"/>
      <c r="HXQ94" s="47"/>
      <c r="HXR94" s="47"/>
      <c r="HXS94" s="47"/>
      <c r="HXT94" s="47"/>
      <c r="HXU94" s="47"/>
      <c r="HXV94" s="47"/>
      <c r="HXW94" s="47"/>
      <c r="HXX94" s="47"/>
      <c r="HXY94" s="47"/>
      <c r="HXZ94" s="47"/>
      <c r="HYA94" s="47"/>
      <c r="HYB94" s="47"/>
      <c r="HYC94" s="47"/>
      <c r="HYD94" s="47"/>
      <c r="HYE94" s="47"/>
      <c r="HYF94" s="47"/>
      <c r="HYG94" s="47"/>
      <c r="HYH94" s="47"/>
      <c r="HYI94" s="47"/>
      <c r="HYJ94" s="47"/>
      <c r="HYK94" s="47"/>
      <c r="HYL94" s="47"/>
      <c r="HYM94" s="47"/>
      <c r="HYN94" s="47"/>
      <c r="HYO94" s="47"/>
      <c r="HYP94" s="47"/>
      <c r="HYQ94" s="47"/>
      <c r="HYR94" s="47"/>
      <c r="HYS94" s="47"/>
      <c r="HYT94" s="47"/>
      <c r="HYU94" s="47"/>
      <c r="HYV94" s="47"/>
      <c r="HYW94" s="47"/>
      <c r="HYX94" s="47"/>
      <c r="HYY94" s="47"/>
      <c r="HYZ94" s="47"/>
      <c r="HZA94" s="47"/>
      <c r="HZB94" s="47"/>
      <c r="HZC94" s="47"/>
      <c r="HZD94" s="47"/>
      <c r="HZE94" s="47"/>
      <c r="HZF94" s="47"/>
      <c r="HZG94" s="47"/>
      <c r="HZH94" s="47"/>
      <c r="HZI94" s="47"/>
      <c r="HZJ94" s="47"/>
      <c r="HZK94" s="47"/>
      <c r="HZL94" s="47"/>
      <c r="HZM94" s="47"/>
      <c r="HZN94" s="47"/>
      <c r="HZO94" s="47"/>
      <c r="HZP94" s="47"/>
      <c r="HZQ94" s="47"/>
      <c r="HZR94" s="47"/>
      <c r="HZS94" s="47"/>
      <c r="HZT94" s="47"/>
      <c r="HZU94" s="47"/>
      <c r="HZV94" s="47"/>
      <c r="HZW94" s="47"/>
      <c r="HZX94" s="47"/>
      <c r="HZY94" s="47"/>
      <c r="HZZ94" s="47"/>
      <c r="IAA94" s="47"/>
      <c r="IAB94" s="47"/>
      <c r="IAC94" s="47"/>
      <c r="IAD94" s="47"/>
      <c r="IAE94" s="47"/>
      <c r="IAF94" s="47"/>
      <c r="IAG94" s="47"/>
      <c r="IAH94" s="47"/>
      <c r="IAI94" s="47"/>
      <c r="IAJ94" s="47"/>
      <c r="IAK94" s="47"/>
      <c r="IAL94" s="47"/>
      <c r="IAM94" s="47"/>
      <c r="IAN94" s="47"/>
      <c r="IAO94" s="47"/>
      <c r="IAP94" s="47"/>
      <c r="IAQ94" s="47"/>
      <c r="IAR94" s="47"/>
      <c r="IAS94" s="47"/>
      <c r="IAT94" s="47"/>
      <c r="IAU94" s="47"/>
      <c r="IAV94" s="47"/>
      <c r="IAW94" s="47"/>
      <c r="IAX94" s="47"/>
      <c r="IAY94" s="47"/>
      <c r="IAZ94" s="47"/>
      <c r="IBA94" s="47"/>
      <c r="IBB94" s="47"/>
      <c r="IBC94" s="47"/>
      <c r="IBD94" s="47"/>
      <c r="IBE94" s="47"/>
      <c r="IBF94" s="47"/>
      <c r="IBG94" s="47"/>
      <c r="IBH94" s="47"/>
      <c r="IBI94" s="47"/>
      <c r="IBJ94" s="47"/>
      <c r="IBK94" s="47"/>
      <c r="IBL94" s="47"/>
      <c r="IBM94" s="47"/>
      <c r="IBN94" s="47"/>
      <c r="IBO94" s="47"/>
      <c r="IBP94" s="47"/>
      <c r="IBQ94" s="47"/>
      <c r="IBR94" s="47"/>
      <c r="IBS94" s="47"/>
      <c r="IBT94" s="47"/>
      <c r="IBU94" s="47"/>
      <c r="IBV94" s="47"/>
      <c r="IBW94" s="47"/>
      <c r="IBX94" s="47"/>
      <c r="IBY94" s="47"/>
      <c r="IBZ94" s="47"/>
      <c r="ICA94" s="47"/>
      <c r="ICB94" s="47"/>
      <c r="ICC94" s="47"/>
      <c r="ICD94" s="47"/>
      <c r="ICE94" s="47"/>
      <c r="ICF94" s="47"/>
      <c r="ICG94" s="47"/>
      <c r="ICH94" s="47"/>
      <c r="ICI94" s="47"/>
      <c r="ICJ94" s="47"/>
      <c r="ICK94" s="47"/>
      <c r="ICL94" s="47"/>
      <c r="ICM94" s="47"/>
      <c r="ICN94" s="47"/>
      <c r="ICO94" s="47"/>
      <c r="ICP94" s="47"/>
      <c r="ICQ94" s="47"/>
      <c r="ICR94" s="47"/>
      <c r="ICS94" s="47"/>
      <c r="ICT94" s="47"/>
      <c r="ICU94" s="47"/>
      <c r="ICV94" s="47"/>
      <c r="ICW94" s="47"/>
      <c r="ICX94" s="47"/>
      <c r="ICY94" s="47"/>
      <c r="ICZ94" s="47"/>
      <c r="IDA94" s="47"/>
      <c r="IDB94" s="47"/>
      <c r="IDC94" s="47"/>
      <c r="IDD94" s="47"/>
      <c r="IDE94" s="47"/>
      <c r="IDF94" s="47"/>
      <c r="IDG94" s="47"/>
      <c r="IDH94" s="47"/>
      <c r="IDI94" s="47"/>
      <c r="IDJ94" s="47"/>
      <c r="IDK94" s="47"/>
      <c r="IDL94" s="47"/>
      <c r="IDM94" s="47"/>
      <c r="IDN94" s="47"/>
      <c r="IDO94" s="47"/>
      <c r="IDP94" s="47"/>
      <c r="IDQ94" s="47"/>
      <c r="IDR94" s="47"/>
      <c r="IDS94" s="47"/>
      <c r="IDT94" s="47"/>
      <c r="IDU94" s="47"/>
      <c r="IDV94" s="47"/>
      <c r="IDW94" s="47"/>
      <c r="IDX94" s="47"/>
      <c r="IDY94" s="47"/>
      <c r="IDZ94" s="47"/>
      <c r="IEA94" s="47"/>
      <c r="IEB94" s="47"/>
      <c r="IEC94" s="47"/>
      <c r="IED94" s="47"/>
      <c r="IEE94" s="47"/>
      <c r="IEF94" s="47"/>
      <c r="IEG94" s="47"/>
      <c r="IEH94" s="47"/>
      <c r="IEI94" s="47"/>
      <c r="IEJ94" s="47"/>
      <c r="IEK94" s="47"/>
      <c r="IEL94" s="47"/>
      <c r="IEM94" s="47"/>
      <c r="IEN94" s="47"/>
      <c r="IEO94" s="47"/>
      <c r="IEP94" s="47"/>
      <c r="IEQ94" s="47"/>
      <c r="IER94" s="47"/>
      <c r="IES94" s="47"/>
      <c r="IET94" s="47"/>
      <c r="IEU94" s="47"/>
      <c r="IEV94" s="47"/>
      <c r="IEW94" s="47"/>
      <c r="IEX94" s="47"/>
      <c r="IEY94" s="47"/>
      <c r="IEZ94" s="47"/>
      <c r="IFA94" s="47"/>
      <c r="IFB94" s="47"/>
      <c r="IFC94" s="47"/>
      <c r="IFD94" s="47"/>
      <c r="IFE94" s="47"/>
      <c r="IFF94" s="47"/>
      <c r="IFG94" s="47"/>
      <c r="IFH94" s="47"/>
      <c r="IFI94" s="47"/>
      <c r="IFJ94" s="47"/>
      <c r="IFK94" s="47"/>
      <c r="IFL94" s="47"/>
      <c r="IFM94" s="47"/>
      <c r="IFN94" s="47"/>
      <c r="IFO94" s="47"/>
      <c r="IFP94" s="47"/>
      <c r="IFQ94" s="47"/>
      <c r="IFR94" s="47"/>
      <c r="IFS94" s="47"/>
      <c r="IFT94" s="47"/>
      <c r="IFU94" s="47"/>
      <c r="IFV94" s="47"/>
      <c r="IFW94" s="47"/>
      <c r="IFX94" s="47"/>
      <c r="IFY94" s="47"/>
      <c r="IFZ94" s="47"/>
      <c r="IGA94" s="47"/>
      <c r="IGB94" s="47"/>
      <c r="IGC94" s="47"/>
      <c r="IGD94" s="47"/>
      <c r="IGE94" s="47"/>
      <c r="IGF94" s="47"/>
      <c r="IGG94" s="47"/>
      <c r="IGH94" s="47"/>
      <c r="IGI94" s="47"/>
      <c r="IGJ94" s="47"/>
      <c r="IGK94" s="47"/>
      <c r="IGL94" s="47"/>
      <c r="IGM94" s="47"/>
      <c r="IGN94" s="47"/>
      <c r="IGO94" s="47"/>
      <c r="IGP94" s="47"/>
      <c r="IGQ94" s="47"/>
      <c r="IGR94" s="47"/>
      <c r="IGS94" s="47"/>
      <c r="IGT94" s="47"/>
      <c r="IGU94" s="47"/>
      <c r="IGV94" s="47"/>
      <c r="IGW94" s="47"/>
      <c r="IGX94" s="47"/>
      <c r="IGY94" s="47"/>
      <c r="IGZ94" s="47"/>
      <c r="IHA94" s="47"/>
      <c r="IHB94" s="47"/>
      <c r="IHC94" s="47"/>
      <c r="IHD94" s="47"/>
      <c r="IHE94" s="47"/>
      <c r="IHF94" s="47"/>
      <c r="IHG94" s="47"/>
      <c r="IHH94" s="47"/>
      <c r="IHI94" s="47"/>
      <c r="IHJ94" s="47"/>
      <c r="IHK94" s="47"/>
      <c r="IHL94" s="47"/>
      <c r="IHM94" s="47"/>
      <c r="IHN94" s="47"/>
      <c r="IHO94" s="47"/>
      <c r="IHP94" s="47"/>
      <c r="IHQ94" s="47"/>
      <c r="IHR94" s="47"/>
      <c r="IHS94" s="47"/>
      <c r="IHT94" s="47"/>
      <c r="IHU94" s="47"/>
      <c r="IHV94" s="47"/>
      <c r="IHW94" s="47"/>
      <c r="IHX94" s="47"/>
      <c r="IHY94" s="47"/>
      <c r="IHZ94" s="47"/>
      <c r="IIA94" s="47"/>
      <c r="IIB94" s="47"/>
      <c r="IIC94" s="47"/>
      <c r="IID94" s="47"/>
      <c r="IIE94" s="47"/>
      <c r="IIF94" s="47"/>
      <c r="IIG94" s="47"/>
      <c r="IIH94" s="47"/>
      <c r="III94" s="47"/>
      <c r="IIJ94" s="47"/>
      <c r="IIK94" s="47"/>
      <c r="IIL94" s="47"/>
      <c r="IIM94" s="47"/>
      <c r="IIN94" s="47"/>
      <c r="IIO94" s="47"/>
      <c r="IIP94" s="47"/>
      <c r="IIQ94" s="47"/>
      <c r="IIR94" s="47"/>
      <c r="IIS94" s="47"/>
      <c r="IIT94" s="47"/>
      <c r="IIU94" s="47"/>
      <c r="IIV94" s="47"/>
      <c r="IIW94" s="47"/>
      <c r="IIX94" s="47"/>
      <c r="IIY94" s="47"/>
      <c r="IIZ94" s="47"/>
      <c r="IJA94" s="47"/>
      <c r="IJB94" s="47"/>
      <c r="IJC94" s="47"/>
      <c r="IJD94" s="47"/>
      <c r="IJE94" s="47"/>
      <c r="IJF94" s="47"/>
      <c r="IJG94" s="47"/>
      <c r="IJH94" s="47"/>
      <c r="IJI94" s="47"/>
      <c r="IJJ94" s="47"/>
      <c r="IJK94" s="47"/>
      <c r="IJL94" s="47"/>
      <c r="IJM94" s="47"/>
      <c r="IJN94" s="47"/>
      <c r="IJO94" s="47"/>
      <c r="IJP94" s="47"/>
      <c r="IJQ94" s="47"/>
      <c r="IJR94" s="47"/>
      <c r="IJS94" s="47"/>
      <c r="IJT94" s="47"/>
      <c r="IJU94" s="47"/>
      <c r="IJV94" s="47"/>
      <c r="IJW94" s="47"/>
      <c r="IJX94" s="47"/>
      <c r="IJY94" s="47"/>
      <c r="IJZ94" s="47"/>
      <c r="IKA94" s="47"/>
      <c r="IKB94" s="47"/>
      <c r="IKC94" s="47"/>
      <c r="IKD94" s="47"/>
      <c r="IKE94" s="47"/>
      <c r="IKF94" s="47"/>
      <c r="IKG94" s="47"/>
      <c r="IKH94" s="47"/>
      <c r="IKI94" s="47"/>
      <c r="IKJ94" s="47"/>
      <c r="IKK94" s="47"/>
      <c r="IKL94" s="47"/>
      <c r="IKM94" s="47"/>
      <c r="IKN94" s="47"/>
      <c r="IKO94" s="47"/>
      <c r="IKP94" s="47"/>
      <c r="IKQ94" s="47"/>
      <c r="IKR94" s="47"/>
      <c r="IKS94" s="47"/>
      <c r="IKT94" s="47"/>
      <c r="IKU94" s="47"/>
      <c r="IKV94" s="47"/>
      <c r="IKW94" s="47"/>
      <c r="IKX94" s="47"/>
      <c r="IKY94" s="47"/>
      <c r="IKZ94" s="47"/>
      <c r="ILA94" s="47"/>
      <c r="ILB94" s="47"/>
      <c r="ILC94" s="47"/>
      <c r="ILD94" s="47"/>
      <c r="ILE94" s="47"/>
      <c r="ILF94" s="47"/>
      <c r="ILG94" s="47"/>
      <c r="ILH94" s="47"/>
      <c r="ILI94" s="47"/>
      <c r="ILJ94" s="47"/>
      <c r="ILK94" s="47"/>
      <c r="ILL94" s="47"/>
      <c r="ILM94" s="47"/>
      <c r="ILN94" s="47"/>
      <c r="ILO94" s="47"/>
      <c r="ILP94" s="47"/>
      <c r="ILQ94" s="47"/>
      <c r="ILR94" s="47"/>
      <c r="ILS94" s="47"/>
      <c r="ILT94" s="47"/>
      <c r="ILU94" s="47"/>
      <c r="ILV94" s="47"/>
      <c r="ILW94" s="47"/>
      <c r="ILX94" s="47"/>
      <c r="ILY94" s="47"/>
      <c r="ILZ94" s="47"/>
      <c r="IMA94" s="47"/>
      <c r="IMB94" s="47"/>
      <c r="IMC94" s="47"/>
      <c r="IMD94" s="47"/>
      <c r="IME94" s="47"/>
      <c r="IMF94" s="47"/>
      <c r="IMG94" s="47"/>
      <c r="IMH94" s="47"/>
      <c r="IMI94" s="47"/>
      <c r="IMJ94" s="47"/>
      <c r="IMK94" s="47"/>
      <c r="IML94" s="47"/>
      <c r="IMM94" s="47"/>
      <c r="IMN94" s="47"/>
      <c r="IMO94" s="47"/>
      <c r="IMP94" s="47"/>
      <c r="IMQ94" s="47"/>
      <c r="IMR94" s="47"/>
      <c r="IMS94" s="47"/>
      <c r="IMT94" s="47"/>
      <c r="IMU94" s="47"/>
      <c r="IMV94" s="47"/>
      <c r="IMW94" s="47"/>
      <c r="IMX94" s="47"/>
      <c r="IMY94" s="47"/>
      <c r="IMZ94" s="47"/>
      <c r="INA94" s="47"/>
      <c r="INB94" s="47"/>
      <c r="INC94" s="47"/>
      <c r="IND94" s="47"/>
      <c r="INE94" s="47"/>
      <c r="INF94" s="47"/>
      <c r="ING94" s="47"/>
      <c r="INH94" s="47"/>
      <c r="INI94" s="47"/>
      <c r="INJ94" s="47"/>
      <c r="INK94" s="47"/>
      <c r="INL94" s="47"/>
      <c r="INM94" s="47"/>
      <c r="INN94" s="47"/>
      <c r="INO94" s="47"/>
      <c r="INP94" s="47"/>
      <c r="INQ94" s="47"/>
      <c r="INR94" s="47"/>
      <c r="INS94" s="47"/>
      <c r="INT94" s="47"/>
      <c r="INU94" s="47"/>
      <c r="INV94" s="47"/>
      <c r="INW94" s="47"/>
      <c r="INX94" s="47"/>
      <c r="INY94" s="47"/>
      <c r="INZ94" s="47"/>
      <c r="IOA94" s="47"/>
      <c r="IOB94" s="47"/>
      <c r="IOC94" s="47"/>
      <c r="IOD94" s="47"/>
      <c r="IOE94" s="47"/>
      <c r="IOF94" s="47"/>
      <c r="IOG94" s="47"/>
      <c r="IOH94" s="47"/>
      <c r="IOI94" s="47"/>
      <c r="IOJ94" s="47"/>
      <c r="IOK94" s="47"/>
      <c r="IOL94" s="47"/>
      <c r="IOM94" s="47"/>
      <c r="ION94" s="47"/>
      <c r="IOO94" s="47"/>
      <c r="IOP94" s="47"/>
      <c r="IOQ94" s="47"/>
      <c r="IOR94" s="47"/>
      <c r="IOS94" s="47"/>
      <c r="IOT94" s="47"/>
      <c r="IOU94" s="47"/>
      <c r="IOV94" s="47"/>
      <c r="IOW94" s="47"/>
      <c r="IOX94" s="47"/>
      <c r="IOY94" s="47"/>
      <c r="IOZ94" s="47"/>
      <c r="IPA94" s="47"/>
      <c r="IPB94" s="47"/>
      <c r="IPC94" s="47"/>
      <c r="IPD94" s="47"/>
      <c r="IPE94" s="47"/>
      <c r="IPF94" s="47"/>
      <c r="IPG94" s="47"/>
      <c r="IPH94" s="47"/>
      <c r="IPI94" s="47"/>
      <c r="IPJ94" s="47"/>
      <c r="IPK94" s="47"/>
      <c r="IPL94" s="47"/>
      <c r="IPM94" s="47"/>
      <c r="IPN94" s="47"/>
      <c r="IPO94" s="47"/>
      <c r="IPP94" s="47"/>
      <c r="IPQ94" s="47"/>
      <c r="IPR94" s="47"/>
      <c r="IPS94" s="47"/>
      <c r="IPT94" s="47"/>
      <c r="IPU94" s="47"/>
      <c r="IPV94" s="47"/>
      <c r="IPW94" s="47"/>
      <c r="IPX94" s="47"/>
      <c r="IPY94" s="47"/>
      <c r="IPZ94" s="47"/>
      <c r="IQA94" s="47"/>
      <c r="IQB94" s="47"/>
      <c r="IQC94" s="47"/>
      <c r="IQD94" s="47"/>
      <c r="IQE94" s="47"/>
      <c r="IQF94" s="47"/>
      <c r="IQG94" s="47"/>
      <c r="IQH94" s="47"/>
      <c r="IQI94" s="47"/>
      <c r="IQJ94" s="47"/>
      <c r="IQK94" s="47"/>
      <c r="IQL94" s="47"/>
      <c r="IQM94" s="47"/>
      <c r="IQN94" s="47"/>
      <c r="IQO94" s="47"/>
      <c r="IQP94" s="47"/>
      <c r="IQQ94" s="47"/>
      <c r="IQR94" s="47"/>
      <c r="IQS94" s="47"/>
      <c r="IQT94" s="47"/>
      <c r="IQU94" s="47"/>
      <c r="IQV94" s="47"/>
      <c r="IQW94" s="47"/>
      <c r="IQX94" s="47"/>
      <c r="IQY94" s="47"/>
      <c r="IQZ94" s="47"/>
      <c r="IRA94" s="47"/>
      <c r="IRB94" s="47"/>
      <c r="IRC94" s="47"/>
      <c r="IRD94" s="47"/>
      <c r="IRE94" s="47"/>
      <c r="IRF94" s="47"/>
      <c r="IRG94" s="47"/>
      <c r="IRH94" s="47"/>
      <c r="IRI94" s="47"/>
      <c r="IRJ94" s="47"/>
      <c r="IRK94" s="47"/>
      <c r="IRL94" s="47"/>
      <c r="IRM94" s="47"/>
      <c r="IRN94" s="47"/>
      <c r="IRO94" s="47"/>
      <c r="IRP94" s="47"/>
      <c r="IRQ94" s="47"/>
      <c r="IRR94" s="47"/>
      <c r="IRS94" s="47"/>
      <c r="IRT94" s="47"/>
      <c r="IRU94" s="47"/>
      <c r="IRV94" s="47"/>
      <c r="IRW94" s="47"/>
      <c r="IRX94" s="47"/>
      <c r="IRY94" s="47"/>
      <c r="IRZ94" s="47"/>
      <c r="ISA94" s="47"/>
      <c r="ISB94" s="47"/>
      <c r="ISC94" s="47"/>
      <c r="ISD94" s="47"/>
      <c r="ISE94" s="47"/>
      <c r="ISF94" s="47"/>
      <c r="ISG94" s="47"/>
      <c r="ISH94" s="47"/>
      <c r="ISI94" s="47"/>
      <c r="ISJ94" s="47"/>
      <c r="ISK94" s="47"/>
      <c r="ISL94" s="47"/>
      <c r="ISM94" s="47"/>
      <c r="ISN94" s="47"/>
      <c r="ISO94" s="47"/>
      <c r="ISP94" s="47"/>
      <c r="ISQ94" s="47"/>
      <c r="ISR94" s="47"/>
      <c r="ISS94" s="47"/>
      <c r="IST94" s="47"/>
      <c r="ISU94" s="47"/>
      <c r="ISV94" s="47"/>
      <c r="ISW94" s="47"/>
      <c r="ISX94" s="47"/>
      <c r="ISY94" s="47"/>
      <c r="ISZ94" s="47"/>
      <c r="ITA94" s="47"/>
      <c r="ITB94" s="47"/>
      <c r="ITC94" s="47"/>
      <c r="ITD94" s="47"/>
      <c r="ITE94" s="47"/>
      <c r="ITF94" s="47"/>
      <c r="ITG94" s="47"/>
      <c r="ITH94" s="47"/>
      <c r="ITI94" s="47"/>
      <c r="ITJ94" s="47"/>
      <c r="ITK94" s="47"/>
      <c r="ITL94" s="47"/>
      <c r="ITM94" s="47"/>
      <c r="ITN94" s="47"/>
      <c r="ITO94" s="47"/>
      <c r="ITP94" s="47"/>
      <c r="ITQ94" s="47"/>
      <c r="ITR94" s="47"/>
      <c r="ITS94" s="47"/>
      <c r="ITT94" s="47"/>
      <c r="ITU94" s="47"/>
      <c r="ITV94" s="47"/>
      <c r="ITW94" s="47"/>
      <c r="ITX94" s="47"/>
      <c r="ITY94" s="47"/>
      <c r="ITZ94" s="47"/>
      <c r="IUA94" s="47"/>
      <c r="IUB94" s="47"/>
      <c r="IUC94" s="47"/>
      <c r="IUD94" s="47"/>
      <c r="IUE94" s="47"/>
      <c r="IUF94" s="47"/>
      <c r="IUG94" s="47"/>
      <c r="IUH94" s="47"/>
      <c r="IUI94" s="47"/>
      <c r="IUJ94" s="47"/>
      <c r="IUK94" s="47"/>
      <c r="IUL94" s="47"/>
      <c r="IUM94" s="47"/>
      <c r="IUN94" s="47"/>
      <c r="IUO94" s="47"/>
      <c r="IUP94" s="47"/>
      <c r="IUQ94" s="47"/>
      <c r="IUR94" s="47"/>
      <c r="IUS94" s="47"/>
      <c r="IUT94" s="47"/>
      <c r="IUU94" s="47"/>
      <c r="IUV94" s="47"/>
      <c r="IUW94" s="47"/>
      <c r="IUX94" s="47"/>
      <c r="IUY94" s="47"/>
      <c r="IUZ94" s="47"/>
      <c r="IVA94" s="47"/>
      <c r="IVB94" s="47"/>
      <c r="IVC94" s="47"/>
      <c r="IVD94" s="47"/>
      <c r="IVE94" s="47"/>
      <c r="IVF94" s="47"/>
      <c r="IVG94" s="47"/>
      <c r="IVH94" s="47"/>
      <c r="IVI94" s="47"/>
      <c r="IVJ94" s="47"/>
      <c r="IVK94" s="47"/>
      <c r="IVL94" s="47"/>
      <c r="IVM94" s="47"/>
      <c r="IVN94" s="47"/>
      <c r="IVO94" s="47"/>
      <c r="IVP94" s="47"/>
      <c r="IVQ94" s="47"/>
      <c r="IVR94" s="47"/>
      <c r="IVS94" s="47"/>
      <c r="IVT94" s="47"/>
      <c r="IVU94" s="47"/>
      <c r="IVV94" s="47"/>
      <c r="IVW94" s="47"/>
      <c r="IVX94" s="47"/>
      <c r="IVY94" s="47"/>
      <c r="IVZ94" s="47"/>
      <c r="IWA94" s="47"/>
      <c r="IWB94" s="47"/>
      <c r="IWC94" s="47"/>
      <c r="IWD94" s="47"/>
      <c r="IWE94" s="47"/>
      <c r="IWF94" s="47"/>
      <c r="IWG94" s="47"/>
      <c r="IWH94" s="47"/>
      <c r="IWI94" s="47"/>
      <c r="IWJ94" s="47"/>
      <c r="IWK94" s="47"/>
      <c r="IWL94" s="47"/>
      <c r="IWM94" s="47"/>
      <c r="IWN94" s="47"/>
      <c r="IWO94" s="47"/>
      <c r="IWP94" s="47"/>
      <c r="IWQ94" s="47"/>
      <c r="IWR94" s="47"/>
      <c r="IWS94" s="47"/>
      <c r="IWT94" s="47"/>
      <c r="IWU94" s="47"/>
      <c r="IWV94" s="47"/>
      <c r="IWW94" s="47"/>
      <c r="IWX94" s="47"/>
      <c r="IWY94" s="47"/>
      <c r="IWZ94" s="47"/>
      <c r="IXA94" s="47"/>
      <c r="IXB94" s="47"/>
      <c r="IXC94" s="47"/>
      <c r="IXD94" s="47"/>
      <c r="IXE94" s="47"/>
      <c r="IXF94" s="47"/>
      <c r="IXG94" s="47"/>
      <c r="IXH94" s="47"/>
      <c r="IXI94" s="47"/>
      <c r="IXJ94" s="47"/>
      <c r="IXK94" s="47"/>
      <c r="IXL94" s="47"/>
      <c r="IXM94" s="47"/>
      <c r="IXN94" s="47"/>
      <c r="IXO94" s="47"/>
      <c r="IXP94" s="47"/>
      <c r="IXQ94" s="47"/>
      <c r="IXR94" s="47"/>
      <c r="IXS94" s="47"/>
      <c r="IXT94" s="47"/>
      <c r="IXU94" s="47"/>
      <c r="IXV94" s="47"/>
      <c r="IXW94" s="47"/>
      <c r="IXX94" s="47"/>
      <c r="IXY94" s="47"/>
      <c r="IXZ94" s="47"/>
      <c r="IYA94" s="47"/>
      <c r="IYB94" s="47"/>
      <c r="IYC94" s="47"/>
      <c r="IYD94" s="47"/>
      <c r="IYE94" s="47"/>
      <c r="IYF94" s="47"/>
      <c r="IYG94" s="47"/>
      <c r="IYH94" s="47"/>
      <c r="IYI94" s="47"/>
      <c r="IYJ94" s="47"/>
      <c r="IYK94" s="47"/>
      <c r="IYL94" s="47"/>
      <c r="IYM94" s="47"/>
      <c r="IYN94" s="47"/>
      <c r="IYO94" s="47"/>
      <c r="IYP94" s="47"/>
      <c r="IYQ94" s="47"/>
      <c r="IYR94" s="47"/>
      <c r="IYS94" s="47"/>
      <c r="IYT94" s="47"/>
      <c r="IYU94" s="47"/>
      <c r="IYV94" s="47"/>
      <c r="IYW94" s="47"/>
      <c r="IYX94" s="47"/>
      <c r="IYY94" s="47"/>
      <c r="IYZ94" s="47"/>
      <c r="IZA94" s="47"/>
      <c r="IZB94" s="47"/>
      <c r="IZC94" s="47"/>
      <c r="IZD94" s="47"/>
      <c r="IZE94" s="47"/>
      <c r="IZF94" s="47"/>
      <c r="IZG94" s="47"/>
      <c r="IZH94" s="47"/>
      <c r="IZI94" s="47"/>
      <c r="IZJ94" s="47"/>
      <c r="IZK94" s="47"/>
      <c r="IZL94" s="47"/>
      <c r="IZM94" s="47"/>
      <c r="IZN94" s="47"/>
      <c r="IZO94" s="47"/>
      <c r="IZP94" s="47"/>
      <c r="IZQ94" s="47"/>
      <c r="IZR94" s="47"/>
      <c r="IZS94" s="47"/>
      <c r="IZT94" s="47"/>
      <c r="IZU94" s="47"/>
      <c r="IZV94" s="47"/>
      <c r="IZW94" s="47"/>
      <c r="IZX94" s="47"/>
      <c r="IZY94" s="47"/>
      <c r="IZZ94" s="47"/>
      <c r="JAA94" s="47"/>
      <c r="JAB94" s="47"/>
      <c r="JAC94" s="47"/>
      <c r="JAD94" s="47"/>
      <c r="JAE94" s="47"/>
      <c r="JAF94" s="47"/>
      <c r="JAG94" s="47"/>
      <c r="JAH94" s="47"/>
      <c r="JAI94" s="47"/>
      <c r="JAJ94" s="47"/>
      <c r="JAK94" s="47"/>
      <c r="JAL94" s="47"/>
      <c r="JAM94" s="47"/>
      <c r="JAN94" s="47"/>
      <c r="JAO94" s="47"/>
      <c r="JAP94" s="47"/>
      <c r="JAQ94" s="47"/>
      <c r="JAR94" s="47"/>
      <c r="JAS94" s="47"/>
      <c r="JAT94" s="47"/>
      <c r="JAU94" s="47"/>
      <c r="JAV94" s="47"/>
      <c r="JAW94" s="47"/>
      <c r="JAX94" s="47"/>
      <c r="JAY94" s="47"/>
      <c r="JAZ94" s="47"/>
      <c r="JBA94" s="47"/>
      <c r="JBB94" s="47"/>
      <c r="JBC94" s="47"/>
      <c r="JBD94" s="47"/>
      <c r="JBE94" s="47"/>
      <c r="JBF94" s="47"/>
      <c r="JBG94" s="47"/>
      <c r="JBH94" s="47"/>
      <c r="JBI94" s="47"/>
      <c r="JBJ94" s="47"/>
      <c r="JBK94" s="47"/>
      <c r="JBL94" s="47"/>
      <c r="JBM94" s="47"/>
      <c r="JBN94" s="47"/>
      <c r="JBO94" s="47"/>
      <c r="JBP94" s="47"/>
      <c r="JBQ94" s="47"/>
      <c r="JBR94" s="47"/>
      <c r="JBS94" s="47"/>
      <c r="JBT94" s="47"/>
      <c r="JBU94" s="47"/>
      <c r="JBV94" s="47"/>
      <c r="JBW94" s="47"/>
      <c r="JBX94" s="47"/>
      <c r="JBY94" s="47"/>
      <c r="JBZ94" s="47"/>
      <c r="JCA94" s="47"/>
      <c r="JCB94" s="47"/>
      <c r="JCC94" s="47"/>
      <c r="JCD94" s="47"/>
      <c r="JCE94" s="47"/>
      <c r="JCF94" s="47"/>
      <c r="JCG94" s="47"/>
      <c r="JCH94" s="47"/>
      <c r="JCI94" s="47"/>
      <c r="JCJ94" s="47"/>
      <c r="JCK94" s="47"/>
      <c r="JCL94" s="47"/>
      <c r="JCM94" s="47"/>
      <c r="JCN94" s="47"/>
      <c r="JCO94" s="47"/>
      <c r="JCP94" s="47"/>
      <c r="JCQ94" s="47"/>
      <c r="JCR94" s="47"/>
      <c r="JCS94" s="47"/>
      <c r="JCT94" s="47"/>
      <c r="JCU94" s="47"/>
      <c r="JCV94" s="47"/>
      <c r="JCW94" s="47"/>
      <c r="JCX94" s="47"/>
      <c r="JCY94" s="47"/>
      <c r="JCZ94" s="47"/>
      <c r="JDA94" s="47"/>
      <c r="JDB94" s="47"/>
      <c r="JDC94" s="47"/>
      <c r="JDD94" s="47"/>
      <c r="JDE94" s="47"/>
      <c r="JDF94" s="47"/>
      <c r="JDG94" s="47"/>
      <c r="JDH94" s="47"/>
      <c r="JDI94" s="47"/>
      <c r="JDJ94" s="47"/>
      <c r="JDK94" s="47"/>
      <c r="JDL94" s="47"/>
      <c r="JDM94" s="47"/>
      <c r="JDN94" s="47"/>
      <c r="JDO94" s="47"/>
      <c r="JDP94" s="47"/>
      <c r="JDQ94" s="47"/>
      <c r="JDR94" s="47"/>
      <c r="JDS94" s="47"/>
      <c r="JDT94" s="47"/>
      <c r="JDU94" s="47"/>
      <c r="JDV94" s="47"/>
      <c r="JDW94" s="47"/>
      <c r="JDX94" s="47"/>
      <c r="JDY94" s="47"/>
      <c r="JDZ94" s="47"/>
      <c r="JEA94" s="47"/>
      <c r="JEB94" s="47"/>
      <c r="JEC94" s="47"/>
      <c r="JED94" s="47"/>
      <c r="JEE94" s="47"/>
      <c r="JEF94" s="47"/>
      <c r="JEG94" s="47"/>
      <c r="JEH94" s="47"/>
      <c r="JEI94" s="47"/>
      <c r="JEJ94" s="47"/>
      <c r="JEK94" s="47"/>
      <c r="JEL94" s="47"/>
      <c r="JEM94" s="47"/>
      <c r="JEN94" s="47"/>
      <c r="JEO94" s="47"/>
      <c r="JEP94" s="47"/>
      <c r="JEQ94" s="47"/>
      <c r="JER94" s="47"/>
      <c r="JES94" s="47"/>
      <c r="JET94" s="47"/>
      <c r="JEU94" s="47"/>
      <c r="JEV94" s="47"/>
      <c r="JEW94" s="47"/>
      <c r="JEX94" s="47"/>
      <c r="JEY94" s="47"/>
      <c r="JEZ94" s="47"/>
      <c r="JFA94" s="47"/>
      <c r="JFB94" s="47"/>
      <c r="JFC94" s="47"/>
      <c r="JFD94" s="47"/>
      <c r="JFE94" s="47"/>
      <c r="JFF94" s="47"/>
      <c r="JFG94" s="47"/>
      <c r="JFH94" s="47"/>
      <c r="JFI94" s="47"/>
      <c r="JFJ94" s="47"/>
      <c r="JFK94" s="47"/>
      <c r="JFL94" s="47"/>
      <c r="JFM94" s="47"/>
      <c r="JFN94" s="47"/>
      <c r="JFO94" s="47"/>
      <c r="JFP94" s="47"/>
      <c r="JFQ94" s="47"/>
      <c r="JFR94" s="47"/>
      <c r="JFS94" s="47"/>
      <c r="JFT94" s="47"/>
      <c r="JFU94" s="47"/>
      <c r="JFV94" s="47"/>
      <c r="JFW94" s="47"/>
      <c r="JFX94" s="47"/>
      <c r="JFY94" s="47"/>
      <c r="JFZ94" s="47"/>
      <c r="JGA94" s="47"/>
      <c r="JGB94" s="47"/>
      <c r="JGC94" s="47"/>
      <c r="JGD94" s="47"/>
      <c r="JGE94" s="47"/>
      <c r="JGF94" s="47"/>
      <c r="JGG94" s="47"/>
      <c r="JGH94" s="47"/>
      <c r="JGI94" s="47"/>
      <c r="JGJ94" s="47"/>
      <c r="JGK94" s="47"/>
      <c r="JGL94" s="47"/>
      <c r="JGM94" s="47"/>
      <c r="JGN94" s="47"/>
      <c r="JGO94" s="47"/>
      <c r="JGP94" s="47"/>
      <c r="JGQ94" s="47"/>
      <c r="JGR94" s="47"/>
      <c r="JGS94" s="47"/>
      <c r="JGT94" s="47"/>
      <c r="JGU94" s="47"/>
      <c r="JGV94" s="47"/>
      <c r="JGW94" s="47"/>
      <c r="JGX94" s="47"/>
      <c r="JGY94" s="47"/>
      <c r="JGZ94" s="47"/>
      <c r="JHA94" s="47"/>
      <c r="JHB94" s="47"/>
      <c r="JHC94" s="47"/>
      <c r="JHD94" s="47"/>
      <c r="JHE94" s="47"/>
      <c r="JHF94" s="47"/>
      <c r="JHG94" s="47"/>
      <c r="JHH94" s="47"/>
      <c r="JHI94" s="47"/>
      <c r="JHJ94" s="47"/>
      <c r="JHK94" s="47"/>
      <c r="JHL94" s="47"/>
      <c r="JHM94" s="47"/>
      <c r="JHN94" s="47"/>
      <c r="JHO94" s="47"/>
      <c r="JHP94" s="47"/>
      <c r="JHQ94" s="47"/>
      <c r="JHR94" s="47"/>
      <c r="JHS94" s="47"/>
      <c r="JHT94" s="47"/>
      <c r="JHU94" s="47"/>
      <c r="JHV94" s="47"/>
      <c r="JHW94" s="47"/>
      <c r="JHX94" s="47"/>
      <c r="JHY94" s="47"/>
      <c r="JHZ94" s="47"/>
      <c r="JIA94" s="47"/>
      <c r="JIB94" s="47"/>
      <c r="JIC94" s="47"/>
      <c r="JID94" s="47"/>
      <c r="JIE94" s="47"/>
      <c r="JIF94" s="47"/>
      <c r="JIG94" s="47"/>
      <c r="JIH94" s="47"/>
      <c r="JII94" s="47"/>
      <c r="JIJ94" s="47"/>
      <c r="JIK94" s="47"/>
      <c r="JIL94" s="47"/>
      <c r="JIM94" s="47"/>
      <c r="JIN94" s="47"/>
      <c r="JIO94" s="47"/>
      <c r="JIP94" s="47"/>
      <c r="JIQ94" s="47"/>
      <c r="JIR94" s="47"/>
      <c r="JIS94" s="47"/>
      <c r="JIT94" s="47"/>
      <c r="JIU94" s="47"/>
      <c r="JIV94" s="47"/>
      <c r="JIW94" s="47"/>
      <c r="JIX94" s="47"/>
      <c r="JIY94" s="47"/>
      <c r="JIZ94" s="47"/>
      <c r="JJA94" s="47"/>
      <c r="JJB94" s="47"/>
      <c r="JJC94" s="47"/>
      <c r="JJD94" s="47"/>
      <c r="JJE94" s="47"/>
      <c r="JJF94" s="47"/>
      <c r="JJG94" s="47"/>
      <c r="JJH94" s="47"/>
      <c r="JJI94" s="47"/>
      <c r="JJJ94" s="47"/>
      <c r="JJK94" s="47"/>
      <c r="JJL94" s="47"/>
      <c r="JJM94" s="47"/>
      <c r="JJN94" s="47"/>
      <c r="JJO94" s="47"/>
      <c r="JJP94" s="47"/>
      <c r="JJQ94" s="47"/>
      <c r="JJR94" s="47"/>
      <c r="JJS94" s="47"/>
      <c r="JJT94" s="47"/>
      <c r="JJU94" s="47"/>
      <c r="JJV94" s="47"/>
      <c r="JJW94" s="47"/>
      <c r="JJX94" s="47"/>
      <c r="JJY94" s="47"/>
      <c r="JJZ94" s="47"/>
      <c r="JKA94" s="47"/>
      <c r="JKB94" s="47"/>
      <c r="JKC94" s="47"/>
      <c r="JKD94" s="47"/>
      <c r="JKE94" s="47"/>
      <c r="JKF94" s="47"/>
      <c r="JKG94" s="47"/>
      <c r="JKH94" s="47"/>
      <c r="JKI94" s="47"/>
      <c r="JKJ94" s="47"/>
      <c r="JKK94" s="47"/>
      <c r="JKL94" s="47"/>
      <c r="JKM94" s="47"/>
      <c r="JKN94" s="47"/>
      <c r="JKO94" s="47"/>
      <c r="JKP94" s="47"/>
      <c r="JKQ94" s="47"/>
      <c r="JKR94" s="47"/>
      <c r="JKS94" s="47"/>
      <c r="JKT94" s="47"/>
      <c r="JKU94" s="47"/>
      <c r="JKV94" s="47"/>
      <c r="JKW94" s="47"/>
      <c r="JKX94" s="47"/>
      <c r="JKY94" s="47"/>
      <c r="JKZ94" s="47"/>
      <c r="JLA94" s="47"/>
      <c r="JLB94" s="47"/>
      <c r="JLC94" s="47"/>
      <c r="JLD94" s="47"/>
      <c r="JLE94" s="47"/>
      <c r="JLF94" s="47"/>
      <c r="JLG94" s="47"/>
      <c r="JLH94" s="47"/>
      <c r="JLI94" s="47"/>
      <c r="JLJ94" s="47"/>
      <c r="JLK94" s="47"/>
      <c r="JLL94" s="47"/>
      <c r="JLM94" s="47"/>
      <c r="JLN94" s="47"/>
      <c r="JLO94" s="47"/>
      <c r="JLP94" s="47"/>
      <c r="JLQ94" s="47"/>
      <c r="JLR94" s="47"/>
      <c r="JLS94" s="47"/>
      <c r="JLT94" s="47"/>
      <c r="JLU94" s="47"/>
      <c r="JLV94" s="47"/>
      <c r="JLW94" s="47"/>
      <c r="JLX94" s="47"/>
      <c r="JLY94" s="47"/>
      <c r="JLZ94" s="47"/>
      <c r="JMA94" s="47"/>
      <c r="JMB94" s="47"/>
      <c r="JMC94" s="47"/>
      <c r="JMD94" s="47"/>
      <c r="JME94" s="47"/>
      <c r="JMF94" s="47"/>
      <c r="JMG94" s="47"/>
      <c r="JMH94" s="47"/>
      <c r="JMI94" s="47"/>
      <c r="JMJ94" s="47"/>
      <c r="JMK94" s="47"/>
      <c r="JML94" s="47"/>
      <c r="JMM94" s="47"/>
      <c r="JMN94" s="47"/>
      <c r="JMO94" s="47"/>
      <c r="JMP94" s="47"/>
      <c r="JMQ94" s="47"/>
      <c r="JMR94" s="47"/>
      <c r="JMS94" s="47"/>
      <c r="JMT94" s="47"/>
      <c r="JMU94" s="47"/>
      <c r="JMV94" s="47"/>
      <c r="JMW94" s="47"/>
      <c r="JMX94" s="47"/>
      <c r="JMY94" s="47"/>
      <c r="JMZ94" s="47"/>
      <c r="JNA94" s="47"/>
      <c r="JNB94" s="47"/>
      <c r="JNC94" s="47"/>
      <c r="JND94" s="47"/>
      <c r="JNE94" s="47"/>
      <c r="JNF94" s="47"/>
      <c r="JNG94" s="47"/>
      <c r="JNH94" s="47"/>
      <c r="JNI94" s="47"/>
      <c r="JNJ94" s="47"/>
      <c r="JNK94" s="47"/>
      <c r="JNL94" s="47"/>
      <c r="JNM94" s="47"/>
      <c r="JNN94" s="47"/>
      <c r="JNO94" s="47"/>
      <c r="JNP94" s="47"/>
      <c r="JNQ94" s="47"/>
      <c r="JNR94" s="47"/>
      <c r="JNS94" s="47"/>
      <c r="JNT94" s="47"/>
      <c r="JNU94" s="47"/>
      <c r="JNV94" s="47"/>
      <c r="JNW94" s="47"/>
      <c r="JNX94" s="47"/>
      <c r="JNY94" s="47"/>
      <c r="JNZ94" s="47"/>
      <c r="JOA94" s="47"/>
      <c r="JOB94" s="47"/>
      <c r="JOC94" s="47"/>
      <c r="JOD94" s="47"/>
      <c r="JOE94" s="47"/>
      <c r="JOF94" s="47"/>
      <c r="JOG94" s="47"/>
      <c r="JOH94" s="47"/>
      <c r="JOI94" s="47"/>
      <c r="JOJ94" s="47"/>
      <c r="JOK94" s="47"/>
      <c r="JOL94" s="47"/>
      <c r="JOM94" s="47"/>
      <c r="JON94" s="47"/>
      <c r="JOO94" s="47"/>
      <c r="JOP94" s="47"/>
      <c r="JOQ94" s="47"/>
      <c r="JOR94" s="47"/>
      <c r="JOS94" s="47"/>
      <c r="JOT94" s="47"/>
      <c r="JOU94" s="47"/>
      <c r="JOV94" s="47"/>
      <c r="JOW94" s="47"/>
      <c r="JOX94" s="47"/>
      <c r="JOY94" s="47"/>
      <c r="JOZ94" s="47"/>
      <c r="JPA94" s="47"/>
      <c r="JPB94" s="47"/>
      <c r="JPC94" s="47"/>
      <c r="JPD94" s="47"/>
      <c r="JPE94" s="47"/>
      <c r="JPF94" s="47"/>
      <c r="JPG94" s="47"/>
      <c r="JPH94" s="47"/>
      <c r="JPI94" s="47"/>
      <c r="JPJ94" s="47"/>
      <c r="JPK94" s="47"/>
      <c r="JPL94" s="47"/>
      <c r="JPM94" s="47"/>
      <c r="JPN94" s="47"/>
      <c r="JPO94" s="47"/>
      <c r="JPP94" s="47"/>
      <c r="JPQ94" s="47"/>
      <c r="JPR94" s="47"/>
      <c r="JPS94" s="47"/>
      <c r="JPT94" s="47"/>
      <c r="JPU94" s="47"/>
      <c r="JPV94" s="47"/>
      <c r="JPW94" s="47"/>
      <c r="JPX94" s="47"/>
      <c r="JPY94" s="47"/>
      <c r="JPZ94" s="47"/>
      <c r="JQA94" s="47"/>
      <c r="JQB94" s="47"/>
      <c r="JQC94" s="47"/>
      <c r="JQD94" s="47"/>
      <c r="JQE94" s="47"/>
      <c r="JQF94" s="47"/>
      <c r="JQG94" s="47"/>
      <c r="JQH94" s="47"/>
      <c r="JQI94" s="47"/>
      <c r="JQJ94" s="47"/>
      <c r="JQK94" s="47"/>
      <c r="JQL94" s="47"/>
      <c r="JQM94" s="47"/>
      <c r="JQN94" s="47"/>
      <c r="JQO94" s="47"/>
      <c r="JQP94" s="47"/>
      <c r="JQQ94" s="47"/>
      <c r="JQR94" s="47"/>
      <c r="JQS94" s="47"/>
      <c r="JQT94" s="47"/>
      <c r="JQU94" s="47"/>
      <c r="JQV94" s="47"/>
      <c r="JQW94" s="47"/>
      <c r="JQX94" s="47"/>
      <c r="JQY94" s="47"/>
      <c r="JQZ94" s="47"/>
      <c r="JRA94" s="47"/>
      <c r="JRB94" s="47"/>
      <c r="JRC94" s="47"/>
      <c r="JRD94" s="47"/>
      <c r="JRE94" s="47"/>
      <c r="JRF94" s="47"/>
      <c r="JRG94" s="47"/>
      <c r="JRH94" s="47"/>
      <c r="JRI94" s="47"/>
      <c r="JRJ94" s="47"/>
      <c r="JRK94" s="47"/>
      <c r="JRL94" s="47"/>
      <c r="JRM94" s="47"/>
      <c r="JRN94" s="47"/>
      <c r="JRO94" s="47"/>
      <c r="JRP94" s="47"/>
      <c r="JRQ94" s="47"/>
      <c r="JRR94" s="47"/>
      <c r="JRS94" s="47"/>
      <c r="JRT94" s="47"/>
      <c r="JRU94" s="47"/>
      <c r="JRV94" s="47"/>
      <c r="JRW94" s="47"/>
      <c r="JRX94" s="47"/>
      <c r="JRY94" s="47"/>
      <c r="JRZ94" s="47"/>
      <c r="JSA94" s="47"/>
      <c r="JSB94" s="47"/>
      <c r="JSC94" s="47"/>
      <c r="JSD94" s="47"/>
      <c r="JSE94" s="47"/>
      <c r="JSF94" s="47"/>
      <c r="JSG94" s="47"/>
      <c r="JSH94" s="47"/>
      <c r="JSI94" s="47"/>
      <c r="JSJ94" s="47"/>
      <c r="JSK94" s="47"/>
      <c r="JSL94" s="47"/>
      <c r="JSM94" s="47"/>
      <c r="JSN94" s="47"/>
      <c r="JSO94" s="47"/>
      <c r="JSP94" s="47"/>
      <c r="JSQ94" s="47"/>
      <c r="JSR94" s="47"/>
      <c r="JSS94" s="47"/>
      <c r="JST94" s="47"/>
      <c r="JSU94" s="47"/>
      <c r="JSV94" s="47"/>
      <c r="JSW94" s="47"/>
      <c r="JSX94" s="47"/>
      <c r="JSY94" s="47"/>
      <c r="JSZ94" s="47"/>
      <c r="JTA94" s="47"/>
      <c r="JTB94" s="47"/>
      <c r="JTC94" s="47"/>
      <c r="JTD94" s="47"/>
      <c r="JTE94" s="47"/>
      <c r="JTF94" s="47"/>
      <c r="JTG94" s="47"/>
      <c r="JTH94" s="47"/>
      <c r="JTI94" s="47"/>
      <c r="JTJ94" s="47"/>
      <c r="JTK94" s="47"/>
      <c r="JTL94" s="47"/>
      <c r="JTM94" s="47"/>
      <c r="JTN94" s="47"/>
      <c r="JTO94" s="47"/>
      <c r="JTP94" s="47"/>
      <c r="JTQ94" s="47"/>
      <c r="JTR94" s="47"/>
      <c r="JTS94" s="47"/>
      <c r="JTT94" s="47"/>
      <c r="JTU94" s="47"/>
      <c r="JTV94" s="47"/>
      <c r="JTW94" s="47"/>
      <c r="JTX94" s="47"/>
      <c r="JTY94" s="47"/>
      <c r="JTZ94" s="47"/>
      <c r="JUA94" s="47"/>
      <c r="JUB94" s="47"/>
      <c r="JUC94" s="47"/>
      <c r="JUD94" s="47"/>
      <c r="JUE94" s="47"/>
      <c r="JUF94" s="47"/>
      <c r="JUG94" s="47"/>
      <c r="JUH94" s="47"/>
      <c r="JUI94" s="47"/>
      <c r="JUJ94" s="47"/>
      <c r="JUK94" s="47"/>
      <c r="JUL94" s="47"/>
      <c r="JUM94" s="47"/>
      <c r="JUN94" s="47"/>
      <c r="JUO94" s="47"/>
      <c r="JUP94" s="47"/>
      <c r="JUQ94" s="47"/>
      <c r="JUR94" s="47"/>
      <c r="JUS94" s="47"/>
      <c r="JUT94" s="47"/>
      <c r="JUU94" s="47"/>
      <c r="JUV94" s="47"/>
      <c r="JUW94" s="47"/>
      <c r="JUX94" s="47"/>
      <c r="JUY94" s="47"/>
      <c r="JUZ94" s="47"/>
      <c r="JVA94" s="47"/>
      <c r="JVB94" s="47"/>
      <c r="JVC94" s="47"/>
      <c r="JVD94" s="47"/>
      <c r="JVE94" s="47"/>
      <c r="JVF94" s="47"/>
      <c r="JVG94" s="47"/>
      <c r="JVH94" s="47"/>
      <c r="JVI94" s="47"/>
      <c r="JVJ94" s="47"/>
      <c r="JVK94" s="47"/>
      <c r="JVL94" s="47"/>
      <c r="JVM94" s="47"/>
      <c r="JVN94" s="47"/>
      <c r="JVO94" s="47"/>
      <c r="JVP94" s="47"/>
      <c r="JVQ94" s="47"/>
      <c r="JVR94" s="47"/>
      <c r="JVS94" s="47"/>
      <c r="JVT94" s="47"/>
      <c r="JVU94" s="47"/>
      <c r="JVV94" s="47"/>
      <c r="JVW94" s="47"/>
      <c r="JVX94" s="47"/>
      <c r="JVY94" s="47"/>
      <c r="JVZ94" s="47"/>
      <c r="JWA94" s="47"/>
      <c r="JWB94" s="47"/>
      <c r="JWC94" s="47"/>
      <c r="JWD94" s="47"/>
      <c r="JWE94" s="47"/>
      <c r="JWF94" s="47"/>
      <c r="JWG94" s="47"/>
      <c r="JWH94" s="47"/>
      <c r="JWI94" s="47"/>
      <c r="JWJ94" s="47"/>
      <c r="JWK94" s="47"/>
      <c r="JWL94" s="47"/>
      <c r="JWM94" s="47"/>
      <c r="JWN94" s="47"/>
      <c r="JWO94" s="47"/>
      <c r="JWP94" s="47"/>
      <c r="JWQ94" s="47"/>
      <c r="JWR94" s="47"/>
      <c r="JWS94" s="47"/>
      <c r="JWT94" s="47"/>
      <c r="JWU94" s="47"/>
      <c r="JWV94" s="47"/>
      <c r="JWW94" s="47"/>
      <c r="JWX94" s="47"/>
      <c r="JWY94" s="47"/>
      <c r="JWZ94" s="47"/>
      <c r="JXA94" s="47"/>
      <c r="JXB94" s="47"/>
      <c r="JXC94" s="47"/>
      <c r="JXD94" s="47"/>
      <c r="JXE94" s="47"/>
      <c r="JXF94" s="47"/>
      <c r="JXG94" s="47"/>
      <c r="JXH94" s="47"/>
      <c r="JXI94" s="47"/>
      <c r="JXJ94" s="47"/>
      <c r="JXK94" s="47"/>
      <c r="JXL94" s="47"/>
      <c r="JXM94" s="47"/>
      <c r="JXN94" s="47"/>
      <c r="JXO94" s="47"/>
      <c r="JXP94" s="47"/>
      <c r="JXQ94" s="47"/>
      <c r="JXR94" s="47"/>
      <c r="JXS94" s="47"/>
      <c r="JXT94" s="47"/>
      <c r="JXU94" s="47"/>
      <c r="JXV94" s="47"/>
      <c r="JXW94" s="47"/>
      <c r="JXX94" s="47"/>
      <c r="JXY94" s="47"/>
      <c r="JXZ94" s="47"/>
      <c r="JYA94" s="47"/>
      <c r="JYB94" s="47"/>
      <c r="JYC94" s="47"/>
      <c r="JYD94" s="47"/>
      <c r="JYE94" s="47"/>
      <c r="JYF94" s="47"/>
      <c r="JYG94" s="47"/>
      <c r="JYH94" s="47"/>
      <c r="JYI94" s="47"/>
      <c r="JYJ94" s="47"/>
      <c r="JYK94" s="47"/>
      <c r="JYL94" s="47"/>
      <c r="JYM94" s="47"/>
      <c r="JYN94" s="47"/>
      <c r="JYO94" s="47"/>
      <c r="JYP94" s="47"/>
      <c r="JYQ94" s="47"/>
      <c r="JYR94" s="47"/>
      <c r="JYS94" s="47"/>
      <c r="JYT94" s="47"/>
      <c r="JYU94" s="47"/>
      <c r="JYV94" s="47"/>
      <c r="JYW94" s="47"/>
      <c r="JYX94" s="47"/>
      <c r="JYY94" s="47"/>
      <c r="JYZ94" s="47"/>
      <c r="JZA94" s="47"/>
      <c r="JZB94" s="47"/>
      <c r="JZC94" s="47"/>
      <c r="JZD94" s="47"/>
      <c r="JZE94" s="47"/>
      <c r="JZF94" s="47"/>
      <c r="JZG94" s="47"/>
      <c r="JZH94" s="47"/>
      <c r="JZI94" s="47"/>
      <c r="JZJ94" s="47"/>
      <c r="JZK94" s="47"/>
      <c r="JZL94" s="47"/>
      <c r="JZM94" s="47"/>
      <c r="JZN94" s="47"/>
      <c r="JZO94" s="47"/>
      <c r="JZP94" s="47"/>
      <c r="JZQ94" s="47"/>
      <c r="JZR94" s="47"/>
      <c r="JZS94" s="47"/>
      <c r="JZT94" s="47"/>
      <c r="JZU94" s="47"/>
      <c r="JZV94" s="47"/>
      <c r="JZW94" s="47"/>
      <c r="JZX94" s="47"/>
      <c r="JZY94" s="47"/>
      <c r="JZZ94" s="47"/>
      <c r="KAA94" s="47"/>
      <c r="KAB94" s="47"/>
      <c r="KAC94" s="47"/>
      <c r="KAD94" s="47"/>
      <c r="KAE94" s="47"/>
      <c r="KAF94" s="47"/>
      <c r="KAG94" s="47"/>
      <c r="KAH94" s="47"/>
      <c r="KAI94" s="47"/>
      <c r="KAJ94" s="47"/>
      <c r="KAK94" s="47"/>
      <c r="KAL94" s="47"/>
      <c r="KAM94" s="47"/>
      <c r="KAN94" s="47"/>
      <c r="KAO94" s="47"/>
      <c r="KAP94" s="47"/>
      <c r="KAQ94" s="47"/>
      <c r="KAR94" s="47"/>
      <c r="KAS94" s="47"/>
      <c r="KAT94" s="47"/>
      <c r="KAU94" s="47"/>
      <c r="KAV94" s="47"/>
      <c r="KAW94" s="47"/>
      <c r="KAX94" s="47"/>
      <c r="KAY94" s="47"/>
      <c r="KAZ94" s="47"/>
      <c r="KBA94" s="47"/>
      <c r="KBB94" s="47"/>
      <c r="KBC94" s="47"/>
      <c r="KBD94" s="47"/>
      <c r="KBE94" s="47"/>
      <c r="KBF94" s="47"/>
      <c r="KBG94" s="47"/>
      <c r="KBH94" s="47"/>
      <c r="KBI94" s="47"/>
      <c r="KBJ94" s="47"/>
      <c r="KBK94" s="47"/>
      <c r="KBL94" s="47"/>
      <c r="KBM94" s="47"/>
      <c r="KBN94" s="47"/>
      <c r="KBO94" s="47"/>
      <c r="KBP94" s="47"/>
      <c r="KBQ94" s="47"/>
      <c r="KBR94" s="47"/>
      <c r="KBS94" s="47"/>
      <c r="KBT94" s="47"/>
      <c r="KBU94" s="47"/>
      <c r="KBV94" s="47"/>
      <c r="KBW94" s="47"/>
      <c r="KBX94" s="47"/>
      <c r="KBY94" s="47"/>
      <c r="KBZ94" s="47"/>
      <c r="KCA94" s="47"/>
      <c r="KCB94" s="47"/>
      <c r="KCC94" s="47"/>
      <c r="KCD94" s="47"/>
      <c r="KCE94" s="47"/>
      <c r="KCF94" s="47"/>
      <c r="KCG94" s="47"/>
      <c r="KCH94" s="47"/>
      <c r="KCI94" s="47"/>
      <c r="KCJ94" s="47"/>
      <c r="KCK94" s="47"/>
      <c r="KCL94" s="47"/>
      <c r="KCM94" s="47"/>
      <c r="KCN94" s="47"/>
      <c r="KCO94" s="47"/>
      <c r="KCP94" s="47"/>
      <c r="KCQ94" s="47"/>
      <c r="KCR94" s="47"/>
      <c r="KCS94" s="47"/>
      <c r="KCT94" s="47"/>
      <c r="KCU94" s="47"/>
      <c r="KCV94" s="47"/>
      <c r="KCW94" s="47"/>
      <c r="KCX94" s="47"/>
      <c r="KCY94" s="47"/>
      <c r="KCZ94" s="47"/>
      <c r="KDA94" s="47"/>
      <c r="KDB94" s="47"/>
      <c r="KDC94" s="47"/>
      <c r="KDD94" s="47"/>
      <c r="KDE94" s="47"/>
      <c r="KDF94" s="47"/>
      <c r="KDG94" s="47"/>
      <c r="KDH94" s="47"/>
      <c r="KDI94" s="47"/>
      <c r="KDJ94" s="47"/>
      <c r="KDK94" s="47"/>
      <c r="KDL94" s="47"/>
      <c r="KDM94" s="47"/>
      <c r="KDN94" s="47"/>
      <c r="KDO94" s="47"/>
      <c r="KDP94" s="47"/>
      <c r="KDQ94" s="47"/>
      <c r="KDR94" s="47"/>
      <c r="KDS94" s="47"/>
      <c r="KDT94" s="47"/>
      <c r="KDU94" s="47"/>
      <c r="KDV94" s="47"/>
      <c r="KDW94" s="47"/>
      <c r="KDX94" s="47"/>
      <c r="KDY94" s="47"/>
      <c r="KDZ94" s="47"/>
      <c r="KEA94" s="47"/>
      <c r="KEB94" s="47"/>
      <c r="KEC94" s="47"/>
      <c r="KED94" s="47"/>
      <c r="KEE94" s="47"/>
      <c r="KEF94" s="47"/>
      <c r="KEG94" s="47"/>
      <c r="KEH94" s="47"/>
      <c r="KEI94" s="47"/>
      <c r="KEJ94" s="47"/>
      <c r="KEK94" s="47"/>
      <c r="KEL94" s="47"/>
      <c r="KEM94" s="47"/>
      <c r="KEN94" s="47"/>
      <c r="KEO94" s="47"/>
      <c r="KEP94" s="47"/>
      <c r="KEQ94" s="47"/>
      <c r="KER94" s="47"/>
      <c r="KES94" s="47"/>
      <c r="KET94" s="47"/>
      <c r="KEU94" s="47"/>
      <c r="KEV94" s="47"/>
      <c r="KEW94" s="47"/>
      <c r="KEX94" s="47"/>
      <c r="KEY94" s="47"/>
      <c r="KEZ94" s="47"/>
      <c r="KFA94" s="47"/>
      <c r="KFB94" s="47"/>
      <c r="KFC94" s="47"/>
      <c r="KFD94" s="47"/>
      <c r="KFE94" s="47"/>
      <c r="KFF94" s="47"/>
      <c r="KFG94" s="47"/>
      <c r="KFH94" s="47"/>
      <c r="KFI94" s="47"/>
      <c r="KFJ94" s="47"/>
      <c r="KFK94" s="47"/>
      <c r="KFL94" s="47"/>
      <c r="KFM94" s="47"/>
      <c r="KFN94" s="47"/>
      <c r="KFO94" s="47"/>
      <c r="KFP94" s="47"/>
      <c r="KFQ94" s="47"/>
      <c r="KFR94" s="47"/>
      <c r="KFS94" s="47"/>
      <c r="KFT94" s="47"/>
      <c r="KFU94" s="47"/>
      <c r="KFV94" s="47"/>
      <c r="KFW94" s="47"/>
      <c r="KFX94" s="47"/>
      <c r="KFY94" s="47"/>
      <c r="KFZ94" s="47"/>
      <c r="KGA94" s="47"/>
      <c r="KGB94" s="47"/>
      <c r="KGC94" s="47"/>
      <c r="KGD94" s="47"/>
      <c r="KGE94" s="47"/>
      <c r="KGF94" s="47"/>
      <c r="KGG94" s="47"/>
      <c r="KGH94" s="47"/>
      <c r="KGI94" s="47"/>
      <c r="KGJ94" s="47"/>
      <c r="KGK94" s="47"/>
      <c r="KGL94" s="47"/>
      <c r="KGM94" s="47"/>
      <c r="KGN94" s="47"/>
      <c r="KGO94" s="47"/>
      <c r="KGP94" s="47"/>
      <c r="KGQ94" s="47"/>
      <c r="KGR94" s="47"/>
      <c r="KGS94" s="47"/>
      <c r="KGT94" s="47"/>
      <c r="KGU94" s="47"/>
      <c r="KGV94" s="47"/>
      <c r="KGW94" s="47"/>
      <c r="KGX94" s="47"/>
      <c r="KGY94" s="47"/>
      <c r="KGZ94" s="47"/>
      <c r="KHA94" s="47"/>
      <c r="KHB94" s="47"/>
      <c r="KHC94" s="47"/>
      <c r="KHD94" s="47"/>
      <c r="KHE94" s="47"/>
      <c r="KHF94" s="47"/>
      <c r="KHG94" s="47"/>
      <c r="KHH94" s="47"/>
      <c r="KHI94" s="47"/>
      <c r="KHJ94" s="47"/>
      <c r="KHK94" s="47"/>
      <c r="KHL94" s="47"/>
      <c r="KHM94" s="47"/>
      <c r="KHN94" s="47"/>
      <c r="KHO94" s="47"/>
      <c r="KHP94" s="47"/>
      <c r="KHQ94" s="47"/>
      <c r="KHR94" s="47"/>
      <c r="KHS94" s="47"/>
      <c r="KHT94" s="47"/>
      <c r="KHU94" s="47"/>
      <c r="KHV94" s="47"/>
      <c r="KHW94" s="47"/>
      <c r="KHX94" s="47"/>
      <c r="KHY94" s="47"/>
      <c r="KHZ94" s="47"/>
      <c r="KIA94" s="47"/>
      <c r="KIB94" s="47"/>
      <c r="KIC94" s="47"/>
      <c r="KID94" s="47"/>
      <c r="KIE94" s="47"/>
      <c r="KIF94" s="47"/>
      <c r="KIG94" s="47"/>
      <c r="KIH94" s="47"/>
      <c r="KII94" s="47"/>
      <c r="KIJ94" s="47"/>
      <c r="KIK94" s="47"/>
      <c r="KIL94" s="47"/>
      <c r="KIM94" s="47"/>
      <c r="KIN94" s="47"/>
      <c r="KIO94" s="47"/>
      <c r="KIP94" s="47"/>
      <c r="KIQ94" s="47"/>
      <c r="KIR94" s="47"/>
      <c r="KIS94" s="47"/>
      <c r="KIT94" s="47"/>
      <c r="KIU94" s="47"/>
      <c r="KIV94" s="47"/>
      <c r="KIW94" s="47"/>
      <c r="KIX94" s="47"/>
      <c r="KIY94" s="47"/>
      <c r="KIZ94" s="47"/>
      <c r="KJA94" s="47"/>
      <c r="KJB94" s="47"/>
      <c r="KJC94" s="47"/>
      <c r="KJD94" s="47"/>
      <c r="KJE94" s="47"/>
      <c r="KJF94" s="47"/>
      <c r="KJG94" s="47"/>
      <c r="KJH94" s="47"/>
      <c r="KJI94" s="47"/>
      <c r="KJJ94" s="47"/>
      <c r="KJK94" s="47"/>
      <c r="KJL94" s="47"/>
      <c r="KJM94" s="47"/>
      <c r="KJN94" s="47"/>
      <c r="KJO94" s="47"/>
      <c r="KJP94" s="47"/>
      <c r="KJQ94" s="47"/>
      <c r="KJR94" s="47"/>
      <c r="KJS94" s="47"/>
      <c r="KJT94" s="47"/>
      <c r="KJU94" s="47"/>
      <c r="KJV94" s="47"/>
      <c r="KJW94" s="47"/>
      <c r="KJX94" s="47"/>
      <c r="KJY94" s="47"/>
      <c r="KJZ94" s="47"/>
      <c r="KKA94" s="47"/>
      <c r="KKB94" s="47"/>
      <c r="KKC94" s="47"/>
      <c r="KKD94" s="47"/>
      <c r="KKE94" s="47"/>
      <c r="KKF94" s="47"/>
      <c r="KKG94" s="47"/>
      <c r="KKH94" s="47"/>
      <c r="KKI94" s="47"/>
      <c r="KKJ94" s="47"/>
      <c r="KKK94" s="47"/>
      <c r="KKL94" s="47"/>
      <c r="KKM94" s="47"/>
      <c r="KKN94" s="47"/>
      <c r="KKO94" s="47"/>
      <c r="KKP94" s="47"/>
      <c r="KKQ94" s="47"/>
      <c r="KKR94" s="47"/>
      <c r="KKS94" s="47"/>
      <c r="KKT94" s="47"/>
      <c r="KKU94" s="47"/>
      <c r="KKV94" s="47"/>
      <c r="KKW94" s="47"/>
      <c r="KKX94" s="47"/>
      <c r="KKY94" s="47"/>
      <c r="KKZ94" s="47"/>
      <c r="KLA94" s="47"/>
      <c r="KLB94" s="47"/>
      <c r="KLC94" s="47"/>
      <c r="KLD94" s="47"/>
      <c r="KLE94" s="47"/>
      <c r="KLF94" s="47"/>
      <c r="KLG94" s="47"/>
      <c r="KLH94" s="47"/>
      <c r="KLI94" s="47"/>
      <c r="KLJ94" s="47"/>
      <c r="KLK94" s="47"/>
      <c r="KLL94" s="47"/>
      <c r="KLM94" s="47"/>
      <c r="KLN94" s="47"/>
      <c r="KLO94" s="47"/>
      <c r="KLP94" s="47"/>
      <c r="KLQ94" s="47"/>
      <c r="KLR94" s="47"/>
      <c r="KLS94" s="47"/>
      <c r="KLT94" s="47"/>
      <c r="KLU94" s="47"/>
      <c r="KLV94" s="47"/>
      <c r="KLW94" s="47"/>
      <c r="KLX94" s="47"/>
      <c r="KLY94" s="47"/>
      <c r="KLZ94" s="47"/>
      <c r="KMA94" s="47"/>
      <c r="KMB94" s="47"/>
      <c r="KMC94" s="47"/>
      <c r="KMD94" s="47"/>
      <c r="KME94" s="47"/>
      <c r="KMF94" s="47"/>
      <c r="KMG94" s="47"/>
      <c r="KMH94" s="47"/>
      <c r="KMI94" s="47"/>
      <c r="KMJ94" s="47"/>
      <c r="KMK94" s="47"/>
      <c r="KML94" s="47"/>
      <c r="KMM94" s="47"/>
      <c r="KMN94" s="47"/>
      <c r="KMO94" s="47"/>
      <c r="KMP94" s="47"/>
      <c r="KMQ94" s="47"/>
      <c r="KMR94" s="47"/>
      <c r="KMS94" s="47"/>
      <c r="KMT94" s="47"/>
      <c r="KMU94" s="47"/>
      <c r="KMV94" s="47"/>
      <c r="KMW94" s="47"/>
      <c r="KMX94" s="47"/>
      <c r="KMY94" s="47"/>
      <c r="KMZ94" s="47"/>
      <c r="KNA94" s="47"/>
      <c r="KNB94" s="47"/>
      <c r="KNC94" s="47"/>
      <c r="KND94" s="47"/>
      <c r="KNE94" s="47"/>
      <c r="KNF94" s="47"/>
      <c r="KNG94" s="47"/>
      <c r="KNH94" s="47"/>
      <c r="KNI94" s="47"/>
      <c r="KNJ94" s="47"/>
      <c r="KNK94" s="47"/>
      <c r="KNL94" s="47"/>
      <c r="KNM94" s="47"/>
      <c r="KNN94" s="47"/>
      <c r="KNO94" s="47"/>
      <c r="KNP94" s="47"/>
      <c r="KNQ94" s="47"/>
      <c r="KNR94" s="47"/>
      <c r="KNS94" s="47"/>
      <c r="KNT94" s="47"/>
      <c r="KNU94" s="47"/>
      <c r="KNV94" s="47"/>
      <c r="KNW94" s="47"/>
      <c r="KNX94" s="47"/>
      <c r="KNY94" s="47"/>
      <c r="KNZ94" s="47"/>
      <c r="KOA94" s="47"/>
      <c r="KOB94" s="47"/>
      <c r="KOC94" s="47"/>
      <c r="KOD94" s="47"/>
      <c r="KOE94" s="47"/>
      <c r="KOF94" s="47"/>
      <c r="KOG94" s="47"/>
      <c r="KOH94" s="47"/>
      <c r="KOI94" s="47"/>
      <c r="KOJ94" s="47"/>
      <c r="KOK94" s="47"/>
      <c r="KOL94" s="47"/>
      <c r="KOM94" s="47"/>
      <c r="KON94" s="47"/>
      <c r="KOO94" s="47"/>
      <c r="KOP94" s="47"/>
      <c r="KOQ94" s="47"/>
      <c r="KOR94" s="47"/>
      <c r="KOS94" s="47"/>
      <c r="KOT94" s="47"/>
      <c r="KOU94" s="47"/>
      <c r="KOV94" s="47"/>
      <c r="KOW94" s="47"/>
      <c r="KOX94" s="47"/>
      <c r="KOY94" s="47"/>
      <c r="KOZ94" s="47"/>
      <c r="KPA94" s="47"/>
      <c r="KPB94" s="47"/>
      <c r="KPC94" s="47"/>
      <c r="KPD94" s="47"/>
      <c r="KPE94" s="47"/>
      <c r="KPF94" s="47"/>
      <c r="KPG94" s="47"/>
      <c r="KPH94" s="47"/>
      <c r="KPI94" s="47"/>
      <c r="KPJ94" s="47"/>
      <c r="KPK94" s="47"/>
      <c r="KPL94" s="47"/>
      <c r="KPM94" s="47"/>
      <c r="KPN94" s="47"/>
      <c r="KPO94" s="47"/>
      <c r="KPP94" s="47"/>
      <c r="KPQ94" s="47"/>
      <c r="KPR94" s="47"/>
      <c r="KPS94" s="47"/>
      <c r="KPT94" s="47"/>
      <c r="KPU94" s="47"/>
      <c r="KPV94" s="47"/>
      <c r="KPW94" s="47"/>
      <c r="KPX94" s="47"/>
      <c r="KPY94" s="47"/>
      <c r="KPZ94" s="47"/>
      <c r="KQA94" s="47"/>
      <c r="KQB94" s="47"/>
      <c r="KQC94" s="47"/>
      <c r="KQD94" s="47"/>
      <c r="KQE94" s="47"/>
      <c r="KQF94" s="47"/>
      <c r="KQG94" s="47"/>
      <c r="KQH94" s="47"/>
      <c r="KQI94" s="47"/>
      <c r="KQJ94" s="47"/>
      <c r="KQK94" s="47"/>
      <c r="KQL94" s="47"/>
      <c r="KQM94" s="47"/>
      <c r="KQN94" s="47"/>
      <c r="KQO94" s="47"/>
      <c r="KQP94" s="47"/>
      <c r="KQQ94" s="47"/>
      <c r="KQR94" s="47"/>
      <c r="KQS94" s="47"/>
      <c r="KQT94" s="47"/>
      <c r="KQU94" s="47"/>
      <c r="KQV94" s="47"/>
      <c r="KQW94" s="47"/>
      <c r="KQX94" s="47"/>
      <c r="KQY94" s="47"/>
      <c r="KQZ94" s="47"/>
      <c r="KRA94" s="47"/>
      <c r="KRB94" s="47"/>
      <c r="KRC94" s="47"/>
      <c r="KRD94" s="47"/>
      <c r="KRE94" s="47"/>
      <c r="KRF94" s="47"/>
      <c r="KRG94" s="47"/>
      <c r="KRH94" s="47"/>
      <c r="KRI94" s="47"/>
      <c r="KRJ94" s="47"/>
      <c r="KRK94" s="47"/>
      <c r="KRL94" s="47"/>
      <c r="KRM94" s="47"/>
      <c r="KRN94" s="47"/>
      <c r="KRO94" s="47"/>
      <c r="KRP94" s="47"/>
      <c r="KRQ94" s="47"/>
      <c r="KRR94" s="47"/>
      <c r="KRS94" s="47"/>
      <c r="KRT94" s="47"/>
      <c r="KRU94" s="47"/>
      <c r="KRV94" s="47"/>
      <c r="KRW94" s="47"/>
      <c r="KRX94" s="47"/>
      <c r="KRY94" s="47"/>
      <c r="KRZ94" s="47"/>
      <c r="KSA94" s="47"/>
      <c r="KSB94" s="47"/>
      <c r="KSC94" s="47"/>
      <c r="KSD94" s="47"/>
      <c r="KSE94" s="47"/>
      <c r="KSF94" s="47"/>
      <c r="KSG94" s="47"/>
      <c r="KSH94" s="47"/>
      <c r="KSI94" s="47"/>
      <c r="KSJ94" s="47"/>
      <c r="KSK94" s="47"/>
      <c r="KSL94" s="47"/>
      <c r="KSM94" s="47"/>
      <c r="KSN94" s="47"/>
      <c r="KSO94" s="47"/>
      <c r="KSP94" s="47"/>
      <c r="KSQ94" s="47"/>
      <c r="KSR94" s="47"/>
      <c r="KSS94" s="47"/>
      <c r="KST94" s="47"/>
      <c r="KSU94" s="47"/>
      <c r="KSV94" s="47"/>
      <c r="KSW94" s="47"/>
      <c r="KSX94" s="47"/>
      <c r="KSY94" s="47"/>
      <c r="KSZ94" s="47"/>
      <c r="KTA94" s="47"/>
      <c r="KTB94" s="47"/>
      <c r="KTC94" s="47"/>
      <c r="KTD94" s="47"/>
      <c r="KTE94" s="47"/>
      <c r="KTF94" s="47"/>
      <c r="KTG94" s="47"/>
      <c r="KTH94" s="47"/>
      <c r="KTI94" s="47"/>
      <c r="KTJ94" s="47"/>
      <c r="KTK94" s="47"/>
      <c r="KTL94" s="47"/>
      <c r="KTM94" s="47"/>
      <c r="KTN94" s="47"/>
      <c r="KTO94" s="47"/>
      <c r="KTP94" s="47"/>
      <c r="KTQ94" s="47"/>
      <c r="KTR94" s="47"/>
      <c r="KTS94" s="47"/>
      <c r="KTT94" s="47"/>
      <c r="KTU94" s="47"/>
      <c r="KTV94" s="47"/>
      <c r="KTW94" s="47"/>
      <c r="KTX94" s="47"/>
      <c r="KTY94" s="47"/>
      <c r="KTZ94" s="47"/>
      <c r="KUA94" s="47"/>
      <c r="KUB94" s="47"/>
      <c r="KUC94" s="47"/>
      <c r="KUD94" s="47"/>
      <c r="KUE94" s="47"/>
      <c r="KUF94" s="47"/>
      <c r="KUG94" s="47"/>
      <c r="KUH94" s="47"/>
      <c r="KUI94" s="47"/>
      <c r="KUJ94" s="47"/>
      <c r="KUK94" s="47"/>
      <c r="KUL94" s="47"/>
      <c r="KUM94" s="47"/>
      <c r="KUN94" s="47"/>
      <c r="KUO94" s="47"/>
      <c r="KUP94" s="47"/>
      <c r="KUQ94" s="47"/>
      <c r="KUR94" s="47"/>
      <c r="KUS94" s="47"/>
      <c r="KUT94" s="47"/>
      <c r="KUU94" s="47"/>
      <c r="KUV94" s="47"/>
      <c r="KUW94" s="47"/>
      <c r="KUX94" s="47"/>
      <c r="KUY94" s="47"/>
      <c r="KUZ94" s="47"/>
      <c r="KVA94" s="47"/>
      <c r="KVB94" s="47"/>
      <c r="KVC94" s="47"/>
      <c r="KVD94" s="47"/>
      <c r="KVE94" s="47"/>
      <c r="KVF94" s="47"/>
      <c r="KVG94" s="47"/>
      <c r="KVH94" s="47"/>
      <c r="KVI94" s="47"/>
      <c r="KVJ94" s="47"/>
      <c r="KVK94" s="47"/>
      <c r="KVL94" s="47"/>
      <c r="KVM94" s="47"/>
      <c r="KVN94" s="47"/>
      <c r="KVO94" s="47"/>
      <c r="KVP94" s="47"/>
      <c r="KVQ94" s="47"/>
      <c r="KVR94" s="47"/>
      <c r="KVS94" s="47"/>
      <c r="KVT94" s="47"/>
      <c r="KVU94" s="47"/>
      <c r="KVV94" s="47"/>
      <c r="KVW94" s="47"/>
      <c r="KVX94" s="47"/>
      <c r="KVY94" s="47"/>
      <c r="KVZ94" s="47"/>
      <c r="KWA94" s="47"/>
      <c r="KWB94" s="47"/>
      <c r="KWC94" s="47"/>
      <c r="KWD94" s="47"/>
      <c r="KWE94" s="47"/>
      <c r="KWF94" s="47"/>
      <c r="KWG94" s="47"/>
      <c r="KWH94" s="47"/>
      <c r="KWI94" s="47"/>
      <c r="KWJ94" s="47"/>
      <c r="KWK94" s="47"/>
      <c r="KWL94" s="47"/>
      <c r="KWM94" s="47"/>
      <c r="KWN94" s="47"/>
      <c r="KWO94" s="47"/>
      <c r="KWP94" s="47"/>
      <c r="KWQ94" s="47"/>
      <c r="KWR94" s="47"/>
      <c r="KWS94" s="47"/>
      <c r="KWT94" s="47"/>
      <c r="KWU94" s="47"/>
      <c r="KWV94" s="47"/>
      <c r="KWW94" s="47"/>
      <c r="KWX94" s="47"/>
      <c r="KWY94" s="47"/>
      <c r="KWZ94" s="47"/>
      <c r="KXA94" s="47"/>
      <c r="KXB94" s="47"/>
      <c r="KXC94" s="47"/>
      <c r="KXD94" s="47"/>
      <c r="KXE94" s="47"/>
      <c r="KXF94" s="47"/>
      <c r="KXG94" s="47"/>
      <c r="KXH94" s="47"/>
      <c r="KXI94" s="47"/>
      <c r="KXJ94" s="47"/>
      <c r="KXK94" s="47"/>
      <c r="KXL94" s="47"/>
      <c r="KXM94" s="47"/>
      <c r="KXN94" s="47"/>
      <c r="KXO94" s="47"/>
      <c r="KXP94" s="47"/>
      <c r="KXQ94" s="47"/>
      <c r="KXR94" s="47"/>
      <c r="KXS94" s="47"/>
      <c r="KXT94" s="47"/>
      <c r="KXU94" s="47"/>
      <c r="KXV94" s="47"/>
      <c r="KXW94" s="47"/>
      <c r="KXX94" s="47"/>
      <c r="KXY94" s="47"/>
      <c r="KXZ94" s="47"/>
      <c r="KYA94" s="47"/>
      <c r="KYB94" s="47"/>
      <c r="KYC94" s="47"/>
      <c r="KYD94" s="47"/>
      <c r="KYE94" s="47"/>
      <c r="KYF94" s="47"/>
      <c r="KYG94" s="47"/>
      <c r="KYH94" s="47"/>
      <c r="KYI94" s="47"/>
      <c r="KYJ94" s="47"/>
      <c r="KYK94" s="47"/>
      <c r="KYL94" s="47"/>
      <c r="KYM94" s="47"/>
      <c r="KYN94" s="47"/>
      <c r="KYO94" s="47"/>
      <c r="KYP94" s="47"/>
      <c r="KYQ94" s="47"/>
      <c r="KYR94" s="47"/>
      <c r="KYS94" s="47"/>
      <c r="KYT94" s="47"/>
      <c r="KYU94" s="47"/>
      <c r="KYV94" s="47"/>
      <c r="KYW94" s="47"/>
      <c r="KYX94" s="47"/>
      <c r="KYY94" s="47"/>
      <c r="KYZ94" s="47"/>
      <c r="KZA94" s="47"/>
      <c r="KZB94" s="47"/>
      <c r="KZC94" s="47"/>
      <c r="KZD94" s="47"/>
      <c r="KZE94" s="47"/>
      <c r="KZF94" s="47"/>
      <c r="KZG94" s="47"/>
      <c r="KZH94" s="47"/>
      <c r="KZI94" s="47"/>
      <c r="KZJ94" s="47"/>
      <c r="KZK94" s="47"/>
      <c r="KZL94" s="47"/>
      <c r="KZM94" s="47"/>
      <c r="KZN94" s="47"/>
      <c r="KZO94" s="47"/>
      <c r="KZP94" s="47"/>
      <c r="KZQ94" s="47"/>
      <c r="KZR94" s="47"/>
      <c r="KZS94" s="47"/>
      <c r="KZT94" s="47"/>
      <c r="KZU94" s="47"/>
      <c r="KZV94" s="47"/>
      <c r="KZW94" s="47"/>
      <c r="KZX94" s="47"/>
      <c r="KZY94" s="47"/>
      <c r="KZZ94" s="47"/>
      <c r="LAA94" s="47"/>
      <c r="LAB94" s="47"/>
      <c r="LAC94" s="47"/>
      <c r="LAD94" s="47"/>
      <c r="LAE94" s="47"/>
      <c r="LAF94" s="47"/>
      <c r="LAG94" s="47"/>
      <c r="LAH94" s="47"/>
      <c r="LAI94" s="47"/>
      <c r="LAJ94" s="47"/>
      <c r="LAK94" s="47"/>
      <c r="LAL94" s="47"/>
      <c r="LAM94" s="47"/>
      <c r="LAN94" s="47"/>
      <c r="LAO94" s="47"/>
      <c r="LAP94" s="47"/>
      <c r="LAQ94" s="47"/>
      <c r="LAR94" s="47"/>
      <c r="LAS94" s="47"/>
      <c r="LAT94" s="47"/>
      <c r="LAU94" s="47"/>
      <c r="LAV94" s="47"/>
      <c r="LAW94" s="47"/>
      <c r="LAX94" s="47"/>
      <c r="LAY94" s="47"/>
      <c r="LAZ94" s="47"/>
      <c r="LBA94" s="47"/>
      <c r="LBB94" s="47"/>
      <c r="LBC94" s="47"/>
      <c r="LBD94" s="47"/>
      <c r="LBE94" s="47"/>
      <c r="LBF94" s="47"/>
      <c r="LBG94" s="47"/>
      <c r="LBH94" s="47"/>
      <c r="LBI94" s="47"/>
      <c r="LBJ94" s="47"/>
      <c r="LBK94" s="47"/>
      <c r="LBL94" s="47"/>
      <c r="LBM94" s="47"/>
      <c r="LBN94" s="47"/>
      <c r="LBO94" s="47"/>
      <c r="LBP94" s="47"/>
      <c r="LBQ94" s="47"/>
      <c r="LBR94" s="47"/>
      <c r="LBS94" s="47"/>
      <c r="LBT94" s="47"/>
      <c r="LBU94" s="47"/>
      <c r="LBV94" s="47"/>
      <c r="LBW94" s="47"/>
      <c r="LBX94" s="47"/>
      <c r="LBY94" s="47"/>
      <c r="LBZ94" s="47"/>
      <c r="LCA94" s="47"/>
      <c r="LCB94" s="47"/>
      <c r="LCC94" s="47"/>
      <c r="LCD94" s="47"/>
      <c r="LCE94" s="47"/>
      <c r="LCF94" s="47"/>
      <c r="LCG94" s="47"/>
      <c r="LCH94" s="47"/>
      <c r="LCI94" s="47"/>
      <c r="LCJ94" s="47"/>
      <c r="LCK94" s="47"/>
      <c r="LCL94" s="47"/>
      <c r="LCM94" s="47"/>
      <c r="LCN94" s="47"/>
      <c r="LCO94" s="47"/>
      <c r="LCP94" s="47"/>
      <c r="LCQ94" s="47"/>
      <c r="LCR94" s="47"/>
      <c r="LCS94" s="47"/>
      <c r="LCT94" s="47"/>
      <c r="LCU94" s="47"/>
      <c r="LCV94" s="47"/>
      <c r="LCW94" s="47"/>
      <c r="LCX94" s="47"/>
      <c r="LCY94" s="47"/>
      <c r="LCZ94" s="47"/>
      <c r="LDA94" s="47"/>
      <c r="LDB94" s="47"/>
      <c r="LDC94" s="47"/>
      <c r="LDD94" s="47"/>
      <c r="LDE94" s="47"/>
      <c r="LDF94" s="47"/>
      <c r="LDG94" s="47"/>
      <c r="LDH94" s="47"/>
      <c r="LDI94" s="47"/>
      <c r="LDJ94" s="47"/>
      <c r="LDK94" s="47"/>
      <c r="LDL94" s="47"/>
      <c r="LDM94" s="47"/>
      <c r="LDN94" s="47"/>
      <c r="LDO94" s="47"/>
      <c r="LDP94" s="47"/>
      <c r="LDQ94" s="47"/>
      <c r="LDR94" s="47"/>
      <c r="LDS94" s="47"/>
      <c r="LDT94" s="47"/>
      <c r="LDU94" s="47"/>
      <c r="LDV94" s="47"/>
      <c r="LDW94" s="47"/>
      <c r="LDX94" s="47"/>
      <c r="LDY94" s="47"/>
      <c r="LDZ94" s="47"/>
      <c r="LEA94" s="47"/>
      <c r="LEB94" s="47"/>
      <c r="LEC94" s="47"/>
      <c r="LED94" s="47"/>
      <c r="LEE94" s="47"/>
      <c r="LEF94" s="47"/>
      <c r="LEG94" s="47"/>
      <c r="LEH94" s="47"/>
      <c r="LEI94" s="47"/>
      <c r="LEJ94" s="47"/>
      <c r="LEK94" s="47"/>
      <c r="LEL94" s="47"/>
      <c r="LEM94" s="47"/>
      <c r="LEN94" s="47"/>
      <c r="LEO94" s="47"/>
      <c r="LEP94" s="47"/>
      <c r="LEQ94" s="47"/>
      <c r="LER94" s="47"/>
      <c r="LES94" s="47"/>
      <c r="LET94" s="47"/>
      <c r="LEU94" s="47"/>
      <c r="LEV94" s="47"/>
      <c r="LEW94" s="47"/>
      <c r="LEX94" s="47"/>
      <c r="LEY94" s="47"/>
      <c r="LEZ94" s="47"/>
      <c r="LFA94" s="47"/>
      <c r="LFB94" s="47"/>
      <c r="LFC94" s="47"/>
      <c r="LFD94" s="47"/>
      <c r="LFE94" s="47"/>
      <c r="LFF94" s="47"/>
      <c r="LFG94" s="47"/>
      <c r="LFH94" s="47"/>
      <c r="LFI94" s="47"/>
      <c r="LFJ94" s="47"/>
      <c r="LFK94" s="47"/>
      <c r="LFL94" s="47"/>
      <c r="LFM94" s="47"/>
      <c r="LFN94" s="47"/>
      <c r="LFO94" s="47"/>
      <c r="LFP94" s="47"/>
      <c r="LFQ94" s="47"/>
      <c r="LFR94" s="47"/>
      <c r="LFS94" s="47"/>
      <c r="LFT94" s="47"/>
      <c r="LFU94" s="47"/>
      <c r="LFV94" s="47"/>
      <c r="LFW94" s="47"/>
      <c r="LFX94" s="47"/>
      <c r="LFY94" s="47"/>
      <c r="LFZ94" s="47"/>
      <c r="LGA94" s="47"/>
      <c r="LGB94" s="47"/>
      <c r="LGC94" s="47"/>
      <c r="LGD94" s="47"/>
      <c r="LGE94" s="47"/>
      <c r="LGF94" s="47"/>
      <c r="LGG94" s="47"/>
      <c r="LGH94" s="47"/>
      <c r="LGI94" s="47"/>
      <c r="LGJ94" s="47"/>
      <c r="LGK94" s="47"/>
      <c r="LGL94" s="47"/>
      <c r="LGM94" s="47"/>
      <c r="LGN94" s="47"/>
      <c r="LGO94" s="47"/>
      <c r="LGP94" s="47"/>
      <c r="LGQ94" s="47"/>
      <c r="LGR94" s="47"/>
      <c r="LGS94" s="47"/>
      <c r="LGT94" s="47"/>
      <c r="LGU94" s="47"/>
      <c r="LGV94" s="47"/>
      <c r="LGW94" s="47"/>
      <c r="LGX94" s="47"/>
      <c r="LGY94" s="47"/>
      <c r="LGZ94" s="47"/>
      <c r="LHA94" s="47"/>
      <c r="LHB94" s="47"/>
      <c r="LHC94" s="47"/>
      <c r="LHD94" s="47"/>
      <c r="LHE94" s="47"/>
      <c r="LHF94" s="47"/>
      <c r="LHG94" s="47"/>
      <c r="LHH94" s="47"/>
      <c r="LHI94" s="47"/>
      <c r="LHJ94" s="47"/>
      <c r="LHK94" s="47"/>
      <c r="LHL94" s="47"/>
      <c r="LHM94" s="47"/>
      <c r="LHN94" s="47"/>
      <c r="LHO94" s="47"/>
      <c r="LHP94" s="47"/>
      <c r="LHQ94" s="47"/>
      <c r="LHR94" s="47"/>
      <c r="LHS94" s="47"/>
      <c r="LHT94" s="47"/>
      <c r="LHU94" s="47"/>
      <c r="LHV94" s="47"/>
      <c r="LHW94" s="47"/>
      <c r="LHX94" s="47"/>
      <c r="LHY94" s="47"/>
      <c r="LHZ94" s="47"/>
      <c r="LIA94" s="47"/>
      <c r="LIB94" s="47"/>
      <c r="LIC94" s="47"/>
      <c r="LID94" s="47"/>
      <c r="LIE94" s="47"/>
      <c r="LIF94" s="47"/>
      <c r="LIG94" s="47"/>
      <c r="LIH94" s="47"/>
      <c r="LII94" s="47"/>
      <c r="LIJ94" s="47"/>
      <c r="LIK94" s="47"/>
      <c r="LIL94" s="47"/>
      <c r="LIM94" s="47"/>
      <c r="LIN94" s="47"/>
      <c r="LIO94" s="47"/>
      <c r="LIP94" s="47"/>
      <c r="LIQ94" s="47"/>
      <c r="LIR94" s="47"/>
      <c r="LIS94" s="47"/>
      <c r="LIT94" s="47"/>
      <c r="LIU94" s="47"/>
      <c r="LIV94" s="47"/>
      <c r="LIW94" s="47"/>
      <c r="LIX94" s="47"/>
      <c r="LIY94" s="47"/>
      <c r="LIZ94" s="47"/>
      <c r="LJA94" s="47"/>
      <c r="LJB94" s="47"/>
      <c r="LJC94" s="47"/>
      <c r="LJD94" s="47"/>
      <c r="LJE94" s="47"/>
      <c r="LJF94" s="47"/>
      <c r="LJG94" s="47"/>
      <c r="LJH94" s="47"/>
      <c r="LJI94" s="47"/>
      <c r="LJJ94" s="47"/>
      <c r="LJK94" s="47"/>
      <c r="LJL94" s="47"/>
      <c r="LJM94" s="47"/>
      <c r="LJN94" s="47"/>
      <c r="LJO94" s="47"/>
      <c r="LJP94" s="47"/>
      <c r="LJQ94" s="47"/>
      <c r="LJR94" s="47"/>
      <c r="LJS94" s="47"/>
      <c r="LJT94" s="47"/>
      <c r="LJU94" s="47"/>
      <c r="LJV94" s="47"/>
      <c r="LJW94" s="47"/>
      <c r="LJX94" s="47"/>
      <c r="LJY94" s="47"/>
      <c r="LJZ94" s="47"/>
      <c r="LKA94" s="47"/>
      <c r="LKB94" s="47"/>
      <c r="LKC94" s="47"/>
      <c r="LKD94" s="47"/>
      <c r="LKE94" s="47"/>
      <c r="LKF94" s="47"/>
      <c r="LKG94" s="47"/>
      <c r="LKH94" s="47"/>
      <c r="LKI94" s="47"/>
      <c r="LKJ94" s="47"/>
      <c r="LKK94" s="47"/>
      <c r="LKL94" s="47"/>
      <c r="LKM94" s="47"/>
      <c r="LKN94" s="47"/>
      <c r="LKO94" s="47"/>
      <c r="LKP94" s="47"/>
      <c r="LKQ94" s="47"/>
      <c r="LKR94" s="47"/>
      <c r="LKS94" s="47"/>
      <c r="LKT94" s="47"/>
      <c r="LKU94" s="47"/>
      <c r="LKV94" s="47"/>
      <c r="LKW94" s="47"/>
      <c r="LKX94" s="47"/>
      <c r="LKY94" s="47"/>
      <c r="LKZ94" s="47"/>
      <c r="LLA94" s="47"/>
      <c r="LLB94" s="47"/>
      <c r="LLC94" s="47"/>
      <c r="LLD94" s="47"/>
      <c r="LLE94" s="47"/>
      <c r="LLF94" s="47"/>
      <c r="LLG94" s="47"/>
      <c r="LLH94" s="47"/>
      <c r="LLI94" s="47"/>
      <c r="LLJ94" s="47"/>
      <c r="LLK94" s="47"/>
      <c r="LLL94" s="47"/>
      <c r="LLM94" s="47"/>
      <c r="LLN94" s="47"/>
      <c r="LLO94" s="47"/>
      <c r="LLP94" s="47"/>
      <c r="LLQ94" s="47"/>
      <c r="LLR94" s="47"/>
      <c r="LLS94" s="47"/>
      <c r="LLT94" s="47"/>
      <c r="LLU94" s="47"/>
      <c r="LLV94" s="47"/>
      <c r="LLW94" s="47"/>
      <c r="LLX94" s="47"/>
      <c r="LLY94" s="47"/>
      <c r="LLZ94" s="47"/>
      <c r="LMA94" s="47"/>
      <c r="LMB94" s="47"/>
      <c r="LMC94" s="47"/>
      <c r="LMD94" s="47"/>
      <c r="LME94" s="47"/>
      <c r="LMF94" s="47"/>
      <c r="LMG94" s="47"/>
      <c r="LMH94" s="47"/>
      <c r="LMI94" s="47"/>
      <c r="LMJ94" s="47"/>
      <c r="LMK94" s="47"/>
      <c r="LML94" s="47"/>
      <c r="LMM94" s="47"/>
      <c r="LMN94" s="47"/>
      <c r="LMO94" s="47"/>
      <c r="LMP94" s="47"/>
      <c r="LMQ94" s="47"/>
      <c r="LMR94" s="47"/>
      <c r="LMS94" s="47"/>
      <c r="LMT94" s="47"/>
      <c r="LMU94" s="47"/>
      <c r="LMV94" s="47"/>
      <c r="LMW94" s="47"/>
      <c r="LMX94" s="47"/>
      <c r="LMY94" s="47"/>
      <c r="LMZ94" s="47"/>
      <c r="LNA94" s="47"/>
      <c r="LNB94" s="47"/>
      <c r="LNC94" s="47"/>
      <c r="LND94" s="47"/>
      <c r="LNE94" s="47"/>
      <c r="LNF94" s="47"/>
      <c r="LNG94" s="47"/>
      <c r="LNH94" s="47"/>
      <c r="LNI94" s="47"/>
      <c r="LNJ94" s="47"/>
      <c r="LNK94" s="47"/>
      <c r="LNL94" s="47"/>
      <c r="LNM94" s="47"/>
      <c r="LNN94" s="47"/>
      <c r="LNO94" s="47"/>
      <c r="LNP94" s="47"/>
      <c r="LNQ94" s="47"/>
      <c r="LNR94" s="47"/>
      <c r="LNS94" s="47"/>
      <c r="LNT94" s="47"/>
      <c r="LNU94" s="47"/>
      <c r="LNV94" s="47"/>
      <c r="LNW94" s="47"/>
      <c r="LNX94" s="47"/>
      <c r="LNY94" s="47"/>
      <c r="LNZ94" s="47"/>
      <c r="LOA94" s="47"/>
      <c r="LOB94" s="47"/>
      <c r="LOC94" s="47"/>
      <c r="LOD94" s="47"/>
      <c r="LOE94" s="47"/>
      <c r="LOF94" s="47"/>
      <c r="LOG94" s="47"/>
      <c r="LOH94" s="47"/>
      <c r="LOI94" s="47"/>
      <c r="LOJ94" s="47"/>
      <c r="LOK94" s="47"/>
      <c r="LOL94" s="47"/>
      <c r="LOM94" s="47"/>
      <c r="LON94" s="47"/>
      <c r="LOO94" s="47"/>
      <c r="LOP94" s="47"/>
      <c r="LOQ94" s="47"/>
      <c r="LOR94" s="47"/>
      <c r="LOS94" s="47"/>
      <c r="LOT94" s="47"/>
      <c r="LOU94" s="47"/>
      <c r="LOV94" s="47"/>
      <c r="LOW94" s="47"/>
      <c r="LOX94" s="47"/>
      <c r="LOY94" s="47"/>
      <c r="LOZ94" s="47"/>
      <c r="LPA94" s="47"/>
      <c r="LPB94" s="47"/>
      <c r="LPC94" s="47"/>
      <c r="LPD94" s="47"/>
      <c r="LPE94" s="47"/>
      <c r="LPF94" s="47"/>
      <c r="LPG94" s="47"/>
      <c r="LPH94" s="47"/>
      <c r="LPI94" s="47"/>
      <c r="LPJ94" s="47"/>
      <c r="LPK94" s="47"/>
      <c r="LPL94" s="47"/>
      <c r="LPM94" s="47"/>
      <c r="LPN94" s="47"/>
      <c r="LPO94" s="47"/>
      <c r="LPP94" s="47"/>
      <c r="LPQ94" s="47"/>
      <c r="LPR94" s="47"/>
      <c r="LPS94" s="47"/>
      <c r="LPT94" s="47"/>
      <c r="LPU94" s="47"/>
      <c r="LPV94" s="47"/>
      <c r="LPW94" s="47"/>
      <c r="LPX94" s="47"/>
      <c r="LPY94" s="47"/>
      <c r="LPZ94" s="47"/>
      <c r="LQA94" s="47"/>
      <c r="LQB94" s="47"/>
      <c r="LQC94" s="47"/>
      <c r="LQD94" s="47"/>
      <c r="LQE94" s="47"/>
      <c r="LQF94" s="47"/>
      <c r="LQG94" s="47"/>
      <c r="LQH94" s="47"/>
      <c r="LQI94" s="47"/>
      <c r="LQJ94" s="47"/>
      <c r="LQK94" s="47"/>
      <c r="LQL94" s="47"/>
      <c r="LQM94" s="47"/>
      <c r="LQN94" s="47"/>
      <c r="LQO94" s="47"/>
      <c r="LQP94" s="47"/>
      <c r="LQQ94" s="47"/>
      <c r="LQR94" s="47"/>
      <c r="LQS94" s="47"/>
      <c r="LQT94" s="47"/>
      <c r="LQU94" s="47"/>
      <c r="LQV94" s="47"/>
      <c r="LQW94" s="47"/>
      <c r="LQX94" s="47"/>
      <c r="LQY94" s="47"/>
      <c r="LQZ94" s="47"/>
      <c r="LRA94" s="47"/>
      <c r="LRB94" s="47"/>
      <c r="LRC94" s="47"/>
      <c r="LRD94" s="47"/>
      <c r="LRE94" s="47"/>
      <c r="LRF94" s="47"/>
      <c r="LRG94" s="47"/>
      <c r="LRH94" s="47"/>
      <c r="LRI94" s="47"/>
      <c r="LRJ94" s="47"/>
      <c r="LRK94" s="47"/>
      <c r="LRL94" s="47"/>
      <c r="LRM94" s="47"/>
      <c r="LRN94" s="47"/>
      <c r="LRO94" s="47"/>
      <c r="LRP94" s="47"/>
      <c r="LRQ94" s="47"/>
      <c r="LRR94" s="47"/>
      <c r="LRS94" s="47"/>
      <c r="LRT94" s="47"/>
      <c r="LRU94" s="47"/>
      <c r="LRV94" s="47"/>
      <c r="LRW94" s="47"/>
      <c r="LRX94" s="47"/>
      <c r="LRY94" s="47"/>
      <c r="LRZ94" s="47"/>
      <c r="LSA94" s="47"/>
      <c r="LSB94" s="47"/>
      <c r="LSC94" s="47"/>
      <c r="LSD94" s="47"/>
      <c r="LSE94" s="47"/>
      <c r="LSF94" s="47"/>
      <c r="LSG94" s="47"/>
      <c r="LSH94" s="47"/>
      <c r="LSI94" s="47"/>
      <c r="LSJ94" s="47"/>
      <c r="LSK94" s="47"/>
      <c r="LSL94" s="47"/>
      <c r="LSM94" s="47"/>
      <c r="LSN94" s="47"/>
      <c r="LSO94" s="47"/>
      <c r="LSP94" s="47"/>
      <c r="LSQ94" s="47"/>
      <c r="LSR94" s="47"/>
      <c r="LSS94" s="47"/>
      <c r="LST94" s="47"/>
      <c r="LSU94" s="47"/>
      <c r="LSV94" s="47"/>
      <c r="LSW94" s="47"/>
      <c r="LSX94" s="47"/>
      <c r="LSY94" s="47"/>
      <c r="LSZ94" s="47"/>
      <c r="LTA94" s="47"/>
      <c r="LTB94" s="47"/>
      <c r="LTC94" s="47"/>
      <c r="LTD94" s="47"/>
      <c r="LTE94" s="47"/>
      <c r="LTF94" s="47"/>
      <c r="LTG94" s="47"/>
      <c r="LTH94" s="47"/>
      <c r="LTI94" s="47"/>
      <c r="LTJ94" s="47"/>
      <c r="LTK94" s="47"/>
      <c r="LTL94" s="47"/>
      <c r="LTM94" s="47"/>
      <c r="LTN94" s="47"/>
      <c r="LTO94" s="47"/>
      <c r="LTP94" s="47"/>
      <c r="LTQ94" s="47"/>
      <c r="LTR94" s="47"/>
      <c r="LTS94" s="47"/>
      <c r="LTT94" s="47"/>
      <c r="LTU94" s="47"/>
      <c r="LTV94" s="47"/>
      <c r="LTW94" s="47"/>
      <c r="LTX94" s="47"/>
      <c r="LTY94" s="47"/>
      <c r="LTZ94" s="47"/>
      <c r="LUA94" s="47"/>
      <c r="LUB94" s="47"/>
      <c r="LUC94" s="47"/>
      <c r="LUD94" s="47"/>
      <c r="LUE94" s="47"/>
      <c r="LUF94" s="47"/>
      <c r="LUG94" s="47"/>
      <c r="LUH94" s="47"/>
      <c r="LUI94" s="47"/>
      <c r="LUJ94" s="47"/>
      <c r="LUK94" s="47"/>
      <c r="LUL94" s="47"/>
      <c r="LUM94" s="47"/>
      <c r="LUN94" s="47"/>
      <c r="LUO94" s="47"/>
      <c r="LUP94" s="47"/>
      <c r="LUQ94" s="47"/>
      <c r="LUR94" s="47"/>
      <c r="LUS94" s="47"/>
      <c r="LUT94" s="47"/>
      <c r="LUU94" s="47"/>
      <c r="LUV94" s="47"/>
      <c r="LUW94" s="47"/>
      <c r="LUX94" s="47"/>
      <c r="LUY94" s="47"/>
      <c r="LUZ94" s="47"/>
      <c r="LVA94" s="47"/>
      <c r="LVB94" s="47"/>
      <c r="LVC94" s="47"/>
      <c r="LVD94" s="47"/>
      <c r="LVE94" s="47"/>
      <c r="LVF94" s="47"/>
      <c r="LVG94" s="47"/>
      <c r="LVH94" s="47"/>
      <c r="LVI94" s="47"/>
      <c r="LVJ94" s="47"/>
      <c r="LVK94" s="47"/>
      <c r="LVL94" s="47"/>
      <c r="LVM94" s="47"/>
      <c r="LVN94" s="47"/>
      <c r="LVO94" s="47"/>
      <c r="LVP94" s="47"/>
      <c r="LVQ94" s="47"/>
      <c r="LVR94" s="47"/>
      <c r="LVS94" s="47"/>
      <c r="LVT94" s="47"/>
      <c r="LVU94" s="47"/>
      <c r="LVV94" s="47"/>
      <c r="LVW94" s="47"/>
      <c r="LVX94" s="47"/>
      <c r="LVY94" s="47"/>
      <c r="LVZ94" s="47"/>
      <c r="LWA94" s="47"/>
      <c r="LWB94" s="47"/>
      <c r="LWC94" s="47"/>
      <c r="LWD94" s="47"/>
      <c r="LWE94" s="47"/>
      <c r="LWF94" s="47"/>
      <c r="LWG94" s="47"/>
      <c r="LWH94" s="47"/>
      <c r="LWI94" s="47"/>
      <c r="LWJ94" s="47"/>
      <c r="LWK94" s="47"/>
      <c r="LWL94" s="47"/>
      <c r="LWM94" s="47"/>
      <c r="LWN94" s="47"/>
      <c r="LWO94" s="47"/>
      <c r="LWP94" s="47"/>
      <c r="LWQ94" s="47"/>
      <c r="LWR94" s="47"/>
      <c r="LWS94" s="47"/>
      <c r="LWT94" s="47"/>
      <c r="LWU94" s="47"/>
      <c r="LWV94" s="47"/>
      <c r="LWW94" s="47"/>
      <c r="LWX94" s="47"/>
      <c r="LWY94" s="47"/>
      <c r="LWZ94" s="47"/>
      <c r="LXA94" s="47"/>
      <c r="LXB94" s="47"/>
      <c r="LXC94" s="47"/>
      <c r="LXD94" s="47"/>
      <c r="LXE94" s="47"/>
      <c r="LXF94" s="47"/>
      <c r="LXG94" s="47"/>
      <c r="LXH94" s="47"/>
      <c r="LXI94" s="47"/>
      <c r="LXJ94" s="47"/>
      <c r="LXK94" s="47"/>
      <c r="LXL94" s="47"/>
      <c r="LXM94" s="47"/>
      <c r="LXN94" s="47"/>
      <c r="LXO94" s="47"/>
      <c r="LXP94" s="47"/>
      <c r="LXQ94" s="47"/>
      <c r="LXR94" s="47"/>
      <c r="LXS94" s="47"/>
      <c r="LXT94" s="47"/>
      <c r="LXU94" s="47"/>
      <c r="LXV94" s="47"/>
      <c r="LXW94" s="47"/>
      <c r="LXX94" s="47"/>
      <c r="LXY94" s="47"/>
      <c r="LXZ94" s="47"/>
      <c r="LYA94" s="47"/>
      <c r="LYB94" s="47"/>
      <c r="LYC94" s="47"/>
      <c r="LYD94" s="47"/>
      <c r="LYE94" s="47"/>
      <c r="LYF94" s="47"/>
      <c r="LYG94" s="47"/>
      <c r="LYH94" s="47"/>
      <c r="LYI94" s="47"/>
      <c r="LYJ94" s="47"/>
      <c r="LYK94" s="47"/>
      <c r="LYL94" s="47"/>
      <c r="LYM94" s="47"/>
      <c r="LYN94" s="47"/>
      <c r="LYO94" s="47"/>
      <c r="LYP94" s="47"/>
      <c r="LYQ94" s="47"/>
      <c r="LYR94" s="47"/>
      <c r="LYS94" s="47"/>
      <c r="LYT94" s="47"/>
      <c r="LYU94" s="47"/>
      <c r="LYV94" s="47"/>
      <c r="LYW94" s="47"/>
      <c r="LYX94" s="47"/>
      <c r="LYY94" s="47"/>
      <c r="LYZ94" s="47"/>
      <c r="LZA94" s="47"/>
      <c r="LZB94" s="47"/>
      <c r="LZC94" s="47"/>
      <c r="LZD94" s="47"/>
      <c r="LZE94" s="47"/>
      <c r="LZF94" s="47"/>
      <c r="LZG94" s="47"/>
      <c r="LZH94" s="47"/>
      <c r="LZI94" s="47"/>
      <c r="LZJ94" s="47"/>
      <c r="LZK94" s="47"/>
      <c r="LZL94" s="47"/>
      <c r="LZM94" s="47"/>
      <c r="LZN94" s="47"/>
      <c r="LZO94" s="47"/>
      <c r="LZP94" s="47"/>
      <c r="LZQ94" s="47"/>
      <c r="LZR94" s="47"/>
      <c r="LZS94" s="47"/>
      <c r="LZT94" s="47"/>
      <c r="LZU94" s="47"/>
      <c r="LZV94" s="47"/>
      <c r="LZW94" s="47"/>
      <c r="LZX94" s="47"/>
      <c r="LZY94" s="47"/>
      <c r="LZZ94" s="47"/>
      <c r="MAA94" s="47"/>
      <c r="MAB94" s="47"/>
      <c r="MAC94" s="47"/>
      <c r="MAD94" s="47"/>
      <c r="MAE94" s="47"/>
      <c r="MAF94" s="47"/>
      <c r="MAG94" s="47"/>
      <c r="MAH94" s="47"/>
      <c r="MAI94" s="47"/>
      <c r="MAJ94" s="47"/>
      <c r="MAK94" s="47"/>
      <c r="MAL94" s="47"/>
      <c r="MAM94" s="47"/>
      <c r="MAN94" s="47"/>
      <c r="MAO94" s="47"/>
      <c r="MAP94" s="47"/>
      <c r="MAQ94" s="47"/>
      <c r="MAR94" s="47"/>
      <c r="MAS94" s="47"/>
      <c r="MAT94" s="47"/>
      <c r="MAU94" s="47"/>
      <c r="MAV94" s="47"/>
      <c r="MAW94" s="47"/>
      <c r="MAX94" s="47"/>
      <c r="MAY94" s="47"/>
      <c r="MAZ94" s="47"/>
      <c r="MBA94" s="47"/>
      <c r="MBB94" s="47"/>
      <c r="MBC94" s="47"/>
      <c r="MBD94" s="47"/>
      <c r="MBE94" s="47"/>
      <c r="MBF94" s="47"/>
      <c r="MBG94" s="47"/>
      <c r="MBH94" s="47"/>
      <c r="MBI94" s="47"/>
      <c r="MBJ94" s="47"/>
      <c r="MBK94" s="47"/>
      <c r="MBL94" s="47"/>
      <c r="MBM94" s="47"/>
      <c r="MBN94" s="47"/>
      <c r="MBO94" s="47"/>
      <c r="MBP94" s="47"/>
      <c r="MBQ94" s="47"/>
      <c r="MBR94" s="47"/>
      <c r="MBS94" s="47"/>
      <c r="MBT94" s="47"/>
      <c r="MBU94" s="47"/>
      <c r="MBV94" s="47"/>
      <c r="MBW94" s="47"/>
      <c r="MBX94" s="47"/>
      <c r="MBY94" s="47"/>
      <c r="MBZ94" s="47"/>
      <c r="MCA94" s="47"/>
      <c r="MCB94" s="47"/>
      <c r="MCC94" s="47"/>
      <c r="MCD94" s="47"/>
      <c r="MCE94" s="47"/>
      <c r="MCF94" s="47"/>
      <c r="MCG94" s="47"/>
      <c r="MCH94" s="47"/>
      <c r="MCI94" s="47"/>
      <c r="MCJ94" s="47"/>
      <c r="MCK94" s="47"/>
      <c r="MCL94" s="47"/>
      <c r="MCM94" s="47"/>
      <c r="MCN94" s="47"/>
      <c r="MCO94" s="47"/>
      <c r="MCP94" s="47"/>
      <c r="MCQ94" s="47"/>
      <c r="MCR94" s="47"/>
      <c r="MCS94" s="47"/>
      <c r="MCT94" s="47"/>
      <c r="MCU94" s="47"/>
      <c r="MCV94" s="47"/>
      <c r="MCW94" s="47"/>
      <c r="MCX94" s="47"/>
      <c r="MCY94" s="47"/>
      <c r="MCZ94" s="47"/>
      <c r="MDA94" s="47"/>
      <c r="MDB94" s="47"/>
      <c r="MDC94" s="47"/>
      <c r="MDD94" s="47"/>
      <c r="MDE94" s="47"/>
      <c r="MDF94" s="47"/>
      <c r="MDG94" s="47"/>
      <c r="MDH94" s="47"/>
      <c r="MDI94" s="47"/>
      <c r="MDJ94" s="47"/>
      <c r="MDK94" s="47"/>
      <c r="MDL94" s="47"/>
      <c r="MDM94" s="47"/>
      <c r="MDN94" s="47"/>
      <c r="MDO94" s="47"/>
      <c r="MDP94" s="47"/>
      <c r="MDQ94" s="47"/>
      <c r="MDR94" s="47"/>
      <c r="MDS94" s="47"/>
      <c r="MDT94" s="47"/>
      <c r="MDU94" s="47"/>
      <c r="MDV94" s="47"/>
      <c r="MDW94" s="47"/>
      <c r="MDX94" s="47"/>
      <c r="MDY94" s="47"/>
      <c r="MDZ94" s="47"/>
      <c r="MEA94" s="47"/>
      <c r="MEB94" s="47"/>
      <c r="MEC94" s="47"/>
      <c r="MED94" s="47"/>
      <c r="MEE94" s="47"/>
      <c r="MEF94" s="47"/>
      <c r="MEG94" s="47"/>
      <c r="MEH94" s="47"/>
      <c r="MEI94" s="47"/>
      <c r="MEJ94" s="47"/>
      <c r="MEK94" s="47"/>
      <c r="MEL94" s="47"/>
      <c r="MEM94" s="47"/>
      <c r="MEN94" s="47"/>
      <c r="MEO94" s="47"/>
      <c r="MEP94" s="47"/>
      <c r="MEQ94" s="47"/>
      <c r="MER94" s="47"/>
      <c r="MES94" s="47"/>
      <c r="MET94" s="47"/>
      <c r="MEU94" s="47"/>
      <c r="MEV94" s="47"/>
      <c r="MEW94" s="47"/>
      <c r="MEX94" s="47"/>
      <c r="MEY94" s="47"/>
      <c r="MEZ94" s="47"/>
      <c r="MFA94" s="47"/>
      <c r="MFB94" s="47"/>
      <c r="MFC94" s="47"/>
      <c r="MFD94" s="47"/>
      <c r="MFE94" s="47"/>
      <c r="MFF94" s="47"/>
      <c r="MFG94" s="47"/>
      <c r="MFH94" s="47"/>
      <c r="MFI94" s="47"/>
      <c r="MFJ94" s="47"/>
      <c r="MFK94" s="47"/>
      <c r="MFL94" s="47"/>
      <c r="MFM94" s="47"/>
      <c r="MFN94" s="47"/>
      <c r="MFO94" s="47"/>
      <c r="MFP94" s="47"/>
      <c r="MFQ94" s="47"/>
      <c r="MFR94" s="47"/>
      <c r="MFS94" s="47"/>
      <c r="MFT94" s="47"/>
      <c r="MFU94" s="47"/>
      <c r="MFV94" s="47"/>
      <c r="MFW94" s="47"/>
      <c r="MFX94" s="47"/>
      <c r="MFY94" s="47"/>
      <c r="MFZ94" s="47"/>
      <c r="MGA94" s="47"/>
      <c r="MGB94" s="47"/>
      <c r="MGC94" s="47"/>
      <c r="MGD94" s="47"/>
      <c r="MGE94" s="47"/>
      <c r="MGF94" s="47"/>
      <c r="MGG94" s="47"/>
      <c r="MGH94" s="47"/>
      <c r="MGI94" s="47"/>
      <c r="MGJ94" s="47"/>
      <c r="MGK94" s="47"/>
      <c r="MGL94" s="47"/>
      <c r="MGM94" s="47"/>
      <c r="MGN94" s="47"/>
      <c r="MGO94" s="47"/>
      <c r="MGP94" s="47"/>
      <c r="MGQ94" s="47"/>
      <c r="MGR94" s="47"/>
      <c r="MGS94" s="47"/>
      <c r="MGT94" s="47"/>
      <c r="MGU94" s="47"/>
      <c r="MGV94" s="47"/>
      <c r="MGW94" s="47"/>
      <c r="MGX94" s="47"/>
      <c r="MGY94" s="47"/>
      <c r="MGZ94" s="47"/>
      <c r="MHA94" s="47"/>
      <c r="MHB94" s="47"/>
      <c r="MHC94" s="47"/>
      <c r="MHD94" s="47"/>
      <c r="MHE94" s="47"/>
      <c r="MHF94" s="47"/>
      <c r="MHG94" s="47"/>
      <c r="MHH94" s="47"/>
      <c r="MHI94" s="47"/>
      <c r="MHJ94" s="47"/>
      <c r="MHK94" s="47"/>
      <c r="MHL94" s="47"/>
      <c r="MHM94" s="47"/>
      <c r="MHN94" s="47"/>
      <c r="MHO94" s="47"/>
      <c r="MHP94" s="47"/>
      <c r="MHQ94" s="47"/>
      <c r="MHR94" s="47"/>
      <c r="MHS94" s="47"/>
      <c r="MHT94" s="47"/>
      <c r="MHU94" s="47"/>
      <c r="MHV94" s="47"/>
      <c r="MHW94" s="47"/>
      <c r="MHX94" s="47"/>
      <c r="MHY94" s="47"/>
      <c r="MHZ94" s="47"/>
      <c r="MIA94" s="47"/>
      <c r="MIB94" s="47"/>
      <c r="MIC94" s="47"/>
      <c r="MID94" s="47"/>
      <c r="MIE94" s="47"/>
      <c r="MIF94" s="47"/>
      <c r="MIG94" s="47"/>
      <c r="MIH94" s="47"/>
      <c r="MII94" s="47"/>
      <c r="MIJ94" s="47"/>
      <c r="MIK94" s="47"/>
      <c r="MIL94" s="47"/>
      <c r="MIM94" s="47"/>
      <c r="MIN94" s="47"/>
      <c r="MIO94" s="47"/>
      <c r="MIP94" s="47"/>
      <c r="MIQ94" s="47"/>
      <c r="MIR94" s="47"/>
      <c r="MIS94" s="47"/>
      <c r="MIT94" s="47"/>
      <c r="MIU94" s="47"/>
      <c r="MIV94" s="47"/>
      <c r="MIW94" s="47"/>
      <c r="MIX94" s="47"/>
      <c r="MIY94" s="47"/>
      <c r="MIZ94" s="47"/>
      <c r="MJA94" s="47"/>
      <c r="MJB94" s="47"/>
      <c r="MJC94" s="47"/>
      <c r="MJD94" s="47"/>
      <c r="MJE94" s="47"/>
      <c r="MJF94" s="47"/>
      <c r="MJG94" s="47"/>
      <c r="MJH94" s="47"/>
      <c r="MJI94" s="47"/>
      <c r="MJJ94" s="47"/>
      <c r="MJK94" s="47"/>
      <c r="MJL94" s="47"/>
      <c r="MJM94" s="47"/>
      <c r="MJN94" s="47"/>
      <c r="MJO94" s="47"/>
      <c r="MJP94" s="47"/>
      <c r="MJQ94" s="47"/>
      <c r="MJR94" s="47"/>
      <c r="MJS94" s="47"/>
      <c r="MJT94" s="47"/>
      <c r="MJU94" s="47"/>
      <c r="MJV94" s="47"/>
      <c r="MJW94" s="47"/>
      <c r="MJX94" s="47"/>
      <c r="MJY94" s="47"/>
      <c r="MJZ94" s="47"/>
      <c r="MKA94" s="47"/>
      <c r="MKB94" s="47"/>
      <c r="MKC94" s="47"/>
      <c r="MKD94" s="47"/>
      <c r="MKE94" s="47"/>
      <c r="MKF94" s="47"/>
      <c r="MKG94" s="47"/>
      <c r="MKH94" s="47"/>
      <c r="MKI94" s="47"/>
      <c r="MKJ94" s="47"/>
      <c r="MKK94" s="47"/>
      <c r="MKL94" s="47"/>
      <c r="MKM94" s="47"/>
      <c r="MKN94" s="47"/>
      <c r="MKO94" s="47"/>
      <c r="MKP94" s="47"/>
      <c r="MKQ94" s="47"/>
      <c r="MKR94" s="47"/>
      <c r="MKS94" s="47"/>
      <c r="MKT94" s="47"/>
      <c r="MKU94" s="47"/>
      <c r="MKV94" s="47"/>
      <c r="MKW94" s="47"/>
      <c r="MKX94" s="47"/>
      <c r="MKY94" s="47"/>
      <c r="MKZ94" s="47"/>
      <c r="MLA94" s="47"/>
      <c r="MLB94" s="47"/>
      <c r="MLC94" s="47"/>
      <c r="MLD94" s="47"/>
      <c r="MLE94" s="47"/>
      <c r="MLF94" s="47"/>
      <c r="MLG94" s="47"/>
      <c r="MLH94" s="47"/>
      <c r="MLI94" s="47"/>
      <c r="MLJ94" s="47"/>
      <c r="MLK94" s="47"/>
      <c r="MLL94" s="47"/>
      <c r="MLM94" s="47"/>
      <c r="MLN94" s="47"/>
      <c r="MLO94" s="47"/>
      <c r="MLP94" s="47"/>
      <c r="MLQ94" s="47"/>
      <c r="MLR94" s="47"/>
      <c r="MLS94" s="47"/>
      <c r="MLT94" s="47"/>
      <c r="MLU94" s="47"/>
      <c r="MLV94" s="47"/>
      <c r="MLW94" s="47"/>
      <c r="MLX94" s="47"/>
      <c r="MLY94" s="47"/>
      <c r="MLZ94" s="47"/>
      <c r="MMA94" s="47"/>
      <c r="MMB94" s="47"/>
      <c r="MMC94" s="47"/>
      <c r="MMD94" s="47"/>
      <c r="MME94" s="47"/>
      <c r="MMF94" s="47"/>
      <c r="MMG94" s="47"/>
      <c r="MMH94" s="47"/>
      <c r="MMI94" s="47"/>
      <c r="MMJ94" s="47"/>
      <c r="MMK94" s="47"/>
      <c r="MML94" s="47"/>
      <c r="MMM94" s="47"/>
      <c r="MMN94" s="47"/>
      <c r="MMO94" s="47"/>
      <c r="MMP94" s="47"/>
      <c r="MMQ94" s="47"/>
      <c r="MMR94" s="47"/>
      <c r="MMS94" s="47"/>
      <c r="MMT94" s="47"/>
      <c r="MMU94" s="47"/>
      <c r="MMV94" s="47"/>
      <c r="MMW94" s="47"/>
      <c r="MMX94" s="47"/>
      <c r="MMY94" s="47"/>
      <c r="MMZ94" s="47"/>
      <c r="MNA94" s="47"/>
      <c r="MNB94" s="47"/>
      <c r="MNC94" s="47"/>
      <c r="MND94" s="47"/>
      <c r="MNE94" s="47"/>
      <c r="MNF94" s="47"/>
      <c r="MNG94" s="47"/>
      <c r="MNH94" s="47"/>
      <c r="MNI94" s="47"/>
      <c r="MNJ94" s="47"/>
      <c r="MNK94" s="47"/>
      <c r="MNL94" s="47"/>
      <c r="MNM94" s="47"/>
      <c r="MNN94" s="47"/>
      <c r="MNO94" s="47"/>
      <c r="MNP94" s="47"/>
      <c r="MNQ94" s="47"/>
      <c r="MNR94" s="47"/>
      <c r="MNS94" s="47"/>
      <c r="MNT94" s="47"/>
      <c r="MNU94" s="47"/>
      <c r="MNV94" s="47"/>
      <c r="MNW94" s="47"/>
      <c r="MNX94" s="47"/>
      <c r="MNY94" s="47"/>
      <c r="MNZ94" s="47"/>
      <c r="MOA94" s="47"/>
      <c r="MOB94" s="47"/>
      <c r="MOC94" s="47"/>
      <c r="MOD94" s="47"/>
      <c r="MOE94" s="47"/>
      <c r="MOF94" s="47"/>
      <c r="MOG94" s="47"/>
      <c r="MOH94" s="47"/>
      <c r="MOI94" s="47"/>
      <c r="MOJ94" s="47"/>
      <c r="MOK94" s="47"/>
      <c r="MOL94" s="47"/>
      <c r="MOM94" s="47"/>
      <c r="MON94" s="47"/>
      <c r="MOO94" s="47"/>
      <c r="MOP94" s="47"/>
      <c r="MOQ94" s="47"/>
      <c r="MOR94" s="47"/>
      <c r="MOS94" s="47"/>
      <c r="MOT94" s="47"/>
      <c r="MOU94" s="47"/>
      <c r="MOV94" s="47"/>
      <c r="MOW94" s="47"/>
      <c r="MOX94" s="47"/>
      <c r="MOY94" s="47"/>
      <c r="MOZ94" s="47"/>
      <c r="MPA94" s="47"/>
      <c r="MPB94" s="47"/>
      <c r="MPC94" s="47"/>
      <c r="MPD94" s="47"/>
      <c r="MPE94" s="47"/>
      <c r="MPF94" s="47"/>
      <c r="MPG94" s="47"/>
      <c r="MPH94" s="47"/>
      <c r="MPI94" s="47"/>
      <c r="MPJ94" s="47"/>
      <c r="MPK94" s="47"/>
      <c r="MPL94" s="47"/>
      <c r="MPM94" s="47"/>
      <c r="MPN94" s="47"/>
      <c r="MPO94" s="47"/>
      <c r="MPP94" s="47"/>
      <c r="MPQ94" s="47"/>
      <c r="MPR94" s="47"/>
      <c r="MPS94" s="47"/>
      <c r="MPT94" s="47"/>
      <c r="MPU94" s="47"/>
      <c r="MPV94" s="47"/>
      <c r="MPW94" s="47"/>
      <c r="MPX94" s="47"/>
      <c r="MPY94" s="47"/>
      <c r="MPZ94" s="47"/>
      <c r="MQA94" s="47"/>
      <c r="MQB94" s="47"/>
      <c r="MQC94" s="47"/>
      <c r="MQD94" s="47"/>
      <c r="MQE94" s="47"/>
      <c r="MQF94" s="47"/>
      <c r="MQG94" s="47"/>
      <c r="MQH94" s="47"/>
      <c r="MQI94" s="47"/>
      <c r="MQJ94" s="47"/>
      <c r="MQK94" s="47"/>
      <c r="MQL94" s="47"/>
      <c r="MQM94" s="47"/>
      <c r="MQN94" s="47"/>
      <c r="MQO94" s="47"/>
      <c r="MQP94" s="47"/>
      <c r="MQQ94" s="47"/>
      <c r="MQR94" s="47"/>
      <c r="MQS94" s="47"/>
      <c r="MQT94" s="47"/>
      <c r="MQU94" s="47"/>
      <c r="MQV94" s="47"/>
      <c r="MQW94" s="47"/>
      <c r="MQX94" s="47"/>
      <c r="MQY94" s="47"/>
      <c r="MQZ94" s="47"/>
      <c r="MRA94" s="47"/>
      <c r="MRB94" s="47"/>
      <c r="MRC94" s="47"/>
      <c r="MRD94" s="47"/>
      <c r="MRE94" s="47"/>
      <c r="MRF94" s="47"/>
      <c r="MRG94" s="47"/>
      <c r="MRH94" s="47"/>
      <c r="MRI94" s="47"/>
      <c r="MRJ94" s="47"/>
      <c r="MRK94" s="47"/>
      <c r="MRL94" s="47"/>
      <c r="MRM94" s="47"/>
      <c r="MRN94" s="47"/>
      <c r="MRO94" s="47"/>
      <c r="MRP94" s="47"/>
      <c r="MRQ94" s="47"/>
      <c r="MRR94" s="47"/>
      <c r="MRS94" s="47"/>
      <c r="MRT94" s="47"/>
      <c r="MRU94" s="47"/>
      <c r="MRV94" s="47"/>
      <c r="MRW94" s="47"/>
      <c r="MRX94" s="47"/>
      <c r="MRY94" s="47"/>
      <c r="MRZ94" s="47"/>
      <c r="MSA94" s="47"/>
      <c r="MSB94" s="47"/>
      <c r="MSC94" s="47"/>
      <c r="MSD94" s="47"/>
      <c r="MSE94" s="47"/>
      <c r="MSF94" s="47"/>
      <c r="MSG94" s="47"/>
      <c r="MSH94" s="47"/>
      <c r="MSI94" s="47"/>
      <c r="MSJ94" s="47"/>
      <c r="MSK94" s="47"/>
      <c r="MSL94" s="47"/>
      <c r="MSM94" s="47"/>
      <c r="MSN94" s="47"/>
      <c r="MSO94" s="47"/>
      <c r="MSP94" s="47"/>
      <c r="MSQ94" s="47"/>
      <c r="MSR94" s="47"/>
      <c r="MSS94" s="47"/>
      <c r="MST94" s="47"/>
      <c r="MSU94" s="47"/>
      <c r="MSV94" s="47"/>
      <c r="MSW94" s="47"/>
      <c r="MSX94" s="47"/>
      <c r="MSY94" s="47"/>
      <c r="MSZ94" s="47"/>
      <c r="MTA94" s="47"/>
      <c r="MTB94" s="47"/>
      <c r="MTC94" s="47"/>
      <c r="MTD94" s="47"/>
      <c r="MTE94" s="47"/>
      <c r="MTF94" s="47"/>
      <c r="MTG94" s="47"/>
      <c r="MTH94" s="47"/>
      <c r="MTI94" s="47"/>
      <c r="MTJ94" s="47"/>
      <c r="MTK94" s="47"/>
      <c r="MTL94" s="47"/>
      <c r="MTM94" s="47"/>
      <c r="MTN94" s="47"/>
      <c r="MTO94" s="47"/>
      <c r="MTP94" s="47"/>
      <c r="MTQ94" s="47"/>
      <c r="MTR94" s="47"/>
      <c r="MTS94" s="47"/>
      <c r="MTT94" s="47"/>
      <c r="MTU94" s="47"/>
      <c r="MTV94" s="47"/>
      <c r="MTW94" s="47"/>
      <c r="MTX94" s="47"/>
      <c r="MTY94" s="47"/>
      <c r="MTZ94" s="47"/>
      <c r="MUA94" s="47"/>
      <c r="MUB94" s="47"/>
      <c r="MUC94" s="47"/>
      <c r="MUD94" s="47"/>
      <c r="MUE94" s="47"/>
      <c r="MUF94" s="47"/>
      <c r="MUG94" s="47"/>
      <c r="MUH94" s="47"/>
      <c r="MUI94" s="47"/>
      <c r="MUJ94" s="47"/>
      <c r="MUK94" s="47"/>
      <c r="MUL94" s="47"/>
      <c r="MUM94" s="47"/>
      <c r="MUN94" s="47"/>
      <c r="MUO94" s="47"/>
      <c r="MUP94" s="47"/>
      <c r="MUQ94" s="47"/>
      <c r="MUR94" s="47"/>
      <c r="MUS94" s="47"/>
      <c r="MUT94" s="47"/>
      <c r="MUU94" s="47"/>
      <c r="MUV94" s="47"/>
      <c r="MUW94" s="47"/>
      <c r="MUX94" s="47"/>
      <c r="MUY94" s="47"/>
      <c r="MUZ94" s="47"/>
      <c r="MVA94" s="47"/>
      <c r="MVB94" s="47"/>
      <c r="MVC94" s="47"/>
      <c r="MVD94" s="47"/>
      <c r="MVE94" s="47"/>
      <c r="MVF94" s="47"/>
      <c r="MVG94" s="47"/>
      <c r="MVH94" s="47"/>
      <c r="MVI94" s="47"/>
      <c r="MVJ94" s="47"/>
      <c r="MVK94" s="47"/>
      <c r="MVL94" s="47"/>
      <c r="MVM94" s="47"/>
      <c r="MVN94" s="47"/>
      <c r="MVO94" s="47"/>
      <c r="MVP94" s="47"/>
      <c r="MVQ94" s="47"/>
      <c r="MVR94" s="47"/>
      <c r="MVS94" s="47"/>
      <c r="MVT94" s="47"/>
      <c r="MVU94" s="47"/>
      <c r="MVV94" s="47"/>
      <c r="MVW94" s="47"/>
      <c r="MVX94" s="47"/>
      <c r="MVY94" s="47"/>
      <c r="MVZ94" s="47"/>
      <c r="MWA94" s="47"/>
      <c r="MWB94" s="47"/>
      <c r="MWC94" s="47"/>
      <c r="MWD94" s="47"/>
      <c r="MWE94" s="47"/>
      <c r="MWF94" s="47"/>
      <c r="MWG94" s="47"/>
      <c r="MWH94" s="47"/>
      <c r="MWI94" s="47"/>
      <c r="MWJ94" s="47"/>
      <c r="MWK94" s="47"/>
      <c r="MWL94" s="47"/>
      <c r="MWM94" s="47"/>
      <c r="MWN94" s="47"/>
      <c r="MWO94" s="47"/>
      <c r="MWP94" s="47"/>
      <c r="MWQ94" s="47"/>
      <c r="MWR94" s="47"/>
      <c r="MWS94" s="47"/>
      <c r="MWT94" s="47"/>
      <c r="MWU94" s="47"/>
      <c r="MWV94" s="47"/>
      <c r="MWW94" s="47"/>
      <c r="MWX94" s="47"/>
      <c r="MWY94" s="47"/>
      <c r="MWZ94" s="47"/>
      <c r="MXA94" s="47"/>
      <c r="MXB94" s="47"/>
      <c r="MXC94" s="47"/>
      <c r="MXD94" s="47"/>
      <c r="MXE94" s="47"/>
      <c r="MXF94" s="47"/>
      <c r="MXG94" s="47"/>
      <c r="MXH94" s="47"/>
      <c r="MXI94" s="47"/>
      <c r="MXJ94" s="47"/>
      <c r="MXK94" s="47"/>
      <c r="MXL94" s="47"/>
      <c r="MXM94" s="47"/>
      <c r="MXN94" s="47"/>
      <c r="MXO94" s="47"/>
      <c r="MXP94" s="47"/>
      <c r="MXQ94" s="47"/>
      <c r="MXR94" s="47"/>
      <c r="MXS94" s="47"/>
      <c r="MXT94" s="47"/>
      <c r="MXU94" s="47"/>
      <c r="MXV94" s="47"/>
      <c r="MXW94" s="47"/>
      <c r="MXX94" s="47"/>
      <c r="MXY94" s="47"/>
      <c r="MXZ94" s="47"/>
      <c r="MYA94" s="47"/>
      <c r="MYB94" s="47"/>
      <c r="MYC94" s="47"/>
      <c r="MYD94" s="47"/>
      <c r="MYE94" s="47"/>
      <c r="MYF94" s="47"/>
      <c r="MYG94" s="47"/>
      <c r="MYH94" s="47"/>
      <c r="MYI94" s="47"/>
      <c r="MYJ94" s="47"/>
      <c r="MYK94" s="47"/>
      <c r="MYL94" s="47"/>
      <c r="MYM94" s="47"/>
      <c r="MYN94" s="47"/>
      <c r="MYO94" s="47"/>
      <c r="MYP94" s="47"/>
      <c r="MYQ94" s="47"/>
      <c r="MYR94" s="47"/>
      <c r="MYS94" s="47"/>
      <c r="MYT94" s="47"/>
      <c r="MYU94" s="47"/>
      <c r="MYV94" s="47"/>
      <c r="MYW94" s="47"/>
      <c r="MYX94" s="47"/>
      <c r="MYY94" s="47"/>
      <c r="MYZ94" s="47"/>
      <c r="MZA94" s="47"/>
      <c r="MZB94" s="47"/>
      <c r="MZC94" s="47"/>
      <c r="MZD94" s="47"/>
      <c r="MZE94" s="47"/>
      <c r="MZF94" s="47"/>
      <c r="MZG94" s="47"/>
      <c r="MZH94" s="47"/>
      <c r="MZI94" s="47"/>
      <c r="MZJ94" s="47"/>
      <c r="MZK94" s="47"/>
      <c r="MZL94" s="47"/>
      <c r="MZM94" s="47"/>
      <c r="MZN94" s="47"/>
      <c r="MZO94" s="47"/>
      <c r="MZP94" s="47"/>
      <c r="MZQ94" s="47"/>
      <c r="MZR94" s="47"/>
      <c r="MZS94" s="47"/>
      <c r="MZT94" s="47"/>
      <c r="MZU94" s="47"/>
      <c r="MZV94" s="47"/>
      <c r="MZW94" s="47"/>
      <c r="MZX94" s="47"/>
      <c r="MZY94" s="47"/>
      <c r="MZZ94" s="47"/>
      <c r="NAA94" s="47"/>
      <c r="NAB94" s="47"/>
      <c r="NAC94" s="47"/>
      <c r="NAD94" s="47"/>
      <c r="NAE94" s="47"/>
      <c r="NAF94" s="47"/>
      <c r="NAG94" s="47"/>
      <c r="NAH94" s="47"/>
      <c r="NAI94" s="47"/>
      <c r="NAJ94" s="47"/>
      <c r="NAK94" s="47"/>
      <c r="NAL94" s="47"/>
      <c r="NAM94" s="47"/>
      <c r="NAN94" s="47"/>
      <c r="NAO94" s="47"/>
      <c r="NAP94" s="47"/>
      <c r="NAQ94" s="47"/>
      <c r="NAR94" s="47"/>
      <c r="NAS94" s="47"/>
      <c r="NAT94" s="47"/>
      <c r="NAU94" s="47"/>
      <c r="NAV94" s="47"/>
      <c r="NAW94" s="47"/>
      <c r="NAX94" s="47"/>
      <c r="NAY94" s="47"/>
      <c r="NAZ94" s="47"/>
      <c r="NBA94" s="47"/>
      <c r="NBB94" s="47"/>
      <c r="NBC94" s="47"/>
      <c r="NBD94" s="47"/>
      <c r="NBE94" s="47"/>
      <c r="NBF94" s="47"/>
      <c r="NBG94" s="47"/>
      <c r="NBH94" s="47"/>
      <c r="NBI94" s="47"/>
      <c r="NBJ94" s="47"/>
      <c r="NBK94" s="47"/>
      <c r="NBL94" s="47"/>
      <c r="NBM94" s="47"/>
      <c r="NBN94" s="47"/>
      <c r="NBO94" s="47"/>
      <c r="NBP94" s="47"/>
      <c r="NBQ94" s="47"/>
      <c r="NBR94" s="47"/>
      <c r="NBS94" s="47"/>
      <c r="NBT94" s="47"/>
      <c r="NBU94" s="47"/>
      <c r="NBV94" s="47"/>
      <c r="NBW94" s="47"/>
      <c r="NBX94" s="47"/>
      <c r="NBY94" s="47"/>
      <c r="NBZ94" s="47"/>
      <c r="NCA94" s="47"/>
      <c r="NCB94" s="47"/>
      <c r="NCC94" s="47"/>
      <c r="NCD94" s="47"/>
      <c r="NCE94" s="47"/>
      <c r="NCF94" s="47"/>
      <c r="NCG94" s="47"/>
      <c r="NCH94" s="47"/>
      <c r="NCI94" s="47"/>
      <c r="NCJ94" s="47"/>
      <c r="NCK94" s="47"/>
      <c r="NCL94" s="47"/>
      <c r="NCM94" s="47"/>
      <c r="NCN94" s="47"/>
      <c r="NCO94" s="47"/>
      <c r="NCP94" s="47"/>
      <c r="NCQ94" s="47"/>
      <c r="NCR94" s="47"/>
      <c r="NCS94" s="47"/>
      <c r="NCT94" s="47"/>
      <c r="NCU94" s="47"/>
      <c r="NCV94" s="47"/>
      <c r="NCW94" s="47"/>
      <c r="NCX94" s="47"/>
      <c r="NCY94" s="47"/>
      <c r="NCZ94" s="47"/>
      <c r="NDA94" s="47"/>
      <c r="NDB94" s="47"/>
      <c r="NDC94" s="47"/>
      <c r="NDD94" s="47"/>
      <c r="NDE94" s="47"/>
      <c r="NDF94" s="47"/>
      <c r="NDG94" s="47"/>
      <c r="NDH94" s="47"/>
      <c r="NDI94" s="47"/>
      <c r="NDJ94" s="47"/>
      <c r="NDK94" s="47"/>
      <c r="NDL94" s="47"/>
      <c r="NDM94" s="47"/>
      <c r="NDN94" s="47"/>
      <c r="NDO94" s="47"/>
      <c r="NDP94" s="47"/>
      <c r="NDQ94" s="47"/>
      <c r="NDR94" s="47"/>
      <c r="NDS94" s="47"/>
      <c r="NDT94" s="47"/>
      <c r="NDU94" s="47"/>
      <c r="NDV94" s="47"/>
      <c r="NDW94" s="47"/>
      <c r="NDX94" s="47"/>
      <c r="NDY94" s="47"/>
      <c r="NDZ94" s="47"/>
      <c r="NEA94" s="47"/>
      <c r="NEB94" s="47"/>
      <c r="NEC94" s="47"/>
      <c r="NED94" s="47"/>
      <c r="NEE94" s="47"/>
      <c r="NEF94" s="47"/>
      <c r="NEG94" s="47"/>
      <c r="NEH94" s="47"/>
      <c r="NEI94" s="47"/>
      <c r="NEJ94" s="47"/>
      <c r="NEK94" s="47"/>
      <c r="NEL94" s="47"/>
      <c r="NEM94" s="47"/>
      <c r="NEN94" s="47"/>
      <c r="NEO94" s="47"/>
      <c r="NEP94" s="47"/>
      <c r="NEQ94" s="47"/>
      <c r="NER94" s="47"/>
      <c r="NES94" s="47"/>
      <c r="NET94" s="47"/>
      <c r="NEU94" s="47"/>
      <c r="NEV94" s="47"/>
      <c r="NEW94" s="47"/>
      <c r="NEX94" s="47"/>
      <c r="NEY94" s="47"/>
      <c r="NEZ94" s="47"/>
      <c r="NFA94" s="47"/>
      <c r="NFB94" s="47"/>
      <c r="NFC94" s="47"/>
      <c r="NFD94" s="47"/>
      <c r="NFE94" s="47"/>
      <c r="NFF94" s="47"/>
      <c r="NFG94" s="47"/>
      <c r="NFH94" s="47"/>
      <c r="NFI94" s="47"/>
      <c r="NFJ94" s="47"/>
      <c r="NFK94" s="47"/>
      <c r="NFL94" s="47"/>
      <c r="NFM94" s="47"/>
      <c r="NFN94" s="47"/>
      <c r="NFO94" s="47"/>
      <c r="NFP94" s="47"/>
      <c r="NFQ94" s="47"/>
      <c r="NFR94" s="47"/>
      <c r="NFS94" s="47"/>
      <c r="NFT94" s="47"/>
      <c r="NFU94" s="47"/>
      <c r="NFV94" s="47"/>
      <c r="NFW94" s="47"/>
      <c r="NFX94" s="47"/>
      <c r="NFY94" s="47"/>
      <c r="NFZ94" s="47"/>
      <c r="NGA94" s="47"/>
      <c r="NGB94" s="47"/>
      <c r="NGC94" s="47"/>
      <c r="NGD94" s="47"/>
      <c r="NGE94" s="47"/>
      <c r="NGF94" s="47"/>
      <c r="NGG94" s="47"/>
      <c r="NGH94" s="47"/>
      <c r="NGI94" s="47"/>
      <c r="NGJ94" s="47"/>
      <c r="NGK94" s="47"/>
      <c r="NGL94" s="47"/>
      <c r="NGM94" s="47"/>
      <c r="NGN94" s="47"/>
      <c r="NGO94" s="47"/>
      <c r="NGP94" s="47"/>
      <c r="NGQ94" s="47"/>
      <c r="NGR94" s="47"/>
      <c r="NGS94" s="47"/>
      <c r="NGT94" s="47"/>
      <c r="NGU94" s="47"/>
      <c r="NGV94" s="47"/>
      <c r="NGW94" s="47"/>
      <c r="NGX94" s="47"/>
      <c r="NGY94" s="47"/>
      <c r="NGZ94" s="47"/>
      <c r="NHA94" s="47"/>
      <c r="NHB94" s="47"/>
      <c r="NHC94" s="47"/>
      <c r="NHD94" s="47"/>
      <c r="NHE94" s="47"/>
      <c r="NHF94" s="47"/>
      <c r="NHG94" s="47"/>
      <c r="NHH94" s="47"/>
      <c r="NHI94" s="47"/>
      <c r="NHJ94" s="47"/>
      <c r="NHK94" s="47"/>
      <c r="NHL94" s="47"/>
      <c r="NHM94" s="47"/>
      <c r="NHN94" s="47"/>
      <c r="NHO94" s="47"/>
      <c r="NHP94" s="47"/>
      <c r="NHQ94" s="47"/>
      <c r="NHR94" s="47"/>
      <c r="NHS94" s="47"/>
      <c r="NHT94" s="47"/>
      <c r="NHU94" s="47"/>
      <c r="NHV94" s="47"/>
      <c r="NHW94" s="47"/>
      <c r="NHX94" s="47"/>
      <c r="NHY94" s="47"/>
      <c r="NHZ94" s="47"/>
      <c r="NIA94" s="47"/>
      <c r="NIB94" s="47"/>
      <c r="NIC94" s="47"/>
      <c r="NID94" s="47"/>
      <c r="NIE94" s="47"/>
      <c r="NIF94" s="47"/>
      <c r="NIG94" s="47"/>
      <c r="NIH94" s="47"/>
      <c r="NII94" s="47"/>
      <c r="NIJ94" s="47"/>
      <c r="NIK94" s="47"/>
      <c r="NIL94" s="47"/>
      <c r="NIM94" s="47"/>
      <c r="NIN94" s="47"/>
      <c r="NIO94" s="47"/>
      <c r="NIP94" s="47"/>
      <c r="NIQ94" s="47"/>
      <c r="NIR94" s="47"/>
      <c r="NIS94" s="47"/>
      <c r="NIT94" s="47"/>
      <c r="NIU94" s="47"/>
      <c r="NIV94" s="47"/>
      <c r="NIW94" s="47"/>
      <c r="NIX94" s="47"/>
      <c r="NIY94" s="47"/>
      <c r="NIZ94" s="47"/>
      <c r="NJA94" s="47"/>
      <c r="NJB94" s="47"/>
      <c r="NJC94" s="47"/>
      <c r="NJD94" s="47"/>
      <c r="NJE94" s="47"/>
      <c r="NJF94" s="47"/>
      <c r="NJG94" s="47"/>
      <c r="NJH94" s="47"/>
      <c r="NJI94" s="47"/>
      <c r="NJJ94" s="47"/>
      <c r="NJK94" s="47"/>
      <c r="NJL94" s="47"/>
      <c r="NJM94" s="47"/>
      <c r="NJN94" s="47"/>
      <c r="NJO94" s="47"/>
      <c r="NJP94" s="47"/>
      <c r="NJQ94" s="47"/>
      <c r="NJR94" s="47"/>
      <c r="NJS94" s="47"/>
      <c r="NJT94" s="47"/>
      <c r="NJU94" s="47"/>
      <c r="NJV94" s="47"/>
      <c r="NJW94" s="47"/>
      <c r="NJX94" s="47"/>
      <c r="NJY94" s="47"/>
      <c r="NJZ94" s="47"/>
      <c r="NKA94" s="47"/>
      <c r="NKB94" s="47"/>
      <c r="NKC94" s="47"/>
      <c r="NKD94" s="47"/>
      <c r="NKE94" s="47"/>
      <c r="NKF94" s="47"/>
      <c r="NKG94" s="47"/>
      <c r="NKH94" s="47"/>
      <c r="NKI94" s="47"/>
      <c r="NKJ94" s="47"/>
      <c r="NKK94" s="47"/>
      <c r="NKL94" s="47"/>
      <c r="NKM94" s="47"/>
      <c r="NKN94" s="47"/>
      <c r="NKO94" s="47"/>
      <c r="NKP94" s="47"/>
      <c r="NKQ94" s="47"/>
      <c r="NKR94" s="47"/>
      <c r="NKS94" s="47"/>
      <c r="NKT94" s="47"/>
      <c r="NKU94" s="47"/>
      <c r="NKV94" s="47"/>
      <c r="NKW94" s="47"/>
      <c r="NKX94" s="47"/>
      <c r="NKY94" s="47"/>
      <c r="NKZ94" s="47"/>
      <c r="NLA94" s="47"/>
      <c r="NLB94" s="47"/>
      <c r="NLC94" s="47"/>
      <c r="NLD94" s="47"/>
      <c r="NLE94" s="47"/>
      <c r="NLF94" s="47"/>
      <c r="NLG94" s="47"/>
      <c r="NLH94" s="47"/>
      <c r="NLI94" s="47"/>
      <c r="NLJ94" s="47"/>
      <c r="NLK94" s="47"/>
      <c r="NLL94" s="47"/>
      <c r="NLM94" s="47"/>
      <c r="NLN94" s="47"/>
      <c r="NLO94" s="47"/>
      <c r="NLP94" s="47"/>
      <c r="NLQ94" s="47"/>
      <c r="NLR94" s="47"/>
      <c r="NLS94" s="47"/>
      <c r="NLT94" s="47"/>
      <c r="NLU94" s="47"/>
      <c r="NLV94" s="47"/>
      <c r="NLW94" s="47"/>
      <c r="NLX94" s="47"/>
      <c r="NLY94" s="47"/>
      <c r="NLZ94" s="47"/>
      <c r="NMA94" s="47"/>
      <c r="NMB94" s="47"/>
      <c r="NMC94" s="47"/>
      <c r="NMD94" s="47"/>
      <c r="NME94" s="47"/>
      <c r="NMF94" s="47"/>
      <c r="NMG94" s="47"/>
      <c r="NMH94" s="47"/>
      <c r="NMI94" s="47"/>
      <c r="NMJ94" s="47"/>
      <c r="NMK94" s="47"/>
      <c r="NML94" s="47"/>
      <c r="NMM94" s="47"/>
      <c r="NMN94" s="47"/>
      <c r="NMO94" s="47"/>
      <c r="NMP94" s="47"/>
      <c r="NMQ94" s="47"/>
      <c r="NMR94" s="47"/>
      <c r="NMS94" s="47"/>
      <c r="NMT94" s="47"/>
      <c r="NMU94" s="47"/>
      <c r="NMV94" s="47"/>
      <c r="NMW94" s="47"/>
      <c r="NMX94" s="47"/>
      <c r="NMY94" s="47"/>
      <c r="NMZ94" s="47"/>
      <c r="NNA94" s="47"/>
      <c r="NNB94" s="47"/>
      <c r="NNC94" s="47"/>
      <c r="NND94" s="47"/>
      <c r="NNE94" s="47"/>
      <c r="NNF94" s="47"/>
      <c r="NNG94" s="47"/>
      <c r="NNH94" s="47"/>
      <c r="NNI94" s="47"/>
      <c r="NNJ94" s="47"/>
      <c r="NNK94" s="47"/>
      <c r="NNL94" s="47"/>
      <c r="NNM94" s="47"/>
      <c r="NNN94" s="47"/>
      <c r="NNO94" s="47"/>
      <c r="NNP94" s="47"/>
      <c r="NNQ94" s="47"/>
      <c r="NNR94" s="47"/>
      <c r="NNS94" s="47"/>
      <c r="NNT94" s="47"/>
      <c r="NNU94" s="47"/>
      <c r="NNV94" s="47"/>
      <c r="NNW94" s="47"/>
      <c r="NNX94" s="47"/>
      <c r="NNY94" s="47"/>
      <c r="NNZ94" s="47"/>
      <c r="NOA94" s="47"/>
      <c r="NOB94" s="47"/>
      <c r="NOC94" s="47"/>
      <c r="NOD94" s="47"/>
      <c r="NOE94" s="47"/>
      <c r="NOF94" s="47"/>
      <c r="NOG94" s="47"/>
      <c r="NOH94" s="47"/>
      <c r="NOI94" s="47"/>
      <c r="NOJ94" s="47"/>
      <c r="NOK94" s="47"/>
      <c r="NOL94" s="47"/>
      <c r="NOM94" s="47"/>
      <c r="NON94" s="47"/>
      <c r="NOO94" s="47"/>
      <c r="NOP94" s="47"/>
      <c r="NOQ94" s="47"/>
      <c r="NOR94" s="47"/>
      <c r="NOS94" s="47"/>
      <c r="NOT94" s="47"/>
      <c r="NOU94" s="47"/>
      <c r="NOV94" s="47"/>
      <c r="NOW94" s="47"/>
      <c r="NOX94" s="47"/>
      <c r="NOY94" s="47"/>
      <c r="NOZ94" s="47"/>
      <c r="NPA94" s="47"/>
      <c r="NPB94" s="47"/>
      <c r="NPC94" s="47"/>
      <c r="NPD94" s="47"/>
      <c r="NPE94" s="47"/>
      <c r="NPF94" s="47"/>
      <c r="NPG94" s="47"/>
      <c r="NPH94" s="47"/>
      <c r="NPI94" s="47"/>
      <c r="NPJ94" s="47"/>
      <c r="NPK94" s="47"/>
      <c r="NPL94" s="47"/>
      <c r="NPM94" s="47"/>
      <c r="NPN94" s="47"/>
      <c r="NPO94" s="47"/>
      <c r="NPP94" s="47"/>
      <c r="NPQ94" s="47"/>
      <c r="NPR94" s="47"/>
      <c r="NPS94" s="47"/>
      <c r="NPT94" s="47"/>
      <c r="NPU94" s="47"/>
      <c r="NPV94" s="47"/>
      <c r="NPW94" s="47"/>
      <c r="NPX94" s="47"/>
      <c r="NPY94" s="47"/>
      <c r="NPZ94" s="47"/>
      <c r="NQA94" s="47"/>
      <c r="NQB94" s="47"/>
      <c r="NQC94" s="47"/>
      <c r="NQD94" s="47"/>
      <c r="NQE94" s="47"/>
      <c r="NQF94" s="47"/>
      <c r="NQG94" s="47"/>
      <c r="NQH94" s="47"/>
      <c r="NQI94" s="47"/>
      <c r="NQJ94" s="47"/>
      <c r="NQK94" s="47"/>
      <c r="NQL94" s="47"/>
      <c r="NQM94" s="47"/>
      <c r="NQN94" s="47"/>
      <c r="NQO94" s="47"/>
      <c r="NQP94" s="47"/>
      <c r="NQQ94" s="47"/>
      <c r="NQR94" s="47"/>
      <c r="NQS94" s="47"/>
      <c r="NQT94" s="47"/>
      <c r="NQU94" s="47"/>
      <c r="NQV94" s="47"/>
      <c r="NQW94" s="47"/>
      <c r="NQX94" s="47"/>
      <c r="NQY94" s="47"/>
      <c r="NQZ94" s="47"/>
      <c r="NRA94" s="47"/>
      <c r="NRB94" s="47"/>
      <c r="NRC94" s="47"/>
      <c r="NRD94" s="47"/>
      <c r="NRE94" s="47"/>
      <c r="NRF94" s="47"/>
      <c r="NRG94" s="47"/>
      <c r="NRH94" s="47"/>
      <c r="NRI94" s="47"/>
      <c r="NRJ94" s="47"/>
      <c r="NRK94" s="47"/>
      <c r="NRL94" s="47"/>
      <c r="NRM94" s="47"/>
      <c r="NRN94" s="47"/>
      <c r="NRO94" s="47"/>
      <c r="NRP94" s="47"/>
      <c r="NRQ94" s="47"/>
      <c r="NRR94" s="47"/>
      <c r="NRS94" s="47"/>
      <c r="NRT94" s="47"/>
      <c r="NRU94" s="47"/>
      <c r="NRV94" s="47"/>
      <c r="NRW94" s="47"/>
      <c r="NRX94" s="47"/>
      <c r="NRY94" s="47"/>
      <c r="NRZ94" s="47"/>
      <c r="NSA94" s="47"/>
      <c r="NSB94" s="47"/>
      <c r="NSC94" s="47"/>
      <c r="NSD94" s="47"/>
      <c r="NSE94" s="47"/>
      <c r="NSF94" s="47"/>
      <c r="NSG94" s="47"/>
      <c r="NSH94" s="47"/>
      <c r="NSI94" s="47"/>
      <c r="NSJ94" s="47"/>
      <c r="NSK94" s="47"/>
      <c r="NSL94" s="47"/>
      <c r="NSM94" s="47"/>
      <c r="NSN94" s="47"/>
      <c r="NSO94" s="47"/>
      <c r="NSP94" s="47"/>
      <c r="NSQ94" s="47"/>
      <c r="NSR94" s="47"/>
      <c r="NSS94" s="47"/>
      <c r="NST94" s="47"/>
      <c r="NSU94" s="47"/>
      <c r="NSV94" s="47"/>
      <c r="NSW94" s="47"/>
      <c r="NSX94" s="47"/>
      <c r="NSY94" s="47"/>
      <c r="NSZ94" s="47"/>
      <c r="NTA94" s="47"/>
      <c r="NTB94" s="47"/>
      <c r="NTC94" s="47"/>
      <c r="NTD94" s="47"/>
      <c r="NTE94" s="47"/>
      <c r="NTF94" s="47"/>
      <c r="NTG94" s="47"/>
      <c r="NTH94" s="47"/>
      <c r="NTI94" s="47"/>
      <c r="NTJ94" s="47"/>
      <c r="NTK94" s="47"/>
      <c r="NTL94" s="47"/>
      <c r="NTM94" s="47"/>
      <c r="NTN94" s="47"/>
      <c r="NTO94" s="47"/>
      <c r="NTP94" s="47"/>
      <c r="NTQ94" s="47"/>
      <c r="NTR94" s="47"/>
      <c r="NTS94" s="47"/>
      <c r="NTT94" s="47"/>
      <c r="NTU94" s="47"/>
      <c r="NTV94" s="47"/>
      <c r="NTW94" s="47"/>
      <c r="NTX94" s="47"/>
      <c r="NTY94" s="47"/>
      <c r="NTZ94" s="47"/>
      <c r="NUA94" s="47"/>
      <c r="NUB94" s="47"/>
      <c r="NUC94" s="47"/>
      <c r="NUD94" s="47"/>
      <c r="NUE94" s="47"/>
      <c r="NUF94" s="47"/>
      <c r="NUG94" s="47"/>
      <c r="NUH94" s="47"/>
      <c r="NUI94" s="47"/>
      <c r="NUJ94" s="47"/>
      <c r="NUK94" s="47"/>
      <c r="NUL94" s="47"/>
      <c r="NUM94" s="47"/>
      <c r="NUN94" s="47"/>
      <c r="NUO94" s="47"/>
      <c r="NUP94" s="47"/>
      <c r="NUQ94" s="47"/>
      <c r="NUR94" s="47"/>
      <c r="NUS94" s="47"/>
      <c r="NUT94" s="47"/>
      <c r="NUU94" s="47"/>
      <c r="NUV94" s="47"/>
      <c r="NUW94" s="47"/>
      <c r="NUX94" s="47"/>
      <c r="NUY94" s="47"/>
      <c r="NUZ94" s="47"/>
      <c r="NVA94" s="47"/>
      <c r="NVB94" s="47"/>
      <c r="NVC94" s="47"/>
      <c r="NVD94" s="47"/>
      <c r="NVE94" s="47"/>
      <c r="NVF94" s="47"/>
      <c r="NVG94" s="47"/>
      <c r="NVH94" s="47"/>
      <c r="NVI94" s="47"/>
      <c r="NVJ94" s="47"/>
      <c r="NVK94" s="47"/>
      <c r="NVL94" s="47"/>
      <c r="NVM94" s="47"/>
      <c r="NVN94" s="47"/>
      <c r="NVO94" s="47"/>
      <c r="NVP94" s="47"/>
      <c r="NVQ94" s="47"/>
      <c r="NVR94" s="47"/>
      <c r="NVS94" s="47"/>
      <c r="NVT94" s="47"/>
      <c r="NVU94" s="47"/>
      <c r="NVV94" s="47"/>
      <c r="NVW94" s="47"/>
      <c r="NVX94" s="47"/>
      <c r="NVY94" s="47"/>
      <c r="NVZ94" s="47"/>
      <c r="NWA94" s="47"/>
      <c r="NWB94" s="47"/>
      <c r="NWC94" s="47"/>
      <c r="NWD94" s="47"/>
      <c r="NWE94" s="47"/>
      <c r="NWF94" s="47"/>
      <c r="NWG94" s="47"/>
      <c r="NWH94" s="47"/>
      <c r="NWI94" s="47"/>
      <c r="NWJ94" s="47"/>
      <c r="NWK94" s="47"/>
      <c r="NWL94" s="47"/>
      <c r="NWM94" s="47"/>
      <c r="NWN94" s="47"/>
      <c r="NWO94" s="47"/>
      <c r="NWP94" s="47"/>
      <c r="NWQ94" s="47"/>
      <c r="NWR94" s="47"/>
      <c r="NWS94" s="47"/>
      <c r="NWT94" s="47"/>
      <c r="NWU94" s="47"/>
      <c r="NWV94" s="47"/>
      <c r="NWW94" s="47"/>
      <c r="NWX94" s="47"/>
      <c r="NWY94" s="47"/>
      <c r="NWZ94" s="47"/>
      <c r="NXA94" s="47"/>
      <c r="NXB94" s="47"/>
      <c r="NXC94" s="47"/>
      <c r="NXD94" s="47"/>
      <c r="NXE94" s="47"/>
      <c r="NXF94" s="47"/>
      <c r="NXG94" s="47"/>
      <c r="NXH94" s="47"/>
      <c r="NXI94" s="47"/>
      <c r="NXJ94" s="47"/>
      <c r="NXK94" s="47"/>
      <c r="NXL94" s="47"/>
      <c r="NXM94" s="47"/>
      <c r="NXN94" s="47"/>
      <c r="NXO94" s="47"/>
      <c r="NXP94" s="47"/>
      <c r="NXQ94" s="47"/>
      <c r="NXR94" s="47"/>
      <c r="NXS94" s="47"/>
      <c r="NXT94" s="47"/>
      <c r="NXU94" s="47"/>
      <c r="NXV94" s="47"/>
      <c r="NXW94" s="47"/>
      <c r="NXX94" s="47"/>
      <c r="NXY94" s="47"/>
      <c r="NXZ94" s="47"/>
      <c r="NYA94" s="47"/>
      <c r="NYB94" s="47"/>
      <c r="NYC94" s="47"/>
      <c r="NYD94" s="47"/>
      <c r="NYE94" s="47"/>
      <c r="NYF94" s="47"/>
      <c r="NYG94" s="47"/>
      <c r="NYH94" s="47"/>
      <c r="NYI94" s="47"/>
      <c r="NYJ94" s="47"/>
      <c r="NYK94" s="47"/>
      <c r="NYL94" s="47"/>
      <c r="NYM94" s="47"/>
      <c r="NYN94" s="47"/>
      <c r="NYO94" s="47"/>
      <c r="NYP94" s="47"/>
      <c r="NYQ94" s="47"/>
      <c r="NYR94" s="47"/>
      <c r="NYS94" s="47"/>
      <c r="NYT94" s="47"/>
      <c r="NYU94" s="47"/>
      <c r="NYV94" s="47"/>
      <c r="NYW94" s="47"/>
      <c r="NYX94" s="47"/>
      <c r="NYY94" s="47"/>
      <c r="NYZ94" s="47"/>
      <c r="NZA94" s="47"/>
      <c r="NZB94" s="47"/>
      <c r="NZC94" s="47"/>
      <c r="NZD94" s="47"/>
      <c r="NZE94" s="47"/>
      <c r="NZF94" s="47"/>
      <c r="NZG94" s="47"/>
      <c r="NZH94" s="47"/>
      <c r="NZI94" s="47"/>
      <c r="NZJ94" s="47"/>
      <c r="NZK94" s="47"/>
      <c r="NZL94" s="47"/>
      <c r="NZM94" s="47"/>
      <c r="NZN94" s="47"/>
      <c r="NZO94" s="47"/>
      <c r="NZP94" s="47"/>
      <c r="NZQ94" s="47"/>
      <c r="NZR94" s="47"/>
      <c r="NZS94" s="47"/>
      <c r="NZT94" s="47"/>
      <c r="NZU94" s="47"/>
      <c r="NZV94" s="47"/>
      <c r="NZW94" s="47"/>
      <c r="NZX94" s="47"/>
      <c r="NZY94" s="47"/>
      <c r="NZZ94" s="47"/>
      <c r="OAA94" s="47"/>
      <c r="OAB94" s="47"/>
      <c r="OAC94" s="47"/>
      <c r="OAD94" s="47"/>
      <c r="OAE94" s="47"/>
      <c r="OAF94" s="47"/>
      <c r="OAG94" s="47"/>
      <c r="OAH94" s="47"/>
      <c r="OAI94" s="47"/>
      <c r="OAJ94" s="47"/>
      <c r="OAK94" s="47"/>
      <c r="OAL94" s="47"/>
      <c r="OAM94" s="47"/>
      <c r="OAN94" s="47"/>
      <c r="OAO94" s="47"/>
      <c r="OAP94" s="47"/>
      <c r="OAQ94" s="47"/>
      <c r="OAR94" s="47"/>
      <c r="OAS94" s="47"/>
      <c r="OAT94" s="47"/>
      <c r="OAU94" s="47"/>
      <c r="OAV94" s="47"/>
      <c r="OAW94" s="47"/>
      <c r="OAX94" s="47"/>
      <c r="OAY94" s="47"/>
      <c r="OAZ94" s="47"/>
      <c r="OBA94" s="47"/>
      <c r="OBB94" s="47"/>
      <c r="OBC94" s="47"/>
      <c r="OBD94" s="47"/>
      <c r="OBE94" s="47"/>
      <c r="OBF94" s="47"/>
      <c r="OBG94" s="47"/>
      <c r="OBH94" s="47"/>
      <c r="OBI94" s="47"/>
      <c r="OBJ94" s="47"/>
      <c r="OBK94" s="47"/>
      <c r="OBL94" s="47"/>
      <c r="OBM94" s="47"/>
      <c r="OBN94" s="47"/>
      <c r="OBO94" s="47"/>
      <c r="OBP94" s="47"/>
      <c r="OBQ94" s="47"/>
      <c r="OBR94" s="47"/>
      <c r="OBS94" s="47"/>
      <c r="OBT94" s="47"/>
      <c r="OBU94" s="47"/>
      <c r="OBV94" s="47"/>
      <c r="OBW94" s="47"/>
      <c r="OBX94" s="47"/>
      <c r="OBY94" s="47"/>
      <c r="OBZ94" s="47"/>
      <c r="OCA94" s="47"/>
      <c r="OCB94" s="47"/>
      <c r="OCC94" s="47"/>
      <c r="OCD94" s="47"/>
      <c r="OCE94" s="47"/>
      <c r="OCF94" s="47"/>
      <c r="OCG94" s="47"/>
      <c r="OCH94" s="47"/>
      <c r="OCI94" s="47"/>
      <c r="OCJ94" s="47"/>
      <c r="OCK94" s="47"/>
      <c r="OCL94" s="47"/>
      <c r="OCM94" s="47"/>
      <c r="OCN94" s="47"/>
      <c r="OCO94" s="47"/>
      <c r="OCP94" s="47"/>
      <c r="OCQ94" s="47"/>
      <c r="OCR94" s="47"/>
      <c r="OCS94" s="47"/>
      <c r="OCT94" s="47"/>
      <c r="OCU94" s="47"/>
      <c r="OCV94" s="47"/>
      <c r="OCW94" s="47"/>
      <c r="OCX94" s="47"/>
      <c r="OCY94" s="47"/>
      <c r="OCZ94" s="47"/>
      <c r="ODA94" s="47"/>
      <c r="ODB94" s="47"/>
      <c r="ODC94" s="47"/>
      <c r="ODD94" s="47"/>
      <c r="ODE94" s="47"/>
      <c r="ODF94" s="47"/>
      <c r="ODG94" s="47"/>
      <c r="ODH94" s="47"/>
      <c r="ODI94" s="47"/>
      <c r="ODJ94" s="47"/>
      <c r="ODK94" s="47"/>
      <c r="ODL94" s="47"/>
      <c r="ODM94" s="47"/>
      <c r="ODN94" s="47"/>
      <c r="ODO94" s="47"/>
      <c r="ODP94" s="47"/>
      <c r="ODQ94" s="47"/>
      <c r="ODR94" s="47"/>
      <c r="ODS94" s="47"/>
      <c r="ODT94" s="47"/>
      <c r="ODU94" s="47"/>
      <c r="ODV94" s="47"/>
      <c r="ODW94" s="47"/>
      <c r="ODX94" s="47"/>
      <c r="ODY94" s="47"/>
      <c r="ODZ94" s="47"/>
      <c r="OEA94" s="47"/>
      <c r="OEB94" s="47"/>
      <c r="OEC94" s="47"/>
      <c r="OED94" s="47"/>
      <c r="OEE94" s="47"/>
      <c r="OEF94" s="47"/>
      <c r="OEG94" s="47"/>
      <c r="OEH94" s="47"/>
      <c r="OEI94" s="47"/>
      <c r="OEJ94" s="47"/>
      <c r="OEK94" s="47"/>
      <c r="OEL94" s="47"/>
      <c r="OEM94" s="47"/>
      <c r="OEN94" s="47"/>
      <c r="OEO94" s="47"/>
      <c r="OEP94" s="47"/>
      <c r="OEQ94" s="47"/>
      <c r="OER94" s="47"/>
      <c r="OES94" s="47"/>
      <c r="OET94" s="47"/>
      <c r="OEU94" s="47"/>
      <c r="OEV94" s="47"/>
      <c r="OEW94" s="47"/>
      <c r="OEX94" s="47"/>
      <c r="OEY94" s="47"/>
      <c r="OEZ94" s="47"/>
      <c r="OFA94" s="47"/>
      <c r="OFB94" s="47"/>
      <c r="OFC94" s="47"/>
      <c r="OFD94" s="47"/>
      <c r="OFE94" s="47"/>
      <c r="OFF94" s="47"/>
      <c r="OFG94" s="47"/>
      <c r="OFH94" s="47"/>
      <c r="OFI94" s="47"/>
      <c r="OFJ94" s="47"/>
      <c r="OFK94" s="47"/>
      <c r="OFL94" s="47"/>
      <c r="OFM94" s="47"/>
      <c r="OFN94" s="47"/>
      <c r="OFO94" s="47"/>
      <c r="OFP94" s="47"/>
      <c r="OFQ94" s="47"/>
      <c r="OFR94" s="47"/>
      <c r="OFS94" s="47"/>
      <c r="OFT94" s="47"/>
      <c r="OFU94" s="47"/>
      <c r="OFV94" s="47"/>
      <c r="OFW94" s="47"/>
      <c r="OFX94" s="47"/>
      <c r="OFY94" s="47"/>
      <c r="OFZ94" s="47"/>
      <c r="OGA94" s="47"/>
      <c r="OGB94" s="47"/>
      <c r="OGC94" s="47"/>
      <c r="OGD94" s="47"/>
      <c r="OGE94" s="47"/>
      <c r="OGF94" s="47"/>
      <c r="OGG94" s="47"/>
      <c r="OGH94" s="47"/>
      <c r="OGI94" s="47"/>
      <c r="OGJ94" s="47"/>
      <c r="OGK94" s="47"/>
      <c r="OGL94" s="47"/>
      <c r="OGM94" s="47"/>
      <c r="OGN94" s="47"/>
      <c r="OGO94" s="47"/>
      <c r="OGP94" s="47"/>
      <c r="OGQ94" s="47"/>
      <c r="OGR94" s="47"/>
      <c r="OGS94" s="47"/>
      <c r="OGT94" s="47"/>
      <c r="OGU94" s="47"/>
      <c r="OGV94" s="47"/>
      <c r="OGW94" s="47"/>
      <c r="OGX94" s="47"/>
      <c r="OGY94" s="47"/>
      <c r="OGZ94" s="47"/>
      <c r="OHA94" s="47"/>
      <c r="OHB94" s="47"/>
      <c r="OHC94" s="47"/>
      <c r="OHD94" s="47"/>
      <c r="OHE94" s="47"/>
      <c r="OHF94" s="47"/>
      <c r="OHG94" s="47"/>
      <c r="OHH94" s="47"/>
      <c r="OHI94" s="47"/>
      <c r="OHJ94" s="47"/>
      <c r="OHK94" s="47"/>
      <c r="OHL94" s="47"/>
      <c r="OHM94" s="47"/>
      <c r="OHN94" s="47"/>
      <c r="OHO94" s="47"/>
      <c r="OHP94" s="47"/>
      <c r="OHQ94" s="47"/>
      <c r="OHR94" s="47"/>
      <c r="OHS94" s="47"/>
      <c r="OHT94" s="47"/>
      <c r="OHU94" s="47"/>
      <c r="OHV94" s="47"/>
      <c r="OHW94" s="47"/>
      <c r="OHX94" s="47"/>
      <c r="OHY94" s="47"/>
      <c r="OHZ94" s="47"/>
      <c r="OIA94" s="47"/>
      <c r="OIB94" s="47"/>
      <c r="OIC94" s="47"/>
      <c r="OID94" s="47"/>
      <c r="OIE94" s="47"/>
      <c r="OIF94" s="47"/>
      <c r="OIG94" s="47"/>
      <c r="OIH94" s="47"/>
      <c r="OII94" s="47"/>
      <c r="OIJ94" s="47"/>
      <c r="OIK94" s="47"/>
      <c r="OIL94" s="47"/>
      <c r="OIM94" s="47"/>
      <c r="OIN94" s="47"/>
      <c r="OIO94" s="47"/>
      <c r="OIP94" s="47"/>
      <c r="OIQ94" s="47"/>
      <c r="OIR94" s="47"/>
      <c r="OIS94" s="47"/>
      <c r="OIT94" s="47"/>
      <c r="OIU94" s="47"/>
      <c r="OIV94" s="47"/>
      <c r="OIW94" s="47"/>
      <c r="OIX94" s="47"/>
      <c r="OIY94" s="47"/>
      <c r="OIZ94" s="47"/>
      <c r="OJA94" s="47"/>
      <c r="OJB94" s="47"/>
      <c r="OJC94" s="47"/>
      <c r="OJD94" s="47"/>
      <c r="OJE94" s="47"/>
      <c r="OJF94" s="47"/>
      <c r="OJG94" s="47"/>
      <c r="OJH94" s="47"/>
      <c r="OJI94" s="47"/>
      <c r="OJJ94" s="47"/>
      <c r="OJK94" s="47"/>
      <c r="OJL94" s="47"/>
      <c r="OJM94" s="47"/>
      <c r="OJN94" s="47"/>
      <c r="OJO94" s="47"/>
      <c r="OJP94" s="47"/>
      <c r="OJQ94" s="47"/>
      <c r="OJR94" s="47"/>
      <c r="OJS94" s="47"/>
      <c r="OJT94" s="47"/>
      <c r="OJU94" s="47"/>
      <c r="OJV94" s="47"/>
      <c r="OJW94" s="47"/>
      <c r="OJX94" s="47"/>
      <c r="OJY94" s="47"/>
      <c r="OJZ94" s="47"/>
      <c r="OKA94" s="47"/>
      <c r="OKB94" s="47"/>
      <c r="OKC94" s="47"/>
      <c r="OKD94" s="47"/>
      <c r="OKE94" s="47"/>
      <c r="OKF94" s="47"/>
      <c r="OKG94" s="47"/>
      <c r="OKH94" s="47"/>
      <c r="OKI94" s="47"/>
      <c r="OKJ94" s="47"/>
      <c r="OKK94" s="47"/>
      <c r="OKL94" s="47"/>
      <c r="OKM94" s="47"/>
      <c r="OKN94" s="47"/>
      <c r="OKO94" s="47"/>
      <c r="OKP94" s="47"/>
      <c r="OKQ94" s="47"/>
      <c r="OKR94" s="47"/>
      <c r="OKS94" s="47"/>
      <c r="OKT94" s="47"/>
      <c r="OKU94" s="47"/>
      <c r="OKV94" s="47"/>
      <c r="OKW94" s="47"/>
      <c r="OKX94" s="47"/>
      <c r="OKY94" s="47"/>
      <c r="OKZ94" s="47"/>
      <c r="OLA94" s="47"/>
      <c r="OLB94" s="47"/>
      <c r="OLC94" s="47"/>
      <c r="OLD94" s="47"/>
      <c r="OLE94" s="47"/>
      <c r="OLF94" s="47"/>
      <c r="OLG94" s="47"/>
      <c r="OLH94" s="47"/>
      <c r="OLI94" s="47"/>
      <c r="OLJ94" s="47"/>
      <c r="OLK94" s="47"/>
      <c r="OLL94" s="47"/>
      <c r="OLM94" s="47"/>
      <c r="OLN94" s="47"/>
      <c r="OLO94" s="47"/>
      <c r="OLP94" s="47"/>
      <c r="OLQ94" s="47"/>
      <c r="OLR94" s="47"/>
      <c r="OLS94" s="47"/>
      <c r="OLT94" s="47"/>
      <c r="OLU94" s="47"/>
      <c r="OLV94" s="47"/>
      <c r="OLW94" s="47"/>
      <c r="OLX94" s="47"/>
      <c r="OLY94" s="47"/>
      <c r="OLZ94" s="47"/>
      <c r="OMA94" s="47"/>
      <c r="OMB94" s="47"/>
      <c r="OMC94" s="47"/>
      <c r="OMD94" s="47"/>
      <c r="OME94" s="47"/>
      <c r="OMF94" s="47"/>
      <c r="OMG94" s="47"/>
      <c r="OMH94" s="47"/>
      <c r="OMI94" s="47"/>
      <c r="OMJ94" s="47"/>
      <c r="OMK94" s="47"/>
      <c r="OML94" s="47"/>
      <c r="OMM94" s="47"/>
      <c r="OMN94" s="47"/>
      <c r="OMO94" s="47"/>
      <c r="OMP94" s="47"/>
      <c r="OMQ94" s="47"/>
      <c r="OMR94" s="47"/>
      <c r="OMS94" s="47"/>
      <c r="OMT94" s="47"/>
      <c r="OMU94" s="47"/>
      <c r="OMV94" s="47"/>
      <c r="OMW94" s="47"/>
      <c r="OMX94" s="47"/>
      <c r="OMY94" s="47"/>
      <c r="OMZ94" s="47"/>
      <c r="ONA94" s="47"/>
      <c r="ONB94" s="47"/>
      <c r="ONC94" s="47"/>
      <c r="OND94" s="47"/>
      <c r="ONE94" s="47"/>
      <c r="ONF94" s="47"/>
      <c r="ONG94" s="47"/>
      <c r="ONH94" s="47"/>
      <c r="ONI94" s="47"/>
      <c r="ONJ94" s="47"/>
      <c r="ONK94" s="47"/>
      <c r="ONL94" s="47"/>
      <c r="ONM94" s="47"/>
      <c r="ONN94" s="47"/>
      <c r="ONO94" s="47"/>
      <c r="ONP94" s="47"/>
      <c r="ONQ94" s="47"/>
      <c r="ONR94" s="47"/>
      <c r="ONS94" s="47"/>
      <c r="ONT94" s="47"/>
      <c r="ONU94" s="47"/>
      <c r="ONV94" s="47"/>
      <c r="ONW94" s="47"/>
      <c r="ONX94" s="47"/>
      <c r="ONY94" s="47"/>
      <c r="ONZ94" s="47"/>
      <c r="OOA94" s="47"/>
      <c r="OOB94" s="47"/>
      <c r="OOC94" s="47"/>
      <c r="OOD94" s="47"/>
      <c r="OOE94" s="47"/>
      <c r="OOF94" s="47"/>
      <c r="OOG94" s="47"/>
      <c r="OOH94" s="47"/>
      <c r="OOI94" s="47"/>
      <c r="OOJ94" s="47"/>
      <c r="OOK94" s="47"/>
      <c r="OOL94" s="47"/>
      <c r="OOM94" s="47"/>
      <c r="OON94" s="47"/>
      <c r="OOO94" s="47"/>
      <c r="OOP94" s="47"/>
      <c r="OOQ94" s="47"/>
      <c r="OOR94" s="47"/>
      <c r="OOS94" s="47"/>
      <c r="OOT94" s="47"/>
      <c r="OOU94" s="47"/>
      <c r="OOV94" s="47"/>
      <c r="OOW94" s="47"/>
      <c r="OOX94" s="47"/>
      <c r="OOY94" s="47"/>
      <c r="OOZ94" s="47"/>
      <c r="OPA94" s="47"/>
      <c r="OPB94" s="47"/>
      <c r="OPC94" s="47"/>
      <c r="OPD94" s="47"/>
      <c r="OPE94" s="47"/>
      <c r="OPF94" s="47"/>
      <c r="OPG94" s="47"/>
      <c r="OPH94" s="47"/>
      <c r="OPI94" s="47"/>
      <c r="OPJ94" s="47"/>
      <c r="OPK94" s="47"/>
      <c r="OPL94" s="47"/>
      <c r="OPM94" s="47"/>
      <c r="OPN94" s="47"/>
      <c r="OPO94" s="47"/>
      <c r="OPP94" s="47"/>
      <c r="OPQ94" s="47"/>
      <c r="OPR94" s="47"/>
      <c r="OPS94" s="47"/>
      <c r="OPT94" s="47"/>
      <c r="OPU94" s="47"/>
      <c r="OPV94" s="47"/>
      <c r="OPW94" s="47"/>
      <c r="OPX94" s="47"/>
      <c r="OPY94" s="47"/>
      <c r="OPZ94" s="47"/>
      <c r="OQA94" s="47"/>
      <c r="OQB94" s="47"/>
      <c r="OQC94" s="47"/>
      <c r="OQD94" s="47"/>
      <c r="OQE94" s="47"/>
      <c r="OQF94" s="47"/>
      <c r="OQG94" s="47"/>
      <c r="OQH94" s="47"/>
      <c r="OQI94" s="47"/>
      <c r="OQJ94" s="47"/>
      <c r="OQK94" s="47"/>
      <c r="OQL94" s="47"/>
      <c r="OQM94" s="47"/>
      <c r="OQN94" s="47"/>
      <c r="OQO94" s="47"/>
      <c r="OQP94" s="47"/>
      <c r="OQQ94" s="47"/>
      <c r="OQR94" s="47"/>
      <c r="OQS94" s="47"/>
      <c r="OQT94" s="47"/>
      <c r="OQU94" s="47"/>
      <c r="OQV94" s="47"/>
      <c r="OQW94" s="47"/>
      <c r="OQX94" s="47"/>
      <c r="OQY94" s="47"/>
      <c r="OQZ94" s="47"/>
      <c r="ORA94" s="47"/>
      <c r="ORB94" s="47"/>
      <c r="ORC94" s="47"/>
      <c r="ORD94" s="47"/>
      <c r="ORE94" s="47"/>
      <c r="ORF94" s="47"/>
      <c r="ORG94" s="47"/>
      <c r="ORH94" s="47"/>
      <c r="ORI94" s="47"/>
      <c r="ORJ94" s="47"/>
      <c r="ORK94" s="47"/>
      <c r="ORL94" s="47"/>
      <c r="ORM94" s="47"/>
      <c r="ORN94" s="47"/>
      <c r="ORO94" s="47"/>
      <c r="ORP94" s="47"/>
      <c r="ORQ94" s="47"/>
      <c r="ORR94" s="47"/>
      <c r="ORS94" s="47"/>
      <c r="ORT94" s="47"/>
      <c r="ORU94" s="47"/>
      <c r="ORV94" s="47"/>
      <c r="ORW94" s="47"/>
      <c r="ORX94" s="47"/>
      <c r="ORY94" s="47"/>
      <c r="ORZ94" s="47"/>
      <c r="OSA94" s="47"/>
      <c r="OSB94" s="47"/>
      <c r="OSC94" s="47"/>
      <c r="OSD94" s="47"/>
      <c r="OSE94" s="47"/>
      <c r="OSF94" s="47"/>
      <c r="OSG94" s="47"/>
      <c r="OSH94" s="47"/>
      <c r="OSI94" s="47"/>
      <c r="OSJ94" s="47"/>
      <c r="OSK94" s="47"/>
      <c r="OSL94" s="47"/>
      <c r="OSM94" s="47"/>
      <c r="OSN94" s="47"/>
      <c r="OSO94" s="47"/>
      <c r="OSP94" s="47"/>
      <c r="OSQ94" s="47"/>
      <c r="OSR94" s="47"/>
      <c r="OSS94" s="47"/>
      <c r="OST94" s="47"/>
      <c r="OSU94" s="47"/>
      <c r="OSV94" s="47"/>
      <c r="OSW94" s="47"/>
      <c r="OSX94" s="47"/>
      <c r="OSY94" s="47"/>
      <c r="OSZ94" s="47"/>
      <c r="OTA94" s="47"/>
      <c r="OTB94" s="47"/>
      <c r="OTC94" s="47"/>
      <c r="OTD94" s="47"/>
      <c r="OTE94" s="47"/>
      <c r="OTF94" s="47"/>
      <c r="OTG94" s="47"/>
      <c r="OTH94" s="47"/>
      <c r="OTI94" s="47"/>
      <c r="OTJ94" s="47"/>
      <c r="OTK94" s="47"/>
      <c r="OTL94" s="47"/>
      <c r="OTM94" s="47"/>
      <c r="OTN94" s="47"/>
      <c r="OTO94" s="47"/>
      <c r="OTP94" s="47"/>
      <c r="OTQ94" s="47"/>
      <c r="OTR94" s="47"/>
      <c r="OTS94" s="47"/>
      <c r="OTT94" s="47"/>
      <c r="OTU94" s="47"/>
      <c r="OTV94" s="47"/>
      <c r="OTW94" s="47"/>
      <c r="OTX94" s="47"/>
      <c r="OTY94" s="47"/>
      <c r="OTZ94" s="47"/>
      <c r="OUA94" s="47"/>
      <c r="OUB94" s="47"/>
      <c r="OUC94" s="47"/>
      <c r="OUD94" s="47"/>
      <c r="OUE94" s="47"/>
      <c r="OUF94" s="47"/>
      <c r="OUG94" s="47"/>
      <c r="OUH94" s="47"/>
      <c r="OUI94" s="47"/>
      <c r="OUJ94" s="47"/>
      <c r="OUK94" s="47"/>
      <c r="OUL94" s="47"/>
      <c r="OUM94" s="47"/>
      <c r="OUN94" s="47"/>
      <c r="OUO94" s="47"/>
      <c r="OUP94" s="47"/>
      <c r="OUQ94" s="47"/>
      <c r="OUR94" s="47"/>
      <c r="OUS94" s="47"/>
      <c r="OUT94" s="47"/>
      <c r="OUU94" s="47"/>
      <c r="OUV94" s="47"/>
      <c r="OUW94" s="47"/>
      <c r="OUX94" s="47"/>
      <c r="OUY94" s="47"/>
      <c r="OUZ94" s="47"/>
      <c r="OVA94" s="47"/>
      <c r="OVB94" s="47"/>
      <c r="OVC94" s="47"/>
      <c r="OVD94" s="47"/>
      <c r="OVE94" s="47"/>
      <c r="OVF94" s="47"/>
      <c r="OVG94" s="47"/>
      <c r="OVH94" s="47"/>
      <c r="OVI94" s="47"/>
      <c r="OVJ94" s="47"/>
      <c r="OVK94" s="47"/>
      <c r="OVL94" s="47"/>
      <c r="OVM94" s="47"/>
      <c r="OVN94" s="47"/>
      <c r="OVO94" s="47"/>
      <c r="OVP94" s="47"/>
      <c r="OVQ94" s="47"/>
      <c r="OVR94" s="47"/>
      <c r="OVS94" s="47"/>
      <c r="OVT94" s="47"/>
      <c r="OVU94" s="47"/>
      <c r="OVV94" s="47"/>
      <c r="OVW94" s="47"/>
      <c r="OVX94" s="47"/>
      <c r="OVY94" s="47"/>
      <c r="OVZ94" s="47"/>
      <c r="OWA94" s="47"/>
      <c r="OWB94" s="47"/>
      <c r="OWC94" s="47"/>
      <c r="OWD94" s="47"/>
      <c r="OWE94" s="47"/>
      <c r="OWF94" s="47"/>
      <c r="OWG94" s="47"/>
      <c r="OWH94" s="47"/>
      <c r="OWI94" s="47"/>
      <c r="OWJ94" s="47"/>
      <c r="OWK94" s="47"/>
      <c r="OWL94" s="47"/>
      <c r="OWM94" s="47"/>
      <c r="OWN94" s="47"/>
      <c r="OWO94" s="47"/>
      <c r="OWP94" s="47"/>
      <c r="OWQ94" s="47"/>
      <c r="OWR94" s="47"/>
      <c r="OWS94" s="47"/>
      <c r="OWT94" s="47"/>
      <c r="OWU94" s="47"/>
      <c r="OWV94" s="47"/>
      <c r="OWW94" s="47"/>
      <c r="OWX94" s="47"/>
      <c r="OWY94" s="47"/>
      <c r="OWZ94" s="47"/>
      <c r="OXA94" s="47"/>
      <c r="OXB94" s="47"/>
      <c r="OXC94" s="47"/>
      <c r="OXD94" s="47"/>
      <c r="OXE94" s="47"/>
      <c r="OXF94" s="47"/>
      <c r="OXG94" s="47"/>
      <c r="OXH94" s="47"/>
      <c r="OXI94" s="47"/>
      <c r="OXJ94" s="47"/>
      <c r="OXK94" s="47"/>
      <c r="OXL94" s="47"/>
      <c r="OXM94" s="47"/>
      <c r="OXN94" s="47"/>
      <c r="OXO94" s="47"/>
      <c r="OXP94" s="47"/>
      <c r="OXQ94" s="47"/>
      <c r="OXR94" s="47"/>
      <c r="OXS94" s="47"/>
      <c r="OXT94" s="47"/>
      <c r="OXU94" s="47"/>
      <c r="OXV94" s="47"/>
      <c r="OXW94" s="47"/>
      <c r="OXX94" s="47"/>
      <c r="OXY94" s="47"/>
      <c r="OXZ94" s="47"/>
      <c r="OYA94" s="47"/>
      <c r="OYB94" s="47"/>
      <c r="OYC94" s="47"/>
      <c r="OYD94" s="47"/>
      <c r="OYE94" s="47"/>
      <c r="OYF94" s="47"/>
      <c r="OYG94" s="47"/>
      <c r="OYH94" s="47"/>
      <c r="OYI94" s="47"/>
      <c r="OYJ94" s="47"/>
      <c r="OYK94" s="47"/>
      <c r="OYL94" s="47"/>
      <c r="OYM94" s="47"/>
      <c r="OYN94" s="47"/>
      <c r="OYO94" s="47"/>
      <c r="OYP94" s="47"/>
      <c r="OYQ94" s="47"/>
      <c r="OYR94" s="47"/>
      <c r="OYS94" s="47"/>
      <c r="OYT94" s="47"/>
      <c r="OYU94" s="47"/>
      <c r="OYV94" s="47"/>
      <c r="OYW94" s="47"/>
      <c r="OYX94" s="47"/>
      <c r="OYY94" s="47"/>
      <c r="OYZ94" s="47"/>
      <c r="OZA94" s="47"/>
      <c r="OZB94" s="47"/>
      <c r="OZC94" s="47"/>
      <c r="OZD94" s="47"/>
      <c r="OZE94" s="47"/>
      <c r="OZF94" s="47"/>
      <c r="OZG94" s="47"/>
      <c r="OZH94" s="47"/>
      <c r="OZI94" s="47"/>
      <c r="OZJ94" s="47"/>
      <c r="OZK94" s="47"/>
      <c r="OZL94" s="47"/>
      <c r="OZM94" s="47"/>
      <c r="OZN94" s="47"/>
      <c r="OZO94" s="47"/>
      <c r="OZP94" s="47"/>
      <c r="OZQ94" s="47"/>
      <c r="OZR94" s="47"/>
      <c r="OZS94" s="47"/>
      <c r="OZT94" s="47"/>
      <c r="OZU94" s="47"/>
      <c r="OZV94" s="47"/>
      <c r="OZW94" s="47"/>
      <c r="OZX94" s="47"/>
      <c r="OZY94" s="47"/>
      <c r="OZZ94" s="47"/>
      <c r="PAA94" s="47"/>
      <c r="PAB94" s="47"/>
      <c r="PAC94" s="47"/>
      <c r="PAD94" s="47"/>
      <c r="PAE94" s="47"/>
      <c r="PAF94" s="47"/>
      <c r="PAG94" s="47"/>
      <c r="PAH94" s="47"/>
      <c r="PAI94" s="47"/>
      <c r="PAJ94" s="47"/>
      <c r="PAK94" s="47"/>
      <c r="PAL94" s="47"/>
      <c r="PAM94" s="47"/>
      <c r="PAN94" s="47"/>
      <c r="PAO94" s="47"/>
      <c r="PAP94" s="47"/>
      <c r="PAQ94" s="47"/>
      <c r="PAR94" s="47"/>
      <c r="PAS94" s="47"/>
      <c r="PAT94" s="47"/>
      <c r="PAU94" s="47"/>
      <c r="PAV94" s="47"/>
      <c r="PAW94" s="47"/>
      <c r="PAX94" s="47"/>
      <c r="PAY94" s="47"/>
      <c r="PAZ94" s="47"/>
      <c r="PBA94" s="47"/>
      <c r="PBB94" s="47"/>
      <c r="PBC94" s="47"/>
      <c r="PBD94" s="47"/>
      <c r="PBE94" s="47"/>
      <c r="PBF94" s="47"/>
      <c r="PBG94" s="47"/>
      <c r="PBH94" s="47"/>
      <c r="PBI94" s="47"/>
      <c r="PBJ94" s="47"/>
      <c r="PBK94" s="47"/>
      <c r="PBL94" s="47"/>
      <c r="PBM94" s="47"/>
      <c r="PBN94" s="47"/>
      <c r="PBO94" s="47"/>
      <c r="PBP94" s="47"/>
      <c r="PBQ94" s="47"/>
      <c r="PBR94" s="47"/>
      <c r="PBS94" s="47"/>
      <c r="PBT94" s="47"/>
      <c r="PBU94" s="47"/>
      <c r="PBV94" s="47"/>
      <c r="PBW94" s="47"/>
      <c r="PBX94" s="47"/>
      <c r="PBY94" s="47"/>
      <c r="PBZ94" s="47"/>
      <c r="PCA94" s="47"/>
      <c r="PCB94" s="47"/>
      <c r="PCC94" s="47"/>
      <c r="PCD94" s="47"/>
      <c r="PCE94" s="47"/>
      <c r="PCF94" s="47"/>
      <c r="PCG94" s="47"/>
      <c r="PCH94" s="47"/>
      <c r="PCI94" s="47"/>
      <c r="PCJ94" s="47"/>
      <c r="PCK94" s="47"/>
      <c r="PCL94" s="47"/>
      <c r="PCM94" s="47"/>
      <c r="PCN94" s="47"/>
      <c r="PCO94" s="47"/>
      <c r="PCP94" s="47"/>
      <c r="PCQ94" s="47"/>
      <c r="PCR94" s="47"/>
      <c r="PCS94" s="47"/>
      <c r="PCT94" s="47"/>
      <c r="PCU94" s="47"/>
      <c r="PCV94" s="47"/>
      <c r="PCW94" s="47"/>
      <c r="PCX94" s="47"/>
      <c r="PCY94" s="47"/>
      <c r="PCZ94" s="47"/>
      <c r="PDA94" s="47"/>
      <c r="PDB94" s="47"/>
      <c r="PDC94" s="47"/>
      <c r="PDD94" s="47"/>
      <c r="PDE94" s="47"/>
      <c r="PDF94" s="47"/>
      <c r="PDG94" s="47"/>
      <c r="PDH94" s="47"/>
      <c r="PDI94" s="47"/>
      <c r="PDJ94" s="47"/>
      <c r="PDK94" s="47"/>
      <c r="PDL94" s="47"/>
      <c r="PDM94" s="47"/>
      <c r="PDN94" s="47"/>
      <c r="PDO94" s="47"/>
      <c r="PDP94" s="47"/>
      <c r="PDQ94" s="47"/>
      <c r="PDR94" s="47"/>
      <c r="PDS94" s="47"/>
      <c r="PDT94" s="47"/>
      <c r="PDU94" s="47"/>
      <c r="PDV94" s="47"/>
      <c r="PDW94" s="47"/>
      <c r="PDX94" s="47"/>
      <c r="PDY94" s="47"/>
      <c r="PDZ94" s="47"/>
      <c r="PEA94" s="47"/>
      <c r="PEB94" s="47"/>
      <c r="PEC94" s="47"/>
      <c r="PED94" s="47"/>
      <c r="PEE94" s="47"/>
      <c r="PEF94" s="47"/>
      <c r="PEG94" s="47"/>
      <c r="PEH94" s="47"/>
      <c r="PEI94" s="47"/>
      <c r="PEJ94" s="47"/>
      <c r="PEK94" s="47"/>
      <c r="PEL94" s="47"/>
      <c r="PEM94" s="47"/>
      <c r="PEN94" s="47"/>
      <c r="PEO94" s="47"/>
      <c r="PEP94" s="47"/>
      <c r="PEQ94" s="47"/>
      <c r="PER94" s="47"/>
      <c r="PES94" s="47"/>
      <c r="PET94" s="47"/>
      <c r="PEU94" s="47"/>
      <c r="PEV94" s="47"/>
      <c r="PEW94" s="47"/>
      <c r="PEX94" s="47"/>
      <c r="PEY94" s="47"/>
      <c r="PEZ94" s="47"/>
      <c r="PFA94" s="47"/>
      <c r="PFB94" s="47"/>
      <c r="PFC94" s="47"/>
      <c r="PFD94" s="47"/>
      <c r="PFE94" s="47"/>
      <c r="PFF94" s="47"/>
      <c r="PFG94" s="47"/>
      <c r="PFH94" s="47"/>
      <c r="PFI94" s="47"/>
      <c r="PFJ94" s="47"/>
      <c r="PFK94" s="47"/>
      <c r="PFL94" s="47"/>
      <c r="PFM94" s="47"/>
      <c r="PFN94" s="47"/>
      <c r="PFO94" s="47"/>
      <c r="PFP94" s="47"/>
      <c r="PFQ94" s="47"/>
      <c r="PFR94" s="47"/>
      <c r="PFS94" s="47"/>
      <c r="PFT94" s="47"/>
      <c r="PFU94" s="47"/>
      <c r="PFV94" s="47"/>
      <c r="PFW94" s="47"/>
      <c r="PFX94" s="47"/>
      <c r="PFY94" s="47"/>
      <c r="PFZ94" s="47"/>
      <c r="PGA94" s="47"/>
      <c r="PGB94" s="47"/>
      <c r="PGC94" s="47"/>
      <c r="PGD94" s="47"/>
      <c r="PGE94" s="47"/>
      <c r="PGF94" s="47"/>
      <c r="PGG94" s="47"/>
      <c r="PGH94" s="47"/>
      <c r="PGI94" s="47"/>
      <c r="PGJ94" s="47"/>
      <c r="PGK94" s="47"/>
      <c r="PGL94" s="47"/>
      <c r="PGM94" s="47"/>
      <c r="PGN94" s="47"/>
      <c r="PGO94" s="47"/>
      <c r="PGP94" s="47"/>
      <c r="PGQ94" s="47"/>
      <c r="PGR94" s="47"/>
      <c r="PGS94" s="47"/>
      <c r="PGT94" s="47"/>
      <c r="PGU94" s="47"/>
      <c r="PGV94" s="47"/>
      <c r="PGW94" s="47"/>
      <c r="PGX94" s="47"/>
      <c r="PGY94" s="47"/>
      <c r="PGZ94" s="47"/>
      <c r="PHA94" s="47"/>
      <c r="PHB94" s="47"/>
      <c r="PHC94" s="47"/>
      <c r="PHD94" s="47"/>
      <c r="PHE94" s="47"/>
      <c r="PHF94" s="47"/>
      <c r="PHG94" s="47"/>
      <c r="PHH94" s="47"/>
      <c r="PHI94" s="47"/>
      <c r="PHJ94" s="47"/>
      <c r="PHK94" s="47"/>
      <c r="PHL94" s="47"/>
      <c r="PHM94" s="47"/>
      <c r="PHN94" s="47"/>
      <c r="PHO94" s="47"/>
      <c r="PHP94" s="47"/>
      <c r="PHQ94" s="47"/>
      <c r="PHR94" s="47"/>
      <c r="PHS94" s="47"/>
      <c r="PHT94" s="47"/>
      <c r="PHU94" s="47"/>
      <c r="PHV94" s="47"/>
      <c r="PHW94" s="47"/>
      <c r="PHX94" s="47"/>
      <c r="PHY94" s="47"/>
      <c r="PHZ94" s="47"/>
      <c r="PIA94" s="47"/>
      <c r="PIB94" s="47"/>
      <c r="PIC94" s="47"/>
      <c r="PID94" s="47"/>
      <c r="PIE94" s="47"/>
      <c r="PIF94" s="47"/>
      <c r="PIG94" s="47"/>
      <c r="PIH94" s="47"/>
      <c r="PII94" s="47"/>
      <c r="PIJ94" s="47"/>
      <c r="PIK94" s="47"/>
      <c r="PIL94" s="47"/>
      <c r="PIM94" s="47"/>
      <c r="PIN94" s="47"/>
      <c r="PIO94" s="47"/>
      <c r="PIP94" s="47"/>
      <c r="PIQ94" s="47"/>
      <c r="PIR94" s="47"/>
      <c r="PIS94" s="47"/>
      <c r="PIT94" s="47"/>
      <c r="PIU94" s="47"/>
      <c r="PIV94" s="47"/>
      <c r="PIW94" s="47"/>
      <c r="PIX94" s="47"/>
      <c r="PIY94" s="47"/>
      <c r="PIZ94" s="47"/>
      <c r="PJA94" s="47"/>
      <c r="PJB94" s="47"/>
      <c r="PJC94" s="47"/>
      <c r="PJD94" s="47"/>
      <c r="PJE94" s="47"/>
      <c r="PJF94" s="47"/>
      <c r="PJG94" s="47"/>
      <c r="PJH94" s="47"/>
      <c r="PJI94" s="47"/>
      <c r="PJJ94" s="47"/>
      <c r="PJK94" s="47"/>
      <c r="PJL94" s="47"/>
      <c r="PJM94" s="47"/>
      <c r="PJN94" s="47"/>
      <c r="PJO94" s="47"/>
      <c r="PJP94" s="47"/>
      <c r="PJQ94" s="47"/>
      <c r="PJR94" s="47"/>
      <c r="PJS94" s="47"/>
      <c r="PJT94" s="47"/>
      <c r="PJU94" s="47"/>
      <c r="PJV94" s="47"/>
      <c r="PJW94" s="47"/>
      <c r="PJX94" s="47"/>
      <c r="PJY94" s="47"/>
      <c r="PJZ94" s="47"/>
      <c r="PKA94" s="47"/>
      <c r="PKB94" s="47"/>
      <c r="PKC94" s="47"/>
      <c r="PKD94" s="47"/>
      <c r="PKE94" s="47"/>
      <c r="PKF94" s="47"/>
      <c r="PKG94" s="47"/>
      <c r="PKH94" s="47"/>
      <c r="PKI94" s="47"/>
      <c r="PKJ94" s="47"/>
      <c r="PKK94" s="47"/>
      <c r="PKL94" s="47"/>
      <c r="PKM94" s="47"/>
      <c r="PKN94" s="47"/>
      <c r="PKO94" s="47"/>
      <c r="PKP94" s="47"/>
      <c r="PKQ94" s="47"/>
      <c r="PKR94" s="47"/>
      <c r="PKS94" s="47"/>
      <c r="PKT94" s="47"/>
      <c r="PKU94" s="47"/>
      <c r="PKV94" s="47"/>
      <c r="PKW94" s="47"/>
      <c r="PKX94" s="47"/>
      <c r="PKY94" s="47"/>
      <c r="PKZ94" s="47"/>
      <c r="PLA94" s="47"/>
      <c r="PLB94" s="47"/>
      <c r="PLC94" s="47"/>
      <c r="PLD94" s="47"/>
      <c r="PLE94" s="47"/>
      <c r="PLF94" s="47"/>
      <c r="PLG94" s="47"/>
      <c r="PLH94" s="47"/>
      <c r="PLI94" s="47"/>
      <c r="PLJ94" s="47"/>
      <c r="PLK94" s="47"/>
      <c r="PLL94" s="47"/>
      <c r="PLM94" s="47"/>
      <c r="PLN94" s="47"/>
      <c r="PLO94" s="47"/>
      <c r="PLP94" s="47"/>
      <c r="PLQ94" s="47"/>
      <c r="PLR94" s="47"/>
      <c r="PLS94" s="47"/>
      <c r="PLT94" s="47"/>
      <c r="PLU94" s="47"/>
      <c r="PLV94" s="47"/>
      <c r="PLW94" s="47"/>
      <c r="PLX94" s="47"/>
      <c r="PLY94" s="47"/>
      <c r="PLZ94" s="47"/>
      <c r="PMA94" s="47"/>
      <c r="PMB94" s="47"/>
      <c r="PMC94" s="47"/>
      <c r="PMD94" s="47"/>
      <c r="PME94" s="47"/>
      <c r="PMF94" s="47"/>
      <c r="PMG94" s="47"/>
      <c r="PMH94" s="47"/>
      <c r="PMI94" s="47"/>
      <c r="PMJ94" s="47"/>
      <c r="PMK94" s="47"/>
      <c r="PML94" s="47"/>
      <c r="PMM94" s="47"/>
      <c r="PMN94" s="47"/>
      <c r="PMO94" s="47"/>
      <c r="PMP94" s="47"/>
      <c r="PMQ94" s="47"/>
      <c r="PMR94" s="47"/>
      <c r="PMS94" s="47"/>
      <c r="PMT94" s="47"/>
      <c r="PMU94" s="47"/>
      <c r="PMV94" s="47"/>
      <c r="PMW94" s="47"/>
      <c r="PMX94" s="47"/>
      <c r="PMY94" s="47"/>
      <c r="PMZ94" s="47"/>
      <c r="PNA94" s="47"/>
      <c r="PNB94" s="47"/>
      <c r="PNC94" s="47"/>
      <c r="PND94" s="47"/>
      <c r="PNE94" s="47"/>
      <c r="PNF94" s="47"/>
      <c r="PNG94" s="47"/>
      <c r="PNH94" s="47"/>
      <c r="PNI94" s="47"/>
      <c r="PNJ94" s="47"/>
      <c r="PNK94" s="47"/>
      <c r="PNL94" s="47"/>
      <c r="PNM94" s="47"/>
      <c r="PNN94" s="47"/>
      <c r="PNO94" s="47"/>
      <c r="PNP94" s="47"/>
      <c r="PNQ94" s="47"/>
      <c r="PNR94" s="47"/>
      <c r="PNS94" s="47"/>
      <c r="PNT94" s="47"/>
      <c r="PNU94" s="47"/>
      <c r="PNV94" s="47"/>
      <c r="PNW94" s="47"/>
      <c r="PNX94" s="47"/>
      <c r="PNY94" s="47"/>
      <c r="PNZ94" s="47"/>
      <c r="POA94" s="47"/>
      <c r="POB94" s="47"/>
      <c r="POC94" s="47"/>
      <c r="POD94" s="47"/>
      <c r="POE94" s="47"/>
      <c r="POF94" s="47"/>
      <c r="POG94" s="47"/>
      <c r="POH94" s="47"/>
      <c r="POI94" s="47"/>
      <c r="POJ94" s="47"/>
      <c r="POK94" s="47"/>
      <c r="POL94" s="47"/>
      <c r="POM94" s="47"/>
      <c r="PON94" s="47"/>
      <c r="POO94" s="47"/>
      <c r="POP94" s="47"/>
      <c r="POQ94" s="47"/>
      <c r="POR94" s="47"/>
      <c r="POS94" s="47"/>
      <c r="POT94" s="47"/>
      <c r="POU94" s="47"/>
      <c r="POV94" s="47"/>
      <c r="POW94" s="47"/>
      <c r="POX94" s="47"/>
      <c r="POY94" s="47"/>
      <c r="POZ94" s="47"/>
      <c r="PPA94" s="47"/>
      <c r="PPB94" s="47"/>
      <c r="PPC94" s="47"/>
      <c r="PPD94" s="47"/>
      <c r="PPE94" s="47"/>
      <c r="PPF94" s="47"/>
      <c r="PPG94" s="47"/>
      <c r="PPH94" s="47"/>
      <c r="PPI94" s="47"/>
      <c r="PPJ94" s="47"/>
      <c r="PPK94" s="47"/>
      <c r="PPL94" s="47"/>
      <c r="PPM94" s="47"/>
      <c r="PPN94" s="47"/>
      <c r="PPO94" s="47"/>
      <c r="PPP94" s="47"/>
      <c r="PPQ94" s="47"/>
      <c r="PPR94" s="47"/>
      <c r="PPS94" s="47"/>
      <c r="PPT94" s="47"/>
      <c r="PPU94" s="47"/>
      <c r="PPV94" s="47"/>
      <c r="PPW94" s="47"/>
      <c r="PPX94" s="47"/>
      <c r="PPY94" s="47"/>
      <c r="PPZ94" s="47"/>
      <c r="PQA94" s="47"/>
      <c r="PQB94" s="47"/>
      <c r="PQC94" s="47"/>
      <c r="PQD94" s="47"/>
      <c r="PQE94" s="47"/>
      <c r="PQF94" s="47"/>
      <c r="PQG94" s="47"/>
      <c r="PQH94" s="47"/>
      <c r="PQI94" s="47"/>
      <c r="PQJ94" s="47"/>
      <c r="PQK94" s="47"/>
      <c r="PQL94" s="47"/>
      <c r="PQM94" s="47"/>
      <c r="PQN94" s="47"/>
      <c r="PQO94" s="47"/>
      <c r="PQP94" s="47"/>
      <c r="PQQ94" s="47"/>
      <c r="PQR94" s="47"/>
      <c r="PQS94" s="47"/>
      <c r="PQT94" s="47"/>
      <c r="PQU94" s="47"/>
      <c r="PQV94" s="47"/>
      <c r="PQW94" s="47"/>
      <c r="PQX94" s="47"/>
      <c r="PQY94" s="47"/>
      <c r="PQZ94" s="47"/>
      <c r="PRA94" s="47"/>
      <c r="PRB94" s="47"/>
      <c r="PRC94" s="47"/>
      <c r="PRD94" s="47"/>
      <c r="PRE94" s="47"/>
      <c r="PRF94" s="47"/>
      <c r="PRG94" s="47"/>
      <c r="PRH94" s="47"/>
      <c r="PRI94" s="47"/>
      <c r="PRJ94" s="47"/>
      <c r="PRK94" s="47"/>
      <c r="PRL94" s="47"/>
      <c r="PRM94" s="47"/>
      <c r="PRN94" s="47"/>
      <c r="PRO94" s="47"/>
      <c r="PRP94" s="47"/>
      <c r="PRQ94" s="47"/>
      <c r="PRR94" s="47"/>
      <c r="PRS94" s="47"/>
      <c r="PRT94" s="47"/>
      <c r="PRU94" s="47"/>
      <c r="PRV94" s="47"/>
      <c r="PRW94" s="47"/>
      <c r="PRX94" s="47"/>
      <c r="PRY94" s="47"/>
      <c r="PRZ94" s="47"/>
      <c r="PSA94" s="47"/>
      <c r="PSB94" s="47"/>
      <c r="PSC94" s="47"/>
      <c r="PSD94" s="47"/>
      <c r="PSE94" s="47"/>
      <c r="PSF94" s="47"/>
      <c r="PSG94" s="47"/>
      <c r="PSH94" s="47"/>
      <c r="PSI94" s="47"/>
      <c r="PSJ94" s="47"/>
      <c r="PSK94" s="47"/>
      <c r="PSL94" s="47"/>
      <c r="PSM94" s="47"/>
      <c r="PSN94" s="47"/>
      <c r="PSO94" s="47"/>
      <c r="PSP94" s="47"/>
      <c r="PSQ94" s="47"/>
      <c r="PSR94" s="47"/>
      <c r="PSS94" s="47"/>
      <c r="PST94" s="47"/>
      <c r="PSU94" s="47"/>
      <c r="PSV94" s="47"/>
      <c r="PSW94" s="47"/>
      <c r="PSX94" s="47"/>
      <c r="PSY94" s="47"/>
      <c r="PSZ94" s="47"/>
      <c r="PTA94" s="47"/>
      <c r="PTB94" s="47"/>
      <c r="PTC94" s="47"/>
      <c r="PTD94" s="47"/>
      <c r="PTE94" s="47"/>
      <c r="PTF94" s="47"/>
      <c r="PTG94" s="47"/>
      <c r="PTH94" s="47"/>
      <c r="PTI94" s="47"/>
      <c r="PTJ94" s="47"/>
      <c r="PTK94" s="47"/>
      <c r="PTL94" s="47"/>
      <c r="PTM94" s="47"/>
      <c r="PTN94" s="47"/>
      <c r="PTO94" s="47"/>
      <c r="PTP94" s="47"/>
      <c r="PTQ94" s="47"/>
      <c r="PTR94" s="47"/>
      <c r="PTS94" s="47"/>
      <c r="PTT94" s="47"/>
      <c r="PTU94" s="47"/>
      <c r="PTV94" s="47"/>
      <c r="PTW94" s="47"/>
      <c r="PTX94" s="47"/>
      <c r="PTY94" s="47"/>
      <c r="PTZ94" s="47"/>
      <c r="PUA94" s="47"/>
      <c r="PUB94" s="47"/>
      <c r="PUC94" s="47"/>
      <c r="PUD94" s="47"/>
      <c r="PUE94" s="47"/>
      <c r="PUF94" s="47"/>
      <c r="PUG94" s="47"/>
      <c r="PUH94" s="47"/>
      <c r="PUI94" s="47"/>
      <c r="PUJ94" s="47"/>
      <c r="PUK94" s="47"/>
      <c r="PUL94" s="47"/>
      <c r="PUM94" s="47"/>
      <c r="PUN94" s="47"/>
      <c r="PUO94" s="47"/>
      <c r="PUP94" s="47"/>
      <c r="PUQ94" s="47"/>
      <c r="PUR94" s="47"/>
      <c r="PUS94" s="47"/>
      <c r="PUT94" s="47"/>
      <c r="PUU94" s="47"/>
      <c r="PUV94" s="47"/>
      <c r="PUW94" s="47"/>
      <c r="PUX94" s="47"/>
      <c r="PUY94" s="47"/>
      <c r="PUZ94" s="47"/>
      <c r="PVA94" s="47"/>
      <c r="PVB94" s="47"/>
      <c r="PVC94" s="47"/>
      <c r="PVD94" s="47"/>
      <c r="PVE94" s="47"/>
      <c r="PVF94" s="47"/>
      <c r="PVG94" s="47"/>
      <c r="PVH94" s="47"/>
      <c r="PVI94" s="47"/>
      <c r="PVJ94" s="47"/>
      <c r="PVK94" s="47"/>
      <c r="PVL94" s="47"/>
      <c r="PVM94" s="47"/>
      <c r="PVN94" s="47"/>
      <c r="PVO94" s="47"/>
      <c r="PVP94" s="47"/>
      <c r="PVQ94" s="47"/>
      <c r="PVR94" s="47"/>
      <c r="PVS94" s="47"/>
      <c r="PVT94" s="47"/>
      <c r="PVU94" s="47"/>
      <c r="PVV94" s="47"/>
      <c r="PVW94" s="47"/>
      <c r="PVX94" s="47"/>
      <c r="PVY94" s="47"/>
      <c r="PVZ94" s="47"/>
      <c r="PWA94" s="47"/>
      <c r="PWB94" s="47"/>
      <c r="PWC94" s="47"/>
      <c r="PWD94" s="47"/>
      <c r="PWE94" s="47"/>
      <c r="PWF94" s="47"/>
      <c r="PWG94" s="47"/>
      <c r="PWH94" s="47"/>
      <c r="PWI94" s="47"/>
      <c r="PWJ94" s="47"/>
      <c r="PWK94" s="47"/>
      <c r="PWL94" s="47"/>
      <c r="PWM94" s="47"/>
      <c r="PWN94" s="47"/>
      <c r="PWO94" s="47"/>
      <c r="PWP94" s="47"/>
      <c r="PWQ94" s="47"/>
      <c r="PWR94" s="47"/>
      <c r="PWS94" s="47"/>
      <c r="PWT94" s="47"/>
      <c r="PWU94" s="47"/>
      <c r="PWV94" s="47"/>
      <c r="PWW94" s="47"/>
      <c r="PWX94" s="47"/>
      <c r="PWY94" s="47"/>
      <c r="PWZ94" s="47"/>
      <c r="PXA94" s="47"/>
      <c r="PXB94" s="47"/>
      <c r="PXC94" s="47"/>
      <c r="PXD94" s="47"/>
      <c r="PXE94" s="47"/>
      <c r="PXF94" s="47"/>
      <c r="PXG94" s="47"/>
      <c r="PXH94" s="47"/>
      <c r="PXI94" s="47"/>
      <c r="PXJ94" s="47"/>
      <c r="PXK94" s="47"/>
      <c r="PXL94" s="47"/>
      <c r="PXM94" s="47"/>
      <c r="PXN94" s="47"/>
      <c r="PXO94" s="47"/>
      <c r="PXP94" s="47"/>
      <c r="PXQ94" s="47"/>
      <c r="PXR94" s="47"/>
      <c r="PXS94" s="47"/>
      <c r="PXT94" s="47"/>
      <c r="PXU94" s="47"/>
      <c r="PXV94" s="47"/>
      <c r="PXW94" s="47"/>
      <c r="PXX94" s="47"/>
      <c r="PXY94" s="47"/>
      <c r="PXZ94" s="47"/>
      <c r="PYA94" s="47"/>
      <c r="PYB94" s="47"/>
      <c r="PYC94" s="47"/>
      <c r="PYD94" s="47"/>
      <c r="PYE94" s="47"/>
      <c r="PYF94" s="47"/>
      <c r="PYG94" s="47"/>
      <c r="PYH94" s="47"/>
      <c r="PYI94" s="47"/>
      <c r="PYJ94" s="47"/>
      <c r="PYK94" s="47"/>
      <c r="PYL94" s="47"/>
      <c r="PYM94" s="47"/>
      <c r="PYN94" s="47"/>
      <c r="PYO94" s="47"/>
      <c r="PYP94" s="47"/>
      <c r="PYQ94" s="47"/>
      <c r="PYR94" s="47"/>
      <c r="PYS94" s="47"/>
      <c r="PYT94" s="47"/>
      <c r="PYU94" s="47"/>
      <c r="PYV94" s="47"/>
      <c r="PYW94" s="47"/>
      <c r="PYX94" s="47"/>
      <c r="PYY94" s="47"/>
      <c r="PYZ94" s="47"/>
      <c r="PZA94" s="47"/>
      <c r="PZB94" s="47"/>
      <c r="PZC94" s="47"/>
      <c r="PZD94" s="47"/>
      <c r="PZE94" s="47"/>
      <c r="PZF94" s="47"/>
      <c r="PZG94" s="47"/>
      <c r="PZH94" s="47"/>
      <c r="PZI94" s="47"/>
      <c r="PZJ94" s="47"/>
      <c r="PZK94" s="47"/>
      <c r="PZL94" s="47"/>
      <c r="PZM94" s="47"/>
      <c r="PZN94" s="47"/>
      <c r="PZO94" s="47"/>
      <c r="PZP94" s="47"/>
      <c r="PZQ94" s="47"/>
      <c r="PZR94" s="47"/>
      <c r="PZS94" s="47"/>
      <c r="PZT94" s="47"/>
      <c r="PZU94" s="47"/>
      <c r="PZV94" s="47"/>
      <c r="PZW94" s="47"/>
      <c r="PZX94" s="47"/>
      <c r="PZY94" s="47"/>
      <c r="PZZ94" s="47"/>
      <c r="QAA94" s="47"/>
      <c r="QAB94" s="47"/>
      <c r="QAC94" s="47"/>
      <c r="QAD94" s="47"/>
      <c r="QAE94" s="47"/>
      <c r="QAF94" s="47"/>
      <c r="QAG94" s="47"/>
      <c r="QAH94" s="47"/>
      <c r="QAI94" s="47"/>
      <c r="QAJ94" s="47"/>
      <c r="QAK94" s="47"/>
      <c r="QAL94" s="47"/>
      <c r="QAM94" s="47"/>
      <c r="QAN94" s="47"/>
      <c r="QAO94" s="47"/>
      <c r="QAP94" s="47"/>
      <c r="QAQ94" s="47"/>
      <c r="QAR94" s="47"/>
      <c r="QAS94" s="47"/>
      <c r="QAT94" s="47"/>
      <c r="QAU94" s="47"/>
      <c r="QAV94" s="47"/>
      <c r="QAW94" s="47"/>
      <c r="QAX94" s="47"/>
      <c r="QAY94" s="47"/>
      <c r="QAZ94" s="47"/>
      <c r="QBA94" s="47"/>
      <c r="QBB94" s="47"/>
      <c r="QBC94" s="47"/>
      <c r="QBD94" s="47"/>
      <c r="QBE94" s="47"/>
      <c r="QBF94" s="47"/>
      <c r="QBG94" s="47"/>
      <c r="QBH94" s="47"/>
      <c r="QBI94" s="47"/>
      <c r="QBJ94" s="47"/>
      <c r="QBK94" s="47"/>
      <c r="QBL94" s="47"/>
      <c r="QBM94" s="47"/>
      <c r="QBN94" s="47"/>
      <c r="QBO94" s="47"/>
      <c r="QBP94" s="47"/>
      <c r="QBQ94" s="47"/>
      <c r="QBR94" s="47"/>
      <c r="QBS94" s="47"/>
      <c r="QBT94" s="47"/>
      <c r="QBU94" s="47"/>
      <c r="QBV94" s="47"/>
      <c r="QBW94" s="47"/>
      <c r="QBX94" s="47"/>
      <c r="QBY94" s="47"/>
      <c r="QBZ94" s="47"/>
      <c r="QCA94" s="47"/>
      <c r="QCB94" s="47"/>
      <c r="QCC94" s="47"/>
      <c r="QCD94" s="47"/>
      <c r="QCE94" s="47"/>
      <c r="QCF94" s="47"/>
      <c r="QCG94" s="47"/>
      <c r="QCH94" s="47"/>
      <c r="QCI94" s="47"/>
      <c r="QCJ94" s="47"/>
      <c r="QCK94" s="47"/>
      <c r="QCL94" s="47"/>
      <c r="QCM94" s="47"/>
      <c r="QCN94" s="47"/>
      <c r="QCO94" s="47"/>
      <c r="QCP94" s="47"/>
      <c r="QCQ94" s="47"/>
      <c r="QCR94" s="47"/>
      <c r="QCS94" s="47"/>
      <c r="QCT94" s="47"/>
      <c r="QCU94" s="47"/>
      <c r="QCV94" s="47"/>
      <c r="QCW94" s="47"/>
      <c r="QCX94" s="47"/>
      <c r="QCY94" s="47"/>
      <c r="QCZ94" s="47"/>
      <c r="QDA94" s="47"/>
      <c r="QDB94" s="47"/>
      <c r="QDC94" s="47"/>
      <c r="QDD94" s="47"/>
      <c r="QDE94" s="47"/>
      <c r="QDF94" s="47"/>
      <c r="QDG94" s="47"/>
      <c r="QDH94" s="47"/>
      <c r="QDI94" s="47"/>
      <c r="QDJ94" s="47"/>
      <c r="QDK94" s="47"/>
      <c r="QDL94" s="47"/>
      <c r="QDM94" s="47"/>
      <c r="QDN94" s="47"/>
      <c r="QDO94" s="47"/>
      <c r="QDP94" s="47"/>
      <c r="QDQ94" s="47"/>
      <c r="QDR94" s="47"/>
      <c r="QDS94" s="47"/>
      <c r="QDT94" s="47"/>
      <c r="QDU94" s="47"/>
      <c r="QDV94" s="47"/>
      <c r="QDW94" s="47"/>
      <c r="QDX94" s="47"/>
      <c r="QDY94" s="47"/>
      <c r="QDZ94" s="47"/>
      <c r="QEA94" s="47"/>
      <c r="QEB94" s="47"/>
      <c r="QEC94" s="47"/>
      <c r="QED94" s="47"/>
      <c r="QEE94" s="47"/>
      <c r="QEF94" s="47"/>
      <c r="QEG94" s="47"/>
      <c r="QEH94" s="47"/>
      <c r="QEI94" s="47"/>
      <c r="QEJ94" s="47"/>
      <c r="QEK94" s="47"/>
      <c r="QEL94" s="47"/>
      <c r="QEM94" s="47"/>
      <c r="QEN94" s="47"/>
      <c r="QEO94" s="47"/>
      <c r="QEP94" s="47"/>
      <c r="QEQ94" s="47"/>
      <c r="QER94" s="47"/>
      <c r="QES94" s="47"/>
      <c r="QET94" s="47"/>
      <c r="QEU94" s="47"/>
      <c r="QEV94" s="47"/>
      <c r="QEW94" s="47"/>
      <c r="QEX94" s="47"/>
      <c r="QEY94" s="47"/>
      <c r="QEZ94" s="47"/>
      <c r="QFA94" s="47"/>
      <c r="QFB94" s="47"/>
      <c r="QFC94" s="47"/>
      <c r="QFD94" s="47"/>
      <c r="QFE94" s="47"/>
      <c r="QFF94" s="47"/>
      <c r="QFG94" s="47"/>
      <c r="QFH94" s="47"/>
      <c r="QFI94" s="47"/>
      <c r="QFJ94" s="47"/>
      <c r="QFK94" s="47"/>
      <c r="QFL94" s="47"/>
      <c r="QFM94" s="47"/>
      <c r="QFN94" s="47"/>
      <c r="QFO94" s="47"/>
      <c r="QFP94" s="47"/>
      <c r="QFQ94" s="47"/>
      <c r="QFR94" s="47"/>
      <c r="QFS94" s="47"/>
      <c r="QFT94" s="47"/>
      <c r="QFU94" s="47"/>
      <c r="QFV94" s="47"/>
      <c r="QFW94" s="47"/>
      <c r="QFX94" s="47"/>
      <c r="QFY94" s="47"/>
      <c r="QFZ94" s="47"/>
      <c r="QGA94" s="47"/>
      <c r="QGB94" s="47"/>
      <c r="QGC94" s="47"/>
      <c r="QGD94" s="47"/>
      <c r="QGE94" s="47"/>
      <c r="QGF94" s="47"/>
      <c r="QGG94" s="47"/>
      <c r="QGH94" s="47"/>
      <c r="QGI94" s="47"/>
      <c r="QGJ94" s="47"/>
      <c r="QGK94" s="47"/>
      <c r="QGL94" s="47"/>
      <c r="QGM94" s="47"/>
      <c r="QGN94" s="47"/>
      <c r="QGO94" s="47"/>
      <c r="QGP94" s="47"/>
      <c r="QGQ94" s="47"/>
      <c r="QGR94" s="47"/>
      <c r="QGS94" s="47"/>
      <c r="QGT94" s="47"/>
      <c r="QGU94" s="47"/>
      <c r="QGV94" s="47"/>
      <c r="QGW94" s="47"/>
      <c r="QGX94" s="47"/>
      <c r="QGY94" s="47"/>
      <c r="QGZ94" s="47"/>
      <c r="QHA94" s="47"/>
      <c r="QHB94" s="47"/>
      <c r="QHC94" s="47"/>
      <c r="QHD94" s="47"/>
      <c r="QHE94" s="47"/>
      <c r="QHF94" s="47"/>
      <c r="QHG94" s="47"/>
      <c r="QHH94" s="47"/>
      <c r="QHI94" s="47"/>
      <c r="QHJ94" s="47"/>
      <c r="QHK94" s="47"/>
      <c r="QHL94" s="47"/>
      <c r="QHM94" s="47"/>
      <c r="QHN94" s="47"/>
      <c r="QHO94" s="47"/>
      <c r="QHP94" s="47"/>
      <c r="QHQ94" s="47"/>
      <c r="QHR94" s="47"/>
      <c r="QHS94" s="47"/>
      <c r="QHT94" s="47"/>
      <c r="QHU94" s="47"/>
      <c r="QHV94" s="47"/>
      <c r="QHW94" s="47"/>
      <c r="QHX94" s="47"/>
      <c r="QHY94" s="47"/>
      <c r="QHZ94" s="47"/>
      <c r="QIA94" s="47"/>
      <c r="QIB94" s="47"/>
      <c r="QIC94" s="47"/>
      <c r="QID94" s="47"/>
      <c r="QIE94" s="47"/>
      <c r="QIF94" s="47"/>
      <c r="QIG94" s="47"/>
      <c r="QIH94" s="47"/>
      <c r="QII94" s="47"/>
      <c r="QIJ94" s="47"/>
      <c r="QIK94" s="47"/>
      <c r="QIL94" s="47"/>
      <c r="QIM94" s="47"/>
      <c r="QIN94" s="47"/>
      <c r="QIO94" s="47"/>
      <c r="QIP94" s="47"/>
      <c r="QIQ94" s="47"/>
      <c r="QIR94" s="47"/>
      <c r="QIS94" s="47"/>
      <c r="QIT94" s="47"/>
      <c r="QIU94" s="47"/>
      <c r="QIV94" s="47"/>
      <c r="QIW94" s="47"/>
      <c r="QIX94" s="47"/>
      <c r="QIY94" s="47"/>
      <c r="QIZ94" s="47"/>
      <c r="QJA94" s="47"/>
      <c r="QJB94" s="47"/>
      <c r="QJC94" s="47"/>
      <c r="QJD94" s="47"/>
      <c r="QJE94" s="47"/>
      <c r="QJF94" s="47"/>
      <c r="QJG94" s="47"/>
      <c r="QJH94" s="47"/>
      <c r="QJI94" s="47"/>
      <c r="QJJ94" s="47"/>
      <c r="QJK94" s="47"/>
      <c r="QJL94" s="47"/>
      <c r="QJM94" s="47"/>
      <c r="QJN94" s="47"/>
      <c r="QJO94" s="47"/>
      <c r="QJP94" s="47"/>
      <c r="QJQ94" s="47"/>
      <c r="QJR94" s="47"/>
      <c r="QJS94" s="47"/>
      <c r="QJT94" s="47"/>
      <c r="QJU94" s="47"/>
      <c r="QJV94" s="47"/>
      <c r="QJW94" s="47"/>
      <c r="QJX94" s="47"/>
      <c r="QJY94" s="47"/>
      <c r="QJZ94" s="47"/>
      <c r="QKA94" s="47"/>
      <c r="QKB94" s="47"/>
      <c r="QKC94" s="47"/>
      <c r="QKD94" s="47"/>
      <c r="QKE94" s="47"/>
      <c r="QKF94" s="47"/>
      <c r="QKG94" s="47"/>
      <c r="QKH94" s="47"/>
      <c r="QKI94" s="47"/>
      <c r="QKJ94" s="47"/>
      <c r="QKK94" s="47"/>
      <c r="QKL94" s="47"/>
      <c r="QKM94" s="47"/>
      <c r="QKN94" s="47"/>
      <c r="QKO94" s="47"/>
      <c r="QKP94" s="47"/>
      <c r="QKQ94" s="47"/>
      <c r="QKR94" s="47"/>
      <c r="QKS94" s="47"/>
      <c r="QKT94" s="47"/>
      <c r="QKU94" s="47"/>
      <c r="QKV94" s="47"/>
      <c r="QKW94" s="47"/>
      <c r="QKX94" s="47"/>
      <c r="QKY94" s="47"/>
      <c r="QKZ94" s="47"/>
      <c r="QLA94" s="47"/>
      <c r="QLB94" s="47"/>
      <c r="QLC94" s="47"/>
      <c r="QLD94" s="47"/>
      <c r="QLE94" s="47"/>
      <c r="QLF94" s="47"/>
      <c r="QLG94" s="47"/>
      <c r="QLH94" s="47"/>
      <c r="QLI94" s="47"/>
      <c r="QLJ94" s="47"/>
      <c r="QLK94" s="47"/>
      <c r="QLL94" s="47"/>
      <c r="QLM94" s="47"/>
      <c r="QLN94" s="47"/>
      <c r="QLO94" s="47"/>
      <c r="QLP94" s="47"/>
      <c r="QLQ94" s="47"/>
      <c r="QLR94" s="47"/>
      <c r="QLS94" s="47"/>
      <c r="QLT94" s="47"/>
      <c r="QLU94" s="47"/>
      <c r="QLV94" s="47"/>
      <c r="QLW94" s="47"/>
      <c r="QLX94" s="47"/>
      <c r="QLY94" s="47"/>
      <c r="QLZ94" s="47"/>
      <c r="QMA94" s="47"/>
      <c r="QMB94" s="47"/>
      <c r="QMC94" s="47"/>
      <c r="QMD94" s="47"/>
      <c r="QME94" s="47"/>
      <c r="QMF94" s="47"/>
      <c r="QMG94" s="47"/>
      <c r="QMH94" s="47"/>
      <c r="QMI94" s="47"/>
      <c r="QMJ94" s="47"/>
      <c r="QMK94" s="47"/>
      <c r="QML94" s="47"/>
      <c r="QMM94" s="47"/>
      <c r="QMN94" s="47"/>
      <c r="QMO94" s="47"/>
      <c r="QMP94" s="47"/>
      <c r="QMQ94" s="47"/>
      <c r="QMR94" s="47"/>
      <c r="QMS94" s="47"/>
      <c r="QMT94" s="47"/>
      <c r="QMU94" s="47"/>
      <c r="QMV94" s="47"/>
      <c r="QMW94" s="47"/>
      <c r="QMX94" s="47"/>
      <c r="QMY94" s="47"/>
      <c r="QMZ94" s="47"/>
      <c r="QNA94" s="47"/>
      <c r="QNB94" s="47"/>
      <c r="QNC94" s="47"/>
      <c r="QND94" s="47"/>
      <c r="QNE94" s="47"/>
      <c r="QNF94" s="47"/>
      <c r="QNG94" s="47"/>
      <c r="QNH94" s="47"/>
      <c r="QNI94" s="47"/>
      <c r="QNJ94" s="47"/>
      <c r="QNK94" s="47"/>
      <c r="QNL94" s="47"/>
      <c r="QNM94" s="47"/>
      <c r="QNN94" s="47"/>
      <c r="QNO94" s="47"/>
      <c r="QNP94" s="47"/>
      <c r="QNQ94" s="47"/>
      <c r="QNR94" s="47"/>
      <c r="QNS94" s="47"/>
      <c r="QNT94" s="47"/>
      <c r="QNU94" s="47"/>
      <c r="QNV94" s="47"/>
      <c r="QNW94" s="47"/>
      <c r="QNX94" s="47"/>
      <c r="QNY94" s="47"/>
      <c r="QNZ94" s="47"/>
      <c r="QOA94" s="47"/>
      <c r="QOB94" s="47"/>
      <c r="QOC94" s="47"/>
      <c r="QOD94" s="47"/>
      <c r="QOE94" s="47"/>
      <c r="QOF94" s="47"/>
      <c r="QOG94" s="47"/>
      <c r="QOH94" s="47"/>
      <c r="QOI94" s="47"/>
      <c r="QOJ94" s="47"/>
      <c r="QOK94" s="47"/>
      <c r="QOL94" s="47"/>
      <c r="QOM94" s="47"/>
      <c r="QON94" s="47"/>
      <c r="QOO94" s="47"/>
      <c r="QOP94" s="47"/>
      <c r="QOQ94" s="47"/>
      <c r="QOR94" s="47"/>
      <c r="QOS94" s="47"/>
      <c r="QOT94" s="47"/>
      <c r="QOU94" s="47"/>
      <c r="QOV94" s="47"/>
      <c r="QOW94" s="47"/>
      <c r="QOX94" s="47"/>
      <c r="QOY94" s="47"/>
      <c r="QOZ94" s="47"/>
      <c r="QPA94" s="47"/>
      <c r="QPB94" s="47"/>
      <c r="QPC94" s="47"/>
      <c r="QPD94" s="47"/>
      <c r="QPE94" s="47"/>
      <c r="QPF94" s="47"/>
      <c r="QPG94" s="47"/>
      <c r="QPH94" s="47"/>
      <c r="QPI94" s="47"/>
      <c r="QPJ94" s="47"/>
      <c r="QPK94" s="47"/>
      <c r="QPL94" s="47"/>
      <c r="QPM94" s="47"/>
      <c r="QPN94" s="47"/>
      <c r="QPO94" s="47"/>
      <c r="QPP94" s="47"/>
      <c r="QPQ94" s="47"/>
      <c r="QPR94" s="47"/>
      <c r="QPS94" s="47"/>
      <c r="QPT94" s="47"/>
      <c r="QPU94" s="47"/>
      <c r="QPV94" s="47"/>
      <c r="QPW94" s="47"/>
      <c r="QPX94" s="47"/>
      <c r="QPY94" s="47"/>
      <c r="QPZ94" s="47"/>
      <c r="QQA94" s="47"/>
      <c r="QQB94" s="47"/>
      <c r="QQC94" s="47"/>
      <c r="QQD94" s="47"/>
      <c r="QQE94" s="47"/>
      <c r="QQF94" s="47"/>
      <c r="QQG94" s="47"/>
      <c r="QQH94" s="47"/>
      <c r="QQI94" s="47"/>
      <c r="QQJ94" s="47"/>
      <c r="QQK94" s="47"/>
      <c r="QQL94" s="47"/>
      <c r="QQM94" s="47"/>
      <c r="QQN94" s="47"/>
      <c r="QQO94" s="47"/>
      <c r="QQP94" s="47"/>
      <c r="QQQ94" s="47"/>
      <c r="QQR94" s="47"/>
      <c r="QQS94" s="47"/>
      <c r="QQT94" s="47"/>
      <c r="QQU94" s="47"/>
      <c r="QQV94" s="47"/>
      <c r="QQW94" s="47"/>
      <c r="QQX94" s="47"/>
      <c r="QQY94" s="47"/>
      <c r="QQZ94" s="47"/>
      <c r="QRA94" s="47"/>
      <c r="QRB94" s="47"/>
      <c r="QRC94" s="47"/>
      <c r="QRD94" s="47"/>
      <c r="QRE94" s="47"/>
      <c r="QRF94" s="47"/>
      <c r="QRG94" s="47"/>
      <c r="QRH94" s="47"/>
      <c r="QRI94" s="47"/>
      <c r="QRJ94" s="47"/>
      <c r="QRK94" s="47"/>
      <c r="QRL94" s="47"/>
      <c r="QRM94" s="47"/>
      <c r="QRN94" s="47"/>
      <c r="QRO94" s="47"/>
      <c r="QRP94" s="47"/>
      <c r="QRQ94" s="47"/>
      <c r="QRR94" s="47"/>
      <c r="QRS94" s="47"/>
      <c r="QRT94" s="47"/>
      <c r="QRU94" s="47"/>
      <c r="QRV94" s="47"/>
      <c r="QRW94" s="47"/>
      <c r="QRX94" s="47"/>
      <c r="QRY94" s="47"/>
      <c r="QRZ94" s="47"/>
      <c r="QSA94" s="47"/>
      <c r="QSB94" s="47"/>
      <c r="QSC94" s="47"/>
      <c r="QSD94" s="47"/>
      <c r="QSE94" s="47"/>
      <c r="QSF94" s="47"/>
      <c r="QSG94" s="47"/>
      <c r="QSH94" s="47"/>
      <c r="QSI94" s="47"/>
      <c r="QSJ94" s="47"/>
      <c r="QSK94" s="47"/>
      <c r="QSL94" s="47"/>
      <c r="QSM94" s="47"/>
      <c r="QSN94" s="47"/>
      <c r="QSO94" s="47"/>
      <c r="QSP94" s="47"/>
      <c r="QSQ94" s="47"/>
      <c r="QSR94" s="47"/>
      <c r="QSS94" s="47"/>
      <c r="QST94" s="47"/>
      <c r="QSU94" s="47"/>
      <c r="QSV94" s="47"/>
      <c r="QSW94" s="47"/>
      <c r="QSX94" s="47"/>
      <c r="QSY94" s="47"/>
      <c r="QSZ94" s="47"/>
      <c r="QTA94" s="47"/>
      <c r="QTB94" s="47"/>
      <c r="QTC94" s="47"/>
      <c r="QTD94" s="47"/>
      <c r="QTE94" s="47"/>
      <c r="QTF94" s="47"/>
      <c r="QTG94" s="47"/>
      <c r="QTH94" s="47"/>
      <c r="QTI94" s="47"/>
      <c r="QTJ94" s="47"/>
      <c r="QTK94" s="47"/>
      <c r="QTL94" s="47"/>
      <c r="QTM94" s="47"/>
      <c r="QTN94" s="47"/>
      <c r="QTO94" s="47"/>
      <c r="QTP94" s="47"/>
      <c r="QTQ94" s="47"/>
      <c r="QTR94" s="47"/>
      <c r="QTS94" s="47"/>
      <c r="QTT94" s="47"/>
      <c r="QTU94" s="47"/>
      <c r="QTV94" s="47"/>
      <c r="QTW94" s="47"/>
      <c r="QTX94" s="47"/>
      <c r="QTY94" s="47"/>
      <c r="QTZ94" s="47"/>
      <c r="QUA94" s="47"/>
      <c r="QUB94" s="47"/>
      <c r="QUC94" s="47"/>
      <c r="QUD94" s="47"/>
      <c r="QUE94" s="47"/>
      <c r="QUF94" s="47"/>
      <c r="QUG94" s="47"/>
      <c r="QUH94" s="47"/>
      <c r="QUI94" s="47"/>
      <c r="QUJ94" s="47"/>
      <c r="QUK94" s="47"/>
      <c r="QUL94" s="47"/>
      <c r="QUM94" s="47"/>
      <c r="QUN94" s="47"/>
      <c r="QUO94" s="47"/>
      <c r="QUP94" s="47"/>
      <c r="QUQ94" s="47"/>
      <c r="QUR94" s="47"/>
      <c r="QUS94" s="47"/>
      <c r="QUT94" s="47"/>
      <c r="QUU94" s="47"/>
      <c r="QUV94" s="47"/>
      <c r="QUW94" s="47"/>
      <c r="QUX94" s="47"/>
      <c r="QUY94" s="47"/>
      <c r="QUZ94" s="47"/>
      <c r="QVA94" s="47"/>
      <c r="QVB94" s="47"/>
      <c r="QVC94" s="47"/>
      <c r="QVD94" s="47"/>
      <c r="QVE94" s="47"/>
      <c r="QVF94" s="47"/>
      <c r="QVG94" s="47"/>
      <c r="QVH94" s="47"/>
      <c r="QVI94" s="47"/>
      <c r="QVJ94" s="47"/>
      <c r="QVK94" s="47"/>
      <c r="QVL94" s="47"/>
      <c r="QVM94" s="47"/>
      <c r="QVN94" s="47"/>
      <c r="QVO94" s="47"/>
      <c r="QVP94" s="47"/>
      <c r="QVQ94" s="47"/>
      <c r="QVR94" s="47"/>
      <c r="QVS94" s="47"/>
      <c r="QVT94" s="47"/>
      <c r="QVU94" s="47"/>
      <c r="QVV94" s="47"/>
      <c r="QVW94" s="47"/>
      <c r="QVX94" s="47"/>
      <c r="QVY94" s="47"/>
      <c r="QVZ94" s="47"/>
      <c r="QWA94" s="47"/>
      <c r="QWB94" s="47"/>
      <c r="QWC94" s="47"/>
      <c r="QWD94" s="47"/>
      <c r="QWE94" s="47"/>
      <c r="QWF94" s="47"/>
      <c r="QWG94" s="47"/>
      <c r="QWH94" s="47"/>
      <c r="QWI94" s="47"/>
      <c r="QWJ94" s="47"/>
      <c r="QWK94" s="47"/>
      <c r="QWL94" s="47"/>
      <c r="QWM94" s="47"/>
      <c r="QWN94" s="47"/>
      <c r="QWO94" s="47"/>
      <c r="QWP94" s="47"/>
      <c r="QWQ94" s="47"/>
      <c r="QWR94" s="47"/>
      <c r="QWS94" s="47"/>
      <c r="QWT94" s="47"/>
      <c r="QWU94" s="47"/>
      <c r="QWV94" s="47"/>
      <c r="QWW94" s="47"/>
      <c r="QWX94" s="47"/>
      <c r="QWY94" s="47"/>
      <c r="QWZ94" s="47"/>
      <c r="QXA94" s="47"/>
      <c r="QXB94" s="47"/>
      <c r="QXC94" s="47"/>
      <c r="QXD94" s="47"/>
      <c r="QXE94" s="47"/>
      <c r="QXF94" s="47"/>
      <c r="QXG94" s="47"/>
      <c r="QXH94" s="47"/>
      <c r="QXI94" s="47"/>
      <c r="QXJ94" s="47"/>
      <c r="QXK94" s="47"/>
      <c r="QXL94" s="47"/>
      <c r="QXM94" s="47"/>
      <c r="QXN94" s="47"/>
      <c r="QXO94" s="47"/>
      <c r="QXP94" s="47"/>
      <c r="QXQ94" s="47"/>
      <c r="QXR94" s="47"/>
      <c r="QXS94" s="47"/>
      <c r="QXT94" s="47"/>
      <c r="QXU94" s="47"/>
      <c r="QXV94" s="47"/>
      <c r="QXW94" s="47"/>
      <c r="QXX94" s="47"/>
      <c r="QXY94" s="47"/>
      <c r="QXZ94" s="47"/>
      <c r="QYA94" s="47"/>
      <c r="QYB94" s="47"/>
      <c r="QYC94" s="47"/>
      <c r="QYD94" s="47"/>
      <c r="QYE94" s="47"/>
      <c r="QYF94" s="47"/>
      <c r="QYG94" s="47"/>
      <c r="QYH94" s="47"/>
      <c r="QYI94" s="47"/>
      <c r="QYJ94" s="47"/>
      <c r="QYK94" s="47"/>
      <c r="QYL94" s="47"/>
      <c r="QYM94" s="47"/>
      <c r="QYN94" s="47"/>
      <c r="QYO94" s="47"/>
      <c r="QYP94" s="47"/>
      <c r="QYQ94" s="47"/>
      <c r="QYR94" s="47"/>
      <c r="QYS94" s="47"/>
      <c r="QYT94" s="47"/>
      <c r="QYU94" s="47"/>
      <c r="QYV94" s="47"/>
      <c r="QYW94" s="47"/>
      <c r="QYX94" s="47"/>
      <c r="QYY94" s="47"/>
      <c r="QYZ94" s="47"/>
      <c r="QZA94" s="47"/>
      <c r="QZB94" s="47"/>
      <c r="QZC94" s="47"/>
      <c r="QZD94" s="47"/>
      <c r="QZE94" s="47"/>
      <c r="QZF94" s="47"/>
      <c r="QZG94" s="47"/>
      <c r="QZH94" s="47"/>
      <c r="QZI94" s="47"/>
      <c r="QZJ94" s="47"/>
      <c r="QZK94" s="47"/>
      <c r="QZL94" s="47"/>
      <c r="QZM94" s="47"/>
      <c r="QZN94" s="47"/>
      <c r="QZO94" s="47"/>
      <c r="QZP94" s="47"/>
      <c r="QZQ94" s="47"/>
      <c r="QZR94" s="47"/>
      <c r="QZS94" s="47"/>
      <c r="QZT94" s="47"/>
      <c r="QZU94" s="47"/>
      <c r="QZV94" s="47"/>
      <c r="QZW94" s="47"/>
      <c r="QZX94" s="47"/>
      <c r="QZY94" s="47"/>
      <c r="QZZ94" s="47"/>
      <c r="RAA94" s="47"/>
      <c r="RAB94" s="47"/>
      <c r="RAC94" s="47"/>
      <c r="RAD94" s="47"/>
      <c r="RAE94" s="47"/>
      <c r="RAF94" s="47"/>
      <c r="RAG94" s="47"/>
      <c r="RAH94" s="47"/>
      <c r="RAI94" s="47"/>
      <c r="RAJ94" s="47"/>
      <c r="RAK94" s="47"/>
      <c r="RAL94" s="47"/>
      <c r="RAM94" s="47"/>
      <c r="RAN94" s="47"/>
      <c r="RAO94" s="47"/>
      <c r="RAP94" s="47"/>
      <c r="RAQ94" s="47"/>
      <c r="RAR94" s="47"/>
      <c r="RAS94" s="47"/>
      <c r="RAT94" s="47"/>
      <c r="RAU94" s="47"/>
      <c r="RAV94" s="47"/>
      <c r="RAW94" s="47"/>
      <c r="RAX94" s="47"/>
      <c r="RAY94" s="47"/>
      <c r="RAZ94" s="47"/>
      <c r="RBA94" s="47"/>
      <c r="RBB94" s="47"/>
      <c r="RBC94" s="47"/>
      <c r="RBD94" s="47"/>
      <c r="RBE94" s="47"/>
      <c r="RBF94" s="47"/>
      <c r="RBG94" s="47"/>
      <c r="RBH94" s="47"/>
      <c r="RBI94" s="47"/>
      <c r="RBJ94" s="47"/>
      <c r="RBK94" s="47"/>
      <c r="RBL94" s="47"/>
      <c r="RBM94" s="47"/>
      <c r="RBN94" s="47"/>
      <c r="RBO94" s="47"/>
      <c r="RBP94" s="47"/>
      <c r="RBQ94" s="47"/>
      <c r="RBR94" s="47"/>
      <c r="RBS94" s="47"/>
      <c r="RBT94" s="47"/>
      <c r="RBU94" s="47"/>
      <c r="RBV94" s="47"/>
      <c r="RBW94" s="47"/>
      <c r="RBX94" s="47"/>
      <c r="RBY94" s="47"/>
      <c r="RBZ94" s="47"/>
      <c r="RCA94" s="47"/>
      <c r="RCB94" s="47"/>
      <c r="RCC94" s="47"/>
      <c r="RCD94" s="47"/>
      <c r="RCE94" s="47"/>
      <c r="RCF94" s="47"/>
      <c r="RCG94" s="47"/>
      <c r="RCH94" s="47"/>
      <c r="RCI94" s="47"/>
      <c r="RCJ94" s="47"/>
      <c r="RCK94" s="47"/>
      <c r="RCL94" s="47"/>
      <c r="RCM94" s="47"/>
      <c r="RCN94" s="47"/>
      <c r="RCO94" s="47"/>
      <c r="RCP94" s="47"/>
      <c r="RCQ94" s="47"/>
      <c r="RCR94" s="47"/>
      <c r="RCS94" s="47"/>
      <c r="RCT94" s="47"/>
      <c r="RCU94" s="47"/>
      <c r="RCV94" s="47"/>
      <c r="RCW94" s="47"/>
      <c r="RCX94" s="47"/>
      <c r="RCY94" s="47"/>
      <c r="RCZ94" s="47"/>
      <c r="RDA94" s="47"/>
      <c r="RDB94" s="47"/>
      <c r="RDC94" s="47"/>
      <c r="RDD94" s="47"/>
      <c r="RDE94" s="47"/>
      <c r="RDF94" s="47"/>
      <c r="RDG94" s="47"/>
      <c r="RDH94" s="47"/>
      <c r="RDI94" s="47"/>
      <c r="RDJ94" s="47"/>
      <c r="RDK94" s="47"/>
      <c r="RDL94" s="47"/>
      <c r="RDM94" s="47"/>
      <c r="RDN94" s="47"/>
      <c r="RDO94" s="47"/>
      <c r="RDP94" s="47"/>
      <c r="RDQ94" s="47"/>
      <c r="RDR94" s="47"/>
      <c r="RDS94" s="47"/>
      <c r="RDT94" s="47"/>
      <c r="RDU94" s="47"/>
      <c r="RDV94" s="47"/>
      <c r="RDW94" s="47"/>
      <c r="RDX94" s="47"/>
      <c r="RDY94" s="47"/>
      <c r="RDZ94" s="47"/>
      <c r="REA94" s="47"/>
      <c r="REB94" s="47"/>
      <c r="REC94" s="47"/>
      <c r="RED94" s="47"/>
      <c r="REE94" s="47"/>
      <c r="REF94" s="47"/>
      <c r="REG94" s="47"/>
      <c r="REH94" s="47"/>
      <c r="REI94" s="47"/>
      <c r="REJ94" s="47"/>
      <c r="REK94" s="47"/>
      <c r="REL94" s="47"/>
      <c r="REM94" s="47"/>
      <c r="REN94" s="47"/>
      <c r="REO94" s="47"/>
      <c r="REP94" s="47"/>
      <c r="REQ94" s="47"/>
      <c r="RER94" s="47"/>
      <c r="RES94" s="47"/>
      <c r="RET94" s="47"/>
      <c r="REU94" s="47"/>
      <c r="REV94" s="47"/>
      <c r="REW94" s="47"/>
      <c r="REX94" s="47"/>
      <c r="REY94" s="47"/>
      <c r="REZ94" s="47"/>
      <c r="RFA94" s="47"/>
      <c r="RFB94" s="47"/>
      <c r="RFC94" s="47"/>
      <c r="RFD94" s="47"/>
      <c r="RFE94" s="47"/>
      <c r="RFF94" s="47"/>
      <c r="RFG94" s="47"/>
      <c r="RFH94" s="47"/>
      <c r="RFI94" s="47"/>
      <c r="RFJ94" s="47"/>
      <c r="RFK94" s="47"/>
      <c r="RFL94" s="47"/>
      <c r="RFM94" s="47"/>
      <c r="RFN94" s="47"/>
      <c r="RFO94" s="47"/>
      <c r="RFP94" s="47"/>
      <c r="RFQ94" s="47"/>
      <c r="RFR94" s="47"/>
      <c r="RFS94" s="47"/>
      <c r="RFT94" s="47"/>
      <c r="RFU94" s="47"/>
      <c r="RFV94" s="47"/>
      <c r="RFW94" s="47"/>
      <c r="RFX94" s="47"/>
      <c r="RFY94" s="47"/>
      <c r="RFZ94" s="47"/>
      <c r="RGA94" s="47"/>
      <c r="RGB94" s="47"/>
      <c r="RGC94" s="47"/>
      <c r="RGD94" s="47"/>
      <c r="RGE94" s="47"/>
      <c r="RGF94" s="47"/>
      <c r="RGG94" s="47"/>
      <c r="RGH94" s="47"/>
      <c r="RGI94" s="47"/>
      <c r="RGJ94" s="47"/>
      <c r="RGK94" s="47"/>
      <c r="RGL94" s="47"/>
      <c r="RGM94" s="47"/>
      <c r="RGN94" s="47"/>
      <c r="RGO94" s="47"/>
      <c r="RGP94" s="47"/>
      <c r="RGQ94" s="47"/>
      <c r="RGR94" s="47"/>
      <c r="RGS94" s="47"/>
      <c r="RGT94" s="47"/>
      <c r="RGU94" s="47"/>
      <c r="RGV94" s="47"/>
      <c r="RGW94" s="47"/>
      <c r="RGX94" s="47"/>
      <c r="RGY94" s="47"/>
      <c r="RGZ94" s="47"/>
      <c r="RHA94" s="47"/>
      <c r="RHB94" s="47"/>
      <c r="RHC94" s="47"/>
      <c r="RHD94" s="47"/>
      <c r="RHE94" s="47"/>
      <c r="RHF94" s="47"/>
      <c r="RHG94" s="47"/>
      <c r="RHH94" s="47"/>
      <c r="RHI94" s="47"/>
      <c r="RHJ94" s="47"/>
      <c r="RHK94" s="47"/>
      <c r="RHL94" s="47"/>
      <c r="RHM94" s="47"/>
      <c r="RHN94" s="47"/>
      <c r="RHO94" s="47"/>
      <c r="RHP94" s="47"/>
      <c r="RHQ94" s="47"/>
      <c r="RHR94" s="47"/>
      <c r="RHS94" s="47"/>
      <c r="RHT94" s="47"/>
      <c r="RHU94" s="47"/>
      <c r="RHV94" s="47"/>
      <c r="RHW94" s="47"/>
      <c r="RHX94" s="47"/>
      <c r="RHY94" s="47"/>
      <c r="RHZ94" s="47"/>
      <c r="RIA94" s="47"/>
      <c r="RIB94" s="47"/>
      <c r="RIC94" s="47"/>
      <c r="RID94" s="47"/>
      <c r="RIE94" s="47"/>
      <c r="RIF94" s="47"/>
      <c r="RIG94" s="47"/>
      <c r="RIH94" s="47"/>
      <c r="RII94" s="47"/>
      <c r="RIJ94" s="47"/>
      <c r="RIK94" s="47"/>
      <c r="RIL94" s="47"/>
      <c r="RIM94" s="47"/>
      <c r="RIN94" s="47"/>
      <c r="RIO94" s="47"/>
      <c r="RIP94" s="47"/>
      <c r="RIQ94" s="47"/>
      <c r="RIR94" s="47"/>
      <c r="RIS94" s="47"/>
      <c r="RIT94" s="47"/>
      <c r="RIU94" s="47"/>
      <c r="RIV94" s="47"/>
      <c r="RIW94" s="47"/>
      <c r="RIX94" s="47"/>
      <c r="RIY94" s="47"/>
      <c r="RIZ94" s="47"/>
      <c r="RJA94" s="47"/>
      <c r="RJB94" s="47"/>
      <c r="RJC94" s="47"/>
      <c r="RJD94" s="47"/>
      <c r="RJE94" s="47"/>
      <c r="RJF94" s="47"/>
      <c r="RJG94" s="47"/>
      <c r="RJH94" s="47"/>
      <c r="RJI94" s="47"/>
      <c r="RJJ94" s="47"/>
      <c r="RJK94" s="47"/>
      <c r="RJL94" s="47"/>
      <c r="RJM94" s="47"/>
      <c r="RJN94" s="47"/>
      <c r="RJO94" s="47"/>
      <c r="RJP94" s="47"/>
      <c r="RJQ94" s="47"/>
      <c r="RJR94" s="47"/>
      <c r="RJS94" s="47"/>
      <c r="RJT94" s="47"/>
      <c r="RJU94" s="47"/>
      <c r="RJV94" s="47"/>
      <c r="RJW94" s="47"/>
      <c r="RJX94" s="47"/>
      <c r="RJY94" s="47"/>
      <c r="RJZ94" s="47"/>
      <c r="RKA94" s="47"/>
      <c r="RKB94" s="47"/>
      <c r="RKC94" s="47"/>
      <c r="RKD94" s="47"/>
      <c r="RKE94" s="47"/>
      <c r="RKF94" s="47"/>
      <c r="RKG94" s="47"/>
      <c r="RKH94" s="47"/>
      <c r="RKI94" s="47"/>
      <c r="RKJ94" s="47"/>
      <c r="RKK94" s="47"/>
      <c r="RKL94" s="47"/>
      <c r="RKM94" s="47"/>
      <c r="RKN94" s="47"/>
      <c r="RKO94" s="47"/>
      <c r="RKP94" s="47"/>
      <c r="RKQ94" s="47"/>
      <c r="RKR94" s="47"/>
      <c r="RKS94" s="47"/>
      <c r="RKT94" s="47"/>
      <c r="RKU94" s="47"/>
      <c r="RKV94" s="47"/>
      <c r="RKW94" s="47"/>
      <c r="RKX94" s="47"/>
      <c r="RKY94" s="47"/>
      <c r="RKZ94" s="47"/>
      <c r="RLA94" s="47"/>
      <c r="RLB94" s="47"/>
      <c r="RLC94" s="47"/>
      <c r="RLD94" s="47"/>
      <c r="RLE94" s="47"/>
      <c r="RLF94" s="47"/>
      <c r="RLG94" s="47"/>
      <c r="RLH94" s="47"/>
      <c r="RLI94" s="47"/>
      <c r="RLJ94" s="47"/>
      <c r="RLK94" s="47"/>
      <c r="RLL94" s="47"/>
      <c r="RLM94" s="47"/>
      <c r="RLN94" s="47"/>
      <c r="RLO94" s="47"/>
      <c r="RLP94" s="47"/>
      <c r="RLQ94" s="47"/>
      <c r="RLR94" s="47"/>
      <c r="RLS94" s="47"/>
      <c r="RLT94" s="47"/>
      <c r="RLU94" s="47"/>
      <c r="RLV94" s="47"/>
      <c r="RLW94" s="47"/>
      <c r="RLX94" s="47"/>
      <c r="RLY94" s="47"/>
      <c r="RLZ94" s="47"/>
      <c r="RMA94" s="47"/>
      <c r="RMB94" s="47"/>
      <c r="RMC94" s="47"/>
      <c r="RMD94" s="47"/>
      <c r="RME94" s="47"/>
      <c r="RMF94" s="47"/>
      <c r="RMG94" s="47"/>
      <c r="RMH94" s="47"/>
      <c r="RMI94" s="47"/>
      <c r="RMJ94" s="47"/>
      <c r="RMK94" s="47"/>
      <c r="RML94" s="47"/>
      <c r="RMM94" s="47"/>
      <c r="RMN94" s="47"/>
      <c r="RMO94" s="47"/>
      <c r="RMP94" s="47"/>
      <c r="RMQ94" s="47"/>
      <c r="RMR94" s="47"/>
      <c r="RMS94" s="47"/>
      <c r="RMT94" s="47"/>
      <c r="RMU94" s="47"/>
      <c r="RMV94" s="47"/>
      <c r="RMW94" s="47"/>
      <c r="RMX94" s="47"/>
      <c r="RMY94" s="47"/>
      <c r="RMZ94" s="47"/>
      <c r="RNA94" s="47"/>
      <c r="RNB94" s="47"/>
      <c r="RNC94" s="47"/>
      <c r="RND94" s="47"/>
      <c r="RNE94" s="47"/>
      <c r="RNF94" s="47"/>
      <c r="RNG94" s="47"/>
      <c r="RNH94" s="47"/>
      <c r="RNI94" s="47"/>
      <c r="RNJ94" s="47"/>
      <c r="RNK94" s="47"/>
      <c r="RNL94" s="47"/>
      <c r="RNM94" s="47"/>
      <c r="RNN94" s="47"/>
      <c r="RNO94" s="47"/>
      <c r="RNP94" s="47"/>
      <c r="RNQ94" s="47"/>
      <c r="RNR94" s="47"/>
      <c r="RNS94" s="47"/>
      <c r="RNT94" s="47"/>
      <c r="RNU94" s="47"/>
      <c r="RNV94" s="47"/>
      <c r="RNW94" s="47"/>
      <c r="RNX94" s="47"/>
      <c r="RNY94" s="47"/>
      <c r="RNZ94" s="47"/>
      <c r="ROA94" s="47"/>
      <c r="ROB94" s="47"/>
      <c r="ROC94" s="47"/>
      <c r="ROD94" s="47"/>
      <c r="ROE94" s="47"/>
      <c r="ROF94" s="47"/>
      <c r="ROG94" s="47"/>
      <c r="ROH94" s="47"/>
      <c r="ROI94" s="47"/>
      <c r="ROJ94" s="47"/>
      <c r="ROK94" s="47"/>
      <c r="ROL94" s="47"/>
      <c r="ROM94" s="47"/>
      <c r="RON94" s="47"/>
      <c r="ROO94" s="47"/>
      <c r="ROP94" s="47"/>
      <c r="ROQ94" s="47"/>
      <c r="ROR94" s="47"/>
      <c r="ROS94" s="47"/>
      <c r="ROT94" s="47"/>
      <c r="ROU94" s="47"/>
      <c r="ROV94" s="47"/>
      <c r="ROW94" s="47"/>
      <c r="ROX94" s="47"/>
      <c r="ROY94" s="47"/>
      <c r="ROZ94" s="47"/>
      <c r="RPA94" s="47"/>
      <c r="RPB94" s="47"/>
      <c r="RPC94" s="47"/>
      <c r="RPD94" s="47"/>
      <c r="RPE94" s="47"/>
      <c r="RPF94" s="47"/>
      <c r="RPG94" s="47"/>
      <c r="RPH94" s="47"/>
      <c r="RPI94" s="47"/>
      <c r="RPJ94" s="47"/>
      <c r="RPK94" s="47"/>
      <c r="RPL94" s="47"/>
      <c r="RPM94" s="47"/>
      <c r="RPN94" s="47"/>
      <c r="RPO94" s="47"/>
      <c r="RPP94" s="47"/>
      <c r="RPQ94" s="47"/>
      <c r="RPR94" s="47"/>
      <c r="RPS94" s="47"/>
      <c r="RPT94" s="47"/>
      <c r="RPU94" s="47"/>
      <c r="RPV94" s="47"/>
      <c r="RPW94" s="47"/>
      <c r="RPX94" s="47"/>
      <c r="RPY94" s="47"/>
      <c r="RPZ94" s="47"/>
      <c r="RQA94" s="47"/>
      <c r="RQB94" s="47"/>
      <c r="RQC94" s="47"/>
      <c r="RQD94" s="47"/>
      <c r="RQE94" s="47"/>
      <c r="RQF94" s="47"/>
      <c r="RQG94" s="47"/>
      <c r="RQH94" s="47"/>
      <c r="RQI94" s="47"/>
      <c r="RQJ94" s="47"/>
      <c r="RQK94" s="47"/>
      <c r="RQL94" s="47"/>
      <c r="RQM94" s="47"/>
      <c r="RQN94" s="47"/>
      <c r="RQO94" s="47"/>
      <c r="RQP94" s="47"/>
      <c r="RQQ94" s="47"/>
      <c r="RQR94" s="47"/>
      <c r="RQS94" s="47"/>
      <c r="RQT94" s="47"/>
      <c r="RQU94" s="47"/>
      <c r="RQV94" s="47"/>
      <c r="RQW94" s="47"/>
      <c r="RQX94" s="47"/>
      <c r="RQY94" s="47"/>
      <c r="RQZ94" s="47"/>
      <c r="RRA94" s="47"/>
      <c r="RRB94" s="47"/>
      <c r="RRC94" s="47"/>
      <c r="RRD94" s="47"/>
      <c r="RRE94" s="47"/>
      <c r="RRF94" s="47"/>
      <c r="RRG94" s="47"/>
      <c r="RRH94" s="47"/>
      <c r="RRI94" s="47"/>
      <c r="RRJ94" s="47"/>
      <c r="RRK94" s="47"/>
      <c r="RRL94" s="47"/>
      <c r="RRM94" s="47"/>
      <c r="RRN94" s="47"/>
      <c r="RRO94" s="47"/>
      <c r="RRP94" s="47"/>
      <c r="RRQ94" s="47"/>
      <c r="RRR94" s="47"/>
      <c r="RRS94" s="47"/>
      <c r="RRT94" s="47"/>
      <c r="RRU94" s="47"/>
      <c r="RRV94" s="47"/>
      <c r="RRW94" s="47"/>
      <c r="RRX94" s="47"/>
      <c r="RRY94" s="47"/>
      <c r="RRZ94" s="47"/>
      <c r="RSA94" s="47"/>
      <c r="RSB94" s="47"/>
      <c r="RSC94" s="47"/>
      <c r="RSD94" s="47"/>
      <c r="RSE94" s="47"/>
      <c r="RSF94" s="47"/>
      <c r="RSG94" s="47"/>
      <c r="RSH94" s="47"/>
      <c r="RSI94" s="47"/>
      <c r="RSJ94" s="47"/>
      <c r="RSK94" s="47"/>
      <c r="RSL94" s="47"/>
      <c r="RSM94" s="47"/>
      <c r="RSN94" s="47"/>
      <c r="RSO94" s="47"/>
      <c r="RSP94" s="47"/>
      <c r="RSQ94" s="47"/>
      <c r="RSR94" s="47"/>
      <c r="RSS94" s="47"/>
      <c r="RST94" s="47"/>
      <c r="RSU94" s="47"/>
      <c r="RSV94" s="47"/>
      <c r="RSW94" s="47"/>
      <c r="RSX94" s="47"/>
      <c r="RSY94" s="47"/>
      <c r="RSZ94" s="47"/>
      <c r="RTA94" s="47"/>
      <c r="RTB94" s="47"/>
      <c r="RTC94" s="47"/>
      <c r="RTD94" s="47"/>
      <c r="RTE94" s="47"/>
      <c r="RTF94" s="47"/>
      <c r="RTG94" s="47"/>
      <c r="RTH94" s="47"/>
      <c r="RTI94" s="47"/>
      <c r="RTJ94" s="47"/>
      <c r="RTK94" s="47"/>
      <c r="RTL94" s="47"/>
      <c r="RTM94" s="47"/>
      <c r="RTN94" s="47"/>
      <c r="RTO94" s="47"/>
      <c r="RTP94" s="47"/>
      <c r="RTQ94" s="47"/>
      <c r="RTR94" s="47"/>
      <c r="RTS94" s="47"/>
      <c r="RTT94" s="47"/>
      <c r="RTU94" s="47"/>
      <c r="RTV94" s="47"/>
      <c r="RTW94" s="47"/>
      <c r="RTX94" s="47"/>
      <c r="RTY94" s="47"/>
      <c r="RTZ94" s="47"/>
      <c r="RUA94" s="47"/>
      <c r="RUB94" s="47"/>
      <c r="RUC94" s="47"/>
      <c r="RUD94" s="47"/>
      <c r="RUE94" s="47"/>
      <c r="RUF94" s="47"/>
      <c r="RUG94" s="47"/>
      <c r="RUH94" s="47"/>
      <c r="RUI94" s="47"/>
      <c r="RUJ94" s="47"/>
      <c r="RUK94" s="47"/>
      <c r="RUL94" s="47"/>
      <c r="RUM94" s="47"/>
      <c r="RUN94" s="47"/>
      <c r="RUO94" s="47"/>
      <c r="RUP94" s="47"/>
      <c r="RUQ94" s="47"/>
      <c r="RUR94" s="47"/>
      <c r="RUS94" s="47"/>
      <c r="RUT94" s="47"/>
      <c r="RUU94" s="47"/>
      <c r="RUV94" s="47"/>
      <c r="RUW94" s="47"/>
      <c r="RUX94" s="47"/>
      <c r="RUY94" s="47"/>
      <c r="RUZ94" s="47"/>
      <c r="RVA94" s="47"/>
      <c r="RVB94" s="47"/>
      <c r="RVC94" s="47"/>
      <c r="RVD94" s="47"/>
      <c r="RVE94" s="47"/>
      <c r="RVF94" s="47"/>
      <c r="RVG94" s="47"/>
      <c r="RVH94" s="47"/>
      <c r="RVI94" s="47"/>
      <c r="RVJ94" s="47"/>
      <c r="RVK94" s="47"/>
      <c r="RVL94" s="47"/>
      <c r="RVM94" s="47"/>
      <c r="RVN94" s="47"/>
      <c r="RVO94" s="47"/>
      <c r="RVP94" s="47"/>
      <c r="RVQ94" s="47"/>
      <c r="RVR94" s="47"/>
      <c r="RVS94" s="47"/>
      <c r="RVT94" s="47"/>
      <c r="RVU94" s="47"/>
      <c r="RVV94" s="47"/>
      <c r="RVW94" s="47"/>
      <c r="RVX94" s="47"/>
      <c r="RVY94" s="47"/>
      <c r="RVZ94" s="47"/>
      <c r="RWA94" s="47"/>
      <c r="RWB94" s="47"/>
      <c r="RWC94" s="47"/>
      <c r="RWD94" s="47"/>
      <c r="RWE94" s="47"/>
      <c r="RWF94" s="47"/>
      <c r="RWG94" s="47"/>
      <c r="RWH94" s="47"/>
      <c r="RWI94" s="47"/>
      <c r="RWJ94" s="47"/>
      <c r="RWK94" s="47"/>
      <c r="RWL94" s="47"/>
      <c r="RWM94" s="47"/>
      <c r="RWN94" s="47"/>
      <c r="RWO94" s="47"/>
      <c r="RWP94" s="47"/>
      <c r="RWQ94" s="47"/>
      <c r="RWR94" s="47"/>
      <c r="RWS94" s="47"/>
      <c r="RWT94" s="47"/>
      <c r="RWU94" s="47"/>
      <c r="RWV94" s="47"/>
      <c r="RWW94" s="47"/>
      <c r="RWX94" s="47"/>
      <c r="RWY94" s="47"/>
      <c r="RWZ94" s="47"/>
      <c r="RXA94" s="47"/>
      <c r="RXB94" s="47"/>
      <c r="RXC94" s="47"/>
      <c r="RXD94" s="47"/>
      <c r="RXE94" s="47"/>
      <c r="RXF94" s="47"/>
      <c r="RXG94" s="47"/>
      <c r="RXH94" s="47"/>
      <c r="RXI94" s="47"/>
      <c r="RXJ94" s="47"/>
      <c r="RXK94" s="47"/>
      <c r="RXL94" s="47"/>
      <c r="RXM94" s="47"/>
      <c r="RXN94" s="47"/>
      <c r="RXO94" s="47"/>
      <c r="RXP94" s="47"/>
      <c r="RXQ94" s="47"/>
      <c r="RXR94" s="47"/>
      <c r="RXS94" s="47"/>
      <c r="RXT94" s="47"/>
      <c r="RXU94" s="47"/>
      <c r="RXV94" s="47"/>
      <c r="RXW94" s="47"/>
      <c r="RXX94" s="47"/>
      <c r="RXY94" s="47"/>
      <c r="RXZ94" s="47"/>
      <c r="RYA94" s="47"/>
      <c r="RYB94" s="47"/>
      <c r="RYC94" s="47"/>
      <c r="RYD94" s="47"/>
      <c r="RYE94" s="47"/>
      <c r="RYF94" s="47"/>
      <c r="RYG94" s="47"/>
      <c r="RYH94" s="47"/>
      <c r="RYI94" s="47"/>
      <c r="RYJ94" s="47"/>
      <c r="RYK94" s="47"/>
      <c r="RYL94" s="47"/>
      <c r="RYM94" s="47"/>
      <c r="RYN94" s="47"/>
      <c r="RYO94" s="47"/>
      <c r="RYP94" s="47"/>
      <c r="RYQ94" s="47"/>
      <c r="RYR94" s="47"/>
      <c r="RYS94" s="47"/>
      <c r="RYT94" s="47"/>
      <c r="RYU94" s="47"/>
      <c r="RYV94" s="47"/>
      <c r="RYW94" s="47"/>
      <c r="RYX94" s="47"/>
      <c r="RYY94" s="47"/>
      <c r="RYZ94" s="47"/>
      <c r="RZA94" s="47"/>
      <c r="RZB94" s="47"/>
      <c r="RZC94" s="47"/>
      <c r="RZD94" s="47"/>
      <c r="RZE94" s="47"/>
      <c r="RZF94" s="47"/>
      <c r="RZG94" s="47"/>
      <c r="RZH94" s="47"/>
      <c r="RZI94" s="47"/>
      <c r="RZJ94" s="47"/>
      <c r="RZK94" s="47"/>
      <c r="RZL94" s="47"/>
      <c r="RZM94" s="47"/>
      <c r="RZN94" s="47"/>
      <c r="RZO94" s="47"/>
      <c r="RZP94" s="47"/>
      <c r="RZQ94" s="47"/>
      <c r="RZR94" s="47"/>
      <c r="RZS94" s="47"/>
      <c r="RZT94" s="47"/>
      <c r="RZU94" s="47"/>
      <c r="RZV94" s="47"/>
      <c r="RZW94" s="47"/>
      <c r="RZX94" s="47"/>
      <c r="RZY94" s="47"/>
      <c r="RZZ94" s="47"/>
      <c r="SAA94" s="47"/>
      <c r="SAB94" s="47"/>
      <c r="SAC94" s="47"/>
      <c r="SAD94" s="47"/>
      <c r="SAE94" s="47"/>
      <c r="SAF94" s="47"/>
      <c r="SAG94" s="47"/>
      <c r="SAH94" s="47"/>
      <c r="SAI94" s="47"/>
      <c r="SAJ94" s="47"/>
      <c r="SAK94" s="47"/>
      <c r="SAL94" s="47"/>
      <c r="SAM94" s="47"/>
      <c r="SAN94" s="47"/>
      <c r="SAO94" s="47"/>
      <c r="SAP94" s="47"/>
      <c r="SAQ94" s="47"/>
      <c r="SAR94" s="47"/>
      <c r="SAS94" s="47"/>
      <c r="SAT94" s="47"/>
      <c r="SAU94" s="47"/>
      <c r="SAV94" s="47"/>
      <c r="SAW94" s="47"/>
      <c r="SAX94" s="47"/>
      <c r="SAY94" s="47"/>
      <c r="SAZ94" s="47"/>
      <c r="SBA94" s="47"/>
      <c r="SBB94" s="47"/>
      <c r="SBC94" s="47"/>
      <c r="SBD94" s="47"/>
      <c r="SBE94" s="47"/>
      <c r="SBF94" s="47"/>
      <c r="SBG94" s="47"/>
      <c r="SBH94" s="47"/>
      <c r="SBI94" s="47"/>
      <c r="SBJ94" s="47"/>
      <c r="SBK94" s="47"/>
      <c r="SBL94" s="47"/>
      <c r="SBM94" s="47"/>
      <c r="SBN94" s="47"/>
      <c r="SBO94" s="47"/>
      <c r="SBP94" s="47"/>
      <c r="SBQ94" s="47"/>
      <c r="SBR94" s="47"/>
      <c r="SBS94" s="47"/>
      <c r="SBT94" s="47"/>
      <c r="SBU94" s="47"/>
      <c r="SBV94" s="47"/>
      <c r="SBW94" s="47"/>
      <c r="SBX94" s="47"/>
      <c r="SBY94" s="47"/>
      <c r="SBZ94" s="47"/>
      <c r="SCA94" s="47"/>
      <c r="SCB94" s="47"/>
      <c r="SCC94" s="47"/>
      <c r="SCD94" s="47"/>
      <c r="SCE94" s="47"/>
      <c r="SCF94" s="47"/>
      <c r="SCG94" s="47"/>
      <c r="SCH94" s="47"/>
      <c r="SCI94" s="47"/>
      <c r="SCJ94" s="47"/>
      <c r="SCK94" s="47"/>
      <c r="SCL94" s="47"/>
      <c r="SCM94" s="47"/>
      <c r="SCN94" s="47"/>
      <c r="SCO94" s="47"/>
      <c r="SCP94" s="47"/>
      <c r="SCQ94" s="47"/>
      <c r="SCR94" s="47"/>
      <c r="SCS94" s="47"/>
      <c r="SCT94" s="47"/>
      <c r="SCU94" s="47"/>
      <c r="SCV94" s="47"/>
      <c r="SCW94" s="47"/>
      <c r="SCX94" s="47"/>
      <c r="SCY94" s="47"/>
      <c r="SCZ94" s="47"/>
      <c r="SDA94" s="47"/>
      <c r="SDB94" s="47"/>
      <c r="SDC94" s="47"/>
      <c r="SDD94" s="47"/>
      <c r="SDE94" s="47"/>
      <c r="SDF94" s="47"/>
      <c r="SDG94" s="47"/>
      <c r="SDH94" s="47"/>
      <c r="SDI94" s="47"/>
      <c r="SDJ94" s="47"/>
      <c r="SDK94" s="47"/>
      <c r="SDL94" s="47"/>
      <c r="SDM94" s="47"/>
      <c r="SDN94" s="47"/>
      <c r="SDO94" s="47"/>
      <c r="SDP94" s="47"/>
      <c r="SDQ94" s="47"/>
      <c r="SDR94" s="47"/>
      <c r="SDS94" s="47"/>
      <c r="SDT94" s="47"/>
      <c r="SDU94" s="47"/>
      <c r="SDV94" s="47"/>
      <c r="SDW94" s="47"/>
      <c r="SDX94" s="47"/>
      <c r="SDY94" s="47"/>
      <c r="SDZ94" s="47"/>
      <c r="SEA94" s="47"/>
      <c r="SEB94" s="47"/>
      <c r="SEC94" s="47"/>
      <c r="SED94" s="47"/>
      <c r="SEE94" s="47"/>
      <c r="SEF94" s="47"/>
      <c r="SEG94" s="47"/>
      <c r="SEH94" s="47"/>
      <c r="SEI94" s="47"/>
      <c r="SEJ94" s="47"/>
      <c r="SEK94" s="47"/>
      <c r="SEL94" s="47"/>
      <c r="SEM94" s="47"/>
      <c r="SEN94" s="47"/>
      <c r="SEO94" s="47"/>
      <c r="SEP94" s="47"/>
      <c r="SEQ94" s="47"/>
      <c r="SER94" s="47"/>
      <c r="SES94" s="47"/>
      <c r="SET94" s="47"/>
      <c r="SEU94" s="47"/>
      <c r="SEV94" s="47"/>
      <c r="SEW94" s="47"/>
      <c r="SEX94" s="47"/>
      <c r="SEY94" s="47"/>
      <c r="SEZ94" s="47"/>
      <c r="SFA94" s="47"/>
      <c r="SFB94" s="47"/>
      <c r="SFC94" s="47"/>
      <c r="SFD94" s="47"/>
      <c r="SFE94" s="47"/>
      <c r="SFF94" s="47"/>
      <c r="SFG94" s="47"/>
      <c r="SFH94" s="47"/>
      <c r="SFI94" s="47"/>
      <c r="SFJ94" s="47"/>
      <c r="SFK94" s="47"/>
      <c r="SFL94" s="47"/>
      <c r="SFM94" s="47"/>
      <c r="SFN94" s="47"/>
      <c r="SFO94" s="47"/>
      <c r="SFP94" s="47"/>
      <c r="SFQ94" s="47"/>
      <c r="SFR94" s="47"/>
      <c r="SFS94" s="47"/>
      <c r="SFT94" s="47"/>
      <c r="SFU94" s="47"/>
      <c r="SFV94" s="47"/>
      <c r="SFW94" s="47"/>
      <c r="SFX94" s="47"/>
      <c r="SFY94" s="47"/>
      <c r="SFZ94" s="47"/>
      <c r="SGA94" s="47"/>
      <c r="SGB94" s="47"/>
      <c r="SGC94" s="47"/>
      <c r="SGD94" s="47"/>
      <c r="SGE94" s="47"/>
      <c r="SGF94" s="47"/>
      <c r="SGG94" s="47"/>
      <c r="SGH94" s="47"/>
      <c r="SGI94" s="47"/>
      <c r="SGJ94" s="47"/>
      <c r="SGK94" s="47"/>
      <c r="SGL94" s="47"/>
      <c r="SGM94" s="47"/>
      <c r="SGN94" s="47"/>
      <c r="SGO94" s="47"/>
      <c r="SGP94" s="47"/>
      <c r="SGQ94" s="47"/>
      <c r="SGR94" s="47"/>
      <c r="SGS94" s="47"/>
      <c r="SGT94" s="47"/>
      <c r="SGU94" s="47"/>
      <c r="SGV94" s="47"/>
      <c r="SGW94" s="47"/>
      <c r="SGX94" s="47"/>
      <c r="SGY94" s="47"/>
      <c r="SGZ94" s="47"/>
      <c r="SHA94" s="47"/>
      <c r="SHB94" s="47"/>
      <c r="SHC94" s="47"/>
      <c r="SHD94" s="47"/>
      <c r="SHE94" s="47"/>
      <c r="SHF94" s="47"/>
      <c r="SHG94" s="47"/>
      <c r="SHH94" s="47"/>
      <c r="SHI94" s="47"/>
      <c r="SHJ94" s="47"/>
      <c r="SHK94" s="47"/>
      <c r="SHL94" s="47"/>
      <c r="SHM94" s="47"/>
      <c r="SHN94" s="47"/>
      <c r="SHO94" s="47"/>
      <c r="SHP94" s="47"/>
      <c r="SHQ94" s="47"/>
      <c r="SHR94" s="47"/>
      <c r="SHS94" s="47"/>
      <c r="SHT94" s="47"/>
      <c r="SHU94" s="47"/>
      <c r="SHV94" s="47"/>
      <c r="SHW94" s="47"/>
      <c r="SHX94" s="47"/>
      <c r="SHY94" s="47"/>
      <c r="SHZ94" s="47"/>
      <c r="SIA94" s="47"/>
      <c r="SIB94" s="47"/>
      <c r="SIC94" s="47"/>
      <c r="SID94" s="47"/>
      <c r="SIE94" s="47"/>
      <c r="SIF94" s="47"/>
      <c r="SIG94" s="47"/>
      <c r="SIH94" s="47"/>
      <c r="SII94" s="47"/>
      <c r="SIJ94" s="47"/>
      <c r="SIK94" s="47"/>
      <c r="SIL94" s="47"/>
      <c r="SIM94" s="47"/>
      <c r="SIN94" s="47"/>
      <c r="SIO94" s="47"/>
      <c r="SIP94" s="47"/>
      <c r="SIQ94" s="47"/>
      <c r="SIR94" s="47"/>
      <c r="SIS94" s="47"/>
      <c r="SIT94" s="47"/>
      <c r="SIU94" s="47"/>
      <c r="SIV94" s="47"/>
      <c r="SIW94" s="47"/>
      <c r="SIX94" s="47"/>
      <c r="SIY94" s="47"/>
      <c r="SIZ94" s="47"/>
      <c r="SJA94" s="47"/>
      <c r="SJB94" s="47"/>
      <c r="SJC94" s="47"/>
      <c r="SJD94" s="47"/>
      <c r="SJE94" s="47"/>
      <c r="SJF94" s="47"/>
      <c r="SJG94" s="47"/>
      <c r="SJH94" s="47"/>
      <c r="SJI94" s="47"/>
      <c r="SJJ94" s="47"/>
      <c r="SJK94" s="47"/>
      <c r="SJL94" s="47"/>
      <c r="SJM94" s="47"/>
      <c r="SJN94" s="47"/>
      <c r="SJO94" s="47"/>
      <c r="SJP94" s="47"/>
      <c r="SJQ94" s="47"/>
      <c r="SJR94" s="47"/>
      <c r="SJS94" s="47"/>
      <c r="SJT94" s="47"/>
      <c r="SJU94" s="47"/>
      <c r="SJV94" s="47"/>
      <c r="SJW94" s="47"/>
      <c r="SJX94" s="47"/>
      <c r="SJY94" s="47"/>
      <c r="SJZ94" s="47"/>
      <c r="SKA94" s="47"/>
      <c r="SKB94" s="47"/>
      <c r="SKC94" s="47"/>
      <c r="SKD94" s="47"/>
      <c r="SKE94" s="47"/>
      <c r="SKF94" s="47"/>
      <c r="SKG94" s="47"/>
      <c r="SKH94" s="47"/>
      <c r="SKI94" s="47"/>
      <c r="SKJ94" s="47"/>
      <c r="SKK94" s="47"/>
      <c r="SKL94" s="47"/>
      <c r="SKM94" s="47"/>
      <c r="SKN94" s="47"/>
      <c r="SKO94" s="47"/>
      <c r="SKP94" s="47"/>
      <c r="SKQ94" s="47"/>
      <c r="SKR94" s="47"/>
      <c r="SKS94" s="47"/>
      <c r="SKT94" s="47"/>
      <c r="SKU94" s="47"/>
      <c r="SKV94" s="47"/>
      <c r="SKW94" s="47"/>
      <c r="SKX94" s="47"/>
      <c r="SKY94" s="47"/>
      <c r="SKZ94" s="47"/>
      <c r="SLA94" s="47"/>
      <c r="SLB94" s="47"/>
      <c r="SLC94" s="47"/>
      <c r="SLD94" s="47"/>
      <c r="SLE94" s="47"/>
      <c r="SLF94" s="47"/>
      <c r="SLG94" s="47"/>
      <c r="SLH94" s="47"/>
      <c r="SLI94" s="47"/>
      <c r="SLJ94" s="47"/>
      <c r="SLK94" s="47"/>
      <c r="SLL94" s="47"/>
      <c r="SLM94" s="47"/>
      <c r="SLN94" s="47"/>
      <c r="SLO94" s="47"/>
      <c r="SLP94" s="47"/>
      <c r="SLQ94" s="47"/>
      <c r="SLR94" s="47"/>
      <c r="SLS94" s="47"/>
      <c r="SLT94" s="47"/>
      <c r="SLU94" s="47"/>
      <c r="SLV94" s="47"/>
      <c r="SLW94" s="47"/>
      <c r="SLX94" s="47"/>
      <c r="SLY94" s="47"/>
      <c r="SLZ94" s="47"/>
      <c r="SMA94" s="47"/>
      <c r="SMB94" s="47"/>
      <c r="SMC94" s="47"/>
      <c r="SMD94" s="47"/>
      <c r="SME94" s="47"/>
      <c r="SMF94" s="47"/>
      <c r="SMG94" s="47"/>
      <c r="SMH94" s="47"/>
      <c r="SMI94" s="47"/>
      <c r="SMJ94" s="47"/>
      <c r="SMK94" s="47"/>
      <c r="SML94" s="47"/>
      <c r="SMM94" s="47"/>
      <c r="SMN94" s="47"/>
      <c r="SMO94" s="47"/>
      <c r="SMP94" s="47"/>
      <c r="SMQ94" s="47"/>
      <c r="SMR94" s="47"/>
      <c r="SMS94" s="47"/>
      <c r="SMT94" s="47"/>
      <c r="SMU94" s="47"/>
      <c r="SMV94" s="47"/>
      <c r="SMW94" s="47"/>
      <c r="SMX94" s="47"/>
      <c r="SMY94" s="47"/>
      <c r="SMZ94" s="47"/>
      <c r="SNA94" s="47"/>
      <c r="SNB94" s="47"/>
      <c r="SNC94" s="47"/>
      <c r="SND94" s="47"/>
      <c r="SNE94" s="47"/>
      <c r="SNF94" s="47"/>
      <c r="SNG94" s="47"/>
      <c r="SNH94" s="47"/>
      <c r="SNI94" s="47"/>
      <c r="SNJ94" s="47"/>
      <c r="SNK94" s="47"/>
      <c r="SNL94" s="47"/>
      <c r="SNM94" s="47"/>
      <c r="SNN94" s="47"/>
      <c r="SNO94" s="47"/>
      <c r="SNP94" s="47"/>
      <c r="SNQ94" s="47"/>
      <c r="SNR94" s="47"/>
      <c r="SNS94" s="47"/>
      <c r="SNT94" s="47"/>
      <c r="SNU94" s="47"/>
      <c r="SNV94" s="47"/>
      <c r="SNW94" s="47"/>
      <c r="SNX94" s="47"/>
      <c r="SNY94" s="47"/>
      <c r="SNZ94" s="47"/>
      <c r="SOA94" s="47"/>
      <c r="SOB94" s="47"/>
      <c r="SOC94" s="47"/>
      <c r="SOD94" s="47"/>
      <c r="SOE94" s="47"/>
      <c r="SOF94" s="47"/>
      <c r="SOG94" s="47"/>
      <c r="SOH94" s="47"/>
      <c r="SOI94" s="47"/>
      <c r="SOJ94" s="47"/>
      <c r="SOK94" s="47"/>
      <c r="SOL94" s="47"/>
      <c r="SOM94" s="47"/>
      <c r="SON94" s="47"/>
      <c r="SOO94" s="47"/>
      <c r="SOP94" s="47"/>
      <c r="SOQ94" s="47"/>
      <c r="SOR94" s="47"/>
      <c r="SOS94" s="47"/>
      <c r="SOT94" s="47"/>
      <c r="SOU94" s="47"/>
      <c r="SOV94" s="47"/>
      <c r="SOW94" s="47"/>
      <c r="SOX94" s="47"/>
      <c r="SOY94" s="47"/>
      <c r="SOZ94" s="47"/>
      <c r="SPA94" s="47"/>
      <c r="SPB94" s="47"/>
      <c r="SPC94" s="47"/>
      <c r="SPD94" s="47"/>
      <c r="SPE94" s="47"/>
      <c r="SPF94" s="47"/>
      <c r="SPG94" s="47"/>
      <c r="SPH94" s="47"/>
      <c r="SPI94" s="47"/>
      <c r="SPJ94" s="47"/>
      <c r="SPK94" s="47"/>
      <c r="SPL94" s="47"/>
      <c r="SPM94" s="47"/>
      <c r="SPN94" s="47"/>
      <c r="SPO94" s="47"/>
      <c r="SPP94" s="47"/>
      <c r="SPQ94" s="47"/>
      <c r="SPR94" s="47"/>
      <c r="SPS94" s="47"/>
      <c r="SPT94" s="47"/>
      <c r="SPU94" s="47"/>
      <c r="SPV94" s="47"/>
      <c r="SPW94" s="47"/>
      <c r="SPX94" s="47"/>
      <c r="SPY94" s="47"/>
      <c r="SPZ94" s="47"/>
      <c r="SQA94" s="47"/>
      <c r="SQB94" s="47"/>
      <c r="SQC94" s="47"/>
      <c r="SQD94" s="47"/>
      <c r="SQE94" s="47"/>
      <c r="SQF94" s="47"/>
      <c r="SQG94" s="47"/>
      <c r="SQH94" s="47"/>
      <c r="SQI94" s="47"/>
      <c r="SQJ94" s="47"/>
      <c r="SQK94" s="47"/>
      <c r="SQL94" s="47"/>
      <c r="SQM94" s="47"/>
      <c r="SQN94" s="47"/>
      <c r="SQO94" s="47"/>
      <c r="SQP94" s="47"/>
      <c r="SQQ94" s="47"/>
      <c r="SQR94" s="47"/>
      <c r="SQS94" s="47"/>
      <c r="SQT94" s="47"/>
      <c r="SQU94" s="47"/>
      <c r="SQV94" s="47"/>
      <c r="SQW94" s="47"/>
      <c r="SQX94" s="47"/>
      <c r="SQY94" s="47"/>
      <c r="SQZ94" s="47"/>
      <c r="SRA94" s="47"/>
      <c r="SRB94" s="47"/>
      <c r="SRC94" s="47"/>
      <c r="SRD94" s="47"/>
      <c r="SRE94" s="47"/>
      <c r="SRF94" s="47"/>
      <c r="SRG94" s="47"/>
      <c r="SRH94" s="47"/>
      <c r="SRI94" s="47"/>
      <c r="SRJ94" s="47"/>
      <c r="SRK94" s="47"/>
      <c r="SRL94" s="47"/>
      <c r="SRM94" s="47"/>
      <c r="SRN94" s="47"/>
      <c r="SRO94" s="47"/>
      <c r="SRP94" s="47"/>
      <c r="SRQ94" s="47"/>
      <c r="SRR94" s="47"/>
      <c r="SRS94" s="47"/>
      <c r="SRT94" s="47"/>
      <c r="SRU94" s="47"/>
      <c r="SRV94" s="47"/>
      <c r="SRW94" s="47"/>
      <c r="SRX94" s="47"/>
      <c r="SRY94" s="47"/>
      <c r="SRZ94" s="47"/>
      <c r="SSA94" s="47"/>
      <c r="SSB94" s="47"/>
      <c r="SSC94" s="47"/>
      <c r="SSD94" s="47"/>
      <c r="SSE94" s="47"/>
      <c r="SSF94" s="47"/>
      <c r="SSG94" s="47"/>
      <c r="SSH94" s="47"/>
      <c r="SSI94" s="47"/>
      <c r="SSJ94" s="47"/>
      <c r="SSK94" s="47"/>
      <c r="SSL94" s="47"/>
      <c r="SSM94" s="47"/>
      <c r="SSN94" s="47"/>
      <c r="SSO94" s="47"/>
      <c r="SSP94" s="47"/>
      <c r="SSQ94" s="47"/>
      <c r="SSR94" s="47"/>
      <c r="SSS94" s="47"/>
      <c r="SST94" s="47"/>
      <c r="SSU94" s="47"/>
      <c r="SSV94" s="47"/>
      <c r="SSW94" s="47"/>
      <c r="SSX94" s="47"/>
      <c r="SSY94" s="47"/>
      <c r="SSZ94" s="47"/>
      <c r="STA94" s="47"/>
      <c r="STB94" s="47"/>
      <c r="STC94" s="47"/>
      <c r="STD94" s="47"/>
      <c r="STE94" s="47"/>
      <c r="STF94" s="47"/>
      <c r="STG94" s="47"/>
      <c r="STH94" s="47"/>
      <c r="STI94" s="47"/>
      <c r="STJ94" s="47"/>
      <c r="STK94" s="47"/>
      <c r="STL94" s="47"/>
      <c r="STM94" s="47"/>
      <c r="STN94" s="47"/>
      <c r="STO94" s="47"/>
      <c r="STP94" s="47"/>
      <c r="STQ94" s="47"/>
      <c r="STR94" s="47"/>
      <c r="STS94" s="47"/>
      <c r="STT94" s="47"/>
      <c r="STU94" s="47"/>
      <c r="STV94" s="47"/>
      <c r="STW94" s="47"/>
      <c r="STX94" s="47"/>
      <c r="STY94" s="47"/>
      <c r="STZ94" s="47"/>
      <c r="SUA94" s="47"/>
      <c r="SUB94" s="47"/>
      <c r="SUC94" s="47"/>
      <c r="SUD94" s="47"/>
      <c r="SUE94" s="47"/>
      <c r="SUF94" s="47"/>
      <c r="SUG94" s="47"/>
      <c r="SUH94" s="47"/>
      <c r="SUI94" s="47"/>
      <c r="SUJ94" s="47"/>
      <c r="SUK94" s="47"/>
      <c r="SUL94" s="47"/>
      <c r="SUM94" s="47"/>
      <c r="SUN94" s="47"/>
      <c r="SUO94" s="47"/>
      <c r="SUP94" s="47"/>
      <c r="SUQ94" s="47"/>
      <c r="SUR94" s="47"/>
      <c r="SUS94" s="47"/>
      <c r="SUT94" s="47"/>
      <c r="SUU94" s="47"/>
      <c r="SUV94" s="47"/>
      <c r="SUW94" s="47"/>
      <c r="SUX94" s="47"/>
      <c r="SUY94" s="47"/>
      <c r="SUZ94" s="47"/>
      <c r="SVA94" s="47"/>
      <c r="SVB94" s="47"/>
      <c r="SVC94" s="47"/>
      <c r="SVD94" s="47"/>
      <c r="SVE94" s="47"/>
      <c r="SVF94" s="47"/>
      <c r="SVG94" s="47"/>
      <c r="SVH94" s="47"/>
      <c r="SVI94" s="47"/>
      <c r="SVJ94" s="47"/>
      <c r="SVK94" s="47"/>
      <c r="SVL94" s="47"/>
      <c r="SVM94" s="47"/>
      <c r="SVN94" s="47"/>
      <c r="SVO94" s="47"/>
      <c r="SVP94" s="47"/>
      <c r="SVQ94" s="47"/>
      <c r="SVR94" s="47"/>
      <c r="SVS94" s="47"/>
      <c r="SVT94" s="47"/>
      <c r="SVU94" s="47"/>
      <c r="SVV94" s="47"/>
      <c r="SVW94" s="47"/>
      <c r="SVX94" s="47"/>
      <c r="SVY94" s="47"/>
      <c r="SVZ94" s="47"/>
      <c r="SWA94" s="47"/>
      <c r="SWB94" s="47"/>
      <c r="SWC94" s="47"/>
      <c r="SWD94" s="47"/>
      <c r="SWE94" s="47"/>
      <c r="SWF94" s="47"/>
      <c r="SWG94" s="47"/>
      <c r="SWH94" s="47"/>
      <c r="SWI94" s="47"/>
      <c r="SWJ94" s="47"/>
      <c r="SWK94" s="47"/>
      <c r="SWL94" s="47"/>
      <c r="SWM94" s="47"/>
      <c r="SWN94" s="47"/>
      <c r="SWO94" s="47"/>
      <c r="SWP94" s="47"/>
      <c r="SWQ94" s="47"/>
      <c r="SWR94" s="47"/>
      <c r="SWS94" s="47"/>
      <c r="SWT94" s="47"/>
      <c r="SWU94" s="47"/>
      <c r="SWV94" s="47"/>
      <c r="SWW94" s="47"/>
      <c r="SWX94" s="47"/>
      <c r="SWY94" s="47"/>
      <c r="SWZ94" s="47"/>
      <c r="SXA94" s="47"/>
      <c r="SXB94" s="47"/>
      <c r="SXC94" s="47"/>
      <c r="SXD94" s="47"/>
      <c r="SXE94" s="47"/>
      <c r="SXF94" s="47"/>
      <c r="SXG94" s="47"/>
      <c r="SXH94" s="47"/>
      <c r="SXI94" s="47"/>
      <c r="SXJ94" s="47"/>
      <c r="SXK94" s="47"/>
      <c r="SXL94" s="47"/>
      <c r="SXM94" s="47"/>
      <c r="SXN94" s="47"/>
      <c r="SXO94" s="47"/>
      <c r="SXP94" s="47"/>
      <c r="SXQ94" s="47"/>
      <c r="SXR94" s="47"/>
      <c r="SXS94" s="47"/>
      <c r="SXT94" s="47"/>
      <c r="SXU94" s="47"/>
      <c r="SXV94" s="47"/>
      <c r="SXW94" s="47"/>
      <c r="SXX94" s="47"/>
      <c r="SXY94" s="47"/>
      <c r="SXZ94" s="47"/>
      <c r="SYA94" s="47"/>
      <c r="SYB94" s="47"/>
      <c r="SYC94" s="47"/>
      <c r="SYD94" s="47"/>
      <c r="SYE94" s="47"/>
      <c r="SYF94" s="47"/>
      <c r="SYG94" s="47"/>
      <c r="SYH94" s="47"/>
      <c r="SYI94" s="47"/>
      <c r="SYJ94" s="47"/>
      <c r="SYK94" s="47"/>
      <c r="SYL94" s="47"/>
      <c r="SYM94" s="47"/>
      <c r="SYN94" s="47"/>
      <c r="SYO94" s="47"/>
      <c r="SYP94" s="47"/>
      <c r="SYQ94" s="47"/>
      <c r="SYR94" s="47"/>
      <c r="SYS94" s="47"/>
      <c r="SYT94" s="47"/>
      <c r="SYU94" s="47"/>
      <c r="SYV94" s="47"/>
      <c r="SYW94" s="47"/>
      <c r="SYX94" s="47"/>
      <c r="SYY94" s="47"/>
      <c r="SYZ94" s="47"/>
      <c r="SZA94" s="47"/>
      <c r="SZB94" s="47"/>
      <c r="SZC94" s="47"/>
      <c r="SZD94" s="47"/>
      <c r="SZE94" s="47"/>
      <c r="SZF94" s="47"/>
      <c r="SZG94" s="47"/>
      <c r="SZH94" s="47"/>
      <c r="SZI94" s="47"/>
      <c r="SZJ94" s="47"/>
      <c r="SZK94" s="47"/>
      <c r="SZL94" s="47"/>
      <c r="SZM94" s="47"/>
      <c r="SZN94" s="47"/>
      <c r="SZO94" s="47"/>
      <c r="SZP94" s="47"/>
      <c r="SZQ94" s="47"/>
      <c r="SZR94" s="47"/>
      <c r="SZS94" s="47"/>
      <c r="SZT94" s="47"/>
      <c r="SZU94" s="47"/>
      <c r="SZV94" s="47"/>
      <c r="SZW94" s="47"/>
      <c r="SZX94" s="47"/>
      <c r="SZY94" s="47"/>
      <c r="SZZ94" s="47"/>
      <c r="TAA94" s="47"/>
      <c r="TAB94" s="47"/>
      <c r="TAC94" s="47"/>
      <c r="TAD94" s="47"/>
      <c r="TAE94" s="47"/>
      <c r="TAF94" s="47"/>
      <c r="TAG94" s="47"/>
      <c r="TAH94" s="47"/>
      <c r="TAI94" s="47"/>
      <c r="TAJ94" s="47"/>
      <c r="TAK94" s="47"/>
      <c r="TAL94" s="47"/>
      <c r="TAM94" s="47"/>
      <c r="TAN94" s="47"/>
      <c r="TAO94" s="47"/>
      <c r="TAP94" s="47"/>
      <c r="TAQ94" s="47"/>
      <c r="TAR94" s="47"/>
      <c r="TAS94" s="47"/>
      <c r="TAT94" s="47"/>
      <c r="TAU94" s="47"/>
      <c r="TAV94" s="47"/>
      <c r="TAW94" s="47"/>
      <c r="TAX94" s="47"/>
      <c r="TAY94" s="47"/>
      <c r="TAZ94" s="47"/>
      <c r="TBA94" s="47"/>
      <c r="TBB94" s="47"/>
      <c r="TBC94" s="47"/>
      <c r="TBD94" s="47"/>
      <c r="TBE94" s="47"/>
      <c r="TBF94" s="47"/>
      <c r="TBG94" s="47"/>
      <c r="TBH94" s="47"/>
      <c r="TBI94" s="47"/>
      <c r="TBJ94" s="47"/>
      <c r="TBK94" s="47"/>
      <c r="TBL94" s="47"/>
      <c r="TBM94" s="47"/>
      <c r="TBN94" s="47"/>
      <c r="TBO94" s="47"/>
      <c r="TBP94" s="47"/>
      <c r="TBQ94" s="47"/>
      <c r="TBR94" s="47"/>
      <c r="TBS94" s="47"/>
      <c r="TBT94" s="47"/>
      <c r="TBU94" s="47"/>
      <c r="TBV94" s="47"/>
      <c r="TBW94" s="47"/>
      <c r="TBX94" s="47"/>
      <c r="TBY94" s="47"/>
      <c r="TBZ94" s="47"/>
      <c r="TCA94" s="47"/>
      <c r="TCB94" s="47"/>
      <c r="TCC94" s="47"/>
      <c r="TCD94" s="47"/>
      <c r="TCE94" s="47"/>
      <c r="TCF94" s="47"/>
      <c r="TCG94" s="47"/>
      <c r="TCH94" s="47"/>
      <c r="TCI94" s="47"/>
      <c r="TCJ94" s="47"/>
      <c r="TCK94" s="47"/>
      <c r="TCL94" s="47"/>
      <c r="TCM94" s="47"/>
      <c r="TCN94" s="47"/>
      <c r="TCO94" s="47"/>
      <c r="TCP94" s="47"/>
      <c r="TCQ94" s="47"/>
      <c r="TCR94" s="47"/>
      <c r="TCS94" s="47"/>
      <c r="TCT94" s="47"/>
      <c r="TCU94" s="47"/>
      <c r="TCV94" s="47"/>
      <c r="TCW94" s="47"/>
      <c r="TCX94" s="47"/>
      <c r="TCY94" s="47"/>
      <c r="TCZ94" s="47"/>
      <c r="TDA94" s="47"/>
      <c r="TDB94" s="47"/>
      <c r="TDC94" s="47"/>
      <c r="TDD94" s="47"/>
      <c r="TDE94" s="47"/>
      <c r="TDF94" s="47"/>
      <c r="TDG94" s="47"/>
      <c r="TDH94" s="47"/>
      <c r="TDI94" s="47"/>
      <c r="TDJ94" s="47"/>
      <c r="TDK94" s="47"/>
      <c r="TDL94" s="47"/>
      <c r="TDM94" s="47"/>
      <c r="TDN94" s="47"/>
      <c r="TDO94" s="47"/>
      <c r="TDP94" s="47"/>
      <c r="TDQ94" s="47"/>
      <c r="TDR94" s="47"/>
      <c r="TDS94" s="47"/>
      <c r="TDT94" s="47"/>
      <c r="TDU94" s="47"/>
      <c r="TDV94" s="47"/>
      <c r="TDW94" s="47"/>
      <c r="TDX94" s="47"/>
      <c r="TDY94" s="47"/>
      <c r="TDZ94" s="47"/>
      <c r="TEA94" s="47"/>
      <c r="TEB94" s="47"/>
      <c r="TEC94" s="47"/>
      <c r="TED94" s="47"/>
      <c r="TEE94" s="47"/>
      <c r="TEF94" s="47"/>
      <c r="TEG94" s="47"/>
      <c r="TEH94" s="47"/>
      <c r="TEI94" s="47"/>
      <c r="TEJ94" s="47"/>
      <c r="TEK94" s="47"/>
      <c r="TEL94" s="47"/>
      <c r="TEM94" s="47"/>
      <c r="TEN94" s="47"/>
      <c r="TEO94" s="47"/>
      <c r="TEP94" s="47"/>
      <c r="TEQ94" s="47"/>
      <c r="TER94" s="47"/>
      <c r="TES94" s="47"/>
      <c r="TET94" s="47"/>
      <c r="TEU94" s="47"/>
      <c r="TEV94" s="47"/>
      <c r="TEW94" s="47"/>
      <c r="TEX94" s="47"/>
      <c r="TEY94" s="47"/>
      <c r="TEZ94" s="47"/>
      <c r="TFA94" s="47"/>
      <c r="TFB94" s="47"/>
      <c r="TFC94" s="47"/>
      <c r="TFD94" s="47"/>
      <c r="TFE94" s="47"/>
      <c r="TFF94" s="47"/>
      <c r="TFG94" s="47"/>
      <c r="TFH94" s="47"/>
      <c r="TFI94" s="47"/>
      <c r="TFJ94" s="47"/>
      <c r="TFK94" s="47"/>
      <c r="TFL94" s="47"/>
      <c r="TFM94" s="47"/>
      <c r="TFN94" s="47"/>
      <c r="TFO94" s="47"/>
      <c r="TFP94" s="47"/>
      <c r="TFQ94" s="47"/>
      <c r="TFR94" s="47"/>
      <c r="TFS94" s="47"/>
      <c r="TFT94" s="47"/>
      <c r="TFU94" s="47"/>
      <c r="TFV94" s="47"/>
      <c r="TFW94" s="47"/>
      <c r="TFX94" s="47"/>
      <c r="TFY94" s="47"/>
      <c r="TFZ94" s="47"/>
      <c r="TGA94" s="47"/>
      <c r="TGB94" s="47"/>
      <c r="TGC94" s="47"/>
      <c r="TGD94" s="47"/>
      <c r="TGE94" s="47"/>
      <c r="TGF94" s="47"/>
      <c r="TGG94" s="47"/>
      <c r="TGH94" s="47"/>
      <c r="TGI94" s="47"/>
      <c r="TGJ94" s="47"/>
      <c r="TGK94" s="47"/>
      <c r="TGL94" s="47"/>
      <c r="TGM94" s="47"/>
      <c r="TGN94" s="47"/>
      <c r="TGO94" s="47"/>
      <c r="TGP94" s="47"/>
      <c r="TGQ94" s="47"/>
      <c r="TGR94" s="47"/>
      <c r="TGS94" s="47"/>
      <c r="TGT94" s="47"/>
      <c r="TGU94" s="47"/>
      <c r="TGV94" s="47"/>
      <c r="TGW94" s="47"/>
      <c r="TGX94" s="47"/>
      <c r="TGY94" s="47"/>
      <c r="TGZ94" s="47"/>
      <c r="THA94" s="47"/>
      <c r="THB94" s="47"/>
      <c r="THC94" s="47"/>
      <c r="THD94" s="47"/>
      <c r="THE94" s="47"/>
      <c r="THF94" s="47"/>
      <c r="THG94" s="47"/>
      <c r="THH94" s="47"/>
      <c r="THI94" s="47"/>
      <c r="THJ94" s="47"/>
      <c r="THK94" s="47"/>
      <c r="THL94" s="47"/>
      <c r="THM94" s="47"/>
      <c r="THN94" s="47"/>
      <c r="THO94" s="47"/>
      <c r="THP94" s="47"/>
      <c r="THQ94" s="47"/>
      <c r="THR94" s="47"/>
      <c r="THS94" s="47"/>
      <c r="THT94" s="47"/>
      <c r="THU94" s="47"/>
      <c r="THV94" s="47"/>
      <c r="THW94" s="47"/>
      <c r="THX94" s="47"/>
      <c r="THY94" s="47"/>
      <c r="THZ94" s="47"/>
      <c r="TIA94" s="47"/>
      <c r="TIB94" s="47"/>
      <c r="TIC94" s="47"/>
      <c r="TID94" s="47"/>
      <c r="TIE94" s="47"/>
      <c r="TIF94" s="47"/>
      <c r="TIG94" s="47"/>
      <c r="TIH94" s="47"/>
      <c r="TII94" s="47"/>
      <c r="TIJ94" s="47"/>
      <c r="TIK94" s="47"/>
      <c r="TIL94" s="47"/>
      <c r="TIM94" s="47"/>
      <c r="TIN94" s="47"/>
      <c r="TIO94" s="47"/>
      <c r="TIP94" s="47"/>
      <c r="TIQ94" s="47"/>
      <c r="TIR94" s="47"/>
      <c r="TIS94" s="47"/>
      <c r="TIT94" s="47"/>
      <c r="TIU94" s="47"/>
      <c r="TIV94" s="47"/>
      <c r="TIW94" s="47"/>
      <c r="TIX94" s="47"/>
      <c r="TIY94" s="47"/>
      <c r="TIZ94" s="47"/>
      <c r="TJA94" s="47"/>
      <c r="TJB94" s="47"/>
      <c r="TJC94" s="47"/>
      <c r="TJD94" s="47"/>
      <c r="TJE94" s="47"/>
      <c r="TJF94" s="47"/>
      <c r="TJG94" s="47"/>
      <c r="TJH94" s="47"/>
      <c r="TJI94" s="47"/>
      <c r="TJJ94" s="47"/>
      <c r="TJK94" s="47"/>
      <c r="TJL94" s="47"/>
      <c r="TJM94" s="47"/>
      <c r="TJN94" s="47"/>
      <c r="TJO94" s="47"/>
      <c r="TJP94" s="47"/>
      <c r="TJQ94" s="47"/>
      <c r="TJR94" s="47"/>
      <c r="TJS94" s="47"/>
      <c r="TJT94" s="47"/>
      <c r="TJU94" s="47"/>
      <c r="TJV94" s="47"/>
      <c r="TJW94" s="47"/>
      <c r="TJX94" s="47"/>
      <c r="TJY94" s="47"/>
      <c r="TJZ94" s="47"/>
      <c r="TKA94" s="47"/>
      <c r="TKB94" s="47"/>
      <c r="TKC94" s="47"/>
      <c r="TKD94" s="47"/>
      <c r="TKE94" s="47"/>
      <c r="TKF94" s="47"/>
      <c r="TKG94" s="47"/>
      <c r="TKH94" s="47"/>
      <c r="TKI94" s="47"/>
      <c r="TKJ94" s="47"/>
      <c r="TKK94" s="47"/>
      <c r="TKL94" s="47"/>
      <c r="TKM94" s="47"/>
      <c r="TKN94" s="47"/>
      <c r="TKO94" s="47"/>
      <c r="TKP94" s="47"/>
      <c r="TKQ94" s="47"/>
      <c r="TKR94" s="47"/>
      <c r="TKS94" s="47"/>
      <c r="TKT94" s="47"/>
      <c r="TKU94" s="47"/>
      <c r="TKV94" s="47"/>
      <c r="TKW94" s="47"/>
      <c r="TKX94" s="47"/>
      <c r="TKY94" s="47"/>
      <c r="TKZ94" s="47"/>
      <c r="TLA94" s="47"/>
      <c r="TLB94" s="47"/>
      <c r="TLC94" s="47"/>
      <c r="TLD94" s="47"/>
      <c r="TLE94" s="47"/>
      <c r="TLF94" s="47"/>
      <c r="TLG94" s="47"/>
      <c r="TLH94" s="47"/>
      <c r="TLI94" s="47"/>
      <c r="TLJ94" s="47"/>
      <c r="TLK94" s="47"/>
      <c r="TLL94" s="47"/>
      <c r="TLM94" s="47"/>
      <c r="TLN94" s="47"/>
      <c r="TLO94" s="47"/>
      <c r="TLP94" s="47"/>
      <c r="TLQ94" s="47"/>
      <c r="TLR94" s="47"/>
      <c r="TLS94" s="47"/>
      <c r="TLT94" s="47"/>
      <c r="TLU94" s="47"/>
      <c r="TLV94" s="47"/>
      <c r="TLW94" s="47"/>
      <c r="TLX94" s="47"/>
      <c r="TLY94" s="47"/>
      <c r="TLZ94" s="47"/>
      <c r="TMA94" s="47"/>
      <c r="TMB94" s="47"/>
      <c r="TMC94" s="47"/>
      <c r="TMD94" s="47"/>
      <c r="TME94" s="47"/>
      <c r="TMF94" s="47"/>
      <c r="TMG94" s="47"/>
      <c r="TMH94" s="47"/>
      <c r="TMI94" s="47"/>
      <c r="TMJ94" s="47"/>
      <c r="TMK94" s="47"/>
      <c r="TML94" s="47"/>
      <c r="TMM94" s="47"/>
      <c r="TMN94" s="47"/>
      <c r="TMO94" s="47"/>
      <c r="TMP94" s="47"/>
      <c r="TMQ94" s="47"/>
      <c r="TMR94" s="47"/>
      <c r="TMS94" s="47"/>
      <c r="TMT94" s="47"/>
      <c r="TMU94" s="47"/>
      <c r="TMV94" s="47"/>
      <c r="TMW94" s="47"/>
      <c r="TMX94" s="47"/>
      <c r="TMY94" s="47"/>
      <c r="TMZ94" s="47"/>
      <c r="TNA94" s="47"/>
      <c r="TNB94" s="47"/>
      <c r="TNC94" s="47"/>
      <c r="TND94" s="47"/>
      <c r="TNE94" s="47"/>
      <c r="TNF94" s="47"/>
      <c r="TNG94" s="47"/>
      <c r="TNH94" s="47"/>
      <c r="TNI94" s="47"/>
      <c r="TNJ94" s="47"/>
      <c r="TNK94" s="47"/>
      <c r="TNL94" s="47"/>
      <c r="TNM94" s="47"/>
      <c r="TNN94" s="47"/>
      <c r="TNO94" s="47"/>
      <c r="TNP94" s="47"/>
      <c r="TNQ94" s="47"/>
      <c r="TNR94" s="47"/>
      <c r="TNS94" s="47"/>
      <c r="TNT94" s="47"/>
      <c r="TNU94" s="47"/>
      <c r="TNV94" s="47"/>
      <c r="TNW94" s="47"/>
      <c r="TNX94" s="47"/>
      <c r="TNY94" s="47"/>
      <c r="TNZ94" s="47"/>
      <c r="TOA94" s="47"/>
      <c r="TOB94" s="47"/>
      <c r="TOC94" s="47"/>
      <c r="TOD94" s="47"/>
      <c r="TOE94" s="47"/>
      <c r="TOF94" s="47"/>
      <c r="TOG94" s="47"/>
      <c r="TOH94" s="47"/>
      <c r="TOI94" s="47"/>
      <c r="TOJ94" s="47"/>
      <c r="TOK94" s="47"/>
      <c r="TOL94" s="47"/>
      <c r="TOM94" s="47"/>
      <c r="TON94" s="47"/>
      <c r="TOO94" s="47"/>
      <c r="TOP94" s="47"/>
      <c r="TOQ94" s="47"/>
      <c r="TOR94" s="47"/>
      <c r="TOS94" s="47"/>
      <c r="TOT94" s="47"/>
      <c r="TOU94" s="47"/>
      <c r="TOV94" s="47"/>
      <c r="TOW94" s="47"/>
      <c r="TOX94" s="47"/>
      <c r="TOY94" s="47"/>
      <c r="TOZ94" s="47"/>
      <c r="TPA94" s="47"/>
      <c r="TPB94" s="47"/>
      <c r="TPC94" s="47"/>
      <c r="TPD94" s="47"/>
      <c r="TPE94" s="47"/>
      <c r="TPF94" s="47"/>
      <c r="TPG94" s="47"/>
      <c r="TPH94" s="47"/>
      <c r="TPI94" s="47"/>
      <c r="TPJ94" s="47"/>
      <c r="TPK94" s="47"/>
      <c r="TPL94" s="47"/>
      <c r="TPM94" s="47"/>
      <c r="TPN94" s="47"/>
      <c r="TPO94" s="47"/>
      <c r="TPP94" s="47"/>
      <c r="TPQ94" s="47"/>
      <c r="TPR94" s="47"/>
      <c r="TPS94" s="47"/>
      <c r="TPT94" s="47"/>
      <c r="TPU94" s="47"/>
      <c r="TPV94" s="47"/>
      <c r="TPW94" s="47"/>
      <c r="TPX94" s="47"/>
      <c r="TPY94" s="47"/>
      <c r="TPZ94" s="47"/>
      <c r="TQA94" s="47"/>
      <c r="TQB94" s="47"/>
      <c r="TQC94" s="47"/>
      <c r="TQD94" s="47"/>
      <c r="TQE94" s="47"/>
      <c r="TQF94" s="47"/>
      <c r="TQG94" s="47"/>
      <c r="TQH94" s="47"/>
      <c r="TQI94" s="47"/>
      <c r="TQJ94" s="47"/>
      <c r="TQK94" s="47"/>
      <c r="TQL94" s="47"/>
      <c r="TQM94" s="47"/>
      <c r="TQN94" s="47"/>
      <c r="TQO94" s="47"/>
      <c r="TQP94" s="47"/>
      <c r="TQQ94" s="47"/>
      <c r="TQR94" s="47"/>
      <c r="TQS94" s="47"/>
      <c r="TQT94" s="47"/>
      <c r="TQU94" s="47"/>
      <c r="TQV94" s="47"/>
      <c r="TQW94" s="47"/>
      <c r="TQX94" s="47"/>
      <c r="TQY94" s="47"/>
      <c r="TQZ94" s="47"/>
      <c r="TRA94" s="47"/>
      <c r="TRB94" s="47"/>
      <c r="TRC94" s="47"/>
      <c r="TRD94" s="47"/>
      <c r="TRE94" s="47"/>
      <c r="TRF94" s="47"/>
      <c r="TRG94" s="47"/>
      <c r="TRH94" s="47"/>
      <c r="TRI94" s="47"/>
      <c r="TRJ94" s="47"/>
      <c r="TRK94" s="47"/>
      <c r="TRL94" s="47"/>
      <c r="TRM94" s="47"/>
      <c r="TRN94" s="47"/>
      <c r="TRO94" s="47"/>
      <c r="TRP94" s="47"/>
      <c r="TRQ94" s="47"/>
      <c r="TRR94" s="47"/>
      <c r="TRS94" s="47"/>
      <c r="TRT94" s="47"/>
      <c r="TRU94" s="47"/>
      <c r="TRV94" s="47"/>
      <c r="TRW94" s="47"/>
      <c r="TRX94" s="47"/>
      <c r="TRY94" s="47"/>
      <c r="TRZ94" s="47"/>
      <c r="TSA94" s="47"/>
      <c r="TSB94" s="47"/>
      <c r="TSC94" s="47"/>
      <c r="TSD94" s="47"/>
      <c r="TSE94" s="47"/>
      <c r="TSF94" s="47"/>
      <c r="TSG94" s="47"/>
      <c r="TSH94" s="47"/>
      <c r="TSI94" s="47"/>
      <c r="TSJ94" s="47"/>
      <c r="TSK94" s="47"/>
      <c r="TSL94" s="47"/>
      <c r="TSM94" s="47"/>
      <c r="TSN94" s="47"/>
      <c r="TSO94" s="47"/>
      <c r="TSP94" s="47"/>
      <c r="TSQ94" s="47"/>
      <c r="TSR94" s="47"/>
      <c r="TSS94" s="47"/>
      <c r="TST94" s="47"/>
      <c r="TSU94" s="47"/>
      <c r="TSV94" s="47"/>
      <c r="TSW94" s="47"/>
      <c r="TSX94" s="47"/>
      <c r="TSY94" s="47"/>
      <c r="TSZ94" s="47"/>
      <c r="TTA94" s="47"/>
      <c r="TTB94" s="47"/>
      <c r="TTC94" s="47"/>
      <c r="TTD94" s="47"/>
      <c r="TTE94" s="47"/>
      <c r="TTF94" s="47"/>
      <c r="TTG94" s="47"/>
      <c r="TTH94" s="47"/>
      <c r="TTI94" s="47"/>
      <c r="TTJ94" s="47"/>
      <c r="TTK94" s="47"/>
      <c r="TTL94" s="47"/>
      <c r="TTM94" s="47"/>
      <c r="TTN94" s="47"/>
      <c r="TTO94" s="47"/>
      <c r="TTP94" s="47"/>
      <c r="TTQ94" s="47"/>
      <c r="TTR94" s="47"/>
      <c r="TTS94" s="47"/>
      <c r="TTT94" s="47"/>
      <c r="TTU94" s="47"/>
      <c r="TTV94" s="47"/>
      <c r="TTW94" s="47"/>
      <c r="TTX94" s="47"/>
      <c r="TTY94" s="47"/>
      <c r="TTZ94" s="47"/>
      <c r="TUA94" s="47"/>
      <c r="TUB94" s="47"/>
      <c r="TUC94" s="47"/>
      <c r="TUD94" s="47"/>
      <c r="TUE94" s="47"/>
      <c r="TUF94" s="47"/>
      <c r="TUG94" s="47"/>
      <c r="TUH94" s="47"/>
      <c r="TUI94" s="47"/>
      <c r="TUJ94" s="47"/>
      <c r="TUK94" s="47"/>
      <c r="TUL94" s="47"/>
      <c r="TUM94" s="47"/>
      <c r="TUN94" s="47"/>
      <c r="TUO94" s="47"/>
      <c r="TUP94" s="47"/>
      <c r="TUQ94" s="47"/>
      <c r="TUR94" s="47"/>
      <c r="TUS94" s="47"/>
      <c r="TUT94" s="47"/>
      <c r="TUU94" s="47"/>
      <c r="TUV94" s="47"/>
      <c r="TUW94" s="47"/>
      <c r="TUX94" s="47"/>
      <c r="TUY94" s="47"/>
      <c r="TUZ94" s="47"/>
      <c r="TVA94" s="47"/>
      <c r="TVB94" s="47"/>
      <c r="TVC94" s="47"/>
      <c r="TVD94" s="47"/>
      <c r="TVE94" s="47"/>
      <c r="TVF94" s="47"/>
      <c r="TVG94" s="47"/>
      <c r="TVH94" s="47"/>
      <c r="TVI94" s="47"/>
      <c r="TVJ94" s="47"/>
      <c r="TVK94" s="47"/>
      <c r="TVL94" s="47"/>
      <c r="TVM94" s="47"/>
      <c r="TVN94" s="47"/>
      <c r="TVO94" s="47"/>
      <c r="TVP94" s="47"/>
      <c r="TVQ94" s="47"/>
      <c r="TVR94" s="47"/>
      <c r="TVS94" s="47"/>
      <c r="TVT94" s="47"/>
      <c r="TVU94" s="47"/>
      <c r="TVV94" s="47"/>
      <c r="TVW94" s="47"/>
      <c r="TVX94" s="47"/>
      <c r="TVY94" s="47"/>
      <c r="TVZ94" s="47"/>
      <c r="TWA94" s="47"/>
      <c r="TWB94" s="47"/>
      <c r="TWC94" s="47"/>
      <c r="TWD94" s="47"/>
      <c r="TWE94" s="47"/>
      <c r="TWF94" s="47"/>
      <c r="TWG94" s="47"/>
      <c r="TWH94" s="47"/>
      <c r="TWI94" s="47"/>
      <c r="TWJ94" s="47"/>
      <c r="TWK94" s="47"/>
      <c r="TWL94" s="47"/>
      <c r="TWM94" s="47"/>
      <c r="TWN94" s="47"/>
      <c r="TWO94" s="47"/>
      <c r="TWP94" s="47"/>
      <c r="TWQ94" s="47"/>
      <c r="TWR94" s="47"/>
      <c r="TWS94" s="47"/>
      <c r="TWT94" s="47"/>
      <c r="TWU94" s="47"/>
      <c r="TWV94" s="47"/>
      <c r="TWW94" s="47"/>
      <c r="TWX94" s="47"/>
      <c r="TWY94" s="47"/>
      <c r="TWZ94" s="47"/>
      <c r="TXA94" s="47"/>
      <c r="TXB94" s="47"/>
      <c r="TXC94" s="47"/>
      <c r="TXD94" s="47"/>
      <c r="TXE94" s="47"/>
      <c r="TXF94" s="47"/>
      <c r="TXG94" s="47"/>
      <c r="TXH94" s="47"/>
      <c r="TXI94" s="47"/>
      <c r="TXJ94" s="47"/>
      <c r="TXK94" s="47"/>
      <c r="TXL94" s="47"/>
      <c r="TXM94" s="47"/>
      <c r="TXN94" s="47"/>
      <c r="TXO94" s="47"/>
      <c r="TXP94" s="47"/>
      <c r="TXQ94" s="47"/>
      <c r="TXR94" s="47"/>
      <c r="TXS94" s="47"/>
      <c r="TXT94" s="47"/>
      <c r="TXU94" s="47"/>
      <c r="TXV94" s="47"/>
      <c r="TXW94" s="47"/>
      <c r="TXX94" s="47"/>
      <c r="TXY94" s="47"/>
      <c r="TXZ94" s="47"/>
      <c r="TYA94" s="47"/>
      <c r="TYB94" s="47"/>
      <c r="TYC94" s="47"/>
      <c r="TYD94" s="47"/>
      <c r="TYE94" s="47"/>
      <c r="TYF94" s="47"/>
      <c r="TYG94" s="47"/>
      <c r="TYH94" s="47"/>
      <c r="TYI94" s="47"/>
      <c r="TYJ94" s="47"/>
      <c r="TYK94" s="47"/>
      <c r="TYL94" s="47"/>
      <c r="TYM94" s="47"/>
      <c r="TYN94" s="47"/>
      <c r="TYO94" s="47"/>
      <c r="TYP94" s="47"/>
      <c r="TYQ94" s="47"/>
      <c r="TYR94" s="47"/>
      <c r="TYS94" s="47"/>
      <c r="TYT94" s="47"/>
      <c r="TYU94" s="47"/>
      <c r="TYV94" s="47"/>
      <c r="TYW94" s="47"/>
      <c r="TYX94" s="47"/>
      <c r="TYY94" s="47"/>
      <c r="TYZ94" s="47"/>
      <c r="TZA94" s="47"/>
      <c r="TZB94" s="47"/>
      <c r="TZC94" s="47"/>
      <c r="TZD94" s="47"/>
      <c r="TZE94" s="47"/>
      <c r="TZF94" s="47"/>
      <c r="TZG94" s="47"/>
      <c r="TZH94" s="47"/>
      <c r="TZI94" s="47"/>
      <c r="TZJ94" s="47"/>
      <c r="TZK94" s="47"/>
      <c r="TZL94" s="47"/>
      <c r="TZM94" s="47"/>
      <c r="TZN94" s="47"/>
      <c r="TZO94" s="47"/>
      <c r="TZP94" s="47"/>
      <c r="TZQ94" s="47"/>
      <c r="TZR94" s="47"/>
      <c r="TZS94" s="47"/>
      <c r="TZT94" s="47"/>
      <c r="TZU94" s="47"/>
      <c r="TZV94" s="47"/>
      <c r="TZW94" s="47"/>
      <c r="TZX94" s="47"/>
      <c r="TZY94" s="47"/>
      <c r="TZZ94" s="47"/>
      <c r="UAA94" s="47"/>
      <c r="UAB94" s="47"/>
      <c r="UAC94" s="47"/>
      <c r="UAD94" s="47"/>
      <c r="UAE94" s="47"/>
      <c r="UAF94" s="47"/>
      <c r="UAG94" s="47"/>
      <c r="UAH94" s="47"/>
      <c r="UAI94" s="47"/>
      <c r="UAJ94" s="47"/>
      <c r="UAK94" s="47"/>
      <c r="UAL94" s="47"/>
      <c r="UAM94" s="47"/>
      <c r="UAN94" s="47"/>
      <c r="UAO94" s="47"/>
      <c r="UAP94" s="47"/>
      <c r="UAQ94" s="47"/>
      <c r="UAR94" s="47"/>
      <c r="UAS94" s="47"/>
      <c r="UAT94" s="47"/>
      <c r="UAU94" s="47"/>
      <c r="UAV94" s="47"/>
      <c r="UAW94" s="47"/>
      <c r="UAX94" s="47"/>
      <c r="UAY94" s="47"/>
      <c r="UAZ94" s="47"/>
      <c r="UBA94" s="47"/>
      <c r="UBB94" s="47"/>
      <c r="UBC94" s="47"/>
      <c r="UBD94" s="47"/>
      <c r="UBE94" s="47"/>
      <c r="UBF94" s="47"/>
      <c r="UBG94" s="47"/>
      <c r="UBH94" s="47"/>
      <c r="UBI94" s="47"/>
      <c r="UBJ94" s="47"/>
      <c r="UBK94" s="47"/>
      <c r="UBL94" s="47"/>
      <c r="UBM94" s="47"/>
      <c r="UBN94" s="47"/>
      <c r="UBO94" s="47"/>
      <c r="UBP94" s="47"/>
      <c r="UBQ94" s="47"/>
      <c r="UBR94" s="47"/>
      <c r="UBS94" s="47"/>
      <c r="UBT94" s="47"/>
      <c r="UBU94" s="47"/>
      <c r="UBV94" s="47"/>
      <c r="UBW94" s="47"/>
      <c r="UBX94" s="47"/>
      <c r="UBY94" s="47"/>
      <c r="UBZ94" s="47"/>
      <c r="UCA94" s="47"/>
      <c r="UCB94" s="47"/>
      <c r="UCC94" s="47"/>
      <c r="UCD94" s="47"/>
      <c r="UCE94" s="47"/>
      <c r="UCF94" s="47"/>
      <c r="UCG94" s="47"/>
      <c r="UCH94" s="47"/>
      <c r="UCI94" s="47"/>
      <c r="UCJ94" s="47"/>
      <c r="UCK94" s="47"/>
      <c r="UCL94" s="47"/>
      <c r="UCM94" s="47"/>
      <c r="UCN94" s="47"/>
      <c r="UCO94" s="47"/>
      <c r="UCP94" s="47"/>
      <c r="UCQ94" s="47"/>
      <c r="UCR94" s="47"/>
      <c r="UCS94" s="47"/>
      <c r="UCT94" s="47"/>
      <c r="UCU94" s="47"/>
      <c r="UCV94" s="47"/>
      <c r="UCW94" s="47"/>
      <c r="UCX94" s="47"/>
      <c r="UCY94" s="47"/>
      <c r="UCZ94" s="47"/>
      <c r="UDA94" s="47"/>
      <c r="UDB94" s="47"/>
      <c r="UDC94" s="47"/>
      <c r="UDD94" s="47"/>
      <c r="UDE94" s="47"/>
      <c r="UDF94" s="47"/>
      <c r="UDG94" s="47"/>
      <c r="UDH94" s="47"/>
      <c r="UDI94" s="47"/>
      <c r="UDJ94" s="47"/>
      <c r="UDK94" s="47"/>
      <c r="UDL94" s="47"/>
      <c r="UDM94" s="47"/>
      <c r="UDN94" s="47"/>
      <c r="UDO94" s="47"/>
      <c r="UDP94" s="47"/>
      <c r="UDQ94" s="47"/>
      <c r="UDR94" s="47"/>
      <c r="UDS94" s="47"/>
      <c r="UDT94" s="47"/>
      <c r="UDU94" s="47"/>
      <c r="UDV94" s="47"/>
      <c r="UDW94" s="47"/>
      <c r="UDX94" s="47"/>
      <c r="UDY94" s="47"/>
      <c r="UDZ94" s="47"/>
      <c r="UEA94" s="47"/>
      <c r="UEB94" s="47"/>
      <c r="UEC94" s="47"/>
      <c r="UED94" s="47"/>
      <c r="UEE94" s="47"/>
      <c r="UEF94" s="47"/>
      <c r="UEG94" s="47"/>
      <c r="UEH94" s="47"/>
      <c r="UEI94" s="47"/>
      <c r="UEJ94" s="47"/>
      <c r="UEK94" s="47"/>
      <c r="UEL94" s="47"/>
      <c r="UEM94" s="47"/>
      <c r="UEN94" s="47"/>
      <c r="UEO94" s="47"/>
      <c r="UEP94" s="47"/>
      <c r="UEQ94" s="47"/>
      <c r="UER94" s="47"/>
      <c r="UES94" s="47"/>
      <c r="UET94" s="47"/>
      <c r="UEU94" s="47"/>
      <c r="UEV94" s="47"/>
      <c r="UEW94" s="47"/>
      <c r="UEX94" s="47"/>
      <c r="UEY94" s="47"/>
      <c r="UEZ94" s="47"/>
      <c r="UFA94" s="47"/>
      <c r="UFB94" s="47"/>
      <c r="UFC94" s="47"/>
      <c r="UFD94" s="47"/>
      <c r="UFE94" s="47"/>
      <c r="UFF94" s="47"/>
      <c r="UFG94" s="47"/>
      <c r="UFH94" s="47"/>
      <c r="UFI94" s="47"/>
      <c r="UFJ94" s="47"/>
      <c r="UFK94" s="47"/>
      <c r="UFL94" s="47"/>
      <c r="UFM94" s="47"/>
      <c r="UFN94" s="47"/>
      <c r="UFO94" s="47"/>
      <c r="UFP94" s="47"/>
      <c r="UFQ94" s="47"/>
      <c r="UFR94" s="47"/>
      <c r="UFS94" s="47"/>
      <c r="UFT94" s="47"/>
      <c r="UFU94" s="47"/>
      <c r="UFV94" s="47"/>
      <c r="UFW94" s="47"/>
      <c r="UFX94" s="47"/>
      <c r="UFY94" s="47"/>
      <c r="UFZ94" s="47"/>
      <c r="UGA94" s="47"/>
      <c r="UGB94" s="47"/>
      <c r="UGC94" s="47"/>
      <c r="UGD94" s="47"/>
      <c r="UGE94" s="47"/>
      <c r="UGF94" s="47"/>
      <c r="UGG94" s="47"/>
      <c r="UGH94" s="47"/>
      <c r="UGI94" s="47"/>
      <c r="UGJ94" s="47"/>
      <c r="UGK94" s="47"/>
      <c r="UGL94" s="47"/>
      <c r="UGM94" s="47"/>
      <c r="UGN94" s="47"/>
      <c r="UGO94" s="47"/>
      <c r="UGP94" s="47"/>
      <c r="UGQ94" s="47"/>
      <c r="UGR94" s="47"/>
      <c r="UGS94" s="47"/>
      <c r="UGT94" s="47"/>
      <c r="UGU94" s="47"/>
      <c r="UGV94" s="47"/>
      <c r="UGW94" s="47"/>
      <c r="UGX94" s="47"/>
      <c r="UGY94" s="47"/>
      <c r="UGZ94" s="47"/>
      <c r="UHA94" s="47"/>
      <c r="UHB94" s="47"/>
      <c r="UHC94" s="47"/>
      <c r="UHD94" s="47"/>
      <c r="UHE94" s="47"/>
      <c r="UHF94" s="47"/>
      <c r="UHG94" s="47"/>
      <c r="UHH94" s="47"/>
      <c r="UHI94" s="47"/>
      <c r="UHJ94" s="47"/>
      <c r="UHK94" s="47"/>
      <c r="UHL94" s="47"/>
      <c r="UHM94" s="47"/>
      <c r="UHN94" s="47"/>
      <c r="UHO94" s="47"/>
      <c r="UHP94" s="47"/>
      <c r="UHQ94" s="47"/>
      <c r="UHR94" s="47"/>
      <c r="UHS94" s="47"/>
      <c r="UHT94" s="47"/>
      <c r="UHU94" s="47"/>
      <c r="UHV94" s="47"/>
      <c r="UHW94" s="47"/>
      <c r="UHX94" s="47"/>
      <c r="UHY94" s="47"/>
      <c r="UHZ94" s="47"/>
      <c r="UIA94" s="47"/>
      <c r="UIB94" s="47"/>
      <c r="UIC94" s="47"/>
      <c r="UID94" s="47"/>
      <c r="UIE94" s="47"/>
      <c r="UIF94" s="47"/>
      <c r="UIG94" s="47"/>
      <c r="UIH94" s="47"/>
      <c r="UII94" s="47"/>
      <c r="UIJ94" s="47"/>
      <c r="UIK94" s="47"/>
      <c r="UIL94" s="47"/>
      <c r="UIM94" s="47"/>
      <c r="UIN94" s="47"/>
      <c r="UIO94" s="47"/>
      <c r="UIP94" s="47"/>
      <c r="UIQ94" s="47"/>
      <c r="UIR94" s="47"/>
      <c r="UIS94" s="47"/>
      <c r="UIT94" s="47"/>
      <c r="UIU94" s="47"/>
      <c r="UIV94" s="47"/>
      <c r="UIW94" s="47"/>
      <c r="UIX94" s="47"/>
      <c r="UIY94" s="47"/>
      <c r="UIZ94" s="47"/>
      <c r="UJA94" s="47"/>
      <c r="UJB94" s="47"/>
      <c r="UJC94" s="47"/>
      <c r="UJD94" s="47"/>
      <c r="UJE94" s="47"/>
      <c r="UJF94" s="47"/>
      <c r="UJG94" s="47"/>
      <c r="UJH94" s="47"/>
      <c r="UJI94" s="47"/>
      <c r="UJJ94" s="47"/>
      <c r="UJK94" s="47"/>
      <c r="UJL94" s="47"/>
      <c r="UJM94" s="47"/>
      <c r="UJN94" s="47"/>
      <c r="UJO94" s="47"/>
      <c r="UJP94" s="47"/>
      <c r="UJQ94" s="47"/>
      <c r="UJR94" s="47"/>
      <c r="UJS94" s="47"/>
      <c r="UJT94" s="47"/>
      <c r="UJU94" s="47"/>
      <c r="UJV94" s="47"/>
      <c r="UJW94" s="47"/>
      <c r="UJX94" s="47"/>
      <c r="UJY94" s="47"/>
      <c r="UJZ94" s="47"/>
      <c r="UKA94" s="47"/>
      <c r="UKB94" s="47"/>
      <c r="UKC94" s="47"/>
      <c r="UKD94" s="47"/>
      <c r="UKE94" s="47"/>
      <c r="UKF94" s="47"/>
      <c r="UKG94" s="47"/>
      <c r="UKH94" s="47"/>
      <c r="UKI94" s="47"/>
      <c r="UKJ94" s="47"/>
      <c r="UKK94" s="47"/>
      <c r="UKL94" s="47"/>
      <c r="UKM94" s="47"/>
      <c r="UKN94" s="47"/>
      <c r="UKO94" s="47"/>
      <c r="UKP94" s="47"/>
      <c r="UKQ94" s="47"/>
      <c r="UKR94" s="47"/>
      <c r="UKS94" s="47"/>
      <c r="UKT94" s="47"/>
      <c r="UKU94" s="47"/>
      <c r="UKV94" s="47"/>
      <c r="UKW94" s="47"/>
      <c r="UKX94" s="47"/>
      <c r="UKY94" s="47"/>
      <c r="UKZ94" s="47"/>
      <c r="ULA94" s="47"/>
      <c r="ULB94" s="47"/>
      <c r="ULC94" s="47"/>
      <c r="ULD94" s="47"/>
      <c r="ULE94" s="47"/>
      <c r="ULF94" s="47"/>
      <c r="ULG94" s="47"/>
      <c r="ULH94" s="47"/>
      <c r="ULI94" s="47"/>
      <c r="ULJ94" s="47"/>
      <c r="ULK94" s="47"/>
      <c r="ULL94" s="47"/>
      <c r="ULM94" s="47"/>
      <c r="ULN94" s="47"/>
      <c r="ULO94" s="47"/>
      <c r="ULP94" s="47"/>
      <c r="ULQ94" s="47"/>
      <c r="ULR94" s="47"/>
      <c r="ULS94" s="47"/>
      <c r="ULT94" s="47"/>
      <c r="ULU94" s="47"/>
      <c r="ULV94" s="47"/>
      <c r="ULW94" s="47"/>
      <c r="ULX94" s="47"/>
      <c r="ULY94" s="47"/>
      <c r="ULZ94" s="47"/>
      <c r="UMA94" s="47"/>
      <c r="UMB94" s="47"/>
      <c r="UMC94" s="47"/>
      <c r="UMD94" s="47"/>
      <c r="UME94" s="47"/>
      <c r="UMF94" s="47"/>
      <c r="UMG94" s="47"/>
      <c r="UMH94" s="47"/>
      <c r="UMI94" s="47"/>
      <c r="UMJ94" s="47"/>
      <c r="UMK94" s="47"/>
      <c r="UML94" s="47"/>
      <c r="UMM94" s="47"/>
      <c r="UMN94" s="47"/>
      <c r="UMO94" s="47"/>
      <c r="UMP94" s="47"/>
      <c r="UMQ94" s="47"/>
      <c r="UMR94" s="47"/>
      <c r="UMS94" s="47"/>
      <c r="UMT94" s="47"/>
      <c r="UMU94" s="47"/>
      <c r="UMV94" s="47"/>
      <c r="UMW94" s="47"/>
      <c r="UMX94" s="47"/>
      <c r="UMY94" s="47"/>
      <c r="UMZ94" s="47"/>
      <c r="UNA94" s="47"/>
      <c r="UNB94" s="47"/>
      <c r="UNC94" s="47"/>
      <c r="UND94" s="47"/>
      <c r="UNE94" s="47"/>
      <c r="UNF94" s="47"/>
      <c r="UNG94" s="47"/>
      <c r="UNH94" s="47"/>
      <c r="UNI94" s="47"/>
      <c r="UNJ94" s="47"/>
      <c r="UNK94" s="47"/>
      <c r="UNL94" s="47"/>
      <c r="UNM94" s="47"/>
      <c r="UNN94" s="47"/>
      <c r="UNO94" s="47"/>
      <c r="UNP94" s="47"/>
      <c r="UNQ94" s="47"/>
      <c r="UNR94" s="47"/>
      <c r="UNS94" s="47"/>
      <c r="UNT94" s="47"/>
      <c r="UNU94" s="47"/>
      <c r="UNV94" s="47"/>
      <c r="UNW94" s="47"/>
      <c r="UNX94" s="47"/>
      <c r="UNY94" s="47"/>
      <c r="UNZ94" s="47"/>
      <c r="UOA94" s="47"/>
      <c r="UOB94" s="47"/>
      <c r="UOC94" s="47"/>
      <c r="UOD94" s="47"/>
      <c r="UOE94" s="47"/>
      <c r="UOF94" s="47"/>
      <c r="UOG94" s="47"/>
      <c r="UOH94" s="47"/>
      <c r="UOI94" s="47"/>
      <c r="UOJ94" s="47"/>
      <c r="UOK94" s="47"/>
      <c r="UOL94" s="47"/>
      <c r="UOM94" s="47"/>
      <c r="UON94" s="47"/>
      <c r="UOO94" s="47"/>
      <c r="UOP94" s="47"/>
      <c r="UOQ94" s="47"/>
      <c r="UOR94" s="47"/>
      <c r="UOS94" s="47"/>
      <c r="UOT94" s="47"/>
      <c r="UOU94" s="47"/>
      <c r="UOV94" s="47"/>
      <c r="UOW94" s="47"/>
      <c r="UOX94" s="47"/>
      <c r="UOY94" s="47"/>
      <c r="UOZ94" s="47"/>
      <c r="UPA94" s="47"/>
      <c r="UPB94" s="47"/>
      <c r="UPC94" s="47"/>
      <c r="UPD94" s="47"/>
      <c r="UPE94" s="47"/>
      <c r="UPF94" s="47"/>
      <c r="UPG94" s="47"/>
      <c r="UPH94" s="47"/>
      <c r="UPI94" s="47"/>
      <c r="UPJ94" s="47"/>
      <c r="UPK94" s="47"/>
      <c r="UPL94" s="47"/>
      <c r="UPM94" s="47"/>
      <c r="UPN94" s="47"/>
      <c r="UPO94" s="47"/>
      <c r="UPP94" s="47"/>
      <c r="UPQ94" s="47"/>
      <c r="UPR94" s="47"/>
      <c r="UPS94" s="47"/>
      <c r="UPT94" s="47"/>
      <c r="UPU94" s="47"/>
      <c r="UPV94" s="47"/>
      <c r="UPW94" s="47"/>
      <c r="UPX94" s="47"/>
      <c r="UPY94" s="47"/>
      <c r="UPZ94" s="47"/>
      <c r="UQA94" s="47"/>
      <c r="UQB94" s="47"/>
      <c r="UQC94" s="47"/>
      <c r="UQD94" s="47"/>
      <c r="UQE94" s="47"/>
      <c r="UQF94" s="47"/>
      <c r="UQG94" s="47"/>
      <c r="UQH94" s="47"/>
      <c r="UQI94" s="47"/>
      <c r="UQJ94" s="47"/>
      <c r="UQK94" s="47"/>
      <c r="UQL94" s="47"/>
      <c r="UQM94" s="47"/>
      <c r="UQN94" s="47"/>
      <c r="UQO94" s="47"/>
      <c r="UQP94" s="47"/>
      <c r="UQQ94" s="47"/>
      <c r="UQR94" s="47"/>
      <c r="UQS94" s="47"/>
      <c r="UQT94" s="47"/>
      <c r="UQU94" s="47"/>
      <c r="UQV94" s="47"/>
      <c r="UQW94" s="47"/>
      <c r="UQX94" s="47"/>
      <c r="UQY94" s="47"/>
      <c r="UQZ94" s="47"/>
      <c r="URA94" s="47"/>
      <c r="URB94" s="47"/>
      <c r="URC94" s="47"/>
      <c r="URD94" s="47"/>
      <c r="URE94" s="47"/>
      <c r="URF94" s="47"/>
      <c r="URG94" s="47"/>
      <c r="URH94" s="47"/>
      <c r="URI94" s="47"/>
      <c r="URJ94" s="47"/>
      <c r="URK94" s="47"/>
      <c r="URL94" s="47"/>
      <c r="URM94" s="47"/>
      <c r="URN94" s="47"/>
      <c r="URO94" s="47"/>
      <c r="URP94" s="47"/>
      <c r="URQ94" s="47"/>
      <c r="URR94" s="47"/>
      <c r="URS94" s="47"/>
      <c r="URT94" s="47"/>
      <c r="URU94" s="47"/>
      <c r="URV94" s="47"/>
      <c r="URW94" s="47"/>
      <c r="URX94" s="47"/>
      <c r="URY94" s="47"/>
      <c r="URZ94" s="47"/>
      <c r="USA94" s="47"/>
      <c r="USB94" s="47"/>
      <c r="USC94" s="47"/>
      <c r="USD94" s="47"/>
      <c r="USE94" s="47"/>
      <c r="USF94" s="47"/>
      <c r="USG94" s="47"/>
      <c r="USH94" s="47"/>
      <c r="USI94" s="47"/>
      <c r="USJ94" s="47"/>
      <c r="USK94" s="47"/>
      <c r="USL94" s="47"/>
      <c r="USM94" s="47"/>
      <c r="USN94" s="47"/>
      <c r="USO94" s="47"/>
      <c r="USP94" s="47"/>
      <c r="USQ94" s="47"/>
      <c r="USR94" s="47"/>
      <c r="USS94" s="47"/>
      <c r="UST94" s="47"/>
      <c r="USU94" s="47"/>
      <c r="USV94" s="47"/>
      <c r="USW94" s="47"/>
      <c r="USX94" s="47"/>
      <c r="USY94" s="47"/>
      <c r="USZ94" s="47"/>
      <c r="UTA94" s="47"/>
      <c r="UTB94" s="47"/>
      <c r="UTC94" s="47"/>
      <c r="UTD94" s="47"/>
      <c r="UTE94" s="47"/>
      <c r="UTF94" s="47"/>
      <c r="UTG94" s="47"/>
      <c r="UTH94" s="47"/>
      <c r="UTI94" s="47"/>
      <c r="UTJ94" s="47"/>
      <c r="UTK94" s="47"/>
      <c r="UTL94" s="47"/>
      <c r="UTM94" s="47"/>
      <c r="UTN94" s="47"/>
      <c r="UTO94" s="47"/>
      <c r="UTP94" s="47"/>
      <c r="UTQ94" s="47"/>
      <c r="UTR94" s="47"/>
      <c r="UTS94" s="47"/>
      <c r="UTT94" s="47"/>
      <c r="UTU94" s="47"/>
      <c r="UTV94" s="47"/>
      <c r="UTW94" s="47"/>
      <c r="UTX94" s="47"/>
      <c r="UTY94" s="47"/>
      <c r="UTZ94" s="47"/>
      <c r="UUA94" s="47"/>
      <c r="UUB94" s="47"/>
      <c r="UUC94" s="47"/>
      <c r="UUD94" s="47"/>
      <c r="UUE94" s="47"/>
      <c r="UUF94" s="47"/>
      <c r="UUG94" s="47"/>
      <c r="UUH94" s="47"/>
      <c r="UUI94" s="47"/>
      <c r="UUJ94" s="47"/>
      <c r="UUK94" s="47"/>
      <c r="UUL94" s="47"/>
      <c r="UUM94" s="47"/>
      <c r="UUN94" s="47"/>
      <c r="UUO94" s="47"/>
      <c r="UUP94" s="47"/>
      <c r="UUQ94" s="47"/>
      <c r="UUR94" s="47"/>
      <c r="UUS94" s="47"/>
      <c r="UUT94" s="47"/>
      <c r="UUU94" s="47"/>
      <c r="UUV94" s="47"/>
      <c r="UUW94" s="47"/>
      <c r="UUX94" s="47"/>
      <c r="UUY94" s="47"/>
      <c r="UUZ94" s="47"/>
      <c r="UVA94" s="47"/>
      <c r="UVB94" s="47"/>
      <c r="UVC94" s="47"/>
      <c r="UVD94" s="47"/>
      <c r="UVE94" s="47"/>
      <c r="UVF94" s="47"/>
      <c r="UVG94" s="47"/>
      <c r="UVH94" s="47"/>
      <c r="UVI94" s="47"/>
      <c r="UVJ94" s="47"/>
      <c r="UVK94" s="47"/>
      <c r="UVL94" s="47"/>
      <c r="UVM94" s="47"/>
      <c r="UVN94" s="47"/>
      <c r="UVO94" s="47"/>
      <c r="UVP94" s="47"/>
      <c r="UVQ94" s="47"/>
      <c r="UVR94" s="47"/>
      <c r="UVS94" s="47"/>
      <c r="UVT94" s="47"/>
      <c r="UVU94" s="47"/>
      <c r="UVV94" s="47"/>
      <c r="UVW94" s="47"/>
      <c r="UVX94" s="47"/>
      <c r="UVY94" s="47"/>
      <c r="UVZ94" s="47"/>
      <c r="UWA94" s="47"/>
      <c r="UWB94" s="47"/>
      <c r="UWC94" s="47"/>
      <c r="UWD94" s="47"/>
      <c r="UWE94" s="47"/>
      <c r="UWF94" s="47"/>
      <c r="UWG94" s="47"/>
      <c r="UWH94" s="47"/>
      <c r="UWI94" s="47"/>
      <c r="UWJ94" s="47"/>
      <c r="UWK94" s="47"/>
      <c r="UWL94" s="47"/>
      <c r="UWM94" s="47"/>
      <c r="UWN94" s="47"/>
      <c r="UWO94" s="47"/>
      <c r="UWP94" s="47"/>
      <c r="UWQ94" s="47"/>
      <c r="UWR94" s="47"/>
      <c r="UWS94" s="47"/>
      <c r="UWT94" s="47"/>
      <c r="UWU94" s="47"/>
      <c r="UWV94" s="47"/>
      <c r="UWW94" s="47"/>
      <c r="UWX94" s="47"/>
      <c r="UWY94" s="47"/>
      <c r="UWZ94" s="47"/>
      <c r="UXA94" s="47"/>
      <c r="UXB94" s="47"/>
      <c r="UXC94" s="47"/>
      <c r="UXD94" s="47"/>
      <c r="UXE94" s="47"/>
      <c r="UXF94" s="47"/>
      <c r="UXG94" s="47"/>
      <c r="UXH94" s="47"/>
      <c r="UXI94" s="47"/>
      <c r="UXJ94" s="47"/>
      <c r="UXK94" s="47"/>
      <c r="UXL94" s="47"/>
      <c r="UXM94" s="47"/>
      <c r="UXN94" s="47"/>
      <c r="UXO94" s="47"/>
      <c r="UXP94" s="47"/>
      <c r="UXQ94" s="47"/>
      <c r="UXR94" s="47"/>
      <c r="UXS94" s="47"/>
      <c r="UXT94" s="47"/>
      <c r="UXU94" s="47"/>
      <c r="UXV94" s="47"/>
      <c r="UXW94" s="47"/>
      <c r="UXX94" s="47"/>
      <c r="UXY94" s="47"/>
      <c r="UXZ94" s="47"/>
      <c r="UYA94" s="47"/>
      <c r="UYB94" s="47"/>
      <c r="UYC94" s="47"/>
      <c r="UYD94" s="47"/>
      <c r="UYE94" s="47"/>
      <c r="UYF94" s="47"/>
      <c r="UYG94" s="47"/>
      <c r="UYH94" s="47"/>
      <c r="UYI94" s="47"/>
      <c r="UYJ94" s="47"/>
      <c r="UYK94" s="47"/>
      <c r="UYL94" s="47"/>
      <c r="UYM94" s="47"/>
      <c r="UYN94" s="47"/>
      <c r="UYO94" s="47"/>
      <c r="UYP94" s="47"/>
      <c r="UYQ94" s="47"/>
      <c r="UYR94" s="47"/>
      <c r="UYS94" s="47"/>
      <c r="UYT94" s="47"/>
      <c r="UYU94" s="47"/>
      <c r="UYV94" s="47"/>
      <c r="UYW94" s="47"/>
      <c r="UYX94" s="47"/>
      <c r="UYY94" s="47"/>
      <c r="UYZ94" s="47"/>
      <c r="UZA94" s="47"/>
      <c r="UZB94" s="47"/>
      <c r="UZC94" s="47"/>
      <c r="UZD94" s="47"/>
      <c r="UZE94" s="47"/>
      <c r="UZF94" s="47"/>
      <c r="UZG94" s="47"/>
      <c r="UZH94" s="47"/>
      <c r="UZI94" s="47"/>
      <c r="UZJ94" s="47"/>
      <c r="UZK94" s="47"/>
      <c r="UZL94" s="47"/>
      <c r="UZM94" s="47"/>
      <c r="UZN94" s="47"/>
      <c r="UZO94" s="47"/>
      <c r="UZP94" s="47"/>
      <c r="UZQ94" s="47"/>
      <c r="UZR94" s="47"/>
      <c r="UZS94" s="47"/>
      <c r="UZT94" s="47"/>
      <c r="UZU94" s="47"/>
      <c r="UZV94" s="47"/>
      <c r="UZW94" s="47"/>
      <c r="UZX94" s="47"/>
      <c r="UZY94" s="47"/>
      <c r="UZZ94" s="47"/>
      <c r="VAA94" s="47"/>
      <c r="VAB94" s="47"/>
      <c r="VAC94" s="47"/>
      <c r="VAD94" s="47"/>
      <c r="VAE94" s="47"/>
      <c r="VAF94" s="47"/>
      <c r="VAG94" s="47"/>
      <c r="VAH94" s="47"/>
      <c r="VAI94" s="47"/>
      <c r="VAJ94" s="47"/>
      <c r="VAK94" s="47"/>
      <c r="VAL94" s="47"/>
      <c r="VAM94" s="47"/>
      <c r="VAN94" s="47"/>
      <c r="VAO94" s="47"/>
      <c r="VAP94" s="47"/>
      <c r="VAQ94" s="47"/>
      <c r="VAR94" s="47"/>
      <c r="VAS94" s="47"/>
      <c r="VAT94" s="47"/>
      <c r="VAU94" s="47"/>
      <c r="VAV94" s="47"/>
      <c r="VAW94" s="47"/>
      <c r="VAX94" s="47"/>
      <c r="VAY94" s="47"/>
      <c r="VAZ94" s="47"/>
      <c r="VBA94" s="47"/>
      <c r="VBB94" s="47"/>
      <c r="VBC94" s="47"/>
      <c r="VBD94" s="47"/>
      <c r="VBE94" s="47"/>
      <c r="VBF94" s="47"/>
      <c r="VBG94" s="47"/>
      <c r="VBH94" s="47"/>
      <c r="VBI94" s="47"/>
      <c r="VBJ94" s="47"/>
      <c r="VBK94" s="47"/>
      <c r="VBL94" s="47"/>
      <c r="VBM94" s="47"/>
      <c r="VBN94" s="47"/>
      <c r="VBO94" s="47"/>
      <c r="VBP94" s="47"/>
      <c r="VBQ94" s="47"/>
      <c r="VBR94" s="47"/>
      <c r="VBS94" s="47"/>
      <c r="VBT94" s="47"/>
      <c r="VBU94" s="47"/>
      <c r="VBV94" s="47"/>
      <c r="VBW94" s="47"/>
      <c r="VBX94" s="47"/>
      <c r="VBY94" s="47"/>
      <c r="VBZ94" s="47"/>
      <c r="VCA94" s="47"/>
      <c r="VCB94" s="47"/>
      <c r="VCC94" s="47"/>
      <c r="VCD94" s="47"/>
      <c r="VCE94" s="47"/>
      <c r="VCF94" s="47"/>
      <c r="VCG94" s="47"/>
      <c r="VCH94" s="47"/>
      <c r="VCI94" s="47"/>
      <c r="VCJ94" s="47"/>
      <c r="VCK94" s="47"/>
      <c r="VCL94" s="47"/>
      <c r="VCM94" s="47"/>
      <c r="VCN94" s="47"/>
      <c r="VCO94" s="47"/>
      <c r="VCP94" s="47"/>
      <c r="VCQ94" s="47"/>
      <c r="VCR94" s="47"/>
      <c r="VCS94" s="47"/>
      <c r="VCT94" s="47"/>
      <c r="VCU94" s="47"/>
      <c r="VCV94" s="47"/>
      <c r="VCW94" s="47"/>
      <c r="VCX94" s="47"/>
      <c r="VCY94" s="47"/>
      <c r="VCZ94" s="47"/>
      <c r="VDA94" s="47"/>
      <c r="VDB94" s="47"/>
      <c r="VDC94" s="47"/>
      <c r="VDD94" s="47"/>
      <c r="VDE94" s="47"/>
      <c r="VDF94" s="47"/>
      <c r="VDG94" s="47"/>
      <c r="VDH94" s="47"/>
      <c r="VDI94" s="47"/>
      <c r="VDJ94" s="47"/>
      <c r="VDK94" s="47"/>
      <c r="VDL94" s="47"/>
      <c r="VDM94" s="47"/>
      <c r="VDN94" s="47"/>
      <c r="VDO94" s="47"/>
      <c r="VDP94" s="47"/>
      <c r="VDQ94" s="47"/>
      <c r="VDR94" s="47"/>
      <c r="VDS94" s="47"/>
      <c r="VDT94" s="47"/>
      <c r="VDU94" s="47"/>
      <c r="VDV94" s="47"/>
      <c r="VDW94" s="47"/>
      <c r="VDX94" s="47"/>
      <c r="VDY94" s="47"/>
      <c r="VDZ94" s="47"/>
      <c r="VEA94" s="47"/>
      <c r="VEB94" s="47"/>
      <c r="VEC94" s="47"/>
      <c r="VED94" s="47"/>
      <c r="VEE94" s="47"/>
      <c r="VEF94" s="47"/>
      <c r="VEG94" s="47"/>
      <c r="VEH94" s="47"/>
      <c r="VEI94" s="47"/>
      <c r="VEJ94" s="47"/>
      <c r="VEK94" s="47"/>
      <c r="VEL94" s="47"/>
      <c r="VEM94" s="47"/>
      <c r="VEN94" s="47"/>
      <c r="VEO94" s="47"/>
      <c r="VEP94" s="47"/>
      <c r="VEQ94" s="47"/>
      <c r="VER94" s="47"/>
      <c r="VES94" s="47"/>
      <c r="VET94" s="47"/>
      <c r="VEU94" s="47"/>
      <c r="VEV94" s="47"/>
      <c r="VEW94" s="47"/>
      <c r="VEX94" s="47"/>
      <c r="VEY94" s="47"/>
      <c r="VEZ94" s="47"/>
      <c r="VFA94" s="47"/>
      <c r="VFB94" s="47"/>
      <c r="VFC94" s="47"/>
      <c r="VFD94" s="47"/>
      <c r="VFE94" s="47"/>
      <c r="VFF94" s="47"/>
      <c r="VFG94" s="47"/>
      <c r="VFH94" s="47"/>
      <c r="VFI94" s="47"/>
      <c r="VFJ94" s="47"/>
      <c r="VFK94" s="47"/>
      <c r="VFL94" s="47"/>
      <c r="VFM94" s="47"/>
      <c r="VFN94" s="47"/>
      <c r="VFO94" s="47"/>
      <c r="VFP94" s="47"/>
      <c r="VFQ94" s="47"/>
      <c r="VFR94" s="47"/>
      <c r="VFS94" s="47"/>
      <c r="VFT94" s="47"/>
      <c r="VFU94" s="47"/>
      <c r="VFV94" s="47"/>
      <c r="VFW94" s="47"/>
      <c r="VFX94" s="47"/>
      <c r="VFY94" s="47"/>
      <c r="VFZ94" s="47"/>
      <c r="VGA94" s="47"/>
      <c r="VGB94" s="47"/>
      <c r="VGC94" s="47"/>
      <c r="VGD94" s="47"/>
      <c r="VGE94" s="47"/>
      <c r="VGF94" s="47"/>
      <c r="VGG94" s="47"/>
      <c r="VGH94" s="47"/>
      <c r="VGI94" s="47"/>
      <c r="VGJ94" s="47"/>
      <c r="VGK94" s="47"/>
      <c r="VGL94" s="47"/>
      <c r="VGM94" s="47"/>
      <c r="VGN94" s="47"/>
      <c r="VGO94" s="47"/>
      <c r="VGP94" s="47"/>
      <c r="VGQ94" s="47"/>
      <c r="VGR94" s="47"/>
      <c r="VGS94" s="47"/>
      <c r="VGT94" s="47"/>
      <c r="VGU94" s="47"/>
      <c r="VGV94" s="47"/>
      <c r="VGW94" s="47"/>
      <c r="VGX94" s="47"/>
      <c r="VGY94" s="47"/>
      <c r="VGZ94" s="47"/>
      <c r="VHA94" s="47"/>
      <c r="VHB94" s="47"/>
      <c r="VHC94" s="47"/>
      <c r="VHD94" s="47"/>
      <c r="VHE94" s="47"/>
      <c r="VHF94" s="47"/>
      <c r="VHG94" s="47"/>
      <c r="VHH94" s="47"/>
      <c r="VHI94" s="47"/>
      <c r="VHJ94" s="47"/>
      <c r="VHK94" s="47"/>
      <c r="VHL94" s="47"/>
      <c r="VHM94" s="47"/>
      <c r="VHN94" s="47"/>
      <c r="VHO94" s="47"/>
      <c r="VHP94" s="47"/>
      <c r="VHQ94" s="47"/>
      <c r="VHR94" s="47"/>
      <c r="VHS94" s="47"/>
      <c r="VHT94" s="47"/>
      <c r="VHU94" s="47"/>
      <c r="VHV94" s="47"/>
      <c r="VHW94" s="47"/>
      <c r="VHX94" s="47"/>
      <c r="VHY94" s="47"/>
      <c r="VHZ94" s="47"/>
      <c r="VIA94" s="47"/>
      <c r="VIB94" s="47"/>
      <c r="VIC94" s="47"/>
      <c r="VID94" s="47"/>
      <c r="VIE94" s="47"/>
      <c r="VIF94" s="47"/>
      <c r="VIG94" s="47"/>
      <c r="VIH94" s="47"/>
      <c r="VII94" s="47"/>
      <c r="VIJ94" s="47"/>
      <c r="VIK94" s="47"/>
      <c r="VIL94" s="47"/>
      <c r="VIM94" s="47"/>
      <c r="VIN94" s="47"/>
      <c r="VIO94" s="47"/>
      <c r="VIP94" s="47"/>
      <c r="VIQ94" s="47"/>
      <c r="VIR94" s="47"/>
      <c r="VIS94" s="47"/>
      <c r="VIT94" s="47"/>
      <c r="VIU94" s="47"/>
      <c r="VIV94" s="47"/>
      <c r="VIW94" s="47"/>
      <c r="VIX94" s="47"/>
      <c r="VIY94" s="47"/>
      <c r="VIZ94" s="47"/>
      <c r="VJA94" s="47"/>
      <c r="VJB94" s="47"/>
      <c r="VJC94" s="47"/>
      <c r="VJD94" s="47"/>
      <c r="VJE94" s="47"/>
      <c r="VJF94" s="47"/>
      <c r="VJG94" s="47"/>
      <c r="VJH94" s="47"/>
      <c r="VJI94" s="47"/>
      <c r="VJJ94" s="47"/>
      <c r="VJK94" s="47"/>
      <c r="VJL94" s="47"/>
      <c r="VJM94" s="47"/>
      <c r="VJN94" s="47"/>
      <c r="VJO94" s="47"/>
      <c r="VJP94" s="47"/>
      <c r="VJQ94" s="47"/>
      <c r="VJR94" s="47"/>
      <c r="VJS94" s="47"/>
      <c r="VJT94" s="47"/>
      <c r="VJU94" s="47"/>
      <c r="VJV94" s="47"/>
      <c r="VJW94" s="47"/>
      <c r="VJX94" s="47"/>
      <c r="VJY94" s="47"/>
      <c r="VJZ94" s="47"/>
      <c r="VKA94" s="47"/>
      <c r="VKB94" s="47"/>
      <c r="VKC94" s="47"/>
      <c r="VKD94" s="47"/>
      <c r="VKE94" s="47"/>
      <c r="VKF94" s="47"/>
      <c r="VKG94" s="47"/>
      <c r="VKH94" s="47"/>
      <c r="VKI94" s="47"/>
      <c r="VKJ94" s="47"/>
      <c r="VKK94" s="47"/>
      <c r="VKL94" s="47"/>
      <c r="VKM94" s="47"/>
      <c r="VKN94" s="47"/>
      <c r="VKO94" s="47"/>
      <c r="VKP94" s="47"/>
      <c r="VKQ94" s="47"/>
      <c r="VKR94" s="47"/>
      <c r="VKS94" s="47"/>
      <c r="VKT94" s="47"/>
      <c r="VKU94" s="47"/>
      <c r="VKV94" s="47"/>
      <c r="VKW94" s="47"/>
      <c r="VKX94" s="47"/>
      <c r="VKY94" s="47"/>
      <c r="VKZ94" s="47"/>
      <c r="VLA94" s="47"/>
      <c r="VLB94" s="47"/>
      <c r="VLC94" s="47"/>
      <c r="VLD94" s="47"/>
      <c r="VLE94" s="47"/>
      <c r="VLF94" s="47"/>
      <c r="VLG94" s="47"/>
      <c r="VLH94" s="47"/>
      <c r="VLI94" s="47"/>
      <c r="VLJ94" s="47"/>
      <c r="VLK94" s="47"/>
      <c r="VLL94" s="47"/>
      <c r="VLM94" s="47"/>
      <c r="VLN94" s="47"/>
      <c r="VLO94" s="47"/>
      <c r="VLP94" s="47"/>
      <c r="VLQ94" s="47"/>
      <c r="VLR94" s="47"/>
      <c r="VLS94" s="47"/>
      <c r="VLT94" s="47"/>
      <c r="VLU94" s="47"/>
      <c r="VLV94" s="47"/>
      <c r="VLW94" s="47"/>
      <c r="VLX94" s="47"/>
      <c r="VLY94" s="47"/>
      <c r="VLZ94" s="47"/>
      <c r="VMA94" s="47"/>
      <c r="VMB94" s="47"/>
      <c r="VMC94" s="47"/>
      <c r="VMD94" s="47"/>
      <c r="VME94" s="47"/>
      <c r="VMF94" s="47"/>
      <c r="VMG94" s="47"/>
      <c r="VMH94" s="47"/>
      <c r="VMI94" s="47"/>
      <c r="VMJ94" s="47"/>
      <c r="VMK94" s="47"/>
      <c r="VML94" s="47"/>
      <c r="VMM94" s="47"/>
      <c r="VMN94" s="47"/>
      <c r="VMO94" s="47"/>
      <c r="VMP94" s="47"/>
      <c r="VMQ94" s="47"/>
      <c r="VMR94" s="47"/>
      <c r="VMS94" s="47"/>
      <c r="VMT94" s="47"/>
      <c r="VMU94" s="47"/>
      <c r="VMV94" s="47"/>
      <c r="VMW94" s="47"/>
      <c r="VMX94" s="47"/>
      <c r="VMY94" s="47"/>
      <c r="VMZ94" s="47"/>
      <c r="VNA94" s="47"/>
      <c r="VNB94" s="47"/>
      <c r="VNC94" s="47"/>
      <c r="VND94" s="47"/>
      <c r="VNE94" s="47"/>
      <c r="VNF94" s="47"/>
      <c r="VNG94" s="47"/>
      <c r="VNH94" s="47"/>
      <c r="VNI94" s="47"/>
      <c r="VNJ94" s="47"/>
      <c r="VNK94" s="47"/>
      <c r="VNL94" s="47"/>
      <c r="VNM94" s="47"/>
      <c r="VNN94" s="47"/>
      <c r="VNO94" s="47"/>
      <c r="VNP94" s="47"/>
      <c r="VNQ94" s="47"/>
      <c r="VNR94" s="47"/>
      <c r="VNS94" s="47"/>
      <c r="VNT94" s="47"/>
      <c r="VNU94" s="47"/>
      <c r="VNV94" s="47"/>
      <c r="VNW94" s="47"/>
      <c r="VNX94" s="47"/>
      <c r="VNY94" s="47"/>
      <c r="VNZ94" s="47"/>
      <c r="VOA94" s="47"/>
      <c r="VOB94" s="47"/>
      <c r="VOC94" s="47"/>
      <c r="VOD94" s="47"/>
      <c r="VOE94" s="47"/>
      <c r="VOF94" s="47"/>
      <c r="VOG94" s="47"/>
      <c r="VOH94" s="47"/>
      <c r="VOI94" s="47"/>
      <c r="VOJ94" s="47"/>
      <c r="VOK94" s="47"/>
      <c r="VOL94" s="47"/>
      <c r="VOM94" s="47"/>
      <c r="VON94" s="47"/>
      <c r="VOO94" s="47"/>
      <c r="VOP94" s="47"/>
      <c r="VOQ94" s="47"/>
      <c r="VOR94" s="47"/>
      <c r="VOS94" s="47"/>
      <c r="VOT94" s="47"/>
      <c r="VOU94" s="47"/>
      <c r="VOV94" s="47"/>
      <c r="VOW94" s="47"/>
      <c r="VOX94" s="47"/>
      <c r="VOY94" s="47"/>
      <c r="VOZ94" s="47"/>
      <c r="VPA94" s="47"/>
      <c r="VPB94" s="47"/>
      <c r="VPC94" s="47"/>
      <c r="VPD94" s="47"/>
      <c r="VPE94" s="47"/>
      <c r="VPF94" s="47"/>
      <c r="VPG94" s="47"/>
      <c r="VPH94" s="47"/>
      <c r="VPI94" s="47"/>
      <c r="VPJ94" s="47"/>
      <c r="VPK94" s="47"/>
      <c r="VPL94" s="47"/>
      <c r="VPM94" s="47"/>
      <c r="VPN94" s="47"/>
      <c r="VPO94" s="47"/>
      <c r="VPP94" s="47"/>
      <c r="VPQ94" s="47"/>
      <c r="VPR94" s="47"/>
      <c r="VPS94" s="47"/>
      <c r="VPT94" s="47"/>
      <c r="VPU94" s="47"/>
      <c r="VPV94" s="47"/>
      <c r="VPW94" s="47"/>
      <c r="VPX94" s="47"/>
      <c r="VPY94" s="47"/>
      <c r="VPZ94" s="47"/>
      <c r="VQA94" s="47"/>
      <c r="VQB94" s="47"/>
      <c r="VQC94" s="47"/>
      <c r="VQD94" s="47"/>
      <c r="VQE94" s="47"/>
      <c r="VQF94" s="47"/>
      <c r="VQG94" s="47"/>
      <c r="VQH94" s="47"/>
      <c r="VQI94" s="47"/>
      <c r="VQJ94" s="47"/>
      <c r="VQK94" s="47"/>
      <c r="VQL94" s="47"/>
      <c r="VQM94" s="47"/>
      <c r="VQN94" s="47"/>
      <c r="VQO94" s="47"/>
      <c r="VQP94" s="47"/>
      <c r="VQQ94" s="47"/>
      <c r="VQR94" s="47"/>
      <c r="VQS94" s="47"/>
      <c r="VQT94" s="47"/>
      <c r="VQU94" s="47"/>
      <c r="VQV94" s="47"/>
      <c r="VQW94" s="47"/>
      <c r="VQX94" s="47"/>
      <c r="VQY94" s="47"/>
      <c r="VQZ94" s="47"/>
      <c r="VRA94" s="47"/>
      <c r="VRB94" s="47"/>
      <c r="VRC94" s="47"/>
      <c r="VRD94" s="47"/>
      <c r="VRE94" s="47"/>
      <c r="VRF94" s="47"/>
      <c r="VRG94" s="47"/>
      <c r="VRH94" s="47"/>
      <c r="VRI94" s="47"/>
      <c r="VRJ94" s="47"/>
      <c r="VRK94" s="47"/>
      <c r="VRL94" s="47"/>
      <c r="VRM94" s="47"/>
      <c r="VRN94" s="47"/>
      <c r="VRO94" s="47"/>
      <c r="VRP94" s="47"/>
      <c r="VRQ94" s="47"/>
      <c r="VRR94" s="47"/>
      <c r="VRS94" s="47"/>
      <c r="VRT94" s="47"/>
      <c r="VRU94" s="47"/>
      <c r="VRV94" s="47"/>
      <c r="VRW94" s="47"/>
      <c r="VRX94" s="47"/>
      <c r="VRY94" s="47"/>
      <c r="VRZ94" s="47"/>
      <c r="VSA94" s="47"/>
      <c r="VSB94" s="47"/>
      <c r="VSC94" s="47"/>
      <c r="VSD94" s="47"/>
      <c r="VSE94" s="47"/>
      <c r="VSF94" s="47"/>
      <c r="VSG94" s="47"/>
      <c r="VSH94" s="47"/>
      <c r="VSI94" s="47"/>
      <c r="VSJ94" s="47"/>
      <c r="VSK94" s="47"/>
      <c r="VSL94" s="47"/>
      <c r="VSM94" s="47"/>
      <c r="VSN94" s="47"/>
      <c r="VSO94" s="47"/>
      <c r="VSP94" s="47"/>
      <c r="VSQ94" s="47"/>
      <c r="VSR94" s="47"/>
      <c r="VSS94" s="47"/>
      <c r="VST94" s="47"/>
      <c r="VSU94" s="47"/>
      <c r="VSV94" s="47"/>
      <c r="VSW94" s="47"/>
      <c r="VSX94" s="47"/>
      <c r="VSY94" s="47"/>
      <c r="VSZ94" s="47"/>
      <c r="VTA94" s="47"/>
      <c r="VTB94" s="47"/>
      <c r="VTC94" s="47"/>
      <c r="VTD94" s="47"/>
      <c r="VTE94" s="47"/>
      <c r="VTF94" s="47"/>
      <c r="VTG94" s="47"/>
      <c r="VTH94" s="47"/>
      <c r="VTI94" s="47"/>
      <c r="VTJ94" s="47"/>
      <c r="VTK94" s="47"/>
      <c r="VTL94" s="47"/>
      <c r="VTM94" s="47"/>
      <c r="VTN94" s="47"/>
      <c r="VTO94" s="47"/>
      <c r="VTP94" s="47"/>
      <c r="VTQ94" s="47"/>
      <c r="VTR94" s="47"/>
      <c r="VTS94" s="47"/>
      <c r="VTT94" s="47"/>
      <c r="VTU94" s="47"/>
      <c r="VTV94" s="47"/>
      <c r="VTW94" s="47"/>
      <c r="VTX94" s="47"/>
      <c r="VTY94" s="47"/>
      <c r="VTZ94" s="47"/>
      <c r="VUA94" s="47"/>
      <c r="VUB94" s="47"/>
      <c r="VUC94" s="47"/>
      <c r="VUD94" s="47"/>
      <c r="VUE94" s="47"/>
      <c r="VUF94" s="47"/>
      <c r="VUG94" s="47"/>
      <c r="VUH94" s="47"/>
      <c r="VUI94" s="47"/>
      <c r="VUJ94" s="47"/>
      <c r="VUK94" s="47"/>
      <c r="VUL94" s="47"/>
      <c r="VUM94" s="47"/>
      <c r="VUN94" s="47"/>
      <c r="VUO94" s="47"/>
      <c r="VUP94" s="47"/>
      <c r="VUQ94" s="47"/>
      <c r="VUR94" s="47"/>
      <c r="VUS94" s="47"/>
      <c r="VUT94" s="47"/>
      <c r="VUU94" s="47"/>
      <c r="VUV94" s="47"/>
      <c r="VUW94" s="47"/>
      <c r="VUX94" s="47"/>
      <c r="VUY94" s="47"/>
      <c r="VUZ94" s="47"/>
      <c r="VVA94" s="47"/>
      <c r="VVB94" s="47"/>
      <c r="VVC94" s="47"/>
      <c r="VVD94" s="47"/>
      <c r="VVE94" s="47"/>
      <c r="VVF94" s="47"/>
      <c r="VVG94" s="47"/>
      <c r="VVH94" s="47"/>
      <c r="VVI94" s="47"/>
      <c r="VVJ94" s="47"/>
      <c r="VVK94" s="47"/>
      <c r="VVL94" s="47"/>
      <c r="VVM94" s="47"/>
      <c r="VVN94" s="47"/>
      <c r="VVO94" s="47"/>
      <c r="VVP94" s="47"/>
      <c r="VVQ94" s="47"/>
      <c r="VVR94" s="47"/>
      <c r="VVS94" s="47"/>
      <c r="VVT94" s="47"/>
      <c r="VVU94" s="47"/>
      <c r="VVV94" s="47"/>
      <c r="VVW94" s="47"/>
      <c r="VVX94" s="47"/>
      <c r="VVY94" s="47"/>
      <c r="VVZ94" s="47"/>
      <c r="VWA94" s="47"/>
      <c r="VWB94" s="47"/>
      <c r="VWC94" s="47"/>
      <c r="VWD94" s="47"/>
      <c r="VWE94" s="47"/>
      <c r="VWF94" s="47"/>
      <c r="VWG94" s="47"/>
      <c r="VWH94" s="47"/>
      <c r="VWI94" s="47"/>
      <c r="VWJ94" s="47"/>
      <c r="VWK94" s="47"/>
      <c r="VWL94" s="47"/>
      <c r="VWM94" s="47"/>
      <c r="VWN94" s="47"/>
      <c r="VWO94" s="47"/>
      <c r="VWP94" s="47"/>
      <c r="VWQ94" s="47"/>
      <c r="VWR94" s="47"/>
      <c r="VWS94" s="47"/>
      <c r="VWT94" s="47"/>
      <c r="VWU94" s="47"/>
      <c r="VWV94" s="47"/>
      <c r="VWW94" s="47"/>
      <c r="VWX94" s="47"/>
      <c r="VWY94" s="47"/>
      <c r="VWZ94" s="47"/>
      <c r="VXA94" s="47"/>
      <c r="VXB94" s="47"/>
      <c r="VXC94" s="47"/>
      <c r="VXD94" s="47"/>
      <c r="VXE94" s="47"/>
      <c r="VXF94" s="47"/>
      <c r="VXG94" s="47"/>
      <c r="VXH94" s="47"/>
      <c r="VXI94" s="47"/>
      <c r="VXJ94" s="47"/>
      <c r="VXK94" s="47"/>
      <c r="VXL94" s="47"/>
      <c r="VXM94" s="47"/>
      <c r="VXN94" s="47"/>
      <c r="VXO94" s="47"/>
      <c r="VXP94" s="47"/>
      <c r="VXQ94" s="47"/>
      <c r="VXR94" s="47"/>
      <c r="VXS94" s="47"/>
      <c r="VXT94" s="47"/>
      <c r="VXU94" s="47"/>
      <c r="VXV94" s="47"/>
      <c r="VXW94" s="47"/>
      <c r="VXX94" s="47"/>
      <c r="VXY94" s="47"/>
      <c r="VXZ94" s="47"/>
      <c r="VYA94" s="47"/>
      <c r="VYB94" s="47"/>
      <c r="VYC94" s="47"/>
      <c r="VYD94" s="47"/>
      <c r="VYE94" s="47"/>
      <c r="VYF94" s="47"/>
      <c r="VYG94" s="47"/>
      <c r="VYH94" s="47"/>
      <c r="VYI94" s="47"/>
      <c r="VYJ94" s="47"/>
      <c r="VYK94" s="47"/>
      <c r="VYL94" s="47"/>
      <c r="VYM94" s="47"/>
      <c r="VYN94" s="47"/>
      <c r="VYO94" s="47"/>
      <c r="VYP94" s="47"/>
      <c r="VYQ94" s="47"/>
      <c r="VYR94" s="47"/>
      <c r="VYS94" s="47"/>
      <c r="VYT94" s="47"/>
      <c r="VYU94" s="47"/>
      <c r="VYV94" s="47"/>
      <c r="VYW94" s="47"/>
      <c r="VYX94" s="47"/>
      <c r="VYY94" s="47"/>
      <c r="VYZ94" s="47"/>
      <c r="VZA94" s="47"/>
      <c r="VZB94" s="47"/>
      <c r="VZC94" s="47"/>
      <c r="VZD94" s="47"/>
      <c r="VZE94" s="47"/>
      <c r="VZF94" s="47"/>
      <c r="VZG94" s="47"/>
      <c r="VZH94" s="47"/>
      <c r="VZI94" s="47"/>
      <c r="VZJ94" s="47"/>
      <c r="VZK94" s="47"/>
      <c r="VZL94" s="47"/>
      <c r="VZM94" s="47"/>
      <c r="VZN94" s="47"/>
      <c r="VZO94" s="47"/>
      <c r="VZP94" s="47"/>
      <c r="VZQ94" s="47"/>
      <c r="VZR94" s="47"/>
      <c r="VZS94" s="47"/>
      <c r="VZT94" s="47"/>
      <c r="VZU94" s="47"/>
      <c r="VZV94" s="47"/>
      <c r="VZW94" s="47"/>
      <c r="VZX94" s="47"/>
      <c r="VZY94" s="47"/>
      <c r="VZZ94" s="47"/>
      <c r="WAA94" s="47"/>
      <c r="WAB94" s="47"/>
      <c r="WAC94" s="47"/>
      <c r="WAD94" s="47"/>
      <c r="WAE94" s="47"/>
      <c r="WAF94" s="47"/>
      <c r="WAG94" s="47"/>
      <c r="WAH94" s="47"/>
      <c r="WAI94" s="47"/>
      <c r="WAJ94" s="47"/>
      <c r="WAK94" s="47"/>
      <c r="WAL94" s="47"/>
      <c r="WAM94" s="47"/>
      <c r="WAN94" s="47"/>
      <c r="WAO94" s="47"/>
      <c r="WAP94" s="47"/>
      <c r="WAQ94" s="47"/>
      <c r="WAR94" s="47"/>
      <c r="WAS94" s="47"/>
      <c r="WAT94" s="47"/>
      <c r="WAU94" s="47"/>
      <c r="WAV94" s="47"/>
      <c r="WAW94" s="47"/>
      <c r="WAX94" s="47"/>
      <c r="WAY94" s="47"/>
      <c r="WAZ94" s="47"/>
      <c r="WBA94" s="47"/>
      <c r="WBB94" s="47"/>
      <c r="WBC94" s="47"/>
      <c r="WBD94" s="47"/>
      <c r="WBE94" s="47"/>
      <c r="WBF94" s="47"/>
      <c r="WBG94" s="47"/>
      <c r="WBH94" s="47"/>
      <c r="WBI94" s="47"/>
      <c r="WBJ94" s="47"/>
      <c r="WBK94" s="47"/>
      <c r="WBL94" s="47"/>
      <c r="WBM94" s="47"/>
      <c r="WBN94" s="47"/>
      <c r="WBO94" s="47"/>
      <c r="WBP94" s="47"/>
      <c r="WBQ94" s="47"/>
      <c r="WBR94" s="47"/>
      <c r="WBS94" s="47"/>
      <c r="WBT94" s="47"/>
      <c r="WBU94" s="47"/>
      <c r="WBV94" s="47"/>
      <c r="WBW94" s="47"/>
      <c r="WBX94" s="47"/>
      <c r="WBY94" s="47"/>
      <c r="WBZ94" s="47"/>
      <c r="WCA94" s="47"/>
      <c r="WCB94" s="47"/>
      <c r="WCC94" s="47"/>
      <c r="WCD94" s="47"/>
      <c r="WCE94" s="47"/>
      <c r="WCF94" s="47"/>
      <c r="WCG94" s="47"/>
      <c r="WCH94" s="47"/>
      <c r="WCI94" s="47"/>
      <c r="WCJ94" s="47"/>
      <c r="WCK94" s="47"/>
      <c r="WCL94" s="47"/>
      <c r="WCM94" s="47"/>
      <c r="WCN94" s="47"/>
      <c r="WCO94" s="47"/>
      <c r="WCP94" s="47"/>
      <c r="WCQ94" s="47"/>
      <c r="WCR94" s="47"/>
      <c r="WCS94" s="47"/>
      <c r="WCT94" s="47"/>
      <c r="WCU94" s="47"/>
      <c r="WCV94" s="47"/>
      <c r="WCW94" s="47"/>
      <c r="WCX94" s="47"/>
      <c r="WCY94" s="47"/>
      <c r="WCZ94" s="47"/>
      <c r="WDA94" s="47"/>
      <c r="WDB94" s="47"/>
      <c r="WDC94" s="47"/>
      <c r="WDD94" s="47"/>
      <c r="WDE94" s="47"/>
      <c r="WDF94" s="47"/>
      <c r="WDG94" s="47"/>
      <c r="WDH94" s="47"/>
      <c r="WDI94" s="47"/>
      <c r="WDJ94" s="47"/>
      <c r="WDK94" s="47"/>
      <c r="WDL94" s="47"/>
      <c r="WDM94" s="47"/>
      <c r="WDN94" s="47"/>
      <c r="WDO94" s="47"/>
      <c r="WDP94" s="47"/>
      <c r="WDQ94" s="47"/>
      <c r="WDR94" s="47"/>
      <c r="WDS94" s="47"/>
      <c r="WDT94" s="47"/>
      <c r="WDU94" s="47"/>
      <c r="WDV94" s="47"/>
      <c r="WDW94" s="47"/>
      <c r="WDX94" s="47"/>
      <c r="WDY94" s="47"/>
      <c r="WDZ94" s="47"/>
      <c r="WEA94" s="47"/>
      <c r="WEB94" s="47"/>
      <c r="WEC94" s="47"/>
      <c r="WED94" s="47"/>
      <c r="WEE94" s="47"/>
      <c r="WEF94" s="47"/>
      <c r="WEG94" s="47"/>
      <c r="WEH94" s="47"/>
      <c r="WEI94" s="47"/>
      <c r="WEJ94" s="47"/>
      <c r="WEK94" s="47"/>
      <c r="WEL94" s="47"/>
      <c r="WEM94" s="47"/>
      <c r="WEN94" s="47"/>
      <c r="WEO94" s="47"/>
      <c r="WEP94" s="47"/>
      <c r="WEQ94" s="47"/>
      <c r="WER94" s="47"/>
      <c r="WES94" s="47"/>
      <c r="WET94" s="47"/>
      <c r="WEU94" s="47"/>
      <c r="WEV94" s="47"/>
      <c r="WEW94" s="47"/>
      <c r="WEX94" s="47"/>
      <c r="WEY94" s="47"/>
      <c r="WEZ94" s="47"/>
      <c r="WFA94" s="47"/>
      <c r="WFB94" s="47"/>
      <c r="WFC94" s="47"/>
      <c r="WFD94" s="47"/>
      <c r="WFE94" s="47"/>
      <c r="WFF94" s="47"/>
      <c r="WFG94" s="47"/>
      <c r="WFH94" s="47"/>
      <c r="WFI94" s="47"/>
      <c r="WFJ94" s="47"/>
      <c r="WFK94" s="47"/>
      <c r="WFL94" s="47"/>
      <c r="WFM94" s="47"/>
      <c r="WFN94" s="47"/>
      <c r="WFO94" s="47"/>
      <c r="WFP94" s="47"/>
      <c r="WFQ94" s="47"/>
      <c r="WFR94" s="47"/>
      <c r="WFS94" s="47"/>
      <c r="WFT94" s="47"/>
      <c r="WFU94" s="47"/>
      <c r="WFV94" s="47"/>
      <c r="WFW94" s="47"/>
      <c r="WFX94" s="47"/>
      <c r="WFY94" s="47"/>
      <c r="WFZ94" s="47"/>
      <c r="WGA94" s="47"/>
      <c r="WGB94" s="47"/>
      <c r="WGC94" s="47"/>
      <c r="WGD94" s="47"/>
      <c r="WGE94" s="47"/>
      <c r="WGF94" s="47"/>
      <c r="WGG94" s="47"/>
      <c r="WGH94" s="47"/>
      <c r="WGI94" s="47"/>
      <c r="WGJ94" s="47"/>
      <c r="WGK94" s="47"/>
      <c r="WGL94" s="47"/>
      <c r="WGM94" s="47"/>
      <c r="WGN94" s="47"/>
      <c r="WGO94" s="47"/>
      <c r="WGP94" s="47"/>
      <c r="WGQ94" s="47"/>
      <c r="WGR94" s="47"/>
      <c r="WGS94" s="47"/>
      <c r="WGT94" s="47"/>
      <c r="WGU94" s="47"/>
      <c r="WGV94" s="47"/>
      <c r="WGW94" s="47"/>
      <c r="WGX94" s="47"/>
      <c r="WGY94" s="47"/>
      <c r="WGZ94" s="47"/>
      <c r="WHA94" s="47"/>
      <c r="WHB94" s="47"/>
      <c r="WHC94" s="47"/>
      <c r="WHD94" s="47"/>
      <c r="WHE94" s="47"/>
      <c r="WHF94" s="47"/>
      <c r="WHG94" s="47"/>
      <c r="WHH94" s="47"/>
      <c r="WHI94" s="47"/>
      <c r="WHJ94" s="47"/>
      <c r="WHK94" s="47"/>
      <c r="WHL94" s="47"/>
      <c r="WHM94" s="47"/>
      <c r="WHN94" s="47"/>
      <c r="WHO94" s="47"/>
      <c r="WHP94" s="47"/>
      <c r="WHQ94" s="47"/>
      <c r="WHR94" s="47"/>
      <c r="WHS94" s="47"/>
      <c r="WHT94" s="47"/>
      <c r="WHU94" s="47"/>
      <c r="WHV94" s="47"/>
      <c r="WHW94" s="47"/>
      <c r="WHX94" s="47"/>
      <c r="WHY94" s="47"/>
      <c r="WHZ94" s="47"/>
      <c r="WIA94" s="47"/>
      <c r="WIB94" s="47"/>
      <c r="WIC94" s="47"/>
      <c r="WID94" s="47"/>
      <c r="WIE94" s="47"/>
      <c r="WIF94" s="47"/>
      <c r="WIG94" s="47"/>
      <c r="WIH94" s="47"/>
      <c r="WII94" s="47"/>
      <c r="WIJ94" s="47"/>
      <c r="WIK94" s="47"/>
      <c r="WIL94" s="47"/>
      <c r="WIM94" s="47"/>
      <c r="WIN94" s="47"/>
      <c r="WIO94" s="47"/>
      <c r="WIP94" s="47"/>
      <c r="WIQ94" s="47"/>
      <c r="WIR94" s="47"/>
      <c r="WIS94" s="47"/>
      <c r="WIT94" s="47"/>
      <c r="WIU94" s="47"/>
      <c r="WIV94" s="47"/>
      <c r="WIW94" s="47"/>
      <c r="WIX94" s="47"/>
      <c r="WIY94" s="47"/>
      <c r="WIZ94" s="47"/>
      <c r="WJA94" s="47"/>
      <c r="WJB94" s="47"/>
      <c r="WJC94" s="47"/>
      <c r="WJD94" s="47"/>
      <c r="WJE94" s="47"/>
      <c r="WJF94" s="47"/>
      <c r="WJG94" s="47"/>
      <c r="WJH94" s="47"/>
      <c r="WJI94" s="47"/>
      <c r="WJJ94" s="47"/>
      <c r="WJK94" s="47"/>
      <c r="WJL94" s="47"/>
      <c r="WJM94" s="47"/>
      <c r="WJN94" s="47"/>
      <c r="WJO94" s="47"/>
      <c r="WJP94" s="47"/>
      <c r="WJQ94" s="47"/>
      <c r="WJR94" s="47"/>
      <c r="WJS94" s="47"/>
      <c r="WJT94" s="47"/>
      <c r="WJU94" s="47"/>
      <c r="WJV94" s="47"/>
      <c r="WJW94" s="47"/>
      <c r="WJX94" s="47"/>
      <c r="WJY94" s="47"/>
      <c r="WJZ94" s="47"/>
      <c r="WKA94" s="47"/>
      <c r="WKB94" s="47"/>
      <c r="WKC94" s="47"/>
      <c r="WKD94" s="47"/>
      <c r="WKE94" s="47"/>
      <c r="WKF94" s="47"/>
      <c r="WKG94" s="47"/>
      <c r="WKH94" s="47"/>
      <c r="WKI94" s="47"/>
      <c r="WKJ94" s="47"/>
      <c r="WKK94" s="47"/>
      <c r="WKL94" s="47"/>
      <c r="WKM94" s="47"/>
      <c r="WKN94" s="47"/>
      <c r="WKO94" s="47"/>
      <c r="WKP94" s="47"/>
      <c r="WKQ94" s="47"/>
      <c r="WKR94" s="47"/>
      <c r="WKS94" s="47"/>
      <c r="WKT94" s="47"/>
      <c r="WKU94" s="47"/>
      <c r="WKV94" s="47"/>
      <c r="WKW94" s="47"/>
      <c r="WKX94" s="47"/>
      <c r="WKY94" s="47"/>
      <c r="WKZ94" s="47"/>
      <c r="WLA94" s="47"/>
      <c r="WLB94" s="47"/>
      <c r="WLC94" s="47"/>
      <c r="WLD94" s="47"/>
      <c r="WLE94" s="47"/>
      <c r="WLF94" s="47"/>
      <c r="WLG94" s="47"/>
      <c r="WLH94" s="47"/>
      <c r="WLI94" s="47"/>
      <c r="WLJ94" s="47"/>
      <c r="WLK94" s="47"/>
      <c r="WLL94" s="47"/>
      <c r="WLM94" s="47"/>
      <c r="WLN94" s="47"/>
      <c r="WLO94" s="47"/>
      <c r="WLP94" s="47"/>
      <c r="WLQ94" s="47"/>
      <c r="WLR94" s="47"/>
      <c r="WLS94" s="47"/>
      <c r="WLT94" s="47"/>
      <c r="WLU94" s="47"/>
      <c r="WLV94" s="47"/>
      <c r="WLW94" s="47"/>
      <c r="WLX94" s="47"/>
      <c r="WLY94" s="47"/>
      <c r="WLZ94" s="47"/>
      <c r="WMA94" s="47"/>
      <c r="WMB94" s="47"/>
      <c r="WMC94" s="47"/>
      <c r="WMD94" s="47"/>
      <c r="WME94" s="47"/>
      <c r="WMF94" s="47"/>
      <c r="WMG94" s="47"/>
      <c r="WMH94" s="47"/>
      <c r="WMI94" s="47"/>
      <c r="WMJ94" s="47"/>
      <c r="WMK94" s="47"/>
      <c r="WML94" s="47"/>
      <c r="WMM94" s="47"/>
      <c r="WMN94" s="47"/>
      <c r="WMO94" s="47"/>
      <c r="WMP94" s="47"/>
      <c r="WMQ94" s="47"/>
      <c r="WMR94" s="47"/>
      <c r="WMS94" s="47"/>
      <c r="WMT94" s="47"/>
      <c r="WMU94" s="47"/>
      <c r="WMV94" s="47"/>
      <c r="WMW94" s="47"/>
      <c r="WMX94" s="47"/>
      <c r="WMY94" s="47"/>
      <c r="WMZ94" s="47"/>
      <c r="WNA94" s="47"/>
      <c r="WNB94" s="47"/>
      <c r="WNC94" s="47"/>
      <c r="WND94" s="47"/>
      <c r="WNE94" s="47"/>
      <c r="WNF94" s="47"/>
      <c r="WNG94" s="47"/>
      <c r="WNH94" s="47"/>
      <c r="WNI94" s="47"/>
      <c r="WNJ94" s="47"/>
      <c r="WNK94" s="47"/>
      <c r="WNL94" s="47"/>
      <c r="WNM94" s="47"/>
      <c r="WNN94" s="47"/>
      <c r="WNO94" s="47"/>
      <c r="WNP94" s="47"/>
      <c r="WNQ94" s="47"/>
      <c r="WNR94" s="47"/>
      <c r="WNS94" s="47"/>
      <c r="WNT94" s="47"/>
      <c r="WNU94" s="47"/>
      <c r="WNV94" s="47"/>
      <c r="WNW94" s="47"/>
      <c r="WNX94" s="47"/>
      <c r="WNY94" s="47"/>
      <c r="WNZ94" s="47"/>
      <c r="WOA94" s="47"/>
      <c r="WOB94" s="47"/>
      <c r="WOC94" s="47"/>
      <c r="WOD94" s="47"/>
      <c r="WOE94" s="47"/>
      <c r="WOF94" s="47"/>
      <c r="WOG94" s="47"/>
      <c r="WOH94" s="47"/>
      <c r="WOI94" s="47"/>
      <c r="WOJ94" s="47"/>
      <c r="WOK94" s="47"/>
      <c r="WOL94" s="47"/>
      <c r="WOM94" s="47"/>
      <c r="WON94" s="47"/>
      <c r="WOO94" s="47"/>
      <c r="WOP94" s="47"/>
      <c r="WOQ94" s="47"/>
      <c r="WOR94" s="47"/>
      <c r="WOS94" s="47"/>
      <c r="WOT94" s="47"/>
      <c r="WOU94" s="47"/>
      <c r="WOV94" s="47"/>
      <c r="WOW94" s="47"/>
      <c r="WOX94" s="47"/>
      <c r="WOY94" s="47"/>
      <c r="WOZ94" s="47"/>
      <c r="WPA94" s="47"/>
      <c r="WPB94" s="47"/>
      <c r="WPC94" s="47"/>
      <c r="WPD94" s="47"/>
      <c r="WPE94" s="47"/>
      <c r="WPF94" s="47"/>
      <c r="WPG94" s="47"/>
      <c r="WPH94" s="47"/>
      <c r="WPI94" s="47"/>
      <c r="WPJ94" s="47"/>
      <c r="WPK94" s="47"/>
      <c r="WPL94" s="47"/>
      <c r="WPM94" s="47"/>
      <c r="WPN94" s="47"/>
      <c r="WPO94" s="47"/>
      <c r="WPP94" s="47"/>
      <c r="WPQ94" s="47"/>
      <c r="WPR94" s="47"/>
      <c r="WPS94" s="47"/>
      <c r="WPT94" s="47"/>
      <c r="WPU94" s="47"/>
      <c r="WPV94" s="47"/>
      <c r="WPW94" s="47"/>
      <c r="WPX94" s="47"/>
      <c r="WPY94" s="47"/>
      <c r="WPZ94" s="47"/>
      <c r="WQA94" s="47"/>
      <c r="WQB94" s="47"/>
      <c r="WQC94" s="47"/>
      <c r="WQD94" s="47"/>
      <c r="WQE94" s="47"/>
      <c r="WQF94" s="47"/>
      <c r="WQG94" s="47"/>
      <c r="WQH94" s="47"/>
      <c r="WQI94" s="47"/>
      <c r="WQJ94" s="47"/>
      <c r="WQK94" s="47"/>
      <c r="WQL94" s="47"/>
      <c r="WQM94" s="47"/>
      <c r="WQN94" s="47"/>
      <c r="WQO94" s="47"/>
      <c r="WQP94" s="47"/>
      <c r="WQQ94" s="47"/>
      <c r="WQR94" s="47"/>
      <c r="WQS94" s="47"/>
      <c r="WQT94" s="47"/>
      <c r="WQU94" s="47"/>
      <c r="WQV94" s="47"/>
      <c r="WQW94" s="47"/>
      <c r="WQX94" s="47"/>
      <c r="WQY94" s="47"/>
      <c r="WQZ94" s="47"/>
      <c r="WRA94" s="47"/>
      <c r="WRB94" s="47"/>
      <c r="WRC94" s="47"/>
      <c r="WRD94" s="47"/>
      <c r="WRE94" s="47"/>
      <c r="WRF94" s="47"/>
      <c r="WRG94" s="47"/>
      <c r="WRH94" s="47"/>
      <c r="WRI94" s="47"/>
      <c r="WRJ94" s="47"/>
      <c r="WRK94" s="47"/>
      <c r="WRL94" s="47"/>
      <c r="WRM94" s="47"/>
      <c r="WRN94" s="47"/>
      <c r="WRO94" s="47"/>
      <c r="WRP94" s="47"/>
      <c r="WRQ94" s="47"/>
      <c r="WRR94" s="47"/>
      <c r="WRS94" s="47"/>
      <c r="WRT94" s="47"/>
      <c r="WRU94" s="47"/>
      <c r="WRV94" s="47"/>
      <c r="WRW94" s="47"/>
      <c r="WRX94" s="47"/>
      <c r="WRY94" s="47"/>
      <c r="WRZ94" s="47"/>
      <c r="WSA94" s="47"/>
      <c r="WSB94" s="47"/>
      <c r="WSC94" s="47"/>
      <c r="WSD94" s="47"/>
      <c r="WSE94" s="47"/>
      <c r="WSF94" s="47"/>
      <c r="WSG94" s="47"/>
      <c r="WSH94" s="47"/>
      <c r="WSI94" s="47"/>
      <c r="WSJ94" s="47"/>
      <c r="WSK94" s="47"/>
      <c r="WSL94" s="47"/>
      <c r="WSM94" s="47"/>
      <c r="WSN94" s="47"/>
      <c r="WSO94" s="47"/>
      <c r="WSP94" s="47"/>
      <c r="WSQ94" s="47"/>
      <c r="WSR94" s="47"/>
      <c r="WSS94" s="47"/>
      <c r="WST94" s="47"/>
      <c r="WSU94" s="47"/>
      <c r="WSV94" s="47"/>
      <c r="WSW94" s="47"/>
      <c r="WSX94" s="47"/>
      <c r="WSY94" s="47"/>
      <c r="WSZ94" s="47"/>
      <c r="WTA94" s="47"/>
      <c r="WTB94" s="47"/>
      <c r="WTC94" s="47"/>
      <c r="WTD94" s="47"/>
      <c r="WTE94" s="47"/>
      <c r="WTF94" s="47"/>
      <c r="WTG94" s="47"/>
      <c r="WTH94" s="47"/>
      <c r="WTI94" s="47"/>
      <c r="WTJ94" s="47"/>
      <c r="WTK94" s="47"/>
      <c r="WTL94" s="47"/>
      <c r="WTM94" s="47"/>
      <c r="WTN94" s="47"/>
      <c r="WTO94" s="47"/>
      <c r="WTP94" s="47"/>
      <c r="WTQ94" s="47"/>
      <c r="WTR94" s="47"/>
      <c r="WTS94" s="47"/>
      <c r="WTT94" s="47"/>
      <c r="WTU94" s="47"/>
      <c r="WTV94" s="47"/>
      <c r="WTW94" s="47"/>
      <c r="WTX94" s="47"/>
      <c r="WTY94" s="47"/>
      <c r="WTZ94" s="47"/>
      <c r="WUA94" s="47"/>
      <c r="WUB94" s="47"/>
      <c r="WUC94" s="47"/>
      <c r="WUD94" s="47"/>
      <c r="WUE94" s="47"/>
      <c r="WUF94" s="47"/>
      <c r="WUG94" s="47"/>
      <c r="WUH94" s="47"/>
      <c r="WUI94" s="47"/>
      <c r="WUJ94" s="47"/>
      <c r="WUK94" s="47"/>
      <c r="WUL94" s="47"/>
      <c r="WUM94" s="47"/>
      <c r="WUN94" s="47"/>
      <c r="WUO94" s="47"/>
      <c r="WUP94" s="47"/>
      <c r="WUQ94" s="47"/>
      <c r="WUR94" s="47"/>
      <c r="WUS94" s="47"/>
      <c r="WUT94" s="47"/>
      <c r="WUU94" s="47"/>
      <c r="WUV94" s="47"/>
      <c r="WUW94" s="47"/>
      <c r="WUX94" s="47"/>
      <c r="WUY94" s="47"/>
      <c r="WUZ94" s="47"/>
      <c r="WVA94" s="47"/>
      <c r="WVB94" s="47"/>
      <c r="WVC94" s="47"/>
      <c r="WVD94" s="47"/>
      <c r="WVE94" s="47"/>
      <c r="WVF94" s="47"/>
      <c r="WVG94" s="47"/>
      <c r="WVH94" s="47"/>
      <c r="WVI94" s="47"/>
      <c r="WVJ94" s="47"/>
      <c r="WVK94" s="47"/>
      <c r="WVL94" s="47"/>
      <c r="WVM94" s="47"/>
      <c r="WVN94" s="47"/>
      <c r="WVO94" s="47"/>
      <c r="WVP94" s="47"/>
      <c r="WVQ94" s="47"/>
      <c r="WVR94" s="47"/>
      <c r="WVS94" s="47"/>
      <c r="WVT94" s="47"/>
      <c r="WVU94" s="47"/>
      <c r="WVV94" s="47"/>
      <c r="WVW94" s="47"/>
      <c r="WVX94" s="47"/>
      <c r="WVY94" s="47"/>
      <c r="WVZ94" s="47"/>
      <c r="WWA94" s="47"/>
      <c r="WWB94" s="47"/>
      <c r="WWC94" s="47"/>
      <c r="WWD94" s="47"/>
      <c r="WWE94" s="47"/>
      <c r="WWF94" s="47"/>
      <c r="WWG94" s="47"/>
      <c r="WWH94" s="47"/>
      <c r="WWI94" s="47"/>
      <c r="WWJ94" s="47"/>
      <c r="WWK94" s="47"/>
      <c r="WWL94" s="47"/>
      <c r="WWM94" s="47"/>
      <c r="WWN94" s="47"/>
      <c r="WWO94" s="47"/>
      <c r="WWP94" s="47"/>
      <c r="WWQ94" s="47"/>
      <c r="WWR94" s="47"/>
      <c r="WWS94" s="47"/>
      <c r="WWT94" s="47"/>
      <c r="WWU94" s="47"/>
      <c r="WWV94" s="47"/>
      <c r="WWW94" s="47"/>
      <c r="WWX94" s="47"/>
      <c r="WWY94" s="47"/>
      <c r="WWZ94" s="47"/>
      <c r="WXA94" s="47"/>
      <c r="WXB94" s="47"/>
      <c r="WXC94" s="47"/>
      <c r="WXD94" s="47"/>
      <c r="WXE94" s="47"/>
      <c r="WXF94" s="47"/>
      <c r="WXG94" s="47"/>
      <c r="WXH94" s="47"/>
      <c r="WXI94" s="47"/>
      <c r="WXJ94" s="47"/>
      <c r="WXK94" s="47"/>
      <c r="WXL94" s="47"/>
      <c r="WXM94" s="47"/>
      <c r="WXN94" s="47"/>
      <c r="WXO94" s="47"/>
      <c r="WXP94" s="47"/>
      <c r="WXQ94" s="47"/>
      <c r="WXR94" s="47"/>
      <c r="WXS94" s="47"/>
      <c r="WXT94" s="47"/>
      <c r="WXU94" s="47"/>
      <c r="WXV94" s="47"/>
      <c r="WXW94" s="47"/>
      <c r="WXX94" s="47"/>
      <c r="WXY94" s="47"/>
      <c r="WXZ94" s="47"/>
      <c r="WYA94" s="47"/>
      <c r="WYB94" s="47"/>
      <c r="WYC94" s="47"/>
      <c r="WYD94" s="47"/>
      <c r="WYE94" s="47"/>
      <c r="WYF94" s="47"/>
      <c r="WYG94" s="47"/>
      <c r="WYH94" s="47"/>
      <c r="WYI94" s="47"/>
      <c r="WYJ94" s="47"/>
      <c r="WYK94" s="47"/>
      <c r="WYL94" s="47"/>
      <c r="WYM94" s="47"/>
      <c r="WYN94" s="47"/>
      <c r="WYO94" s="47"/>
      <c r="WYP94" s="47"/>
      <c r="WYQ94" s="47"/>
      <c r="WYR94" s="47"/>
      <c r="WYS94" s="47"/>
      <c r="WYT94" s="47"/>
      <c r="WYU94" s="47"/>
      <c r="WYV94" s="47"/>
      <c r="WYW94" s="47"/>
      <c r="WYX94" s="47"/>
      <c r="WYY94" s="47"/>
      <c r="WYZ94" s="47"/>
      <c r="WZA94" s="47"/>
      <c r="WZB94" s="47"/>
      <c r="WZC94" s="47"/>
      <c r="WZD94" s="47"/>
      <c r="WZE94" s="47"/>
      <c r="WZF94" s="47"/>
      <c r="WZG94" s="47"/>
      <c r="WZH94" s="47"/>
      <c r="WZI94" s="47"/>
      <c r="WZJ94" s="47"/>
      <c r="WZK94" s="47"/>
      <c r="WZL94" s="47"/>
      <c r="WZM94" s="47"/>
      <c r="WZN94" s="47"/>
      <c r="WZO94" s="47"/>
      <c r="WZP94" s="47"/>
      <c r="WZQ94" s="47"/>
      <c r="WZR94" s="47"/>
      <c r="WZS94" s="47"/>
      <c r="WZT94" s="47"/>
      <c r="WZU94" s="47"/>
      <c r="WZV94" s="47"/>
      <c r="WZW94" s="47"/>
      <c r="WZX94" s="47"/>
      <c r="WZY94" s="47"/>
      <c r="WZZ94" s="47"/>
      <c r="XAA94" s="47"/>
      <c r="XAB94" s="47"/>
      <c r="XAC94" s="47"/>
      <c r="XAD94" s="47"/>
      <c r="XAE94" s="47"/>
      <c r="XAF94" s="47"/>
      <c r="XAG94" s="47"/>
      <c r="XAH94" s="47"/>
      <c r="XAI94" s="47"/>
      <c r="XAJ94" s="47"/>
      <c r="XAK94" s="47"/>
      <c r="XAL94" s="47"/>
      <c r="XAM94" s="47"/>
      <c r="XAN94" s="47"/>
      <c r="XAO94" s="47"/>
      <c r="XAP94" s="47"/>
      <c r="XAQ94" s="47"/>
      <c r="XAR94" s="47"/>
      <c r="XAS94" s="47"/>
      <c r="XAT94" s="47"/>
      <c r="XAU94" s="47"/>
      <c r="XAV94" s="47"/>
      <c r="XAW94" s="47"/>
      <c r="XAX94" s="47"/>
      <c r="XAY94" s="47"/>
      <c r="XAZ94" s="47"/>
      <c r="XBA94" s="47"/>
      <c r="XBB94" s="47"/>
      <c r="XBC94" s="47"/>
      <c r="XBD94" s="47"/>
      <c r="XBE94" s="47"/>
      <c r="XBF94" s="47"/>
      <c r="XBG94" s="47"/>
      <c r="XBH94" s="47"/>
      <c r="XBI94" s="47"/>
      <c r="XBJ94" s="47"/>
      <c r="XBK94" s="47"/>
      <c r="XBL94" s="47"/>
      <c r="XBM94" s="47"/>
      <c r="XBN94" s="47"/>
      <c r="XBO94" s="47"/>
      <c r="XBP94" s="47"/>
      <c r="XBQ94" s="47"/>
      <c r="XBR94" s="47"/>
      <c r="XBS94" s="47"/>
      <c r="XBT94" s="47"/>
      <c r="XBU94" s="47"/>
      <c r="XBV94" s="47"/>
      <c r="XBW94" s="47"/>
      <c r="XBX94" s="47"/>
      <c r="XBY94" s="47"/>
      <c r="XBZ94" s="47"/>
      <c r="XCA94" s="47"/>
      <c r="XCB94" s="47"/>
      <c r="XCC94" s="47"/>
      <c r="XCD94" s="47"/>
      <c r="XCE94" s="47"/>
      <c r="XCF94" s="47"/>
      <c r="XCG94" s="47"/>
      <c r="XCH94" s="47"/>
      <c r="XCI94" s="47"/>
      <c r="XCJ94" s="47"/>
      <c r="XCK94" s="47"/>
      <c r="XCL94" s="47"/>
      <c r="XCM94" s="47"/>
      <c r="XCN94" s="47"/>
      <c r="XCO94" s="47"/>
      <c r="XCP94" s="47"/>
      <c r="XCQ94" s="47"/>
      <c r="XCR94" s="47"/>
      <c r="XCS94" s="47"/>
      <c r="XCT94" s="47"/>
      <c r="XCU94" s="47"/>
      <c r="XCV94" s="47"/>
      <c r="XCW94" s="47"/>
      <c r="XCX94" s="47"/>
      <c r="XCY94" s="47"/>
      <c r="XCZ94" s="47"/>
      <c r="XDA94" s="47"/>
      <c r="XDB94" s="47"/>
      <c r="XDC94" s="47"/>
      <c r="XDD94" s="47"/>
      <c r="XDE94" s="47"/>
      <c r="XDF94" s="47"/>
      <c r="XDG94" s="47"/>
      <c r="XDH94" s="47"/>
      <c r="XDI94" s="47"/>
      <c r="XDJ94" s="47"/>
      <c r="XDK94" s="47"/>
      <c r="XDL94" s="47"/>
      <c r="XDM94" s="47"/>
      <c r="XDN94" s="47"/>
      <c r="XDO94" s="47"/>
      <c r="XDP94" s="47"/>
      <c r="XDQ94" s="47"/>
      <c r="XDR94" s="47"/>
      <c r="XDS94" s="47"/>
      <c r="XDT94" s="47"/>
      <c r="XDU94" s="47"/>
      <c r="XDV94" s="47"/>
      <c r="XDW94" s="47"/>
      <c r="XDX94" s="47"/>
      <c r="XDY94" s="47"/>
      <c r="XDZ94" s="47"/>
      <c r="XEA94" s="47"/>
      <c r="XEB94" s="47"/>
      <c r="XEC94" s="47"/>
      <c r="XED94" s="47"/>
      <c r="XEE94" s="47"/>
      <c r="XEF94" s="47"/>
      <c r="XEG94" s="47"/>
      <c r="XEH94" s="47"/>
      <c r="XEI94" s="47"/>
      <c r="XEJ94" s="47"/>
      <c r="XEK94" s="47"/>
      <c r="XEL94" s="47"/>
      <c r="XEM94" s="47"/>
      <c r="XEN94" s="47"/>
      <c r="XEO94" s="47"/>
      <c r="XEP94" s="47"/>
      <c r="XEQ94" s="47"/>
      <c r="XER94" s="47"/>
      <c r="XES94" s="47"/>
      <c r="XET94" s="47"/>
      <c r="XEU94" s="47"/>
      <c r="XEV94" s="47"/>
    </row>
    <row r="95" spans="1:16376" outlineLevel="2" x14ac:dyDescent="0.15">
      <c r="B95" s="26" t="s">
        <v>104</v>
      </c>
      <c r="C95" s="23" t="s">
        <v>260</v>
      </c>
      <c r="F95" s="14" t="s">
        <v>15</v>
      </c>
      <c r="G95"/>
      <c r="H95"/>
      <c r="I95"/>
      <c r="J95"/>
      <c r="K95"/>
      <c r="L95"/>
      <c r="O95" s="137">
        <v>100</v>
      </c>
      <c r="P95" s="42">
        <f>O95+P94</f>
        <v>100</v>
      </c>
      <c r="Q95" s="42">
        <f t="shared" ref="Q95" si="24">P95+Q94</f>
        <v>135</v>
      </c>
      <c r="R95" s="42">
        <f t="shared" ref="R95" si="25">Q95+R94</f>
        <v>170</v>
      </c>
      <c r="S95" s="42">
        <f t="shared" ref="S95" si="26">R95+S94</f>
        <v>170</v>
      </c>
      <c r="T95" s="42">
        <f t="shared" ref="T95" si="27">S95+T94</f>
        <v>170</v>
      </c>
    </row>
    <row r="96" spans="1:16376" outlineLevel="2" x14ac:dyDescent="0.15">
      <c r="B96"/>
      <c r="C96" s="20"/>
      <c r="D96" s="20"/>
      <c r="E96"/>
      <c r="F96"/>
      <c r="G96"/>
      <c r="H96"/>
      <c r="I96"/>
      <c r="J96"/>
      <c r="K96"/>
      <c r="L96"/>
      <c r="M96"/>
      <c r="N96"/>
      <c r="O96" s="25"/>
      <c r="P96" s="25"/>
      <c r="Q96" s="25"/>
      <c r="R96" s="25"/>
      <c r="S96" s="25"/>
      <c r="T96" s="25"/>
      <c r="AB96" s="22"/>
    </row>
    <row r="97" spans="2:28" outlineLevel="2" x14ac:dyDescent="0.15">
      <c r="B97" s="96" t="s">
        <v>248</v>
      </c>
      <c r="C97" s="108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AB97" s="22"/>
    </row>
    <row r="98" spans="2:28" outlineLevel="2" x14ac:dyDescent="0.15">
      <c r="B98" s="22" t="s">
        <v>100</v>
      </c>
      <c r="C98" s="23" t="s">
        <v>260</v>
      </c>
      <c r="F98" s="14" t="s">
        <v>16</v>
      </c>
      <c r="G98"/>
      <c r="H98"/>
      <c r="I98"/>
      <c r="J98"/>
      <c r="K98"/>
      <c r="L98"/>
      <c r="O98" s="137">
        <v>220</v>
      </c>
    </row>
    <row r="99" spans="2:28" outlineLevel="2" x14ac:dyDescent="0.15">
      <c r="B99" s="22" t="s">
        <v>101</v>
      </c>
      <c r="C99" s="23" t="s">
        <v>260</v>
      </c>
      <c r="F99" s="14" t="s">
        <v>17</v>
      </c>
      <c r="G99"/>
      <c r="H99"/>
      <c r="I99"/>
      <c r="J99"/>
      <c r="K99"/>
      <c r="L99"/>
      <c r="O99" s="137">
        <v>80</v>
      </c>
    </row>
    <row r="100" spans="2:28" outlineLevel="2" x14ac:dyDescent="0.15">
      <c r="B100" s="22" t="s">
        <v>104</v>
      </c>
      <c r="C100" s="23" t="s">
        <v>260</v>
      </c>
      <c r="F100" s="14" t="s">
        <v>18</v>
      </c>
      <c r="G100"/>
      <c r="H100"/>
      <c r="I100"/>
      <c r="J100"/>
      <c r="K100"/>
      <c r="L100"/>
      <c r="O100" s="137">
        <v>90</v>
      </c>
    </row>
    <row r="101" spans="2:28" outlineLevel="2" x14ac:dyDescent="0.15">
      <c r="B101"/>
      <c r="C101" s="20"/>
      <c r="D101" s="20"/>
      <c r="E101"/>
      <c r="F101"/>
      <c r="G101"/>
      <c r="H101"/>
      <c r="I101"/>
      <c r="J101"/>
      <c r="K101"/>
      <c r="L101"/>
      <c r="M101"/>
      <c r="N101"/>
      <c r="O101" s="25"/>
      <c r="AB101" s="22"/>
    </row>
    <row r="102" spans="2:28" outlineLevel="2" x14ac:dyDescent="0.15">
      <c r="B102" s="96" t="s">
        <v>368</v>
      </c>
      <c r="C102" s="108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AB102" s="22"/>
    </row>
    <row r="103" spans="2:28" outlineLevel="2" x14ac:dyDescent="0.15">
      <c r="B103" s="22" t="s">
        <v>100</v>
      </c>
      <c r="C103" s="23" t="s">
        <v>3</v>
      </c>
      <c r="F103" s="14" t="s">
        <v>221</v>
      </c>
      <c r="G103" s="47"/>
      <c r="H103" s="47"/>
      <c r="I103" s="47"/>
      <c r="J103" s="47"/>
      <c r="K103" s="47"/>
      <c r="L103" s="47"/>
      <c r="P103" s="68">
        <v>0.02</v>
      </c>
      <c r="Q103" s="68">
        <v>0.2</v>
      </c>
      <c r="R103" s="68">
        <v>0.05</v>
      </c>
      <c r="S103" s="68">
        <v>0.03</v>
      </c>
      <c r="T103" s="68">
        <v>0</v>
      </c>
    </row>
    <row r="104" spans="2:28" outlineLevel="2" x14ac:dyDescent="0.15">
      <c r="B104" s="22" t="s">
        <v>101</v>
      </c>
      <c r="C104" s="23" t="s">
        <v>3</v>
      </c>
      <c r="F104" s="14" t="s">
        <v>222</v>
      </c>
      <c r="G104"/>
      <c r="H104"/>
      <c r="I104"/>
      <c r="J104"/>
      <c r="K104"/>
      <c r="L104"/>
      <c r="P104" s="68">
        <v>0.03</v>
      </c>
      <c r="Q104" s="68">
        <v>0.2</v>
      </c>
      <c r="R104" s="68">
        <v>0.05</v>
      </c>
      <c r="S104" s="68">
        <v>0.03</v>
      </c>
      <c r="T104" s="68">
        <v>0</v>
      </c>
    </row>
    <row r="105" spans="2:28" outlineLevel="2" x14ac:dyDescent="0.15">
      <c r="B105" s="22" t="s">
        <v>104</v>
      </c>
      <c r="C105" s="23" t="s">
        <v>3</v>
      </c>
      <c r="F105" s="14" t="s">
        <v>223</v>
      </c>
      <c r="G105"/>
      <c r="H105"/>
      <c r="I105"/>
      <c r="J105"/>
      <c r="K105"/>
      <c r="L105"/>
      <c r="P105" s="68">
        <v>0.02</v>
      </c>
      <c r="Q105" s="68">
        <v>0.05</v>
      </c>
      <c r="R105" s="68">
        <v>0.2</v>
      </c>
      <c r="S105" s="68">
        <v>0.05</v>
      </c>
      <c r="T105" s="68">
        <v>0.03</v>
      </c>
    </row>
    <row r="106" spans="2:28" outlineLevel="2" x14ac:dyDescent="0.15">
      <c r="B106"/>
      <c r="C106" s="20"/>
      <c r="D106" s="20"/>
      <c r="E106"/>
      <c r="F106"/>
      <c r="G106"/>
      <c r="H106"/>
      <c r="I106"/>
      <c r="J106"/>
      <c r="K106"/>
      <c r="L106"/>
      <c r="M106"/>
      <c r="N106"/>
      <c r="O106" s="25"/>
      <c r="P106" s="25"/>
      <c r="Q106" s="25"/>
      <c r="R106" s="25"/>
      <c r="S106" s="25"/>
      <c r="T106" s="25"/>
      <c r="AB106" s="22"/>
    </row>
    <row r="107" spans="2:28" outlineLevel="2" x14ac:dyDescent="0.15">
      <c r="B107" s="96" t="s">
        <v>369</v>
      </c>
      <c r="C107" s="108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AB107" s="22"/>
    </row>
    <row r="108" spans="2:28" outlineLevel="2" x14ac:dyDescent="0.15">
      <c r="B108" s="22" t="s">
        <v>100</v>
      </c>
      <c r="C108" s="23" t="s">
        <v>251</v>
      </c>
      <c r="F108" s="14" t="s">
        <v>19</v>
      </c>
      <c r="G108"/>
      <c r="H108"/>
      <c r="I108"/>
      <c r="J108"/>
      <c r="K108"/>
      <c r="L108"/>
      <c r="O108" s="30">
        <v>18000</v>
      </c>
      <c r="P108" s="49"/>
    </row>
    <row r="109" spans="2:28" outlineLevel="2" x14ac:dyDescent="0.15">
      <c r="B109" s="22" t="s">
        <v>101</v>
      </c>
      <c r="C109" s="23" t="s">
        <v>251</v>
      </c>
      <c r="F109" s="14" t="s">
        <v>20</v>
      </c>
      <c r="G109"/>
      <c r="H109"/>
      <c r="I109"/>
      <c r="J109"/>
      <c r="K109"/>
      <c r="L109"/>
      <c r="O109" s="30">
        <v>11000</v>
      </c>
      <c r="P109" s="49"/>
    </row>
    <row r="110" spans="2:28" outlineLevel="2" x14ac:dyDescent="0.15">
      <c r="B110" s="22" t="s">
        <v>104</v>
      </c>
      <c r="C110" s="23" t="s">
        <v>253</v>
      </c>
      <c r="F110" s="14" t="s">
        <v>21</v>
      </c>
      <c r="G110"/>
      <c r="H110"/>
      <c r="I110"/>
      <c r="J110"/>
      <c r="K110"/>
      <c r="L110"/>
      <c r="O110" s="30">
        <v>260</v>
      </c>
      <c r="P110" s="49"/>
    </row>
    <row r="111" spans="2:28" outlineLevel="2" x14ac:dyDescent="0.15">
      <c r="B111"/>
      <c r="C111" s="20"/>
      <c r="D111" s="20"/>
      <c r="E111"/>
      <c r="F111"/>
      <c r="G111"/>
      <c r="H111"/>
      <c r="I111"/>
      <c r="J111"/>
      <c r="K111"/>
      <c r="L111"/>
      <c r="M111"/>
      <c r="N111"/>
      <c r="O111" s="25"/>
      <c r="AB111" s="22"/>
    </row>
    <row r="112" spans="2:28" outlineLevel="2" x14ac:dyDescent="0.15">
      <c r="B112" s="96" t="s">
        <v>370</v>
      </c>
      <c r="C112" s="108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AB112" s="22"/>
    </row>
    <row r="113" spans="1:28" outlineLevel="2" x14ac:dyDescent="0.15">
      <c r="B113" s="22" t="s">
        <v>100</v>
      </c>
      <c r="C113" s="23" t="s">
        <v>3</v>
      </c>
      <c r="F113" s="14" t="s">
        <v>224</v>
      </c>
      <c r="L113" s="22" t="str">
        <f ca="1">_xlfn.FORMULATEXT(Q113)</f>
        <v>=ВЫБОР($L$13;Q114;Q115;Q116)</v>
      </c>
      <c r="P113" s="55">
        <f>CHOOSE($L$13,P114,P115,P116)</f>
        <v>0.05</v>
      </c>
      <c r="Q113" s="55">
        <f t="shared" ref="Q113:T113" si="28">CHOOSE($L$13,Q114,Q115,Q116)</f>
        <v>0.04</v>
      </c>
      <c r="R113" s="55">
        <f t="shared" si="28"/>
        <v>0.04</v>
      </c>
      <c r="S113" s="55">
        <f t="shared" si="28"/>
        <v>0.03</v>
      </c>
      <c r="T113" s="55">
        <f t="shared" si="28"/>
        <v>0.02</v>
      </c>
    </row>
    <row r="114" spans="1:28" outlineLevel="2" x14ac:dyDescent="0.15">
      <c r="B114" s="26" t="s">
        <v>105</v>
      </c>
      <c r="C114" s="23" t="s">
        <v>3</v>
      </c>
      <c r="P114" s="68">
        <v>7.0000000000000007E-2</v>
      </c>
      <c r="Q114" s="68">
        <v>0.06</v>
      </c>
      <c r="R114" s="68">
        <v>0.06</v>
      </c>
      <c r="S114" s="68">
        <v>0.05</v>
      </c>
      <c r="T114" s="68">
        <v>0.04</v>
      </c>
    </row>
    <row r="115" spans="1:28" outlineLevel="2" x14ac:dyDescent="0.15">
      <c r="B115" s="26" t="s">
        <v>106</v>
      </c>
      <c r="C115" s="23" t="s">
        <v>3</v>
      </c>
      <c r="P115" s="68">
        <v>0.05</v>
      </c>
      <c r="Q115" s="68">
        <v>0.04</v>
      </c>
      <c r="R115" s="68">
        <v>0.04</v>
      </c>
      <c r="S115" s="68">
        <v>0.03</v>
      </c>
      <c r="T115" s="68">
        <v>0.02</v>
      </c>
    </row>
    <row r="116" spans="1:28" outlineLevel="2" x14ac:dyDescent="0.15">
      <c r="B116" s="26" t="s">
        <v>107</v>
      </c>
      <c r="C116" s="23" t="s">
        <v>3</v>
      </c>
      <c r="P116" s="68">
        <v>0.03</v>
      </c>
      <c r="Q116" s="68">
        <v>0.02</v>
      </c>
      <c r="R116" s="68">
        <v>0.02</v>
      </c>
      <c r="S116" s="68">
        <v>0.01</v>
      </c>
      <c r="T116" s="68">
        <v>0</v>
      </c>
    </row>
    <row r="117" spans="1:28" outlineLevel="2" x14ac:dyDescent="0.15">
      <c r="B117" s="22" t="s">
        <v>101</v>
      </c>
      <c r="C117" s="23" t="s">
        <v>3</v>
      </c>
      <c r="F117" s="14" t="s">
        <v>225</v>
      </c>
      <c r="L117" s="22" t="str">
        <f ca="1">_xlfn.FORMULATEXT(Q117)</f>
        <v>=ВЫБОР($L$13;Q118;Q119;Q120)</v>
      </c>
      <c r="P117" s="55">
        <f t="shared" ref="P117:T117" si="29">CHOOSE($L$13,P118,P119,P120)</f>
        <v>0.04</v>
      </c>
      <c r="Q117" s="55">
        <f t="shared" si="29"/>
        <v>0.04</v>
      </c>
      <c r="R117" s="55">
        <f t="shared" si="29"/>
        <v>0.03</v>
      </c>
      <c r="S117" s="55">
        <f t="shared" si="29"/>
        <v>0.02</v>
      </c>
      <c r="T117" s="55">
        <f t="shared" si="29"/>
        <v>0</v>
      </c>
    </row>
    <row r="118" spans="1:28" outlineLevel="2" x14ac:dyDescent="0.15">
      <c r="B118" s="26" t="s">
        <v>105</v>
      </c>
      <c r="C118" s="23" t="s">
        <v>3</v>
      </c>
      <c r="P118" s="68">
        <v>0.06</v>
      </c>
      <c r="Q118" s="68">
        <v>0.06</v>
      </c>
      <c r="R118" s="68">
        <v>0.05</v>
      </c>
      <c r="S118" s="68">
        <v>0.04</v>
      </c>
      <c r="T118" s="68">
        <v>0.02</v>
      </c>
    </row>
    <row r="119" spans="1:28" outlineLevel="2" x14ac:dyDescent="0.15">
      <c r="B119" s="26" t="s">
        <v>106</v>
      </c>
      <c r="C119" s="23" t="s">
        <v>3</v>
      </c>
      <c r="P119" s="68">
        <v>0.04</v>
      </c>
      <c r="Q119" s="68">
        <v>0.04</v>
      </c>
      <c r="R119" s="68">
        <v>0.03</v>
      </c>
      <c r="S119" s="68">
        <v>0.02</v>
      </c>
      <c r="T119" s="68">
        <v>0</v>
      </c>
    </row>
    <row r="120" spans="1:28" outlineLevel="2" x14ac:dyDescent="0.15">
      <c r="B120" s="26" t="s">
        <v>107</v>
      </c>
      <c r="C120" s="23" t="s">
        <v>3</v>
      </c>
      <c r="P120" s="68">
        <v>0.03</v>
      </c>
      <c r="Q120" s="68">
        <v>0.03</v>
      </c>
      <c r="R120" s="68">
        <v>0.01</v>
      </c>
      <c r="S120" s="68">
        <v>0.01</v>
      </c>
      <c r="T120" s="68">
        <v>0</v>
      </c>
    </row>
    <row r="121" spans="1:28" outlineLevel="2" x14ac:dyDescent="0.15">
      <c r="B121" s="22" t="s">
        <v>104</v>
      </c>
      <c r="C121" s="23" t="s">
        <v>3</v>
      </c>
      <c r="F121" s="14" t="s">
        <v>228</v>
      </c>
      <c r="L121" s="22" t="str">
        <f ca="1">_xlfn.FORMULATEXT(Q121)</f>
        <v>=ВЫБОР($L$13;Q122;Q123;Q124)</v>
      </c>
      <c r="P121" s="55">
        <f t="shared" ref="P121:T121" si="30">CHOOSE($L$13,P122,P123,P124)</f>
        <v>0.04</v>
      </c>
      <c r="Q121" s="55">
        <f t="shared" si="30"/>
        <v>0.03</v>
      </c>
      <c r="R121" s="55">
        <f t="shared" si="30"/>
        <v>0.02</v>
      </c>
      <c r="S121" s="55">
        <f t="shared" si="30"/>
        <v>0</v>
      </c>
      <c r="T121" s="55">
        <f t="shared" si="30"/>
        <v>0</v>
      </c>
    </row>
    <row r="122" spans="1:28" outlineLevel="2" x14ac:dyDescent="0.15">
      <c r="B122" s="26" t="s">
        <v>105</v>
      </c>
      <c r="C122" s="23" t="s">
        <v>3</v>
      </c>
      <c r="P122" s="68">
        <v>0.06</v>
      </c>
      <c r="Q122" s="68">
        <v>0.05</v>
      </c>
      <c r="R122" s="68">
        <v>0.04</v>
      </c>
      <c r="S122" s="68">
        <v>0.01</v>
      </c>
      <c r="T122" s="68">
        <v>0.01</v>
      </c>
    </row>
    <row r="123" spans="1:28" outlineLevel="2" x14ac:dyDescent="0.15">
      <c r="B123" s="26" t="s">
        <v>106</v>
      </c>
      <c r="C123" s="23" t="s">
        <v>3</v>
      </c>
      <c r="P123" s="68">
        <v>0.04</v>
      </c>
      <c r="Q123" s="68">
        <v>0.03</v>
      </c>
      <c r="R123" s="68">
        <v>0.02</v>
      </c>
      <c r="S123" s="68">
        <v>0</v>
      </c>
      <c r="T123" s="68">
        <v>0</v>
      </c>
    </row>
    <row r="124" spans="1:28" outlineLevel="2" x14ac:dyDescent="0.15">
      <c r="B124" s="26" t="s">
        <v>107</v>
      </c>
      <c r="C124" s="23" t="s">
        <v>3</v>
      </c>
      <c r="P124" s="68">
        <v>0.03</v>
      </c>
      <c r="Q124" s="68">
        <v>0.02</v>
      </c>
      <c r="R124" s="68">
        <v>0.01</v>
      </c>
      <c r="S124" s="68">
        <v>0</v>
      </c>
      <c r="T124" s="68">
        <v>0</v>
      </c>
    </row>
    <row r="125" spans="1:28" outlineLevel="1" x14ac:dyDescent="0.15"/>
    <row r="126" spans="1:28" outlineLevel="1" x14ac:dyDescent="0.15">
      <c r="A126" s="67">
        <v>2.1</v>
      </c>
      <c r="B126" s="18" t="s">
        <v>352</v>
      </c>
      <c r="C126" s="106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/>
      <c r="V126"/>
      <c r="W126"/>
      <c r="X126"/>
      <c r="Y126"/>
      <c r="Z126"/>
      <c r="AA126"/>
    </row>
    <row r="127" spans="1:28" outlineLevel="2" x14ac:dyDescent="0.15"/>
    <row r="128" spans="1:28" outlineLevel="2" x14ac:dyDescent="0.15">
      <c r="B128" s="96" t="s">
        <v>120</v>
      </c>
      <c r="C128" s="108"/>
      <c r="D128" s="17"/>
      <c r="E128" s="17"/>
      <c r="F128" s="17"/>
      <c r="G128" s="17"/>
      <c r="H128" s="17"/>
      <c r="I128" s="17"/>
      <c r="J128" s="17"/>
      <c r="K128" s="17"/>
      <c r="L128" s="17"/>
      <c r="AB128" s="22"/>
    </row>
    <row r="129" spans="2:28" outlineLevel="2" x14ac:dyDescent="0.15">
      <c r="B129" s="22" t="s">
        <v>121</v>
      </c>
    </row>
    <row r="130" spans="2:28" outlineLevel="2" x14ac:dyDescent="0.15">
      <c r="B130" s="26" t="s">
        <v>99</v>
      </c>
      <c r="C130" s="23" t="s">
        <v>257</v>
      </c>
      <c r="F130" s="14" t="s">
        <v>23</v>
      </c>
      <c r="L130" s="66">
        <v>1.0900000000000001</v>
      </c>
    </row>
    <row r="131" spans="2:28" outlineLevel="2" x14ac:dyDescent="0.15">
      <c r="B131" s="26" t="s">
        <v>102</v>
      </c>
      <c r="C131" s="23" t="s">
        <v>257</v>
      </c>
      <c r="F131" s="14" t="s">
        <v>24</v>
      </c>
      <c r="L131" s="66">
        <v>1.07</v>
      </c>
    </row>
    <row r="132" spans="2:28" outlineLevel="2" x14ac:dyDescent="0.15">
      <c r="B132" s="22" t="s">
        <v>122</v>
      </c>
    </row>
    <row r="133" spans="2:28" outlineLevel="2" x14ac:dyDescent="0.15">
      <c r="B133" s="26" t="s">
        <v>103</v>
      </c>
      <c r="C133" s="23" t="s">
        <v>257</v>
      </c>
      <c r="F133" s="14" t="s">
        <v>25</v>
      </c>
      <c r="L133" s="66">
        <v>1.08</v>
      </c>
    </row>
    <row r="134" spans="2:28" outlineLevel="2" x14ac:dyDescent="0.15">
      <c r="B134"/>
      <c r="C134" s="20"/>
      <c r="D134" s="20"/>
      <c r="E134"/>
      <c r="F134"/>
      <c r="G134"/>
      <c r="H134"/>
      <c r="I134"/>
      <c r="J134"/>
      <c r="K134"/>
      <c r="L134"/>
      <c r="AB134" s="22"/>
    </row>
    <row r="135" spans="2:28" outlineLevel="2" x14ac:dyDescent="0.15">
      <c r="B135" s="96" t="s">
        <v>123</v>
      </c>
      <c r="C135" s="108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AB135" s="22"/>
    </row>
    <row r="136" spans="2:28" outlineLevel="2" x14ac:dyDescent="0.15">
      <c r="B136" s="22" t="s">
        <v>124</v>
      </c>
      <c r="C136" s="23" t="s">
        <v>252</v>
      </c>
      <c r="F136" s="14" t="s">
        <v>26</v>
      </c>
      <c r="N136" s="17"/>
      <c r="O136" s="30">
        <v>11500</v>
      </c>
    </row>
    <row r="137" spans="2:28" outlineLevel="2" x14ac:dyDescent="0.15">
      <c r="B137" s="22" t="s">
        <v>125</v>
      </c>
      <c r="C137" s="23" t="s">
        <v>252</v>
      </c>
      <c r="F137" s="14" t="s">
        <v>27</v>
      </c>
      <c r="N137" s="17"/>
      <c r="O137" s="30">
        <v>7000</v>
      </c>
    </row>
    <row r="138" spans="2:28" outlineLevel="2" x14ac:dyDescent="0.15">
      <c r="B138"/>
      <c r="C138" s="20"/>
      <c r="D138" s="20"/>
      <c r="E138"/>
      <c r="F138"/>
      <c r="G138"/>
      <c r="H138"/>
      <c r="I138"/>
      <c r="J138"/>
      <c r="K138"/>
      <c r="L138"/>
      <c r="M138"/>
      <c r="N138" s="17"/>
      <c r="O138" s="25"/>
      <c r="AB138" s="22"/>
    </row>
    <row r="139" spans="2:28" outlineLevel="2" x14ac:dyDescent="0.15">
      <c r="B139" s="96" t="s">
        <v>126</v>
      </c>
      <c r="C139" s="108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AB139" s="22"/>
    </row>
    <row r="140" spans="2:28" outlineLevel="2" x14ac:dyDescent="0.15">
      <c r="B140" s="22" t="s">
        <v>124</v>
      </c>
      <c r="C140" s="23" t="s">
        <v>3</v>
      </c>
      <c r="F140" s="14" t="s">
        <v>229</v>
      </c>
      <c r="P140" s="55">
        <f>CHOOSE($L$13,P141,P142,P143)</f>
        <v>0.05</v>
      </c>
      <c r="Q140" s="55">
        <f t="shared" ref="Q140" si="31">CHOOSE($L$13,Q141,Q142,Q143)</f>
        <v>0.04</v>
      </c>
      <c r="R140" s="55">
        <f t="shared" ref="R140" si="32">CHOOSE($L$13,R141,R142,R143)</f>
        <v>0.04</v>
      </c>
      <c r="S140" s="55">
        <f t="shared" ref="S140" si="33">CHOOSE($L$13,S141,S142,S143)</f>
        <v>0.04</v>
      </c>
      <c r="T140" s="55">
        <f t="shared" ref="T140" si="34">CHOOSE($L$13,T141,T142,T143)</f>
        <v>0.04</v>
      </c>
    </row>
    <row r="141" spans="2:28" outlineLevel="2" x14ac:dyDescent="0.15">
      <c r="B141" s="26" t="s">
        <v>105</v>
      </c>
      <c r="C141" s="23" t="s">
        <v>3</v>
      </c>
      <c r="P141" s="68">
        <v>0.06</v>
      </c>
      <c r="Q141" s="68">
        <v>0.05</v>
      </c>
      <c r="R141" s="68">
        <v>0.05</v>
      </c>
      <c r="S141" s="68">
        <v>0.05</v>
      </c>
      <c r="T141" s="68">
        <v>0.05</v>
      </c>
    </row>
    <row r="142" spans="2:28" outlineLevel="2" x14ac:dyDescent="0.15">
      <c r="B142" s="26" t="s">
        <v>106</v>
      </c>
      <c r="C142" s="23" t="s">
        <v>3</v>
      </c>
      <c r="P142" s="68">
        <v>0.05</v>
      </c>
      <c r="Q142" s="68">
        <v>0.04</v>
      </c>
      <c r="R142" s="68">
        <v>0.04</v>
      </c>
      <c r="S142" s="68">
        <v>0.04</v>
      </c>
      <c r="T142" s="68">
        <v>0.04</v>
      </c>
    </row>
    <row r="143" spans="2:28" outlineLevel="2" x14ac:dyDescent="0.15">
      <c r="B143" s="26" t="s">
        <v>107</v>
      </c>
      <c r="C143" s="23" t="s">
        <v>3</v>
      </c>
      <c r="P143" s="68">
        <v>0.04</v>
      </c>
      <c r="Q143" s="68">
        <v>0.03</v>
      </c>
      <c r="R143" s="68">
        <v>0.03</v>
      </c>
      <c r="S143" s="68">
        <v>0.03</v>
      </c>
      <c r="T143" s="68">
        <v>0.03</v>
      </c>
    </row>
    <row r="144" spans="2:28" outlineLevel="2" x14ac:dyDescent="0.15">
      <c r="B144" s="22" t="s">
        <v>125</v>
      </c>
      <c r="C144" s="23" t="s">
        <v>3</v>
      </c>
      <c r="F144" s="14" t="s">
        <v>230</v>
      </c>
      <c r="P144" s="55">
        <f>CHOOSE($L$13,P145,P146,P147)</f>
        <v>0.04</v>
      </c>
      <c r="Q144" s="55">
        <f t="shared" ref="Q144" si="35">CHOOSE($L$13,Q145,Q146,Q147)</f>
        <v>0.03</v>
      </c>
      <c r="R144" s="55">
        <f t="shared" ref="R144" si="36">CHOOSE($L$13,R145,R146,R147)</f>
        <v>0.03</v>
      </c>
      <c r="S144" s="55">
        <f t="shared" ref="S144" si="37">CHOOSE($L$13,S145,S146,S147)</f>
        <v>0.03</v>
      </c>
      <c r="T144" s="55">
        <f t="shared" ref="T144" si="38">CHOOSE($L$13,T145,T146,T147)</f>
        <v>0.03</v>
      </c>
    </row>
    <row r="145" spans="2:16376" outlineLevel="2" x14ac:dyDescent="0.15">
      <c r="B145" s="26" t="s">
        <v>105</v>
      </c>
      <c r="C145" s="23" t="s">
        <v>3</v>
      </c>
      <c r="P145" s="68">
        <v>0.05</v>
      </c>
      <c r="Q145" s="68">
        <v>0.04</v>
      </c>
      <c r="R145" s="68">
        <v>0.04</v>
      </c>
      <c r="S145" s="68">
        <v>0.04</v>
      </c>
      <c r="T145" s="68">
        <v>0.04</v>
      </c>
    </row>
    <row r="146" spans="2:16376" outlineLevel="2" x14ac:dyDescent="0.15">
      <c r="B146" s="26" t="s">
        <v>106</v>
      </c>
      <c r="C146" s="23" t="s">
        <v>3</v>
      </c>
      <c r="P146" s="68">
        <v>0.04</v>
      </c>
      <c r="Q146" s="68">
        <v>0.03</v>
      </c>
      <c r="R146" s="68">
        <v>0.03</v>
      </c>
      <c r="S146" s="68">
        <v>0.03</v>
      </c>
      <c r="T146" s="68">
        <v>0.03</v>
      </c>
    </row>
    <row r="147" spans="2:16376" outlineLevel="2" x14ac:dyDescent="0.15">
      <c r="B147" s="26" t="s">
        <v>107</v>
      </c>
      <c r="C147" s="23" t="s">
        <v>3</v>
      </c>
      <c r="P147" s="68">
        <v>0.03</v>
      </c>
      <c r="Q147" s="68">
        <v>0.02</v>
      </c>
      <c r="R147" s="68">
        <v>0.02</v>
      </c>
      <c r="S147" s="68">
        <v>0.02</v>
      </c>
      <c r="T147" s="68">
        <v>0.02</v>
      </c>
    </row>
    <row r="148" spans="2:16376" outlineLevel="2" x14ac:dyDescent="0.15">
      <c r="B148"/>
      <c r="C148" s="20"/>
      <c r="D148" s="20"/>
      <c r="E148"/>
      <c r="F148"/>
      <c r="G148"/>
      <c r="H148"/>
      <c r="I148"/>
      <c r="J148"/>
      <c r="K148"/>
      <c r="L148"/>
      <c r="M148"/>
      <c r="N148"/>
      <c r="O148" s="25"/>
      <c r="P148" s="25"/>
      <c r="Q148" s="25"/>
      <c r="R148" s="25"/>
      <c r="S148" s="25"/>
      <c r="T148" s="25"/>
      <c r="AB148" s="22"/>
    </row>
    <row r="149" spans="2:16376" outlineLevel="2" x14ac:dyDescent="0.15">
      <c r="B149" s="144" t="s">
        <v>350</v>
      </c>
      <c r="C149" s="108"/>
      <c r="D149" s="17"/>
      <c r="E149" s="17"/>
      <c r="F149" s="14" t="s">
        <v>28</v>
      </c>
      <c r="G149" s="17"/>
      <c r="H149" s="17"/>
      <c r="I149" s="17"/>
      <c r="J149" s="17"/>
      <c r="K149" s="17"/>
      <c r="L149" s="17"/>
      <c r="M149" s="17"/>
      <c r="N149" s="17"/>
      <c r="O149" s="37">
        <f>SUM(O150:O152)</f>
        <v>295</v>
      </c>
      <c r="P149" s="37">
        <f t="shared" ref="P149:T149" si="39">SUM(P150:P152)</f>
        <v>320</v>
      </c>
      <c r="Q149" s="37">
        <f t="shared" si="39"/>
        <v>433</v>
      </c>
      <c r="R149" s="37">
        <f t="shared" si="39"/>
        <v>560</v>
      </c>
      <c r="S149" s="37">
        <f t="shared" si="39"/>
        <v>626</v>
      </c>
      <c r="T149" s="37">
        <f t="shared" si="39"/>
        <v>626</v>
      </c>
      <c r="AB149" s="22"/>
    </row>
    <row r="150" spans="2:16376" outlineLevel="2" x14ac:dyDescent="0.15">
      <c r="B150" s="22" t="s">
        <v>99</v>
      </c>
      <c r="C150" s="23" t="s">
        <v>255</v>
      </c>
      <c r="F150" s="14" t="s">
        <v>29</v>
      </c>
      <c r="O150" s="30">
        <v>150</v>
      </c>
      <c r="P150" s="30">
        <v>160</v>
      </c>
      <c r="Q150" s="30">
        <v>210</v>
      </c>
      <c r="R150" s="30">
        <v>257</v>
      </c>
      <c r="S150" s="30">
        <v>290</v>
      </c>
      <c r="T150" s="30">
        <v>290</v>
      </c>
    </row>
    <row r="151" spans="2:16376" outlineLevel="2" x14ac:dyDescent="0.15">
      <c r="B151" s="22" t="s">
        <v>102</v>
      </c>
      <c r="C151" s="23" t="s">
        <v>255</v>
      </c>
      <c r="F151" s="14" t="s">
        <v>30</v>
      </c>
      <c r="O151" s="30">
        <v>75</v>
      </c>
      <c r="P151" s="30">
        <v>85</v>
      </c>
      <c r="Q151" s="30">
        <v>130</v>
      </c>
      <c r="R151" s="30">
        <v>162</v>
      </c>
      <c r="S151" s="30">
        <v>195</v>
      </c>
      <c r="T151" s="30">
        <v>195</v>
      </c>
    </row>
    <row r="152" spans="2:16376" outlineLevel="2" x14ac:dyDescent="0.15">
      <c r="B152" s="22" t="s">
        <v>103</v>
      </c>
      <c r="C152" s="23" t="s">
        <v>255</v>
      </c>
      <c r="F152" s="14" t="s">
        <v>31</v>
      </c>
      <c r="O152" s="30">
        <v>70</v>
      </c>
      <c r="P152" s="30">
        <v>75</v>
      </c>
      <c r="Q152" s="30">
        <v>93</v>
      </c>
      <c r="R152" s="30">
        <v>141</v>
      </c>
      <c r="S152" s="30">
        <v>141</v>
      </c>
      <c r="T152" s="30">
        <v>141</v>
      </c>
    </row>
    <row r="153" spans="2:16376" outlineLevel="2" x14ac:dyDescent="0.15">
      <c r="D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  <c r="II153" s="22"/>
      <c r="IJ153" s="22"/>
      <c r="IK153" s="22"/>
      <c r="IL153" s="22"/>
      <c r="IM153" s="22"/>
      <c r="IN153" s="22"/>
      <c r="IO153" s="22"/>
      <c r="IP153" s="22"/>
      <c r="IQ153" s="22"/>
      <c r="IR153" s="22"/>
      <c r="IS153" s="22"/>
      <c r="IT153" s="22"/>
      <c r="IU153" s="22"/>
      <c r="IV153" s="22"/>
      <c r="IW153" s="22"/>
      <c r="IX153" s="22"/>
      <c r="IY153" s="22"/>
      <c r="IZ153" s="22"/>
      <c r="JA153" s="22"/>
      <c r="JB153" s="22"/>
      <c r="JC153" s="22"/>
      <c r="JD153" s="22"/>
      <c r="JE153" s="22"/>
      <c r="JF153" s="22"/>
      <c r="JG153" s="22"/>
      <c r="JH153" s="22"/>
      <c r="JI153" s="22"/>
      <c r="JJ153" s="22"/>
      <c r="JK153" s="22"/>
      <c r="JL153" s="22"/>
      <c r="JM153" s="22"/>
      <c r="JN153" s="22"/>
      <c r="JO153" s="22"/>
      <c r="JP153" s="22"/>
      <c r="JQ153" s="22"/>
      <c r="JR153" s="22"/>
      <c r="JS153" s="22"/>
      <c r="JT153" s="22"/>
      <c r="JU153" s="22"/>
      <c r="JV153" s="22"/>
      <c r="JW153" s="22"/>
      <c r="JX153" s="22"/>
      <c r="JY153" s="22"/>
      <c r="JZ153" s="22"/>
      <c r="KA153" s="22"/>
      <c r="KB153" s="22"/>
      <c r="KC153" s="22"/>
      <c r="KD153" s="22"/>
      <c r="KE153" s="22"/>
      <c r="KF153" s="22"/>
      <c r="KG153" s="22"/>
      <c r="KH153" s="22"/>
      <c r="KI153" s="22"/>
      <c r="KJ153" s="22"/>
      <c r="KK153" s="22"/>
      <c r="KL153" s="22"/>
      <c r="KM153" s="22"/>
      <c r="KN153" s="22"/>
      <c r="KO153" s="22"/>
      <c r="KP153" s="22"/>
      <c r="KQ153" s="22"/>
      <c r="KR153" s="22"/>
      <c r="KS153" s="22"/>
      <c r="KT153" s="22"/>
      <c r="KU153" s="22"/>
      <c r="KV153" s="22"/>
      <c r="KW153" s="22"/>
      <c r="KX153" s="22"/>
      <c r="KY153" s="22"/>
      <c r="KZ153" s="22"/>
      <c r="LA153" s="22"/>
      <c r="LB153" s="22"/>
      <c r="LC153" s="22"/>
      <c r="LD153" s="22"/>
      <c r="LE153" s="22"/>
      <c r="LF153" s="22"/>
      <c r="LG153" s="22"/>
      <c r="LH153" s="22"/>
      <c r="LI153" s="22"/>
      <c r="LJ153" s="22"/>
      <c r="LK153" s="22"/>
      <c r="LL153" s="22"/>
      <c r="LM153" s="22"/>
      <c r="LN153" s="22"/>
      <c r="LO153" s="22"/>
      <c r="LP153" s="22"/>
      <c r="LQ153" s="22"/>
      <c r="LR153" s="22"/>
      <c r="LS153" s="22"/>
      <c r="LT153" s="22"/>
      <c r="LU153" s="22"/>
      <c r="LV153" s="22"/>
      <c r="LW153" s="22"/>
      <c r="LX153" s="22"/>
      <c r="LY153" s="22"/>
      <c r="LZ153" s="22"/>
      <c r="MA153" s="22"/>
      <c r="MB153" s="22"/>
      <c r="MC153" s="22"/>
      <c r="MD153" s="22"/>
      <c r="ME153" s="22"/>
      <c r="MF153" s="22"/>
      <c r="MG153" s="22"/>
      <c r="MH153" s="22"/>
      <c r="MI153" s="22"/>
      <c r="MJ153" s="22"/>
      <c r="MK153" s="22"/>
      <c r="ML153" s="22"/>
      <c r="MM153" s="22"/>
      <c r="MN153" s="22"/>
      <c r="MO153" s="22"/>
      <c r="MP153" s="22"/>
      <c r="MQ153" s="22"/>
      <c r="MR153" s="22"/>
      <c r="MS153" s="22"/>
      <c r="MT153" s="22"/>
      <c r="MU153" s="22"/>
      <c r="MV153" s="22"/>
      <c r="MW153" s="22"/>
      <c r="MX153" s="22"/>
      <c r="MY153" s="22"/>
      <c r="MZ153" s="22"/>
      <c r="NA153" s="22"/>
      <c r="NB153" s="22"/>
      <c r="NC153" s="22"/>
      <c r="ND153" s="22"/>
      <c r="NE153" s="22"/>
      <c r="NF153" s="22"/>
      <c r="NG153" s="22"/>
      <c r="NH153" s="22"/>
      <c r="NI153" s="22"/>
      <c r="NJ153" s="22"/>
      <c r="NK153" s="22"/>
      <c r="NL153" s="22"/>
      <c r="NM153" s="22"/>
      <c r="NN153" s="22"/>
      <c r="NO153" s="22"/>
      <c r="NP153" s="22"/>
      <c r="NQ153" s="22"/>
      <c r="NR153" s="22"/>
      <c r="NS153" s="22"/>
      <c r="NT153" s="22"/>
      <c r="NU153" s="22"/>
      <c r="NV153" s="22"/>
      <c r="NW153" s="22"/>
      <c r="NX153" s="22"/>
      <c r="NY153" s="22"/>
      <c r="NZ153" s="22"/>
      <c r="OA153" s="22"/>
      <c r="OB153" s="22"/>
      <c r="OC153" s="22"/>
      <c r="OD153" s="22"/>
      <c r="OE153" s="22"/>
      <c r="OF153" s="22"/>
      <c r="OG153" s="22"/>
      <c r="OH153" s="22"/>
      <c r="OI153" s="22"/>
      <c r="OJ153" s="22"/>
      <c r="OK153" s="22"/>
      <c r="OL153" s="22"/>
      <c r="OM153" s="22"/>
      <c r="ON153" s="22"/>
      <c r="OO153" s="22"/>
      <c r="OP153" s="22"/>
      <c r="OQ153" s="22"/>
      <c r="OR153" s="22"/>
      <c r="OS153" s="22"/>
      <c r="OT153" s="22"/>
      <c r="OU153" s="22"/>
      <c r="OV153" s="22"/>
      <c r="OW153" s="22"/>
      <c r="OX153" s="22"/>
      <c r="OY153" s="22"/>
      <c r="OZ153" s="22"/>
      <c r="PA153" s="22"/>
      <c r="PB153" s="22"/>
      <c r="PC153" s="22"/>
      <c r="PD153" s="22"/>
      <c r="PE153" s="22"/>
      <c r="PF153" s="22"/>
      <c r="PG153" s="22"/>
      <c r="PH153" s="22"/>
      <c r="PI153" s="22"/>
      <c r="PJ153" s="22"/>
      <c r="PK153" s="22"/>
      <c r="PL153" s="22"/>
      <c r="PM153" s="22"/>
      <c r="PN153" s="22"/>
      <c r="PO153" s="22"/>
      <c r="PP153" s="22"/>
      <c r="PQ153" s="22"/>
      <c r="PR153" s="22"/>
      <c r="PS153" s="22"/>
      <c r="PT153" s="22"/>
      <c r="PU153" s="22"/>
      <c r="PV153" s="22"/>
      <c r="PW153" s="22"/>
      <c r="PX153" s="22"/>
      <c r="PY153" s="22"/>
      <c r="PZ153" s="22"/>
      <c r="QA153" s="22"/>
      <c r="QB153" s="22"/>
      <c r="QC153" s="22"/>
      <c r="QD153" s="22"/>
      <c r="QE153" s="22"/>
      <c r="QF153" s="22"/>
      <c r="QG153" s="22"/>
      <c r="QH153" s="22"/>
      <c r="QI153" s="22"/>
      <c r="QJ153" s="22"/>
      <c r="QK153" s="22"/>
      <c r="QL153" s="22"/>
      <c r="QM153" s="22"/>
      <c r="QN153" s="22"/>
      <c r="QO153" s="22"/>
      <c r="QP153" s="22"/>
      <c r="QQ153" s="22"/>
      <c r="QR153" s="22"/>
      <c r="QS153" s="22"/>
      <c r="QT153" s="22"/>
      <c r="QU153" s="22"/>
      <c r="QV153" s="22"/>
      <c r="QW153" s="22"/>
      <c r="QX153" s="22"/>
      <c r="QY153" s="22"/>
      <c r="QZ153" s="22"/>
      <c r="RA153" s="22"/>
      <c r="RB153" s="22"/>
      <c r="RC153" s="22"/>
      <c r="RD153" s="22"/>
      <c r="RE153" s="22"/>
      <c r="RF153" s="22"/>
      <c r="RG153" s="22"/>
      <c r="RH153" s="22"/>
      <c r="RI153" s="22"/>
      <c r="RJ153" s="22"/>
      <c r="RK153" s="22"/>
      <c r="RL153" s="22"/>
      <c r="RM153" s="22"/>
      <c r="RN153" s="22"/>
      <c r="RO153" s="22"/>
      <c r="RP153" s="22"/>
      <c r="RQ153" s="22"/>
      <c r="RR153" s="22"/>
      <c r="RS153" s="22"/>
      <c r="RT153" s="22"/>
      <c r="RU153" s="22"/>
      <c r="RV153" s="22"/>
      <c r="RW153" s="22"/>
      <c r="RX153" s="22"/>
      <c r="RY153" s="22"/>
      <c r="RZ153" s="22"/>
      <c r="SA153" s="22"/>
      <c r="SB153" s="22"/>
      <c r="SC153" s="22"/>
      <c r="SD153" s="22"/>
      <c r="SE153" s="22"/>
      <c r="SF153" s="22"/>
      <c r="SG153" s="22"/>
      <c r="SH153" s="22"/>
      <c r="SI153" s="22"/>
      <c r="SJ153" s="22"/>
      <c r="SK153" s="22"/>
      <c r="SL153" s="22"/>
      <c r="SM153" s="22"/>
      <c r="SN153" s="22"/>
      <c r="SO153" s="22"/>
      <c r="SP153" s="22"/>
      <c r="SQ153" s="22"/>
      <c r="SR153" s="22"/>
      <c r="SS153" s="22"/>
      <c r="ST153" s="22"/>
      <c r="SU153" s="22"/>
      <c r="SV153" s="22"/>
      <c r="SW153" s="22"/>
      <c r="SX153" s="22"/>
      <c r="SY153" s="22"/>
      <c r="SZ153" s="22"/>
      <c r="TA153" s="22"/>
      <c r="TB153" s="22"/>
      <c r="TC153" s="22"/>
      <c r="TD153" s="22"/>
      <c r="TE153" s="22"/>
      <c r="TF153" s="22"/>
      <c r="TG153" s="22"/>
      <c r="TH153" s="22"/>
      <c r="TI153" s="22"/>
      <c r="TJ153" s="22"/>
      <c r="TK153" s="22"/>
      <c r="TL153" s="22"/>
      <c r="TM153" s="22"/>
      <c r="TN153" s="22"/>
      <c r="TO153" s="22"/>
      <c r="TP153" s="22"/>
      <c r="TQ153" s="22"/>
      <c r="TR153" s="22"/>
      <c r="TS153" s="22"/>
      <c r="TT153" s="22"/>
      <c r="TU153" s="22"/>
      <c r="TV153" s="22"/>
      <c r="TW153" s="22"/>
      <c r="TX153" s="22"/>
      <c r="TY153" s="22"/>
      <c r="TZ153" s="22"/>
      <c r="UA153" s="22"/>
      <c r="UB153" s="22"/>
      <c r="UC153" s="22"/>
      <c r="UD153" s="22"/>
      <c r="UE153" s="22"/>
      <c r="UF153" s="22"/>
      <c r="UG153" s="22"/>
      <c r="UH153" s="22"/>
      <c r="UI153" s="22"/>
      <c r="UJ153" s="22"/>
      <c r="UK153" s="22"/>
      <c r="UL153" s="22"/>
      <c r="UM153" s="22"/>
      <c r="UN153" s="22"/>
      <c r="UO153" s="22"/>
      <c r="UP153" s="22"/>
      <c r="UQ153" s="22"/>
      <c r="UR153" s="22"/>
      <c r="US153" s="22"/>
      <c r="UT153" s="22"/>
      <c r="UU153" s="22"/>
      <c r="UV153" s="22"/>
      <c r="UW153" s="22"/>
      <c r="UX153" s="22"/>
      <c r="UY153" s="22"/>
      <c r="UZ153" s="22"/>
      <c r="VA153" s="22"/>
      <c r="VB153" s="22"/>
      <c r="VC153" s="22"/>
      <c r="VD153" s="22"/>
      <c r="VE153" s="22"/>
      <c r="VF153" s="22"/>
      <c r="VG153" s="22"/>
      <c r="VH153" s="22"/>
      <c r="VI153" s="22"/>
      <c r="VJ153" s="22"/>
      <c r="VK153" s="22"/>
      <c r="VL153" s="22"/>
      <c r="VM153" s="22"/>
      <c r="VN153" s="22"/>
      <c r="VO153" s="22"/>
      <c r="VP153" s="22"/>
      <c r="VQ153" s="22"/>
      <c r="VR153" s="22"/>
      <c r="VS153" s="22"/>
      <c r="VT153" s="22"/>
      <c r="VU153" s="22"/>
      <c r="VV153" s="22"/>
      <c r="VW153" s="22"/>
      <c r="VX153" s="22"/>
      <c r="VY153" s="22"/>
      <c r="VZ153" s="22"/>
      <c r="WA153" s="22"/>
      <c r="WB153" s="22"/>
      <c r="WC153" s="22"/>
      <c r="WD153" s="22"/>
      <c r="WE153" s="22"/>
      <c r="WF153" s="22"/>
      <c r="WG153" s="22"/>
      <c r="WH153" s="22"/>
      <c r="WI153" s="22"/>
      <c r="WJ153" s="22"/>
      <c r="WK153" s="22"/>
      <c r="WL153" s="22"/>
      <c r="WM153" s="22"/>
      <c r="WN153" s="22"/>
      <c r="WO153" s="22"/>
      <c r="WP153" s="22"/>
      <c r="WQ153" s="22"/>
      <c r="WR153" s="22"/>
      <c r="WS153" s="22"/>
      <c r="WT153" s="22"/>
      <c r="WU153" s="22"/>
      <c r="WV153" s="22"/>
      <c r="WW153" s="22"/>
      <c r="WX153" s="22"/>
      <c r="WY153" s="22"/>
      <c r="WZ153" s="22"/>
      <c r="XA153" s="22"/>
      <c r="XB153" s="22"/>
      <c r="XC153" s="22"/>
      <c r="XD153" s="22"/>
      <c r="XE153" s="22"/>
      <c r="XF153" s="22"/>
      <c r="XG153" s="22"/>
      <c r="XH153" s="22"/>
      <c r="XI153" s="22"/>
      <c r="XJ153" s="22"/>
      <c r="XK153" s="22"/>
      <c r="XL153" s="22"/>
      <c r="XM153" s="22"/>
      <c r="XN153" s="22"/>
      <c r="XO153" s="22"/>
      <c r="XP153" s="22"/>
      <c r="XQ153" s="22"/>
      <c r="XR153" s="22"/>
      <c r="XS153" s="22"/>
      <c r="XT153" s="22"/>
      <c r="XU153" s="22"/>
      <c r="XV153" s="22"/>
      <c r="XW153" s="22"/>
      <c r="XX153" s="22"/>
      <c r="XY153" s="22"/>
      <c r="XZ153" s="22"/>
      <c r="YA153" s="22"/>
      <c r="YB153" s="22"/>
      <c r="YC153" s="22"/>
      <c r="YD153" s="22"/>
      <c r="YE153" s="22"/>
      <c r="YF153" s="22"/>
      <c r="YG153" s="22"/>
      <c r="YH153" s="22"/>
      <c r="YI153" s="22"/>
      <c r="YJ153" s="22"/>
      <c r="YK153" s="22"/>
      <c r="YL153" s="22"/>
      <c r="YM153" s="22"/>
      <c r="YN153" s="22"/>
      <c r="YO153" s="22"/>
      <c r="YP153" s="22"/>
      <c r="YQ153" s="22"/>
      <c r="YR153" s="22"/>
      <c r="YS153" s="22"/>
      <c r="YT153" s="22"/>
      <c r="YU153" s="22"/>
      <c r="YV153" s="22"/>
      <c r="YW153" s="22"/>
      <c r="YX153" s="22"/>
      <c r="YY153" s="22"/>
      <c r="YZ153" s="22"/>
      <c r="ZA153" s="22"/>
      <c r="ZB153" s="22"/>
      <c r="ZC153" s="22"/>
      <c r="ZD153" s="22"/>
      <c r="ZE153" s="22"/>
      <c r="ZF153" s="22"/>
      <c r="ZG153" s="22"/>
      <c r="ZH153" s="22"/>
      <c r="ZI153" s="22"/>
      <c r="ZJ153" s="22"/>
      <c r="ZK153" s="22"/>
      <c r="ZL153" s="22"/>
      <c r="ZM153" s="22"/>
      <c r="ZN153" s="22"/>
      <c r="ZO153" s="22"/>
      <c r="ZP153" s="22"/>
      <c r="ZQ153" s="22"/>
      <c r="ZR153" s="22"/>
      <c r="ZS153" s="22"/>
      <c r="ZT153" s="22"/>
      <c r="ZU153" s="22"/>
      <c r="ZV153" s="22"/>
      <c r="ZW153" s="22"/>
      <c r="ZX153" s="22"/>
      <c r="ZY153" s="22"/>
      <c r="ZZ153" s="22"/>
      <c r="AAA153" s="22"/>
      <c r="AAB153" s="22"/>
      <c r="AAC153" s="22"/>
      <c r="AAD153" s="22"/>
      <c r="AAE153" s="22"/>
      <c r="AAF153" s="22"/>
      <c r="AAG153" s="22"/>
      <c r="AAH153" s="22"/>
      <c r="AAI153" s="22"/>
      <c r="AAJ153" s="22"/>
      <c r="AAK153" s="22"/>
      <c r="AAL153" s="22"/>
      <c r="AAM153" s="22"/>
      <c r="AAN153" s="22"/>
      <c r="AAO153" s="22"/>
      <c r="AAP153" s="22"/>
      <c r="AAQ153" s="22"/>
      <c r="AAR153" s="22"/>
      <c r="AAS153" s="22"/>
      <c r="AAT153" s="22"/>
      <c r="AAU153" s="22"/>
      <c r="AAV153" s="22"/>
      <c r="AAW153" s="22"/>
      <c r="AAX153" s="22"/>
      <c r="AAY153" s="22"/>
      <c r="AAZ153" s="22"/>
      <c r="ABA153" s="22"/>
      <c r="ABB153" s="22"/>
      <c r="ABC153" s="22"/>
      <c r="ABD153" s="22"/>
      <c r="ABE153" s="22"/>
      <c r="ABF153" s="22"/>
      <c r="ABG153" s="22"/>
      <c r="ABH153" s="22"/>
      <c r="ABI153" s="22"/>
      <c r="ABJ153" s="22"/>
      <c r="ABK153" s="22"/>
      <c r="ABL153" s="22"/>
      <c r="ABM153" s="22"/>
      <c r="ABN153" s="22"/>
      <c r="ABO153" s="22"/>
      <c r="ABP153" s="22"/>
      <c r="ABQ153" s="22"/>
      <c r="ABR153" s="22"/>
      <c r="ABS153" s="22"/>
      <c r="ABT153" s="22"/>
      <c r="ABU153" s="22"/>
      <c r="ABV153" s="22"/>
      <c r="ABW153" s="22"/>
      <c r="ABX153" s="22"/>
      <c r="ABY153" s="22"/>
      <c r="ABZ153" s="22"/>
      <c r="ACA153" s="22"/>
      <c r="ACB153" s="22"/>
      <c r="ACC153" s="22"/>
      <c r="ACD153" s="22"/>
      <c r="ACE153" s="22"/>
      <c r="ACF153" s="22"/>
      <c r="ACG153" s="22"/>
      <c r="ACH153" s="22"/>
      <c r="ACI153" s="22"/>
      <c r="ACJ153" s="22"/>
      <c r="ACK153" s="22"/>
      <c r="ACL153" s="22"/>
      <c r="ACM153" s="22"/>
      <c r="ACN153" s="22"/>
      <c r="ACO153" s="22"/>
      <c r="ACP153" s="22"/>
      <c r="ACQ153" s="22"/>
      <c r="ACR153" s="22"/>
      <c r="ACS153" s="22"/>
      <c r="ACT153" s="22"/>
      <c r="ACU153" s="22"/>
      <c r="ACV153" s="22"/>
      <c r="ACW153" s="22"/>
      <c r="ACX153" s="22"/>
      <c r="ACY153" s="22"/>
      <c r="ACZ153" s="22"/>
      <c r="ADA153" s="22"/>
      <c r="ADB153" s="22"/>
      <c r="ADC153" s="22"/>
      <c r="ADD153" s="22"/>
      <c r="ADE153" s="22"/>
      <c r="ADF153" s="22"/>
      <c r="ADG153" s="22"/>
      <c r="ADH153" s="22"/>
      <c r="ADI153" s="22"/>
      <c r="ADJ153" s="22"/>
      <c r="ADK153" s="22"/>
      <c r="ADL153" s="22"/>
      <c r="ADM153" s="22"/>
      <c r="ADN153" s="22"/>
      <c r="ADO153" s="22"/>
      <c r="ADP153" s="22"/>
      <c r="ADQ153" s="22"/>
      <c r="ADR153" s="22"/>
      <c r="ADS153" s="22"/>
      <c r="ADT153" s="22"/>
      <c r="ADU153" s="22"/>
      <c r="ADV153" s="22"/>
      <c r="ADW153" s="22"/>
      <c r="ADX153" s="22"/>
      <c r="ADY153" s="22"/>
      <c r="ADZ153" s="22"/>
      <c r="AEA153" s="22"/>
      <c r="AEB153" s="22"/>
      <c r="AEC153" s="22"/>
      <c r="AED153" s="22"/>
      <c r="AEE153" s="22"/>
      <c r="AEF153" s="22"/>
      <c r="AEG153" s="22"/>
      <c r="AEH153" s="22"/>
      <c r="AEI153" s="22"/>
      <c r="AEJ153" s="22"/>
      <c r="AEK153" s="22"/>
      <c r="AEL153" s="22"/>
      <c r="AEM153" s="22"/>
      <c r="AEN153" s="22"/>
      <c r="AEO153" s="22"/>
      <c r="AEP153" s="22"/>
      <c r="AEQ153" s="22"/>
      <c r="AER153" s="22"/>
      <c r="AES153" s="22"/>
      <c r="AET153" s="22"/>
      <c r="AEU153" s="22"/>
      <c r="AEV153" s="22"/>
      <c r="AEW153" s="22"/>
      <c r="AEX153" s="22"/>
      <c r="AEY153" s="22"/>
      <c r="AEZ153" s="22"/>
      <c r="AFA153" s="22"/>
      <c r="AFB153" s="22"/>
      <c r="AFC153" s="22"/>
      <c r="AFD153" s="22"/>
      <c r="AFE153" s="22"/>
      <c r="AFF153" s="22"/>
      <c r="AFG153" s="22"/>
      <c r="AFH153" s="22"/>
      <c r="AFI153" s="22"/>
      <c r="AFJ153" s="22"/>
      <c r="AFK153" s="22"/>
      <c r="AFL153" s="22"/>
      <c r="AFM153" s="22"/>
      <c r="AFN153" s="22"/>
      <c r="AFO153" s="22"/>
      <c r="AFP153" s="22"/>
      <c r="AFQ153" s="22"/>
      <c r="AFR153" s="22"/>
      <c r="AFS153" s="22"/>
      <c r="AFT153" s="22"/>
      <c r="AFU153" s="22"/>
      <c r="AFV153" s="22"/>
      <c r="AFW153" s="22"/>
      <c r="AFX153" s="22"/>
      <c r="AFY153" s="22"/>
      <c r="AFZ153" s="22"/>
      <c r="AGA153" s="22"/>
      <c r="AGB153" s="22"/>
      <c r="AGC153" s="22"/>
      <c r="AGD153" s="22"/>
      <c r="AGE153" s="22"/>
      <c r="AGF153" s="22"/>
      <c r="AGG153" s="22"/>
      <c r="AGH153" s="22"/>
      <c r="AGI153" s="22"/>
      <c r="AGJ153" s="22"/>
      <c r="AGK153" s="22"/>
      <c r="AGL153" s="22"/>
      <c r="AGM153" s="22"/>
      <c r="AGN153" s="22"/>
      <c r="AGO153" s="22"/>
      <c r="AGP153" s="22"/>
      <c r="AGQ153" s="22"/>
      <c r="AGR153" s="22"/>
      <c r="AGS153" s="22"/>
      <c r="AGT153" s="22"/>
      <c r="AGU153" s="22"/>
      <c r="AGV153" s="22"/>
      <c r="AGW153" s="22"/>
      <c r="AGX153" s="22"/>
      <c r="AGY153" s="22"/>
      <c r="AGZ153" s="22"/>
      <c r="AHA153" s="22"/>
      <c r="AHB153" s="22"/>
      <c r="AHC153" s="22"/>
      <c r="AHD153" s="22"/>
      <c r="AHE153" s="22"/>
      <c r="AHF153" s="22"/>
      <c r="AHG153" s="22"/>
      <c r="AHH153" s="22"/>
      <c r="AHI153" s="22"/>
      <c r="AHJ153" s="22"/>
      <c r="AHK153" s="22"/>
      <c r="AHL153" s="22"/>
      <c r="AHM153" s="22"/>
      <c r="AHN153" s="22"/>
      <c r="AHO153" s="22"/>
      <c r="AHP153" s="22"/>
      <c r="AHQ153" s="22"/>
      <c r="AHR153" s="22"/>
      <c r="AHS153" s="22"/>
      <c r="AHT153" s="22"/>
      <c r="AHU153" s="22"/>
      <c r="AHV153" s="22"/>
      <c r="AHW153" s="22"/>
      <c r="AHX153" s="22"/>
      <c r="AHY153" s="22"/>
      <c r="AHZ153" s="22"/>
      <c r="AIA153" s="22"/>
      <c r="AIB153" s="22"/>
      <c r="AIC153" s="22"/>
      <c r="AID153" s="22"/>
      <c r="AIE153" s="22"/>
      <c r="AIF153" s="22"/>
      <c r="AIG153" s="22"/>
      <c r="AIH153" s="22"/>
      <c r="AII153" s="22"/>
      <c r="AIJ153" s="22"/>
      <c r="AIK153" s="22"/>
      <c r="AIL153" s="22"/>
      <c r="AIM153" s="22"/>
      <c r="AIN153" s="22"/>
      <c r="AIO153" s="22"/>
      <c r="AIP153" s="22"/>
      <c r="AIQ153" s="22"/>
      <c r="AIR153" s="22"/>
      <c r="AIS153" s="22"/>
      <c r="AIT153" s="22"/>
      <c r="AIU153" s="22"/>
      <c r="AIV153" s="22"/>
      <c r="AIW153" s="22"/>
      <c r="AIX153" s="22"/>
      <c r="AIY153" s="22"/>
      <c r="AIZ153" s="22"/>
      <c r="AJA153" s="22"/>
      <c r="AJB153" s="22"/>
      <c r="AJC153" s="22"/>
      <c r="AJD153" s="22"/>
      <c r="AJE153" s="22"/>
      <c r="AJF153" s="22"/>
      <c r="AJG153" s="22"/>
      <c r="AJH153" s="22"/>
      <c r="AJI153" s="22"/>
      <c r="AJJ153" s="22"/>
      <c r="AJK153" s="22"/>
      <c r="AJL153" s="22"/>
      <c r="AJM153" s="22"/>
      <c r="AJN153" s="22"/>
      <c r="AJO153" s="22"/>
      <c r="AJP153" s="22"/>
      <c r="AJQ153" s="22"/>
      <c r="AJR153" s="22"/>
      <c r="AJS153" s="22"/>
      <c r="AJT153" s="22"/>
      <c r="AJU153" s="22"/>
      <c r="AJV153" s="22"/>
      <c r="AJW153" s="22"/>
      <c r="AJX153" s="22"/>
      <c r="AJY153" s="22"/>
      <c r="AJZ153" s="22"/>
      <c r="AKA153" s="22"/>
      <c r="AKB153" s="22"/>
      <c r="AKC153" s="22"/>
      <c r="AKD153" s="22"/>
      <c r="AKE153" s="22"/>
      <c r="AKF153" s="22"/>
      <c r="AKG153" s="22"/>
      <c r="AKH153" s="22"/>
      <c r="AKI153" s="22"/>
      <c r="AKJ153" s="22"/>
      <c r="AKK153" s="22"/>
      <c r="AKL153" s="22"/>
      <c r="AKM153" s="22"/>
      <c r="AKN153" s="22"/>
      <c r="AKO153" s="22"/>
      <c r="AKP153" s="22"/>
      <c r="AKQ153" s="22"/>
      <c r="AKR153" s="22"/>
      <c r="AKS153" s="22"/>
      <c r="AKT153" s="22"/>
      <c r="AKU153" s="22"/>
      <c r="AKV153" s="22"/>
      <c r="AKW153" s="22"/>
      <c r="AKX153" s="22"/>
      <c r="AKY153" s="22"/>
      <c r="AKZ153" s="22"/>
      <c r="ALA153" s="22"/>
      <c r="ALB153" s="22"/>
      <c r="ALC153" s="22"/>
      <c r="ALD153" s="22"/>
      <c r="ALE153" s="22"/>
      <c r="ALF153" s="22"/>
      <c r="ALG153" s="22"/>
      <c r="ALH153" s="22"/>
      <c r="ALI153" s="22"/>
      <c r="ALJ153" s="22"/>
      <c r="ALK153" s="22"/>
      <c r="ALL153" s="22"/>
      <c r="ALM153" s="22"/>
      <c r="ALN153" s="22"/>
      <c r="ALO153" s="22"/>
      <c r="ALP153" s="22"/>
      <c r="ALQ153" s="22"/>
      <c r="ALR153" s="22"/>
      <c r="ALS153" s="22"/>
      <c r="ALT153" s="22"/>
      <c r="ALU153" s="22"/>
      <c r="ALV153" s="22"/>
      <c r="ALW153" s="22"/>
      <c r="ALX153" s="22"/>
      <c r="ALY153" s="22"/>
      <c r="ALZ153" s="22"/>
      <c r="AMA153" s="22"/>
      <c r="AMB153" s="22"/>
      <c r="AMC153" s="22"/>
      <c r="AMD153" s="22"/>
      <c r="AME153" s="22"/>
      <c r="AMF153" s="22"/>
      <c r="AMG153" s="22"/>
      <c r="AMH153" s="22"/>
      <c r="AMI153" s="22"/>
      <c r="AMJ153" s="22"/>
      <c r="AMK153" s="22"/>
      <c r="AML153" s="22"/>
      <c r="AMM153" s="22"/>
      <c r="AMN153" s="22"/>
      <c r="AMO153" s="22"/>
      <c r="AMP153" s="22"/>
      <c r="AMQ153" s="22"/>
      <c r="AMR153" s="22"/>
      <c r="AMS153" s="22"/>
      <c r="AMT153" s="22"/>
      <c r="AMU153" s="22"/>
      <c r="AMV153" s="22"/>
      <c r="AMW153" s="22"/>
      <c r="AMX153" s="22"/>
      <c r="AMY153" s="22"/>
      <c r="AMZ153" s="22"/>
      <c r="ANA153" s="22"/>
      <c r="ANB153" s="22"/>
      <c r="ANC153" s="22"/>
      <c r="AND153" s="22"/>
      <c r="ANE153" s="22"/>
      <c r="ANF153" s="22"/>
      <c r="ANG153" s="22"/>
      <c r="ANH153" s="22"/>
      <c r="ANI153" s="22"/>
      <c r="ANJ153" s="22"/>
      <c r="ANK153" s="22"/>
      <c r="ANL153" s="22"/>
      <c r="ANM153" s="22"/>
      <c r="ANN153" s="22"/>
      <c r="ANO153" s="22"/>
      <c r="ANP153" s="22"/>
      <c r="ANQ153" s="22"/>
      <c r="ANR153" s="22"/>
      <c r="ANS153" s="22"/>
      <c r="ANT153" s="22"/>
      <c r="ANU153" s="22"/>
      <c r="ANV153" s="22"/>
      <c r="ANW153" s="22"/>
      <c r="ANX153" s="22"/>
      <c r="ANY153" s="22"/>
      <c r="ANZ153" s="22"/>
      <c r="AOA153" s="22"/>
      <c r="AOB153" s="22"/>
      <c r="AOC153" s="22"/>
      <c r="AOD153" s="22"/>
      <c r="AOE153" s="22"/>
      <c r="AOF153" s="22"/>
      <c r="AOG153" s="22"/>
      <c r="AOH153" s="22"/>
      <c r="AOI153" s="22"/>
      <c r="AOJ153" s="22"/>
      <c r="AOK153" s="22"/>
      <c r="AOL153" s="22"/>
      <c r="AOM153" s="22"/>
      <c r="AON153" s="22"/>
      <c r="AOO153" s="22"/>
      <c r="AOP153" s="22"/>
      <c r="AOQ153" s="22"/>
      <c r="AOR153" s="22"/>
      <c r="AOS153" s="22"/>
      <c r="AOT153" s="22"/>
      <c r="AOU153" s="22"/>
      <c r="AOV153" s="22"/>
      <c r="AOW153" s="22"/>
      <c r="AOX153" s="22"/>
      <c r="AOY153" s="22"/>
      <c r="AOZ153" s="22"/>
      <c r="APA153" s="22"/>
      <c r="APB153" s="22"/>
      <c r="APC153" s="22"/>
      <c r="APD153" s="22"/>
      <c r="APE153" s="22"/>
      <c r="APF153" s="22"/>
      <c r="APG153" s="22"/>
      <c r="APH153" s="22"/>
      <c r="API153" s="22"/>
      <c r="APJ153" s="22"/>
      <c r="APK153" s="22"/>
      <c r="APL153" s="22"/>
      <c r="APM153" s="22"/>
      <c r="APN153" s="22"/>
      <c r="APO153" s="22"/>
      <c r="APP153" s="22"/>
      <c r="APQ153" s="22"/>
      <c r="APR153" s="22"/>
      <c r="APS153" s="22"/>
      <c r="APT153" s="22"/>
      <c r="APU153" s="22"/>
      <c r="APV153" s="22"/>
      <c r="APW153" s="22"/>
      <c r="APX153" s="22"/>
      <c r="APY153" s="22"/>
      <c r="APZ153" s="22"/>
      <c r="AQA153" s="22"/>
      <c r="AQB153" s="22"/>
      <c r="AQC153" s="22"/>
      <c r="AQD153" s="22"/>
      <c r="AQE153" s="22"/>
      <c r="AQF153" s="22"/>
      <c r="AQG153" s="22"/>
      <c r="AQH153" s="22"/>
      <c r="AQI153" s="22"/>
      <c r="AQJ153" s="22"/>
      <c r="AQK153" s="22"/>
      <c r="AQL153" s="22"/>
      <c r="AQM153" s="22"/>
      <c r="AQN153" s="22"/>
      <c r="AQO153" s="22"/>
      <c r="AQP153" s="22"/>
      <c r="AQQ153" s="22"/>
      <c r="AQR153" s="22"/>
      <c r="AQS153" s="22"/>
      <c r="AQT153" s="22"/>
      <c r="AQU153" s="22"/>
      <c r="AQV153" s="22"/>
      <c r="AQW153" s="22"/>
      <c r="AQX153" s="22"/>
      <c r="AQY153" s="22"/>
      <c r="AQZ153" s="22"/>
      <c r="ARA153" s="22"/>
      <c r="ARB153" s="22"/>
      <c r="ARC153" s="22"/>
      <c r="ARD153" s="22"/>
      <c r="ARE153" s="22"/>
      <c r="ARF153" s="22"/>
      <c r="ARG153" s="22"/>
      <c r="ARH153" s="22"/>
      <c r="ARI153" s="22"/>
      <c r="ARJ153" s="22"/>
      <c r="ARK153" s="22"/>
      <c r="ARL153" s="22"/>
      <c r="ARM153" s="22"/>
      <c r="ARN153" s="22"/>
      <c r="ARO153" s="22"/>
      <c r="ARP153" s="22"/>
      <c r="ARQ153" s="22"/>
      <c r="ARR153" s="22"/>
      <c r="ARS153" s="22"/>
      <c r="ART153" s="22"/>
      <c r="ARU153" s="22"/>
      <c r="ARV153" s="22"/>
      <c r="ARW153" s="22"/>
      <c r="ARX153" s="22"/>
      <c r="ARY153" s="22"/>
      <c r="ARZ153" s="22"/>
      <c r="ASA153" s="22"/>
      <c r="ASB153" s="22"/>
      <c r="ASC153" s="22"/>
      <c r="ASD153" s="22"/>
      <c r="ASE153" s="22"/>
      <c r="ASF153" s="22"/>
      <c r="ASG153" s="22"/>
      <c r="ASH153" s="22"/>
      <c r="ASI153" s="22"/>
      <c r="ASJ153" s="22"/>
      <c r="ASK153" s="22"/>
      <c r="ASL153" s="22"/>
      <c r="ASM153" s="22"/>
      <c r="ASN153" s="22"/>
      <c r="ASO153" s="22"/>
      <c r="ASP153" s="22"/>
      <c r="ASQ153" s="22"/>
      <c r="ASR153" s="22"/>
      <c r="ASS153" s="22"/>
      <c r="AST153" s="22"/>
      <c r="ASU153" s="22"/>
      <c r="ASV153" s="22"/>
      <c r="ASW153" s="22"/>
      <c r="ASX153" s="22"/>
      <c r="ASY153" s="22"/>
      <c r="ASZ153" s="22"/>
      <c r="ATA153" s="22"/>
      <c r="ATB153" s="22"/>
      <c r="ATC153" s="22"/>
      <c r="ATD153" s="22"/>
      <c r="ATE153" s="22"/>
      <c r="ATF153" s="22"/>
      <c r="ATG153" s="22"/>
      <c r="ATH153" s="22"/>
      <c r="ATI153" s="22"/>
      <c r="ATJ153" s="22"/>
      <c r="ATK153" s="22"/>
      <c r="ATL153" s="22"/>
      <c r="ATM153" s="22"/>
      <c r="ATN153" s="22"/>
      <c r="ATO153" s="22"/>
      <c r="ATP153" s="22"/>
      <c r="ATQ153" s="22"/>
      <c r="ATR153" s="22"/>
      <c r="ATS153" s="22"/>
      <c r="ATT153" s="22"/>
      <c r="ATU153" s="22"/>
      <c r="ATV153" s="22"/>
      <c r="ATW153" s="22"/>
      <c r="ATX153" s="22"/>
      <c r="ATY153" s="22"/>
      <c r="ATZ153" s="22"/>
      <c r="AUA153" s="22"/>
      <c r="AUB153" s="22"/>
      <c r="AUC153" s="22"/>
      <c r="AUD153" s="22"/>
      <c r="AUE153" s="22"/>
      <c r="AUF153" s="22"/>
      <c r="AUG153" s="22"/>
      <c r="AUH153" s="22"/>
      <c r="AUI153" s="22"/>
      <c r="AUJ153" s="22"/>
      <c r="AUK153" s="22"/>
      <c r="AUL153" s="22"/>
      <c r="AUM153" s="22"/>
      <c r="AUN153" s="22"/>
      <c r="AUO153" s="22"/>
      <c r="AUP153" s="22"/>
      <c r="AUQ153" s="22"/>
      <c r="AUR153" s="22"/>
      <c r="AUS153" s="22"/>
      <c r="AUT153" s="22"/>
      <c r="AUU153" s="22"/>
      <c r="AUV153" s="22"/>
      <c r="AUW153" s="22"/>
      <c r="AUX153" s="22"/>
      <c r="AUY153" s="22"/>
      <c r="AUZ153" s="22"/>
      <c r="AVA153" s="22"/>
      <c r="AVB153" s="22"/>
      <c r="AVC153" s="22"/>
      <c r="AVD153" s="22"/>
      <c r="AVE153" s="22"/>
      <c r="AVF153" s="22"/>
      <c r="AVG153" s="22"/>
      <c r="AVH153" s="22"/>
      <c r="AVI153" s="22"/>
      <c r="AVJ153" s="22"/>
      <c r="AVK153" s="22"/>
      <c r="AVL153" s="22"/>
      <c r="AVM153" s="22"/>
      <c r="AVN153" s="22"/>
      <c r="AVO153" s="22"/>
      <c r="AVP153" s="22"/>
      <c r="AVQ153" s="22"/>
      <c r="AVR153" s="22"/>
      <c r="AVS153" s="22"/>
      <c r="AVT153" s="22"/>
      <c r="AVU153" s="22"/>
      <c r="AVV153" s="22"/>
      <c r="AVW153" s="22"/>
      <c r="AVX153" s="22"/>
      <c r="AVY153" s="22"/>
      <c r="AVZ153" s="22"/>
      <c r="AWA153" s="22"/>
      <c r="AWB153" s="22"/>
      <c r="AWC153" s="22"/>
      <c r="AWD153" s="22"/>
      <c r="AWE153" s="22"/>
      <c r="AWF153" s="22"/>
      <c r="AWG153" s="22"/>
      <c r="AWH153" s="22"/>
      <c r="AWI153" s="22"/>
      <c r="AWJ153" s="22"/>
      <c r="AWK153" s="22"/>
      <c r="AWL153" s="22"/>
      <c r="AWM153" s="22"/>
      <c r="AWN153" s="22"/>
      <c r="AWO153" s="22"/>
      <c r="AWP153" s="22"/>
      <c r="AWQ153" s="22"/>
      <c r="AWR153" s="22"/>
      <c r="AWS153" s="22"/>
      <c r="AWT153" s="22"/>
      <c r="AWU153" s="22"/>
      <c r="AWV153" s="22"/>
      <c r="AWW153" s="22"/>
      <c r="AWX153" s="22"/>
      <c r="AWY153" s="22"/>
      <c r="AWZ153" s="22"/>
      <c r="AXA153" s="22"/>
      <c r="AXB153" s="22"/>
      <c r="AXC153" s="22"/>
      <c r="AXD153" s="22"/>
      <c r="AXE153" s="22"/>
      <c r="AXF153" s="22"/>
      <c r="AXG153" s="22"/>
      <c r="AXH153" s="22"/>
      <c r="AXI153" s="22"/>
      <c r="AXJ153" s="22"/>
      <c r="AXK153" s="22"/>
      <c r="AXL153" s="22"/>
      <c r="AXM153" s="22"/>
      <c r="AXN153" s="22"/>
      <c r="AXO153" s="22"/>
      <c r="AXP153" s="22"/>
      <c r="AXQ153" s="22"/>
      <c r="AXR153" s="22"/>
      <c r="AXS153" s="22"/>
      <c r="AXT153" s="22"/>
      <c r="AXU153" s="22"/>
      <c r="AXV153" s="22"/>
      <c r="AXW153" s="22"/>
      <c r="AXX153" s="22"/>
      <c r="AXY153" s="22"/>
      <c r="AXZ153" s="22"/>
      <c r="AYA153" s="22"/>
      <c r="AYB153" s="22"/>
      <c r="AYC153" s="22"/>
      <c r="AYD153" s="22"/>
      <c r="AYE153" s="22"/>
      <c r="AYF153" s="22"/>
      <c r="AYG153" s="22"/>
      <c r="AYH153" s="22"/>
      <c r="AYI153" s="22"/>
      <c r="AYJ153" s="22"/>
      <c r="AYK153" s="22"/>
      <c r="AYL153" s="22"/>
      <c r="AYM153" s="22"/>
      <c r="AYN153" s="22"/>
      <c r="AYO153" s="22"/>
      <c r="AYP153" s="22"/>
      <c r="AYQ153" s="22"/>
      <c r="AYR153" s="22"/>
      <c r="AYS153" s="22"/>
      <c r="AYT153" s="22"/>
      <c r="AYU153" s="22"/>
      <c r="AYV153" s="22"/>
      <c r="AYW153" s="22"/>
      <c r="AYX153" s="22"/>
      <c r="AYY153" s="22"/>
      <c r="AYZ153" s="22"/>
      <c r="AZA153" s="22"/>
      <c r="AZB153" s="22"/>
      <c r="AZC153" s="22"/>
      <c r="AZD153" s="22"/>
      <c r="AZE153" s="22"/>
      <c r="AZF153" s="22"/>
      <c r="AZG153" s="22"/>
      <c r="AZH153" s="22"/>
      <c r="AZI153" s="22"/>
      <c r="AZJ153" s="22"/>
      <c r="AZK153" s="22"/>
      <c r="AZL153" s="22"/>
      <c r="AZM153" s="22"/>
      <c r="AZN153" s="22"/>
      <c r="AZO153" s="22"/>
      <c r="AZP153" s="22"/>
      <c r="AZQ153" s="22"/>
      <c r="AZR153" s="22"/>
      <c r="AZS153" s="22"/>
      <c r="AZT153" s="22"/>
      <c r="AZU153" s="22"/>
      <c r="AZV153" s="22"/>
      <c r="AZW153" s="22"/>
      <c r="AZX153" s="22"/>
      <c r="AZY153" s="22"/>
      <c r="AZZ153" s="22"/>
      <c r="BAA153" s="22"/>
      <c r="BAB153" s="22"/>
      <c r="BAC153" s="22"/>
      <c r="BAD153" s="22"/>
      <c r="BAE153" s="22"/>
      <c r="BAF153" s="22"/>
      <c r="BAG153" s="22"/>
      <c r="BAH153" s="22"/>
      <c r="BAI153" s="22"/>
      <c r="BAJ153" s="22"/>
      <c r="BAK153" s="22"/>
      <c r="BAL153" s="22"/>
      <c r="BAM153" s="22"/>
      <c r="BAN153" s="22"/>
      <c r="BAO153" s="22"/>
      <c r="BAP153" s="22"/>
      <c r="BAQ153" s="22"/>
      <c r="BAR153" s="22"/>
      <c r="BAS153" s="22"/>
      <c r="BAT153" s="22"/>
      <c r="BAU153" s="22"/>
      <c r="BAV153" s="22"/>
      <c r="BAW153" s="22"/>
      <c r="BAX153" s="22"/>
      <c r="BAY153" s="22"/>
      <c r="BAZ153" s="22"/>
      <c r="BBA153" s="22"/>
      <c r="BBB153" s="22"/>
      <c r="BBC153" s="22"/>
      <c r="BBD153" s="22"/>
      <c r="BBE153" s="22"/>
      <c r="BBF153" s="22"/>
      <c r="BBG153" s="22"/>
      <c r="BBH153" s="22"/>
      <c r="BBI153" s="22"/>
      <c r="BBJ153" s="22"/>
      <c r="BBK153" s="22"/>
      <c r="BBL153" s="22"/>
      <c r="BBM153" s="22"/>
      <c r="BBN153" s="22"/>
      <c r="BBO153" s="22"/>
      <c r="BBP153" s="22"/>
      <c r="BBQ153" s="22"/>
      <c r="BBR153" s="22"/>
      <c r="BBS153" s="22"/>
      <c r="BBT153" s="22"/>
      <c r="BBU153" s="22"/>
      <c r="BBV153" s="22"/>
      <c r="BBW153" s="22"/>
      <c r="BBX153" s="22"/>
      <c r="BBY153" s="22"/>
      <c r="BBZ153" s="22"/>
      <c r="BCA153" s="22"/>
      <c r="BCB153" s="22"/>
      <c r="BCC153" s="22"/>
      <c r="BCD153" s="22"/>
      <c r="BCE153" s="22"/>
      <c r="BCF153" s="22"/>
      <c r="BCG153" s="22"/>
      <c r="BCH153" s="22"/>
      <c r="BCI153" s="22"/>
      <c r="BCJ153" s="22"/>
      <c r="BCK153" s="22"/>
      <c r="BCL153" s="22"/>
      <c r="BCM153" s="22"/>
      <c r="BCN153" s="22"/>
      <c r="BCO153" s="22"/>
      <c r="BCP153" s="22"/>
      <c r="BCQ153" s="22"/>
      <c r="BCR153" s="22"/>
      <c r="BCS153" s="22"/>
      <c r="BCT153" s="22"/>
      <c r="BCU153" s="22"/>
      <c r="BCV153" s="22"/>
      <c r="BCW153" s="22"/>
      <c r="BCX153" s="22"/>
      <c r="BCY153" s="22"/>
      <c r="BCZ153" s="22"/>
      <c r="BDA153" s="22"/>
      <c r="BDB153" s="22"/>
      <c r="BDC153" s="22"/>
      <c r="BDD153" s="22"/>
      <c r="BDE153" s="22"/>
      <c r="BDF153" s="22"/>
      <c r="BDG153" s="22"/>
      <c r="BDH153" s="22"/>
      <c r="BDI153" s="22"/>
      <c r="BDJ153" s="22"/>
      <c r="BDK153" s="22"/>
      <c r="BDL153" s="22"/>
      <c r="BDM153" s="22"/>
      <c r="BDN153" s="22"/>
      <c r="BDO153" s="22"/>
      <c r="BDP153" s="22"/>
      <c r="BDQ153" s="22"/>
      <c r="BDR153" s="22"/>
      <c r="BDS153" s="22"/>
      <c r="BDT153" s="22"/>
      <c r="BDU153" s="22"/>
      <c r="BDV153" s="22"/>
      <c r="BDW153" s="22"/>
      <c r="BDX153" s="22"/>
      <c r="BDY153" s="22"/>
      <c r="BDZ153" s="22"/>
      <c r="BEA153" s="22"/>
      <c r="BEB153" s="22"/>
      <c r="BEC153" s="22"/>
      <c r="BED153" s="22"/>
      <c r="BEE153" s="22"/>
      <c r="BEF153" s="22"/>
      <c r="BEG153" s="22"/>
      <c r="BEH153" s="22"/>
      <c r="BEI153" s="22"/>
      <c r="BEJ153" s="22"/>
      <c r="BEK153" s="22"/>
      <c r="BEL153" s="22"/>
      <c r="BEM153" s="22"/>
      <c r="BEN153" s="22"/>
      <c r="BEO153" s="22"/>
      <c r="BEP153" s="22"/>
      <c r="BEQ153" s="22"/>
      <c r="BER153" s="22"/>
      <c r="BES153" s="22"/>
      <c r="BET153" s="22"/>
      <c r="BEU153" s="22"/>
      <c r="BEV153" s="22"/>
      <c r="BEW153" s="22"/>
      <c r="BEX153" s="22"/>
      <c r="BEY153" s="22"/>
      <c r="BEZ153" s="22"/>
      <c r="BFA153" s="22"/>
      <c r="BFB153" s="22"/>
      <c r="BFC153" s="22"/>
      <c r="BFD153" s="22"/>
      <c r="BFE153" s="22"/>
      <c r="BFF153" s="22"/>
      <c r="BFG153" s="22"/>
      <c r="BFH153" s="22"/>
      <c r="BFI153" s="22"/>
      <c r="BFJ153" s="22"/>
      <c r="BFK153" s="22"/>
      <c r="BFL153" s="22"/>
      <c r="BFM153" s="22"/>
      <c r="BFN153" s="22"/>
      <c r="BFO153" s="22"/>
      <c r="BFP153" s="22"/>
      <c r="BFQ153" s="22"/>
      <c r="BFR153" s="22"/>
      <c r="BFS153" s="22"/>
      <c r="BFT153" s="22"/>
      <c r="BFU153" s="22"/>
      <c r="BFV153" s="22"/>
      <c r="BFW153" s="22"/>
      <c r="BFX153" s="22"/>
      <c r="BFY153" s="22"/>
      <c r="BFZ153" s="22"/>
      <c r="BGA153" s="22"/>
      <c r="BGB153" s="22"/>
      <c r="BGC153" s="22"/>
      <c r="BGD153" s="22"/>
      <c r="BGE153" s="22"/>
      <c r="BGF153" s="22"/>
      <c r="BGG153" s="22"/>
      <c r="BGH153" s="22"/>
      <c r="BGI153" s="22"/>
      <c r="BGJ153" s="22"/>
      <c r="BGK153" s="22"/>
      <c r="BGL153" s="22"/>
      <c r="BGM153" s="22"/>
      <c r="BGN153" s="22"/>
      <c r="BGO153" s="22"/>
      <c r="BGP153" s="22"/>
      <c r="BGQ153" s="22"/>
      <c r="BGR153" s="22"/>
      <c r="BGS153" s="22"/>
      <c r="BGT153" s="22"/>
      <c r="BGU153" s="22"/>
      <c r="BGV153" s="22"/>
      <c r="BGW153" s="22"/>
      <c r="BGX153" s="22"/>
      <c r="BGY153" s="22"/>
      <c r="BGZ153" s="22"/>
      <c r="BHA153" s="22"/>
      <c r="BHB153" s="22"/>
      <c r="BHC153" s="22"/>
      <c r="BHD153" s="22"/>
      <c r="BHE153" s="22"/>
      <c r="BHF153" s="22"/>
      <c r="BHG153" s="22"/>
      <c r="BHH153" s="22"/>
      <c r="BHI153" s="22"/>
      <c r="BHJ153" s="22"/>
      <c r="BHK153" s="22"/>
      <c r="BHL153" s="22"/>
      <c r="BHM153" s="22"/>
      <c r="BHN153" s="22"/>
      <c r="BHO153" s="22"/>
      <c r="BHP153" s="22"/>
      <c r="BHQ153" s="22"/>
      <c r="BHR153" s="22"/>
      <c r="BHS153" s="22"/>
      <c r="BHT153" s="22"/>
      <c r="BHU153" s="22"/>
      <c r="BHV153" s="22"/>
      <c r="BHW153" s="22"/>
      <c r="BHX153" s="22"/>
      <c r="BHY153" s="22"/>
      <c r="BHZ153" s="22"/>
      <c r="BIA153" s="22"/>
      <c r="BIB153" s="22"/>
      <c r="BIC153" s="22"/>
      <c r="BID153" s="22"/>
      <c r="BIE153" s="22"/>
      <c r="BIF153" s="22"/>
      <c r="BIG153" s="22"/>
      <c r="BIH153" s="22"/>
      <c r="BII153" s="22"/>
      <c r="BIJ153" s="22"/>
      <c r="BIK153" s="22"/>
      <c r="BIL153" s="22"/>
      <c r="BIM153" s="22"/>
      <c r="BIN153" s="22"/>
      <c r="BIO153" s="22"/>
      <c r="BIP153" s="22"/>
      <c r="BIQ153" s="22"/>
      <c r="BIR153" s="22"/>
      <c r="BIS153" s="22"/>
      <c r="BIT153" s="22"/>
      <c r="BIU153" s="22"/>
      <c r="BIV153" s="22"/>
      <c r="BIW153" s="22"/>
      <c r="BIX153" s="22"/>
      <c r="BIY153" s="22"/>
      <c r="BIZ153" s="22"/>
      <c r="BJA153" s="22"/>
      <c r="BJB153" s="22"/>
      <c r="BJC153" s="22"/>
      <c r="BJD153" s="22"/>
      <c r="BJE153" s="22"/>
      <c r="BJF153" s="22"/>
      <c r="BJG153" s="22"/>
      <c r="BJH153" s="22"/>
      <c r="BJI153" s="22"/>
      <c r="BJJ153" s="22"/>
      <c r="BJK153" s="22"/>
      <c r="BJL153" s="22"/>
      <c r="BJM153" s="22"/>
      <c r="BJN153" s="22"/>
      <c r="BJO153" s="22"/>
      <c r="BJP153" s="22"/>
      <c r="BJQ153" s="22"/>
      <c r="BJR153" s="22"/>
      <c r="BJS153" s="22"/>
      <c r="BJT153" s="22"/>
      <c r="BJU153" s="22"/>
      <c r="BJV153" s="22"/>
      <c r="BJW153" s="22"/>
      <c r="BJX153" s="22"/>
      <c r="BJY153" s="22"/>
      <c r="BJZ153" s="22"/>
      <c r="BKA153" s="22"/>
      <c r="BKB153" s="22"/>
      <c r="BKC153" s="22"/>
      <c r="BKD153" s="22"/>
      <c r="BKE153" s="22"/>
      <c r="BKF153" s="22"/>
      <c r="BKG153" s="22"/>
      <c r="BKH153" s="22"/>
      <c r="BKI153" s="22"/>
      <c r="BKJ153" s="22"/>
      <c r="BKK153" s="22"/>
      <c r="BKL153" s="22"/>
      <c r="BKM153" s="22"/>
      <c r="BKN153" s="22"/>
      <c r="BKO153" s="22"/>
      <c r="BKP153" s="22"/>
      <c r="BKQ153" s="22"/>
      <c r="BKR153" s="22"/>
      <c r="BKS153" s="22"/>
      <c r="BKT153" s="22"/>
      <c r="BKU153" s="22"/>
      <c r="BKV153" s="22"/>
      <c r="BKW153" s="22"/>
      <c r="BKX153" s="22"/>
      <c r="BKY153" s="22"/>
      <c r="BKZ153" s="22"/>
      <c r="BLA153" s="22"/>
      <c r="BLB153" s="22"/>
      <c r="BLC153" s="22"/>
      <c r="BLD153" s="22"/>
      <c r="BLE153" s="22"/>
      <c r="BLF153" s="22"/>
      <c r="BLG153" s="22"/>
      <c r="BLH153" s="22"/>
      <c r="BLI153" s="22"/>
      <c r="BLJ153" s="22"/>
      <c r="BLK153" s="22"/>
      <c r="BLL153" s="22"/>
      <c r="BLM153" s="22"/>
      <c r="BLN153" s="22"/>
      <c r="BLO153" s="22"/>
      <c r="BLP153" s="22"/>
      <c r="BLQ153" s="22"/>
      <c r="BLR153" s="22"/>
      <c r="BLS153" s="22"/>
      <c r="BLT153" s="22"/>
      <c r="BLU153" s="22"/>
      <c r="BLV153" s="22"/>
      <c r="BLW153" s="22"/>
      <c r="BLX153" s="22"/>
      <c r="BLY153" s="22"/>
      <c r="BLZ153" s="22"/>
      <c r="BMA153" s="22"/>
      <c r="BMB153" s="22"/>
      <c r="BMC153" s="22"/>
      <c r="BMD153" s="22"/>
      <c r="BME153" s="22"/>
      <c r="BMF153" s="22"/>
      <c r="BMG153" s="22"/>
      <c r="BMH153" s="22"/>
      <c r="BMI153" s="22"/>
      <c r="BMJ153" s="22"/>
      <c r="BMK153" s="22"/>
      <c r="BML153" s="22"/>
      <c r="BMM153" s="22"/>
      <c r="BMN153" s="22"/>
      <c r="BMO153" s="22"/>
      <c r="BMP153" s="22"/>
      <c r="BMQ153" s="22"/>
      <c r="BMR153" s="22"/>
      <c r="BMS153" s="22"/>
      <c r="BMT153" s="22"/>
      <c r="BMU153" s="22"/>
      <c r="BMV153" s="22"/>
      <c r="BMW153" s="22"/>
      <c r="BMX153" s="22"/>
      <c r="BMY153" s="22"/>
      <c r="BMZ153" s="22"/>
      <c r="BNA153" s="22"/>
      <c r="BNB153" s="22"/>
      <c r="BNC153" s="22"/>
      <c r="BND153" s="22"/>
      <c r="BNE153" s="22"/>
      <c r="BNF153" s="22"/>
      <c r="BNG153" s="22"/>
      <c r="BNH153" s="22"/>
      <c r="BNI153" s="22"/>
      <c r="BNJ153" s="22"/>
      <c r="BNK153" s="22"/>
      <c r="BNL153" s="22"/>
      <c r="BNM153" s="22"/>
      <c r="BNN153" s="22"/>
      <c r="BNO153" s="22"/>
      <c r="BNP153" s="22"/>
      <c r="BNQ153" s="22"/>
      <c r="BNR153" s="22"/>
      <c r="BNS153" s="22"/>
      <c r="BNT153" s="22"/>
      <c r="BNU153" s="22"/>
      <c r="BNV153" s="22"/>
      <c r="BNW153" s="22"/>
      <c r="BNX153" s="22"/>
      <c r="BNY153" s="22"/>
      <c r="BNZ153" s="22"/>
      <c r="BOA153" s="22"/>
      <c r="BOB153" s="22"/>
      <c r="BOC153" s="22"/>
      <c r="BOD153" s="22"/>
      <c r="BOE153" s="22"/>
      <c r="BOF153" s="22"/>
      <c r="BOG153" s="22"/>
      <c r="BOH153" s="22"/>
      <c r="BOI153" s="22"/>
      <c r="BOJ153" s="22"/>
      <c r="BOK153" s="22"/>
      <c r="BOL153" s="22"/>
      <c r="BOM153" s="22"/>
      <c r="BON153" s="22"/>
      <c r="BOO153" s="22"/>
      <c r="BOP153" s="22"/>
      <c r="BOQ153" s="22"/>
      <c r="BOR153" s="22"/>
      <c r="BOS153" s="22"/>
      <c r="BOT153" s="22"/>
      <c r="BOU153" s="22"/>
      <c r="BOV153" s="22"/>
      <c r="BOW153" s="22"/>
      <c r="BOX153" s="22"/>
      <c r="BOY153" s="22"/>
      <c r="BOZ153" s="22"/>
      <c r="BPA153" s="22"/>
      <c r="BPB153" s="22"/>
      <c r="BPC153" s="22"/>
      <c r="BPD153" s="22"/>
      <c r="BPE153" s="22"/>
      <c r="BPF153" s="22"/>
      <c r="BPG153" s="22"/>
      <c r="BPH153" s="22"/>
      <c r="BPI153" s="22"/>
      <c r="BPJ153" s="22"/>
      <c r="BPK153" s="22"/>
      <c r="BPL153" s="22"/>
      <c r="BPM153" s="22"/>
      <c r="BPN153" s="22"/>
      <c r="BPO153" s="22"/>
      <c r="BPP153" s="22"/>
      <c r="BPQ153" s="22"/>
      <c r="BPR153" s="22"/>
      <c r="BPS153" s="22"/>
      <c r="BPT153" s="22"/>
      <c r="BPU153" s="22"/>
      <c r="BPV153" s="22"/>
      <c r="BPW153" s="22"/>
      <c r="BPX153" s="22"/>
      <c r="BPY153" s="22"/>
      <c r="BPZ153" s="22"/>
      <c r="BQA153" s="22"/>
      <c r="BQB153" s="22"/>
      <c r="BQC153" s="22"/>
      <c r="BQD153" s="22"/>
      <c r="BQE153" s="22"/>
      <c r="BQF153" s="22"/>
      <c r="BQG153" s="22"/>
      <c r="BQH153" s="22"/>
      <c r="BQI153" s="22"/>
      <c r="BQJ153" s="22"/>
      <c r="BQK153" s="22"/>
      <c r="BQL153" s="22"/>
      <c r="BQM153" s="22"/>
      <c r="BQN153" s="22"/>
      <c r="BQO153" s="22"/>
      <c r="BQP153" s="22"/>
      <c r="BQQ153" s="22"/>
      <c r="BQR153" s="22"/>
      <c r="BQS153" s="22"/>
      <c r="BQT153" s="22"/>
      <c r="BQU153" s="22"/>
      <c r="BQV153" s="22"/>
      <c r="BQW153" s="22"/>
      <c r="BQX153" s="22"/>
      <c r="BQY153" s="22"/>
      <c r="BQZ153" s="22"/>
      <c r="BRA153" s="22"/>
      <c r="BRB153" s="22"/>
      <c r="BRC153" s="22"/>
      <c r="BRD153" s="22"/>
      <c r="BRE153" s="22"/>
      <c r="BRF153" s="22"/>
      <c r="BRG153" s="22"/>
      <c r="BRH153" s="22"/>
      <c r="BRI153" s="22"/>
      <c r="BRJ153" s="22"/>
      <c r="BRK153" s="22"/>
      <c r="BRL153" s="22"/>
      <c r="BRM153" s="22"/>
      <c r="BRN153" s="22"/>
      <c r="BRO153" s="22"/>
      <c r="BRP153" s="22"/>
      <c r="BRQ153" s="22"/>
      <c r="BRR153" s="22"/>
      <c r="BRS153" s="22"/>
      <c r="BRT153" s="22"/>
      <c r="BRU153" s="22"/>
      <c r="BRV153" s="22"/>
      <c r="BRW153" s="22"/>
      <c r="BRX153" s="22"/>
      <c r="BRY153" s="22"/>
      <c r="BRZ153" s="22"/>
      <c r="BSA153" s="22"/>
      <c r="BSB153" s="22"/>
      <c r="BSC153" s="22"/>
      <c r="BSD153" s="22"/>
      <c r="BSE153" s="22"/>
      <c r="BSF153" s="22"/>
      <c r="BSG153" s="22"/>
      <c r="BSH153" s="22"/>
      <c r="BSI153" s="22"/>
      <c r="BSJ153" s="22"/>
      <c r="BSK153" s="22"/>
      <c r="BSL153" s="22"/>
      <c r="BSM153" s="22"/>
      <c r="BSN153" s="22"/>
      <c r="BSO153" s="22"/>
      <c r="BSP153" s="22"/>
      <c r="BSQ153" s="22"/>
      <c r="BSR153" s="22"/>
      <c r="BSS153" s="22"/>
      <c r="BST153" s="22"/>
      <c r="BSU153" s="22"/>
      <c r="BSV153" s="22"/>
      <c r="BSW153" s="22"/>
      <c r="BSX153" s="22"/>
      <c r="BSY153" s="22"/>
      <c r="BSZ153" s="22"/>
      <c r="BTA153" s="22"/>
      <c r="BTB153" s="22"/>
      <c r="BTC153" s="22"/>
      <c r="BTD153" s="22"/>
      <c r="BTE153" s="22"/>
      <c r="BTF153" s="22"/>
      <c r="BTG153" s="22"/>
      <c r="BTH153" s="22"/>
      <c r="BTI153" s="22"/>
      <c r="BTJ153" s="22"/>
      <c r="BTK153" s="22"/>
      <c r="BTL153" s="22"/>
      <c r="BTM153" s="22"/>
      <c r="BTN153" s="22"/>
      <c r="BTO153" s="22"/>
      <c r="BTP153" s="22"/>
      <c r="BTQ153" s="22"/>
      <c r="BTR153" s="22"/>
      <c r="BTS153" s="22"/>
      <c r="BTT153" s="22"/>
      <c r="BTU153" s="22"/>
      <c r="BTV153" s="22"/>
      <c r="BTW153" s="22"/>
      <c r="BTX153" s="22"/>
      <c r="BTY153" s="22"/>
      <c r="BTZ153" s="22"/>
      <c r="BUA153" s="22"/>
      <c r="BUB153" s="22"/>
      <c r="BUC153" s="22"/>
      <c r="BUD153" s="22"/>
      <c r="BUE153" s="22"/>
      <c r="BUF153" s="22"/>
      <c r="BUG153" s="22"/>
      <c r="BUH153" s="22"/>
      <c r="BUI153" s="22"/>
      <c r="BUJ153" s="22"/>
      <c r="BUK153" s="22"/>
      <c r="BUL153" s="22"/>
      <c r="BUM153" s="22"/>
      <c r="BUN153" s="22"/>
      <c r="BUO153" s="22"/>
      <c r="BUP153" s="22"/>
      <c r="BUQ153" s="22"/>
      <c r="BUR153" s="22"/>
      <c r="BUS153" s="22"/>
      <c r="BUT153" s="22"/>
      <c r="BUU153" s="22"/>
      <c r="BUV153" s="22"/>
      <c r="BUW153" s="22"/>
      <c r="BUX153" s="22"/>
      <c r="BUY153" s="22"/>
      <c r="BUZ153" s="22"/>
      <c r="BVA153" s="22"/>
      <c r="BVB153" s="22"/>
      <c r="BVC153" s="22"/>
      <c r="BVD153" s="22"/>
      <c r="BVE153" s="22"/>
      <c r="BVF153" s="22"/>
      <c r="BVG153" s="22"/>
      <c r="BVH153" s="22"/>
      <c r="BVI153" s="22"/>
      <c r="BVJ153" s="22"/>
      <c r="BVK153" s="22"/>
      <c r="BVL153" s="22"/>
      <c r="BVM153" s="22"/>
      <c r="BVN153" s="22"/>
      <c r="BVO153" s="22"/>
      <c r="BVP153" s="22"/>
      <c r="BVQ153" s="22"/>
      <c r="BVR153" s="22"/>
      <c r="BVS153" s="22"/>
      <c r="BVT153" s="22"/>
      <c r="BVU153" s="22"/>
      <c r="BVV153" s="22"/>
      <c r="BVW153" s="22"/>
      <c r="BVX153" s="22"/>
      <c r="BVY153" s="22"/>
      <c r="BVZ153" s="22"/>
      <c r="BWA153" s="22"/>
      <c r="BWB153" s="22"/>
      <c r="BWC153" s="22"/>
      <c r="BWD153" s="22"/>
      <c r="BWE153" s="22"/>
      <c r="BWF153" s="22"/>
      <c r="BWG153" s="22"/>
      <c r="BWH153" s="22"/>
      <c r="BWI153" s="22"/>
      <c r="BWJ153" s="22"/>
      <c r="BWK153" s="22"/>
      <c r="BWL153" s="22"/>
      <c r="BWM153" s="22"/>
      <c r="BWN153" s="22"/>
      <c r="BWO153" s="22"/>
      <c r="BWP153" s="22"/>
      <c r="BWQ153" s="22"/>
      <c r="BWR153" s="22"/>
      <c r="BWS153" s="22"/>
      <c r="BWT153" s="22"/>
      <c r="BWU153" s="22"/>
      <c r="BWV153" s="22"/>
      <c r="BWW153" s="22"/>
      <c r="BWX153" s="22"/>
      <c r="BWY153" s="22"/>
      <c r="BWZ153" s="22"/>
      <c r="BXA153" s="22"/>
      <c r="BXB153" s="22"/>
      <c r="BXC153" s="22"/>
      <c r="BXD153" s="22"/>
      <c r="BXE153" s="22"/>
      <c r="BXF153" s="22"/>
      <c r="BXG153" s="22"/>
      <c r="BXH153" s="22"/>
      <c r="BXI153" s="22"/>
      <c r="BXJ153" s="22"/>
      <c r="BXK153" s="22"/>
      <c r="BXL153" s="22"/>
      <c r="BXM153" s="22"/>
      <c r="BXN153" s="22"/>
      <c r="BXO153" s="22"/>
      <c r="BXP153" s="22"/>
      <c r="BXQ153" s="22"/>
      <c r="BXR153" s="22"/>
      <c r="BXS153" s="22"/>
      <c r="BXT153" s="22"/>
      <c r="BXU153" s="22"/>
      <c r="BXV153" s="22"/>
      <c r="BXW153" s="22"/>
      <c r="BXX153" s="22"/>
      <c r="BXY153" s="22"/>
      <c r="BXZ153" s="22"/>
      <c r="BYA153" s="22"/>
      <c r="BYB153" s="22"/>
      <c r="BYC153" s="22"/>
      <c r="BYD153" s="22"/>
      <c r="BYE153" s="22"/>
      <c r="BYF153" s="22"/>
      <c r="BYG153" s="22"/>
      <c r="BYH153" s="22"/>
      <c r="BYI153" s="22"/>
      <c r="BYJ153" s="22"/>
      <c r="BYK153" s="22"/>
      <c r="BYL153" s="22"/>
      <c r="BYM153" s="22"/>
      <c r="BYN153" s="22"/>
      <c r="BYO153" s="22"/>
      <c r="BYP153" s="22"/>
      <c r="BYQ153" s="22"/>
      <c r="BYR153" s="22"/>
      <c r="BYS153" s="22"/>
      <c r="BYT153" s="22"/>
      <c r="BYU153" s="22"/>
      <c r="BYV153" s="22"/>
      <c r="BYW153" s="22"/>
      <c r="BYX153" s="22"/>
      <c r="BYY153" s="22"/>
      <c r="BYZ153" s="22"/>
      <c r="BZA153" s="22"/>
      <c r="BZB153" s="22"/>
      <c r="BZC153" s="22"/>
      <c r="BZD153" s="22"/>
      <c r="BZE153" s="22"/>
      <c r="BZF153" s="22"/>
      <c r="BZG153" s="22"/>
      <c r="BZH153" s="22"/>
      <c r="BZI153" s="22"/>
      <c r="BZJ153" s="22"/>
      <c r="BZK153" s="22"/>
      <c r="BZL153" s="22"/>
      <c r="BZM153" s="22"/>
      <c r="BZN153" s="22"/>
      <c r="BZO153" s="22"/>
      <c r="BZP153" s="22"/>
      <c r="BZQ153" s="22"/>
      <c r="BZR153" s="22"/>
      <c r="BZS153" s="22"/>
      <c r="BZT153" s="22"/>
      <c r="BZU153" s="22"/>
      <c r="BZV153" s="22"/>
      <c r="BZW153" s="22"/>
      <c r="BZX153" s="22"/>
      <c r="BZY153" s="22"/>
      <c r="BZZ153" s="22"/>
      <c r="CAA153" s="22"/>
      <c r="CAB153" s="22"/>
      <c r="CAC153" s="22"/>
      <c r="CAD153" s="22"/>
      <c r="CAE153" s="22"/>
      <c r="CAF153" s="22"/>
      <c r="CAG153" s="22"/>
      <c r="CAH153" s="22"/>
      <c r="CAI153" s="22"/>
      <c r="CAJ153" s="22"/>
      <c r="CAK153" s="22"/>
      <c r="CAL153" s="22"/>
      <c r="CAM153" s="22"/>
      <c r="CAN153" s="22"/>
      <c r="CAO153" s="22"/>
      <c r="CAP153" s="22"/>
      <c r="CAQ153" s="22"/>
      <c r="CAR153" s="22"/>
      <c r="CAS153" s="22"/>
      <c r="CAT153" s="22"/>
      <c r="CAU153" s="22"/>
      <c r="CAV153" s="22"/>
      <c r="CAW153" s="22"/>
      <c r="CAX153" s="22"/>
      <c r="CAY153" s="22"/>
      <c r="CAZ153" s="22"/>
      <c r="CBA153" s="22"/>
      <c r="CBB153" s="22"/>
      <c r="CBC153" s="22"/>
      <c r="CBD153" s="22"/>
      <c r="CBE153" s="22"/>
      <c r="CBF153" s="22"/>
      <c r="CBG153" s="22"/>
      <c r="CBH153" s="22"/>
      <c r="CBI153" s="22"/>
      <c r="CBJ153" s="22"/>
      <c r="CBK153" s="22"/>
      <c r="CBL153" s="22"/>
      <c r="CBM153" s="22"/>
      <c r="CBN153" s="22"/>
      <c r="CBO153" s="22"/>
      <c r="CBP153" s="22"/>
      <c r="CBQ153" s="22"/>
      <c r="CBR153" s="22"/>
      <c r="CBS153" s="22"/>
      <c r="CBT153" s="22"/>
      <c r="CBU153" s="22"/>
      <c r="CBV153" s="22"/>
      <c r="CBW153" s="22"/>
      <c r="CBX153" s="22"/>
      <c r="CBY153" s="22"/>
      <c r="CBZ153" s="22"/>
      <c r="CCA153" s="22"/>
      <c r="CCB153" s="22"/>
      <c r="CCC153" s="22"/>
      <c r="CCD153" s="22"/>
      <c r="CCE153" s="22"/>
      <c r="CCF153" s="22"/>
      <c r="CCG153" s="22"/>
      <c r="CCH153" s="22"/>
      <c r="CCI153" s="22"/>
      <c r="CCJ153" s="22"/>
      <c r="CCK153" s="22"/>
      <c r="CCL153" s="22"/>
      <c r="CCM153" s="22"/>
      <c r="CCN153" s="22"/>
      <c r="CCO153" s="22"/>
      <c r="CCP153" s="22"/>
      <c r="CCQ153" s="22"/>
      <c r="CCR153" s="22"/>
      <c r="CCS153" s="22"/>
      <c r="CCT153" s="22"/>
      <c r="CCU153" s="22"/>
      <c r="CCV153" s="22"/>
      <c r="CCW153" s="22"/>
      <c r="CCX153" s="22"/>
      <c r="CCY153" s="22"/>
      <c r="CCZ153" s="22"/>
      <c r="CDA153" s="22"/>
      <c r="CDB153" s="22"/>
      <c r="CDC153" s="22"/>
      <c r="CDD153" s="22"/>
      <c r="CDE153" s="22"/>
      <c r="CDF153" s="22"/>
      <c r="CDG153" s="22"/>
      <c r="CDH153" s="22"/>
      <c r="CDI153" s="22"/>
      <c r="CDJ153" s="22"/>
      <c r="CDK153" s="22"/>
      <c r="CDL153" s="22"/>
      <c r="CDM153" s="22"/>
      <c r="CDN153" s="22"/>
      <c r="CDO153" s="22"/>
      <c r="CDP153" s="22"/>
      <c r="CDQ153" s="22"/>
      <c r="CDR153" s="22"/>
      <c r="CDS153" s="22"/>
      <c r="CDT153" s="22"/>
      <c r="CDU153" s="22"/>
      <c r="CDV153" s="22"/>
      <c r="CDW153" s="22"/>
      <c r="CDX153" s="22"/>
      <c r="CDY153" s="22"/>
      <c r="CDZ153" s="22"/>
      <c r="CEA153" s="22"/>
      <c r="CEB153" s="22"/>
      <c r="CEC153" s="22"/>
      <c r="CED153" s="22"/>
      <c r="CEE153" s="22"/>
      <c r="CEF153" s="22"/>
      <c r="CEG153" s="22"/>
      <c r="CEH153" s="22"/>
      <c r="CEI153" s="22"/>
      <c r="CEJ153" s="22"/>
      <c r="CEK153" s="22"/>
      <c r="CEL153" s="22"/>
      <c r="CEM153" s="22"/>
      <c r="CEN153" s="22"/>
      <c r="CEO153" s="22"/>
      <c r="CEP153" s="22"/>
      <c r="CEQ153" s="22"/>
      <c r="CER153" s="22"/>
      <c r="CES153" s="22"/>
      <c r="CET153" s="22"/>
      <c r="CEU153" s="22"/>
      <c r="CEV153" s="22"/>
      <c r="CEW153" s="22"/>
      <c r="CEX153" s="22"/>
      <c r="CEY153" s="22"/>
      <c r="CEZ153" s="22"/>
      <c r="CFA153" s="22"/>
      <c r="CFB153" s="22"/>
      <c r="CFC153" s="22"/>
      <c r="CFD153" s="22"/>
      <c r="CFE153" s="22"/>
      <c r="CFF153" s="22"/>
      <c r="CFG153" s="22"/>
      <c r="CFH153" s="22"/>
      <c r="CFI153" s="22"/>
      <c r="CFJ153" s="22"/>
      <c r="CFK153" s="22"/>
      <c r="CFL153" s="22"/>
      <c r="CFM153" s="22"/>
      <c r="CFN153" s="22"/>
      <c r="CFO153" s="22"/>
      <c r="CFP153" s="22"/>
      <c r="CFQ153" s="22"/>
      <c r="CFR153" s="22"/>
      <c r="CFS153" s="22"/>
      <c r="CFT153" s="22"/>
      <c r="CFU153" s="22"/>
      <c r="CFV153" s="22"/>
      <c r="CFW153" s="22"/>
      <c r="CFX153" s="22"/>
      <c r="CFY153" s="22"/>
      <c r="CFZ153" s="22"/>
      <c r="CGA153" s="22"/>
      <c r="CGB153" s="22"/>
      <c r="CGC153" s="22"/>
      <c r="CGD153" s="22"/>
      <c r="CGE153" s="22"/>
      <c r="CGF153" s="22"/>
      <c r="CGG153" s="22"/>
      <c r="CGH153" s="22"/>
      <c r="CGI153" s="22"/>
      <c r="CGJ153" s="22"/>
      <c r="CGK153" s="22"/>
      <c r="CGL153" s="22"/>
      <c r="CGM153" s="22"/>
      <c r="CGN153" s="22"/>
      <c r="CGO153" s="22"/>
      <c r="CGP153" s="22"/>
      <c r="CGQ153" s="22"/>
      <c r="CGR153" s="22"/>
      <c r="CGS153" s="22"/>
      <c r="CGT153" s="22"/>
      <c r="CGU153" s="22"/>
      <c r="CGV153" s="22"/>
      <c r="CGW153" s="22"/>
      <c r="CGX153" s="22"/>
      <c r="CGY153" s="22"/>
      <c r="CGZ153" s="22"/>
      <c r="CHA153" s="22"/>
      <c r="CHB153" s="22"/>
      <c r="CHC153" s="22"/>
      <c r="CHD153" s="22"/>
      <c r="CHE153" s="22"/>
      <c r="CHF153" s="22"/>
      <c r="CHG153" s="22"/>
      <c r="CHH153" s="22"/>
      <c r="CHI153" s="22"/>
      <c r="CHJ153" s="22"/>
      <c r="CHK153" s="22"/>
      <c r="CHL153" s="22"/>
      <c r="CHM153" s="22"/>
      <c r="CHN153" s="22"/>
      <c r="CHO153" s="22"/>
      <c r="CHP153" s="22"/>
      <c r="CHQ153" s="22"/>
      <c r="CHR153" s="22"/>
      <c r="CHS153" s="22"/>
      <c r="CHT153" s="22"/>
      <c r="CHU153" s="22"/>
      <c r="CHV153" s="22"/>
      <c r="CHW153" s="22"/>
      <c r="CHX153" s="22"/>
      <c r="CHY153" s="22"/>
      <c r="CHZ153" s="22"/>
      <c r="CIA153" s="22"/>
      <c r="CIB153" s="22"/>
      <c r="CIC153" s="22"/>
      <c r="CID153" s="22"/>
      <c r="CIE153" s="22"/>
      <c r="CIF153" s="22"/>
      <c r="CIG153" s="22"/>
      <c r="CIH153" s="22"/>
      <c r="CII153" s="22"/>
      <c r="CIJ153" s="22"/>
      <c r="CIK153" s="22"/>
      <c r="CIL153" s="22"/>
      <c r="CIM153" s="22"/>
      <c r="CIN153" s="22"/>
      <c r="CIO153" s="22"/>
      <c r="CIP153" s="22"/>
      <c r="CIQ153" s="22"/>
      <c r="CIR153" s="22"/>
      <c r="CIS153" s="22"/>
      <c r="CIT153" s="22"/>
      <c r="CIU153" s="22"/>
      <c r="CIV153" s="22"/>
      <c r="CIW153" s="22"/>
      <c r="CIX153" s="22"/>
      <c r="CIY153" s="22"/>
      <c r="CIZ153" s="22"/>
      <c r="CJA153" s="22"/>
      <c r="CJB153" s="22"/>
      <c r="CJC153" s="22"/>
      <c r="CJD153" s="22"/>
      <c r="CJE153" s="22"/>
      <c r="CJF153" s="22"/>
      <c r="CJG153" s="22"/>
      <c r="CJH153" s="22"/>
      <c r="CJI153" s="22"/>
      <c r="CJJ153" s="22"/>
      <c r="CJK153" s="22"/>
      <c r="CJL153" s="22"/>
      <c r="CJM153" s="22"/>
      <c r="CJN153" s="22"/>
      <c r="CJO153" s="22"/>
      <c r="CJP153" s="22"/>
      <c r="CJQ153" s="22"/>
      <c r="CJR153" s="22"/>
      <c r="CJS153" s="22"/>
      <c r="CJT153" s="22"/>
      <c r="CJU153" s="22"/>
      <c r="CJV153" s="22"/>
      <c r="CJW153" s="22"/>
      <c r="CJX153" s="22"/>
      <c r="CJY153" s="22"/>
      <c r="CJZ153" s="22"/>
      <c r="CKA153" s="22"/>
      <c r="CKB153" s="22"/>
      <c r="CKC153" s="22"/>
      <c r="CKD153" s="22"/>
      <c r="CKE153" s="22"/>
      <c r="CKF153" s="22"/>
      <c r="CKG153" s="22"/>
      <c r="CKH153" s="22"/>
      <c r="CKI153" s="22"/>
      <c r="CKJ153" s="22"/>
      <c r="CKK153" s="22"/>
      <c r="CKL153" s="22"/>
      <c r="CKM153" s="22"/>
      <c r="CKN153" s="22"/>
      <c r="CKO153" s="22"/>
      <c r="CKP153" s="22"/>
      <c r="CKQ153" s="22"/>
      <c r="CKR153" s="22"/>
      <c r="CKS153" s="22"/>
      <c r="CKT153" s="22"/>
      <c r="CKU153" s="22"/>
      <c r="CKV153" s="22"/>
      <c r="CKW153" s="22"/>
      <c r="CKX153" s="22"/>
      <c r="CKY153" s="22"/>
      <c r="CKZ153" s="22"/>
      <c r="CLA153" s="22"/>
      <c r="CLB153" s="22"/>
      <c r="CLC153" s="22"/>
      <c r="CLD153" s="22"/>
      <c r="CLE153" s="22"/>
      <c r="CLF153" s="22"/>
      <c r="CLG153" s="22"/>
      <c r="CLH153" s="22"/>
      <c r="CLI153" s="22"/>
      <c r="CLJ153" s="22"/>
      <c r="CLK153" s="22"/>
      <c r="CLL153" s="22"/>
      <c r="CLM153" s="22"/>
      <c r="CLN153" s="22"/>
      <c r="CLO153" s="22"/>
      <c r="CLP153" s="22"/>
      <c r="CLQ153" s="22"/>
      <c r="CLR153" s="22"/>
      <c r="CLS153" s="22"/>
      <c r="CLT153" s="22"/>
      <c r="CLU153" s="22"/>
      <c r="CLV153" s="22"/>
      <c r="CLW153" s="22"/>
      <c r="CLX153" s="22"/>
      <c r="CLY153" s="22"/>
      <c r="CLZ153" s="22"/>
      <c r="CMA153" s="22"/>
      <c r="CMB153" s="22"/>
      <c r="CMC153" s="22"/>
      <c r="CMD153" s="22"/>
      <c r="CME153" s="22"/>
      <c r="CMF153" s="22"/>
      <c r="CMG153" s="22"/>
      <c r="CMH153" s="22"/>
      <c r="CMI153" s="22"/>
      <c r="CMJ153" s="22"/>
      <c r="CMK153" s="22"/>
      <c r="CML153" s="22"/>
      <c r="CMM153" s="22"/>
      <c r="CMN153" s="22"/>
      <c r="CMO153" s="22"/>
      <c r="CMP153" s="22"/>
      <c r="CMQ153" s="22"/>
      <c r="CMR153" s="22"/>
      <c r="CMS153" s="22"/>
      <c r="CMT153" s="22"/>
      <c r="CMU153" s="22"/>
      <c r="CMV153" s="22"/>
      <c r="CMW153" s="22"/>
      <c r="CMX153" s="22"/>
      <c r="CMY153" s="22"/>
      <c r="CMZ153" s="22"/>
      <c r="CNA153" s="22"/>
      <c r="CNB153" s="22"/>
      <c r="CNC153" s="22"/>
      <c r="CND153" s="22"/>
      <c r="CNE153" s="22"/>
      <c r="CNF153" s="22"/>
      <c r="CNG153" s="22"/>
      <c r="CNH153" s="22"/>
      <c r="CNI153" s="22"/>
      <c r="CNJ153" s="22"/>
      <c r="CNK153" s="22"/>
      <c r="CNL153" s="22"/>
      <c r="CNM153" s="22"/>
      <c r="CNN153" s="22"/>
      <c r="CNO153" s="22"/>
      <c r="CNP153" s="22"/>
      <c r="CNQ153" s="22"/>
      <c r="CNR153" s="22"/>
      <c r="CNS153" s="22"/>
      <c r="CNT153" s="22"/>
      <c r="CNU153" s="22"/>
      <c r="CNV153" s="22"/>
      <c r="CNW153" s="22"/>
      <c r="CNX153" s="22"/>
      <c r="CNY153" s="22"/>
      <c r="CNZ153" s="22"/>
      <c r="COA153" s="22"/>
      <c r="COB153" s="22"/>
      <c r="COC153" s="22"/>
      <c r="COD153" s="22"/>
      <c r="COE153" s="22"/>
      <c r="COF153" s="22"/>
      <c r="COG153" s="22"/>
      <c r="COH153" s="22"/>
      <c r="COI153" s="22"/>
      <c r="COJ153" s="22"/>
      <c r="COK153" s="22"/>
      <c r="COL153" s="22"/>
      <c r="COM153" s="22"/>
      <c r="CON153" s="22"/>
      <c r="COO153" s="22"/>
      <c r="COP153" s="22"/>
      <c r="COQ153" s="22"/>
      <c r="COR153" s="22"/>
      <c r="COS153" s="22"/>
      <c r="COT153" s="22"/>
      <c r="COU153" s="22"/>
      <c r="COV153" s="22"/>
      <c r="COW153" s="22"/>
      <c r="COX153" s="22"/>
      <c r="COY153" s="22"/>
      <c r="COZ153" s="22"/>
      <c r="CPA153" s="22"/>
      <c r="CPB153" s="22"/>
      <c r="CPC153" s="22"/>
      <c r="CPD153" s="22"/>
      <c r="CPE153" s="22"/>
      <c r="CPF153" s="22"/>
      <c r="CPG153" s="22"/>
      <c r="CPH153" s="22"/>
      <c r="CPI153" s="22"/>
      <c r="CPJ153" s="22"/>
      <c r="CPK153" s="22"/>
      <c r="CPL153" s="22"/>
      <c r="CPM153" s="22"/>
      <c r="CPN153" s="22"/>
      <c r="CPO153" s="22"/>
      <c r="CPP153" s="22"/>
      <c r="CPQ153" s="22"/>
      <c r="CPR153" s="22"/>
      <c r="CPS153" s="22"/>
      <c r="CPT153" s="22"/>
      <c r="CPU153" s="22"/>
      <c r="CPV153" s="22"/>
      <c r="CPW153" s="22"/>
      <c r="CPX153" s="22"/>
      <c r="CPY153" s="22"/>
      <c r="CPZ153" s="22"/>
      <c r="CQA153" s="22"/>
      <c r="CQB153" s="22"/>
      <c r="CQC153" s="22"/>
      <c r="CQD153" s="22"/>
      <c r="CQE153" s="22"/>
      <c r="CQF153" s="22"/>
      <c r="CQG153" s="22"/>
      <c r="CQH153" s="22"/>
      <c r="CQI153" s="22"/>
      <c r="CQJ153" s="22"/>
      <c r="CQK153" s="22"/>
      <c r="CQL153" s="22"/>
      <c r="CQM153" s="22"/>
      <c r="CQN153" s="22"/>
      <c r="CQO153" s="22"/>
      <c r="CQP153" s="22"/>
      <c r="CQQ153" s="22"/>
      <c r="CQR153" s="22"/>
      <c r="CQS153" s="22"/>
      <c r="CQT153" s="22"/>
      <c r="CQU153" s="22"/>
      <c r="CQV153" s="22"/>
      <c r="CQW153" s="22"/>
      <c r="CQX153" s="22"/>
      <c r="CQY153" s="22"/>
      <c r="CQZ153" s="22"/>
      <c r="CRA153" s="22"/>
      <c r="CRB153" s="22"/>
      <c r="CRC153" s="22"/>
      <c r="CRD153" s="22"/>
      <c r="CRE153" s="22"/>
      <c r="CRF153" s="22"/>
      <c r="CRG153" s="22"/>
      <c r="CRH153" s="22"/>
      <c r="CRI153" s="22"/>
      <c r="CRJ153" s="22"/>
      <c r="CRK153" s="22"/>
      <c r="CRL153" s="22"/>
      <c r="CRM153" s="22"/>
      <c r="CRN153" s="22"/>
      <c r="CRO153" s="22"/>
      <c r="CRP153" s="22"/>
      <c r="CRQ153" s="22"/>
      <c r="CRR153" s="22"/>
      <c r="CRS153" s="22"/>
      <c r="CRT153" s="22"/>
      <c r="CRU153" s="22"/>
      <c r="CRV153" s="22"/>
      <c r="CRW153" s="22"/>
      <c r="CRX153" s="22"/>
      <c r="CRY153" s="22"/>
      <c r="CRZ153" s="22"/>
      <c r="CSA153" s="22"/>
      <c r="CSB153" s="22"/>
      <c r="CSC153" s="22"/>
      <c r="CSD153" s="22"/>
      <c r="CSE153" s="22"/>
      <c r="CSF153" s="22"/>
      <c r="CSG153" s="22"/>
      <c r="CSH153" s="22"/>
      <c r="CSI153" s="22"/>
      <c r="CSJ153" s="22"/>
      <c r="CSK153" s="22"/>
      <c r="CSL153" s="22"/>
      <c r="CSM153" s="22"/>
      <c r="CSN153" s="22"/>
      <c r="CSO153" s="22"/>
      <c r="CSP153" s="22"/>
      <c r="CSQ153" s="22"/>
      <c r="CSR153" s="22"/>
      <c r="CSS153" s="22"/>
      <c r="CST153" s="22"/>
      <c r="CSU153" s="22"/>
      <c r="CSV153" s="22"/>
      <c r="CSW153" s="22"/>
      <c r="CSX153" s="22"/>
      <c r="CSY153" s="22"/>
      <c r="CSZ153" s="22"/>
      <c r="CTA153" s="22"/>
      <c r="CTB153" s="22"/>
      <c r="CTC153" s="22"/>
      <c r="CTD153" s="22"/>
      <c r="CTE153" s="22"/>
      <c r="CTF153" s="22"/>
      <c r="CTG153" s="22"/>
      <c r="CTH153" s="22"/>
      <c r="CTI153" s="22"/>
      <c r="CTJ153" s="22"/>
      <c r="CTK153" s="22"/>
      <c r="CTL153" s="22"/>
      <c r="CTM153" s="22"/>
      <c r="CTN153" s="22"/>
      <c r="CTO153" s="22"/>
      <c r="CTP153" s="22"/>
      <c r="CTQ153" s="22"/>
      <c r="CTR153" s="22"/>
      <c r="CTS153" s="22"/>
      <c r="CTT153" s="22"/>
      <c r="CTU153" s="22"/>
      <c r="CTV153" s="22"/>
      <c r="CTW153" s="22"/>
      <c r="CTX153" s="22"/>
      <c r="CTY153" s="22"/>
      <c r="CTZ153" s="22"/>
      <c r="CUA153" s="22"/>
      <c r="CUB153" s="22"/>
      <c r="CUC153" s="22"/>
      <c r="CUD153" s="22"/>
      <c r="CUE153" s="22"/>
      <c r="CUF153" s="22"/>
      <c r="CUG153" s="22"/>
      <c r="CUH153" s="22"/>
      <c r="CUI153" s="22"/>
      <c r="CUJ153" s="22"/>
      <c r="CUK153" s="22"/>
      <c r="CUL153" s="22"/>
      <c r="CUM153" s="22"/>
      <c r="CUN153" s="22"/>
      <c r="CUO153" s="22"/>
      <c r="CUP153" s="22"/>
      <c r="CUQ153" s="22"/>
      <c r="CUR153" s="22"/>
      <c r="CUS153" s="22"/>
      <c r="CUT153" s="22"/>
      <c r="CUU153" s="22"/>
      <c r="CUV153" s="22"/>
      <c r="CUW153" s="22"/>
      <c r="CUX153" s="22"/>
      <c r="CUY153" s="22"/>
      <c r="CUZ153" s="22"/>
      <c r="CVA153" s="22"/>
      <c r="CVB153" s="22"/>
      <c r="CVC153" s="22"/>
      <c r="CVD153" s="22"/>
      <c r="CVE153" s="22"/>
      <c r="CVF153" s="22"/>
      <c r="CVG153" s="22"/>
      <c r="CVH153" s="22"/>
      <c r="CVI153" s="22"/>
      <c r="CVJ153" s="22"/>
      <c r="CVK153" s="22"/>
      <c r="CVL153" s="22"/>
      <c r="CVM153" s="22"/>
      <c r="CVN153" s="22"/>
      <c r="CVO153" s="22"/>
      <c r="CVP153" s="22"/>
      <c r="CVQ153" s="22"/>
      <c r="CVR153" s="22"/>
      <c r="CVS153" s="22"/>
      <c r="CVT153" s="22"/>
      <c r="CVU153" s="22"/>
      <c r="CVV153" s="22"/>
      <c r="CVW153" s="22"/>
      <c r="CVX153" s="22"/>
      <c r="CVY153" s="22"/>
      <c r="CVZ153" s="22"/>
      <c r="CWA153" s="22"/>
      <c r="CWB153" s="22"/>
      <c r="CWC153" s="22"/>
      <c r="CWD153" s="22"/>
      <c r="CWE153" s="22"/>
      <c r="CWF153" s="22"/>
      <c r="CWG153" s="22"/>
      <c r="CWH153" s="22"/>
      <c r="CWI153" s="22"/>
      <c r="CWJ153" s="22"/>
      <c r="CWK153" s="22"/>
      <c r="CWL153" s="22"/>
      <c r="CWM153" s="22"/>
      <c r="CWN153" s="22"/>
      <c r="CWO153" s="22"/>
      <c r="CWP153" s="22"/>
      <c r="CWQ153" s="22"/>
      <c r="CWR153" s="22"/>
      <c r="CWS153" s="22"/>
      <c r="CWT153" s="22"/>
      <c r="CWU153" s="22"/>
      <c r="CWV153" s="22"/>
      <c r="CWW153" s="22"/>
      <c r="CWX153" s="22"/>
      <c r="CWY153" s="22"/>
      <c r="CWZ153" s="22"/>
      <c r="CXA153" s="22"/>
      <c r="CXB153" s="22"/>
      <c r="CXC153" s="22"/>
      <c r="CXD153" s="22"/>
      <c r="CXE153" s="22"/>
      <c r="CXF153" s="22"/>
      <c r="CXG153" s="22"/>
      <c r="CXH153" s="22"/>
      <c r="CXI153" s="22"/>
      <c r="CXJ153" s="22"/>
      <c r="CXK153" s="22"/>
      <c r="CXL153" s="22"/>
      <c r="CXM153" s="22"/>
      <c r="CXN153" s="22"/>
      <c r="CXO153" s="22"/>
      <c r="CXP153" s="22"/>
      <c r="CXQ153" s="22"/>
      <c r="CXR153" s="22"/>
      <c r="CXS153" s="22"/>
      <c r="CXT153" s="22"/>
      <c r="CXU153" s="22"/>
      <c r="CXV153" s="22"/>
      <c r="CXW153" s="22"/>
      <c r="CXX153" s="22"/>
      <c r="CXY153" s="22"/>
      <c r="CXZ153" s="22"/>
      <c r="CYA153" s="22"/>
      <c r="CYB153" s="22"/>
      <c r="CYC153" s="22"/>
      <c r="CYD153" s="22"/>
      <c r="CYE153" s="22"/>
      <c r="CYF153" s="22"/>
      <c r="CYG153" s="22"/>
      <c r="CYH153" s="22"/>
      <c r="CYI153" s="22"/>
      <c r="CYJ153" s="22"/>
      <c r="CYK153" s="22"/>
      <c r="CYL153" s="22"/>
      <c r="CYM153" s="22"/>
      <c r="CYN153" s="22"/>
      <c r="CYO153" s="22"/>
      <c r="CYP153" s="22"/>
      <c r="CYQ153" s="22"/>
      <c r="CYR153" s="22"/>
      <c r="CYS153" s="22"/>
      <c r="CYT153" s="22"/>
      <c r="CYU153" s="22"/>
      <c r="CYV153" s="22"/>
      <c r="CYW153" s="22"/>
      <c r="CYX153" s="22"/>
      <c r="CYY153" s="22"/>
      <c r="CYZ153" s="22"/>
      <c r="CZA153" s="22"/>
      <c r="CZB153" s="22"/>
      <c r="CZC153" s="22"/>
      <c r="CZD153" s="22"/>
      <c r="CZE153" s="22"/>
      <c r="CZF153" s="22"/>
      <c r="CZG153" s="22"/>
      <c r="CZH153" s="22"/>
      <c r="CZI153" s="22"/>
      <c r="CZJ153" s="22"/>
      <c r="CZK153" s="22"/>
      <c r="CZL153" s="22"/>
      <c r="CZM153" s="22"/>
      <c r="CZN153" s="22"/>
      <c r="CZO153" s="22"/>
      <c r="CZP153" s="22"/>
      <c r="CZQ153" s="22"/>
      <c r="CZR153" s="22"/>
      <c r="CZS153" s="22"/>
      <c r="CZT153" s="22"/>
      <c r="CZU153" s="22"/>
      <c r="CZV153" s="22"/>
      <c r="CZW153" s="22"/>
      <c r="CZX153" s="22"/>
      <c r="CZY153" s="22"/>
      <c r="CZZ153" s="22"/>
      <c r="DAA153" s="22"/>
      <c r="DAB153" s="22"/>
      <c r="DAC153" s="22"/>
      <c r="DAD153" s="22"/>
      <c r="DAE153" s="22"/>
      <c r="DAF153" s="22"/>
      <c r="DAG153" s="22"/>
      <c r="DAH153" s="22"/>
      <c r="DAI153" s="22"/>
      <c r="DAJ153" s="22"/>
      <c r="DAK153" s="22"/>
      <c r="DAL153" s="22"/>
      <c r="DAM153" s="22"/>
      <c r="DAN153" s="22"/>
      <c r="DAO153" s="22"/>
      <c r="DAP153" s="22"/>
      <c r="DAQ153" s="22"/>
      <c r="DAR153" s="22"/>
      <c r="DAS153" s="22"/>
      <c r="DAT153" s="22"/>
      <c r="DAU153" s="22"/>
      <c r="DAV153" s="22"/>
      <c r="DAW153" s="22"/>
      <c r="DAX153" s="22"/>
      <c r="DAY153" s="22"/>
      <c r="DAZ153" s="22"/>
      <c r="DBA153" s="22"/>
      <c r="DBB153" s="22"/>
      <c r="DBC153" s="22"/>
      <c r="DBD153" s="22"/>
      <c r="DBE153" s="22"/>
      <c r="DBF153" s="22"/>
      <c r="DBG153" s="22"/>
      <c r="DBH153" s="22"/>
      <c r="DBI153" s="22"/>
      <c r="DBJ153" s="22"/>
      <c r="DBK153" s="22"/>
      <c r="DBL153" s="22"/>
      <c r="DBM153" s="22"/>
      <c r="DBN153" s="22"/>
      <c r="DBO153" s="22"/>
      <c r="DBP153" s="22"/>
      <c r="DBQ153" s="22"/>
      <c r="DBR153" s="22"/>
      <c r="DBS153" s="22"/>
      <c r="DBT153" s="22"/>
      <c r="DBU153" s="22"/>
      <c r="DBV153" s="22"/>
      <c r="DBW153" s="22"/>
      <c r="DBX153" s="22"/>
      <c r="DBY153" s="22"/>
      <c r="DBZ153" s="22"/>
      <c r="DCA153" s="22"/>
      <c r="DCB153" s="22"/>
      <c r="DCC153" s="22"/>
      <c r="DCD153" s="22"/>
      <c r="DCE153" s="22"/>
      <c r="DCF153" s="22"/>
      <c r="DCG153" s="22"/>
      <c r="DCH153" s="22"/>
      <c r="DCI153" s="22"/>
      <c r="DCJ153" s="22"/>
      <c r="DCK153" s="22"/>
      <c r="DCL153" s="22"/>
      <c r="DCM153" s="22"/>
      <c r="DCN153" s="22"/>
      <c r="DCO153" s="22"/>
      <c r="DCP153" s="22"/>
      <c r="DCQ153" s="22"/>
      <c r="DCR153" s="22"/>
      <c r="DCS153" s="22"/>
      <c r="DCT153" s="22"/>
      <c r="DCU153" s="22"/>
      <c r="DCV153" s="22"/>
      <c r="DCW153" s="22"/>
      <c r="DCX153" s="22"/>
      <c r="DCY153" s="22"/>
      <c r="DCZ153" s="22"/>
      <c r="DDA153" s="22"/>
      <c r="DDB153" s="22"/>
      <c r="DDC153" s="22"/>
      <c r="DDD153" s="22"/>
      <c r="DDE153" s="22"/>
      <c r="DDF153" s="22"/>
      <c r="DDG153" s="22"/>
      <c r="DDH153" s="22"/>
      <c r="DDI153" s="22"/>
      <c r="DDJ153" s="22"/>
      <c r="DDK153" s="22"/>
      <c r="DDL153" s="22"/>
      <c r="DDM153" s="22"/>
      <c r="DDN153" s="22"/>
      <c r="DDO153" s="22"/>
      <c r="DDP153" s="22"/>
      <c r="DDQ153" s="22"/>
      <c r="DDR153" s="22"/>
      <c r="DDS153" s="22"/>
      <c r="DDT153" s="22"/>
      <c r="DDU153" s="22"/>
      <c r="DDV153" s="22"/>
      <c r="DDW153" s="22"/>
      <c r="DDX153" s="22"/>
      <c r="DDY153" s="22"/>
      <c r="DDZ153" s="22"/>
      <c r="DEA153" s="22"/>
      <c r="DEB153" s="22"/>
      <c r="DEC153" s="22"/>
      <c r="DED153" s="22"/>
      <c r="DEE153" s="22"/>
      <c r="DEF153" s="22"/>
      <c r="DEG153" s="22"/>
      <c r="DEH153" s="22"/>
      <c r="DEI153" s="22"/>
      <c r="DEJ153" s="22"/>
      <c r="DEK153" s="22"/>
      <c r="DEL153" s="22"/>
      <c r="DEM153" s="22"/>
      <c r="DEN153" s="22"/>
      <c r="DEO153" s="22"/>
      <c r="DEP153" s="22"/>
      <c r="DEQ153" s="22"/>
      <c r="DER153" s="22"/>
      <c r="DES153" s="22"/>
      <c r="DET153" s="22"/>
      <c r="DEU153" s="22"/>
      <c r="DEV153" s="22"/>
      <c r="DEW153" s="22"/>
      <c r="DEX153" s="22"/>
      <c r="DEY153" s="22"/>
      <c r="DEZ153" s="22"/>
      <c r="DFA153" s="22"/>
      <c r="DFB153" s="22"/>
      <c r="DFC153" s="22"/>
      <c r="DFD153" s="22"/>
      <c r="DFE153" s="22"/>
      <c r="DFF153" s="22"/>
      <c r="DFG153" s="22"/>
      <c r="DFH153" s="22"/>
      <c r="DFI153" s="22"/>
      <c r="DFJ153" s="22"/>
      <c r="DFK153" s="22"/>
      <c r="DFL153" s="22"/>
      <c r="DFM153" s="22"/>
      <c r="DFN153" s="22"/>
      <c r="DFO153" s="22"/>
      <c r="DFP153" s="22"/>
      <c r="DFQ153" s="22"/>
      <c r="DFR153" s="22"/>
      <c r="DFS153" s="22"/>
      <c r="DFT153" s="22"/>
      <c r="DFU153" s="22"/>
      <c r="DFV153" s="22"/>
      <c r="DFW153" s="22"/>
      <c r="DFX153" s="22"/>
      <c r="DFY153" s="22"/>
      <c r="DFZ153" s="22"/>
      <c r="DGA153" s="22"/>
      <c r="DGB153" s="22"/>
      <c r="DGC153" s="22"/>
      <c r="DGD153" s="22"/>
      <c r="DGE153" s="22"/>
      <c r="DGF153" s="22"/>
      <c r="DGG153" s="22"/>
      <c r="DGH153" s="22"/>
      <c r="DGI153" s="22"/>
      <c r="DGJ153" s="22"/>
      <c r="DGK153" s="22"/>
      <c r="DGL153" s="22"/>
      <c r="DGM153" s="22"/>
      <c r="DGN153" s="22"/>
      <c r="DGO153" s="22"/>
      <c r="DGP153" s="22"/>
      <c r="DGQ153" s="22"/>
      <c r="DGR153" s="22"/>
      <c r="DGS153" s="22"/>
      <c r="DGT153" s="22"/>
      <c r="DGU153" s="22"/>
      <c r="DGV153" s="22"/>
      <c r="DGW153" s="22"/>
      <c r="DGX153" s="22"/>
      <c r="DGY153" s="22"/>
      <c r="DGZ153" s="22"/>
      <c r="DHA153" s="22"/>
      <c r="DHB153" s="22"/>
      <c r="DHC153" s="22"/>
      <c r="DHD153" s="22"/>
      <c r="DHE153" s="22"/>
      <c r="DHF153" s="22"/>
      <c r="DHG153" s="22"/>
      <c r="DHH153" s="22"/>
      <c r="DHI153" s="22"/>
      <c r="DHJ153" s="22"/>
      <c r="DHK153" s="22"/>
      <c r="DHL153" s="22"/>
      <c r="DHM153" s="22"/>
      <c r="DHN153" s="22"/>
      <c r="DHO153" s="22"/>
      <c r="DHP153" s="22"/>
      <c r="DHQ153" s="22"/>
      <c r="DHR153" s="22"/>
      <c r="DHS153" s="22"/>
      <c r="DHT153" s="22"/>
      <c r="DHU153" s="22"/>
      <c r="DHV153" s="22"/>
      <c r="DHW153" s="22"/>
      <c r="DHX153" s="22"/>
      <c r="DHY153" s="22"/>
      <c r="DHZ153" s="22"/>
      <c r="DIA153" s="22"/>
      <c r="DIB153" s="22"/>
      <c r="DIC153" s="22"/>
      <c r="DID153" s="22"/>
      <c r="DIE153" s="22"/>
      <c r="DIF153" s="22"/>
      <c r="DIG153" s="22"/>
      <c r="DIH153" s="22"/>
      <c r="DII153" s="22"/>
      <c r="DIJ153" s="22"/>
      <c r="DIK153" s="22"/>
      <c r="DIL153" s="22"/>
      <c r="DIM153" s="22"/>
      <c r="DIN153" s="22"/>
      <c r="DIO153" s="22"/>
      <c r="DIP153" s="22"/>
      <c r="DIQ153" s="22"/>
      <c r="DIR153" s="22"/>
      <c r="DIS153" s="22"/>
      <c r="DIT153" s="22"/>
      <c r="DIU153" s="22"/>
      <c r="DIV153" s="22"/>
      <c r="DIW153" s="22"/>
      <c r="DIX153" s="22"/>
      <c r="DIY153" s="22"/>
      <c r="DIZ153" s="22"/>
      <c r="DJA153" s="22"/>
      <c r="DJB153" s="22"/>
      <c r="DJC153" s="22"/>
      <c r="DJD153" s="22"/>
      <c r="DJE153" s="22"/>
      <c r="DJF153" s="22"/>
      <c r="DJG153" s="22"/>
      <c r="DJH153" s="22"/>
      <c r="DJI153" s="22"/>
      <c r="DJJ153" s="22"/>
      <c r="DJK153" s="22"/>
      <c r="DJL153" s="22"/>
      <c r="DJM153" s="22"/>
      <c r="DJN153" s="22"/>
      <c r="DJO153" s="22"/>
      <c r="DJP153" s="22"/>
      <c r="DJQ153" s="22"/>
      <c r="DJR153" s="22"/>
      <c r="DJS153" s="22"/>
      <c r="DJT153" s="22"/>
      <c r="DJU153" s="22"/>
      <c r="DJV153" s="22"/>
      <c r="DJW153" s="22"/>
      <c r="DJX153" s="22"/>
      <c r="DJY153" s="22"/>
      <c r="DJZ153" s="22"/>
      <c r="DKA153" s="22"/>
      <c r="DKB153" s="22"/>
      <c r="DKC153" s="22"/>
      <c r="DKD153" s="22"/>
      <c r="DKE153" s="22"/>
      <c r="DKF153" s="22"/>
      <c r="DKG153" s="22"/>
      <c r="DKH153" s="22"/>
      <c r="DKI153" s="22"/>
      <c r="DKJ153" s="22"/>
      <c r="DKK153" s="22"/>
      <c r="DKL153" s="22"/>
      <c r="DKM153" s="22"/>
      <c r="DKN153" s="22"/>
      <c r="DKO153" s="22"/>
      <c r="DKP153" s="22"/>
      <c r="DKQ153" s="22"/>
      <c r="DKR153" s="22"/>
      <c r="DKS153" s="22"/>
      <c r="DKT153" s="22"/>
      <c r="DKU153" s="22"/>
      <c r="DKV153" s="22"/>
      <c r="DKW153" s="22"/>
      <c r="DKX153" s="22"/>
      <c r="DKY153" s="22"/>
      <c r="DKZ153" s="22"/>
      <c r="DLA153" s="22"/>
      <c r="DLB153" s="22"/>
      <c r="DLC153" s="22"/>
      <c r="DLD153" s="22"/>
      <c r="DLE153" s="22"/>
      <c r="DLF153" s="22"/>
      <c r="DLG153" s="22"/>
      <c r="DLH153" s="22"/>
      <c r="DLI153" s="22"/>
      <c r="DLJ153" s="22"/>
      <c r="DLK153" s="22"/>
      <c r="DLL153" s="22"/>
      <c r="DLM153" s="22"/>
      <c r="DLN153" s="22"/>
      <c r="DLO153" s="22"/>
      <c r="DLP153" s="22"/>
      <c r="DLQ153" s="22"/>
      <c r="DLR153" s="22"/>
      <c r="DLS153" s="22"/>
      <c r="DLT153" s="22"/>
      <c r="DLU153" s="22"/>
      <c r="DLV153" s="22"/>
      <c r="DLW153" s="22"/>
      <c r="DLX153" s="22"/>
      <c r="DLY153" s="22"/>
      <c r="DLZ153" s="22"/>
      <c r="DMA153" s="22"/>
      <c r="DMB153" s="22"/>
      <c r="DMC153" s="22"/>
      <c r="DMD153" s="22"/>
      <c r="DME153" s="22"/>
      <c r="DMF153" s="22"/>
      <c r="DMG153" s="22"/>
      <c r="DMH153" s="22"/>
      <c r="DMI153" s="22"/>
      <c r="DMJ153" s="22"/>
      <c r="DMK153" s="22"/>
      <c r="DML153" s="22"/>
      <c r="DMM153" s="22"/>
      <c r="DMN153" s="22"/>
      <c r="DMO153" s="22"/>
      <c r="DMP153" s="22"/>
      <c r="DMQ153" s="22"/>
      <c r="DMR153" s="22"/>
      <c r="DMS153" s="22"/>
      <c r="DMT153" s="22"/>
      <c r="DMU153" s="22"/>
      <c r="DMV153" s="22"/>
      <c r="DMW153" s="22"/>
      <c r="DMX153" s="22"/>
      <c r="DMY153" s="22"/>
      <c r="DMZ153" s="22"/>
      <c r="DNA153" s="22"/>
      <c r="DNB153" s="22"/>
      <c r="DNC153" s="22"/>
      <c r="DND153" s="22"/>
      <c r="DNE153" s="22"/>
      <c r="DNF153" s="22"/>
      <c r="DNG153" s="22"/>
      <c r="DNH153" s="22"/>
      <c r="DNI153" s="22"/>
      <c r="DNJ153" s="22"/>
      <c r="DNK153" s="22"/>
      <c r="DNL153" s="22"/>
      <c r="DNM153" s="22"/>
      <c r="DNN153" s="22"/>
      <c r="DNO153" s="22"/>
      <c r="DNP153" s="22"/>
      <c r="DNQ153" s="22"/>
      <c r="DNR153" s="22"/>
      <c r="DNS153" s="22"/>
      <c r="DNT153" s="22"/>
      <c r="DNU153" s="22"/>
      <c r="DNV153" s="22"/>
      <c r="DNW153" s="22"/>
      <c r="DNX153" s="22"/>
      <c r="DNY153" s="22"/>
      <c r="DNZ153" s="22"/>
      <c r="DOA153" s="22"/>
      <c r="DOB153" s="22"/>
      <c r="DOC153" s="22"/>
      <c r="DOD153" s="22"/>
      <c r="DOE153" s="22"/>
      <c r="DOF153" s="22"/>
      <c r="DOG153" s="22"/>
      <c r="DOH153" s="22"/>
      <c r="DOI153" s="22"/>
      <c r="DOJ153" s="22"/>
      <c r="DOK153" s="22"/>
      <c r="DOL153" s="22"/>
      <c r="DOM153" s="22"/>
      <c r="DON153" s="22"/>
      <c r="DOO153" s="22"/>
      <c r="DOP153" s="22"/>
      <c r="DOQ153" s="22"/>
      <c r="DOR153" s="22"/>
      <c r="DOS153" s="22"/>
      <c r="DOT153" s="22"/>
      <c r="DOU153" s="22"/>
      <c r="DOV153" s="22"/>
      <c r="DOW153" s="22"/>
      <c r="DOX153" s="22"/>
      <c r="DOY153" s="22"/>
      <c r="DOZ153" s="22"/>
      <c r="DPA153" s="22"/>
      <c r="DPB153" s="22"/>
      <c r="DPC153" s="22"/>
      <c r="DPD153" s="22"/>
      <c r="DPE153" s="22"/>
      <c r="DPF153" s="22"/>
      <c r="DPG153" s="22"/>
      <c r="DPH153" s="22"/>
      <c r="DPI153" s="22"/>
      <c r="DPJ153" s="22"/>
      <c r="DPK153" s="22"/>
      <c r="DPL153" s="22"/>
      <c r="DPM153" s="22"/>
      <c r="DPN153" s="22"/>
      <c r="DPO153" s="22"/>
      <c r="DPP153" s="22"/>
      <c r="DPQ153" s="22"/>
      <c r="DPR153" s="22"/>
      <c r="DPS153" s="22"/>
      <c r="DPT153" s="22"/>
      <c r="DPU153" s="22"/>
      <c r="DPV153" s="22"/>
      <c r="DPW153" s="22"/>
      <c r="DPX153" s="22"/>
      <c r="DPY153" s="22"/>
      <c r="DPZ153" s="22"/>
      <c r="DQA153" s="22"/>
      <c r="DQB153" s="22"/>
      <c r="DQC153" s="22"/>
      <c r="DQD153" s="22"/>
      <c r="DQE153" s="22"/>
      <c r="DQF153" s="22"/>
      <c r="DQG153" s="22"/>
      <c r="DQH153" s="22"/>
      <c r="DQI153" s="22"/>
      <c r="DQJ153" s="22"/>
      <c r="DQK153" s="22"/>
      <c r="DQL153" s="22"/>
      <c r="DQM153" s="22"/>
      <c r="DQN153" s="22"/>
      <c r="DQO153" s="22"/>
      <c r="DQP153" s="22"/>
      <c r="DQQ153" s="22"/>
      <c r="DQR153" s="22"/>
      <c r="DQS153" s="22"/>
      <c r="DQT153" s="22"/>
      <c r="DQU153" s="22"/>
      <c r="DQV153" s="22"/>
      <c r="DQW153" s="22"/>
      <c r="DQX153" s="22"/>
      <c r="DQY153" s="22"/>
      <c r="DQZ153" s="22"/>
      <c r="DRA153" s="22"/>
      <c r="DRB153" s="22"/>
      <c r="DRC153" s="22"/>
      <c r="DRD153" s="22"/>
      <c r="DRE153" s="22"/>
      <c r="DRF153" s="22"/>
      <c r="DRG153" s="22"/>
      <c r="DRH153" s="22"/>
      <c r="DRI153" s="22"/>
      <c r="DRJ153" s="22"/>
      <c r="DRK153" s="22"/>
      <c r="DRL153" s="22"/>
      <c r="DRM153" s="22"/>
      <c r="DRN153" s="22"/>
      <c r="DRO153" s="22"/>
      <c r="DRP153" s="22"/>
      <c r="DRQ153" s="22"/>
      <c r="DRR153" s="22"/>
      <c r="DRS153" s="22"/>
      <c r="DRT153" s="22"/>
      <c r="DRU153" s="22"/>
      <c r="DRV153" s="22"/>
      <c r="DRW153" s="22"/>
      <c r="DRX153" s="22"/>
      <c r="DRY153" s="22"/>
      <c r="DRZ153" s="22"/>
      <c r="DSA153" s="22"/>
      <c r="DSB153" s="22"/>
      <c r="DSC153" s="22"/>
      <c r="DSD153" s="22"/>
      <c r="DSE153" s="22"/>
      <c r="DSF153" s="22"/>
      <c r="DSG153" s="22"/>
      <c r="DSH153" s="22"/>
      <c r="DSI153" s="22"/>
      <c r="DSJ153" s="22"/>
      <c r="DSK153" s="22"/>
      <c r="DSL153" s="22"/>
      <c r="DSM153" s="22"/>
      <c r="DSN153" s="22"/>
      <c r="DSO153" s="22"/>
      <c r="DSP153" s="22"/>
      <c r="DSQ153" s="22"/>
      <c r="DSR153" s="22"/>
      <c r="DSS153" s="22"/>
      <c r="DST153" s="22"/>
      <c r="DSU153" s="22"/>
      <c r="DSV153" s="22"/>
      <c r="DSW153" s="22"/>
      <c r="DSX153" s="22"/>
      <c r="DSY153" s="22"/>
      <c r="DSZ153" s="22"/>
      <c r="DTA153" s="22"/>
      <c r="DTB153" s="22"/>
      <c r="DTC153" s="22"/>
      <c r="DTD153" s="22"/>
      <c r="DTE153" s="22"/>
      <c r="DTF153" s="22"/>
      <c r="DTG153" s="22"/>
      <c r="DTH153" s="22"/>
      <c r="DTI153" s="22"/>
      <c r="DTJ153" s="22"/>
      <c r="DTK153" s="22"/>
      <c r="DTL153" s="22"/>
      <c r="DTM153" s="22"/>
      <c r="DTN153" s="22"/>
      <c r="DTO153" s="22"/>
      <c r="DTP153" s="22"/>
      <c r="DTQ153" s="22"/>
      <c r="DTR153" s="22"/>
      <c r="DTS153" s="22"/>
      <c r="DTT153" s="22"/>
      <c r="DTU153" s="22"/>
      <c r="DTV153" s="22"/>
      <c r="DTW153" s="22"/>
      <c r="DTX153" s="22"/>
      <c r="DTY153" s="22"/>
      <c r="DTZ153" s="22"/>
      <c r="DUA153" s="22"/>
      <c r="DUB153" s="22"/>
      <c r="DUC153" s="22"/>
      <c r="DUD153" s="22"/>
      <c r="DUE153" s="22"/>
      <c r="DUF153" s="22"/>
      <c r="DUG153" s="22"/>
      <c r="DUH153" s="22"/>
      <c r="DUI153" s="22"/>
      <c r="DUJ153" s="22"/>
      <c r="DUK153" s="22"/>
      <c r="DUL153" s="22"/>
      <c r="DUM153" s="22"/>
      <c r="DUN153" s="22"/>
      <c r="DUO153" s="22"/>
      <c r="DUP153" s="22"/>
      <c r="DUQ153" s="22"/>
      <c r="DUR153" s="22"/>
      <c r="DUS153" s="22"/>
      <c r="DUT153" s="22"/>
      <c r="DUU153" s="22"/>
      <c r="DUV153" s="22"/>
      <c r="DUW153" s="22"/>
      <c r="DUX153" s="22"/>
      <c r="DUY153" s="22"/>
      <c r="DUZ153" s="22"/>
      <c r="DVA153" s="22"/>
      <c r="DVB153" s="22"/>
      <c r="DVC153" s="22"/>
      <c r="DVD153" s="22"/>
      <c r="DVE153" s="22"/>
      <c r="DVF153" s="22"/>
      <c r="DVG153" s="22"/>
      <c r="DVH153" s="22"/>
      <c r="DVI153" s="22"/>
      <c r="DVJ153" s="22"/>
      <c r="DVK153" s="22"/>
      <c r="DVL153" s="22"/>
      <c r="DVM153" s="22"/>
      <c r="DVN153" s="22"/>
      <c r="DVO153" s="22"/>
      <c r="DVP153" s="22"/>
      <c r="DVQ153" s="22"/>
      <c r="DVR153" s="22"/>
      <c r="DVS153" s="22"/>
      <c r="DVT153" s="22"/>
      <c r="DVU153" s="22"/>
      <c r="DVV153" s="22"/>
      <c r="DVW153" s="22"/>
      <c r="DVX153" s="22"/>
      <c r="DVY153" s="22"/>
      <c r="DVZ153" s="22"/>
      <c r="DWA153" s="22"/>
      <c r="DWB153" s="22"/>
      <c r="DWC153" s="22"/>
      <c r="DWD153" s="22"/>
      <c r="DWE153" s="22"/>
      <c r="DWF153" s="22"/>
      <c r="DWG153" s="22"/>
      <c r="DWH153" s="22"/>
      <c r="DWI153" s="22"/>
      <c r="DWJ153" s="22"/>
      <c r="DWK153" s="22"/>
      <c r="DWL153" s="22"/>
      <c r="DWM153" s="22"/>
      <c r="DWN153" s="22"/>
      <c r="DWO153" s="22"/>
      <c r="DWP153" s="22"/>
      <c r="DWQ153" s="22"/>
      <c r="DWR153" s="22"/>
      <c r="DWS153" s="22"/>
      <c r="DWT153" s="22"/>
      <c r="DWU153" s="22"/>
      <c r="DWV153" s="22"/>
      <c r="DWW153" s="22"/>
      <c r="DWX153" s="22"/>
      <c r="DWY153" s="22"/>
      <c r="DWZ153" s="22"/>
      <c r="DXA153" s="22"/>
      <c r="DXB153" s="22"/>
      <c r="DXC153" s="22"/>
      <c r="DXD153" s="22"/>
      <c r="DXE153" s="22"/>
      <c r="DXF153" s="22"/>
      <c r="DXG153" s="22"/>
      <c r="DXH153" s="22"/>
      <c r="DXI153" s="22"/>
      <c r="DXJ153" s="22"/>
      <c r="DXK153" s="22"/>
      <c r="DXL153" s="22"/>
      <c r="DXM153" s="22"/>
      <c r="DXN153" s="22"/>
      <c r="DXO153" s="22"/>
      <c r="DXP153" s="22"/>
      <c r="DXQ153" s="22"/>
      <c r="DXR153" s="22"/>
      <c r="DXS153" s="22"/>
      <c r="DXT153" s="22"/>
      <c r="DXU153" s="22"/>
      <c r="DXV153" s="22"/>
      <c r="DXW153" s="22"/>
      <c r="DXX153" s="22"/>
      <c r="DXY153" s="22"/>
      <c r="DXZ153" s="22"/>
      <c r="DYA153" s="22"/>
      <c r="DYB153" s="22"/>
      <c r="DYC153" s="22"/>
      <c r="DYD153" s="22"/>
      <c r="DYE153" s="22"/>
      <c r="DYF153" s="22"/>
      <c r="DYG153" s="22"/>
      <c r="DYH153" s="22"/>
      <c r="DYI153" s="22"/>
      <c r="DYJ153" s="22"/>
      <c r="DYK153" s="22"/>
      <c r="DYL153" s="22"/>
      <c r="DYM153" s="22"/>
      <c r="DYN153" s="22"/>
      <c r="DYO153" s="22"/>
      <c r="DYP153" s="22"/>
      <c r="DYQ153" s="22"/>
      <c r="DYR153" s="22"/>
      <c r="DYS153" s="22"/>
      <c r="DYT153" s="22"/>
      <c r="DYU153" s="22"/>
      <c r="DYV153" s="22"/>
      <c r="DYW153" s="22"/>
      <c r="DYX153" s="22"/>
      <c r="DYY153" s="22"/>
      <c r="DYZ153" s="22"/>
      <c r="DZA153" s="22"/>
      <c r="DZB153" s="22"/>
      <c r="DZC153" s="22"/>
      <c r="DZD153" s="22"/>
      <c r="DZE153" s="22"/>
      <c r="DZF153" s="22"/>
      <c r="DZG153" s="22"/>
      <c r="DZH153" s="22"/>
      <c r="DZI153" s="22"/>
      <c r="DZJ153" s="22"/>
      <c r="DZK153" s="22"/>
      <c r="DZL153" s="22"/>
      <c r="DZM153" s="22"/>
      <c r="DZN153" s="22"/>
      <c r="DZO153" s="22"/>
      <c r="DZP153" s="22"/>
      <c r="DZQ153" s="22"/>
      <c r="DZR153" s="22"/>
      <c r="DZS153" s="22"/>
      <c r="DZT153" s="22"/>
      <c r="DZU153" s="22"/>
      <c r="DZV153" s="22"/>
      <c r="DZW153" s="22"/>
      <c r="DZX153" s="22"/>
      <c r="DZY153" s="22"/>
      <c r="DZZ153" s="22"/>
      <c r="EAA153" s="22"/>
      <c r="EAB153" s="22"/>
      <c r="EAC153" s="22"/>
      <c r="EAD153" s="22"/>
      <c r="EAE153" s="22"/>
      <c r="EAF153" s="22"/>
      <c r="EAG153" s="22"/>
      <c r="EAH153" s="22"/>
      <c r="EAI153" s="22"/>
      <c r="EAJ153" s="22"/>
      <c r="EAK153" s="22"/>
      <c r="EAL153" s="22"/>
      <c r="EAM153" s="22"/>
      <c r="EAN153" s="22"/>
      <c r="EAO153" s="22"/>
      <c r="EAP153" s="22"/>
      <c r="EAQ153" s="22"/>
      <c r="EAR153" s="22"/>
      <c r="EAS153" s="22"/>
      <c r="EAT153" s="22"/>
      <c r="EAU153" s="22"/>
      <c r="EAV153" s="22"/>
      <c r="EAW153" s="22"/>
      <c r="EAX153" s="22"/>
      <c r="EAY153" s="22"/>
      <c r="EAZ153" s="22"/>
      <c r="EBA153" s="22"/>
      <c r="EBB153" s="22"/>
      <c r="EBC153" s="22"/>
      <c r="EBD153" s="22"/>
      <c r="EBE153" s="22"/>
      <c r="EBF153" s="22"/>
      <c r="EBG153" s="22"/>
      <c r="EBH153" s="22"/>
      <c r="EBI153" s="22"/>
      <c r="EBJ153" s="22"/>
      <c r="EBK153" s="22"/>
      <c r="EBL153" s="22"/>
      <c r="EBM153" s="22"/>
      <c r="EBN153" s="22"/>
      <c r="EBO153" s="22"/>
      <c r="EBP153" s="22"/>
      <c r="EBQ153" s="22"/>
      <c r="EBR153" s="22"/>
      <c r="EBS153" s="22"/>
      <c r="EBT153" s="22"/>
      <c r="EBU153" s="22"/>
      <c r="EBV153" s="22"/>
      <c r="EBW153" s="22"/>
      <c r="EBX153" s="22"/>
      <c r="EBY153" s="22"/>
      <c r="EBZ153" s="22"/>
      <c r="ECA153" s="22"/>
      <c r="ECB153" s="22"/>
      <c r="ECC153" s="22"/>
      <c r="ECD153" s="22"/>
      <c r="ECE153" s="22"/>
      <c r="ECF153" s="22"/>
      <c r="ECG153" s="22"/>
      <c r="ECH153" s="22"/>
      <c r="ECI153" s="22"/>
      <c r="ECJ153" s="22"/>
      <c r="ECK153" s="22"/>
      <c r="ECL153" s="22"/>
      <c r="ECM153" s="22"/>
      <c r="ECN153" s="22"/>
      <c r="ECO153" s="22"/>
      <c r="ECP153" s="22"/>
      <c r="ECQ153" s="22"/>
      <c r="ECR153" s="22"/>
      <c r="ECS153" s="22"/>
      <c r="ECT153" s="22"/>
      <c r="ECU153" s="22"/>
      <c r="ECV153" s="22"/>
      <c r="ECW153" s="22"/>
      <c r="ECX153" s="22"/>
      <c r="ECY153" s="22"/>
      <c r="ECZ153" s="22"/>
      <c r="EDA153" s="22"/>
      <c r="EDB153" s="22"/>
      <c r="EDC153" s="22"/>
      <c r="EDD153" s="22"/>
      <c r="EDE153" s="22"/>
      <c r="EDF153" s="22"/>
      <c r="EDG153" s="22"/>
      <c r="EDH153" s="22"/>
      <c r="EDI153" s="22"/>
      <c r="EDJ153" s="22"/>
      <c r="EDK153" s="22"/>
      <c r="EDL153" s="22"/>
      <c r="EDM153" s="22"/>
      <c r="EDN153" s="22"/>
      <c r="EDO153" s="22"/>
      <c r="EDP153" s="22"/>
      <c r="EDQ153" s="22"/>
      <c r="EDR153" s="22"/>
      <c r="EDS153" s="22"/>
      <c r="EDT153" s="22"/>
      <c r="EDU153" s="22"/>
      <c r="EDV153" s="22"/>
      <c r="EDW153" s="22"/>
      <c r="EDX153" s="22"/>
      <c r="EDY153" s="22"/>
      <c r="EDZ153" s="22"/>
      <c r="EEA153" s="22"/>
      <c r="EEB153" s="22"/>
      <c r="EEC153" s="22"/>
      <c r="EED153" s="22"/>
      <c r="EEE153" s="22"/>
      <c r="EEF153" s="22"/>
      <c r="EEG153" s="22"/>
      <c r="EEH153" s="22"/>
      <c r="EEI153" s="22"/>
      <c r="EEJ153" s="22"/>
      <c r="EEK153" s="22"/>
      <c r="EEL153" s="22"/>
      <c r="EEM153" s="22"/>
      <c r="EEN153" s="22"/>
      <c r="EEO153" s="22"/>
      <c r="EEP153" s="22"/>
      <c r="EEQ153" s="22"/>
      <c r="EER153" s="22"/>
      <c r="EES153" s="22"/>
      <c r="EET153" s="22"/>
      <c r="EEU153" s="22"/>
      <c r="EEV153" s="22"/>
      <c r="EEW153" s="22"/>
      <c r="EEX153" s="22"/>
      <c r="EEY153" s="22"/>
      <c r="EEZ153" s="22"/>
      <c r="EFA153" s="22"/>
      <c r="EFB153" s="22"/>
      <c r="EFC153" s="22"/>
      <c r="EFD153" s="22"/>
      <c r="EFE153" s="22"/>
      <c r="EFF153" s="22"/>
      <c r="EFG153" s="22"/>
      <c r="EFH153" s="22"/>
      <c r="EFI153" s="22"/>
      <c r="EFJ153" s="22"/>
      <c r="EFK153" s="22"/>
      <c r="EFL153" s="22"/>
      <c r="EFM153" s="22"/>
      <c r="EFN153" s="22"/>
      <c r="EFO153" s="22"/>
      <c r="EFP153" s="22"/>
      <c r="EFQ153" s="22"/>
      <c r="EFR153" s="22"/>
      <c r="EFS153" s="22"/>
      <c r="EFT153" s="22"/>
      <c r="EFU153" s="22"/>
      <c r="EFV153" s="22"/>
      <c r="EFW153" s="22"/>
      <c r="EFX153" s="22"/>
      <c r="EFY153" s="22"/>
      <c r="EFZ153" s="22"/>
      <c r="EGA153" s="22"/>
      <c r="EGB153" s="22"/>
      <c r="EGC153" s="22"/>
      <c r="EGD153" s="22"/>
      <c r="EGE153" s="22"/>
      <c r="EGF153" s="22"/>
      <c r="EGG153" s="22"/>
      <c r="EGH153" s="22"/>
      <c r="EGI153" s="22"/>
      <c r="EGJ153" s="22"/>
      <c r="EGK153" s="22"/>
      <c r="EGL153" s="22"/>
      <c r="EGM153" s="22"/>
      <c r="EGN153" s="22"/>
      <c r="EGO153" s="22"/>
      <c r="EGP153" s="22"/>
      <c r="EGQ153" s="22"/>
      <c r="EGR153" s="22"/>
      <c r="EGS153" s="22"/>
      <c r="EGT153" s="22"/>
      <c r="EGU153" s="22"/>
      <c r="EGV153" s="22"/>
      <c r="EGW153" s="22"/>
      <c r="EGX153" s="22"/>
      <c r="EGY153" s="22"/>
      <c r="EGZ153" s="22"/>
      <c r="EHA153" s="22"/>
      <c r="EHB153" s="22"/>
      <c r="EHC153" s="22"/>
      <c r="EHD153" s="22"/>
      <c r="EHE153" s="22"/>
      <c r="EHF153" s="22"/>
      <c r="EHG153" s="22"/>
      <c r="EHH153" s="22"/>
      <c r="EHI153" s="22"/>
      <c r="EHJ153" s="22"/>
      <c r="EHK153" s="22"/>
      <c r="EHL153" s="22"/>
      <c r="EHM153" s="22"/>
      <c r="EHN153" s="22"/>
      <c r="EHO153" s="22"/>
      <c r="EHP153" s="22"/>
      <c r="EHQ153" s="22"/>
      <c r="EHR153" s="22"/>
      <c r="EHS153" s="22"/>
      <c r="EHT153" s="22"/>
      <c r="EHU153" s="22"/>
      <c r="EHV153" s="22"/>
      <c r="EHW153" s="22"/>
      <c r="EHX153" s="22"/>
      <c r="EHY153" s="22"/>
      <c r="EHZ153" s="22"/>
      <c r="EIA153" s="22"/>
      <c r="EIB153" s="22"/>
      <c r="EIC153" s="22"/>
      <c r="EID153" s="22"/>
      <c r="EIE153" s="22"/>
      <c r="EIF153" s="22"/>
      <c r="EIG153" s="22"/>
      <c r="EIH153" s="22"/>
      <c r="EII153" s="22"/>
      <c r="EIJ153" s="22"/>
      <c r="EIK153" s="22"/>
      <c r="EIL153" s="22"/>
      <c r="EIM153" s="22"/>
      <c r="EIN153" s="22"/>
      <c r="EIO153" s="22"/>
      <c r="EIP153" s="22"/>
      <c r="EIQ153" s="22"/>
      <c r="EIR153" s="22"/>
      <c r="EIS153" s="22"/>
      <c r="EIT153" s="22"/>
      <c r="EIU153" s="22"/>
      <c r="EIV153" s="22"/>
      <c r="EIW153" s="22"/>
      <c r="EIX153" s="22"/>
      <c r="EIY153" s="22"/>
      <c r="EIZ153" s="22"/>
      <c r="EJA153" s="22"/>
      <c r="EJB153" s="22"/>
      <c r="EJC153" s="22"/>
      <c r="EJD153" s="22"/>
      <c r="EJE153" s="22"/>
      <c r="EJF153" s="22"/>
      <c r="EJG153" s="22"/>
      <c r="EJH153" s="22"/>
      <c r="EJI153" s="22"/>
      <c r="EJJ153" s="22"/>
      <c r="EJK153" s="22"/>
      <c r="EJL153" s="22"/>
      <c r="EJM153" s="22"/>
      <c r="EJN153" s="22"/>
      <c r="EJO153" s="22"/>
      <c r="EJP153" s="22"/>
      <c r="EJQ153" s="22"/>
      <c r="EJR153" s="22"/>
      <c r="EJS153" s="22"/>
      <c r="EJT153" s="22"/>
      <c r="EJU153" s="22"/>
      <c r="EJV153" s="22"/>
      <c r="EJW153" s="22"/>
      <c r="EJX153" s="22"/>
      <c r="EJY153" s="22"/>
      <c r="EJZ153" s="22"/>
      <c r="EKA153" s="22"/>
      <c r="EKB153" s="22"/>
      <c r="EKC153" s="22"/>
      <c r="EKD153" s="22"/>
      <c r="EKE153" s="22"/>
      <c r="EKF153" s="22"/>
      <c r="EKG153" s="22"/>
      <c r="EKH153" s="22"/>
      <c r="EKI153" s="22"/>
      <c r="EKJ153" s="22"/>
      <c r="EKK153" s="22"/>
      <c r="EKL153" s="22"/>
      <c r="EKM153" s="22"/>
      <c r="EKN153" s="22"/>
      <c r="EKO153" s="22"/>
      <c r="EKP153" s="22"/>
      <c r="EKQ153" s="22"/>
      <c r="EKR153" s="22"/>
      <c r="EKS153" s="22"/>
      <c r="EKT153" s="22"/>
      <c r="EKU153" s="22"/>
      <c r="EKV153" s="22"/>
      <c r="EKW153" s="22"/>
      <c r="EKX153" s="22"/>
      <c r="EKY153" s="22"/>
      <c r="EKZ153" s="22"/>
      <c r="ELA153" s="22"/>
      <c r="ELB153" s="22"/>
      <c r="ELC153" s="22"/>
      <c r="ELD153" s="22"/>
      <c r="ELE153" s="22"/>
      <c r="ELF153" s="22"/>
      <c r="ELG153" s="22"/>
      <c r="ELH153" s="22"/>
      <c r="ELI153" s="22"/>
      <c r="ELJ153" s="22"/>
      <c r="ELK153" s="22"/>
      <c r="ELL153" s="22"/>
      <c r="ELM153" s="22"/>
      <c r="ELN153" s="22"/>
      <c r="ELO153" s="22"/>
      <c r="ELP153" s="22"/>
      <c r="ELQ153" s="22"/>
      <c r="ELR153" s="22"/>
      <c r="ELS153" s="22"/>
      <c r="ELT153" s="22"/>
      <c r="ELU153" s="22"/>
      <c r="ELV153" s="22"/>
      <c r="ELW153" s="22"/>
      <c r="ELX153" s="22"/>
      <c r="ELY153" s="22"/>
      <c r="ELZ153" s="22"/>
      <c r="EMA153" s="22"/>
      <c r="EMB153" s="22"/>
      <c r="EMC153" s="22"/>
      <c r="EMD153" s="22"/>
      <c r="EME153" s="22"/>
      <c r="EMF153" s="22"/>
      <c r="EMG153" s="22"/>
      <c r="EMH153" s="22"/>
      <c r="EMI153" s="22"/>
      <c r="EMJ153" s="22"/>
      <c r="EMK153" s="22"/>
      <c r="EML153" s="22"/>
      <c r="EMM153" s="22"/>
      <c r="EMN153" s="22"/>
      <c r="EMO153" s="22"/>
      <c r="EMP153" s="22"/>
      <c r="EMQ153" s="22"/>
      <c r="EMR153" s="22"/>
      <c r="EMS153" s="22"/>
      <c r="EMT153" s="22"/>
      <c r="EMU153" s="22"/>
      <c r="EMV153" s="22"/>
      <c r="EMW153" s="22"/>
      <c r="EMX153" s="22"/>
      <c r="EMY153" s="22"/>
      <c r="EMZ153" s="22"/>
      <c r="ENA153" s="22"/>
      <c r="ENB153" s="22"/>
      <c r="ENC153" s="22"/>
      <c r="END153" s="22"/>
      <c r="ENE153" s="22"/>
      <c r="ENF153" s="22"/>
      <c r="ENG153" s="22"/>
      <c r="ENH153" s="22"/>
      <c r="ENI153" s="22"/>
      <c r="ENJ153" s="22"/>
      <c r="ENK153" s="22"/>
      <c r="ENL153" s="22"/>
      <c r="ENM153" s="22"/>
      <c r="ENN153" s="22"/>
      <c r="ENO153" s="22"/>
      <c r="ENP153" s="22"/>
      <c r="ENQ153" s="22"/>
      <c r="ENR153" s="22"/>
      <c r="ENS153" s="22"/>
      <c r="ENT153" s="22"/>
      <c r="ENU153" s="22"/>
      <c r="ENV153" s="22"/>
      <c r="ENW153" s="22"/>
      <c r="ENX153" s="22"/>
      <c r="ENY153" s="22"/>
      <c r="ENZ153" s="22"/>
      <c r="EOA153" s="22"/>
      <c r="EOB153" s="22"/>
      <c r="EOC153" s="22"/>
      <c r="EOD153" s="22"/>
      <c r="EOE153" s="22"/>
      <c r="EOF153" s="22"/>
      <c r="EOG153" s="22"/>
      <c r="EOH153" s="22"/>
      <c r="EOI153" s="22"/>
      <c r="EOJ153" s="22"/>
      <c r="EOK153" s="22"/>
      <c r="EOL153" s="22"/>
      <c r="EOM153" s="22"/>
      <c r="EON153" s="22"/>
      <c r="EOO153" s="22"/>
      <c r="EOP153" s="22"/>
      <c r="EOQ153" s="22"/>
      <c r="EOR153" s="22"/>
      <c r="EOS153" s="22"/>
      <c r="EOT153" s="22"/>
      <c r="EOU153" s="22"/>
      <c r="EOV153" s="22"/>
      <c r="EOW153" s="22"/>
      <c r="EOX153" s="22"/>
      <c r="EOY153" s="22"/>
      <c r="EOZ153" s="22"/>
      <c r="EPA153" s="22"/>
      <c r="EPB153" s="22"/>
      <c r="EPC153" s="22"/>
      <c r="EPD153" s="22"/>
      <c r="EPE153" s="22"/>
      <c r="EPF153" s="22"/>
      <c r="EPG153" s="22"/>
      <c r="EPH153" s="22"/>
      <c r="EPI153" s="22"/>
      <c r="EPJ153" s="22"/>
      <c r="EPK153" s="22"/>
      <c r="EPL153" s="22"/>
      <c r="EPM153" s="22"/>
      <c r="EPN153" s="22"/>
      <c r="EPO153" s="22"/>
      <c r="EPP153" s="22"/>
      <c r="EPQ153" s="22"/>
      <c r="EPR153" s="22"/>
      <c r="EPS153" s="22"/>
      <c r="EPT153" s="22"/>
      <c r="EPU153" s="22"/>
      <c r="EPV153" s="22"/>
      <c r="EPW153" s="22"/>
      <c r="EPX153" s="22"/>
      <c r="EPY153" s="22"/>
      <c r="EPZ153" s="22"/>
      <c r="EQA153" s="22"/>
      <c r="EQB153" s="22"/>
      <c r="EQC153" s="22"/>
      <c r="EQD153" s="22"/>
      <c r="EQE153" s="22"/>
      <c r="EQF153" s="22"/>
      <c r="EQG153" s="22"/>
      <c r="EQH153" s="22"/>
      <c r="EQI153" s="22"/>
      <c r="EQJ153" s="22"/>
      <c r="EQK153" s="22"/>
      <c r="EQL153" s="22"/>
      <c r="EQM153" s="22"/>
      <c r="EQN153" s="22"/>
      <c r="EQO153" s="22"/>
      <c r="EQP153" s="22"/>
      <c r="EQQ153" s="22"/>
      <c r="EQR153" s="22"/>
      <c r="EQS153" s="22"/>
      <c r="EQT153" s="22"/>
      <c r="EQU153" s="22"/>
      <c r="EQV153" s="22"/>
      <c r="EQW153" s="22"/>
      <c r="EQX153" s="22"/>
      <c r="EQY153" s="22"/>
      <c r="EQZ153" s="22"/>
      <c r="ERA153" s="22"/>
      <c r="ERB153" s="22"/>
      <c r="ERC153" s="22"/>
      <c r="ERD153" s="22"/>
      <c r="ERE153" s="22"/>
      <c r="ERF153" s="22"/>
      <c r="ERG153" s="22"/>
      <c r="ERH153" s="22"/>
      <c r="ERI153" s="22"/>
      <c r="ERJ153" s="22"/>
      <c r="ERK153" s="22"/>
      <c r="ERL153" s="22"/>
      <c r="ERM153" s="22"/>
      <c r="ERN153" s="22"/>
      <c r="ERO153" s="22"/>
      <c r="ERP153" s="22"/>
      <c r="ERQ153" s="22"/>
      <c r="ERR153" s="22"/>
      <c r="ERS153" s="22"/>
      <c r="ERT153" s="22"/>
      <c r="ERU153" s="22"/>
      <c r="ERV153" s="22"/>
      <c r="ERW153" s="22"/>
      <c r="ERX153" s="22"/>
      <c r="ERY153" s="22"/>
      <c r="ERZ153" s="22"/>
      <c r="ESA153" s="22"/>
      <c r="ESB153" s="22"/>
      <c r="ESC153" s="22"/>
      <c r="ESD153" s="22"/>
      <c r="ESE153" s="22"/>
      <c r="ESF153" s="22"/>
      <c r="ESG153" s="22"/>
      <c r="ESH153" s="22"/>
      <c r="ESI153" s="22"/>
      <c r="ESJ153" s="22"/>
      <c r="ESK153" s="22"/>
      <c r="ESL153" s="22"/>
      <c r="ESM153" s="22"/>
      <c r="ESN153" s="22"/>
      <c r="ESO153" s="22"/>
      <c r="ESP153" s="22"/>
      <c r="ESQ153" s="22"/>
      <c r="ESR153" s="22"/>
      <c r="ESS153" s="22"/>
      <c r="EST153" s="22"/>
      <c r="ESU153" s="22"/>
      <c r="ESV153" s="22"/>
      <c r="ESW153" s="22"/>
      <c r="ESX153" s="22"/>
      <c r="ESY153" s="22"/>
      <c r="ESZ153" s="22"/>
      <c r="ETA153" s="22"/>
      <c r="ETB153" s="22"/>
      <c r="ETC153" s="22"/>
      <c r="ETD153" s="22"/>
      <c r="ETE153" s="22"/>
      <c r="ETF153" s="22"/>
      <c r="ETG153" s="22"/>
      <c r="ETH153" s="22"/>
      <c r="ETI153" s="22"/>
      <c r="ETJ153" s="22"/>
      <c r="ETK153" s="22"/>
      <c r="ETL153" s="22"/>
      <c r="ETM153" s="22"/>
      <c r="ETN153" s="22"/>
      <c r="ETO153" s="22"/>
      <c r="ETP153" s="22"/>
      <c r="ETQ153" s="22"/>
      <c r="ETR153" s="22"/>
      <c r="ETS153" s="22"/>
      <c r="ETT153" s="22"/>
      <c r="ETU153" s="22"/>
      <c r="ETV153" s="22"/>
      <c r="ETW153" s="22"/>
      <c r="ETX153" s="22"/>
      <c r="ETY153" s="22"/>
      <c r="ETZ153" s="22"/>
      <c r="EUA153" s="22"/>
      <c r="EUB153" s="22"/>
      <c r="EUC153" s="22"/>
      <c r="EUD153" s="22"/>
      <c r="EUE153" s="22"/>
      <c r="EUF153" s="22"/>
      <c r="EUG153" s="22"/>
      <c r="EUH153" s="22"/>
      <c r="EUI153" s="22"/>
      <c r="EUJ153" s="22"/>
      <c r="EUK153" s="22"/>
      <c r="EUL153" s="22"/>
      <c r="EUM153" s="22"/>
      <c r="EUN153" s="22"/>
      <c r="EUO153" s="22"/>
      <c r="EUP153" s="22"/>
      <c r="EUQ153" s="22"/>
      <c r="EUR153" s="22"/>
      <c r="EUS153" s="22"/>
      <c r="EUT153" s="22"/>
      <c r="EUU153" s="22"/>
      <c r="EUV153" s="22"/>
      <c r="EUW153" s="22"/>
      <c r="EUX153" s="22"/>
      <c r="EUY153" s="22"/>
      <c r="EUZ153" s="22"/>
      <c r="EVA153" s="22"/>
      <c r="EVB153" s="22"/>
      <c r="EVC153" s="22"/>
      <c r="EVD153" s="22"/>
      <c r="EVE153" s="22"/>
      <c r="EVF153" s="22"/>
      <c r="EVG153" s="22"/>
      <c r="EVH153" s="22"/>
      <c r="EVI153" s="22"/>
      <c r="EVJ153" s="22"/>
      <c r="EVK153" s="22"/>
      <c r="EVL153" s="22"/>
      <c r="EVM153" s="22"/>
      <c r="EVN153" s="22"/>
      <c r="EVO153" s="22"/>
      <c r="EVP153" s="22"/>
      <c r="EVQ153" s="22"/>
      <c r="EVR153" s="22"/>
      <c r="EVS153" s="22"/>
      <c r="EVT153" s="22"/>
      <c r="EVU153" s="22"/>
      <c r="EVV153" s="22"/>
      <c r="EVW153" s="22"/>
      <c r="EVX153" s="22"/>
      <c r="EVY153" s="22"/>
      <c r="EVZ153" s="22"/>
      <c r="EWA153" s="22"/>
      <c r="EWB153" s="22"/>
      <c r="EWC153" s="22"/>
      <c r="EWD153" s="22"/>
      <c r="EWE153" s="22"/>
      <c r="EWF153" s="22"/>
      <c r="EWG153" s="22"/>
      <c r="EWH153" s="22"/>
      <c r="EWI153" s="22"/>
      <c r="EWJ153" s="22"/>
      <c r="EWK153" s="22"/>
      <c r="EWL153" s="22"/>
      <c r="EWM153" s="22"/>
      <c r="EWN153" s="22"/>
      <c r="EWO153" s="22"/>
      <c r="EWP153" s="22"/>
      <c r="EWQ153" s="22"/>
      <c r="EWR153" s="22"/>
      <c r="EWS153" s="22"/>
      <c r="EWT153" s="22"/>
      <c r="EWU153" s="22"/>
      <c r="EWV153" s="22"/>
      <c r="EWW153" s="22"/>
      <c r="EWX153" s="22"/>
      <c r="EWY153" s="22"/>
      <c r="EWZ153" s="22"/>
      <c r="EXA153" s="22"/>
      <c r="EXB153" s="22"/>
      <c r="EXC153" s="22"/>
      <c r="EXD153" s="22"/>
      <c r="EXE153" s="22"/>
      <c r="EXF153" s="22"/>
      <c r="EXG153" s="22"/>
      <c r="EXH153" s="22"/>
      <c r="EXI153" s="22"/>
      <c r="EXJ153" s="22"/>
      <c r="EXK153" s="22"/>
      <c r="EXL153" s="22"/>
      <c r="EXM153" s="22"/>
      <c r="EXN153" s="22"/>
      <c r="EXO153" s="22"/>
      <c r="EXP153" s="22"/>
      <c r="EXQ153" s="22"/>
      <c r="EXR153" s="22"/>
      <c r="EXS153" s="22"/>
      <c r="EXT153" s="22"/>
      <c r="EXU153" s="22"/>
      <c r="EXV153" s="22"/>
      <c r="EXW153" s="22"/>
      <c r="EXX153" s="22"/>
      <c r="EXY153" s="22"/>
      <c r="EXZ153" s="22"/>
      <c r="EYA153" s="22"/>
      <c r="EYB153" s="22"/>
      <c r="EYC153" s="22"/>
      <c r="EYD153" s="22"/>
      <c r="EYE153" s="22"/>
      <c r="EYF153" s="22"/>
      <c r="EYG153" s="22"/>
      <c r="EYH153" s="22"/>
      <c r="EYI153" s="22"/>
      <c r="EYJ153" s="22"/>
      <c r="EYK153" s="22"/>
      <c r="EYL153" s="22"/>
      <c r="EYM153" s="22"/>
      <c r="EYN153" s="22"/>
      <c r="EYO153" s="22"/>
      <c r="EYP153" s="22"/>
      <c r="EYQ153" s="22"/>
      <c r="EYR153" s="22"/>
      <c r="EYS153" s="22"/>
      <c r="EYT153" s="22"/>
      <c r="EYU153" s="22"/>
      <c r="EYV153" s="22"/>
      <c r="EYW153" s="22"/>
      <c r="EYX153" s="22"/>
      <c r="EYY153" s="22"/>
      <c r="EYZ153" s="22"/>
      <c r="EZA153" s="22"/>
      <c r="EZB153" s="22"/>
      <c r="EZC153" s="22"/>
      <c r="EZD153" s="22"/>
      <c r="EZE153" s="22"/>
      <c r="EZF153" s="22"/>
      <c r="EZG153" s="22"/>
      <c r="EZH153" s="22"/>
      <c r="EZI153" s="22"/>
      <c r="EZJ153" s="22"/>
      <c r="EZK153" s="22"/>
      <c r="EZL153" s="22"/>
      <c r="EZM153" s="22"/>
      <c r="EZN153" s="22"/>
      <c r="EZO153" s="22"/>
      <c r="EZP153" s="22"/>
      <c r="EZQ153" s="22"/>
      <c r="EZR153" s="22"/>
      <c r="EZS153" s="22"/>
      <c r="EZT153" s="22"/>
      <c r="EZU153" s="22"/>
      <c r="EZV153" s="22"/>
      <c r="EZW153" s="22"/>
      <c r="EZX153" s="22"/>
      <c r="EZY153" s="22"/>
      <c r="EZZ153" s="22"/>
      <c r="FAA153" s="22"/>
      <c r="FAB153" s="22"/>
      <c r="FAC153" s="22"/>
      <c r="FAD153" s="22"/>
      <c r="FAE153" s="22"/>
      <c r="FAF153" s="22"/>
      <c r="FAG153" s="22"/>
      <c r="FAH153" s="22"/>
      <c r="FAI153" s="22"/>
      <c r="FAJ153" s="22"/>
      <c r="FAK153" s="22"/>
      <c r="FAL153" s="22"/>
      <c r="FAM153" s="22"/>
      <c r="FAN153" s="22"/>
      <c r="FAO153" s="22"/>
      <c r="FAP153" s="22"/>
      <c r="FAQ153" s="22"/>
      <c r="FAR153" s="22"/>
      <c r="FAS153" s="22"/>
      <c r="FAT153" s="22"/>
      <c r="FAU153" s="22"/>
      <c r="FAV153" s="22"/>
      <c r="FAW153" s="22"/>
      <c r="FAX153" s="22"/>
      <c r="FAY153" s="22"/>
      <c r="FAZ153" s="22"/>
      <c r="FBA153" s="22"/>
      <c r="FBB153" s="22"/>
      <c r="FBC153" s="22"/>
      <c r="FBD153" s="22"/>
      <c r="FBE153" s="22"/>
      <c r="FBF153" s="22"/>
      <c r="FBG153" s="22"/>
      <c r="FBH153" s="22"/>
      <c r="FBI153" s="22"/>
      <c r="FBJ153" s="22"/>
      <c r="FBK153" s="22"/>
      <c r="FBL153" s="22"/>
      <c r="FBM153" s="22"/>
      <c r="FBN153" s="22"/>
      <c r="FBO153" s="22"/>
      <c r="FBP153" s="22"/>
      <c r="FBQ153" s="22"/>
      <c r="FBR153" s="22"/>
      <c r="FBS153" s="22"/>
      <c r="FBT153" s="22"/>
      <c r="FBU153" s="22"/>
      <c r="FBV153" s="22"/>
      <c r="FBW153" s="22"/>
      <c r="FBX153" s="22"/>
      <c r="FBY153" s="22"/>
      <c r="FBZ153" s="22"/>
      <c r="FCA153" s="22"/>
      <c r="FCB153" s="22"/>
      <c r="FCC153" s="22"/>
      <c r="FCD153" s="22"/>
      <c r="FCE153" s="22"/>
      <c r="FCF153" s="22"/>
      <c r="FCG153" s="22"/>
      <c r="FCH153" s="22"/>
      <c r="FCI153" s="22"/>
      <c r="FCJ153" s="22"/>
      <c r="FCK153" s="22"/>
      <c r="FCL153" s="22"/>
      <c r="FCM153" s="22"/>
      <c r="FCN153" s="22"/>
      <c r="FCO153" s="22"/>
      <c r="FCP153" s="22"/>
      <c r="FCQ153" s="22"/>
      <c r="FCR153" s="22"/>
      <c r="FCS153" s="22"/>
      <c r="FCT153" s="22"/>
      <c r="FCU153" s="22"/>
      <c r="FCV153" s="22"/>
      <c r="FCW153" s="22"/>
      <c r="FCX153" s="22"/>
      <c r="FCY153" s="22"/>
      <c r="FCZ153" s="22"/>
      <c r="FDA153" s="22"/>
      <c r="FDB153" s="22"/>
      <c r="FDC153" s="22"/>
      <c r="FDD153" s="22"/>
      <c r="FDE153" s="22"/>
      <c r="FDF153" s="22"/>
      <c r="FDG153" s="22"/>
      <c r="FDH153" s="22"/>
      <c r="FDI153" s="22"/>
      <c r="FDJ153" s="22"/>
      <c r="FDK153" s="22"/>
      <c r="FDL153" s="22"/>
      <c r="FDM153" s="22"/>
      <c r="FDN153" s="22"/>
      <c r="FDO153" s="22"/>
      <c r="FDP153" s="22"/>
      <c r="FDQ153" s="22"/>
      <c r="FDR153" s="22"/>
      <c r="FDS153" s="22"/>
      <c r="FDT153" s="22"/>
      <c r="FDU153" s="22"/>
      <c r="FDV153" s="22"/>
      <c r="FDW153" s="22"/>
      <c r="FDX153" s="22"/>
      <c r="FDY153" s="22"/>
      <c r="FDZ153" s="22"/>
      <c r="FEA153" s="22"/>
      <c r="FEB153" s="22"/>
      <c r="FEC153" s="22"/>
      <c r="FED153" s="22"/>
      <c r="FEE153" s="22"/>
      <c r="FEF153" s="22"/>
      <c r="FEG153" s="22"/>
      <c r="FEH153" s="22"/>
      <c r="FEI153" s="22"/>
      <c r="FEJ153" s="22"/>
      <c r="FEK153" s="22"/>
      <c r="FEL153" s="22"/>
      <c r="FEM153" s="22"/>
      <c r="FEN153" s="22"/>
      <c r="FEO153" s="22"/>
      <c r="FEP153" s="22"/>
      <c r="FEQ153" s="22"/>
      <c r="FER153" s="22"/>
      <c r="FES153" s="22"/>
      <c r="FET153" s="22"/>
      <c r="FEU153" s="22"/>
      <c r="FEV153" s="22"/>
      <c r="FEW153" s="22"/>
      <c r="FEX153" s="22"/>
      <c r="FEY153" s="22"/>
      <c r="FEZ153" s="22"/>
      <c r="FFA153" s="22"/>
      <c r="FFB153" s="22"/>
      <c r="FFC153" s="22"/>
      <c r="FFD153" s="22"/>
      <c r="FFE153" s="22"/>
      <c r="FFF153" s="22"/>
      <c r="FFG153" s="22"/>
      <c r="FFH153" s="22"/>
      <c r="FFI153" s="22"/>
      <c r="FFJ153" s="22"/>
      <c r="FFK153" s="22"/>
      <c r="FFL153" s="22"/>
      <c r="FFM153" s="22"/>
      <c r="FFN153" s="22"/>
      <c r="FFO153" s="22"/>
      <c r="FFP153" s="22"/>
      <c r="FFQ153" s="22"/>
      <c r="FFR153" s="22"/>
      <c r="FFS153" s="22"/>
      <c r="FFT153" s="22"/>
      <c r="FFU153" s="22"/>
      <c r="FFV153" s="22"/>
      <c r="FFW153" s="22"/>
      <c r="FFX153" s="22"/>
      <c r="FFY153" s="22"/>
      <c r="FFZ153" s="22"/>
      <c r="FGA153" s="22"/>
      <c r="FGB153" s="22"/>
      <c r="FGC153" s="22"/>
      <c r="FGD153" s="22"/>
      <c r="FGE153" s="22"/>
      <c r="FGF153" s="22"/>
      <c r="FGG153" s="22"/>
      <c r="FGH153" s="22"/>
      <c r="FGI153" s="22"/>
      <c r="FGJ153" s="22"/>
      <c r="FGK153" s="22"/>
      <c r="FGL153" s="22"/>
      <c r="FGM153" s="22"/>
      <c r="FGN153" s="22"/>
      <c r="FGO153" s="22"/>
      <c r="FGP153" s="22"/>
      <c r="FGQ153" s="22"/>
      <c r="FGR153" s="22"/>
      <c r="FGS153" s="22"/>
      <c r="FGT153" s="22"/>
      <c r="FGU153" s="22"/>
      <c r="FGV153" s="22"/>
      <c r="FGW153" s="22"/>
      <c r="FGX153" s="22"/>
      <c r="FGY153" s="22"/>
      <c r="FGZ153" s="22"/>
      <c r="FHA153" s="22"/>
      <c r="FHB153" s="22"/>
      <c r="FHC153" s="22"/>
      <c r="FHD153" s="22"/>
      <c r="FHE153" s="22"/>
      <c r="FHF153" s="22"/>
      <c r="FHG153" s="22"/>
      <c r="FHH153" s="22"/>
      <c r="FHI153" s="22"/>
      <c r="FHJ153" s="22"/>
      <c r="FHK153" s="22"/>
      <c r="FHL153" s="22"/>
      <c r="FHM153" s="22"/>
      <c r="FHN153" s="22"/>
      <c r="FHO153" s="22"/>
      <c r="FHP153" s="22"/>
      <c r="FHQ153" s="22"/>
      <c r="FHR153" s="22"/>
      <c r="FHS153" s="22"/>
      <c r="FHT153" s="22"/>
      <c r="FHU153" s="22"/>
      <c r="FHV153" s="22"/>
      <c r="FHW153" s="22"/>
      <c r="FHX153" s="22"/>
      <c r="FHY153" s="22"/>
      <c r="FHZ153" s="22"/>
      <c r="FIA153" s="22"/>
      <c r="FIB153" s="22"/>
      <c r="FIC153" s="22"/>
      <c r="FID153" s="22"/>
      <c r="FIE153" s="22"/>
      <c r="FIF153" s="22"/>
      <c r="FIG153" s="22"/>
      <c r="FIH153" s="22"/>
      <c r="FII153" s="22"/>
      <c r="FIJ153" s="22"/>
      <c r="FIK153" s="22"/>
      <c r="FIL153" s="22"/>
      <c r="FIM153" s="22"/>
      <c r="FIN153" s="22"/>
      <c r="FIO153" s="22"/>
      <c r="FIP153" s="22"/>
      <c r="FIQ153" s="22"/>
      <c r="FIR153" s="22"/>
      <c r="FIS153" s="22"/>
      <c r="FIT153" s="22"/>
      <c r="FIU153" s="22"/>
      <c r="FIV153" s="22"/>
      <c r="FIW153" s="22"/>
      <c r="FIX153" s="22"/>
      <c r="FIY153" s="22"/>
      <c r="FIZ153" s="22"/>
      <c r="FJA153" s="22"/>
      <c r="FJB153" s="22"/>
      <c r="FJC153" s="22"/>
      <c r="FJD153" s="22"/>
      <c r="FJE153" s="22"/>
      <c r="FJF153" s="22"/>
      <c r="FJG153" s="22"/>
      <c r="FJH153" s="22"/>
      <c r="FJI153" s="22"/>
      <c r="FJJ153" s="22"/>
      <c r="FJK153" s="22"/>
      <c r="FJL153" s="22"/>
      <c r="FJM153" s="22"/>
      <c r="FJN153" s="22"/>
      <c r="FJO153" s="22"/>
      <c r="FJP153" s="22"/>
      <c r="FJQ153" s="22"/>
      <c r="FJR153" s="22"/>
      <c r="FJS153" s="22"/>
      <c r="FJT153" s="22"/>
      <c r="FJU153" s="22"/>
      <c r="FJV153" s="22"/>
      <c r="FJW153" s="22"/>
      <c r="FJX153" s="22"/>
      <c r="FJY153" s="22"/>
      <c r="FJZ153" s="22"/>
      <c r="FKA153" s="22"/>
      <c r="FKB153" s="22"/>
      <c r="FKC153" s="22"/>
      <c r="FKD153" s="22"/>
      <c r="FKE153" s="22"/>
      <c r="FKF153" s="22"/>
      <c r="FKG153" s="22"/>
      <c r="FKH153" s="22"/>
      <c r="FKI153" s="22"/>
      <c r="FKJ153" s="22"/>
      <c r="FKK153" s="22"/>
      <c r="FKL153" s="22"/>
      <c r="FKM153" s="22"/>
      <c r="FKN153" s="22"/>
      <c r="FKO153" s="22"/>
      <c r="FKP153" s="22"/>
      <c r="FKQ153" s="22"/>
      <c r="FKR153" s="22"/>
      <c r="FKS153" s="22"/>
      <c r="FKT153" s="22"/>
      <c r="FKU153" s="22"/>
      <c r="FKV153" s="22"/>
      <c r="FKW153" s="22"/>
      <c r="FKX153" s="22"/>
      <c r="FKY153" s="22"/>
      <c r="FKZ153" s="22"/>
      <c r="FLA153" s="22"/>
      <c r="FLB153" s="22"/>
      <c r="FLC153" s="22"/>
      <c r="FLD153" s="22"/>
      <c r="FLE153" s="22"/>
      <c r="FLF153" s="22"/>
      <c r="FLG153" s="22"/>
      <c r="FLH153" s="22"/>
      <c r="FLI153" s="22"/>
      <c r="FLJ153" s="22"/>
      <c r="FLK153" s="22"/>
      <c r="FLL153" s="22"/>
      <c r="FLM153" s="22"/>
      <c r="FLN153" s="22"/>
      <c r="FLO153" s="22"/>
      <c r="FLP153" s="22"/>
      <c r="FLQ153" s="22"/>
      <c r="FLR153" s="22"/>
      <c r="FLS153" s="22"/>
      <c r="FLT153" s="22"/>
      <c r="FLU153" s="22"/>
      <c r="FLV153" s="22"/>
      <c r="FLW153" s="22"/>
      <c r="FLX153" s="22"/>
      <c r="FLY153" s="22"/>
      <c r="FLZ153" s="22"/>
      <c r="FMA153" s="22"/>
      <c r="FMB153" s="22"/>
      <c r="FMC153" s="22"/>
      <c r="FMD153" s="22"/>
      <c r="FME153" s="22"/>
      <c r="FMF153" s="22"/>
      <c r="FMG153" s="22"/>
      <c r="FMH153" s="22"/>
      <c r="FMI153" s="22"/>
      <c r="FMJ153" s="22"/>
      <c r="FMK153" s="22"/>
      <c r="FML153" s="22"/>
      <c r="FMM153" s="22"/>
      <c r="FMN153" s="22"/>
      <c r="FMO153" s="22"/>
      <c r="FMP153" s="22"/>
      <c r="FMQ153" s="22"/>
      <c r="FMR153" s="22"/>
      <c r="FMS153" s="22"/>
      <c r="FMT153" s="22"/>
      <c r="FMU153" s="22"/>
      <c r="FMV153" s="22"/>
      <c r="FMW153" s="22"/>
      <c r="FMX153" s="22"/>
      <c r="FMY153" s="22"/>
      <c r="FMZ153" s="22"/>
      <c r="FNA153" s="22"/>
      <c r="FNB153" s="22"/>
      <c r="FNC153" s="22"/>
      <c r="FND153" s="22"/>
      <c r="FNE153" s="22"/>
      <c r="FNF153" s="22"/>
      <c r="FNG153" s="22"/>
      <c r="FNH153" s="22"/>
      <c r="FNI153" s="22"/>
      <c r="FNJ153" s="22"/>
      <c r="FNK153" s="22"/>
      <c r="FNL153" s="22"/>
      <c r="FNM153" s="22"/>
      <c r="FNN153" s="22"/>
      <c r="FNO153" s="22"/>
      <c r="FNP153" s="22"/>
      <c r="FNQ153" s="22"/>
      <c r="FNR153" s="22"/>
      <c r="FNS153" s="22"/>
      <c r="FNT153" s="22"/>
      <c r="FNU153" s="22"/>
      <c r="FNV153" s="22"/>
      <c r="FNW153" s="22"/>
      <c r="FNX153" s="22"/>
      <c r="FNY153" s="22"/>
      <c r="FNZ153" s="22"/>
      <c r="FOA153" s="22"/>
      <c r="FOB153" s="22"/>
      <c r="FOC153" s="22"/>
      <c r="FOD153" s="22"/>
      <c r="FOE153" s="22"/>
      <c r="FOF153" s="22"/>
      <c r="FOG153" s="22"/>
      <c r="FOH153" s="22"/>
      <c r="FOI153" s="22"/>
      <c r="FOJ153" s="22"/>
      <c r="FOK153" s="22"/>
      <c r="FOL153" s="22"/>
      <c r="FOM153" s="22"/>
      <c r="FON153" s="22"/>
      <c r="FOO153" s="22"/>
      <c r="FOP153" s="22"/>
      <c r="FOQ153" s="22"/>
      <c r="FOR153" s="22"/>
      <c r="FOS153" s="22"/>
      <c r="FOT153" s="22"/>
      <c r="FOU153" s="22"/>
      <c r="FOV153" s="22"/>
      <c r="FOW153" s="22"/>
      <c r="FOX153" s="22"/>
      <c r="FOY153" s="22"/>
      <c r="FOZ153" s="22"/>
      <c r="FPA153" s="22"/>
      <c r="FPB153" s="22"/>
      <c r="FPC153" s="22"/>
      <c r="FPD153" s="22"/>
      <c r="FPE153" s="22"/>
      <c r="FPF153" s="22"/>
      <c r="FPG153" s="22"/>
      <c r="FPH153" s="22"/>
      <c r="FPI153" s="22"/>
      <c r="FPJ153" s="22"/>
      <c r="FPK153" s="22"/>
      <c r="FPL153" s="22"/>
      <c r="FPM153" s="22"/>
      <c r="FPN153" s="22"/>
      <c r="FPO153" s="22"/>
      <c r="FPP153" s="22"/>
      <c r="FPQ153" s="22"/>
      <c r="FPR153" s="22"/>
      <c r="FPS153" s="22"/>
      <c r="FPT153" s="22"/>
      <c r="FPU153" s="22"/>
      <c r="FPV153" s="22"/>
      <c r="FPW153" s="22"/>
      <c r="FPX153" s="22"/>
      <c r="FPY153" s="22"/>
      <c r="FPZ153" s="22"/>
      <c r="FQA153" s="22"/>
      <c r="FQB153" s="22"/>
      <c r="FQC153" s="22"/>
      <c r="FQD153" s="22"/>
      <c r="FQE153" s="22"/>
      <c r="FQF153" s="22"/>
      <c r="FQG153" s="22"/>
      <c r="FQH153" s="22"/>
      <c r="FQI153" s="22"/>
      <c r="FQJ153" s="22"/>
      <c r="FQK153" s="22"/>
      <c r="FQL153" s="22"/>
      <c r="FQM153" s="22"/>
      <c r="FQN153" s="22"/>
      <c r="FQO153" s="22"/>
      <c r="FQP153" s="22"/>
      <c r="FQQ153" s="22"/>
      <c r="FQR153" s="22"/>
      <c r="FQS153" s="22"/>
      <c r="FQT153" s="22"/>
      <c r="FQU153" s="22"/>
      <c r="FQV153" s="22"/>
      <c r="FQW153" s="22"/>
      <c r="FQX153" s="22"/>
      <c r="FQY153" s="22"/>
      <c r="FQZ153" s="22"/>
      <c r="FRA153" s="22"/>
      <c r="FRB153" s="22"/>
      <c r="FRC153" s="22"/>
      <c r="FRD153" s="22"/>
      <c r="FRE153" s="22"/>
      <c r="FRF153" s="22"/>
      <c r="FRG153" s="22"/>
      <c r="FRH153" s="22"/>
      <c r="FRI153" s="22"/>
      <c r="FRJ153" s="22"/>
      <c r="FRK153" s="22"/>
      <c r="FRL153" s="22"/>
      <c r="FRM153" s="22"/>
      <c r="FRN153" s="22"/>
      <c r="FRO153" s="22"/>
      <c r="FRP153" s="22"/>
      <c r="FRQ153" s="22"/>
      <c r="FRR153" s="22"/>
      <c r="FRS153" s="22"/>
      <c r="FRT153" s="22"/>
      <c r="FRU153" s="22"/>
      <c r="FRV153" s="22"/>
      <c r="FRW153" s="22"/>
      <c r="FRX153" s="22"/>
      <c r="FRY153" s="22"/>
      <c r="FRZ153" s="22"/>
      <c r="FSA153" s="22"/>
      <c r="FSB153" s="22"/>
      <c r="FSC153" s="22"/>
      <c r="FSD153" s="22"/>
      <c r="FSE153" s="22"/>
      <c r="FSF153" s="22"/>
      <c r="FSG153" s="22"/>
      <c r="FSH153" s="22"/>
      <c r="FSI153" s="22"/>
      <c r="FSJ153" s="22"/>
      <c r="FSK153" s="22"/>
      <c r="FSL153" s="22"/>
      <c r="FSM153" s="22"/>
      <c r="FSN153" s="22"/>
      <c r="FSO153" s="22"/>
      <c r="FSP153" s="22"/>
      <c r="FSQ153" s="22"/>
      <c r="FSR153" s="22"/>
      <c r="FSS153" s="22"/>
      <c r="FST153" s="22"/>
      <c r="FSU153" s="22"/>
      <c r="FSV153" s="22"/>
      <c r="FSW153" s="22"/>
      <c r="FSX153" s="22"/>
      <c r="FSY153" s="22"/>
      <c r="FSZ153" s="22"/>
      <c r="FTA153" s="22"/>
      <c r="FTB153" s="22"/>
      <c r="FTC153" s="22"/>
      <c r="FTD153" s="22"/>
      <c r="FTE153" s="22"/>
      <c r="FTF153" s="22"/>
      <c r="FTG153" s="22"/>
      <c r="FTH153" s="22"/>
      <c r="FTI153" s="22"/>
      <c r="FTJ153" s="22"/>
      <c r="FTK153" s="22"/>
      <c r="FTL153" s="22"/>
      <c r="FTM153" s="22"/>
      <c r="FTN153" s="22"/>
      <c r="FTO153" s="22"/>
      <c r="FTP153" s="22"/>
      <c r="FTQ153" s="22"/>
      <c r="FTR153" s="22"/>
      <c r="FTS153" s="22"/>
      <c r="FTT153" s="22"/>
      <c r="FTU153" s="22"/>
      <c r="FTV153" s="22"/>
      <c r="FTW153" s="22"/>
      <c r="FTX153" s="22"/>
      <c r="FTY153" s="22"/>
      <c r="FTZ153" s="22"/>
      <c r="FUA153" s="22"/>
      <c r="FUB153" s="22"/>
      <c r="FUC153" s="22"/>
      <c r="FUD153" s="22"/>
      <c r="FUE153" s="22"/>
      <c r="FUF153" s="22"/>
      <c r="FUG153" s="22"/>
      <c r="FUH153" s="22"/>
      <c r="FUI153" s="22"/>
      <c r="FUJ153" s="22"/>
      <c r="FUK153" s="22"/>
      <c r="FUL153" s="22"/>
      <c r="FUM153" s="22"/>
      <c r="FUN153" s="22"/>
      <c r="FUO153" s="22"/>
      <c r="FUP153" s="22"/>
      <c r="FUQ153" s="22"/>
      <c r="FUR153" s="22"/>
      <c r="FUS153" s="22"/>
      <c r="FUT153" s="22"/>
      <c r="FUU153" s="22"/>
      <c r="FUV153" s="22"/>
      <c r="FUW153" s="22"/>
      <c r="FUX153" s="22"/>
      <c r="FUY153" s="22"/>
      <c r="FUZ153" s="22"/>
      <c r="FVA153" s="22"/>
      <c r="FVB153" s="22"/>
      <c r="FVC153" s="22"/>
      <c r="FVD153" s="22"/>
      <c r="FVE153" s="22"/>
      <c r="FVF153" s="22"/>
      <c r="FVG153" s="22"/>
      <c r="FVH153" s="22"/>
      <c r="FVI153" s="22"/>
      <c r="FVJ153" s="22"/>
      <c r="FVK153" s="22"/>
      <c r="FVL153" s="22"/>
      <c r="FVM153" s="22"/>
      <c r="FVN153" s="22"/>
      <c r="FVO153" s="22"/>
      <c r="FVP153" s="22"/>
      <c r="FVQ153" s="22"/>
      <c r="FVR153" s="22"/>
      <c r="FVS153" s="22"/>
      <c r="FVT153" s="22"/>
      <c r="FVU153" s="22"/>
      <c r="FVV153" s="22"/>
      <c r="FVW153" s="22"/>
      <c r="FVX153" s="22"/>
      <c r="FVY153" s="22"/>
      <c r="FVZ153" s="22"/>
      <c r="FWA153" s="22"/>
      <c r="FWB153" s="22"/>
      <c r="FWC153" s="22"/>
      <c r="FWD153" s="22"/>
      <c r="FWE153" s="22"/>
      <c r="FWF153" s="22"/>
      <c r="FWG153" s="22"/>
      <c r="FWH153" s="22"/>
      <c r="FWI153" s="22"/>
      <c r="FWJ153" s="22"/>
      <c r="FWK153" s="22"/>
      <c r="FWL153" s="22"/>
      <c r="FWM153" s="22"/>
      <c r="FWN153" s="22"/>
      <c r="FWO153" s="22"/>
      <c r="FWP153" s="22"/>
      <c r="FWQ153" s="22"/>
      <c r="FWR153" s="22"/>
      <c r="FWS153" s="22"/>
      <c r="FWT153" s="22"/>
      <c r="FWU153" s="22"/>
      <c r="FWV153" s="22"/>
      <c r="FWW153" s="22"/>
      <c r="FWX153" s="22"/>
      <c r="FWY153" s="22"/>
      <c r="FWZ153" s="22"/>
      <c r="FXA153" s="22"/>
      <c r="FXB153" s="22"/>
      <c r="FXC153" s="22"/>
      <c r="FXD153" s="22"/>
      <c r="FXE153" s="22"/>
      <c r="FXF153" s="22"/>
      <c r="FXG153" s="22"/>
      <c r="FXH153" s="22"/>
      <c r="FXI153" s="22"/>
      <c r="FXJ153" s="22"/>
      <c r="FXK153" s="22"/>
      <c r="FXL153" s="22"/>
      <c r="FXM153" s="22"/>
      <c r="FXN153" s="22"/>
      <c r="FXO153" s="22"/>
      <c r="FXP153" s="22"/>
      <c r="FXQ153" s="22"/>
      <c r="FXR153" s="22"/>
      <c r="FXS153" s="22"/>
      <c r="FXT153" s="22"/>
      <c r="FXU153" s="22"/>
      <c r="FXV153" s="22"/>
      <c r="FXW153" s="22"/>
      <c r="FXX153" s="22"/>
      <c r="FXY153" s="22"/>
      <c r="FXZ153" s="22"/>
      <c r="FYA153" s="22"/>
      <c r="FYB153" s="22"/>
      <c r="FYC153" s="22"/>
      <c r="FYD153" s="22"/>
      <c r="FYE153" s="22"/>
      <c r="FYF153" s="22"/>
      <c r="FYG153" s="22"/>
      <c r="FYH153" s="22"/>
      <c r="FYI153" s="22"/>
      <c r="FYJ153" s="22"/>
      <c r="FYK153" s="22"/>
      <c r="FYL153" s="22"/>
      <c r="FYM153" s="22"/>
      <c r="FYN153" s="22"/>
      <c r="FYO153" s="22"/>
      <c r="FYP153" s="22"/>
      <c r="FYQ153" s="22"/>
      <c r="FYR153" s="22"/>
      <c r="FYS153" s="22"/>
      <c r="FYT153" s="22"/>
      <c r="FYU153" s="22"/>
      <c r="FYV153" s="22"/>
      <c r="FYW153" s="22"/>
      <c r="FYX153" s="22"/>
      <c r="FYY153" s="22"/>
      <c r="FYZ153" s="22"/>
      <c r="FZA153" s="22"/>
      <c r="FZB153" s="22"/>
      <c r="FZC153" s="22"/>
      <c r="FZD153" s="22"/>
      <c r="FZE153" s="22"/>
      <c r="FZF153" s="22"/>
      <c r="FZG153" s="22"/>
      <c r="FZH153" s="22"/>
      <c r="FZI153" s="22"/>
      <c r="FZJ153" s="22"/>
      <c r="FZK153" s="22"/>
      <c r="FZL153" s="22"/>
      <c r="FZM153" s="22"/>
      <c r="FZN153" s="22"/>
      <c r="FZO153" s="22"/>
      <c r="FZP153" s="22"/>
      <c r="FZQ153" s="22"/>
      <c r="FZR153" s="22"/>
      <c r="FZS153" s="22"/>
      <c r="FZT153" s="22"/>
      <c r="FZU153" s="22"/>
      <c r="FZV153" s="22"/>
      <c r="FZW153" s="22"/>
      <c r="FZX153" s="22"/>
      <c r="FZY153" s="22"/>
      <c r="FZZ153" s="22"/>
      <c r="GAA153" s="22"/>
      <c r="GAB153" s="22"/>
      <c r="GAC153" s="22"/>
      <c r="GAD153" s="22"/>
      <c r="GAE153" s="22"/>
      <c r="GAF153" s="22"/>
      <c r="GAG153" s="22"/>
      <c r="GAH153" s="22"/>
      <c r="GAI153" s="22"/>
      <c r="GAJ153" s="22"/>
      <c r="GAK153" s="22"/>
      <c r="GAL153" s="22"/>
      <c r="GAM153" s="22"/>
      <c r="GAN153" s="22"/>
      <c r="GAO153" s="22"/>
      <c r="GAP153" s="22"/>
      <c r="GAQ153" s="22"/>
      <c r="GAR153" s="22"/>
      <c r="GAS153" s="22"/>
      <c r="GAT153" s="22"/>
      <c r="GAU153" s="22"/>
      <c r="GAV153" s="22"/>
      <c r="GAW153" s="22"/>
      <c r="GAX153" s="22"/>
      <c r="GAY153" s="22"/>
      <c r="GAZ153" s="22"/>
      <c r="GBA153" s="22"/>
      <c r="GBB153" s="22"/>
      <c r="GBC153" s="22"/>
      <c r="GBD153" s="22"/>
      <c r="GBE153" s="22"/>
      <c r="GBF153" s="22"/>
      <c r="GBG153" s="22"/>
      <c r="GBH153" s="22"/>
      <c r="GBI153" s="22"/>
      <c r="GBJ153" s="22"/>
      <c r="GBK153" s="22"/>
      <c r="GBL153" s="22"/>
      <c r="GBM153" s="22"/>
      <c r="GBN153" s="22"/>
      <c r="GBO153" s="22"/>
      <c r="GBP153" s="22"/>
      <c r="GBQ153" s="22"/>
      <c r="GBR153" s="22"/>
      <c r="GBS153" s="22"/>
      <c r="GBT153" s="22"/>
      <c r="GBU153" s="22"/>
      <c r="GBV153" s="22"/>
      <c r="GBW153" s="22"/>
      <c r="GBX153" s="22"/>
      <c r="GBY153" s="22"/>
      <c r="GBZ153" s="22"/>
      <c r="GCA153" s="22"/>
      <c r="GCB153" s="22"/>
      <c r="GCC153" s="22"/>
      <c r="GCD153" s="22"/>
      <c r="GCE153" s="22"/>
      <c r="GCF153" s="22"/>
      <c r="GCG153" s="22"/>
      <c r="GCH153" s="22"/>
      <c r="GCI153" s="22"/>
      <c r="GCJ153" s="22"/>
      <c r="GCK153" s="22"/>
      <c r="GCL153" s="22"/>
      <c r="GCM153" s="22"/>
      <c r="GCN153" s="22"/>
      <c r="GCO153" s="22"/>
      <c r="GCP153" s="22"/>
      <c r="GCQ153" s="22"/>
      <c r="GCR153" s="22"/>
      <c r="GCS153" s="22"/>
      <c r="GCT153" s="22"/>
      <c r="GCU153" s="22"/>
      <c r="GCV153" s="22"/>
      <c r="GCW153" s="22"/>
      <c r="GCX153" s="22"/>
      <c r="GCY153" s="22"/>
      <c r="GCZ153" s="22"/>
      <c r="GDA153" s="22"/>
      <c r="GDB153" s="22"/>
      <c r="GDC153" s="22"/>
      <c r="GDD153" s="22"/>
      <c r="GDE153" s="22"/>
      <c r="GDF153" s="22"/>
      <c r="GDG153" s="22"/>
      <c r="GDH153" s="22"/>
      <c r="GDI153" s="22"/>
      <c r="GDJ153" s="22"/>
      <c r="GDK153" s="22"/>
      <c r="GDL153" s="22"/>
      <c r="GDM153" s="22"/>
      <c r="GDN153" s="22"/>
      <c r="GDO153" s="22"/>
      <c r="GDP153" s="22"/>
      <c r="GDQ153" s="22"/>
      <c r="GDR153" s="22"/>
      <c r="GDS153" s="22"/>
      <c r="GDT153" s="22"/>
      <c r="GDU153" s="22"/>
      <c r="GDV153" s="22"/>
      <c r="GDW153" s="22"/>
      <c r="GDX153" s="22"/>
      <c r="GDY153" s="22"/>
      <c r="GDZ153" s="22"/>
      <c r="GEA153" s="22"/>
      <c r="GEB153" s="22"/>
      <c r="GEC153" s="22"/>
      <c r="GED153" s="22"/>
      <c r="GEE153" s="22"/>
      <c r="GEF153" s="22"/>
      <c r="GEG153" s="22"/>
      <c r="GEH153" s="22"/>
      <c r="GEI153" s="22"/>
      <c r="GEJ153" s="22"/>
      <c r="GEK153" s="22"/>
      <c r="GEL153" s="22"/>
      <c r="GEM153" s="22"/>
      <c r="GEN153" s="22"/>
      <c r="GEO153" s="22"/>
      <c r="GEP153" s="22"/>
      <c r="GEQ153" s="22"/>
      <c r="GER153" s="22"/>
      <c r="GES153" s="22"/>
      <c r="GET153" s="22"/>
      <c r="GEU153" s="22"/>
      <c r="GEV153" s="22"/>
      <c r="GEW153" s="22"/>
      <c r="GEX153" s="22"/>
      <c r="GEY153" s="22"/>
      <c r="GEZ153" s="22"/>
      <c r="GFA153" s="22"/>
      <c r="GFB153" s="22"/>
      <c r="GFC153" s="22"/>
      <c r="GFD153" s="22"/>
      <c r="GFE153" s="22"/>
      <c r="GFF153" s="22"/>
      <c r="GFG153" s="22"/>
      <c r="GFH153" s="22"/>
      <c r="GFI153" s="22"/>
      <c r="GFJ153" s="22"/>
      <c r="GFK153" s="22"/>
      <c r="GFL153" s="22"/>
      <c r="GFM153" s="22"/>
      <c r="GFN153" s="22"/>
      <c r="GFO153" s="22"/>
      <c r="GFP153" s="22"/>
      <c r="GFQ153" s="22"/>
      <c r="GFR153" s="22"/>
      <c r="GFS153" s="22"/>
      <c r="GFT153" s="22"/>
      <c r="GFU153" s="22"/>
      <c r="GFV153" s="22"/>
      <c r="GFW153" s="22"/>
      <c r="GFX153" s="22"/>
      <c r="GFY153" s="22"/>
      <c r="GFZ153" s="22"/>
      <c r="GGA153" s="22"/>
      <c r="GGB153" s="22"/>
      <c r="GGC153" s="22"/>
      <c r="GGD153" s="22"/>
      <c r="GGE153" s="22"/>
      <c r="GGF153" s="22"/>
      <c r="GGG153" s="22"/>
      <c r="GGH153" s="22"/>
      <c r="GGI153" s="22"/>
      <c r="GGJ153" s="22"/>
      <c r="GGK153" s="22"/>
      <c r="GGL153" s="22"/>
      <c r="GGM153" s="22"/>
      <c r="GGN153" s="22"/>
      <c r="GGO153" s="22"/>
      <c r="GGP153" s="22"/>
      <c r="GGQ153" s="22"/>
      <c r="GGR153" s="22"/>
      <c r="GGS153" s="22"/>
      <c r="GGT153" s="22"/>
      <c r="GGU153" s="22"/>
      <c r="GGV153" s="22"/>
      <c r="GGW153" s="22"/>
      <c r="GGX153" s="22"/>
      <c r="GGY153" s="22"/>
      <c r="GGZ153" s="22"/>
      <c r="GHA153" s="22"/>
      <c r="GHB153" s="22"/>
      <c r="GHC153" s="22"/>
      <c r="GHD153" s="22"/>
      <c r="GHE153" s="22"/>
      <c r="GHF153" s="22"/>
      <c r="GHG153" s="22"/>
      <c r="GHH153" s="22"/>
      <c r="GHI153" s="22"/>
      <c r="GHJ153" s="22"/>
      <c r="GHK153" s="22"/>
      <c r="GHL153" s="22"/>
      <c r="GHM153" s="22"/>
      <c r="GHN153" s="22"/>
      <c r="GHO153" s="22"/>
      <c r="GHP153" s="22"/>
      <c r="GHQ153" s="22"/>
      <c r="GHR153" s="22"/>
      <c r="GHS153" s="22"/>
      <c r="GHT153" s="22"/>
      <c r="GHU153" s="22"/>
      <c r="GHV153" s="22"/>
      <c r="GHW153" s="22"/>
      <c r="GHX153" s="22"/>
      <c r="GHY153" s="22"/>
      <c r="GHZ153" s="22"/>
      <c r="GIA153" s="22"/>
      <c r="GIB153" s="22"/>
      <c r="GIC153" s="22"/>
      <c r="GID153" s="22"/>
      <c r="GIE153" s="22"/>
      <c r="GIF153" s="22"/>
      <c r="GIG153" s="22"/>
      <c r="GIH153" s="22"/>
      <c r="GII153" s="22"/>
      <c r="GIJ153" s="22"/>
      <c r="GIK153" s="22"/>
      <c r="GIL153" s="22"/>
      <c r="GIM153" s="22"/>
      <c r="GIN153" s="22"/>
      <c r="GIO153" s="22"/>
      <c r="GIP153" s="22"/>
      <c r="GIQ153" s="22"/>
      <c r="GIR153" s="22"/>
      <c r="GIS153" s="22"/>
      <c r="GIT153" s="22"/>
      <c r="GIU153" s="22"/>
      <c r="GIV153" s="22"/>
      <c r="GIW153" s="22"/>
      <c r="GIX153" s="22"/>
      <c r="GIY153" s="22"/>
      <c r="GIZ153" s="22"/>
      <c r="GJA153" s="22"/>
      <c r="GJB153" s="22"/>
      <c r="GJC153" s="22"/>
      <c r="GJD153" s="22"/>
      <c r="GJE153" s="22"/>
      <c r="GJF153" s="22"/>
      <c r="GJG153" s="22"/>
      <c r="GJH153" s="22"/>
      <c r="GJI153" s="22"/>
      <c r="GJJ153" s="22"/>
      <c r="GJK153" s="22"/>
      <c r="GJL153" s="22"/>
      <c r="GJM153" s="22"/>
      <c r="GJN153" s="22"/>
      <c r="GJO153" s="22"/>
      <c r="GJP153" s="22"/>
      <c r="GJQ153" s="22"/>
      <c r="GJR153" s="22"/>
      <c r="GJS153" s="22"/>
      <c r="GJT153" s="22"/>
      <c r="GJU153" s="22"/>
      <c r="GJV153" s="22"/>
      <c r="GJW153" s="22"/>
      <c r="GJX153" s="22"/>
      <c r="GJY153" s="22"/>
      <c r="GJZ153" s="22"/>
      <c r="GKA153" s="22"/>
      <c r="GKB153" s="22"/>
      <c r="GKC153" s="22"/>
      <c r="GKD153" s="22"/>
      <c r="GKE153" s="22"/>
      <c r="GKF153" s="22"/>
      <c r="GKG153" s="22"/>
      <c r="GKH153" s="22"/>
      <c r="GKI153" s="22"/>
      <c r="GKJ153" s="22"/>
      <c r="GKK153" s="22"/>
      <c r="GKL153" s="22"/>
      <c r="GKM153" s="22"/>
      <c r="GKN153" s="22"/>
      <c r="GKO153" s="22"/>
      <c r="GKP153" s="22"/>
      <c r="GKQ153" s="22"/>
      <c r="GKR153" s="22"/>
      <c r="GKS153" s="22"/>
      <c r="GKT153" s="22"/>
      <c r="GKU153" s="22"/>
      <c r="GKV153" s="22"/>
      <c r="GKW153" s="22"/>
      <c r="GKX153" s="22"/>
      <c r="GKY153" s="22"/>
      <c r="GKZ153" s="22"/>
      <c r="GLA153" s="22"/>
      <c r="GLB153" s="22"/>
      <c r="GLC153" s="22"/>
      <c r="GLD153" s="22"/>
      <c r="GLE153" s="22"/>
      <c r="GLF153" s="22"/>
      <c r="GLG153" s="22"/>
      <c r="GLH153" s="22"/>
      <c r="GLI153" s="22"/>
      <c r="GLJ153" s="22"/>
      <c r="GLK153" s="22"/>
      <c r="GLL153" s="22"/>
      <c r="GLM153" s="22"/>
      <c r="GLN153" s="22"/>
      <c r="GLO153" s="22"/>
      <c r="GLP153" s="22"/>
      <c r="GLQ153" s="22"/>
      <c r="GLR153" s="22"/>
      <c r="GLS153" s="22"/>
      <c r="GLT153" s="22"/>
      <c r="GLU153" s="22"/>
      <c r="GLV153" s="22"/>
      <c r="GLW153" s="22"/>
      <c r="GLX153" s="22"/>
      <c r="GLY153" s="22"/>
      <c r="GLZ153" s="22"/>
      <c r="GMA153" s="22"/>
      <c r="GMB153" s="22"/>
      <c r="GMC153" s="22"/>
      <c r="GMD153" s="22"/>
      <c r="GME153" s="22"/>
      <c r="GMF153" s="22"/>
      <c r="GMG153" s="22"/>
      <c r="GMH153" s="22"/>
      <c r="GMI153" s="22"/>
      <c r="GMJ153" s="22"/>
      <c r="GMK153" s="22"/>
      <c r="GML153" s="22"/>
      <c r="GMM153" s="22"/>
      <c r="GMN153" s="22"/>
      <c r="GMO153" s="22"/>
      <c r="GMP153" s="22"/>
      <c r="GMQ153" s="22"/>
      <c r="GMR153" s="22"/>
      <c r="GMS153" s="22"/>
      <c r="GMT153" s="22"/>
      <c r="GMU153" s="22"/>
      <c r="GMV153" s="22"/>
      <c r="GMW153" s="22"/>
      <c r="GMX153" s="22"/>
      <c r="GMY153" s="22"/>
      <c r="GMZ153" s="22"/>
      <c r="GNA153" s="22"/>
      <c r="GNB153" s="22"/>
      <c r="GNC153" s="22"/>
      <c r="GND153" s="22"/>
      <c r="GNE153" s="22"/>
      <c r="GNF153" s="22"/>
      <c r="GNG153" s="22"/>
      <c r="GNH153" s="22"/>
      <c r="GNI153" s="22"/>
      <c r="GNJ153" s="22"/>
      <c r="GNK153" s="22"/>
      <c r="GNL153" s="22"/>
      <c r="GNM153" s="22"/>
      <c r="GNN153" s="22"/>
      <c r="GNO153" s="22"/>
      <c r="GNP153" s="22"/>
      <c r="GNQ153" s="22"/>
      <c r="GNR153" s="22"/>
      <c r="GNS153" s="22"/>
      <c r="GNT153" s="22"/>
      <c r="GNU153" s="22"/>
      <c r="GNV153" s="22"/>
      <c r="GNW153" s="22"/>
      <c r="GNX153" s="22"/>
      <c r="GNY153" s="22"/>
      <c r="GNZ153" s="22"/>
      <c r="GOA153" s="22"/>
      <c r="GOB153" s="22"/>
      <c r="GOC153" s="22"/>
      <c r="GOD153" s="22"/>
      <c r="GOE153" s="22"/>
      <c r="GOF153" s="22"/>
      <c r="GOG153" s="22"/>
      <c r="GOH153" s="22"/>
      <c r="GOI153" s="22"/>
      <c r="GOJ153" s="22"/>
      <c r="GOK153" s="22"/>
      <c r="GOL153" s="22"/>
      <c r="GOM153" s="22"/>
      <c r="GON153" s="22"/>
      <c r="GOO153" s="22"/>
      <c r="GOP153" s="22"/>
      <c r="GOQ153" s="22"/>
      <c r="GOR153" s="22"/>
      <c r="GOS153" s="22"/>
      <c r="GOT153" s="22"/>
      <c r="GOU153" s="22"/>
      <c r="GOV153" s="22"/>
      <c r="GOW153" s="22"/>
      <c r="GOX153" s="22"/>
      <c r="GOY153" s="22"/>
      <c r="GOZ153" s="22"/>
      <c r="GPA153" s="22"/>
      <c r="GPB153" s="22"/>
      <c r="GPC153" s="22"/>
      <c r="GPD153" s="22"/>
      <c r="GPE153" s="22"/>
      <c r="GPF153" s="22"/>
      <c r="GPG153" s="22"/>
      <c r="GPH153" s="22"/>
      <c r="GPI153" s="22"/>
      <c r="GPJ153" s="22"/>
      <c r="GPK153" s="22"/>
      <c r="GPL153" s="22"/>
      <c r="GPM153" s="22"/>
      <c r="GPN153" s="22"/>
      <c r="GPO153" s="22"/>
      <c r="GPP153" s="22"/>
      <c r="GPQ153" s="22"/>
      <c r="GPR153" s="22"/>
      <c r="GPS153" s="22"/>
      <c r="GPT153" s="22"/>
      <c r="GPU153" s="22"/>
      <c r="GPV153" s="22"/>
      <c r="GPW153" s="22"/>
      <c r="GPX153" s="22"/>
      <c r="GPY153" s="22"/>
      <c r="GPZ153" s="22"/>
      <c r="GQA153" s="22"/>
      <c r="GQB153" s="22"/>
      <c r="GQC153" s="22"/>
      <c r="GQD153" s="22"/>
      <c r="GQE153" s="22"/>
      <c r="GQF153" s="22"/>
      <c r="GQG153" s="22"/>
      <c r="GQH153" s="22"/>
      <c r="GQI153" s="22"/>
      <c r="GQJ153" s="22"/>
      <c r="GQK153" s="22"/>
      <c r="GQL153" s="22"/>
      <c r="GQM153" s="22"/>
      <c r="GQN153" s="22"/>
      <c r="GQO153" s="22"/>
      <c r="GQP153" s="22"/>
      <c r="GQQ153" s="22"/>
      <c r="GQR153" s="22"/>
      <c r="GQS153" s="22"/>
      <c r="GQT153" s="22"/>
      <c r="GQU153" s="22"/>
      <c r="GQV153" s="22"/>
      <c r="GQW153" s="22"/>
      <c r="GQX153" s="22"/>
      <c r="GQY153" s="22"/>
      <c r="GQZ153" s="22"/>
      <c r="GRA153" s="22"/>
      <c r="GRB153" s="22"/>
      <c r="GRC153" s="22"/>
      <c r="GRD153" s="22"/>
      <c r="GRE153" s="22"/>
      <c r="GRF153" s="22"/>
      <c r="GRG153" s="22"/>
      <c r="GRH153" s="22"/>
      <c r="GRI153" s="22"/>
      <c r="GRJ153" s="22"/>
      <c r="GRK153" s="22"/>
      <c r="GRL153" s="22"/>
      <c r="GRM153" s="22"/>
      <c r="GRN153" s="22"/>
      <c r="GRO153" s="22"/>
      <c r="GRP153" s="22"/>
      <c r="GRQ153" s="22"/>
      <c r="GRR153" s="22"/>
      <c r="GRS153" s="22"/>
      <c r="GRT153" s="22"/>
      <c r="GRU153" s="22"/>
      <c r="GRV153" s="22"/>
      <c r="GRW153" s="22"/>
      <c r="GRX153" s="22"/>
      <c r="GRY153" s="22"/>
      <c r="GRZ153" s="22"/>
      <c r="GSA153" s="22"/>
      <c r="GSB153" s="22"/>
      <c r="GSC153" s="22"/>
      <c r="GSD153" s="22"/>
      <c r="GSE153" s="22"/>
      <c r="GSF153" s="22"/>
      <c r="GSG153" s="22"/>
      <c r="GSH153" s="22"/>
      <c r="GSI153" s="22"/>
      <c r="GSJ153" s="22"/>
      <c r="GSK153" s="22"/>
      <c r="GSL153" s="22"/>
      <c r="GSM153" s="22"/>
      <c r="GSN153" s="22"/>
      <c r="GSO153" s="22"/>
      <c r="GSP153" s="22"/>
      <c r="GSQ153" s="22"/>
      <c r="GSR153" s="22"/>
      <c r="GSS153" s="22"/>
      <c r="GST153" s="22"/>
      <c r="GSU153" s="22"/>
      <c r="GSV153" s="22"/>
      <c r="GSW153" s="22"/>
      <c r="GSX153" s="22"/>
      <c r="GSY153" s="22"/>
      <c r="GSZ153" s="22"/>
      <c r="GTA153" s="22"/>
      <c r="GTB153" s="22"/>
      <c r="GTC153" s="22"/>
      <c r="GTD153" s="22"/>
      <c r="GTE153" s="22"/>
      <c r="GTF153" s="22"/>
      <c r="GTG153" s="22"/>
      <c r="GTH153" s="22"/>
      <c r="GTI153" s="22"/>
      <c r="GTJ153" s="22"/>
      <c r="GTK153" s="22"/>
      <c r="GTL153" s="22"/>
      <c r="GTM153" s="22"/>
      <c r="GTN153" s="22"/>
      <c r="GTO153" s="22"/>
      <c r="GTP153" s="22"/>
      <c r="GTQ153" s="22"/>
      <c r="GTR153" s="22"/>
      <c r="GTS153" s="22"/>
      <c r="GTT153" s="22"/>
      <c r="GTU153" s="22"/>
      <c r="GTV153" s="22"/>
      <c r="GTW153" s="22"/>
      <c r="GTX153" s="22"/>
      <c r="GTY153" s="22"/>
      <c r="GTZ153" s="22"/>
      <c r="GUA153" s="22"/>
      <c r="GUB153" s="22"/>
      <c r="GUC153" s="22"/>
      <c r="GUD153" s="22"/>
      <c r="GUE153" s="22"/>
      <c r="GUF153" s="22"/>
      <c r="GUG153" s="22"/>
      <c r="GUH153" s="22"/>
      <c r="GUI153" s="22"/>
      <c r="GUJ153" s="22"/>
      <c r="GUK153" s="22"/>
      <c r="GUL153" s="22"/>
      <c r="GUM153" s="22"/>
      <c r="GUN153" s="22"/>
      <c r="GUO153" s="22"/>
      <c r="GUP153" s="22"/>
      <c r="GUQ153" s="22"/>
      <c r="GUR153" s="22"/>
      <c r="GUS153" s="22"/>
      <c r="GUT153" s="22"/>
      <c r="GUU153" s="22"/>
      <c r="GUV153" s="22"/>
      <c r="GUW153" s="22"/>
      <c r="GUX153" s="22"/>
      <c r="GUY153" s="22"/>
      <c r="GUZ153" s="22"/>
      <c r="GVA153" s="22"/>
      <c r="GVB153" s="22"/>
      <c r="GVC153" s="22"/>
      <c r="GVD153" s="22"/>
      <c r="GVE153" s="22"/>
      <c r="GVF153" s="22"/>
      <c r="GVG153" s="22"/>
      <c r="GVH153" s="22"/>
      <c r="GVI153" s="22"/>
      <c r="GVJ153" s="22"/>
      <c r="GVK153" s="22"/>
      <c r="GVL153" s="22"/>
      <c r="GVM153" s="22"/>
      <c r="GVN153" s="22"/>
      <c r="GVO153" s="22"/>
      <c r="GVP153" s="22"/>
      <c r="GVQ153" s="22"/>
      <c r="GVR153" s="22"/>
      <c r="GVS153" s="22"/>
      <c r="GVT153" s="22"/>
      <c r="GVU153" s="22"/>
      <c r="GVV153" s="22"/>
      <c r="GVW153" s="22"/>
      <c r="GVX153" s="22"/>
      <c r="GVY153" s="22"/>
      <c r="GVZ153" s="22"/>
      <c r="GWA153" s="22"/>
      <c r="GWB153" s="22"/>
      <c r="GWC153" s="22"/>
      <c r="GWD153" s="22"/>
      <c r="GWE153" s="22"/>
      <c r="GWF153" s="22"/>
      <c r="GWG153" s="22"/>
      <c r="GWH153" s="22"/>
      <c r="GWI153" s="22"/>
      <c r="GWJ153" s="22"/>
      <c r="GWK153" s="22"/>
      <c r="GWL153" s="22"/>
      <c r="GWM153" s="22"/>
      <c r="GWN153" s="22"/>
      <c r="GWO153" s="22"/>
      <c r="GWP153" s="22"/>
      <c r="GWQ153" s="22"/>
      <c r="GWR153" s="22"/>
      <c r="GWS153" s="22"/>
      <c r="GWT153" s="22"/>
      <c r="GWU153" s="22"/>
      <c r="GWV153" s="22"/>
      <c r="GWW153" s="22"/>
      <c r="GWX153" s="22"/>
      <c r="GWY153" s="22"/>
      <c r="GWZ153" s="22"/>
      <c r="GXA153" s="22"/>
      <c r="GXB153" s="22"/>
      <c r="GXC153" s="22"/>
      <c r="GXD153" s="22"/>
      <c r="GXE153" s="22"/>
      <c r="GXF153" s="22"/>
      <c r="GXG153" s="22"/>
      <c r="GXH153" s="22"/>
      <c r="GXI153" s="22"/>
      <c r="GXJ153" s="22"/>
      <c r="GXK153" s="22"/>
      <c r="GXL153" s="22"/>
      <c r="GXM153" s="22"/>
      <c r="GXN153" s="22"/>
      <c r="GXO153" s="22"/>
      <c r="GXP153" s="22"/>
      <c r="GXQ153" s="22"/>
      <c r="GXR153" s="22"/>
      <c r="GXS153" s="22"/>
      <c r="GXT153" s="22"/>
      <c r="GXU153" s="22"/>
      <c r="GXV153" s="22"/>
      <c r="GXW153" s="22"/>
      <c r="GXX153" s="22"/>
      <c r="GXY153" s="22"/>
      <c r="GXZ153" s="22"/>
      <c r="GYA153" s="22"/>
      <c r="GYB153" s="22"/>
      <c r="GYC153" s="22"/>
      <c r="GYD153" s="22"/>
      <c r="GYE153" s="22"/>
      <c r="GYF153" s="22"/>
      <c r="GYG153" s="22"/>
      <c r="GYH153" s="22"/>
      <c r="GYI153" s="22"/>
      <c r="GYJ153" s="22"/>
      <c r="GYK153" s="22"/>
      <c r="GYL153" s="22"/>
      <c r="GYM153" s="22"/>
      <c r="GYN153" s="22"/>
      <c r="GYO153" s="22"/>
      <c r="GYP153" s="22"/>
      <c r="GYQ153" s="22"/>
      <c r="GYR153" s="22"/>
      <c r="GYS153" s="22"/>
      <c r="GYT153" s="22"/>
      <c r="GYU153" s="22"/>
      <c r="GYV153" s="22"/>
      <c r="GYW153" s="22"/>
      <c r="GYX153" s="22"/>
      <c r="GYY153" s="22"/>
      <c r="GYZ153" s="22"/>
      <c r="GZA153" s="22"/>
      <c r="GZB153" s="22"/>
      <c r="GZC153" s="22"/>
      <c r="GZD153" s="22"/>
      <c r="GZE153" s="22"/>
      <c r="GZF153" s="22"/>
      <c r="GZG153" s="22"/>
      <c r="GZH153" s="22"/>
      <c r="GZI153" s="22"/>
      <c r="GZJ153" s="22"/>
      <c r="GZK153" s="22"/>
      <c r="GZL153" s="22"/>
      <c r="GZM153" s="22"/>
      <c r="GZN153" s="22"/>
      <c r="GZO153" s="22"/>
      <c r="GZP153" s="22"/>
      <c r="GZQ153" s="22"/>
      <c r="GZR153" s="22"/>
      <c r="GZS153" s="22"/>
      <c r="GZT153" s="22"/>
      <c r="GZU153" s="22"/>
      <c r="GZV153" s="22"/>
      <c r="GZW153" s="22"/>
      <c r="GZX153" s="22"/>
      <c r="GZY153" s="22"/>
      <c r="GZZ153" s="22"/>
      <c r="HAA153" s="22"/>
      <c r="HAB153" s="22"/>
      <c r="HAC153" s="22"/>
      <c r="HAD153" s="22"/>
      <c r="HAE153" s="22"/>
      <c r="HAF153" s="22"/>
      <c r="HAG153" s="22"/>
      <c r="HAH153" s="22"/>
      <c r="HAI153" s="22"/>
      <c r="HAJ153" s="22"/>
      <c r="HAK153" s="22"/>
      <c r="HAL153" s="22"/>
      <c r="HAM153" s="22"/>
      <c r="HAN153" s="22"/>
      <c r="HAO153" s="22"/>
      <c r="HAP153" s="22"/>
      <c r="HAQ153" s="22"/>
      <c r="HAR153" s="22"/>
      <c r="HAS153" s="22"/>
      <c r="HAT153" s="22"/>
      <c r="HAU153" s="22"/>
      <c r="HAV153" s="22"/>
      <c r="HAW153" s="22"/>
      <c r="HAX153" s="22"/>
      <c r="HAY153" s="22"/>
      <c r="HAZ153" s="22"/>
      <c r="HBA153" s="22"/>
      <c r="HBB153" s="22"/>
      <c r="HBC153" s="22"/>
      <c r="HBD153" s="22"/>
      <c r="HBE153" s="22"/>
      <c r="HBF153" s="22"/>
      <c r="HBG153" s="22"/>
      <c r="HBH153" s="22"/>
      <c r="HBI153" s="22"/>
      <c r="HBJ153" s="22"/>
      <c r="HBK153" s="22"/>
      <c r="HBL153" s="22"/>
      <c r="HBM153" s="22"/>
      <c r="HBN153" s="22"/>
      <c r="HBO153" s="22"/>
      <c r="HBP153" s="22"/>
      <c r="HBQ153" s="22"/>
      <c r="HBR153" s="22"/>
      <c r="HBS153" s="22"/>
      <c r="HBT153" s="22"/>
      <c r="HBU153" s="22"/>
      <c r="HBV153" s="22"/>
      <c r="HBW153" s="22"/>
      <c r="HBX153" s="22"/>
      <c r="HBY153" s="22"/>
      <c r="HBZ153" s="22"/>
      <c r="HCA153" s="22"/>
      <c r="HCB153" s="22"/>
      <c r="HCC153" s="22"/>
      <c r="HCD153" s="22"/>
      <c r="HCE153" s="22"/>
      <c r="HCF153" s="22"/>
      <c r="HCG153" s="22"/>
      <c r="HCH153" s="22"/>
      <c r="HCI153" s="22"/>
      <c r="HCJ153" s="22"/>
      <c r="HCK153" s="22"/>
      <c r="HCL153" s="22"/>
      <c r="HCM153" s="22"/>
      <c r="HCN153" s="22"/>
      <c r="HCO153" s="22"/>
      <c r="HCP153" s="22"/>
      <c r="HCQ153" s="22"/>
      <c r="HCR153" s="22"/>
      <c r="HCS153" s="22"/>
      <c r="HCT153" s="22"/>
      <c r="HCU153" s="22"/>
      <c r="HCV153" s="22"/>
      <c r="HCW153" s="22"/>
      <c r="HCX153" s="22"/>
      <c r="HCY153" s="22"/>
      <c r="HCZ153" s="22"/>
      <c r="HDA153" s="22"/>
      <c r="HDB153" s="22"/>
      <c r="HDC153" s="22"/>
      <c r="HDD153" s="22"/>
      <c r="HDE153" s="22"/>
      <c r="HDF153" s="22"/>
      <c r="HDG153" s="22"/>
      <c r="HDH153" s="22"/>
      <c r="HDI153" s="22"/>
      <c r="HDJ153" s="22"/>
      <c r="HDK153" s="22"/>
      <c r="HDL153" s="22"/>
      <c r="HDM153" s="22"/>
      <c r="HDN153" s="22"/>
      <c r="HDO153" s="22"/>
      <c r="HDP153" s="22"/>
      <c r="HDQ153" s="22"/>
      <c r="HDR153" s="22"/>
      <c r="HDS153" s="22"/>
      <c r="HDT153" s="22"/>
      <c r="HDU153" s="22"/>
      <c r="HDV153" s="22"/>
      <c r="HDW153" s="22"/>
      <c r="HDX153" s="22"/>
      <c r="HDY153" s="22"/>
      <c r="HDZ153" s="22"/>
      <c r="HEA153" s="22"/>
      <c r="HEB153" s="22"/>
      <c r="HEC153" s="22"/>
      <c r="HED153" s="22"/>
      <c r="HEE153" s="22"/>
      <c r="HEF153" s="22"/>
      <c r="HEG153" s="22"/>
      <c r="HEH153" s="22"/>
      <c r="HEI153" s="22"/>
      <c r="HEJ153" s="22"/>
      <c r="HEK153" s="22"/>
      <c r="HEL153" s="22"/>
      <c r="HEM153" s="22"/>
      <c r="HEN153" s="22"/>
      <c r="HEO153" s="22"/>
      <c r="HEP153" s="22"/>
      <c r="HEQ153" s="22"/>
      <c r="HER153" s="22"/>
      <c r="HES153" s="22"/>
      <c r="HET153" s="22"/>
      <c r="HEU153" s="22"/>
      <c r="HEV153" s="22"/>
      <c r="HEW153" s="22"/>
      <c r="HEX153" s="22"/>
      <c r="HEY153" s="22"/>
      <c r="HEZ153" s="22"/>
      <c r="HFA153" s="22"/>
      <c r="HFB153" s="22"/>
      <c r="HFC153" s="22"/>
      <c r="HFD153" s="22"/>
      <c r="HFE153" s="22"/>
      <c r="HFF153" s="22"/>
      <c r="HFG153" s="22"/>
      <c r="HFH153" s="22"/>
      <c r="HFI153" s="22"/>
      <c r="HFJ153" s="22"/>
      <c r="HFK153" s="22"/>
      <c r="HFL153" s="22"/>
      <c r="HFM153" s="22"/>
      <c r="HFN153" s="22"/>
      <c r="HFO153" s="22"/>
      <c r="HFP153" s="22"/>
      <c r="HFQ153" s="22"/>
      <c r="HFR153" s="22"/>
      <c r="HFS153" s="22"/>
      <c r="HFT153" s="22"/>
      <c r="HFU153" s="22"/>
      <c r="HFV153" s="22"/>
      <c r="HFW153" s="22"/>
      <c r="HFX153" s="22"/>
      <c r="HFY153" s="22"/>
      <c r="HFZ153" s="22"/>
      <c r="HGA153" s="22"/>
      <c r="HGB153" s="22"/>
      <c r="HGC153" s="22"/>
      <c r="HGD153" s="22"/>
      <c r="HGE153" s="22"/>
      <c r="HGF153" s="22"/>
      <c r="HGG153" s="22"/>
      <c r="HGH153" s="22"/>
      <c r="HGI153" s="22"/>
      <c r="HGJ153" s="22"/>
      <c r="HGK153" s="22"/>
      <c r="HGL153" s="22"/>
      <c r="HGM153" s="22"/>
      <c r="HGN153" s="22"/>
      <c r="HGO153" s="22"/>
      <c r="HGP153" s="22"/>
      <c r="HGQ153" s="22"/>
      <c r="HGR153" s="22"/>
      <c r="HGS153" s="22"/>
      <c r="HGT153" s="22"/>
      <c r="HGU153" s="22"/>
      <c r="HGV153" s="22"/>
      <c r="HGW153" s="22"/>
      <c r="HGX153" s="22"/>
      <c r="HGY153" s="22"/>
      <c r="HGZ153" s="22"/>
      <c r="HHA153" s="22"/>
      <c r="HHB153" s="22"/>
      <c r="HHC153" s="22"/>
      <c r="HHD153" s="22"/>
      <c r="HHE153" s="22"/>
      <c r="HHF153" s="22"/>
      <c r="HHG153" s="22"/>
      <c r="HHH153" s="22"/>
      <c r="HHI153" s="22"/>
      <c r="HHJ153" s="22"/>
      <c r="HHK153" s="22"/>
      <c r="HHL153" s="22"/>
      <c r="HHM153" s="22"/>
      <c r="HHN153" s="22"/>
      <c r="HHO153" s="22"/>
      <c r="HHP153" s="22"/>
      <c r="HHQ153" s="22"/>
      <c r="HHR153" s="22"/>
      <c r="HHS153" s="22"/>
      <c r="HHT153" s="22"/>
      <c r="HHU153" s="22"/>
      <c r="HHV153" s="22"/>
      <c r="HHW153" s="22"/>
      <c r="HHX153" s="22"/>
      <c r="HHY153" s="22"/>
      <c r="HHZ153" s="22"/>
      <c r="HIA153" s="22"/>
      <c r="HIB153" s="22"/>
      <c r="HIC153" s="22"/>
      <c r="HID153" s="22"/>
      <c r="HIE153" s="22"/>
      <c r="HIF153" s="22"/>
      <c r="HIG153" s="22"/>
      <c r="HIH153" s="22"/>
      <c r="HII153" s="22"/>
      <c r="HIJ153" s="22"/>
      <c r="HIK153" s="22"/>
      <c r="HIL153" s="22"/>
      <c r="HIM153" s="22"/>
      <c r="HIN153" s="22"/>
      <c r="HIO153" s="22"/>
      <c r="HIP153" s="22"/>
      <c r="HIQ153" s="22"/>
      <c r="HIR153" s="22"/>
      <c r="HIS153" s="22"/>
      <c r="HIT153" s="22"/>
      <c r="HIU153" s="22"/>
      <c r="HIV153" s="22"/>
      <c r="HIW153" s="22"/>
      <c r="HIX153" s="22"/>
      <c r="HIY153" s="22"/>
      <c r="HIZ153" s="22"/>
      <c r="HJA153" s="22"/>
      <c r="HJB153" s="22"/>
      <c r="HJC153" s="22"/>
      <c r="HJD153" s="22"/>
      <c r="HJE153" s="22"/>
      <c r="HJF153" s="22"/>
      <c r="HJG153" s="22"/>
      <c r="HJH153" s="22"/>
      <c r="HJI153" s="22"/>
      <c r="HJJ153" s="22"/>
      <c r="HJK153" s="22"/>
      <c r="HJL153" s="22"/>
      <c r="HJM153" s="22"/>
      <c r="HJN153" s="22"/>
      <c r="HJO153" s="22"/>
      <c r="HJP153" s="22"/>
      <c r="HJQ153" s="22"/>
      <c r="HJR153" s="22"/>
      <c r="HJS153" s="22"/>
      <c r="HJT153" s="22"/>
      <c r="HJU153" s="22"/>
      <c r="HJV153" s="22"/>
      <c r="HJW153" s="22"/>
      <c r="HJX153" s="22"/>
      <c r="HJY153" s="22"/>
      <c r="HJZ153" s="22"/>
      <c r="HKA153" s="22"/>
      <c r="HKB153" s="22"/>
      <c r="HKC153" s="22"/>
      <c r="HKD153" s="22"/>
      <c r="HKE153" s="22"/>
      <c r="HKF153" s="22"/>
      <c r="HKG153" s="22"/>
      <c r="HKH153" s="22"/>
      <c r="HKI153" s="22"/>
      <c r="HKJ153" s="22"/>
      <c r="HKK153" s="22"/>
      <c r="HKL153" s="22"/>
      <c r="HKM153" s="22"/>
      <c r="HKN153" s="22"/>
      <c r="HKO153" s="22"/>
      <c r="HKP153" s="22"/>
      <c r="HKQ153" s="22"/>
      <c r="HKR153" s="22"/>
      <c r="HKS153" s="22"/>
      <c r="HKT153" s="22"/>
      <c r="HKU153" s="22"/>
      <c r="HKV153" s="22"/>
      <c r="HKW153" s="22"/>
      <c r="HKX153" s="22"/>
      <c r="HKY153" s="22"/>
      <c r="HKZ153" s="22"/>
      <c r="HLA153" s="22"/>
      <c r="HLB153" s="22"/>
      <c r="HLC153" s="22"/>
      <c r="HLD153" s="22"/>
      <c r="HLE153" s="22"/>
      <c r="HLF153" s="22"/>
      <c r="HLG153" s="22"/>
      <c r="HLH153" s="22"/>
      <c r="HLI153" s="22"/>
      <c r="HLJ153" s="22"/>
      <c r="HLK153" s="22"/>
      <c r="HLL153" s="22"/>
      <c r="HLM153" s="22"/>
      <c r="HLN153" s="22"/>
      <c r="HLO153" s="22"/>
      <c r="HLP153" s="22"/>
      <c r="HLQ153" s="22"/>
      <c r="HLR153" s="22"/>
      <c r="HLS153" s="22"/>
      <c r="HLT153" s="22"/>
      <c r="HLU153" s="22"/>
      <c r="HLV153" s="22"/>
      <c r="HLW153" s="22"/>
      <c r="HLX153" s="22"/>
      <c r="HLY153" s="22"/>
      <c r="HLZ153" s="22"/>
      <c r="HMA153" s="22"/>
      <c r="HMB153" s="22"/>
      <c r="HMC153" s="22"/>
      <c r="HMD153" s="22"/>
      <c r="HME153" s="22"/>
      <c r="HMF153" s="22"/>
      <c r="HMG153" s="22"/>
      <c r="HMH153" s="22"/>
      <c r="HMI153" s="22"/>
      <c r="HMJ153" s="22"/>
      <c r="HMK153" s="22"/>
      <c r="HML153" s="22"/>
      <c r="HMM153" s="22"/>
      <c r="HMN153" s="22"/>
      <c r="HMO153" s="22"/>
      <c r="HMP153" s="22"/>
      <c r="HMQ153" s="22"/>
      <c r="HMR153" s="22"/>
      <c r="HMS153" s="22"/>
      <c r="HMT153" s="22"/>
      <c r="HMU153" s="22"/>
      <c r="HMV153" s="22"/>
      <c r="HMW153" s="22"/>
      <c r="HMX153" s="22"/>
      <c r="HMY153" s="22"/>
      <c r="HMZ153" s="22"/>
      <c r="HNA153" s="22"/>
      <c r="HNB153" s="22"/>
      <c r="HNC153" s="22"/>
      <c r="HND153" s="22"/>
      <c r="HNE153" s="22"/>
      <c r="HNF153" s="22"/>
      <c r="HNG153" s="22"/>
      <c r="HNH153" s="22"/>
      <c r="HNI153" s="22"/>
      <c r="HNJ153" s="22"/>
      <c r="HNK153" s="22"/>
      <c r="HNL153" s="22"/>
      <c r="HNM153" s="22"/>
      <c r="HNN153" s="22"/>
      <c r="HNO153" s="22"/>
      <c r="HNP153" s="22"/>
      <c r="HNQ153" s="22"/>
      <c r="HNR153" s="22"/>
      <c r="HNS153" s="22"/>
      <c r="HNT153" s="22"/>
      <c r="HNU153" s="22"/>
      <c r="HNV153" s="22"/>
      <c r="HNW153" s="22"/>
      <c r="HNX153" s="22"/>
      <c r="HNY153" s="22"/>
      <c r="HNZ153" s="22"/>
      <c r="HOA153" s="22"/>
      <c r="HOB153" s="22"/>
      <c r="HOC153" s="22"/>
      <c r="HOD153" s="22"/>
      <c r="HOE153" s="22"/>
      <c r="HOF153" s="22"/>
      <c r="HOG153" s="22"/>
      <c r="HOH153" s="22"/>
      <c r="HOI153" s="22"/>
      <c r="HOJ153" s="22"/>
      <c r="HOK153" s="22"/>
      <c r="HOL153" s="22"/>
      <c r="HOM153" s="22"/>
      <c r="HON153" s="22"/>
      <c r="HOO153" s="22"/>
      <c r="HOP153" s="22"/>
      <c r="HOQ153" s="22"/>
      <c r="HOR153" s="22"/>
      <c r="HOS153" s="22"/>
      <c r="HOT153" s="22"/>
      <c r="HOU153" s="22"/>
      <c r="HOV153" s="22"/>
      <c r="HOW153" s="22"/>
      <c r="HOX153" s="22"/>
      <c r="HOY153" s="22"/>
      <c r="HOZ153" s="22"/>
      <c r="HPA153" s="22"/>
      <c r="HPB153" s="22"/>
      <c r="HPC153" s="22"/>
      <c r="HPD153" s="22"/>
      <c r="HPE153" s="22"/>
      <c r="HPF153" s="22"/>
      <c r="HPG153" s="22"/>
      <c r="HPH153" s="22"/>
      <c r="HPI153" s="22"/>
      <c r="HPJ153" s="22"/>
      <c r="HPK153" s="22"/>
      <c r="HPL153" s="22"/>
      <c r="HPM153" s="22"/>
      <c r="HPN153" s="22"/>
      <c r="HPO153" s="22"/>
      <c r="HPP153" s="22"/>
      <c r="HPQ153" s="22"/>
      <c r="HPR153" s="22"/>
      <c r="HPS153" s="22"/>
      <c r="HPT153" s="22"/>
      <c r="HPU153" s="22"/>
      <c r="HPV153" s="22"/>
      <c r="HPW153" s="22"/>
      <c r="HPX153" s="22"/>
      <c r="HPY153" s="22"/>
      <c r="HPZ153" s="22"/>
      <c r="HQA153" s="22"/>
      <c r="HQB153" s="22"/>
      <c r="HQC153" s="22"/>
      <c r="HQD153" s="22"/>
      <c r="HQE153" s="22"/>
      <c r="HQF153" s="22"/>
      <c r="HQG153" s="22"/>
      <c r="HQH153" s="22"/>
      <c r="HQI153" s="22"/>
      <c r="HQJ153" s="22"/>
      <c r="HQK153" s="22"/>
      <c r="HQL153" s="22"/>
      <c r="HQM153" s="22"/>
      <c r="HQN153" s="22"/>
      <c r="HQO153" s="22"/>
      <c r="HQP153" s="22"/>
      <c r="HQQ153" s="22"/>
      <c r="HQR153" s="22"/>
      <c r="HQS153" s="22"/>
      <c r="HQT153" s="22"/>
      <c r="HQU153" s="22"/>
      <c r="HQV153" s="22"/>
      <c r="HQW153" s="22"/>
      <c r="HQX153" s="22"/>
      <c r="HQY153" s="22"/>
      <c r="HQZ153" s="22"/>
      <c r="HRA153" s="22"/>
      <c r="HRB153" s="22"/>
      <c r="HRC153" s="22"/>
      <c r="HRD153" s="22"/>
      <c r="HRE153" s="22"/>
      <c r="HRF153" s="22"/>
      <c r="HRG153" s="22"/>
      <c r="HRH153" s="22"/>
      <c r="HRI153" s="22"/>
      <c r="HRJ153" s="22"/>
      <c r="HRK153" s="22"/>
      <c r="HRL153" s="22"/>
      <c r="HRM153" s="22"/>
      <c r="HRN153" s="22"/>
      <c r="HRO153" s="22"/>
      <c r="HRP153" s="22"/>
      <c r="HRQ153" s="22"/>
      <c r="HRR153" s="22"/>
      <c r="HRS153" s="22"/>
      <c r="HRT153" s="22"/>
      <c r="HRU153" s="22"/>
      <c r="HRV153" s="22"/>
      <c r="HRW153" s="22"/>
      <c r="HRX153" s="22"/>
      <c r="HRY153" s="22"/>
      <c r="HRZ153" s="22"/>
      <c r="HSA153" s="22"/>
      <c r="HSB153" s="22"/>
      <c r="HSC153" s="22"/>
      <c r="HSD153" s="22"/>
      <c r="HSE153" s="22"/>
      <c r="HSF153" s="22"/>
      <c r="HSG153" s="22"/>
      <c r="HSH153" s="22"/>
      <c r="HSI153" s="22"/>
      <c r="HSJ153" s="22"/>
      <c r="HSK153" s="22"/>
      <c r="HSL153" s="22"/>
      <c r="HSM153" s="22"/>
      <c r="HSN153" s="22"/>
      <c r="HSO153" s="22"/>
      <c r="HSP153" s="22"/>
      <c r="HSQ153" s="22"/>
      <c r="HSR153" s="22"/>
      <c r="HSS153" s="22"/>
      <c r="HST153" s="22"/>
      <c r="HSU153" s="22"/>
      <c r="HSV153" s="22"/>
      <c r="HSW153" s="22"/>
      <c r="HSX153" s="22"/>
      <c r="HSY153" s="22"/>
      <c r="HSZ153" s="22"/>
      <c r="HTA153" s="22"/>
      <c r="HTB153" s="22"/>
      <c r="HTC153" s="22"/>
      <c r="HTD153" s="22"/>
      <c r="HTE153" s="22"/>
      <c r="HTF153" s="22"/>
      <c r="HTG153" s="22"/>
      <c r="HTH153" s="22"/>
      <c r="HTI153" s="22"/>
      <c r="HTJ153" s="22"/>
      <c r="HTK153" s="22"/>
      <c r="HTL153" s="22"/>
      <c r="HTM153" s="22"/>
      <c r="HTN153" s="22"/>
      <c r="HTO153" s="22"/>
      <c r="HTP153" s="22"/>
      <c r="HTQ153" s="22"/>
      <c r="HTR153" s="22"/>
      <c r="HTS153" s="22"/>
      <c r="HTT153" s="22"/>
      <c r="HTU153" s="22"/>
      <c r="HTV153" s="22"/>
      <c r="HTW153" s="22"/>
      <c r="HTX153" s="22"/>
      <c r="HTY153" s="22"/>
      <c r="HTZ153" s="22"/>
      <c r="HUA153" s="22"/>
      <c r="HUB153" s="22"/>
      <c r="HUC153" s="22"/>
      <c r="HUD153" s="22"/>
      <c r="HUE153" s="22"/>
      <c r="HUF153" s="22"/>
      <c r="HUG153" s="22"/>
      <c r="HUH153" s="22"/>
      <c r="HUI153" s="22"/>
      <c r="HUJ153" s="22"/>
      <c r="HUK153" s="22"/>
      <c r="HUL153" s="22"/>
      <c r="HUM153" s="22"/>
      <c r="HUN153" s="22"/>
      <c r="HUO153" s="22"/>
      <c r="HUP153" s="22"/>
      <c r="HUQ153" s="22"/>
      <c r="HUR153" s="22"/>
      <c r="HUS153" s="22"/>
      <c r="HUT153" s="22"/>
      <c r="HUU153" s="22"/>
      <c r="HUV153" s="22"/>
      <c r="HUW153" s="22"/>
      <c r="HUX153" s="22"/>
      <c r="HUY153" s="22"/>
      <c r="HUZ153" s="22"/>
      <c r="HVA153" s="22"/>
      <c r="HVB153" s="22"/>
      <c r="HVC153" s="22"/>
      <c r="HVD153" s="22"/>
      <c r="HVE153" s="22"/>
      <c r="HVF153" s="22"/>
      <c r="HVG153" s="22"/>
      <c r="HVH153" s="22"/>
      <c r="HVI153" s="22"/>
      <c r="HVJ153" s="22"/>
      <c r="HVK153" s="22"/>
      <c r="HVL153" s="22"/>
      <c r="HVM153" s="22"/>
      <c r="HVN153" s="22"/>
      <c r="HVO153" s="22"/>
      <c r="HVP153" s="22"/>
      <c r="HVQ153" s="22"/>
      <c r="HVR153" s="22"/>
      <c r="HVS153" s="22"/>
      <c r="HVT153" s="22"/>
      <c r="HVU153" s="22"/>
      <c r="HVV153" s="22"/>
      <c r="HVW153" s="22"/>
      <c r="HVX153" s="22"/>
      <c r="HVY153" s="22"/>
      <c r="HVZ153" s="22"/>
      <c r="HWA153" s="22"/>
      <c r="HWB153" s="22"/>
      <c r="HWC153" s="22"/>
      <c r="HWD153" s="22"/>
      <c r="HWE153" s="22"/>
      <c r="HWF153" s="22"/>
      <c r="HWG153" s="22"/>
      <c r="HWH153" s="22"/>
      <c r="HWI153" s="22"/>
      <c r="HWJ153" s="22"/>
      <c r="HWK153" s="22"/>
      <c r="HWL153" s="22"/>
      <c r="HWM153" s="22"/>
      <c r="HWN153" s="22"/>
      <c r="HWO153" s="22"/>
      <c r="HWP153" s="22"/>
      <c r="HWQ153" s="22"/>
      <c r="HWR153" s="22"/>
      <c r="HWS153" s="22"/>
      <c r="HWT153" s="22"/>
      <c r="HWU153" s="22"/>
      <c r="HWV153" s="22"/>
      <c r="HWW153" s="22"/>
      <c r="HWX153" s="22"/>
      <c r="HWY153" s="22"/>
      <c r="HWZ153" s="22"/>
      <c r="HXA153" s="22"/>
      <c r="HXB153" s="22"/>
      <c r="HXC153" s="22"/>
      <c r="HXD153" s="22"/>
      <c r="HXE153" s="22"/>
      <c r="HXF153" s="22"/>
      <c r="HXG153" s="22"/>
      <c r="HXH153" s="22"/>
      <c r="HXI153" s="22"/>
      <c r="HXJ153" s="22"/>
      <c r="HXK153" s="22"/>
      <c r="HXL153" s="22"/>
      <c r="HXM153" s="22"/>
      <c r="HXN153" s="22"/>
      <c r="HXO153" s="22"/>
      <c r="HXP153" s="22"/>
      <c r="HXQ153" s="22"/>
      <c r="HXR153" s="22"/>
      <c r="HXS153" s="22"/>
      <c r="HXT153" s="22"/>
      <c r="HXU153" s="22"/>
      <c r="HXV153" s="22"/>
      <c r="HXW153" s="22"/>
      <c r="HXX153" s="22"/>
      <c r="HXY153" s="22"/>
      <c r="HXZ153" s="22"/>
      <c r="HYA153" s="22"/>
      <c r="HYB153" s="22"/>
      <c r="HYC153" s="22"/>
      <c r="HYD153" s="22"/>
      <c r="HYE153" s="22"/>
      <c r="HYF153" s="22"/>
      <c r="HYG153" s="22"/>
      <c r="HYH153" s="22"/>
      <c r="HYI153" s="22"/>
      <c r="HYJ153" s="22"/>
      <c r="HYK153" s="22"/>
      <c r="HYL153" s="22"/>
      <c r="HYM153" s="22"/>
      <c r="HYN153" s="22"/>
      <c r="HYO153" s="22"/>
      <c r="HYP153" s="22"/>
      <c r="HYQ153" s="22"/>
      <c r="HYR153" s="22"/>
      <c r="HYS153" s="22"/>
      <c r="HYT153" s="22"/>
      <c r="HYU153" s="22"/>
      <c r="HYV153" s="22"/>
      <c r="HYW153" s="22"/>
      <c r="HYX153" s="22"/>
      <c r="HYY153" s="22"/>
      <c r="HYZ153" s="22"/>
      <c r="HZA153" s="22"/>
      <c r="HZB153" s="22"/>
      <c r="HZC153" s="22"/>
      <c r="HZD153" s="22"/>
      <c r="HZE153" s="22"/>
      <c r="HZF153" s="22"/>
      <c r="HZG153" s="22"/>
      <c r="HZH153" s="22"/>
      <c r="HZI153" s="22"/>
      <c r="HZJ153" s="22"/>
      <c r="HZK153" s="22"/>
      <c r="HZL153" s="22"/>
      <c r="HZM153" s="22"/>
      <c r="HZN153" s="22"/>
      <c r="HZO153" s="22"/>
      <c r="HZP153" s="22"/>
      <c r="HZQ153" s="22"/>
      <c r="HZR153" s="22"/>
      <c r="HZS153" s="22"/>
      <c r="HZT153" s="22"/>
      <c r="HZU153" s="22"/>
      <c r="HZV153" s="22"/>
      <c r="HZW153" s="22"/>
      <c r="HZX153" s="22"/>
      <c r="HZY153" s="22"/>
      <c r="HZZ153" s="22"/>
      <c r="IAA153" s="22"/>
      <c r="IAB153" s="22"/>
      <c r="IAC153" s="22"/>
      <c r="IAD153" s="22"/>
      <c r="IAE153" s="22"/>
      <c r="IAF153" s="22"/>
      <c r="IAG153" s="22"/>
      <c r="IAH153" s="22"/>
      <c r="IAI153" s="22"/>
      <c r="IAJ153" s="22"/>
      <c r="IAK153" s="22"/>
      <c r="IAL153" s="22"/>
      <c r="IAM153" s="22"/>
      <c r="IAN153" s="22"/>
      <c r="IAO153" s="22"/>
      <c r="IAP153" s="22"/>
      <c r="IAQ153" s="22"/>
      <c r="IAR153" s="22"/>
      <c r="IAS153" s="22"/>
      <c r="IAT153" s="22"/>
      <c r="IAU153" s="22"/>
      <c r="IAV153" s="22"/>
      <c r="IAW153" s="22"/>
      <c r="IAX153" s="22"/>
      <c r="IAY153" s="22"/>
      <c r="IAZ153" s="22"/>
      <c r="IBA153" s="22"/>
      <c r="IBB153" s="22"/>
      <c r="IBC153" s="22"/>
      <c r="IBD153" s="22"/>
      <c r="IBE153" s="22"/>
      <c r="IBF153" s="22"/>
      <c r="IBG153" s="22"/>
      <c r="IBH153" s="22"/>
      <c r="IBI153" s="22"/>
      <c r="IBJ153" s="22"/>
      <c r="IBK153" s="22"/>
      <c r="IBL153" s="22"/>
      <c r="IBM153" s="22"/>
      <c r="IBN153" s="22"/>
      <c r="IBO153" s="22"/>
      <c r="IBP153" s="22"/>
      <c r="IBQ153" s="22"/>
      <c r="IBR153" s="22"/>
      <c r="IBS153" s="22"/>
      <c r="IBT153" s="22"/>
      <c r="IBU153" s="22"/>
      <c r="IBV153" s="22"/>
      <c r="IBW153" s="22"/>
      <c r="IBX153" s="22"/>
      <c r="IBY153" s="22"/>
      <c r="IBZ153" s="22"/>
      <c r="ICA153" s="22"/>
      <c r="ICB153" s="22"/>
      <c r="ICC153" s="22"/>
      <c r="ICD153" s="22"/>
      <c r="ICE153" s="22"/>
      <c r="ICF153" s="22"/>
      <c r="ICG153" s="22"/>
      <c r="ICH153" s="22"/>
      <c r="ICI153" s="22"/>
      <c r="ICJ153" s="22"/>
      <c r="ICK153" s="22"/>
      <c r="ICL153" s="22"/>
      <c r="ICM153" s="22"/>
      <c r="ICN153" s="22"/>
      <c r="ICO153" s="22"/>
      <c r="ICP153" s="22"/>
      <c r="ICQ153" s="22"/>
      <c r="ICR153" s="22"/>
      <c r="ICS153" s="22"/>
      <c r="ICT153" s="22"/>
      <c r="ICU153" s="22"/>
      <c r="ICV153" s="22"/>
      <c r="ICW153" s="22"/>
      <c r="ICX153" s="22"/>
      <c r="ICY153" s="22"/>
      <c r="ICZ153" s="22"/>
      <c r="IDA153" s="22"/>
      <c r="IDB153" s="22"/>
      <c r="IDC153" s="22"/>
      <c r="IDD153" s="22"/>
      <c r="IDE153" s="22"/>
      <c r="IDF153" s="22"/>
      <c r="IDG153" s="22"/>
      <c r="IDH153" s="22"/>
      <c r="IDI153" s="22"/>
      <c r="IDJ153" s="22"/>
      <c r="IDK153" s="22"/>
      <c r="IDL153" s="22"/>
      <c r="IDM153" s="22"/>
      <c r="IDN153" s="22"/>
      <c r="IDO153" s="22"/>
      <c r="IDP153" s="22"/>
      <c r="IDQ153" s="22"/>
      <c r="IDR153" s="22"/>
      <c r="IDS153" s="22"/>
      <c r="IDT153" s="22"/>
      <c r="IDU153" s="22"/>
      <c r="IDV153" s="22"/>
      <c r="IDW153" s="22"/>
      <c r="IDX153" s="22"/>
      <c r="IDY153" s="22"/>
      <c r="IDZ153" s="22"/>
      <c r="IEA153" s="22"/>
      <c r="IEB153" s="22"/>
      <c r="IEC153" s="22"/>
      <c r="IED153" s="22"/>
      <c r="IEE153" s="22"/>
      <c r="IEF153" s="22"/>
      <c r="IEG153" s="22"/>
      <c r="IEH153" s="22"/>
      <c r="IEI153" s="22"/>
      <c r="IEJ153" s="22"/>
      <c r="IEK153" s="22"/>
      <c r="IEL153" s="22"/>
      <c r="IEM153" s="22"/>
      <c r="IEN153" s="22"/>
      <c r="IEO153" s="22"/>
      <c r="IEP153" s="22"/>
      <c r="IEQ153" s="22"/>
      <c r="IER153" s="22"/>
      <c r="IES153" s="22"/>
      <c r="IET153" s="22"/>
      <c r="IEU153" s="22"/>
      <c r="IEV153" s="22"/>
      <c r="IEW153" s="22"/>
      <c r="IEX153" s="22"/>
      <c r="IEY153" s="22"/>
      <c r="IEZ153" s="22"/>
      <c r="IFA153" s="22"/>
      <c r="IFB153" s="22"/>
      <c r="IFC153" s="22"/>
      <c r="IFD153" s="22"/>
      <c r="IFE153" s="22"/>
      <c r="IFF153" s="22"/>
      <c r="IFG153" s="22"/>
      <c r="IFH153" s="22"/>
      <c r="IFI153" s="22"/>
      <c r="IFJ153" s="22"/>
      <c r="IFK153" s="22"/>
      <c r="IFL153" s="22"/>
      <c r="IFM153" s="22"/>
      <c r="IFN153" s="22"/>
      <c r="IFO153" s="22"/>
      <c r="IFP153" s="22"/>
      <c r="IFQ153" s="22"/>
      <c r="IFR153" s="22"/>
      <c r="IFS153" s="22"/>
      <c r="IFT153" s="22"/>
      <c r="IFU153" s="22"/>
      <c r="IFV153" s="22"/>
      <c r="IFW153" s="22"/>
      <c r="IFX153" s="22"/>
      <c r="IFY153" s="22"/>
      <c r="IFZ153" s="22"/>
      <c r="IGA153" s="22"/>
      <c r="IGB153" s="22"/>
      <c r="IGC153" s="22"/>
      <c r="IGD153" s="22"/>
      <c r="IGE153" s="22"/>
      <c r="IGF153" s="22"/>
      <c r="IGG153" s="22"/>
      <c r="IGH153" s="22"/>
      <c r="IGI153" s="22"/>
      <c r="IGJ153" s="22"/>
      <c r="IGK153" s="22"/>
      <c r="IGL153" s="22"/>
      <c r="IGM153" s="22"/>
      <c r="IGN153" s="22"/>
      <c r="IGO153" s="22"/>
      <c r="IGP153" s="22"/>
      <c r="IGQ153" s="22"/>
      <c r="IGR153" s="22"/>
      <c r="IGS153" s="22"/>
      <c r="IGT153" s="22"/>
      <c r="IGU153" s="22"/>
      <c r="IGV153" s="22"/>
      <c r="IGW153" s="22"/>
      <c r="IGX153" s="22"/>
      <c r="IGY153" s="22"/>
      <c r="IGZ153" s="22"/>
      <c r="IHA153" s="22"/>
      <c r="IHB153" s="22"/>
      <c r="IHC153" s="22"/>
      <c r="IHD153" s="22"/>
      <c r="IHE153" s="22"/>
      <c r="IHF153" s="22"/>
      <c r="IHG153" s="22"/>
      <c r="IHH153" s="22"/>
      <c r="IHI153" s="22"/>
      <c r="IHJ153" s="22"/>
      <c r="IHK153" s="22"/>
      <c r="IHL153" s="22"/>
      <c r="IHM153" s="22"/>
      <c r="IHN153" s="22"/>
      <c r="IHO153" s="22"/>
      <c r="IHP153" s="22"/>
      <c r="IHQ153" s="22"/>
      <c r="IHR153" s="22"/>
      <c r="IHS153" s="22"/>
      <c r="IHT153" s="22"/>
      <c r="IHU153" s="22"/>
      <c r="IHV153" s="22"/>
      <c r="IHW153" s="22"/>
      <c r="IHX153" s="22"/>
      <c r="IHY153" s="22"/>
      <c r="IHZ153" s="22"/>
      <c r="IIA153" s="22"/>
      <c r="IIB153" s="22"/>
      <c r="IIC153" s="22"/>
      <c r="IID153" s="22"/>
      <c r="IIE153" s="22"/>
      <c r="IIF153" s="22"/>
      <c r="IIG153" s="22"/>
      <c r="IIH153" s="22"/>
      <c r="III153" s="22"/>
      <c r="IIJ153" s="22"/>
      <c r="IIK153" s="22"/>
      <c r="IIL153" s="22"/>
      <c r="IIM153" s="22"/>
      <c r="IIN153" s="22"/>
      <c r="IIO153" s="22"/>
      <c r="IIP153" s="22"/>
      <c r="IIQ153" s="22"/>
      <c r="IIR153" s="22"/>
      <c r="IIS153" s="22"/>
      <c r="IIT153" s="22"/>
      <c r="IIU153" s="22"/>
      <c r="IIV153" s="22"/>
      <c r="IIW153" s="22"/>
      <c r="IIX153" s="22"/>
      <c r="IIY153" s="22"/>
      <c r="IIZ153" s="22"/>
      <c r="IJA153" s="22"/>
      <c r="IJB153" s="22"/>
      <c r="IJC153" s="22"/>
      <c r="IJD153" s="22"/>
      <c r="IJE153" s="22"/>
      <c r="IJF153" s="22"/>
      <c r="IJG153" s="22"/>
      <c r="IJH153" s="22"/>
      <c r="IJI153" s="22"/>
      <c r="IJJ153" s="22"/>
      <c r="IJK153" s="22"/>
      <c r="IJL153" s="22"/>
      <c r="IJM153" s="22"/>
      <c r="IJN153" s="22"/>
      <c r="IJO153" s="22"/>
      <c r="IJP153" s="22"/>
      <c r="IJQ153" s="22"/>
      <c r="IJR153" s="22"/>
      <c r="IJS153" s="22"/>
      <c r="IJT153" s="22"/>
      <c r="IJU153" s="22"/>
      <c r="IJV153" s="22"/>
      <c r="IJW153" s="22"/>
      <c r="IJX153" s="22"/>
      <c r="IJY153" s="22"/>
      <c r="IJZ153" s="22"/>
      <c r="IKA153" s="22"/>
      <c r="IKB153" s="22"/>
      <c r="IKC153" s="22"/>
      <c r="IKD153" s="22"/>
      <c r="IKE153" s="22"/>
      <c r="IKF153" s="22"/>
      <c r="IKG153" s="22"/>
      <c r="IKH153" s="22"/>
      <c r="IKI153" s="22"/>
      <c r="IKJ153" s="22"/>
      <c r="IKK153" s="22"/>
      <c r="IKL153" s="22"/>
      <c r="IKM153" s="22"/>
      <c r="IKN153" s="22"/>
      <c r="IKO153" s="22"/>
      <c r="IKP153" s="22"/>
      <c r="IKQ153" s="22"/>
      <c r="IKR153" s="22"/>
      <c r="IKS153" s="22"/>
      <c r="IKT153" s="22"/>
      <c r="IKU153" s="22"/>
      <c r="IKV153" s="22"/>
      <c r="IKW153" s="22"/>
      <c r="IKX153" s="22"/>
      <c r="IKY153" s="22"/>
      <c r="IKZ153" s="22"/>
      <c r="ILA153" s="22"/>
      <c r="ILB153" s="22"/>
      <c r="ILC153" s="22"/>
      <c r="ILD153" s="22"/>
      <c r="ILE153" s="22"/>
      <c r="ILF153" s="22"/>
      <c r="ILG153" s="22"/>
      <c r="ILH153" s="22"/>
      <c r="ILI153" s="22"/>
      <c r="ILJ153" s="22"/>
      <c r="ILK153" s="22"/>
      <c r="ILL153" s="22"/>
      <c r="ILM153" s="22"/>
      <c r="ILN153" s="22"/>
      <c r="ILO153" s="22"/>
      <c r="ILP153" s="22"/>
      <c r="ILQ153" s="22"/>
      <c r="ILR153" s="22"/>
      <c r="ILS153" s="22"/>
      <c r="ILT153" s="22"/>
      <c r="ILU153" s="22"/>
      <c r="ILV153" s="22"/>
      <c r="ILW153" s="22"/>
      <c r="ILX153" s="22"/>
      <c r="ILY153" s="22"/>
      <c r="ILZ153" s="22"/>
      <c r="IMA153" s="22"/>
      <c r="IMB153" s="22"/>
      <c r="IMC153" s="22"/>
      <c r="IMD153" s="22"/>
      <c r="IME153" s="22"/>
      <c r="IMF153" s="22"/>
      <c r="IMG153" s="22"/>
      <c r="IMH153" s="22"/>
      <c r="IMI153" s="22"/>
      <c r="IMJ153" s="22"/>
      <c r="IMK153" s="22"/>
      <c r="IML153" s="22"/>
      <c r="IMM153" s="22"/>
      <c r="IMN153" s="22"/>
      <c r="IMO153" s="22"/>
      <c r="IMP153" s="22"/>
      <c r="IMQ153" s="22"/>
      <c r="IMR153" s="22"/>
      <c r="IMS153" s="22"/>
      <c r="IMT153" s="22"/>
      <c r="IMU153" s="22"/>
      <c r="IMV153" s="22"/>
      <c r="IMW153" s="22"/>
      <c r="IMX153" s="22"/>
      <c r="IMY153" s="22"/>
      <c r="IMZ153" s="22"/>
      <c r="INA153" s="22"/>
      <c r="INB153" s="22"/>
      <c r="INC153" s="22"/>
      <c r="IND153" s="22"/>
      <c r="INE153" s="22"/>
      <c r="INF153" s="22"/>
      <c r="ING153" s="22"/>
      <c r="INH153" s="22"/>
      <c r="INI153" s="22"/>
      <c r="INJ153" s="22"/>
      <c r="INK153" s="22"/>
      <c r="INL153" s="22"/>
      <c r="INM153" s="22"/>
      <c r="INN153" s="22"/>
      <c r="INO153" s="22"/>
      <c r="INP153" s="22"/>
      <c r="INQ153" s="22"/>
      <c r="INR153" s="22"/>
      <c r="INS153" s="22"/>
      <c r="INT153" s="22"/>
      <c r="INU153" s="22"/>
      <c r="INV153" s="22"/>
      <c r="INW153" s="22"/>
      <c r="INX153" s="22"/>
      <c r="INY153" s="22"/>
      <c r="INZ153" s="22"/>
      <c r="IOA153" s="22"/>
      <c r="IOB153" s="22"/>
      <c r="IOC153" s="22"/>
      <c r="IOD153" s="22"/>
      <c r="IOE153" s="22"/>
      <c r="IOF153" s="22"/>
      <c r="IOG153" s="22"/>
      <c r="IOH153" s="22"/>
      <c r="IOI153" s="22"/>
      <c r="IOJ153" s="22"/>
      <c r="IOK153" s="22"/>
      <c r="IOL153" s="22"/>
      <c r="IOM153" s="22"/>
      <c r="ION153" s="22"/>
      <c r="IOO153" s="22"/>
      <c r="IOP153" s="22"/>
      <c r="IOQ153" s="22"/>
      <c r="IOR153" s="22"/>
      <c r="IOS153" s="22"/>
      <c r="IOT153" s="22"/>
      <c r="IOU153" s="22"/>
      <c r="IOV153" s="22"/>
      <c r="IOW153" s="22"/>
      <c r="IOX153" s="22"/>
      <c r="IOY153" s="22"/>
      <c r="IOZ153" s="22"/>
      <c r="IPA153" s="22"/>
      <c r="IPB153" s="22"/>
      <c r="IPC153" s="22"/>
      <c r="IPD153" s="22"/>
      <c r="IPE153" s="22"/>
      <c r="IPF153" s="22"/>
      <c r="IPG153" s="22"/>
      <c r="IPH153" s="22"/>
      <c r="IPI153" s="22"/>
      <c r="IPJ153" s="22"/>
      <c r="IPK153" s="22"/>
      <c r="IPL153" s="22"/>
      <c r="IPM153" s="22"/>
      <c r="IPN153" s="22"/>
      <c r="IPO153" s="22"/>
      <c r="IPP153" s="22"/>
      <c r="IPQ153" s="22"/>
      <c r="IPR153" s="22"/>
      <c r="IPS153" s="22"/>
      <c r="IPT153" s="22"/>
      <c r="IPU153" s="22"/>
      <c r="IPV153" s="22"/>
      <c r="IPW153" s="22"/>
      <c r="IPX153" s="22"/>
      <c r="IPY153" s="22"/>
      <c r="IPZ153" s="22"/>
      <c r="IQA153" s="22"/>
      <c r="IQB153" s="22"/>
      <c r="IQC153" s="22"/>
      <c r="IQD153" s="22"/>
      <c r="IQE153" s="22"/>
      <c r="IQF153" s="22"/>
      <c r="IQG153" s="22"/>
      <c r="IQH153" s="22"/>
      <c r="IQI153" s="22"/>
      <c r="IQJ153" s="22"/>
      <c r="IQK153" s="22"/>
      <c r="IQL153" s="22"/>
      <c r="IQM153" s="22"/>
      <c r="IQN153" s="22"/>
      <c r="IQO153" s="22"/>
      <c r="IQP153" s="22"/>
      <c r="IQQ153" s="22"/>
      <c r="IQR153" s="22"/>
      <c r="IQS153" s="22"/>
      <c r="IQT153" s="22"/>
      <c r="IQU153" s="22"/>
      <c r="IQV153" s="22"/>
      <c r="IQW153" s="22"/>
      <c r="IQX153" s="22"/>
      <c r="IQY153" s="22"/>
      <c r="IQZ153" s="22"/>
      <c r="IRA153" s="22"/>
      <c r="IRB153" s="22"/>
      <c r="IRC153" s="22"/>
      <c r="IRD153" s="22"/>
      <c r="IRE153" s="22"/>
      <c r="IRF153" s="22"/>
      <c r="IRG153" s="22"/>
      <c r="IRH153" s="22"/>
      <c r="IRI153" s="22"/>
      <c r="IRJ153" s="22"/>
      <c r="IRK153" s="22"/>
      <c r="IRL153" s="22"/>
      <c r="IRM153" s="22"/>
      <c r="IRN153" s="22"/>
      <c r="IRO153" s="22"/>
      <c r="IRP153" s="22"/>
      <c r="IRQ153" s="22"/>
      <c r="IRR153" s="22"/>
      <c r="IRS153" s="22"/>
      <c r="IRT153" s="22"/>
      <c r="IRU153" s="22"/>
      <c r="IRV153" s="22"/>
      <c r="IRW153" s="22"/>
      <c r="IRX153" s="22"/>
      <c r="IRY153" s="22"/>
      <c r="IRZ153" s="22"/>
      <c r="ISA153" s="22"/>
      <c r="ISB153" s="22"/>
      <c r="ISC153" s="22"/>
      <c r="ISD153" s="22"/>
      <c r="ISE153" s="22"/>
      <c r="ISF153" s="22"/>
      <c r="ISG153" s="22"/>
      <c r="ISH153" s="22"/>
      <c r="ISI153" s="22"/>
      <c r="ISJ153" s="22"/>
      <c r="ISK153" s="22"/>
      <c r="ISL153" s="22"/>
      <c r="ISM153" s="22"/>
      <c r="ISN153" s="22"/>
      <c r="ISO153" s="22"/>
      <c r="ISP153" s="22"/>
      <c r="ISQ153" s="22"/>
      <c r="ISR153" s="22"/>
      <c r="ISS153" s="22"/>
      <c r="IST153" s="22"/>
      <c r="ISU153" s="22"/>
      <c r="ISV153" s="22"/>
      <c r="ISW153" s="22"/>
      <c r="ISX153" s="22"/>
      <c r="ISY153" s="22"/>
      <c r="ISZ153" s="22"/>
      <c r="ITA153" s="22"/>
      <c r="ITB153" s="22"/>
      <c r="ITC153" s="22"/>
      <c r="ITD153" s="22"/>
      <c r="ITE153" s="22"/>
      <c r="ITF153" s="22"/>
      <c r="ITG153" s="22"/>
      <c r="ITH153" s="22"/>
      <c r="ITI153" s="22"/>
      <c r="ITJ153" s="22"/>
      <c r="ITK153" s="22"/>
      <c r="ITL153" s="22"/>
      <c r="ITM153" s="22"/>
      <c r="ITN153" s="22"/>
      <c r="ITO153" s="22"/>
      <c r="ITP153" s="22"/>
      <c r="ITQ153" s="22"/>
      <c r="ITR153" s="22"/>
      <c r="ITS153" s="22"/>
      <c r="ITT153" s="22"/>
      <c r="ITU153" s="22"/>
      <c r="ITV153" s="22"/>
      <c r="ITW153" s="22"/>
      <c r="ITX153" s="22"/>
      <c r="ITY153" s="22"/>
      <c r="ITZ153" s="22"/>
      <c r="IUA153" s="22"/>
      <c r="IUB153" s="22"/>
      <c r="IUC153" s="22"/>
      <c r="IUD153" s="22"/>
      <c r="IUE153" s="22"/>
      <c r="IUF153" s="22"/>
      <c r="IUG153" s="22"/>
      <c r="IUH153" s="22"/>
      <c r="IUI153" s="22"/>
      <c r="IUJ153" s="22"/>
      <c r="IUK153" s="22"/>
      <c r="IUL153" s="22"/>
      <c r="IUM153" s="22"/>
      <c r="IUN153" s="22"/>
      <c r="IUO153" s="22"/>
      <c r="IUP153" s="22"/>
      <c r="IUQ153" s="22"/>
      <c r="IUR153" s="22"/>
      <c r="IUS153" s="22"/>
      <c r="IUT153" s="22"/>
      <c r="IUU153" s="22"/>
      <c r="IUV153" s="22"/>
      <c r="IUW153" s="22"/>
      <c r="IUX153" s="22"/>
      <c r="IUY153" s="22"/>
      <c r="IUZ153" s="22"/>
      <c r="IVA153" s="22"/>
      <c r="IVB153" s="22"/>
      <c r="IVC153" s="22"/>
      <c r="IVD153" s="22"/>
      <c r="IVE153" s="22"/>
      <c r="IVF153" s="22"/>
      <c r="IVG153" s="22"/>
      <c r="IVH153" s="22"/>
      <c r="IVI153" s="22"/>
      <c r="IVJ153" s="22"/>
      <c r="IVK153" s="22"/>
      <c r="IVL153" s="22"/>
      <c r="IVM153" s="22"/>
      <c r="IVN153" s="22"/>
      <c r="IVO153" s="22"/>
      <c r="IVP153" s="22"/>
      <c r="IVQ153" s="22"/>
      <c r="IVR153" s="22"/>
      <c r="IVS153" s="22"/>
      <c r="IVT153" s="22"/>
      <c r="IVU153" s="22"/>
      <c r="IVV153" s="22"/>
      <c r="IVW153" s="22"/>
      <c r="IVX153" s="22"/>
      <c r="IVY153" s="22"/>
      <c r="IVZ153" s="22"/>
      <c r="IWA153" s="22"/>
      <c r="IWB153" s="22"/>
      <c r="IWC153" s="22"/>
      <c r="IWD153" s="22"/>
      <c r="IWE153" s="22"/>
      <c r="IWF153" s="22"/>
      <c r="IWG153" s="22"/>
      <c r="IWH153" s="22"/>
      <c r="IWI153" s="22"/>
      <c r="IWJ153" s="22"/>
      <c r="IWK153" s="22"/>
      <c r="IWL153" s="22"/>
      <c r="IWM153" s="22"/>
      <c r="IWN153" s="22"/>
      <c r="IWO153" s="22"/>
      <c r="IWP153" s="22"/>
      <c r="IWQ153" s="22"/>
      <c r="IWR153" s="22"/>
      <c r="IWS153" s="22"/>
      <c r="IWT153" s="22"/>
      <c r="IWU153" s="22"/>
      <c r="IWV153" s="22"/>
      <c r="IWW153" s="22"/>
      <c r="IWX153" s="22"/>
      <c r="IWY153" s="22"/>
      <c r="IWZ153" s="22"/>
      <c r="IXA153" s="22"/>
      <c r="IXB153" s="22"/>
      <c r="IXC153" s="22"/>
      <c r="IXD153" s="22"/>
      <c r="IXE153" s="22"/>
      <c r="IXF153" s="22"/>
      <c r="IXG153" s="22"/>
      <c r="IXH153" s="22"/>
      <c r="IXI153" s="22"/>
      <c r="IXJ153" s="22"/>
      <c r="IXK153" s="22"/>
      <c r="IXL153" s="22"/>
      <c r="IXM153" s="22"/>
      <c r="IXN153" s="22"/>
      <c r="IXO153" s="22"/>
      <c r="IXP153" s="22"/>
      <c r="IXQ153" s="22"/>
      <c r="IXR153" s="22"/>
      <c r="IXS153" s="22"/>
      <c r="IXT153" s="22"/>
      <c r="IXU153" s="22"/>
      <c r="IXV153" s="22"/>
      <c r="IXW153" s="22"/>
      <c r="IXX153" s="22"/>
      <c r="IXY153" s="22"/>
      <c r="IXZ153" s="22"/>
      <c r="IYA153" s="22"/>
      <c r="IYB153" s="22"/>
      <c r="IYC153" s="22"/>
      <c r="IYD153" s="22"/>
      <c r="IYE153" s="22"/>
      <c r="IYF153" s="22"/>
      <c r="IYG153" s="22"/>
      <c r="IYH153" s="22"/>
      <c r="IYI153" s="22"/>
      <c r="IYJ153" s="22"/>
      <c r="IYK153" s="22"/>
      <c r="IYL153" s="22"/>
      <c r="IYM153" s="22"/>
      <c r="IYN153" s="22"/>
      <c r="IYO153" s="22"/>
      <c r="IYP153" s="22"/>
      <c r="IYQ153" s="22"/>
      <c r="IYR153" s="22"/>
      <c r="IYS153" s="22"/>
      <c r="IYT153" s="22"/>
      <c r="IYU153" s="22"/>
      <c r="IYV153" s="22"/>
      <c r="IYW153" s="22"/>
      <c r="IYX153" s="22"/>
      <c r="IYY153" s="22"/>
      <c r="IYZ153" s="22"/>
      <c r="IZA153" s="22"/>
      <c r="IZB153" s="22"/>
      <c r="IZC153" s="22"/>
      <c r="IZD153" s="22"/>
      <c r="IZE153" s="22"/>
      <c r="IZF153" s="22"/>
      <c r="IZG153" s="22"/>
      <c r="IZH153" s="22"/>
      <c r="IZI153" s="22"/>
      <c r="IZJ153" s="22"/>
      <c r="IZK153" s="22"/>
      <c r="IZL153" s="22"/>
      <c r="IZM153" s="22"/>
      <c r="IZN153" s="22"/>
      <c r="IZO153" s="22"/>
      <c r="IZP153" s="22"/>
      <c r="IZQ153" s="22"/>
      <c r="IZR153" s="22"/>
      <c r="IZS153" s="22"/>
      <c r="IZT153" s="22"/>
      <c r="IZU153" s="22"/>
      <c r="IZV153" s="22"/>
      <c r="IZW153" s="22"/>
      <c r="IZX153" s="22"/>
      <c r="IZY153" s="22"/>
      <c r="IZZ153" s="22"/>
      <c r="JAA153" s="22"/>
      <c r="JAB153" s="22"/>
      <c r="JAC153" s="22"/>
      <c r="JAD153" s="22"/>
      <c r="JAE153" s="22"/>
      <c r="JAF153" s="22"/>
      <c r="JAG153" s="22"/>
      <c r="JAH153" s="22"/>
      <c r="JAI153" s="22"/>
      <c r="JAJ153" s="22"/>
      <c r="JAK153" s="22"/>
      <c r="JAL153" s="22"/>
      <c r="JAM153" s="22"/>
      <c r="JAN153" s="22"/>
      <c r="JAO153" s="22"/>
      <c r="JAP153" s="22"/>
      <c r="JAQ153" s="22"/>
      <c r="JAR153" s="22"/>
      <c r="JAS153" s="22"/>
      <c r="JAT153" s="22"/>
      <c r="JAU153" s="22"/>
      <c r="JAV153" s="22"/>
      <c r="JAW153" s="22"/>
      <c r="JAX153" s="22"/>
      <c r="JAY153" s="22"/>
      <c r="JAZ153" s="22"/>
      <c r="JBA153" s="22"/>
      <c r="JBB153" s="22"/>
      <c r="JBC153" s="22"/>
      <c r="JBD153" s="22"/>
      <c r="JBE153" s="22"/>
      <c r="JBF153" s="22"/>
      <c r="JBG153" s="22"/>
      <c r="JBH153" s="22"/>
      <c r="JBI153" s="22"/>
      <c r="JBJ153" s="22"/>
      <c r="JBK153" s="22"/>
      <c r="JBL153" s="22"/>
      <c r="JBM153" s="22"/>
      <c r="JBN153" s="22"/>
      <c r="JBO153" s="22"/>
      <c r="JBP153" s="22"/>
      <c r="JBQ153" s="22"/>
      <c r="JBR153" s="22"/>
      <c r="JBS153" s="22"/>
      <c r="JBT153" s="22"/>
      <c r="JBU153" s="22"/>
      <c r="JBV153" s="22"/>
      <c r="JBW153" s="22"/>
      <c r="JBX153" s="22"/>
      <c r="JBY153" s="22"/>
      <c r="JBZ153" s="22"/>
      <c r="JCA153" s="22"/>
      <c r="JCB153" s="22"/>
      <c r="JCC153" s="22"/>
      <c r="JCD153" s="22"/>
      <c r="JCE153" s="22"/>
      <c r="JCF153" s="22"/>
      <c r="JCG153" s="22"/>
      <c r="JCH153" s="22"/>
      <c r="JCI153" s="22"/>
      <c r="JCJ153" s="22"/>
      <c r="JCK153" s="22"/>
      <c r="JCL153" s="22"/>
      <c r="JCM153" s="22"/>
      <c r="JCN153" s="22"/>
      <c r="JCO153" s="22"/>
      <c r="JCP153" s="22"/>
      <c r="JCQ153" s="22"/>
      <c r="JCR153" s="22"/>
      <c r="JCS153" s="22"/>
      <c r="JCT153" s="22"/>
      <c r="JCU153" s="22"/>
      <c r="JCV153" s="22"/>
      <c r="JCW153" s="22"/>
      <c r="JCX153" s="22"/>
      <c r="JCY153" s="22"/>
      <c r="JCZ153" s="22"/>
      <c r="JDA153" s="22"/>
      <c r="JDB153" s="22"/>
      <c r="JDC153" s="22"/>
      <c r="JDD153" s="22"/>
      <c r="JDE153" s="22"/>
      <c r="JDF153" s="22"/>
      <c r="JDG153" s="22"/>
      <c r="JDH153" s="22"/>
      <c r="JDI153" s="22"/>
      <c r="JDJ153" s="22"/>
      <c r="JDK153" s="22"/>
      <c r="JDL153" s="22"/>
      <c r="JDM153" s="22"/>
      <c r="JDN153" s="22"/>
      <c r="JDO153" s="22"/>
      <c r="JDP153" s="22"/>
      <c r="JDQ153" s="22"/>
      <c r="JDR153" s="22"/>
      <c r="JDS153" s="22"/>
      <c r="JDT153" s="22"/>
      <c r="JDU153" s="22"/>
      <c r="JDV153" s="22"/>
      <c r="JDW153" s="22"/>
      <c r="JDX153" s="22"/>
      <c r="JDY153" s="22"/>
      <c r="JDZ153" s="22"/>
      <c r="JEA153" s="22"/>
      <c r="JEB153" s="22"/>
      <c r="JEC153" s="22"/>
      <c r="JED153" s="22"/>
      <c r="JEE153" s="22"/>
      <c r="JEF153" s="22"/>
      <c r="JEG153" s="22"/>
      <c r="JEH153" s="22"/>
      <c r="JEI153" s="22"/>
      <c r="JEJ153" s="22"/>
      <c r="JEK153" s="22"/>
      <c r="JEL153" s="22"/>
      <c r="JEM153" s="22"/>
      <c r="JEN153" s="22"/>
      <c r="JEO153" s="22"/>
      <c r="JEP153" s="22"/>
      <c r="JEQ153" s="22"/>
      <c r="JER153" s="22"/>
      <c r="JES153" s="22"/>
      <c r="JET153" s="22"/>
      <c r="JEU153" s="22"/>
      <c r="JEV153" s="22"/>
      <c r="JEW153" s="22"/>
      <c r="JEX153" s="22"/>
      <c r="JEY153" s="22"/>
      <c r="JEZ153" s="22"/>
      <c r="JFA153" s="22"/>
      <c r="JFB153" s="22"/>
      <c r="JFC153" s="22"/>
      <c r="JFD153" s="22"/>
      <c r="JFE153" s="22"/>
      <c r="JFF153" s="22"/>
      <c r="JFG153" s="22"/>
      <c r="JFH153" s="22"/>
      <c r="JFI153" s="22"/>
      <c r="JFJ153" s="22"/>
      <c r="JFK153" s="22"/>
      <c r="JFL153" s="22"/>
      <c r="JFM153" s="22"/>
      <c r="JFN153" s="22"/>
      <c r="JFO153" s="22"/>
      <c r="JFP153" s="22"/>
      <c r="JFQ153" s="22"/>
      <c r="JFR153" s="22"/>
      <c r="JFS153" s="22"/>
      <c r="JFT153" s="22"/>
      <c r="JFU153" s="22"/>
      <c r="JFV153" s="22"/>
      <c r="JFW153" s="22"/>
      <c r="JFX153" s="22"/>
      <c r="JFY153" s="22"/>
      <c r="JFZ153" s="22"/>
      <c r="JGA153" s="22"/>
      <c r="JGB153" s="22"/>
      <c r="JGC153" s="22"/>
      <c r="JGD153" s="22"/>
      <c r="JGE153" s="22"/>
      <c r="JGF153" s="22"/>
      <c r="JGG153" s="22"/>
      <c r="JGH153" s="22"/>
      <c r="JGI153" s="22"/>
      <c r="JGJ153" s="22"/>
      <c r="JGK153" s="22"/>
      <c r="JGL153" s="22"/>
      <c r="JGM153" s="22"/>
      <c r="JGN153" s="22"/>
      <c r="JGO153" s="22"/>
      <c r="JGP153" s="22"/>
      <c r="JGQ153" s="22"/>
      <c r="JGR153" s="22"/>
      <c r="JGS153" s="22"/>
      <c r="JGT153" s="22"/>
      <c r="JGU153" s="22"/>
      <c r="JGV153" s="22"/>
      <c r="JGW153" s="22"/>
      <c r="JGX153" s="22"/>
      <c r="JGY153" s="22"/>
      <c r="JGZ153" s="22"/>
      <c r="JHA153" s="22"/>
      <c r="JHB153" s="22"/>
      <c r="JHC153" s="22"/>
      <c r="JHD153" s="22"/>
      <c r="JHE153" s="22"/>
      <c r="JHF153" s="22"/>
      <c r="JHG153" s="22"/>
      <c r="JHH153" s="22"/>
      <c r="JHI153" s="22"/>
      <c r="JHJ153" s="22"/>
      <c r="JHK153" s="22"/>
      <c r="JHL153" s="22"/>
      <c r="JHM153" s="22"/>
      <c r="JHN153" s="22"/>
      <c r="JHO153" s="22"/>
      <c r="JHP153" s="22"/>
      <c r="JHQ153" s="22"/>
      <c r="JHR153" s="22"/>
      <c r="JHS153" s="22"/>
      <c r="JHT153" s="22"/>
      <c r="JHU153" s="22"/>
      <c r="JHV153" s="22"/>
      <c r="JHW153" s="22"/>
      <c r="JHX153" s="22"/>
      <c r="JHY153" s="22"/>
      <c r="JHZ153" s="22"/>
      <c r="JIA153" s="22"/>
      <c r="JIB153" s="22"/>
      <c r="JIC153" s="22"/>
      <c r="JID153" s="22"/>
      <c r="JIE153" s="22"/>
      <c r="JIF153" s="22"/>
      <c r="JIG153" s="22"/>
      <c r="JIH153" s="22"/>
      <c r="JII153" s="22"/>
      <c r="JIJ153" s="22"/>
      <c r="JIK153" s="22"/>
      <c r="JIL153" s="22"/>
      <c r="JIM153" s="22"/>
      <c r="JIN153" s="22"/>
      <c r="JIO153" s="22"/>
      <c r="JIP153" s="22"/>
      <c r="JIQ153" s="22"/>
      <c r="JIR153" s="22"/>
      <c r="JIS153" s="22"/>
      <c r="JIT153" s="22"/>
      <c r="JIU153" s="22"/>
      <c r="JIV153" s="22"/>
      <c r="JIW153" s="22"/>
      <c r="JIX153" s="22"/>
      <c r="JIY153" s="22"/>
      <c r="JIZ153" s="22"/>
      <c r="JJA153" s="22"/>
      <c r="JJB153" s="22"/>
      <c r="JJC153" s="22"/>
      <c r="JJD153" s="22"/>
      <c r="JJE153" s="22"/>
      <c r="JJF153" s="22"/>
      <c r="JJG153" s="22"/>
      <c r="JJH153" s="22"/>
      <c r="JJI153" s="22"/>
      <c r="JJJ153" s="22"/>
      <c r="JJK153" s="22"/>
      <c r="JJL153" s="22"/>
      <c r="JJM153" s="22"/>
      <c r="JJN153" s="22"/>
      <c r="JJO153" s="22"/>
      <c r="JJP153" s="22"/>
      <c r="JJQ153" s="22"/>
      <c r="JJR153" s="22"/>
      <c r="JJS153" s="22"/>
      <c r="JJT153" s="22"/>
      <c r="JJU153" s="22"/>
      <c r="JJV153" s="22"/>
      <c r="JJW153" s="22"/>
      <c r="JJX153" s="22"/>
      <c r="JJY153" s="22"/>
      <c r="JJZ153" s="22"/>
      <c r="JKA153" s="22"/>
      <c r="JKB153" s="22"/>
      <c r="JKC153" s="22"/>
      <c r="JKD153" s="22"/>
      <c r="JKE153" s="22"/>
      <c r="JKF153" s="22"/>
      <c r="JKG153" s="22"/>
      <c r="JKH153" s="22"/>
      <c r="JKI153" s="22"/>
      <c r="JKJ153" s="22"/>
      <c r="JKK153" s="22"/>
      <c r="JKL153" s="22"/>
      <c r="JKM153" s="22"/>
      <c r="JKN153" s="22"/>
      <c r="JKO153" s="22"/>
      <c r="JKP153" s="22"/>
      <c r="JKQ153" s="22"/>
      <c r="JKR153" s="22"/>
      <c r="JKS153" s="22"/>
      <c r="JKT153" s="22"/>
      <c r="JKU153" s="22"/>
      <c r="JKV153" s="22"/>
      <c r="JKW153" s="22"/>
      <c r="JKX153" s="22"/>
      <c r="JKY153" s="22"/>
      <c r="JKZ153" s="22"/>
      <c r="JLA153" s="22"/>
      <c r="JLB153" s="22"/>
      <c r="JLC153" s="22"/>
      <c r="JLD153" s="22"/>
      <c r="JLE153" s="22"/>
      <c r="JLF153" s="22"/>
      <c r="JLG153" s="22"/>
      <c r="JLH153" s="22"/>
      <c r="JLI153" s="22"/>
      <c r="JLJ153" s="22"/>
      <c r="JLK153" s="22"/>
      <c r="JLL153" s="22"/>
      <c r="JLM153" s="22"/>
      <c r="JLN153" s="22"/>
      <c r="JLO153" s="22"/>
      <c r="JLP153" s="22"/>
      <c r="JLQ153" s="22"/>
      <c r="JLR153" s="22"/>
      <c r="JLS153" s="22"/>
      <c r="JLT153" s="22"/>
      <c r="JLU153" s="22"/>
      <c r="JLV153" s="22"/>
      <c r="JLW153" s="22"/>
      <c r="JLX153" s="22"/>
      <c r="JLY153" s="22"/>
      <c r="JLZ153" s="22"/>
      <c r="JMA153" s="22"/>
      <c r="JMB153" s="22"/>
      <c r="JMC153" s="22"/>
      <c r="JMD153" s="22"/>
      <c r="JME153" s="22"/>
      <c r="JMF153" s="22"/>
      <c r="JMG153" s="22"/>
      <c r="JMH153" s="22"/>
      <c r="JMI153" s="22"/>
      <c r="JMJ153" s="22"/>
      <c r="JMK153" s="22"/>
      <c r="JML153" s="22"/>
      <c r="JMM153" s="22"/>
      <c r="JMN153" s="22"/>
      <c r="JMO153" s="22"/>
      <c r="JMP153" s="22"/>
      <c r="JMQ153" s="22"/>
      <c r="JMR153" s="22"/>
      <c r="JMS153" s="22"/>
      <c r="JMT153" s="22"/>
      <c r="JMU153" s="22"/>
      <c r="JMV153" s="22"/>
      <c r="JMW153" s="22"/>
      <c r="JMX153" s="22"/>
      <c r="JMY153" s="22"/>
      <c r="JMZ153" s="22"/>
      <c r="JNA153" s="22"/>
      <c r="JNB153" s="22"/>
      <c r="JNC153" s="22"/>
      <c r="JND153" s="22"/>
      <c r="JNE153" s="22"/>
      <c r="JNF153" s="22"/>
      <c r="JNG153" s="22"/>
      <c r="JNH153" s="22"/>
      <c r="JNI153" s="22"/>
      <c r="JNJ153" s="22"/>
      <c r="JNK153" s="22"/>
      <c r="JNL153" s="22"/>
      <c r="JNM153" s="22"/>
      <c r="JNN153" s="22"/>
      <c r="JNO153" s="22"/>
      <c r="JNP153" s="22"/>
      <c r="JNQ153" s="22"/>
      <c r="JNR153" s="22"/>
      <c r="JNS153" s="22"/>
      <c r="JNT153" s="22"/>
      <c r="JNU153" s="22"/>
      <c r="JNV153" s="22"/>
      <c r="JNW153" s="22"/>
      <c r="JNX153" s="22"/>
      <c r="JNY153" s="22"/>
      <c r="JNZ153" s="22"/>
      <c r="JOA153" s="22"/>
      <c r="JOB153" s="22"/>
      <c r="JOC153" s="22"/>
      <c r="JOD153" s="22"/>
      <c r="JOE153" s="22"/>
      <c r="JOF153" s="22"/>
      <c r="JOG153" s="22"/>
      <c r="JOH153" s="22"/>
      <c r="JOI153" s="22"/>
      <c r="JOJ153" s="22"/>
      <c r="JOK153" s="22"/>
      <c r="JOL153" s="22"/>
      <c r="JOM153" s="22"/>
      <c r="JON153" s="22"/>
      <c r="JOO153" s="22"/>
      <c r="JOP153" s="22"/>
      <c r="JOQ153" s="22"/>
      <c r="JOR153" s="22"/>
      <c r="JOS153" s="22"/>
      <c r="JOT153" s="22"/>
      <c r="JOU153" s="22"/>
      <c r="JOV153" s="22"/>
      <c r="JOW153" s="22"/>
      <c r="JOX153" s="22"/>
      <c r="JOY153" s="22"/>
      <c r="JOZ153" s="22"/>
      <c r="JPA153" s="22"/>
      <c r="JPB153" s="22"/>
      <c r="JPC153" s="22"/>
      <c r="JPD153" s="22"/>
      <c r="JPE153" s="22"/>
      <c r="JPF153" s="22"/>
      <c r="JPG153" s="22"/>
      <c r="JPH153" s="22"/>
      <c r="JPI153" s="22"/>
      <c r="JPJ153" s="22"/>
      <c r="JPK153" s="22"/>
      <c r="JPL153" s="22"/>
      <c r="JPM153" s="22"/>
      <c r="JPN153" s="22"/>
      <c r="JPO153" s="22"/>
      <c r="JPP153" s="22"/>
      <c r="JPQ153" s="22"/>
      <c r="JPR153" s="22"/>
      <c r="JPS153" s="22"/>
      <c r="JPT153" s="22"/>
      <c r="JPU153" s="22"/>
      <c r="JPV153" s="22"/>
      <c r="JPW153" s="22"/>
      <c r="JPX153" s="22"/>
      <c r="JPY153" s="22"/>
      <c r="JPZ153" s="22"/>
      <c r="JQA153" s="22"/>
      <c r="JQB153" s="22"/>
      <c r="JQC153" s="22"/>
      <c r="JQD153" s="22"/>
      <c r="JQE153" s="22"/>
      <c r="JQF153" s="22"/>
      <c r="JQG153" s="22"/>
      <c r="JQH153" s="22"/>
      <c r="JQI153" s="22"/>
      <c r="JQJ153" s="22"/>
      <c r="JQK153" s="22"/>
      <c r="JQL153" s="22"/>
      <c r="JQM153" s="22"/>
      <c r="JQN153" s="22"/>
      <c r="JQO153" s="22"/>
      <c r="JQP153" s="22"/>
      <c r="JQQ153" s="22"/>
      <c r="JQR153" s="22"/>
      <c r="JQS153" s="22"/>
      <c r="JQT153" s="22"/>
      <c r="JQU153" s="22"/>
      <c r="JQV153" s="22"/>
      <c r="JQW153" s="22"/>
      <c r="JQX153" s="22"/>
      <c r="JQY153" s="22"/>
      <c r="JQZ153" s="22"/>
      <c r="JRA153" s="22"/>
      <c r="JRB153" s="22"/>
      <c r="JRC153" s="22"/>
      <c r="JRD153" s="22"/>
      <c r="JRE153" s="22"/>
      <c r="JRF153" s="22"/>
      <c r="JRG153" s="22"/>
      <c r="JRH153" s="22"/>
      <c r="JRI153" s="22"/>
      <c r="JRJ153" s="22"/>
      <c r="JRK153" s="22"/>
      <c r="JRL153" s="22"/>
      <c r="JRM153" s="22"/>
      <c r="JRN153" s="22"/>
      <c r="JRO153" s="22"/>
      <c r="JRP153" s="22"/>
      <c r="JRQ153" s="22"/>
      <c r="JRR153" s="22"/>
      <c r="JRS153" s="22"/>
      <c r="JRT153" s="22"/>
      <c r="JRU153" s="22"/>
      <c r="JRV153" s="22"/>
      <c r="JRW153" s="22"/>
      <c r="JRX153" s="22"/>
      <c r="JRY153" s="22"/>
      <c r="JRZ153" s="22"/>
      <c r="JSA153" s="22"/>
      <c r="JSB153" s="22"/>
      <c r="JSC153" s="22"/>
      <c r="JSD153" s="22"/>
      <c r="JSE153" s="22"/>
      <c r="JSF153" s="22"/>
      <c r="JSG153" s="22"/>
      <c r="JSH153" s="22"/>
      <c r="JSI153" s="22"/>
      <c r="JSJ153" s="22"/>
      <c r="JSK153" s="22"/>
      <c r="JSL153" s="22"/>
      <c r="JSM153" s="22"/>
      <c r="JSN153" s="22"/>
      <c r="JSO153" s="22"/>
      <c r="JSP153" s="22"/>
      <c r="JSQ153" s="22"/>
      <c r="JSR153" s="22"/>
      <c r="JSS153" s="22"/>
      <c r="JST153" s="22"/>
      <c r="JSU153" s="22"/>
      <c r="JSV153" s="22"/>
      <c r="JSW153" s="22"/>
      <c r="JSX153" s="22"/>
      <c r="JSY153" s="22"/>
      <c r="JSZ153" s="22"/>
      <c r="JTA153" s="22"/>
      <c r="JTB153" s="22"/>
      <c r="JTC153" s="22"/>
      <c r="JTD153" s="22"/>
      <c r="JTE153" s="22"/>
      <c r="JTF153" s="22"/>
      <c r="JTG153" s="22"/>
      <c r="JTH153" s="22"/>
      <c r="JTI153" s="22"/>
      <c r="JTJ153" s="22"/>
      <c r="JTK153" s="22"/>
      <c r="JTL153" s="22"/>
      <c r="JTM153" s="22"/>
      <c r="JTN153" s="22"/>
      <c r="JTO153" s="22"/>
      <c r="JTP153" s="22"/>
      <c r="JTQ153" s="22"/>
      <c r="JTR153" s="22"/>
      <c r="JTS153" s="22"/>
      <c r="JTT153" s="22"/>
      <c r="JTU153" s="22"/>
      <c r="JTV153" s="22"/>
      <c r="JTW153" s="22"/>
      <c r="JTX153" s="22"/>
      <c r="JTY153" s="22"/>
      <c r="JTZ153" s="22"/>
      <c r="JUA153" s="22"/>
      <c r="JUB153" s="22"/>
      <c r="JUC153" s="22"/>
      <c r="JUD153" s="22"/>
      <c r="JUE153" s="22"/>
      <c r="JUF153" s="22"/>
      <c r="JUG153" s="22"/>
      <c r="JUH153" s="22"/>
      <c r="JUI153" s="22"/>
      <c r="JUJ153" s="22"/>
      <c r="JUK153" s="22"/>
      <c r="JUL153" s="22"/>
      <c r="JUM153" s="22"/>
      <c r="JUN153" s="22"/>
      <c r="JUO153" s="22"/>
      <c r="JUP153" s="22"/>
      <c r="JUQ153" s="22"/>
      <c r="JUR153" s="22"/>
      <c r="JUS153" s="22"/>
      <c r="JUT153" s="22"/>
      <c r="JUU153" s="22"/>
      <c r="JUV153" s="22"/>
      <c r="JUW153" s="22"/>
      <c r="JUX153" s="22"/>
      <c r="JUY153" s="22"/>
      <c r="JUZ153" s="22"/>
      <c r="JVA153" s="22"/>
      <c r="JVB153" s="22"/>
      <c r="JVC153" s="22"/>
      <c r="JVD153" s="22"/>
      <c r="JVE153" s="22"/>
      <c r="JVF153" s="22"/>
      <c r="JVG153" s="22"/>
      <c r="JVH153" s="22"/>
      <c r="JVI153" s="22"/>
      <c r="JVJ153" s="22"/>
      <c r="JVK153" s="22"/>
      <c r="JVL153" s="22"/>
      <c r="JVM153" s="22"/>
      <c r="JVN153" s="22"/>
      <c r="JVO153" s="22"/>
      <c r="JVP153" s="22"/>
      <c r="JVQ153" s="22"/>
      <c r="JVR153" s="22"/>
      <c r="JVS153" s="22"/>
      <c r="JVT153" s="22"/>
      <c r="JVU153" s="22"/>
      <c r="JVV153" s="22"/>
      <c r="JVW153" s="22"/>
      <c r="JVX153" s="22"/>
      <c r="JVY153" s="22"/>
      <c r="JVZ153" s="22"/>
      <c r="JWA153" s="22"/>
      <c r="JWB153" s="22"/>
      <c r="JWC153" s="22"/>
      <c r="JWD153" s="22"/>
      <c r="JWE153" s="22"/>
      <c r="JWF153" s="22"/>
      <c r="JWG153" s="22"/>
      <c r="JWH153" s="22"/>
      <c r="JWI153" s="22"/>
      <c r="JWJ153" s="22"/>
      <c r="JWK153" s="22"/>
      <c r="JWL153" s="22"/>
      <c r="JWM153" s="22"/>
      <c r="JWN153" s="22"/>
      <c r="JWO153" s="22"/>
      <c r="JWP153" s="22"/>
      <c r="JWQ153" s="22"/>
      <c r="JWR153" s="22"/>
      <c r="JWS153" s="22"/>
      <c r="JWT153" s="22"/>
      <c r="JWU153" s="22"/>
      <c r="JWV153" s="22"/>
      <c r="JWW153" s="22"/>
      <c r="JWX153" s="22"/>
      <c r="JWY153" s="22"/>
      <c r="JWZ153" s="22"/>
      <c r="JXA153" s="22"/>
      <c r="JXB153" s="22"/>
      <c r="JXC153" s="22"/>
      <c r="JXD153" s="22"/>
      <c r="JXE153" s="22"/>
      <c r="JXF153" s="22"/>
      <c r="JXG153" s="22"/>
      <c r="JXH153" s="22"/>
      <c r="JXI153" s="22"/>
      <c r="JXJ153" s="22"/>
      <c r="JXK153" s="22"/>
      <c r="JXL153" s="22"/>
      <c r="JXM153" s="22"/>
      <c r="JXN153" s="22"/>
      <c r="JXO153" s="22"/>
      <c r="JXP153" s="22"/>
      <c r="JXQ153" s="22"/>
      <c r="JXR153" s="22"/>
      <c r="JXS153" s="22"/>
      <c r="JXT153" s="22"/>
      <c r="JXU153" s="22"/>
      <c r="JXV153" s="22"/>
      <c r="JXW153" s="22"/>
      <c r="JXX153" s="22"/>
      <c r="JXY153" s="22"/>
      <c r="JXZ153" s="22"/>
      <c r="JYA153" s="22"/>
      <c r="JYB153" s="22"/>
      <c r="JYC153" s="22"/>
      <c r="JYD153" s="22"/>
      <c r="JYE153" s="22"/>
      <c r="JYF153" s="22"/>
      <c r="JYG153" s="22"/>
      <c r="JYH153" s="22"/>
      <c r="JYI153" s="22"/>
      <c r="JYJ153" s="22"/>
      <c r="JYK153" s="22"/>
      <c r="JYL153" s="22"/>
      <c r="JYM153" s="22"/>
      <c r="JYN153" s="22"/>
      <c r="JYO153" s="22"/>
      <c r="JYP153" s="22"/>
      <c r="JYQ153" s="22"/>
      <c r="JYR153" s="22"/>
      <c r="JYS153" s="22"/>
      <c r="JYT153" s="22"/>
      <c r="JYU153" s="22"/>
      <c r="JYV153" s="22"/>
      <c r="JYW153" s="22"/>
      <c r="JYX153" s="22"/>
      <c r="JYY153" s="22"/>
      <c r="JYZ153" s="22"/>
      <c r="JZA153" s="22"/>
      <c r="JZB153" s="22"/>
      <c r="JZC153" s="22"/>
      <c r="JZD153" s="22"/>
      <c r="JZE153" s="22"/>
      <c r="JZF153" s="22"/>
      <c r="JZG153" s="22"/>
      <c r="JZH153" s="22"/>
      <c r="JZI153" s="22"/>
      <c r="JZJ153" s="22"/>
      <c r="JZK153" s="22"/>
      <c r="JZL153" s="22"/>
      <c r="JZM153" s="22"/>
      <c r="JZN153" s="22"/>
      <c r="JZO153" s="22"/>
      <c r="JZP153" s="22"/>
      <c r="JZQ153" s="22"/>
      <c r="JZR153" s="22"/>
      <c r="JZS153" s="22"/>
      <c r="JZT153" s="22"/>
      <c r="JZU153" s="22"/>
      <c r="JZV153" s="22"/>
      <c r="JZW153" s="22"/>
      <c r="JZX153" s="22"/>
      <c r="JZY153" s="22"/>
      <c r="JZZ153" s="22"/>
      <c r="KAA153" s="22"/>
      <c r="KAB153" s="22"/>
      <c r="KAC153" s="22"/>
      <c r="KAD153" s="22"/>
      <c r="KAE153" s="22"/>
      <c r="KAF153" s="22"/>
      <c r="KAG153" s="22"/>
      <c r="KAH153" s="22"/>
      <c r="KAI153" s="22"/>
      <c r="KAJ153" s="22"/>
      <c r="KAK153" s="22"/>
      <c r="KAL153" s="22"/>
      <c r="KAM153" s="22"/>
      <c r="KAN153" s="22"/>
      <c r="KAO153" s="22"/>
      <c r="KAP153" s="22"/>
      <c r="KAQ153" s="22"/>
      <c r="KAR153" s="22"/>
      <c r="KAS153" s="22"/>
      <c r="KAT153" s="22"/>
      <c r="KAU153" s="22"/>
      <c r="KAV153" s="22"/>
      <c r="KAW153" s="22"/>
      <c r="KAX153" s="22"/>
      <c r="KAY153" s="22"/>
      <c r="KAZ153" s="22"/>
      <c r="KBA153" s="22"/>
      <c r="KBB153" s="22"/>
      <c r="KBC153" s="22"/>
      <c r="KBD153" s="22"/>
      <c r="KBE153" s="22"/>
      <c r="KBF153" s="22"/>
      <c r="KBG153" s="22"/>
      <c r="KBH153" s="22"/>
      <c r="KBI153" s="22"/>
      <c r="KBJ153" s="22"/>
      <c r="KBK153" s="22"/>
      <c r="KBL153" s="22"/>
      <c r="KBM153" s="22"/>
      <c r="KBN153" s="22"/>
      <c r="KBO153" s="22"/>
      <c r="KBP153" s="22"/>
      <c r="KBQ153" s="22"/>
      <c r="KBR153" s="22"/>
      <c r="KBS153" s="22"/>
      <c r="KBT153" s="22"/>
      <c r="KBU153" s="22"/>
      <c r="KBV153" s="22"/>
      <c r="KBW153" s="22"/>
      <c r="KBX153" s="22"/>
      <c r="KBY153" s="22"/>
      <c r="KBZ153" s="22"/>
      <c r="KCA153" s="22"/>
      <c r="KCB153" s="22"/>
      <c r="KCC153" s="22"/>
      <c r="KCD153" s="22"/>
      <c r="KCE153" s="22"/>
      <c r="KCF153" s="22"/>
      <c r="KCG153" s="22"/>
      <c r="KCH153" s="22"/>
      <c r="KCI153" s="22"/>
      <c r="KCJ153" s="22"/>
      <c r="KCK153" s="22"/>
      <c r="KCL153" s="22"/>
      <c r="KCM153" s="22"/>
      <c r="KCN153" s="22"/>
      <c r="KCO153" s="22"/>
      <c r="KCP153" s="22"/>
      <c r="KCQ153" s="22"/>
      <c r="KCR153" s="22"/>
      <c r="KCS153" s="22"/>
      <c r="KCT153" s="22"/>
      <c r="KCU153" s="22"/>
      <c r="KCV153" s="22"/>
      <c r="KCW153" s="22"/>
      <c r="KCX153" s="22"/>
      <c r="KCY153" s="22"/>
      <c r="KCZ153" s="22"/>
      <c r="KDA153" s="22"/>
      <c r="KDB153" s="22"/>
      <c r="KDC153" s="22"/>
      <c r="KDD153" s="22"/>
      <c r="KDE153" s="22"/>
      <c r="KDF153" s="22"/>
      <c r="KDG153" s="22"/>
      <c r="KDH153" s="22"/>
      <c r="KDI153" s="22"/>
      <c r="KDJ153" s="22"/>
      <c r="KDK153" s="22"/>
      <c r="KDL153" s="22"/>
      <c r="KDM153" s="22"/>
      <c r="KDN153" s="22"/>
      <c r="KDO153" s="22"/>
      <c r="KDP153" s="22"/>
      <c r="KDQ153" s="22"/>
      <c r="KDR153" s="22"/>
      <c r="KDS153" s="22"/>
      <c r="KDT153" s="22"/>
      <c r="KDU153" s="22"/>
      <c r="KDV153" s="22"/>
      <c r="KDW153" s="22"/>
      <c r="KDX153" s="22"/>
      <c r="KDY153" s="22"/>
      <c r="KDZ153" s="22"/>
      <c r="KEA153" s="22"/>
      <c r="KEB153" s="22"/>
      <c r="KEC153" s="22"/>
      <c r="KED153" s="22"/>
      <c r="KEE153" s="22"/>
      <c r="KEF153" s="22"/>
      <c r="KEG153" s="22"/>
      <c r="KEH153" s="22"/>
      <c r="KEI153" s="22"/>
      <c r="KEJ153" s="22"/>
      <c r="KEK153" s="22"/>
      <c r="KEL153" s="22"/>
      <c r="KEM153" s="22"/>
      <c r="KEN153" s="22"/>
      <c r="KEO153" s="22"/>
      <c r="KEP153" s="22"/>
      <c r="KEQ153" s="22"/>
      <c r="KER153" s="22"/>
      <c r="KES153" s="22"/>
      <c r="KET153" s="22"/>
      <c r="KEU153" s="22"/>
      <c r="KEV153" s="22"/>
      <c r="KEW153" s="22"/>
      <c r="KEX153" s="22"/>
      <c r="KEY153" s="22"/>
      <c r="KEZ153" s="22"/>
      <c r="KFA153" s="22"/>
      <c r="KFB153" s="22"/>
      <c r="KFC153" s="22"/>
      <c r="KFD153" s="22"/>
      <c r="KFE153" s="22"/>
      <c r="KFF153" s="22"/>
      <c r="KFG153" s="22"/>
      <c r="KFH153" s="22"/>
      <c r="KFI153" s="22"/>
      <c r="KFJ153" s="22"/>
      <c r="KFK153" s="22"/>
      <c r="KFL153" s="22"/>
      <c r="KFM153" s="22"/>
      <c r="KFN153" s="22"/>
      <c r="KFO153" s="22"/>
      <c r="KFP153" s="22"/>
      <c r="KFQ153" s="22"/>
      <c r="KFR153" s="22"/>
      <c r="KFS153" s="22"/>
      <c r="KFT153" s="22"/>
      <c r="KFU153" s="22"/>
      <c r="KFV153" s="22"/>
      <c r="KFW153" s="22"/>
      <c r="KFX153" s="22"/>
      <c r="KFY153" s="22"/>
      <c r="KFZ153" s="22"/>
      <c r="KGA153" s="22"/>
      <c r="KGB153" s="22"/>
      <c r="KGC153" s="22"/>
      <c r="KGD153" s="22"/>
      <c r="KGE153" s="22"/>
      <c r="KGF153" s="22"/>
      <c r="KGG153" s="22"/>
      <c r="KGH153" s="22"/>
      <c r="KGI153" s="22"/>
      <c r="KGJ153" s="22"/>
      <c r="KGK153" s="22"/>
      <c r="KGL153" s="22"/>
      <c r="KGM153" s="22"/>
      <c r="KGN153" s="22"/>
      <c r="KGO153" s="22"/>
      <c r="KGP153" s="22"/>
      <c r="KGQ153" s="22"/>
      <c r="KGR153" s="22"/>
      <c r="KGS153" s="22"/>
      <c r="KGT153" s="22"/>
      <c r="KGU153" s="22"/>
      <c r="KGV153" s="22"/>
      <c r="KGW153" s="22"/>
      <c r="KGX153" s="22"/>
      <c r="KGY153" s="22"/>
      <c r="KGZ153" s="22"/>
      <c r="KHA153" s="22"/>
      <c r="KHB153" s="22"/>
      <c r="KHC153" s="22"/>
      <c r="KHD153" s="22"/>
      <c r="KHE153" s="22"/>
      <c r="KHF153" s="22"/>
      <c r="KHG153" s="22"/>
      <c r="KHH153" s="22"/>
      <c r="KHI153" s="22"/>
      <c r="KHJ153" s="22"/>
      <c r="KHK153" s="22"/>
      <c r="KHL153" s="22"/>
      <c r="KHM153" s="22"/>
      <c r="KHN153" s="22"/>
      <c r="KHO153" s="22"/>
      <c r="KHP153" s="22"/>
      <c r="KHQ153" s="22"/>
      <c r="KHR153" s="22"/>
      <c r="KHS153" s="22"/>
      <c r="KHT153" s="22"/>
      <c r="KHU153" s="22"/>
      <c r="KHV153" s="22"/>
      <c r="KHW153" s="22"/>
      <c r="KHX153" s="22"/>
      <c r="KHY153" s="22"/>
      <c r="KHZ153" s="22"/>
      <c r="KIA153" s="22"/>
      <c r="KIB153" s="22"/>
      <c r="KIC153" s="22"/>
      <c r="KID153" s="22"/>
      <c r="KIE153" s="22"/>
      <c r="KIF153" s="22"/>
      <c r="KIG153" s="22"/>
      <c r="KIH153" s="22"/>
      <c r="KII153" s="22"/>
      <c r="KIJ153" s="22"/>
      <c r="KIK153" s="22"/>
      <c r="KIL153" s="22"/>
      <c r="KIM153" s="22"/>
      <c r="KIN153" s="22"/>
      <c r="KIO153" s="22"/>
      <c r="KIP153" s="22"/>
      <c r="KIQ153" s="22"/>
      <c r="KIR153" s="22"/>
      <c r="KIS153" s="22"/>
      <c r="KIT153" s="22"/>
      <c r="KIU153" s="22"/>
      <c r="KIV153" s="22"/>
      <c r="KIW153" s="22"/>
      <c r="KIX153" s="22"/>
      <c r="KIY153" s="22"/>
      <c r="KIZ153" s="22"/>
      <c r="KJA153" s="22"/>
      <c r="KJB153" s="22"/>
      <c r="KJC153" s="22"/>
      <c r="KJD153" s="22"/>
      <c r="KJE153" s="22"/>
      <c r="KJF153" s="22"/>
      <c r="KJG153" s="22"/>
      <c r="KJH153" s="22"/>
      <c r="KJI153" s="22"/>
      <c r="KJJ153" s="22"/>
      <c r="KJK153" s="22"/>
      <c r="KJL153" s="22"/>
      <c r="KJM153" s="22"/>
      <c r="KJN153" s="22"/>
      <c r="KJO153" s="22"/>
      <c r="KJP153" s="22"/>
      <c r="KJQ153" s="22"/>
      <c r="KJR153" s="22"/>
      <c r="KJS153" s="22"/>
      <c r="KJT153" s="22"/>
      <c r="KJU153" s="22"/>
      <c r="KJV153" s="22"/>
      <c r="KJW153" s="22"/>
      <c r="KJX153" s="22"/>
      <c r="KJY153" s="22"/>
      <c r="KJZ153" s="22"/>
      <c r="KKA153" s="22"/>
      <c r="KKB153" s="22"/>
      <c r="KKC153" s="22"/>
      <c r="KKD153" s="22"/>
      <c r="KKE153" s="22"/>
      <c r="KKF153" s="22"/>
      <c r="KKG153" s="22"/>
      <c r="KKH153" s="22"/>
      <c r="KKI153" s="22"/>
      <c r="KKJ153" s="22"/>
      <c r="KKK153" s="22"/>
      <c r="KKL153" s="22"/>
      <c r="KKM153" s="22"/>
      <c r="KKN153" s="22"/>
      <c r="KKO153" s="22"/>
      <c r="KKP153" s="22"/>
      <c r="KKQ153" s="22"/>
      <c r="KKR153" s="22"/>
      <c r="KKS153" s="22"/>
      <c r="KKT153" s="22"/>
      <c r="KKU153" s="22"/>
      <c r="KKV153" s="22"/>
      <c r="KKW153" s="22"/>
      <c r="KKX153" s="22"/>
      <c r="KKY153" s="22"/>
      <c r="KKZ153" s="22"/>
      <c r="KLA153" s="22"/>
      <c r="KLB153" s="22"/>
      <c r="KLC153" s="22"/>
      <c r="KLD153" s="22"/>
      <c r="KLE153" s="22"/>
      <c r="KLF153" s="22"/>
      <c r="KLG153" s="22"/>
      <c r="KLH153" s="22"/>
      <c r="KLI153" s="22"/>
      <c r="KLJ153" s="22"/>
      <c r="KLK153" s="22"/>
      <c r="KLL153" s="22"/>
      <c r="KLM153" s="22"/>
      <c r="KLN153" s="22"/>
      <c r="KLO153" s="22"/>
      <c r="KLP153" s="22"/>
      <c r="KLQ153" s="22"/>
      <c r="KLR153" s="22"/>
      <c r="KLS153" s="22"/>
      <c r="KLT153" s="22"/>
      <c r="KLU153" s="22"/>
      <c r="KLV153" s="22"/>
      <c r="KLW153" s="22"/>
      <c r="KLX153" s="22"/>
      <c r="KLY153" s="22"/>
      <c r="KLZ153" s="22"/>
      <c r="KMA153" s="22"/>
      <c r="KMB153" s="22"/>
      <c r="KMC153" s="22"/>
      <c r="KMD153" s="22"/>
      <c r="KME153" s="22"/>
      <c r="KMF153" s="22"/>
      <c r="KMG153" s="22"/>
      <c r="KMH153" s="22"/>
      <c r="KMI153" s="22"/>
      <c r="KMJ153" s="22"/>
      <c r="KMK153" s="22"/>
      <c r="KML153" s="22"/>
      <c r="KMM153" s="22"/>
      <c r="KMN153" s="22"/>
      <c r="KMO153" s="22"/>
      <c r="KMP153" s="22"/>
      <c r="KMQ153" s="22"/>
      <c r="KMR153" s="22"/>
      <c r="KMS153" s="22"/>
      <c r="KMT153" s="22"/>
      <c r="KMU153" s="22"/>
      <c r="KMV153" s="22"/>
      <c r="KMW153" s="22"/>
      <c r="KMX153" s="22"/>
      <c r="KMY153" s="22"/>
      <c r="KMZ153" s="22"/>
      <c r="KNA153" s="22"/>
      <c r="KNB153" s="22"/>
      <c r="KNC153" s="22"/>
      <c r="KND153" s="22"/>
      <c r="KNE153" s="22"/>
      <c r="KNF153" s="22"/>
      <c r="KNG153" s="22"/>
      <c r="KNH153" s="22"/>
      <c r="KNI153" s="22"/>
      <c r="KNJ153" s="22"/>
      <c r="KNK153" s="22"/>
      <c r="KNL153" s="22"/>
      <c r="KNM153" s="22"/>
      <c r="KNN153" s="22"/>
      <c r="KNO153" s="22"/>
      <c r="KNP153" s="22"/>
      <c r="KNQ153" s="22"/>
      <c r="KNR153" s="22"/>
      <c r="KNS153" s="22"/>
      <c r="KNT153" s="22"/>
      <c r="KNU153" s="22"/>
      <c r="KNV153" s="22"/>
      <c r="KNW153" s="22"/>
      <c r="KNX153" s="22"/>
      <c r="KNY153" s="22"/>
      <c r="KNZ153" s="22"/>
      <c r="KOA153" s="22"/>
      <c r="KOB153" s="22"/>
      <c r="KOC153" s="22"/>
      <c r="KOD153" s="22"/>
      <c r="KOE153" s="22"/>
      <c r="KOF153" s="22"/>
      <c r="KOG153" s="22"/>
      <c r="KOH153" s="22"/>
      <c r="KOI153" s="22"/>
      <c r="KOJ153" s="22"/>
      <c r="KOK153" s="22"/>
      <c r="KOL153" s="22"/>
      <c r="KOM153" s="22"/>
      <c r="KON153" s="22"/>
      <c r="KOO153" s="22"/>
      <c r="KOP153" s="22"/>
      <c r="KOQ153" s="22"/>
      <c r="KOR153" s="22"/>
      <c r="KOS153" s="22"/>
      <c r="KOT153" s="22"/>
      <c r="KOU153" s="22"/>
      <c r="KOV153" s="22"/>
      <c r="KOW153" s="22"/>
      <c r="KOX153" s="22"/>
      <c r="KOY153" s="22"/>
      <c r="KOZ153" s="22"/>
      <c r="KPA153" s="22"/>
      <c r="KPB153" s="22"/>
      <c r="KPC153" s="22"/>
      <c r="KPD153" s="22"/>
      <c r="KPE153" s="22"/>
      <c r="KPF153" s="22"/>
      <c r="KPG153" s="22"/>
      <c r="KPH153" s="22"/>
      <c r="KPI153" s="22"/>
      <c r="KPJ153" s="22"/>
      <c r="KPK153" s="22"/>
      <c r="KPL153" s="22"/>
      <c r="KPM153" s="22"/>
      <c r="KPN153" s="22"/>
      <c r="KPO153" s="22"/>
      <c r="KPP153" s="22"/>
      <c r="KPQ153" s="22"/>
      <c r="KPR153" s="22"/>
      <c r="KPS153" s="22"/>
      <c r="KPT153" s="22"/>
      <c r="KPU153" s="22"/>
      <c r="KPV153" s="22"/>
      <c r="KPW153" s="22"/>
      <c r="KPX153" s="22"/>
      <c r="KPY153" s="22"/>
      <c r="KPZ153" s="22"/>
      <c r="KQA153" s="22"/>
      <c r="KQB153" s="22"/>
      <c r="KQC153" s="22"/>
      <c r="KQD153" s="22"/>
      <c r="KQE153" s="22"/>
      <c r="KQF153" s="22"/>
      <c r="KQG153" s="22"/>
      <c r="KQH153" s="22"/>
      <c r="KQI153" s="22"/>
      <c r="KQJ153" s="22"/>
      <c r="KQK153" s="22"/>
      <c r="KQL153" s="22"/>
      <c r="KQM153" s="22"/>
      <c r="KQN153" s="22"/>
      <c r="KQO153" s="22"/>
      <c r="KQP153" s="22"/>
      <c r="KQQ153" s="22"/>
      <c r="KQR153" s="22"/>
      <c r="KQS153" s="22"/>
      <c r="KQT153" s="22"/>
      <c r="KQU153" s="22"/>
      <c r="KQV153" s="22"/>
      <c r="KQW153" s="22"/>
      <c r="KQX153" s="22"/>
      <c r="KQY153" s="22"/>
      <c r="KQZ153" s="22"/>
      <c r="KRA153" s="22"/>
      <c r="KRB153" s="22"/>
      <c r="KRC153" s="22"/>
      <c r="KRD153" s="22"/>
      <c r="KRE153" s="22"/>
      <c r="KRF153" s="22"/>
      <c r="KRG153" s="22"/>
      <c r="KRH153" s="22"/>
      <c r="KRI153" s="22"/>
      <c r="KRJ153" s="22"/>
      <c r="KRK153" s="22"/>
      <c r="KRL153" s="22"/>
      <c r="KRM153" s="22"/>
      <c r="KRN153" s="22"/>
      <c r="KRO153" s="22"/>
      <c r="KRP153" s="22"/>
      <c r="KRQ153" s="22"/>
      <c r="KRR153" s="22"/>
      <c r="KRS153" s="22"/>
      <c r="KRT153" s="22"/>
      <c r="KRU153" s="22"/>
      <c r="KRV153" s="22"/>
      <c r="KRW153" s="22"/>
      <c r="KRX153" s="22"/>
      <c r="KRY153" s="22"/>
      <c r="KRZ153" s="22"/>
      <c r="KSA153" s="22"/>
      <c r="KSB153" s="22"/>
      <c r="KSC153" s="22"/>
      <c r="KSD153" s="22"/>
      <c r="KSE153" s="22"/>
      <c r="KSF153" s="22"/>
      <c r="KSG153" s="22"/>
      <c r="KSH153" s="22"/>
      <c r="KSI153" s="22"/>
      <c r="KSJ153" s="22"/>
      <c r="KSK153" s="22"/>
      <c r="KSL153" s="22"/>
      <c r="KSM153" s="22"/>
      <c r="KSN153" s="22"/>
      <c r="KSO153" s="22"/>
      <c r="KSP153" s="22"/>
      <c r="KSQ153" s="22"/>
      <c r="KSR153" s="22"/>
      <c r="KSS153" s="22"/>
      <c r="KST153" s="22"/>
      <c r="KSU153" s="22"/>
      <c r="KSV153" s="22"/>
      <c r="KSW153" s="22"/>
      <c r="KSX153" s="22"/>
      <c r="KSY153" s="22"/>
      <c r="KSZ153" s="22"/>
      <c r="KTA153" s="22"/>
      <c r="KTB153" s="22"/>
      <c r="KTC153" s="22"/>
      <c r="KTD153" s="22"/>
      <c r="KTE153" s="22"/>
      <c r="KTF153" s="22"/>
      <c r="KTG153" s="22"/>
      <c r="KTH153" s="22"/>
      <c r="KTI153" s="22"/>
      <c r="KTJ153" s="22"/>
      <c r="KTK153" s="22"/>
      <c r="KTL153" s="22"/>
      <c r="KTM153" s="22"/>
      <c r="KTN153" s="22"/>
      <c r="KTO153" s="22"/>
      <c r="KTP153" s="22"/>
      <c r="KTQ153" s="22"/>
      <c r="KTR153" s="22"/>
      <c r="KTS153" s="22"/>
      <c r="KTT153" s="22"/>
      <c r="KTU153" s="22"/>
      <c r="KTV153" s="22"/>
      <c r="KTW153" s="22"/>
      <c r="KTX153" s="22"/>
      <c r="KTY153" s="22"/>
      <c r="KTZ153" s="22"/>
      <c r="KUA153" s="22"/>
      <c r="KUB153" s="22"/>
      <c r="KUC153" s="22"/>
      <c r="KUD153" s="22"/>
      <c r="KUE153" s="22"/>
      <c r="KUF153" s="22"/>
      <c r="KUG153" s="22"/>
      <c r="KUH153" s="22"/>
      <c r="KUI153" s="22"/>
      <c r="KUJ153" s="22"/>
      <c r="KUK153" s="22"/>
      <c r="KUL153" s="22"/>
      <c r="KUM153" s="22"/>
      <c r="KUN153" s="22"/>
      <c r="KUO153" s="22"/>
      <c r="KUP153" s="22"/>
      <c r="KUQ153" s="22"/>
      <c r="KUR153" s="22"/>
      <c r="KUS153" s="22"/>
      <c r="KUT153" s="22"/>
      <c r="KUU153" s="22"/>
      <c r="KUV153" s="22"/>
      <c r="KUW153" s="22"/>
      <c r="KUX153" s="22"/>
      <c r="KUY153" s="22"/>
      <c r="KUZ153" s="22"/>
      <c r="KVA153" s="22"/>
      <c r="KVB153" s="22"/>
      <c r="KVC153" s="22"/>
      <c r="KVD153" s="22"/>
      <c r="KVE153" s="22"/>
      <c r="KVF153" s="22"/>
      <c r="KVG153" s="22"/>
      <c r="KVH153" s="22"/>
      <c r="KVI153" s="22"/>
      <c r="KVJ153" s="22"/>
      <c r="KVK153" s="22"/>
      <c r="KVL153" s="22"/>
      <c r="KVM153" s="22"/>
      <c r="KVN153" s="22"/>
      <c r="KVO153" s="22"/>
      <c r="KVP153" s="22"/>
      <c r="KVQ153" s="22"/>
      <c r="KVR153" s="22"/>
      <c r="KVS153" s="22"/>
      <c r="KVT153" s="22"/>
      <c r="KVU153" s="22"/>
      <c r="KVV153" s="22"/>
      <c r="KVW153" s="22"/>
      <c r="KVX153" s="22"/>
      <c r="KVY153" s="22"/>
      <c r="KVZ153" s="22"/>
      <c r="KWA153" s="22"/>
      <c r="KWB153" s="22"/>
      <c r="KWC153" s="22"/>
      <c r="KWD153" s="22"/>
      <c r="KWE153" s="22"/>
      <c r="KWF153" s="22"/>
      <c r="KWG153" s="22"/>
      <c r="KWH153" s="22"/>
      <c r="KWI153" s="22"/>
      <c r="KWJ153" s="22"/>
      <c r="KWK153" s="22"/>
      <c r="KWL153" s="22"/>
      <c r="KWM153" s="22"/>
      <c r="KWN153" s="22"/>
      <c r="KWO153" s="22"/>
      <c r="KWP153" s="22"/>
      <c r="KWQ153" s="22"/>
      <c r="KWR153" s="22"/>
      <c r="KWS153" s="22"/>
      <c r="KWT153" s="22"/>
      <c r="KWU153" s="22"/>
      <c r="KWV153" s="22"/>
      <c r="KWW153" s="22"/>
      <c r="KWX153" s="22"/>
      <c r="KWY153" s="22"/>
      <c r="KWZ153" s="22"/>
      <c r="KXA153" s="22"/>
      <c r="KXB153" s="22"/>
      <c r="KXC153" s="22"/>
      <c r="KXD153" s="22"/>
      <c r="KXE153" s="22"/>
      <c r="KXF153" s="22"/>
      <c r="KXG153" s="22"/>
      <c r="KXH153" s="22"/>
      <c r="KXI153" s="22"/>
      <c r="KXJ153" s="22"/>
      <c r="KXK153" s="22"/>
      <c r="KXL153" s="22"/>
      <c r="KXM153" s="22"/>
      <c r="KXN153" s="22"/>
      <c r="KXO153" s="22"/>
      <c r="KXP153" s="22"/>
      <c r="KXQ153" s="22"/>
      <c r="KXR153" s="22"/>
      <c r="KXS153" s="22"/>
      <c r="KXT153" s="22"/>
      <c r="KXU153" s="22"/>
      <c r="KXV153" s="22"/>
      <c r="KXW153" s="22"/>
      <c r="KXX153" s="22"/>
      <c r="KXY153" s="22"/>
      <c r="KXZ153" s="22"/>
      <c r="KYA153" s="22"/>
      <c r="KYB153" s="22"/>
      <c r="KYC153" s="22"/>
      <c r="KYD153" s="22"/>
      <c r="KYE153" s="22"/>
      <c r="KYF153" s="22"/>
      <c r="KYG153" s="22"/>
      <c r="KYH153" s="22"/>
      <c r="KYI153" s="22"/>
      <c r="KYJ153" s="22"/>
      <c r="KYK153" s="22"/>
      <c r="KYL153" s="22"/>
      <c r="KYM153" s="22"/>
      <c r="KYN153" s="22"/>
      <c r="KYO153" s="22"/>
      <c r="KYP153" s="22"/>
      <c r="KYQ153" s="22"/>
      <c r="KYR153" s="22"/>
      <c r="KYS153" s="22"/>
      <c r="KYT153" s="22"/>
      <c r="KYU153" s="22"/>
      <c r="KYV153" s="22"/>
      <c r="KYW153" s="22"/>
      <c r="KYX153" s="22"/>
      <c r="KYY153" s="22"/>
      <c r="KYZ153" s="22"/>
      <c r="KZA153" s="22"/>
      <c r="KZB153" s="22"/>
      <c r="KZC153" s="22"/>
      <c r="KZD153" s="22"/>
      <c r="KZE153" s="22"/>
      <c r="KZF153" s="22"/>
      <c r="KZG153" s="22"/>
      <c r="KZH153" s="22"/>
      <c r="KZI153" s="22"/>
      <c r="KZJ153" s="22"/>
      <c r="KZK153" s="22"/>
      <c r="KZL153" s="22"/>
      <c r="KZM153" s="22"/>
      <c r="KZN153" s="22"/>
      <c r="KZO153" s="22"/>
      <c r="KZP153" s="22"/>
      <c r="KZQ153" s="22"/>
      <c r="KZR153" s="22"/>
      <c r="KZS153" s="22"/>
      <c r="KZT153" s="22"/>
      <c r="KZU153" s="22"/>
      <c r="KZV153" s="22"/>
      <c r="KZW153" s="22"/>
      <c r="KZX153" s="22"/>
      <c r="KZY153" s="22"/>
      <c r="KZZ153" s="22"/>
      <c r="LAA153" s="22"/>
      <c r="LAB153" s="22"/>
      <c r="LAC153" s="22"/>
      <c r="LAD153" s="22"/>
      <c r="LAE153" s="22"/>
      <c r="LAF153" s="22"/>
      <c r="LAG153" s="22"/>
      <c r="LAH153" s="22"/>
      <c r="LAI153" s="22"/>
      <c r="LAJ153" s="22"/>
      <c r="LAK153" s="22"/>
      <c r="LAL153" s="22"/>
      <c r="LAM153" s="22"/>
      <c r="LAN153" s="22"/>
      <c r="LAO153" s="22"/>
      <c r="LAP153" s="22"/>
      <c r="LAQ153" s="22"/>
      <c r="LAR153" s="22"/>
      <c r="LAS153" s="22"/>
      <c r="LAT153" s="22"/>
      <c r="LAU153" s="22"/>
      <c r="LAV153" s="22"/>
      <c r="LAW153" s="22"/>
      <c r="LAX153" s="22"/>
      <c r="LAY153" s="22"/>
      <c r="LAZ153" s="22"/>
      <c r="LBA153" s="22"/>
      <c r="LBB153" s="22"/>
      <c r="LBC153" s="22"/>
      <c r="LBD153" s="22"/>
      <c r="LBE153" s="22"/>
      <c r="LBF153" s="22"/>
      <c r="LBG153" s="22"/>
      <c r="LBH153" s="22"/>
      <c r="LBI153" s="22"/>
      <c r="LBJ153" s="22"/>
      <c r="LBK153" s="22"/>
      <c r="LBL153" s="22"/>
      <c r="LBM153" s="22"/>
      <c r="LBN153" s="22"/>
      <c r="LBO153" s="22"/>
      <c r="LBP153" s="22"/>
      <c r="LBQ153" s="22"/>
      <c r="LBR153" s="22"/>
      <c r="LBS153" s="22"/>
      <c r="LBT153" s="22"/>
      <c r="LBU153" s="22"/>
      <c r="LBV153" s="22"/>
      <c r="LBW153" s="22"/>
      <c r="LBX153" s="22"/>
      <c r="LBY153" s="22"/>
      <c r="LBZ153" s="22"/>
      <c r="LCA153" s="22"/>
      <c r="LCB153" s="22"/>
      <c r="LCC153" s="22"/>
      <c r="LCD153" s="22"/>
      <c r="LCE153" s="22"/>
      <c r="LCF153" s="22"/>
      <c r="LCG153" s="22"/>
      <c r="LCH153" s="22"/>
      <c r="LCI153" s="22"/>
      <c r="LCJ153" s="22"/>
      <c r="LCK153" s="22"/>
      <c r="LCL153" s="22"/>
      <c r="LCM153" s="22"/>
      <c r="LCN153" s="22"/>
      <c r="LCO153" s="22"/>
      <c r="LCP153" s="22"/>
      <c r="LCQ153" s="22"/>
      <c r="LCR153" s="22"/>
      <c r="LCS153" s="22"/>
      <c r="LCT153" s="22"/>
      <c r="LCU153" s="22"/>
      <c r="LCV153" s="22"/>
      <c r="LCW153" s="22"/>
      <c r="LCX153" s="22"/>
      <c r="LCY153" s="22"/>
      <c r="LCZ153" s="22"/>
      <c r="LDA153" s="22"/>
      <c r="LDB153" s="22"/>
      <c r="LDC153" s="22"/>
      <c r="LDD153" s="22"/>
      <c r="LDE153" s="22"/>
      <c r="LDF153" s="22"/>
      <c r="LDG153" s="22"/>
      <c r="LDH153" s="22"/>
      <c r="LDI153" s="22"/>
      <c r="LDJ153" s="22"/>
      <c r="LDK153" s="22"/>
      <c r="LDL153" s="22"/>
      <c r="LDM153" s="22"/>
      <c r="LDN153" s="22"/>
      <c r="LDO153" s="22"/>
      <c r="LDP153" s="22"/>
      <c r="LDQ153" s="22"/>
      <c r="LDR153" s="22"/>
      <c r="LDS153" s="22"/>
      <c r="LDT153" s="22"/>
      <c r="LDU153" s="22"/>
      <c r="LDV153" s="22"/>
      <c r="LDW153" s="22"/>
      <c r="LDX153" s="22"/>
      <c r="LDY153" s="22"/>
      <c r="LDZ153" s="22"/>
      <c r="LEA153" s="22"/>
      <c r="LEB153" s="22"/>
      <c r="LEC153" s="22"/>
      <c r="LED153" s="22"/>
      <c r="LEE153" s="22"/>
      <c r="LEF153" s="22"/>
      <c r="LEG153" s="22"/>
      <c r="LEH153" s="22"/>
      <c r="LEI153" s="22"/>
      <c r="LEJ153" s="22"/>
      <c r="LEK153" s="22"/>
      <c r="LEL153" s="22"/>
      <c r="LEM153" s="22"/>
      <c r="LEN153" s="22"/>
      <c r="LEO153" s="22"/>
      <c r="LEP153" s="22"/>
      <c r="LEQ153" s="22"/>
      <c r="LER153" s="22"/>
      <c r="LES153" s="22"/>
      <c r="LET153" s="22"/>
      <c r="LEU153" s="22"/>
      <c r="LEV153" s="22"/>
      <c r="LEW153" s="22"/>
      <c r="LEX153" s="22"/>
      <c r="LEY153" s="22"/>
      <c r="LEZ153" s="22"/>
      <c r="LFA153" s="22"/>
      <c r="LFB153" s="22"/>
      <c r="LFC153" s="22"/>
      <c r="LFD153" s="22"/>
      <c r="LFE153" s="22"/>
      <c r="LFF153" s="22"/>
      <c r="LFG153" s="22"/>
      <c r="LFH153" s="22"/>
      <c r="LFI153" s="22"/>
      <c r="LFJ153" s="22"/>
      <c r="LFK153" s="22"/>
      <c r="LFL153" s="22"/>
      <c r="LFM153" s="22"/>
      <c r="LFN153" s="22"/>
      <c r="LFO153" s="22"/>
      <c r="LFP153" s="22"/>
      <c r="LFQ153" s="22"/>
      <c r="LFR153" s="22"/>
      <c r="LFS153" s="22"/>
      <c r="LFT153" s="22"/>
      <c r="LFU153" s="22"/>
      <c r="LFV153" s="22"/>
      <c r="LFW153" s="22"/>
      <c r="LFX153" s="22"/>
      <c r="LFY153" s="22"/>
      <c r="LFZ153" s="22"/>
      <c r="LGA153" s="22"/>
      <c r="LGB153" s="22"/>
      <c r="LGC153" s="22"/>
      <c r="LGD153" s="22"/>
      <c r="LGE153" s="22"/>
      <c r="LGF153" s="22"/>
      <c r="LGG153" s="22"/>
      <c r="LGH153" s="22"/>
      <c r="LGI153" s="22"/>
      <c r="LGJ153" s="22"/>
      <c r="LGK153" s="22"/>
      <c r="LGL153" s="22"/>
      <c r="LGM153" s="22"/>
      <c r="LGN153" s="22"/>
      <c r="LGO153" s="22"/>
      <c r="LGP153" s="22"/>
      <c r="LGQ153" s="22"/>
      <c r="LGR153" s="22"/>
      <c r="LGS153" s="22"/>
      <c r="LGT153" s="22"/>
      <c r="LGU153" s="22"/>
      <c r="LGV153" s="22"/>
      <c r="LGW153" s="22"/>
      <c r="LGX153" s="22"/>
      <c r="LGY153" s="22"/>
      <c r="LGZ153" s="22"/>
      <c r="LHA153" s="22"/>
      <c r="LHB153" s="22"/>
      <c r="LHC153" s="22"/>
      <c r="LHD153" s="22"/>
      <c r="LHE153" s="22"/>
      <c r="LHF153" s="22"/>
      <c r="LHG153" s="22"/>
      <c r="LHH153" s="22"/>
      <c r="LHI153" s="22"/>
      <c r="LHJ153" s="22"/>
      <c r="LHK153" s="22"/>
      <c r="LHL153" s="22"/>
      <c r="LHM153" s="22"/>
      <c r="LHN153" s="22"/>
      <c r="LHO153" s="22"/>
      <c r="LHP153" s="22"/>
      <c r="LHQ153" s="22"/>
      <c r="LHR153" s="22"/>
      <c r="LHS153" s="22"/>
      <c r="LHT153" s="22"/>
      <c r="LHU153" s="22"/>
      <c r="LHV153" s="22"/>
      <c r="LHW153" s="22"/>
      <c r="LHX153" s="22"/>
      <c r="LHY153" s="22"/>
      <c r="LHZ153" s="22"/>
      <c r="LIA153" s="22"/>
      <c r="LIB153" s="22"/>
      <c r="LIC153" s="22"/>
      <c r="LID153" s="22"/>
      <c r="LIE153" s="22"/>
      <c r="LIF153" s="22"/>
      <c r="LIG153" s="22"/>
      <c r="LIH153" s="22"/>
      <c r="LII153" s="22"/>
      <c r="LIJ153" s="22"/>
      <c r="LIK153" s="22"/>
      <c r="LIL153" s="22"/>
      <c r="LIM153" s="22"/>
      <c r="LIN153" s="22"/>
      <c r="LIO153" s="22"/>
      <c r="LIP153" s="22"/>
      <c r="LIQ153" s="22"/>
      <c r="LIR153" s="22"/>
      <c r="LIS153" s="22"/>
      <c r="LIT153" s="22"/>
      <c r="LIU153" s="22"/>
      <c r="LIV153" s="22"/>
      <c r="LIW153" s="22"/>
      <c r="LIX153" s="22"/>
      <c r="LIY153" s="22"/>
      <c r="LIZ153" s="22"/>
      <c r="LJA153" s="22"/>
      <c r="LJB153" s="22"/>
      <c r="LJC153" s="22"/>
      <c r="LJD153" s="22"/>
      <c r="LJE153" s="22"/>
      <c r="LJF153" s="22"/>
      <c r="LJG153" s="22"/>
      <c r="LJH153" s="22"/>
      <c r="LJI153" s="22"/>
      <c r="LJJ153" s="22"/>
      <c r="LJK153" s="22"/>
      <c r="LJL153" s="22"/>
      <c r="LJM153" s="22"/>
      <c r="LJN153" s="22"/>
      <c r="LJO153" s="22"/>
      <c r="LJP153" s="22"/>
      <c r="LJQ153" s="22"/>
      <c r="LJR153" s="22"/>
      <c r="LJS153" s="22"/>
      <c r="LJT153" s="22"/>
      <c r="LJU153" s="22"/>
      <c r="LJV153" s="22"/>
      <c r="LJW153" s="22"/>
      <c r="LJX153" s="22"/>
      <c r="LJY153" s="22"/>
      <c r="LJZ153" s="22"/>
      <c r="LKA153" s="22"/>
      <c r="LKB153" s="22"/>
      <c r="LKC153" s="22"/>
      <c r="LKD153" s="22"/>
      <c r="LKE153" s="22"/>
      <c r="LKF153" s="22"/>
      <c r="LKG153" s="22"/>
      <c r="LKH153" s="22"/>
      <c r="LKI153" s="22"/>
      <c r="LKJ153" s="22"/>
      <c r="LKK153" s="22"/>
      <c r="LKL153" s="22"/>
      <c r="LKM153" s="22"/>
      <c r="LKN153" s="22"/>
      <c r="LKO153" s="22"/>
      <c r="LKP153" s="22"/>
      <c r="LKQ153" s="22"/>
      <c r="LKR153" s="22"/>
      <c r="LKS153" s="22"/>
      <c r="LKT153" s="22"/>
      <c r="LKU153" s="22"/>
      <c r="LKV153" s="22"/>
      <c r="LKW153" s="22"/>
      <c r="LKX153" s="22"/>
      <c r="LKY153" s="22"/>
      <c r="LKZ153" s="22"/>
      <c r="LLA153" s="22"/>
      <c r="LLB153" s="22"/>
      <c r="LLC153" s="22"/>
      <c r="LLD153" s="22"/>
      <c r="LLE153" s="22"/>
      <c r="LLF153" s="22"/>
      <c r="LLG153" s="22"/>
      <c r="LLH153" s="22"/>
      <c r="LLI153" s="22"/>
      <c r="LLJ153" s="22"/>
      <c r="LLK153" s="22"/>
      <c r="LLL153" s="22"/>
      <c r="LLM153" s="22"/>
      <c r="LLN153" s="22"/>
      <c r="LLO153" s="22"/>
      <c r="LLP153" s="22"/>
      <c r="LLQ153" s="22"/>
      <c r="LLR153" s="22"/>
      <c r="LLS153" s="22"/>
      <c r="LLT153" s="22"/>
      <c r="LLU153" s="22"/>
      <c r="LLV153" s="22"/>
      <c r="LLW153" s="22"/>
      <c r="LLX153" s="22"/>
      <c r="LLY153" s="22"/>
      <c r="LLZ153" s="22"/>
      <c r="LMA153" s="22"/>
      <c r="LMB153" s="22"/>
      <c r="LMC153" s="22"/>
      <c r="LMD153" s="22"/>
      <c r="LME153" s="22"/>
      <c r="LMF153" s="22"/>
      <c r="LMG153" s="22"/>
      <c r="LMH153" s="22"/>
      <c r="LMI153" s="22"/>
      <c r="LMJ153" s="22"/>
      <c r="LMK153" s="22"/>
      <c r="LML153" s="22"/>
      <c r="LMM153" s="22"/>
      <c r="LMN153" s="22"/>
      <c r="LMO153" s="22"/>
      <c r="LMP153" s="22"/>
      <c r="LMQ153" s="22"/>
      <c r="LMR153" s="22"/>
      <c r="LMS153" s="22"/>
      <c r="LMT153" s="22"/>
      <c r="LMU153" s="22"/>
      <c r="LMV153" s="22"/>
      <c r="LMW153" s="22"/>
      <c r="LMX153" s="22"/>
      <c r="LMY153" s="22"/>
      <c r="LMZ153" s="22"/>
      <c r="LNA153" s="22"/>
      <c r="LNB153" s="22"/>
      <c r="LNC153" s="22"/>
      <c r="LND153" s="22"/>
      <c r="LNE153" s="22"/>
      <c r="LNF153" s="22"/>
      <c r="LNG153" s="22"/>
      <c r="LNH153" s="22"/>
      <c r="LNI153" s="22"/>
      <c r="LNJ153" s="22"/>
      <c r="LNK153" s="22"/>
      <c r="LNL153" s="22"/>
      <c r="LNM153" s="22"/>
      <c r="LNN153" s="22"/>
      <c r="LNO153" s="22"/>
      <c r="LNP153" s="22"/>
      <c r="LNQ153" s="22"/>
      <c r="LNR153" s="22"/>
      <c r="LNS153" s="22"/>
      <c r="LNT153" s="22"/>
      <c r="LNU153" s="22"/>
      <c r="LNV153" s="22"/>
      <c r="LNW153" s="22"/>
      <c r="LNX153" s="22"/>
      <c r="LNY153" s="22"/>
      <c r="LNZ153" s="22"/>
      <c r="LOA153" s="22"/>
      <c r="LOB153" s="22"/>
      <c r="LOC153" s="22"/>
      <c r="LOD153" s="22"/>
      <c r="LOE153" s="22"/>
      <c r="LOF153" s="22"/>
      <c r="LOG153" s="22"/>
      <c r="LOH153" s="22"/>
      <c r="LOI153" s="22"/>
      <c r="LOJ153" s="22"/>
      <c r="LOK153" s="22"/>
      <c r="LOL153" s="22"/>
      <c r="LOM153" s="22"/>
      <c r="LON153" s="22"/>
      <c r="LOO153" s="22"/>
      <c r="LOP153" s="22"/>
      <c r="LOQ153" s="22"/>
      <c r="LOR153" s="22"/>
      <c r="LOS153" s="22"/>
      <c r="LOT153" s="22"/>
      <c r="LOU153" s="22"/>
      <c r="LOV153" s="22"/>
      <c r="LOW153" s="22"/>
      <c r="LOX153" s="22"/>
      <c r="LOY153" s="22"/>
      <c r="LOZ153" s="22"/>
      <c r="LPA153" s="22"/>
      <c r="LPB153" s="22"/>
      <c r="LPC153" s="22"/>
      <c r="LPD153" s="22"/>
      <c r="LPE153" s="22"/>
      <c r="LPF153" s="22"/>
      <c r="LPG153" s="22"/>
      <c r="LPH153" s="22"/>
      <c r="LPI153" s="22"/>
      <c r="LPJ153" s="22"/>
      <c r="LPK153" s="22"/>
      <c r="LPL153" s="22"/>
      <c r="LPM153" s="22"/>
      <c r="LPN153" s="22"/>
      <c r="LPO153" s="22"/>
      <c r="LPP153" s="22"/>
      <c r="LPQ153" s="22"/>
      <c r="LPR153" s="22"/>
      <c r="LPS153" s="22"/>
      <c r="LPT153" s="22"/>
      <c r="LPU153" s="22"/>
      <c r="LPV153" s="22"/>
      <c r="LPW153" s="22"/>
      <c r="LPX153" s="22"/>
      <c r="LPY153" s="22"/>
      <c r="LPZ153" s="22"/>
      <c r="LQA153" s="22"/>
      <c r="LQB153" s="22"/>
      <c r="LQC153" s="22"/>
      <c r="LQD153" s="22"/>
      <c r="LQE153" s="22"/>
      <c r="LQF153" s="22"/>
      <c r="LQG153" s="22"/>
      <c r="LQH153" s="22"/>
      <c r="LQI153" s="22"/>
      <c r="LQJ153" s="22"/>
      <c r="LQK153" s="22"/>
      <c r="LQL153" s="22"/>
      <c r="LQM153" s="22"/>
      <c r="LQN153" s="22"/>
      <c r="LQO153" s="22"/>
      <c r="LQP153" s="22"/>
      <c r="LQQ153" s="22"/>
      <c r="LQR153" s="22"/>
      <c r="LQS153" s="22"/>
      <c r="LQT153" s="22"/>
      <c r="LQU153" s="22"/>
      <c r="LQV153" s="22"/>
      <c r="LQW153" s="22"/>
      <c r="LQX153" s="22"/>
      <c r="LQY153" s="22"/>
      <c r="LQZ153" s="22"/>
      <c r="LRA153" s="22"/>
      <c r="LRB153" s="22"/>
      <c r="LRC153" s="22"/>
      <c r="LRD153" s="22"/>
      <c r="LRE153" s="22"/>
      <c r="LRF153" s="22"/>
      <c r="LRG153" s="22"/>
      <c r="LRH153" s="22"/>
      <c r="LRI153" s="22"/>
      <c r="LRJ153" s="22"/>
      <c r="LRK153" s="22"/>
      <c r="LRL153" s="22"/>
      <c r="LRM153" s="22"/>
      <c r="LRN153" s="22"/>
      <c r="LRO153" s="22"/>
      <c r="LRP153" s="22"/>
      <c r="LRQ153" s="22"/>
      <c r="LRR153" s="22"/>
      <c r="LRS153" s="22"/>
      <c r="LRT153" s="22"/>
      <c r="LRU153" s="22"/>
      <c r="LRV153" s="22"/>
      <c r="LRW153" s="22"/>
      <c r="LRX153" s="22"/>
      <c r="LRY153" s="22"/>
      <c r="LRZ153" s="22"/>
      <c r="LSA153" s="22"/>
      <c r="LSB153" s="22"/>
      <c r="LSC153" s="22"/>
      <c r="LSD153" s="22"/>
      <c r="LSE153" s="22"/>
      <c r="LSF153" s="22"/>
      <c r="LSG153" s="22"/>
      <c r="LSH153" s="22"/>
      <c r="LSI153" s="22"/>
      <c r="LSJ153" s="22"/>
      <c r="LSK153" s="22"/>
      <c r="LSL153" s="22"/>
      <c r="LSM153" s="22"/>
      <c r="LSN153" s="22"/>
      <c r="LSO153" s="22"/>
      <c r="LSP153" s="22"/>
      <c r="LSQ153" s="22"/>
      <c r="LSR153" s="22"/>
      <c r="LSS153" s="22"/>
      <c r="LST153" s="22"/>
      <c r="LSU153" s="22"/>
      <c r="LSV153" s="22"/>
      <c r="LSW153" s="22"/>
      <c r="LSX153" s="22"/>
      <c r="LSY153" s="22"/>
      <c r="LSZ153" s="22"/>
      <c r="LTA153" s="22"/>
      <c r="LTB153" s="22"/>
      <c r="LTC153" s="22"/>
      <c r="LTD153" s="22"/>
      <c r="LTE153" s="22"/>
      <c r="LTF153" s="22"/>
      <c r="LTG153" s="22"/>
      <c r="LTH153" s="22"/>
      <c r="LTI153" s="22"/>
      <c r="LTJ153" s="22"/>
      <c r="LTK153" s="22"/>
      <c r="LTL153" s="22"/>
      <c r="LTM153" s="22"/>
      <c r="LTN153" s="22"/>
      <c r="LTO153" s="22"/>
      <c r="LTP153" s="22"/>
      <c r="LTQ153" s="22"/>
      <c r="LTR153" s="22"/>
      <c r="LTS153" s="22"/>
      <c r="LTT153" s="22"/>
      <c r="LTU153" s="22"/>
      <c r="LTV153" s="22"/>
      <c r="LTW153" s="22"/>
      <c r="LTX153" s="22"/>
      <c r="LTY153" s="22"/>
      <c r="LTZ153" s="22"/>
      <c r="LUA153" s="22"/>
      <c r="LUB153" s="22"/>
      <c r="LUC153" s="22"/>
      <c r="LUD153" s="22"/>
      <c r="LUE153" s="22"/>
      <c r="LUF153" s="22"/>
      <c r="LUG153" s="22"/>
      <c r="LUH153" s="22"/>
      <c r="LUI153" s="22"/>
      <c r="LUJ153" s="22"/>
      <c r="LUK153" s="22"/>
      <c r="LUL153" s="22"/>
      <c r="LUM153" s="22"/>
      <c r="LUN153" s="22"/>
      <c r="LUO153" s="22"/>
      <c r="LUP153" s="22"/>
      <c r="LUQ153" s="22"/>
      <c r="LUR153" s="22"/>
      <c r="LUS153" s="22"/>
      <c r="LUT153" s="22"/>
      <c r="LUU153" s="22"/>
      <c r="LUV153" s="22"/>
      <c r="LUW153" s="22"/>
      <c r="LUX153" s="22"/>
      <c r="LUY153" s="22"/>
      <c r="LUZ153" s="22"/>
      <c r="LVA153" s="22"/>
      <c r="LVB153" s="22"/>
      <c r="LVC153" s="22"/>
      <c r="LVD153" s="22"/>
      <c r="LVE153" s="22"/>
      <c r="LVF153" s="22"/>
      <c r="LVG153" s="22"/>
      <c r="LVH153" s="22"/>
      <c r="LVI153" s="22"/>
      <c r="LVJ153" s="22"/>
      <c r="LVK153" s="22"/>
      <c r="LVL153" s="22"/>
      <c r="LVM153" s="22"/>
      <c r="LVN153" s="22"/>
      <c r="LVO153" s="22"/>
      <c r="LVP153" s="22"/>
      <c r="LVQ153" s="22"/>
      <c r="LVR153" s="22"/>
      <c r="LVS153" s="22"/>
      <c r="LVT153" s="22"/>
      <c r="LVU153" s="22"/>
      <c r="LVV153" s="22"/>
      <c r="LVW153" s="22"/>
      <c r="LVX153" s="22"/>
      <c r="LVY153" s="22"/>
      <c r="LVZ153" s="22"/>
      <c r="LWA153" s="22"/>
      <c r="LWB153" s="22"/>
      <c r="LWC153" s="22"/>
      <c r="LWD153" s="22"/>
      <c r="LWE153" s="22"/>
      <c r="LWF153" s="22"/>
      <c r="LWG153" s="22"/>
      <c r="LWH153" s="22"/>
      <c r="LWI153" s="22"/>
      <c r="LWJ153" s="22"/>
      <c r="LWK153" s="22"/>
      <c r="LWL153" s="22"/>
      <c r="LWM153" s="22"/>
      <c r="LWN153" s="22"/>
      <c r="LWO153" s="22"/>
      <c r="LWP153" s="22"/>
      <c r="LWQ153" s="22"/>
      <c r="LWR153" s="22"/>
      <c r="LWS153" s="22"/>
      <c r="LWT153" s="22"/>
      <c r="LWU153" s="22"/>
      <c r="LWV153" s="22"/>
      <c r="LWW153" s="22"/>
      <c r="LWX153" s="22"/>
      <c r="LWY153" s="22"/>
      <c r="LWZ153" s="22"/>
      <c r="LXA153" s="22"/>
      <c r="LXB153" s="22"/>
      <c r="LXC153" s="22"/>
      <c r="LXD153" s="22"/>
      <c r="LXE153" s="22"/>
      <c r="LXF153" s="22"/>
      <c r="LXG153" s="22"/>
      <c r="LXH153" s="22"/>
      <c r="LXI153" s="22"/>
      <c r="LXJ153" s="22"/>
      <c r="LXK153" s="22"/>
      <c r="LXL153" s="22"/>
      <c r="LXM153" s="22"/>
      <c r="LXN153" s="22"/>
      <c r="LXO153" s="22"/>
      <c r="LXP153" s="22"/>
      <c r="LXQ153" s="22"/>
      <c r="LXR153" s="22"/>
      <c r="LXS153" s="22"/>
      <c r="LXT153" s="22"/>
      <c r="LXU153" s="22"/>
      <c r="LXV153" s="22"/>
      <c r="LXW153" s="22"/>
      <c r="LXX153" s="22"/>
      <c r="LXY153" s="22"/>
      <c r="LXZ153" s="22"/>
      <c r="LYA153" s="22"/>
      <c r="LYB153" s="22"/>
      <c r="LYC153" s="22"/>
      <c r="LYD153" s="22"/>
      <c r="LYE153" s="22"/>
      <c r="LYF153" s="22"/>
      <c r="LYG153" s="22"/>
      <c r="LYH153" s="22"/>
      <c r="LYI153" s="22"/>
      <c r="LYJ153" s="22"/>
      <c r="LYK153" s="22"/>
      <c r="LYL153" s="22"/>
      <c r="LYM153" s="22"/>
      <c r="LYN153" s="22"/>
      <c r="LYO153" s="22"/>
      <c r="LYP153" s="22"/>
      <c r="LYQ153" s="22"/>
      <c r="LYR153" s="22"/>
      <c r="LYS153" s="22"/>
      <c r="LYT153" s="22"/>
      <c r="LYU153" s="22"/>
      <c r="LYV153" s="22"/>
      <c r="LYW153" s="22"/>
      <c r="LYX153" s="22"/>
      <c r="LYY153" s="22"/>
      <c r="LYZ153" s="22"/>
      <c r="LZA153" s="22"/>
      <c r="LZB153" s="22"/>
      <c r="LZC153" s="22"/>
      <c r="LZD153" s="22"/>
      <c r="LZE153" s="22"/>
      <c r="LZF153" s="22"/>
      <c r="LZG153" s="22"/>
      <c r="LZH153" s="22"/>
      <c r="LZI153" s="22"/>
      <c r="LZJ153" s="22"/>
      <c r="LZK153" s="22"/>
      <c r="LZL153" s="22"/>
      <c r="LZM153" s="22"/>
      <c r="LZN153" s="22"/>
      <c r="LZO153" s="22"/>
      <c r="LZP153" s="22"/>
      <c r="LZQ153" s="22"/>
      <c r="LZR153" s="22"/>
      <c r="LZS153" s="22"/>
      <c r="LZT153" s="22"/>
      <c r="LZU153" s="22"/>
      <c r="LZV153" s="22"/>
      <c r="LZW153" s="22"/>
      <c r="LZX153" s="22"/>
      <c r="LZY153" s="22"/>
      <c r="LZZ153" s="22"/>
      <c r="MAA153" s="22"/>
      <c r="MAB153" s="22"/>
      <c r="MAC153" s="22"/>
      <c r="MAD153" s="22"/>
      <c r="MAE153" s="22"/>
      <c r="MAF153" s="22"/>
      <c r="MAG153" s="22"/>
      <c r="MAH153" s="22"/>
      <c r="MAI153" s="22"/>
      <c r="MAJ153" s="22"/>
      <c r="MAK153" s="22"/>
      <c r="MAL153" s="22"/>
      <c r="MAM153" s="22"/>
      <c r="MAN153" s="22"/>
      <c r="MAO153" s="22"/>
      <c r="MAP153" s="22"/>
      <c r="MAQ153" s="22"/>
      <c r="MAR153" s="22"/>
      <c r="MAS153" s="22"/>
      <c r="MAT153" s="22"/>
      <c r="MAU153" s="22"/>
      <c r="MAV153" s="22"/>
      <c r="MAW153" s="22"/>
      <c r="MAX153" s="22"/>
      <c r="MAY153" s="22"/>
      <c r="MAZ153" s="22"/>
      <c r="MBA153" s="22"/>
      <c r="MBB153" s="22"/>
      <c r="MBC153" s="22"/>
      <c r="MBD153" s="22"/>
      <c r="MBE153" s="22"/>
      <c r="MBF153" s="22"/>
      <c r="MBG153" s="22"/>
      <c r="MBH153" s="22"/>
      <c r="MBI153" s="22"/>
      <c r="MBJ153" s="22"/>
      <c r="MBK153" s="22"/>
      <c r="MBL153" s="22"/>
      <c r="MBM153" s="22"/>
      <c r="MBN153" s="22"/>
      <c r="MBO153" s="22"/>
      <c r="MBP153" s="22"/>
      <c r="MBQ153" s="22"/>
      <c r="MBR153" s="22"/>
      <c r="MBS153" s="22"/>
      <c r="MBT153" s="22"/>
      <c r="MBU153" s="22"/>
      <c r="MBV153" s="22"/>
      <c r="MBW153" s="22"/>
      <c r="MBX153" s="22"/>
      <c r="MBY153" s="22"/>
      <c r="MBZ153" s="22"/>
      <c r="MCA153" s="22"/>
      <c r="MCB153" s="22"/>
      <c r="MCC153" s="22"/>
      <c r="MCD153" s="22"/>
      <c r="MCE153" s="22"/>
      <c r="MCF153" s="22"/>
      <c r="MCG153" s="22"/>
      <c r="MCH153" s="22"/>
      <c r="MCI153" s="22"/>
      <c r="MCJ153" s="22"/>
      <c r="MCK153" s="22"/>
      <c r="MCL153" s="22"/>
      <c r="MCM153" s="22"/>
      <c r="MCN153" s="22"/>
      <c r="MCO153" s="22"/>
      <c r="MCP153" s="22"/>
      <c r="MCQ153" s="22"/>
      <c r="MCR153" s="22"/>
      <c r="MCS153" s="22"/>
      <c r="MCT153" s="22"/>
      <c r="MCU153" s="22"/>
      <c r="MCV153" s="22"/>
      <c r="MCW153" s="22"/>
      <c r="MCX153" s="22"/>
      <c r="MCY153" s="22"/>
      <c r="MCZ153" s="22"/>
      <c r="MDA153" s="22"/>
      <c r="MDB153" s="22"/>
      <c r="MDC153" s="22"/>
      <c r="MDD153" s="22"/>
      <c r="MDE153" s="22"/>
      <c r="MDF153" s="22"/>
      <c r="MDG153" s="22"/>
      <c r="MDH153" s="22"/>
      <c r="MDI153" s="22"/>
      <c r="MDJ153" s="22"/>
      <c r="MDK153" s="22"/>
      <c r="MDL153" s="22"/>
      <c r="MDM153" s="22"/>
      <c r="MDN153" s="22"/>
      <c r="MDO153" s="22"/>
      <c r="MDP153" s="22"/>
      <c r="MDQ153" s="22"/>
      <c r="MDR153" s="22"/>
      <c r="MDS153" s="22"/>
      <c r="MDT153" s="22"/>
      <c r="MDU153" s="22"/>
      <c r="MDV153" s="22"/>
      <c r="MDW153" s="22"/>
      <c r="MDX153" s="22"/>
      <c r="MDY153" s="22"/>
      <c r="MDZ153" s="22"/>
      <c r="MEA153" s="22"/>
      <c r="MEB153" s="22"/>
      <c r="MEC153" s="22"/>
      <c r="MED153" s="22"/>
      <c r="MEE153" s="22"/>
      <c r="MEF153" s="22"/>
      <c r="MEG153" s="22"/>
      <c r="MEH153" s="22"/>
      <c r="MEI153" s="22"/>
      <c r="MEJ153" s="22"/>
      <c r="MEK153" s="22"/>
      <c r="MEL153" s="22"/>
      <c r="MEM153" s="22"/>
      <c r="MEN153" s="22"/>
      <c r="MEO153" s="22"/>
      <c r="MEP153" s="22"/>
      <c r="MEQ153" s="22"/>
      <c r="MER153" s="22"/>
      <c r="MES153" s="22"/>
      <c r="MET153" s="22"/>
      <c r="MEU153" s="22"/>
      <c r="MEV153" s="22"/>
      <c r="MEW153" s="22"/>
      <c r="MEX153" s="22"/>
      <c r="MEY153" s="22"/>
      <c r="MEZ153" s="22"/>
      <c r="MFA153" s="22"/>
      <c r="MFB153" s="22"/>
      <c r="MFC153" s="22"/>
      <c r="MFD153" s="22"/>
      <c r="MFE153" s="22"/>
      <c r="MFF153" s="22"/>
      <c r="MFG153" s="22"/>
      <c r="MFH153" s="22"/>
      <c r="MFI153" s="22"/>
      <c r="MFJ153" s="22"/>
      <c r="MFK153" s="22"/>
      <c r="MFL153" s="22"/>
      <c r="MFM153" s="22"/>
      <c r="MFN153" s="22"/>
      <c r="MFO153" s="22"/>
      <c r="MFP153" s="22"/>
      <c r="MFQ153" s="22"/>
      <c r="MFR153" s="22"/>
      <c r="MFS153" s="22"/>
      <c r="MFT153" s="22"/>
      <c r="MFU153" s="22"/>
      <c r="MFV153" s="22"/>
      <c r="MFW153" s="22"/>
      <c r="MFX153" s="22"/>
      <c r="MFY153" s="22"/>
      <c r="MFZ153" s="22"/>
      <c r="MGA153" s="22"/>
      <c r="MGB153" s="22"/>
      <c r="MGC153" s="22"/>
      <c r="MGD153" s="22"/>
      <c r="MGE153" s="22"/>
      <c r="MGF153" s="22"/>
      <c r="MGG153" s="22"/>
      <c r="MGH153" s="22"/>
      <c r="MGI153" s="22"/>
      <c r="MGJ153" s="22"/>
      <c r="MGK153" s="22"/>
      <c r="MGL153" s="22"/>
      <c r="MGM153" s="22"/>
      <c r="MGN153" s="22"/>
      <c r="MGO153" s="22"/>
      <c r="MGP153" s="22"/>
      <c r="MGQ153" s="22"/>
      <c r="MGR153" s="22"/>
      <c r="MGS153" s="22"/>
      <c r="MGT153" s="22"/>
      <c r="MGU153" s="22"/>
      <c r="MGV153" s="22"/>
      <c r="MGW153" s="22"/>
      <c r="MGX153" s="22"/>
      <c r="MGY153" s="22"/>
      <c r="MGZ153" s="22"/>
      <c r="MHA153" s="22"/>
      <c r="MHB153" s="22"/>
      <c r="MHC153" s="22"/>
      <c r="MHD153" s="22"/>
      <c r="MHE153" s="22"/>
      <c r="MHF153" s="22"/>
      <c r="MHG153" s="22"/>
      <c r="MHH153" s="22"/>
      <c r="MHI153" s="22"/>
      <c r="MHJ153" s="22"/>
      <c r="MHK153" s="22"/>
      <c r="MHL153" s="22"/>
      <c r="MHM153" s="22"/>
      <c r="MHN153" s="22"/>
      <c r="MHO153" s="22"/>
      <c r="MHP153" s="22"/>
      <c r="MHQ153" s="22"/>
      <c r="MHR153" s="22"/>
      <c r="MHS153" s="22"/>
      <c r="MHT153" s="22"/>
      <c r="MHU153" s="22"/>
      <c r="MHV153" s="22"/>
      <c r="MHW153" s="22"/>
      <c r="MHX153" s="22"/>
      <c r="MHY153" s="22"/>
      <c r="MHZ153" s="22"/>
      <c r="MIA153" s="22"/>
      <c r="MIB153" s="22"/>
      <c r="MIC153" s="22"/>
      <c r="MID153" s="22"/>
      <c r="MIE153" s="22"/>
      <c r="MIF153" s="22"/>
      <c r="MIG153" s="22"/>
      <c r="MIH153" s="22"/>
      <c r="MII153" s="22"/>
      <c r="MIJ153" s="22"/>
      <c r="MIK153" s="22"/>
      <c r="MIL153" s="22"/>
      <c r="MIM153" s="22"/>
      <c r="MIN153" s="22"/>
      <c r="MIO153" s="22"/>
      <c r="MIP153" s="22"/>
      <c r="MIQ153" s="22"/>
      <c r="MIR153" s="22"/>
      <c r="MIS153" s="22"/>
      <c r="MIT153" s="22"/>
      <c r="MIU153" s="22"/>
      <c r="MIV153" s="22"/>
      <c r="MIW153" s="22"/>
      <c r="MIX153" s="22"/>
      <c r="MIY153" s="22"/>
      <c r="MIZ153" s="22"/>
      <c r="MJA153" s="22"/>
      <c r="MJB153" s="22"/>
      <c r="MJC153" s="22"/>
      <c r="MJD153" s="22"/>
      <c r="MJE153" s="22"/>
      <c r="MJF153" s="22"/>
      <c r="MJG153" s="22"/>
      <c r="MJH153" s="22"/>
      <c r="MJI153" s="22"/>
      <c r="MJJ153" s="22"/>
      <c r="MJK153" s="22"/>
      <c r="MJL153" s="22"/>
      <c r="MJM153" s="22"/>
      <c r="MJN153" s="22"/>
      <c r="MJO153" s="22"/>
      <c r="MJP153" s="22"/>
      <c r="MJQ153" s="22"/>
      <c r="MJR153" s="22"/>
      <c r="MJS153" s="22"/>
      <c r="MJT153" s="22"/>
      <c r="MJU153" s="22"/>
      <c r="MJV153" s="22"/>
      <c r="MJW153" s="22"/>
      <c r="MJX153" s="22"/>
      <c r="MJY153" s="22"/>
      <c r="MJZ153" s="22"/>
      <c r="MKA153" s="22"/>
      <c r="MKB153" s="22"/>
      <c r="MKC153" s="22"/>
      <c r="MKD153" s="22"/>
      <c r="MKE153" s="22"/>
      <c r="MKF153" s="22"/>
      <c r="MKG153" s="22"/>
      <c r="MKH153" s="22"/>
      <c r="MKI153" s="22"/>
      <c r="MKJ153" s="22"/>
      <c r="MKK153" s="22"/>
      <c r="MKL153" s="22"/>
      <c r="MKM153" s="22"/>
      <c r="MKN153" s="22"/>
      <c r="MKO153" s="22"/>
      <c r="MKP153" s="22"/>
      <c r="MKQ153" s="22"/>
      <c r="MKR153" s="22"/>
      <c r="MKS153" s="22"/>
      <c r="MKT153" s="22"/>
      <c r="MKU153" s="22"/>
      <c r="MKV153" s="22"/>
      <c r="MKW153" s="22"/>
      <c r="MKX153" s="22"/>
      <c r="MKY153" s="22"/>
      <c r="MKZ153" s="22"/>
      <c r="MLA153" s="22"/>
      <c r="MLB153" s="22"/>
      <c r="MLC153" s="22"/>
      <c r="MLD153" s="22"/>
      <c r="MLE153" s="22"/>
      <c r="MLF153" s="22"/>
      <c r="MLG153" s="22"/>
      <c r="MLH153" s="22"/>
      <c r="MLI153" s="22"/>
      <c r="MLJ153" s="22"/>
      <c r="MLK153" s="22"/>
      <c r="MLL153" s="22"/>
      <c r="MLM153" s="22"/>
      <c r="MLN153" s="22"/>
      <c r="MLO153" s="22"/>
      <c r="MLP153" s="22"/>
      <c r="MLQ153" s="22"/>
      <c r="MLR153" s="22"/>
      <c r="MLS153" s="22"/>
      <c r="MLT153" s="22"/>
      <c r="MLU153" s="22"/>
      <c r="MLV153" s="22"/>
      <c r="MLW153" s="22"/>
      <c r="MLX153" s="22"/>
      <c r="MLY153" s="22"/>
      <c r="MLZ153" s="22"/>
      <c r="MMA153" s="22"/>
      <c r="MMB153" s="22"/>
      <c r="MMC153" s="22"/>
      <c r="MMD153" s="22"/>
      <c r="MME153" s="22"/>
      <c r="MMF153" s="22"/>
      <c r="MMG153" s="22"/>
      <c r="MMH153" s="22"/>
      <c r="MMI153" s="22"/>
      <c r="MMJ153" s="22"/>
      <c r="MMK153" s="22"/>
      <c r="MML153" s="22"/>
      <c r="MMM153" s="22"/>
      <c r="MMN153" s="22"/>
      <c r="MMO153" s="22"/>
      <c r="MMP153" s="22"/>
      <c r="MMQ153" s="22"/>
      <c r="MMR153" s="22"/>
      <c r="MMS153" s="22"/>
      <c r="MMT153" s="22"/>
      <c r="MMU153" s="22"/>
      <c r="MMV153" s="22"/>
      <c r="MMW153" s="22"/>
      <c r="MMX153" s="22"/>
      <c r="MMY153" s="22"/>
      <c r="MMZ153" s="22"/>
      <c r="MNA153" s="22"/>
      <c r="MNB153" s="22"/>
      <c r="MNC153" s="22"/>
      <c r="MND153" s="22"/>
      <c r="MNE153" s="22"/>
      <c r="MNF153" s="22"/>
      <c r="MNG153" s="22"/>
      <c r="MNH153" s="22"/>
      <c r="MNI153" s="22"/>
      <c r="MNJ153" s="22"/>
      <c r="MNK153" s="22"/>
      <c r="MNL153" s="22"/>
      <c r="MNM153" s="22"/>
      <c r="MNN153" s="22"/>
      <c r="MNO153" s="22"/>
      <c r="MNP153" s="22"/>
      <c r="MNQ153" s="22"/>
      <c r="MNR153" s="22"/>
      <c r="MNS153" s="22"/>
      <c r="MNT153" s="22"/>
      <c r="MNU153" s="22"/>
      <c r="MNV153" s="22"/>
      <c r="MNW153" s="22"/>
      <c r="MNX153" s="22"/>
      <c r="MNY153" s="22"/>
      <c r="MNZ153" s="22"/>
      <c r="MOA153" s="22"/>
      <c r="MOB153" s="22"/>
      <c r="MOC153" s="22"/>
      <c r="MOD153" s="22"/>
      <c r="MOE153" s="22"/>
      <c r="MOF153" s="22"/>
      <c r="MOG153" s="22"/>
      <c r="MOH153" s="22"/>
      <c r="MOI153" s="22"/>
      <c r="MOJ153" s="22"/>
      <c r="MOK153" s="22"/>
      <c r="MOL153" s="22"/>
      <c r="MOM153" s="22"/>
      <c r="MON153" s="22"/>
      <c r="MOO153" s="22"/>
      <c r="MOP153" s="22"/>
      <c r="MOQ153" s="22"/>
      <c r="MOR153" s="22"/>
      <c r="MOS153" s="22"/>
      <c r="MOT153" s="22"/>
      <c r="MOU153" s="22"/>
      <c r="MOV153" s="22"/>
      <c r="MOW153" s="22"/>
      <c r="MOX153" s="22"/>
      <c r="MOY153" s="22"/>
      <c r="MOZ153" s="22"/>
      <c r="MPA153" s="22"/>
      <c r="MPB153" s="22"/>
      <c r="MPC153" s="22"/>
      <c r="MPD153" s="22"/>
      <c r="MPE153" s="22"/>
      <c r="MPF153" s="22"/>
      <c r="MPG153" s="22"/>
      <c r="MPH153" s="22"/>
      <c r="MPI153" s="22"/>
      <c r="MPJ153" s="22"/>
      <c r="MPK153" s="22"/>
      <c r="MPL153" s="22"/>
      <c r="MPM153" s="22"/>
      <c r="MPN153" s="22"/>
      <c r="MPO153" s="22"/>
      <c r="MPP153" s="22"/>
      <c r="MPQ153" s="22"/>
      <c r="MPR153" s="22"/>
      <c r="MPS153" s="22"/>
      <c r="MPT153" s="22"/>
      <c r="MPU153" s="22"/>
      <c r="MPV153" s="22"/>
      <c r="MPW153" s="22"/>
      <c r="MPX153" s="22"/>
      <c r="MPY153" s="22"/>
      <c r="MPZ153" s="22"/>
      <c r="MQA153" s="22"/>
      <c r="MQB153" s="22"/>
      <c r="MQC153" s="22"/>
      <c r="MQD153" s="22"/>
      <c r="MQE153" s="22"/>
      <c r="MQF153" s="22"/>
      <c r="MQG153" s="22"/>
      <c r="MQH153" s="22"/>
      <c r="MQI153" s="22"/>
      <c r="MQJ153" s="22"/>
      <c r="MQK153" s="22"/>
      <c r="MQL153" s="22"/>
      <c r="MQM153" s="22"/>
      <c r="MQN153" s="22"/>
      <c r="MQO153" s="22"/>
      <c r="MQP153" s="22"/>
      <c r="MQQ153" s="22"/>
      <c r="MQR153" s="22"/>
      <c r="MQS153" s="22"/>
      <c r="MQT153" s="22"/>
      <c r="MQU153" s="22"/>
      <c r="MQV153" s="22"/>
      <c r="MQW153" s="22"/>
      <c r="MQX153" s="22"/>
      <c r="MQY153" s="22"/>
      <c r="MQZ153" s="22"/>
      <c r="MRA153" s="22"/>
      <c r="MRB153" s="22"/>
      <c r="MRC153" s="22"/>
      <c r="MRD153" s="22"/>
      <c r="MRE153" s="22"/>
      <c r="MRF153" s="22"/>
      <c r="MRG153" s="22"/>
      <c r="MRH153" s="22"/>
      <c r="MRI153" s="22"/>
      <c r="MRJ153" s="22"/>
      <c r="MRK153" s="22"/>
      <c r="MRL153" s="22"/>
      <c r="MRM153" s="22"/>
      <c r="MRN153" s="22"/>
      <c r="MRO153" s="22"/>
      <c r="MRP153" s="22"/>
      <c r="MRQ153" s="22"/>
      <c r="MRR153" s="22"/>
      <c r="MRS153" s="22"/>
      <c r="MRT153" s="22"/>
      <c r="MRU153" s="22"/>
      <c r="MRV153" s="22"/>
      <c r="MRW153" s="22"/>
      <c r="MRX153" s="22"/>
      <c r="MRY153" s="22"/>
      <c r="MRZ153" s="22"/>
      <c r="MSA153" s="22"/>
      <c r="MSB153" s="22"/>
      <c r="MSC153" s="22"/>
      <c r="MSD153" s="22"/>
      <c r="MSE153" s="22"/>
      <c r="MSF153" s="22"/>
      <c r="MSG153" s="22"/>
      <c r="MSH153" s="22"/>
      <c r="MSI153" s="22"/>
      <c r="MSJ153" s="22"/>
      <c r="MSK153" s="22"/>
      <c r="MSL153" s="22"/>
      <c r="MSM153" s="22"/>
      <c r="MSN153" s="22"/>
      <c r="MSO153" s="22"/>
      <c r="MSP153" s="22"/>
      <c r="MSQ153" s="22"/>
      <c r="MSR153" s="22"/>
      <c r="MSS153" s="22"/>
      <c r="MST153" s="22"/>
      <c r="MSU153" s="22"/>
      <c r="MSV153" s="22"/>
      <c r="MSW153" s="22"/>
      <c r="MSX153" s="22"/>
      <c r="MSY153" s="22"/>
      <c r="MSZ153" s="22"/>
      <c r="MTA153" s="22"/>
      <c r="MTB153" s="22"/>
      <c r="MTC153" s="22"/>
      <c r="MTD153" s="22"/>
      <c r="MTE153" s="22"/>
      <c r="MTF153" s="22"/>
      <c r="MTG153" s="22"/>
      <c r="MTH153" s="22"/>
      <c r="MTI153" s="22"/>
      <c r="MTJ153" s="22"/>
      <c r="MTK153" s="22"/>
      <c r="MTL153" s="22"/>
      <c r="MTM153" s="22"/>
      <c r="MTN153" s="22"/>
      <c r="MTO153" s="22"/>
      <c r="MTP153" s="22"/>
      <c r="MTQ153" s="22"/>
      <c r="MTR153" s="22"/>
      <c r="MTS153" s="22"/>
      <c r="MTT153" s="22"/>
      <c r="MTU153" s="22"/>
      <c r="MTV153" s="22"/>
      <c r="MTW153" s="22"/>
      <c r="MTX153" s="22"/>
      <c r="MTY153" s="22"/>
      <c r="MTZ153" s="22"/>
      <c r="MUA153" s="22"/>
      <c r="MUB153" s="22"/>
      <c r="MUC153" s="22"/>
      <c r="MUD153" s="22"/>
      <c r="MUE153" s="22"/>
      <c r="MUF153" s="22"/>
      <c r="MUG153" s="22"/>
      <c r="MUH153" s="22"/>
      <c r="MUI153" s="22"/>
      <c r="MUJ153" s="22"/>
      <c r="MUK153" s="22"/>
      <c r="MUL153" s="22"/>
      <c r="MUM153" s="22"/>
      <c r="MUN153" s="22"/>
      <c r="MUO153" s="22"/>
      <c r="MUP153" s="22"/>
      <c r="MUQ153" s="22"/>
      <c r="MUR153" s="22"/>
      <c r="MUS153" s="22"/>
      <c r="MUT153" s="22"/>
      <c r="MUU153" s="22"/>
      <c r="MUV153" s="22"/>
      <c r="MUW153" s="22"/>
      <c r="MUX153" s="22"/>
      <c r="MUY153" s="22"/>
      <c r="MUZ153" s="22"/>
      <c r="MVA153" s="22"/>
      <c r="MVB153" s="22"/>
      <c r="MVC153" s="22"/>
      <c r="MVD153" s="22"/>
      <c r="MVE153" s="22"/>
      <c r="MVF153" s="22"/>
      <c r="MVG153" s="22"/>
      <c r="MVH153" s="22"/>
      <c r="MVI153" s="22"/>
      <c r="MVJ153" s="22"/>
      <c r="MVK153" s="22"/>
      <c r="MVL153" s="22"/>
      <c r="MVM153" s="22"/>
      <c r="MVN153" s="22"/>
      <c r="MVO153" s="22"/>
      <c r="MVP153" s="22"/>
      <c r="MVQ153" s="22"/>
      <c r="MVR153" s="22"/>
      <c r="MVS153" s="22"/>
      <c r="MVT153" s="22"/>
      <c r="MVU153" s="22"/>
      <c r="MVV153" s="22"/>
      <c r="MVW153" s="22"/>
      <c r="MVX153" s="22"/>
      <c r="MVY153" s="22"/>
      <c r="MVZ153" s="22"/>
      <c r="MWA153" s="22"/>
      <c r="MWB153" s="22"/>
      <c r="MWC153" s="22"/>
      <c r="MWD153" s="22"/>
      <c r="MWE153" s="22"/>
      <c r="MWF153" s="22"/>
      <c r="MWG153" s="22"/>
      <c r="MWH153" s="22"/>
      <c r="MWI153" s="22"/>
      <c r="MWJ153" s="22"/>
      <c r="MWK153" s="22"/>
      <c r="MWL153" s="22"/>
      <c r="MWM153" s="22"/>
      <c r="MWN153" s="22"/>
      <c r="MWO153" s="22"/>
      <c r="MWP153" s="22"/>
      <c r="MWQ153" s="22"/>
      <c r="MWR153" s="22"/>
      <c r="MWS153" s="22"/>
      <c r="MWT153" s="22"/>
      <c r="MWU153" s="22"/>
      <c r="MWV153" s="22"/>
      <c r="MWW153" s="22"/>
      <c r="MWX153" s="22"/>
      <c r="MWY153" s="22"/>
      <c r="MWZ153" s="22"/>
      <c r="MXA153" s="22"/>
      <c r="MXB153" s="22"/>
      <c r="MXC153" s="22"/>
      <c r="MXD153" s="22"/>
      <c r="MXE153" s="22"/>
      <c r="MXF153" s="22"/>
      <c r="MXG153" s="22"/>
      <c r="MXH153" s="22"/>
      <c r="MXI153" s="22"/>
      <c r="MXJ153" s="22"/>
      <c r="MXK153" s="22"/>
      <c r="MXL153" s="22"/>
      <c r="MXM153" s="22"/>
      <c r="MXN153" s="22"/>
      <c r="MXO153" s="22"/>
      <c r="MXP153" s="22"/>
      <c r="MXQ153" s="22"/>
      <c r="MXR153" s="22"/>
      <c r="MXS153" s="22"/>
      <c r="MXT153" s="22"/>
      <c r="MXU153" s="22"/>
      <c r="MXV153" s="22"/>
      <c r="MXW153" s="22"/>
      <c r="MXX153" s="22"/>
      <c r="MXY153" s="22"/>
      <c r="MXZ153" s="22"/>
      <c r="MYA153" s="22"/>
      <c r="MYB153" s="22"/>
      <c r="MYC153" s="22"/>
      <c r="MYD153" s="22"/>
      <c r="MYE153" s="22"/>
      <c r="MYF153" s="22"/>
      <c r="MYG153" s="22"/>
      <c r="MYH153" s="22"/>
      <c r="MYI153" s="22"/>
      <c r="MYJ153" s="22"/>
      <c r="MYK153" s="22"/>
      <c r="MYL153" s="22"/>
      <c r="MYM153" s="22"/>
      <c r="MYN153" s="22"/>
      <c r="MYO153" s="22"/>
      <c r="MYP153" s="22"/>
      <c r="MYQ153" s="22"/>
      <c r="MYR153" s="22"/>
      <c r="MYS153" s="22"/>
      <c r="MYT153" s="22"/>
      <c r="MYU153" s="22"/>
      <c r="MYV153" s="22"/>
      <c r="MYW153" s="22"/>
      <c r="MYX153" s="22"/>
      <c r="MYY153" s="22"/>
      <c r="MYZ153" s="22"/>
      <c r="MZA153" s="22"/>
      <c r="MZB153" s="22"/>
      <c r="MZC153" s="22"/>
      <c r="MZD153" s="22"/>
      <c r="MZE153" s="22"/>
      <c r="MZF153" s="22"/>
      <c r="MZG153" s="22"/>
      <c r="MZH153" s="22"/>
      <c r="MZI153" s="22"/>
      <c r="MZJ153" s="22"/>
      <c r="MZK153" s="22"/>
      <c r="MZL153" s="22"/>
      <c r="MZM153" s="22"/>
      <c r="MZN153" s="22"/>
      <c r="MZO153" s="22"/>
      <c r="MZP153" s="22"/>
      <c r="MZQ153" s="22"/>
      <c r="MZR153" s="22"/>
      <c r="MZS153" s="22"/>
      <c r="MZT153" s="22"/>
      <c r="MZU153" s="22"/>
      <c r="MZV153" s="22"/>
      <c r="MZW153" s="22"/>
      <c r="MZX153" s="22"/>
      <c r="MZY153" s="22"/>
      <c r="MZZ153" s="22"/>
      <c r="NAA153" s="22"/>
      <c r="NAB153" s="22"/>
      <c r="NAC153" s="22"/>
      <c r="NAD153" s="22"/>
      <c r="NAE153" s="22"/>
      <c r="NAF153" s="22"/>
      <c r="NAG153" s="22"/>
      <c r="NAH153" s="22"/>
      <c r="NAI153" s="22"/>
      <c r="NAJ153" s="22"/>
      <c r="NAK153" s="22"/>
      <c r="NAL153" s="22"/>
      <c r="NAM153" s="22"/>
      <c r="NAN153" s="22"/>
      <c r="NAO153" s="22"/>
      <c r="NAP153" s="22"/>
      <c r="NAQ153" s="22"/>
      <c r="NAR153" s="22"/>
      <c r="NAS153" s="22"/>
      <c r="NAT153" s="22"/>
      <c r="NAU153" s="22"/>
      <c r="NAV153" s="22"/>
      <c r="NAW153" s="22"/>
      <c r="NAX153" s="22"/>
      <c r="NAY153" s="22"/>
      <c r="NAZ153" s="22"/>
      <c r="NBA153" s="22"/>
      <c r="NBB153" s="22"/>
      <c r="NBC153" s="22"/>
      <c r="NBD153" s="22"/>
      <c r="NBE153" s="22"/>
      <c r="NBF153" s="22"/>
      <c r="NBG153" s="22"/>
      <c r="NBH153" s="22"/>
      <c r="NBI153" s="22"/>
      <c r="NBJ153" s="22"/>
      <c r="NBK153" s="22"/>
      <c r="NBL153" s="22"/>
      <c r="NBM153" s="22"/>
      <c r="NBN153" s="22"/>
      <c r="NBO153" s="22"/>
      <c r="NBP153" s="22"/>
      <c r="NBQ153" s="22"/>
      <c r="NBR153" s="22"/>
      <c r="NBS153" s="22"/>
      <c r="NBT153" s="22"/>
      <c r="NBU153" s="22"/>
      <c r="NBV153" s="22"/>
      <c r="NBW153" s="22"/>
      <c r="NBX153" s="22"/>
      <c r="NBY153" s="22"/>
      <c r="NBZ153" s="22"/>
      <c r="NCA153" s="22"/>
      <c r="NCB153" s="22"/>
      <c r="NCC153" s="22"/>
      <c r="NCD153" s="22"/>
      <c r="NCE153" s="22"/>
      <c r="NCF153" s="22"/>
      <c r="NCG153" s="22"/>
      <c r="NCH153" s="22"/>
      <c r="NCI153" s="22"/>
      <c r="NCJ153" s="22"/>
      <c r="NCK153" s="22"/>
      <c r="NCL153" s="22"/>
      <c r="NCM153" s="22"/>
      <c r="NCN153" s="22"/>
      <c r="NCO153" s="22"/>
      <c r="NCP153" s="22"/>
      <c r="NCQ153" s="22"/>
      <c r="NCR153" s="22"/>
      <c r="NCS153" s="22"/>
      <c r="NCT153" s="22"/>
      <c r="NCU153" s="22"/>
      <c r="NCV153" s="22"/>
      <c r="NCW153" s="22"/>
      <c r="NCX153" s="22"/>
      <c r="NCY153" s="22"/>
      <c r="NCZ153" s="22"/>
      <c r="NDA153" s="22"/>
      <c r="NDB153" s="22"/>
      <c r="NDC153" s="22"/>
      <c r="NDD153" s="22"/>
      <c r="NDE153" s="22"/>
      <c r="NDF153" s="22"/>
      <c r="NDG153" s="22"/>
      <c r="NDH153" s="22"/>
      <c r="NDI153" s="22"/>
      <c r="NDJ153" s="22"/>
      <c r="NDK153" s="22"/>
      <c r="NDL153" s="22"/>
      <c r="NDM153" s="22"/>
      <c r="NDN153" s="22"/>
      <c r="NDO153" s="22"/>
      <c r="NDP153" s="22"/>
      <c r="NDQ153" s="22"/>
      <c r="NDR153" s="22"/>
      <c r="NDS153" s="22"/>
      <c r="NDT153" s="22"/>
      <c r="NDU153" s="22"/>
      <c r="NDV153" s="22"/>
      <c r="NDW153" s="22"/>
      <c r="NDX153" s="22"/>
      <c r="NDY153" s="22"/>
      <c r="NDZ153" s="22"/>
      <c r="NEA153" s="22"/>
      <c r="NEB153" s="22"/>
      <c r="NEC153" s="22"/>
      <c r="NED153" s="22"/>
      <c r="NEE153" s="22"/>
      <c r="NEF153" s="22"/>
      <c r="NEG153" s="22"/>
      <c r="NEH153" s="22"/>
      <c r="NEI153" s="22"/>
      <c r="NEJ153" s="22"/>
      <c r="NEK153" s="22"/>
      <c r="NEL153" s="22"/>
      <c r="NEM153" s="22"/>
      <c r="NEN153" s="22"/>
      <c r="NEO153" s="22"/>
      <c r="NEP153" s="22"/>
      <c r="NEQ153" s="22"/>
      <c r="NER153" s="22"/>
      <c r="NES153" s="22"/>
      <c r="NET153" s="22"/>
      <c r="NEU153" s="22"/>
      <c r="NEV153" s="22"/>
      <c r="NEW153" s="22"/>
      <c r="NEX153" s="22"/>
      <c r="NEY153" s="22"/>
      <c r="NEZ153" s="22"/>
      <c r="NFA153" s="22"/>
      <c r="NFB153" s="22"/>
      <c r="NFC153" s="22"/>
      <c r="NFD153" s="22"/>
      <c r="NFE153" s="22"/>
      <c r="NFF153" s="22"/>
      <c r="NFG153" s="22"/>
      <c r="NFH153" s="22"/>
      <c r="NFI153" s="22"/>
      <c r="NFJ153" s="22"/>
      <c r="NFK153" s="22"/>
      <c r="NFL153" s="22"/>
      <c r="NFM153" s="22"/>
      <c r="NFN153" s="22"/>
      <c r="NFO153" s="22"/>
      <c r="NFP153" s="22"/>
      <c r="NFQ153" s="22"/>
      <c r="NFR153" s="22"/>
      <c r="NFS153" s="22"/>
      <c r="NFT153" s="22"/>
      <c r="NFU153" s="22"/>
      <c r="NFV153" s="22"/>
      <c r="NFW153" s="22"/>
      <c r="NFX153" s="22"/>
      <c r="NFY153" s="22"/>
      <c r="NFZ153" s="22"/>
      <c r="NGA153" s="22"/>
      <c r="NGB153" s="22"/>
      <c r="NGC153" s="22"/>
      <c r="NGD153" s="22"/>
      <c r="NGE153" s="22"/>
      <c r="NGF153" s="22"/>
      <c r="NGG153" s="22"/>
      <c r="NGH153" s="22"/>
      <c r="NGI153" s="22"/>
      <c r="NGJ153" s="22"/>
      <c r="NGK153" s="22"/>
      <c r="NGL153" s="22"/>
      <c r="NGM153" s="22"/>
      <c r="NGN153" s="22"/>
      <c r="NGO153" s="22"/>
      <c r="NGP153" s="22"/>
      <c r="NGQ153" s="22"/>
      <c r="NGR153" s="22"/>
      <c r="NGS153" s="22"/>
      <c r="NGT153" s="22"/>
      <c r="NGU153" s="22"/>
      <c r="NGV153" s="22"/>
      <c r="NGW153" s="22"/>
      <c r="NGX153" s="22"/>
      <c r="NGY153" s="22"/>
      <c r="NGZ153" s="22"/>
      <c r="NHA153" s="22"/>
      <c r="NHB153" s="22"/>
      <c r="NHC153" s="22"/>
      <c r="NHD153" s="22"/>
      <c r="NHE153" s="22"/>
      <c r="NHF153" s="22"/>
      <c r="NHG153" s="22"/>
      <c r="NHH153" s="22"/>
      <c r="NHI153" s="22"/>
      <c r="NHJ153" s="22"/>
      <c r="NHK153" s="22"/>
      <c r="NHL153" s="22"/>
      <c r="NHM153" s="22"/>
      <c r="NHN153" s="22"/>
      <c r="NHO153" s="22"/>
      <c r="NHP153" s="22"/>
      <c r="NHQ153" s="22"/>
      <c r="NHR153" s="22"/>
      <c r="NHS153" s="22"/>
      <c r="NHT153" s="22"/>
      <c r="NHU153" s="22"/>
      <c r="NHV153" s="22"/>
      <c r="NHW153" s="22"/>
      <c r="NHX153" s="22"/>
      <c r="NHY153" s="22"/>
      <c r="NHZ153" s="22"/>
      <c r="NIA153" s="22"/>
      <c r="NIB153" s="22"/>
      <c r="NIC153" s="22"/>
      <c r="NID153" s="22"/>
      <c r="NIE153" s="22"/>
      <c r="NIF153" s="22"/>
      <c r="NIG153" s="22"/>
      <c r="NIH153" s="22"/>
      <c r="NII153" s="22"/>
      <c r="NIJ153" s="22"/>
      <c r="NIK153" s="22"/>
      <c r="NIL153" s="22"/>
      <c r="NIM153" s="22"/>
      <c r="NIN153" s="22"/>
      <c r="NIO153" s="22"/>
      <c r="NIP153" s="22"/>
      <c r="NIQ153" s="22"/>
      <c r="NIR153" s="22"/>
      <c r="NIS153" s="22"/>
      <c r="NIT153" s="22"/>
      <c r="NIU153" s="22"/>
      <c r="NIV153" s="22"/>
      <c r="NIW153" s="22"/>
      <c r="NIX153" s="22"/>
      <c r="NIY153" s="22"/>
      <c r="NIZ153" s="22"/>
      <c r="NJA153" s="22"/>
      <c r="NJB153" s="22"/>
      <c r="NJC153" s="22"/>
      <c r="NJD153" s="22"/>
      <c r="NJE153" s="22"/>
      <c r="NJF153" s="22"/>
      <c r="NJG153" s="22"/>
      <c r="NJH153" s="22"/>
      <c r="NJI153" s="22"/>
      <c r="NJJ153" s="22"/>
      <c r="NJK153" s="22"/>
      <c r="NJL153" s="22"/>
      <c r="NJM153" s="22"/>
      <c r="NJN153" s="22"/>
      <c r="NJO153" s="22"/>
      <c r="NJP153" s="22"/>
      <c r="NJQ153" s="22"/>
      <c r="NJR153" s="22"/>
      <c r="NJS153" s="22"/>
      <c r="NJT153" s="22"/>
      <c r="NJU153" s="22"/>
      <c r="NJV153" s="22"/>
      <c r="NJW153" s="22"/>
      <c r="NJX153" s="22"/>
      <c r="NJY153" s="22"/>
      <c r="NJZ153" s="22"/>
      <c r="NKA153" s="22"/>
      <c r="NKB153" s="22"/>
      <c r="NKC153" s="22"/>
      <c r="NKD153" s="22"/>
      <c r="NKE153" s="22"/>
      <c r="NKF153" s="22"/>
      <c r="NKG153" s="22"/>
      <c r="NKH153" s="22"/>
      <c r="NKI153" s="22"/>
      <c r="NKJ153" s="22"/>
      <c r="NKK153" s="22"/>
      <c r="NKL153" s="22"/>
      <c r="NKM153" s="22"/>
      <c r="NKN153" s="22"/>
      <c r="NKO153" s="22"/>
      <c r="NKP153" s="22"/>
      <c r="NKQ153" s="22"/>
      <c r="NKR153" s="22"/>
      <c r="NKS153" s="22"/>
      <c r="NKT153" s="22"/>
      <c r="NKU153" s="22"/>
      <c r="NKV153" s="22"/>
      <c r="NKW153" s="22"/>
      <c r="NKX153" s="22"/>
      <c r="NKY153" s="22"/>
      <c r="NKZ153" s="22"/>
      <c r="NLA153" s="22"/>
      <c r="NLB153" s="22"/>
      <c r="NLC153" s="22"/>
      <c r="NLD153" s="22"/>
      <c r="NLE153" s="22"/>
      <c r="NLF153" s="22"/>
      <c r="NLG153" s="22"/>
      <c r="NLH153" s="22"/>
      <c r="NLI153" s="22"/>
      <c r="NLJ153" s="22"/>
      <c r="NLK153" s="22"/>
      <c r="NLL153" s="22"/>
      <c r="NLM153" s="22"/>
      <c r="NLN153" s="22"/>
      <c r="NLO153" s="22"/>
      <c r="NLP153" s="22"/>
      <c r="NLQ153" s="22"/>
      <c r="NLR153" s="22"/>
      <c r="NLS153" s="22"/>
      <c r="NLT153" s="22"/>
      <c r="NLU153" s="22"/>
      <c r="NLV153" s="22"/>
      <c r="NLW153" s="22"/>
      <c r="NLX153" s="22"/>
      <c r="NLY153" s="22"/>
      <c r="NLZ153" s="22"/>
      <c r="NMA153" s="22"/>
      <c r="NMB153" s="22"/>
      <c r="NMC153" s="22"/>
      <c r="NMD153" s="22"/>
      <c r="NME153" s="22"/>
      <c r="NMF153" s="22"/>
      <c r="NMG153" s="22"/>
      <c r="NMH153" s="22"/>
      <c r="NMI153" s="22"/>
      <c r="NMJ153" s="22"/>
      <c r="NMK153" s="22"/>
      <c r="NML153" s="22"/>
      <c r="NMM153" s="22"/>
      <c r="NMN153" s="22"/>
      <c r="NMO153" s="22"/>
      <c r="NMP153" s="22"/>
      <c r="NMQ153" s="22"/>
      <c r="NMR153" s="22"/>
      <c r="NMS153" s="22"/>
      <c r="NMT153" s="22"/>
      <c r="NMU153" s="22"/>
      <c r="NMV153" s="22"/>
      <c r="NMW153" s="22"/>
      <c r="NMX153" s="22"/>
      <c r="NMY153" s="22"/>
      <c r="NMZ153" s="22"/>
      <c r="NNA153" s="22"/>
      <c r="NNB153" s="22"/>
      <c r="NNC153" s="22"/>
      <c r="NND153" s="22"/>
      <c r="NNE153" s="22"/>
      <c r="NNF153" s="22"/>
      <c r="NNG153" s="22"/>
      <c r="NNH153" s="22"/>
      <c r="NNI153" s="22"/>
      <c r="NNJ153" s="22"/>
      <c r="NNK153" s="22"/>
      <c r="NNL153" s="22"/>
      <c r="NNM153" s="22"/>
      <c r="NNN153" s="22"/>
      <c r="NNO153" s="22"/>
      <c r="NNP153" s="22"/>
      <c r="NNQ153" s="22"/>
      <c r="NNR153" s="22"/>
      <c r="NNS153" s="22"/>
      <c r="NNT153" s="22"/>
      <c r="NNU153" s="22"/>
      <c r="NNV153" s="22"/>
      <c r="NNW153" s="22"/>
      <c r="NNX153" s="22"/>
      <c r="NNY153" s="22"/>
      <c r="NNZ153" s="22"/>
      <c r="NOA153" s="22"/>
      <c r="NOB153" s="22"/>
      <c r="NOC153" s="22"/>
      <c r="NOD153" s="22"/>
      <c r="NOE153" s="22"/>
      <c r="NOF153" s="22"/>
      <c r="NOG153" s="22"/>
      <c r="NOH153" s="22"/>
      <c r="NOI153" s="22"/>
      <c r="NOJ153" s="22"/>
      <c r="NOK153" s="22"/>
      <c r="NOL153" s="22"/>
      <c r="NOM153" s="22"/>
      <c r="NON153" s="22"/>
      <c r="NOO153" s="22"/>
      <c r="NOP153" s="22"/>
      <c r="NOQ153" s="22"/>
      <c r="NOR153" s="22"/>
      <c r="NOS153" s="22"/>
      <c r="NOT153" s="22"/>
      <c r="NOU153" s="22"/>
      <c r="NOV153" s="22"/>
      <c r="NOW153" s="22"/>
      <c r="NOX153" s="22"/>
      <c r="NOY153" s="22"/>
      <c r="NOZ153" s="22"/>
      <c r="NPA153" s="22"/>
      <c r="NPB153" s="22"/>
      <c r="NPC153" s="22"/>
      <c r="NPD153" s="22"/>
      <c r="NPE153" s="22"/>
      <c r="NPF153" s="22"/>
      <c r="NPG153" s="22"/>
      <c r="NPH153" s="22"/>
      <c r="NPI153" s="22"/>
      <c r="NPJ153" s="22"/>
      <c r="NPK153" s="22"/>
      <c r="NPL153" s="22"/>
      <c r="NPM153" s="22"/>
      <c r="NPN153" s="22"/>
      <c r="NPO153" s="22"/>
      <c r="NPP153" s="22"/>
      <c r="NPQ153" s="22"/>
      <c r="NPR153" s="22"/>
      <c r="NPS153" s="22"/>
      <c r="NPT153" s="22"/>
      <c r="NPU153" s="22"/>
      <c r="NPV153" s="22"/>
      <c r="NPW153" s="22"/>
      <c r="NPX153" s="22"/>
      <c r="NPY153" s="22"/>
      <c r="NPZ153" s="22"/>
      <c r="NQA153" s="22"/>
      <c r="NQB153" s="22"/>
      <c r="NQC153" s="22"/>
      <c r="NQD153" s="22"/>
      <c r="NQE153" s="22"/>
      <c r="NQF153" s="22"/>
      <c r="NQG153" s="22"/>
      <c r="NQH153" s="22"/>
      <c r="NQI153" s="22"/>
      <c r="NQJ153" s="22"/>
      <c r="NQK153" s="22"/>
      <c r="NQL153" s="22"/>
      <c r="NQM153" s="22"/>
      <c r="NQN153" s="22"/>
      <c r="NQO153" s="22"/>
      <c r="NQP153" s="22"/>
      <c r="NQQ153" s="22"/>
      <c r="NQR153" s="22"/>
      <c r="NQS153" s="22"/>
      <c r="NQT153" s="22"/>
      <c r="NQU153" s="22"/>
      <c r="NQV153" s="22"/>
      <c r="NQW153" s="22"/>
      <c r="NQX153" s="22"/>
      <c r="NQY153" s="22"/>
      <c r="NQZ153" s="22"/>
      <c r="NRA153" s="22"/>
      <c r="NRB153" s="22"/>
      <c r="NRC153" s="22"/>
      <c r="NRD153" s="22"/>
      <c r="NRE153" s="22"/>
      <c r="NRF153" s="22"/>
      <c r="NRG153" s="22"/>
      <c r="NRH153" s="22"/>
      <c r="NRI153" s="22"/>
      <c r="NRJ153" s="22"/>
      <c r="NRK153" s="22"/>
      <c r="NRL153" s="22"/>
      <c r="NRM153" s="22"/>
      <c r="NRN153" s="22"/>
      <c r="NRO153" s="22"/>
      <c r="NRP153" s="22"/>
      <c r="NRQ153" s="22"/>
      <c r="NRR153" s="22"/>
      <c r="NRS153" s="22"/>
      <c r="NRT153" s="22"/>
      <c r="NRU153" s="22"/>
      <c r="NRV153" s="22"/>
      <c r="NRW153" s="22"/>
      <c r="NRX153" s="22"/>
      <c r="NRY153" s="22"/>
      <c r="NRZ153" s="22"/>
      <c r="NSA153" s="22"/>
      <c r="NSB153" s="22"/>
      <c r="NSC153" s="22"/>
      <c r="NSD153" s="22"/>
      <c r="NSE153" s="22"/>
      <c r="NSF153" s="22"/>
      <c r="NSG153" s="22"/>
      <c r="NSH153" s="22"/>
      <c r="NSI153" s="22"/>
      <c r="NSJ153" s="22"/>
      <c r="NSK153" s="22"/>
      <c r="NSL153" s="22"/>
      <c r="NSM153" s="22"/>
      <c r="NSN153" s="22"/>
      <c r="NSO153" s="22"/>
      <c r="NSP153" s="22"/>
      <c r="NSQ153" s="22"/>
      <c r="NSR153" s="22"/>
      <c r="NSS153" s="22"/>
      <c r="NST153" s="22"/>
      <c r="NSU153" s="22"/>
      <c r="NSV153" s="22"/>
      <c r="NSW153" s="22"/>
      <c r="NSX153" s="22"/>
      <c r="NSY153" s="22"/>
      <c r="NSZ153" s="22"/>
      <c r="NTA153" s="22"/>
      <c r="NTB153" s="22"/>
      <c r="NTC153" s="22"/>
      <c r="NTD153" s="22"/>
      <c r="NTE153" s="22"/>
      <c r="NTF153" s="22"/>
      <c r="NTG153" s="22"/>
      <c r="NTH153" s="22"/>
      <c r="NTI153" s="22"/>
      <c r="NTJ153" s="22"/>
      <c r="NTK153" s="22"/>
      <c r="NTL153" s="22"/>
      <c r="NTM153" s="22"/>
      <c r="NTN153" s="22"/>
      <c r="NTO153" s="22"/>
      <c r="NTP153" s="22"/>
      <c r="NTQ153" s="22"/>
      <c r="NTR153" s="22"/>
      <c r="NTS153" s="22"/>
      <c r="NTT153" s="22"/>
      <c r="NTU153" s="22"/>
      <c r="NTV153" s="22"/>
      <c r="NTW153" s="22"/>
      <c r="NTX153" s="22"/>
      <c r="NTY153" s="22"/>
      <c r="NTZ153" s="22"/>
      <c r="NUA153" s="22"/>
      <c r="NUB153" s="22"/>
      <c r="NUC153" s="22"/>
      <c r="NUD153" s="22"/>
      <c r="NUE153" s="22"/>
      <c r="NUF153" s="22"/>
      <c r="NUG153" s="22"/>
      <c r="NUH153" s="22"/>
      <c r="NUI153" s="22"/>
      <c r="NUJ153" s="22"/>
      <c r="NUK153" s="22"/>
      <c r="NUL153" s="22"/>
      <c r="NUM153" s="22"/>
      <c r="NUN153" s="22"/>
      <c r="NUO153" s="22"/>
      <c r="NUP153" s="22"/>
      <c r="NUQ153" s="22"/>
      <c r="NUR153" s="22"/>
      <c r="NUS153" s="22"/>
      <c r="NUT153" s="22"/>
      <c r="NUU153" s="22"/>
      <c r="NUV153" s="22"/>
      <c r="NUW153" s="22"/>
      <c r="NUX153" s="22"/>
      <c r="NUY153" s="22"/>
      <c r="NUZ153" s="22"/>
      <c r="NVA153" s="22"/>
      <c r="NVB153" s="22"/>
      <c r="NVC153" s="22"/>
      <c r="NVD153" s="22"/>
      <c r="NVE153" s="22"/>
      <c r="NVF153" s="22"/>
      <c r="NVG153" s="22"/>
      <c r="NVH153" s="22"/>
      <c r="NVI153" s="22"/>
      <c r="NVJ153" s="22"/>
      <c r="NVK153" s="22"/>
      <c r="NVL153" s="22"/>
      <c r="NVM153" s="22"/>
      <c r="NVN153" s="22"/>
      <c r="NVO153" s="22"/>
      <c r="NVP153" s="22"/>
      <c r="NVQ153" s="22"/>
      <c r="NVR153" s="22"/>
      <c r="NVS153" s="22"/>
      <c r="NVT153" s="22"/>
      <c r="NVU153" s="22"/>
      <c r="NVV153" s="22"/>
      <c r="NVW153" s="22"/>
      <c r="NVX153" s="22"/>
      <c r="NVY153" s="22"/>
      <c r="NVZ153" s="22"/>
      <c r="NWA153" s="22"/>
      <c r="NWB153" s="22"/>
      <c r="NWC153" s="22"/>
      <c r="NWD153" s="22"/>
      <c r="NWE153" s="22"/>
      <c r="NWF153" s="22"/>
      <c r="NWG153" s="22"/>
      <c r="NWH153" s="22"/>
      <c r="NWI153" s="22"/>
      <c r="NWJ153" s="22"/>
      <c r="NWK153" s="22"/>
      <c r="NWL153" s="22"/>
      <c r="NWM153" s="22"/>
      <c r="NWN153" s="22"/>
      <c r="NWO153" s="22"/>
      <c r="NWP153" s="22"/>
      <c r="NWQ153" s="22"/>
      <c r="NWR153" s="22"/>
      <c r="NWS153" s="22"/>
      <c r="NWT153" s="22"/>
      <c r="NWU153" s="22"/>
      <c r="NWV153" s="22"/>
      <c r="NWW153" s="22"/>
      <c r="NWX153" s="22"/>
      <c r="NWY153" s="22"/>
      <c r="NWZ153" s="22"/>
      <c r="NXA153" s="22"/>
      <c r="NXB153" s="22"/>
      <c r="NXC153" s="22"/>
      <c r="NXD153" s="22"/>
      <c r="NXE153" s="22"/>
      <c r="NXF153" s="22"/>
      <c r="NXG153" s="22"/>
      <c r="NXH153" s="22"/>
      <c r="NXI153" s="22"/>
      <c r="NXJ153" s="22"/>
      <c r="NXK153" s="22"/>
      <c r="NXL153" s="22"/>
      <c r="NXM153" s="22"/>
      <c r="NXN153" s="22"/>
      <c r="NXO153" s="22"/>
      <c r="NXP153" s="22"/>
      <c r="NXQ153" s="22"/>
      <c r="NXR153" s="22"/>
      <c r="NXS153" s="22"/>
      <c r="NXT153" s="22"/>
      <c r="NXU153" s="22"/>
      <c r="NXV153" s="22"/>
      <c r="NXW153" s="22"/>
      <c r="NXX153" s="22"/>
      <c r="NXY153" s="22"/>
      <c r="NXZ153" s="22"/>
      <c r="NYA153" s="22"/>
      <c r="NYB153" s="22"/>
      <c r="NYC153" s="22"/>
      <c r="NYD153" s="22"/>
      <c r="NYE153" s="22"/>
      <c r="NYF153" s="22"/>
      <c r="NYG153" s="22"/>
      <c r="NYH153" s="22"/>
      <c r="NYI153" s="22"/>
      <c r="NYJ153" s="22"/>
      <c r="NYK153" s="22"/>
      <c r="NYL153" s="22"/>
      <c r="NYM153" s="22"/>
      <c r="NYN153" s="22"/>
      <c r="NYO153" s="22"/>
      <c r="NYP153" s="22"/>
      <c r="NYQ153" s="22"/>
      <c r="NYR153" s="22"/>
      <c r="NYS153" s="22"/>
      <c r="NYT153" s="22"/>
      <c r="NYU153" s="22"/>
      <c r="NYV153" s="22"/>
      <c r="NYW153" s="22"/>
      <c r="NYX153" s="22"/>
      <c r="NYY153" s="22"/>
      <c r="NYZ153" s="22"/>
      <c r="NZA153" s="22"/>
      <c r="NZB153" s="22"/>
      <c r="NZC153" s="22"/>
      <c r="NZD153" s="22"/>
      <c r="NZE153" s="22"/>
      <c r="NZF153" s="22"/>
      <c r="NZG153" s="22"/>
      <c r="NZH153" s="22"/>
      <c r="NZI153" s="22"/>
      <c r="NZJ153" s="22"/>
      <c r="NZK153" s="22"/>
      <c r="NZL153" s="22"/>
      <c r="NZM153" s="22"/>
      <c r="NZN153" s="22"/>
      <c r="NZO153" s="22"/>
      <c r="NZP153" s="22"/>
      <c r="NZQ153" s="22"/>
      <c r="NZR153" s="22"/>
      <c r="NZS153" s="22"/>
      <c r="NZT153" s="22"/>
      <c r="NZU153" s="22"/>
      <c r="NZV153" s="22"/>
      <c r="NZW153" s="22"/>
      <c r="NZX153" s="22"/>
      <c r="NZY153" s="22"/>
      <c r="NZZ153" s="22"/>
      <c r="OAA153" s="22"/>
      <c r="OAB153" s="22"/>
      <c r="OAC153" s="22"/>
      <c r="OAD153" s="22"/>
      <c r="OAE153" s="22"/>
      <c r="OAF153" s="22"/>
      <c r="OAG153" s="22"/>
      <c r="OAH153" s="22"/>
      <c r="OAI153" s="22"/>
      <c r="OAJ153" s="22"/>
      <c r="OAK153" s="22"/>
      <c r="OAL153" s="22"/>
      <c r="OAM153" s="22"/>
      <c r="OAN153" s="22"/>
      <c r="OAO153" s="22"/>
      <c r="OAP153" s="22"/>
      <c r="OAQ153" s="22"/>
      <c r="OAR153" s="22"/>
      <c r="OAS153" s="22"/>
      <c r="OAT153" s="22"/>
      <c r="OAU153" s="22"/>
      <c r="OAV153" s="22"/>
      <c r="OAW153" s="22"/>
      <c r="OAX153" s="22"/>
      <c r="OAY153" s="22"/>
      <c r="OAZ153" s="22"/>
      <c r="OBA153" s="22"/>
      <c r="OBB153" s="22"/>
      <c r="OBC153" s="22"/>
      <c r="OBD153" s="22"/>
      <c r="OBE153" s="22"/>
      <c r="OBF153" s="22"/>
      <c r="OBG153" s="22"/>
      <c r="OBH153" s="22"/>
      <c r="OBI153" s="22"/>
      <c r="OBJ153" s="22"/>
      <c r="OBK153" s="22"/>
      <c r="OBL153" s="22"/>
      <c r="OBM153" s="22"/>
      <c r="OBN153" s="22"/>
      <c r="OBO153" s="22"/>
      <c r="OBP153" s="22"/>
      <c r="OBQ153" s="22"/>
      <c r="OBR153" s="22"/>
      <c r="OBS153" s="22"/>
      <c r="OBT153" s="22"/>
      <c r="OBU153" s="22"/>
      <c r="OBV153" s="22"/>
      <c r="OBW153" s="22"/>
      <c r="OBX153" s="22"/>
      <c r="OBY153" s="22"/>
      <c r="OBZ153" s="22"/>
      <c r="OCA153" s="22"/>
      <c r="OCB153" s="22"/>
      <c r="OCC153" s="22"/>
      <c r="OCD153" s="22"/>
      <c r="OCE153" s="22"/>
      <c r="OCF153" s="22"/>
      <c r="OCG153" s="22"/>
      <c r="OCH153" s="22"/>
      <c r="OCI153" s="22"/>
      <c r="OCJ153" s="22"/>
      <c r="OCK153" s="22"/>
      <c r="OCL153" s="22"/>
      <c r="OCM153" s="22"/>
      <c r="OCN153" s="22"/>
      <c r="OCO153" s="22"/>
      <c r="OCP153" s="22"/>
      <c r="OCQ153" s="22"/>
      <c r="OCR153" s="22"/>
      <c r="OCS153" s="22"/>
      <c r="OCT153" s="22"/>
      <c r="OCU153" s="22"/>
      <c r="OCV153" s="22"/>
      <c r="OCW153" s="22"/>
      <c r="OCX153" s="22"/>
      <c r="OCY153" s="22"/>
      <c r="OCZ153" s="22"/>
      <c r="ODA153" s="22"/>
      <c r="ODB153" s="22"/>
      <c r="ODC153" s="22"/>
      <c r="ODD153" s="22"/>
      <c r="ODE153" s="22"/>
      <c r="ODF153" s="22"/>
      <c r="ODG153" s="22"/>
      <c r="ODH153" s="22"/>
      <c r="ODI153" s="22"/>
      <c r="ODJ153" s="22"/>
      <c r="ODK153" s="22"/>
      <c r="ODL153" s="22"/>
      <c r="ODM153" s="22"/>
      <c r="ODN153" s="22"/>
      <c r="ODO153" s="22"/>
      <c r="ODP153" s="22"/>
      <c r="ODQ153" s="22"/>
      <c r="ODR153" s="22"/>
      <c r="ODS153" s="22"/>
      <c r="ODT153" s="22"/>
      <c r="ODU153" s="22"/>
      <c r="ODV153" s="22"/>
      <c r="ODW153" s="22"/>
      <c r="ODX153" s="22"/>
      <c r="ODY153" s="22"/>
      <c r="ODZ153" s="22"/>
      <c r="OEA153" s="22"/>
      <c r="OEB153" s="22"/>
      <c r="OEC153" s="22"/>
      <c r="OED153" s="22"/>
      <c r="OEE153" s="22"/>
      <c r="OEF153" s="22"/>
      <c r="OEG153" s="22"/>
      <c r="OEH153" s="22"/>
      <c r="OEI153" s="22"/>
      <c r="OEJ153" s="22"/>
      <c r="OEK153" s="22"/>
      <c r="OEL153" s="22"/>
      <c r="OEM153" s="22"/>
      <c r="OEN153" s="22"/>
      <c r="OEO153" s="22"/>
      <c r="OEP153" s="22"/>
      <c r="OEQ153" s="22"/>
      <c r="OER153" s="22"/>
      <c r="OES153" s="22"/>
      <c r="OET153" s="22"/>
      <c r="OEU153" s="22"/>
      <c r="OEV153" s="22"/>
      <c r="OEW153" s="22"/>
      <c r="OEX153" s="22"/>
      <c r="OEY153" s="22"/>
      <c r="OEZ153" s="22"/>
      <c r="OFA153" s="22"/>
      <c r="OFB153" s="22"/>
      <c r="OFC153" s="22"/>
      <c r="OFD153" s="22"/>
      <c r="OFE153" s="22"/>
      <c r="OFF153" s="22"/>
      <c r="OFG153" s="22"/>
      <c r="OFH153" s="22"/>
      <c r="OFI153" s="22"/>
      <c r="OFJ153" s="22"/>
      <c r="OFK153" s="22"/>
      <c r="OFL153" s="22"/>
      <c r="OFM153" s="22"/>
      <c r="OFN153" s="22"/>
      <c r="OFO153" s="22"/>
      <c r="OFP153" s="22"/>
      <c r="OFQ153" s="22"/>
      <c r="OFR153" s="22"/>
      <c r="OFS153" s="22"/>
      <c r="OFT153" s="22"/>
      <c r="OFU153" s="22"/>
      <c r="OFV153" s="22"/>
      <c r="OFW153" s="22"/>
      <c r="OFX153" s="22"/>
      <c r="OFY153" s="22"/>
      <c r="OFZ153" s="22"/>
      <c r="OGA153" s="22"/>
      <c r="OGB153" s="22"/>
      <c r="OGC153" s="22"/>
      <c r="OGD153" s="22"/>
      <c r="OGE153" s="22"/>
      <c r="OGF153" s="22"/>
      <c r="OGG153" s="22"/>
      <c r="OGH153" s="22"/>
      <c r="OGI153" s="22"/>
      <c r="OGJ153" s="22"/>
      <c r="OGK153" s="22"/>
      <c r="OGL153" s="22"/>
      <c r="OGM153" s="22"/>
      <c r="OGN153" s="22"/>
      <c r="OGO153" s="22"/>
      <c r="OGP153" s="22"/>
      <c r="OGQ153" s="22"/>
      <c r="OGR153" s="22"/>
      <c r="OGS153" s="22"/>
      <c r="OGT153" s="22"/>
      <c r="OGU153" s="22"/>
      <c r="OGV153" s="22"/>
      <c r="OGW153" s="22"/>
      <c r="OGX153" s="22"/>
      <c r="OGY153" s="22"/>
      <c r="OGZ153" s="22"/>
      <c r="OHA153" s="22"/>
      <c r="OHB153" s="22"/>
      <c r="OHC153" s="22"/>
      <c r="OHD153" s="22"/>
      <c r="OHE153" s="22"/>
      <c r="OHF153" s="22"/>
      <c r="OHG153" s="22"/>
      <c r="OHH153" s="22"/>
      <c r="OHI153" s="22"/>
      <c r="OHJ153" s="22"/>
      <c r="OHK153" s="22"/>
      <c r="OHL153" s="22"/>
      <c r="OHM153" s="22"/>
      <c r="OHN153" s="22"/>
      <c r="OHO153" s="22"/>
      <c r="OHP153" s="22"/>
      <c r="OHQ153" s="22"/>
      <c r="OHR153" s="22"/>
      <c r="OHS153" s="22"/>
      <c r="OHT153" s="22"/>
      <c r="OHU153" s="22"/>
      <c r="OHV153" s="22"/>
      <c r="OHW153" s="22"/>
      <c r="OHX153" s="22"/>
      <c r="OHY153" s="22"/>
      <c r="OHZ153" s="22"/>
      <c r="OIA153" s="22"/>
      <c r="OIB153" s="22"/>
      <c r="OIC153" s="22"/>
      <c r="OID153" s="22"/>
      <c r="OIE153" s="22"/>
      <c r="OIF153" s="22"/>
      <c r="OIG153" s="22"/>
      <c r="OIH153" s="22"/>
      <c r="OII153" s="22"/>
      <c r="OIJ153" s="22"/>
      <c r="OIK153" s="22"/>
      <c r="OIL153" s="22"/>
      <c r="OIM153" s="22"/>
      <c r="OIN153" s="22"/>
      <c r="OIO153" s="22"/>
      <c r="OIP153" s="22"/>
      <c r="OIQ153" s="22"/>
      <c r="OIR153" s="22"/>
      <c r="OIS153" s="22"/>
      <c r="OIT153" s="22"/>
      <c r="OIU153" s="22"/>
      <c r="OIV153" s="22"/>
      <c r="OIW153" s="22"/>
      <c r="OIX153" s="22"/>
      <c r="OIY153" s="22"/>
      <c r="OIZ153" s="22"/>
      <c r="OJA153" s="22"/>
      <c r="OJB153" s="22"/>
      <c r="OJC153" s="22"/>
      <c r="OJD153" s="22"/>
      <c r="OJE153" s="22"/>
      <c r="OJF153" s="22"/>
      <c r="OJG153" s="22"/>
      <c r="OJH153" s="22"/>
      <c r="OJI153" s="22"/>
      <c r="OJJ153" s="22"/>
      <c r="OJK153" s="22"/>
      <c r="OJL153" s="22"/>
      <c r="OJM153" s="22"/>
      <c r="OJN153" s="22"/>
      <c r="OJO153" s="22"/>
      <c r="OJP153" s="22"/>
      <c r="OJQ153" s="22"/>
      <c r="OJR153" s="22"/>
      <c r="OJS153" s="22"/>
      <c r="OJT153" s="22"/>
      <c r="OJU153" s="22"/>
      <c r="OJV153" s="22"/>
      <c r="OJW153" s="22"/>
      <c r="OJX153" s="22"/>
      <c r="OJY153" s="22"/>
      <c r="OJZ153" s="22"/>
      <c r="OKA153" s="22"/>
      <c r="OKB153" s="22"/>
      <c r="OKC153" s="22"/>
      <c r="OKD153" s="22"/>
      <c r="OKE153" s="22"/>
      <c r="OKF153" s="22"/>
      <c r="OKG153" s="22"/>
      <c r="OKH153" s="22"/>
      <c r="OKI153" s="22"/>
      <c r="OKJ153" s="22"/>
      <c r="OKK153" s="22"/>
      <c r="OKL153" s="22"/>
      <c r="OKM153" s="22"/>
      <c r="OKN153" s="22"/>
      <c r="OKO153" s="22"/>
      <c r="OKP153" s="22"/>
      <c r="OKQ153" s="22"/>
      <c r="OKR153" s="22"/>
      <c r="OKS153" s="22"/>
      <c r="OKT153" s="22"/>
      <c r="OKU153" s="22"/>
      <c r="OKV153" s="22"/>
      <c r="OKW153" s="22"/>
      <c r="OKX153" s="22"/>
      <c r="OKY153" s="22"/>
      <c r="OKZ153" s="22"/>
      <c r="OLA153" s="22"/>
      <c r="OLB153" s="22"/>
      <c r="OLC153" s="22"/>
      <c r="OLD153" s="22"/>
      <c r="OLE153" s="22"/>
      <c r="OLF153" s="22"/>
      <c r="OLG153" s="22"/>
      <c r="OLH153" s="22"/>
      <c r="OLI153" s="22"/>
      <c r="OLJ153" s="22"/>
      <c r="OLK153" s="22"/>
      <c r="OLL153" s="22"/>
      <c r="OLM153" s="22"/>
      <c r="OLN153" s="22"/>
      <c r="OLO153" s="22"/>
      <c r="OLP153" s="22"/>
      <c r="OLQ153" s="22"/>
      <c r="OLR153" s="22"/>
      <c r="OLS153" s="22"/>
      <c r="OLT153" s="22"/>
      <c r="OLU153" s="22"/>
      <c r="OLV153" s="22"/>
      <c r="OLW153" s="22"/>
      <c r="OLX153" s="22"/>
      <c r="OLY153" s="22"/>
      <c r="OLZ153" s="22"/>
      <c r="OMA153" s="22"/>
      <c r="OMB153" s="22"/>
      <c r="OMC153" s="22"/>
      <c r="OMD153" s="22"/>
      <c r="OME153" s="22"/>
      <c r="OMF153" s="22"/>
      <c r="OMG153" s="22"/>
      <c r="OMH153" s="22"/>
      <c r="OMI153" s="22"/>
      <c r="OMJ153" s="22"/>
      <c r="OMK153" s="22"/>
      <c r="OML153" s="22"/>
      <c r="OMM153" s="22"/>
      <c r="OMN153" s="22"/>
      <c r="OMO153" s="22"/>
      <c r="OMP153" s="22"/>
      <c r="OMQ153" s="22"/>
      <c r="OMR153" s="22"/>
      <c r="OMS153" s="22"/>
      <c r="OMT153" s="22"/>
      <c r="OMU153" s="22"/>
      <c r="OMV153" s="22"/>
      <c r="OMW153" s="22"/>
      <c r="OMX153" s="22"/>
      <c r="OMY153" s="22"/>
      <c r="OMZ153" s="22"/>
      <c r="ONA153" s="22"/>
      <c r="ONB153" s="22"/>
      <c r="ONC153" s="22"/>
      <c r="OND153" s="22"/>
      <c r="ONE153" s="22"/>
      <c r="ONF153" s="22"/>
      <c r="ONG153" s="22"/>
      <c r="ONH153" s="22"/>
      <c r="ONI153" s="22"/>
      <c r="ONJ153" s="22"/>
      <c r="ONK153" s="22"/>
      <c r="ONL153" s="22"/>
      <c r="ONM153" s="22"/>
      <c r="ONN153" s="22"/>
      <c r="ONO153" s="22"/>
      <c r="ONP153" s="22"/>
      <c r="ONQ153" s="22"/>
      <c r="ONR153" s="22"/>
      <c r="ONS153" s="22"/>
      <c r="ONT153" s="22"/>
      <c r="ONU153" s="22"/>
      <c r="ONV153" s="22"/>
      <c r="ONW153" s="22"/>
      <c r="ONX153" s="22"/>
      <c r="ONY153" s="22"/>
      <c r="ONZ153" s="22"/>
      <c r="OOA153" s="22"/>
      <c r="OOB153" s="22"/>
      <c r="OOC153" s="22"/>
      <c r="OOD153" s="22"/>
      <c r="OOE153" s="22"/>
      <c r="OOF153" s="22"/>
      <c r="OOG153" s="22"/>
      <c r="OOH153" s="22"/>
      <c r="OOI153" s="22"/>
      <c r="OOJ153" s="22"/>
      <c r="OOK153" s="22"/>
      <c r="OOL153" s="22"/>
      <c r="OOM153" s="22"/>
      <c r="OON153" s="22"/>
      <c r="OOO153" s="22"/>
      <c r="OOP153" s="22"/>
      <c r="OOQ153" s="22"/>
      <c r="OOR153" s="22"/>
      <c r="OOS153" s="22"/>
      <c r="OOT153" s="22"/>
      <c r="OOU153" s="22"/>
      <c r="OOV153" s="22"/>
      <c r="OOW153" s="22"/>
      <c r="OOX153" s="22"/>
      <c r="OOY153" s="22"/>
      <c r="OOZ153" s="22"/>
      <c r="OPA153" s="22"/>
      <c r="OPB153" s="22"/>
      <c r="OPC153" s="22"/>
      <c r="OPD153" s="22"/>
      <c r="OPE153" s="22"/>
      <c r="OPF153" s="22"/>
      <c r="OPG153" s="22"/>
      <c r="OPH153" s="22"/>
      <c r="OPI153" s="22"/>
      <c r="OPJ153" s="22"/>
      <c r="OPK153" s="22"/>
      <c r="OPL153" s="22"/>
      <c r="OPM153" s="22"/>
      <c r="OPN153" s="22"/>
      <c r="OPO153" s="22"/>
      <c r="OPP153" s="22"/>
      <c r="OPQ153" s="22"/>
      <c r="OPR153" s="22"/>
      <c r="OPS153" s="22"/>
      <c r="OPT153" s="22"/>
      <c r="OPU153" s="22"/>
      <c r="OPV153" s="22"/>
      <c r="OPW153" s="22"/>
      <c r="OPX153" s="22"/>
      <c r="OPY153" s="22"/>
      <c r="OPZ153" s="22"/>
      <c r="OQA153" s="22"/>
      <c r="OQB153" s="22"/>
      <c r="OQC153" s="22"/>
      <c r="OQD153" s="22"/>
      <c r="OQE153" s="22"/>
      <c r="OQF153" s="22"/>
      <c r="OQG153" s="22"/>
      <c r="OQH153" s="22"/>
      <c r="OQI153" s="22"/>
      <c r="OQJ153" s="22"/>
      <c r="OQK153" s="22"/>
      <c r="OQL153" s="22"/>
      <c r="OQM153" s="22"/>
      <c r="OQN153" s="22"/>
      <c r="OQO153" s="22"/>
      <c r="OQP153" s="22"/>
      <c r="OQQ153" s="22"/>
      <c r="OQR153" s="22"/>
      <c r="OQS153" s="22"/>
      <c r="OQT153" s="22"/>
      <c r="OQU153" s="22"/>
      <c r="OQV153" s="22"/>
      <c r="OQW153" s="22"/>
      <c r="OQX153" s="22"/>
      <c r="OQY153" s="22"/>
      <c r="OQZ153" s="22"/>
      <c r="ORA153" s="22"/>
      <c r="ORB153" s="22"/>
      <c r="ORC153" s="22"/>
      <c r="ORD153" s="22"/>
      <c r="ORE153" s="22"/>
      <c r="ORF153" s="22"/>
      <c r="ORG153" s="22"/>
      <c r="ORH153" s="22"/>
      <c r="ORI153" s="22"/>
      <c r="ORJ153" s="22"/>
      <c r="ORK153" s="22"/>
      <c r="ORL153" s="22"/>
      <c r="ORM153" s="22"/>
      <c r="ORN153" s="22"/>
      <c r="ORO153" s="22"/>
      <c r="ORP153" s="22"/>
      <c r="ORQ153" s="22"/>
      <c r="ORR153" s="22"/>
      <c r="ORS153" s="22"/>
      <c r="ORT153" s="22"/>
      <c r="ORU153" s="22"/>
      <c r="ORV153" s="22"/>
      <c r="ORW153" s="22"/>
      <c r="ORX153" s="22"/>
      <c r="ORY153" s="22"/>
      <c r="ORZ153" s="22"/>
      <c r="OSA153" s="22"/>
      <c r="OSB153" s="22"/>
      <c r="OSC153" s="22"/>
      <c r="OSD153" s="22"/>
      <c r="OSE153" s="22"/>
      <c r="OSF153" s="22"/>
      <c r="OSG153" s="22"/>
      <c r="OSH153" s="22"/>
      <c r="OSI153" s="22"/>
      <c r="OSJ153" s="22"/>
      <c r="OSK153" s="22"/>
      <c r="OSL153" s="22"/>
      <c r="OSM153" s="22"/>
      <c r="OSN153" s="22"/>
      <c r="OSO153" s="22"/>
      <c r="OSP153" s="22"/>
      <c r="OSQ153" s="22"/>
      <c r="OSR153" s="22"/>
      <c r="OSS153" s="22"/>
      <c r="OST153" s="22"/>
      <c r="OSU153" s="22"/>
      <c r="OSV153" s="22"/>
      <c r="OSW153" s="22"/>
      <c r="OSX153" s="22"/>
      <c r="OSY153" s="22"/>
      <c r="OSZ153" s="22"/>
      <c r="OTA153" s="22"/>
      <c r="OTB153" s="22"/>
      <c r="OTC153" s="22"/>
      <c r="OTD153" s="22"/>
      <c r="OTE153" s="22"/>
      <c r="OTF153" s="22"/>
      <c r="OTG153" s="22"/>
      <c r="OTH153" s="22"/>
      <c r="OTI153" s="22"/>
      <c r="OTJ153" s="22"/>
      <c r="OTK153" s="22"/>
      <c r="OTL153" s="22"/>
      <c r="OTM153" s="22"/>
      <c r="OTN153" s="22"/>
      <c r="OTO153" s="22"/>
      <c r="OTP153" s="22"/>
      <c r="OTQ153" s="22"/>
      <c r="OTR153" s="22"/>
      <c r="OTS153" s="22"/>
      <c r="OTT153" s="22"/>
      <c r="OTU153" s="22"/>
      <c r="OTV153" s="22"/>
      <c r="OTW153" s="22"/>
      <c r="OTX153" s="22"/>
      <c r="OTY153" s="22"/>
      <c r="OTZ153" s="22"/>
      <c r="OUA153" s="22"/>
      <c r="OUB153" s="22"/>
      <c r="OUC153" s="22"/>
      <c r="OUD153" s="22"/>
      <c r="OUE153" s="22"/>
      <c r="OUF153" s="22"/>
      <c r="OUG153" s="22"/>
      <c r="OUH153" s="22"/>
      <c r="OUI153" s="22"/>
      <c r="OUJ153" s="22"/>
      <c r="OUK153" s="22"/>
      <c r="OUL153" s="22"/>
      <c r="OUM153" s="22"/>
      <c r="OUN153" s="22"/>
      <c r="OUO153" s="22"/>
      <c r="OUP153" s="22"/>
      <c r="OUQ153" s="22"/>
      <c r="OUR153" s="22"/>
      <c r="OUS153" s="22"/>
      <c r="OUT153" s="22"/>
      <c r="OUU153" s="22"/>
      <c r="OUV153" s="22"/>
      <c r="OUW153" s="22"/>
      <c r="OUX153" s="22"/>
      <c r="OUY153" s="22"/>
      <c r="OUZ153" s="22"/>
      <c r="OVA153" s="22"/>
      <c r="OVB153" s="22"/>
      <c r="OVC153" s="22"/>
      <c r="OVD153" s="22"/>
      <c r="OVE153" s="22"/>
      <c r="OVF153" s="22"/>
      <c r="OVG153" s="22"/>
      <c r="OVH153" s="22"/>
      <c r="OVI153" s="22"/>
      <c r="OVJ153" s="22"/>
      <c r="OVK153" s="22"/>
      <c r="OVL153" s="22"/>
      <c r="OVM153" s="22"/>
      <c r="OVN153" s="22"/>
      <c r="OVO153" s="22"/>
      <c r="OVP153" s="22"/>
      <c r="OVQ153" s="22"/>
      <c r="OVR153" s="22"/>
      <c r="OVS153" s="22"/>
      <c r="OVT153" s="22"/>
      <c r="OVU153" s="22"/>
      <c r="OVV153" s="22"/>
      <c r="OVW153" s="22"/>
      <c r="OVX153" s="22"/>
      <c r="OVY153" s="22"/>
      <c r="OVZ153" s="22"/>
      <c r="OWA153" s="22"/>
      <c r="OWB153" s="22"/>
      <c r="OWC153" s="22"/>
      <c r="OWD153" s="22"/>
      <c r="OWE153" s="22"/>
      <c r="OWF153" s="22"/>
      <c r="OWG153" s="22"/>
      <c r="OWH153" s="22"/>
      <c r="OWI153" s="22"/>
      <c r="OWJ153" s="22"/>
      <c r="OWK153" s="22"/>
      <c r="OWL153" s="22"/>
      <c r="OWM153" s="22"/>
      <c r="OWN153" s="22"/>
      <c r="OWO153" s="22"/>
      <c r="OWP153" s="22"/>
      <c r="OWQ153" s="22"/>
      <c r="OWR153" s="22"/>
      <c r="OWS153" s="22"/>
      <c r="OWT153" s="22"/>
      <c r="OWU153" s="22"/>
      <c r="OWV153" s="22"/>
      <c r="OWW153" s="22"/>
      <c r="OWX153" s="22"/>
      <c r="OWY153" s="22"/>
      <c r="OWZ153" s="22"/>
      <c r="OXA153" s="22"/>
      <c r="OXB153" s="22"/>
      <c r="OXC153" s="22"/>
      <c r="OXD153" s="22"/>
      <c r="OXE153" s="22"/>
      <c r="OXF153" s="22"/>
      <c r="OXG153" s="22"/>
      <c r="OXH153" s="22"/>
      <c r="OXI153" s="22"/>
      <c r="OXJ153" s="22"/>
      <c r="OXK153" s="22"/>
      <c r="OXL153" s="22"/>
      <c r="OXM153" s="22"/>
      <c r="OXN153" s="22"/>
      <c r="OXO153" s="22"/>
      <c r="OXP153" s="22"/>
      <c r="OXQ153" s="22"/>
      <c r="OXR153" s="22"/>
      <c r="OXS153" s="22"/>
      <c r="OXT153" s="22"/>
      <c r="OXU153" s="22"/>
      <c r="OXV153" s="22"/>
      <c r="OXW153" s="22"/>
      <c r="OXX153" s="22"/>
      <c r="OXY153" s="22"/>
      <c r="OXZ153" s="22"/>
      <c r="OYA153" s="22"/>
      <c r="OYB153" s="22"/>
      <c r="OYC153" s="22"/>
      <c r="OYD153" s="22"/>
      <c r="OYE153" s="22"/>
      <c r="OYF153" s="22"/>
      <c r="OYG153" s="22"/>
      <c r="OYH153" s="22"/>
      <c r="OYI153" s="22"/>
      <c r="OYJ153" s="22"/>
      <c r="OYK153" s="22"/>
      <c r="OYL153" s="22"/>
      <c r="OYM153" s="22"/>
      <c r="OYN153" s="22"/>
      <c r="OYO153" s="22"/>
      <c r="OYP153" s="22"/>
      <c r="OYQ153" s="22"/>
      <c r="OYR153" s="22"/>
      <c r="OYS153" s="22"/>
      <c r="OYT153" s="22"/>
      <c r="OYU153" s="22"/>
      <c r="OYV153" s="22"/>
      <c r="OYW153" s="22"/>
      <c r="OYX153" s="22"/>
      <c r="OYY153" s="22"/>
      <c r="OYZ153" s="22"/>
      <c r="OZA153" s="22"/>
      <c r="OZB153" s="22"/>
      <c r="OZC153" s="22"/>
      <c r="OZD153" s="22"/>
      <c r="OZE153" s="22"/>
      <c r="OZF153" s="22"/>
      <c r="OZG153" s="22"/>
      <c r="OZH153" s="22"/>
      <c r="OZI153" s="22"/>
      <c r="OZJ153" s="22"/>
      <c r="OZK153" s="22"/>
      <c r="OZL153" s="22"/>
      <c r="OZM153" s="22"/>
      <c r="OZN153" s="22"/>
      <c r="OZO153" s="22"/>
      <c r="OZP153" s="22"/>
      <c r="OZQ153" s="22"/>
      <c r="OZR153" s="22"/>
      <c r="OZS153" s="22"/>
      <c r="OZT153" s="22"/>
      <c r="OZU153" s="22"/>
      <c r="OZV153" s="22"/>
      <c r="OZW153" s="22"/>
      <c r="OZX153" s="22"/>
      <c r="OZY153" s="22"/>
      <c r="OZZ153" s="22"/>
      <c r="PAA153" s="22"/>
      <c r="PAB153" s="22"/>
      <c r="PAC153" s="22"/>
      <c r="PAD153" s="22"/>
      <c r="PAE153" s="22"/>
      <c r="PAF153" s="22"/>
      <c r="PAG153" s="22"/>
      <c r="PAH153" s="22"/>
      <c r="PAI153" s="22"/>
      <c r="PAJ153" s="22"/>
      <c r="PAK153" s="22"/>
      <c r="PAL153" s="22"/>
      <c r="PAM153" s="22"/>
      <c r="PAN153" s="22"/>
      <c r="PAO153" s="22"/>
      <c r="PAP153" s="22"/>
      <c r="PAQ153" s="22"/>
      <c r="PAR153" s="22"/>
      <c r="PAS153" s="22"/>
      <c r="PAT153" s="22"/>
      <c r="PAU153" s="22"/>
      <c r="PAV153" s="22"/>
      <c r="PAW153" s="22"/>
      <c r="PAX153" s="22"/>
      <c r="PAY153" s="22"/>
      <c r="PAZ153" s="22"/>
      <c r="PBA153" s="22"/>
      <c r="PBB153" s="22"/>
      <c r="PBC153" s="22"/>
      <c r="PBD153" s="22"/>
      <c r="PBE153" s="22"/>
      <c r="PBF153" s="22"/>
      <c r="PBG153" s="22"/>
      <c r="PBH153" s="22"/>
      <c r="PBI153" s="22"/>
      <c r="PBJ153" s="22"/>
      <c r="PBK153" s="22"/>
      <c r="PBL153" s="22"/>
      <c r="PBM153" s="22"/>
      <c r="PBN153" s="22"/>
      <c r="PBO153" s="22"/>
      <c r="PBP153" s="22"/>
      <c r="PBQ153" s="22"/>
      <c r="PBR153" s="22"/>
      <c r="PBS153" s="22"/>
      <c r="PBT153" s="22"/>
      <c r="PBU153" s="22"/>
      <c r="PBV153" s="22"/>
      <c r="PBW153" s="22"/>
      <c r="PBX153" s="22"/>
      <c r="PBY153" s="22"/>
      <c r="PBZ153" s="22"/>
      <c r="PCA153" s="22"/>
      <c r="PCB153" s="22"/>
      <c r="PCC153" s="22"/>
      <c r="PCD153" s="22"/>
      <c r="PCE153" s="22"/>
      <c r="PCF153" s="22"/>
      <c r="PCG153" s="22"/>
      <c r="PCH153" s="22"/>
      <c r="PCI153" s="22"/>
      <c r="PCJ153" s="22"/>
      <c r="PCK153" s="22"/>
      <c r="PCL153" s="22"/>
      <c r="PCM153" s="22"/>
      <c r="PCN153" s="22"/>
      <c r="PCO153" s="22"/>
      <c r="PCP153" s="22"/>
      <c r="PCQ153" s="22"/>
      <c r="PCR153" s="22"/>
      <c r="PCS153" s="22"/>
      <c r="PCT153" s="22"/>
      <c r="PCU153" s="22"/>
      <c r="PCV153" s="22"/>
      <c r="PCW153" s="22"/>
      <c r="PCX153" s="22"/>
      <c r="PCY153" s="22"/>
      <c r="PCZ153" s="22"/>
      <c r="PDA153" s="22"/>
      <c r="PDB153" s="22"/>
      <c r="PDC153" s="22"/>
      <c r="PDD153" s="22"/>
      <c r="PDE153" s="22"/>
      <c r="PDF153" s="22"/>
      <c r="PDG153" s="22"/>
      <c r="PDH153" s="22"/>
      <c r="PDI153" s="22"/>
      <c r="PDJ153" s="22"/>
      <c r="PDK153" s="22"/>
      <c r="PDL153" s="22"/>
      <c r="PDM153" s="22"/>
      <c r="PDN153" s="22"/>
      <c r="PDO153" s="22"/>
      <c r="PDP153" s="22"/>
      <c r="PDQ153" s="22"/>
      <c r="PDR153" s="22"/>
      <c r="PDS153" s="22"/>
      <c r="PDT153" s="22"/>
      <c r="PDU153" s="22"/>
      <c r="PDV153" s="22"/>
      <c r="PDW153" s="22"/>
      <c r="PDX153" s="22"/>
      <c r="PDY153" s="22"/>
      <c r="PDZ153" s="22"/>
      <c r="PEA153" s="22"/>
      <c r="PEB153" s="22"/>
      <c r="PEC153" s="22"/>
      <c r="PED153" s="22"/>
      <c r="PEE153" s="22"/>
      <c r="PEF153" s="22"/>
      <c r="PEG153" s="22"/>
      <c r="PEH153" s="22"/>
      <c r="PEI153" s="22"/>
      <c r="PEJ153" s="22"/>
      <c r="PEK153" s="22"/>
      <c r="PEL153" s="22"/>
      <c r="PEM153" s="22"/>
      <c r="PEN153" s="22"/>
      <c r="PEO153" s="22"/>
      <c r="PEP153" s="22"/>
      <c r="PEQ153" s="22"/>
      <c r="PER153" s="22"/>
      <c r="PES153" s="22"/>
      <c r="PET153" s="22"/>
      <c r="PEU153" s="22"/>
      <c r="PEV153" s="22"/>
      <c r="PEW153" s="22"/>
      <c r="PEX153" s="22"/>
      <c r="PEY153" s="22"/>
      <c r="PEZ153" s="22"/>
      <c r="PFA153" s="22"/>
      <c r="PFB153" s="22"/>
      <c r="PFC153" s="22"/>
      <c r="PFD153" s="22"/>
      <c r="PFE153" s="22"/>
      <c r="PFF153" s="22"/>
      <c r="PFG153" s="22"/>
      <c r="PFH153" s="22"/>
      <c r="PFI153" s="22"/>
      <c r="PFJ153" s="22"/>
      <c r="PFK153" s="22"/>
      <c r="PFL153" s="22"/>
      <c r="PFM153" s="22"/>
      <c r="PFN153" s="22"/>
      <c r="PFO153" s="22"/>
      <c r="PFP153" s="22"/>
      <c r="PFQ153" s="22"/>
      <c r="PFR153" s="22"/>
      <c r="PFS153" s="22"/>
      <c r="PFT153" s="22"/>
      <c r="PFU153" s="22"/>
      <c r="PFV153" s="22"/>
      <c r="PFW153" s="22"/>
      <c r="PFX153" s="22"/>
      <c r="PFY153" s="22"/>
      <c r="PFZ153" s="22"/>
      <c r="PGA153" s="22"/>
      <c r="PGB153" s="22"/>
      <c r="PGC153" s="22"/>
      <c r="PGD153" s="22"/>
      <c r="PGE153" s="22"/>
      <c r="PGF153" s="22"/>
      <c r="PGG153" s="22"/>
      <c r="PGH153" s="22"/>
      <c r="PGI153" s="22"/>
      <c r="PGJ153" s="22"/>
      <c r="PGK153" s="22"/>
      <c r="PGL153" s="22"/>
      <c r="PGM153" s="22"/>
      <c r="PGN153" s="22"/>
      <c r="PGO153" s="22"/>
      <c r="PGP153" s="22"/>
      <c r="PGQ153" s="22"/>
      <c r="PGR153" s="22"/>
      <c r="PGS153" s="22"/>
      <c r="PGT153" s="22"/>
      <c r="PGU153" s="22"/>
      <c r="PGV153" s="22"/>
      <c r="PGW153" s="22"/>
      <c r="PGX153" s="22"/>
      <c r="PGY153" s="22"/>
      <c r="PGZ153" s="22"/>
      <c r="PHA153" s="22"/>
      <c r="PHB153" s="22"/>
      <c r="PHC153" s="22"/>
      <c r="PHD153" s="22"/>
      <c r="PHE153" s="22"/>
      <c r="PHF153" s="22"/>
      <c r="PHG153" s="22"/>
      <c r="PHH153" s="22"/>
      <c r="PHI153" s="22"/>
      <c r="PHJ153" s="22"/>
      <c r="PHK153" s="22"/>
      <c r="PHL153" s="22"/>
      <c r="PHM153" s="22"/>
      <c r="PHN153" s="22"/>
      <c r="PHO153" s="22"/>
      <c r="PHP153" s="22"/>
      <c r="PHQ153" s="22"/>
      <c r="PHR153" s="22"/>
      <c r="PHS153" s="22"/>
      <c r="PHT153" s="22"/>
      <c r="PHU153" s="22"/>
      <c r="PHV153" s="22"/>
      <c r="PHW153" s="22"/>
      <c r="PHX153" s="22"/>
      <c r="PHY153" s="22"/>
      <c r="PHZ153" s="22"/>
      <c r="PIA153" s="22"/>
      <c r="PIB153" s="22"/>
      <c r="PIC153" s="22"/>
      <c r="PID153" s="22"/>
      <c r="PIE153" s="22"/>
      <c r="PIF153" s="22"/>
      <c r="PIG153" s="22"/>
      <c r="PIH153" s="22"/>
      <c r="PII153" s="22"/>
      <c r="PIJ153" s="22"/>
      <c r="PIK153" s="22"/>
      <c r="PIL153" s="22"/>
      <c r="PIM153" s="22"/>
      <c r="PIN153" s="22"/>
      <c r="PIO153" s="22"/>
      <c r="PIP153" s="22"/>
      <c r="PIQ153" s="22"/>
      <c r="PIR153" s="22"/>
      <c r="PIS153" s="22"/>
      <c r="PIT153" s="22"/>
      <c r="PIU153" s="22"/>
      <c r="PIV153" s="22"/>
      <c r="PIW153" s="22"/>
      <c r="PIX153" s="22"/>
      <c r="PIY153" s="22"/>
      <c r="PIZ153" s="22"/>
      <c r="PJA153" s="22"/>
      <c r="PJB153" s="22"/>
      <c r="PJC153" s="22"/>
      <c r="PJD153" s="22"/>
      <c r="PJE153" s="22"/>
      <c r="PJF153" s="22"/>
      <c r="PJG153" s="22"/>
      <c r="PJH153" s="22"/>
      <c r="PJI153" s="22"/>
      <c r="PJJ153" s="22"/>
      <c r="PJK153" s="22"/>
      <c r="PJL153" s="22"/>
      <c r="PJM153" s="22"/>
      <c r="PJN153" s="22"/>
      <c r="PJO153" s="22"/>
      <c r="PJP153" s="22"/>
      <c r="PJQ153" s="22"/>
      <c r="PJR153" s="22"/>
      <c r="PJS153" s="22"/>
      <c r="PJT153" s="22"/>
      <c r="PJU153" s="22"/>
      <c r="PJV153" s="22"/>
      <c r="PJW153" s="22"/>
      <c r="PJX153" s="22"/>
      <c r="PJY153" s="22"/>
      <c r="PJZ153" s="22"/>
      <c r="PKA153" s="22"/>
      <c r="PKB153" s="22"/>
      <c r="PKC153" s="22"/>
      <c r="PKD153" s="22"/>
      <c r="PKE153" s="22"/>
      <c r="PKF153" s="22"/>
      <c r="PKG153" s="22"/>
      <c r="PKH153" s="22"/>
      <c r="PKI153" s="22"/>
      <c r="PKJ153" s="22"/>
      <c r="PKK153" s="22"/>
      <c r="PKL153" s="22"/>
      <c r="PKM153" s="22"/>
      <c r="PKN153" s="22"/>
      <c r="PKO153" s="22"/>
      <c r="PKP153" s="22"/>
      <c r="PKQ153" s="22"/>
      <c r="PKR153" s="22"/>
      <c r="PKS153" s="22"/>
      <c r="PKT153" s="22"/>
      <c r="PKU153" s="22"/>
      <c r="PKV153" s="22"/>
      <c r="PKW153" s="22"/>
      <c r="PKX153" s="22"/>
      <c r="PKY153" s="22"/>
      <c r="PKZ153" s="22"/>
      <c r="PLA153" s="22"/>
      <c r="PLB153" s="22"/>
      <c r="PLC153" s="22"/>
      <c r="PLD153" s="22"/>
      <c r="PLE153" s="22"/>
      <c r="PLF153" s="22"/>
      <c r="PLG153" s="22"/>
      <c r="PLH153" s="22"/>
      <c r="PLI153" s="22"/>
      <c r="PLJ153" s="22"/>
      <c r="PLK153" s="22"/>
      <c r="PLL153" s="22"/>
      <c r="PLM153" s="22"/>
      <c r="PLN153" s="22"/>
      <c r="PLO153" s="22"/>
      <c r="PLP153" s="22"/>
      <c r="PLQ153" s="22"/>
      <c r="PLR153" s="22"/>
      <c r="PLS153" s="22"/>
      <c r="PLT153" s="22"/>
      <c r="PLU153" s="22"/>
      <c r="PLV153" s="22"/>
      <c r="PLW153" s="22"/>
      <c r="PLX153" s="22"/>
      <c r="PLY153" s="22"/>
      <c r="PLZ153" s="22"/>
      <c r="PMA153" s="22"/>
      <c r="PMB153" s="22"/>
      <c r="PMC153" s="22"/>
      <c r="PMD153" s="22"/>
      <c r="PME153" s="22"/>
      <c r="PMF153" s="22"/>
      <c r="PMG153" s="22"/>
      <c r="PMH153" s="22"/>
      <c r="PMI153" s="22"/>
      <c r="PMJ153" s="22"/>
      <c r="PMK153" s="22"/>
      <c r="PML153" s="22"/>
      <c r="PMM153" s="22"/>
      <c r="PMN153" s="22"/>
      <c r="PMO153" s="22"/>
      <c r="PMP153" s="22"/>
      <c r="PMQ153" s="22"/>
      <c r="PMR153" s="22"/>
      <c r="PMS153" s="22"/>
      <c r="PMT153" s="22"/>
      <c r="PMU153" s="22"/>
      <c r="PMV153" s="22"/>
      <c r="PMW153" s="22"/>
      <c r="PMX153" s="22"/>
      <c r="PMY153" s="22"/>
      <c r="PMZ153" s="22"/>
      <c r="PNA153" s="22"/>
      <c r="PNB153" s="22"/>
      <c r="PNC153" s="22"/>
      <c r="PND153" s="22"/>
      <c r="PNE153" s="22"/>
      <c r="PNF153" s="22"/>
      <c r="PNG153" s="22"/>
      <c r="PNH153" s="22"/>
      <c r="PNI153" s="22"/>
      <c r="PNJ153" s="22"/>
      <c r="PNK153" s="22"/>
      <c r="PNL153" s="22"/>
      <c r="PNM153" s="22"/>
      <c r="PNN153" s="22"/>
      <c r="PNO153" s="22"/>
      <c r="PNP153" s="22"/>
      <c r="PNQ153" s="22"/>
      <c r="PNR153" s="22"/>
      <c r="PNS153" s="22"/>
      <c r="PNT153" s="22"/>
      <c r="PNU153" s="22"/>
      <c r="PNV153" s="22"/>
      <c r="PNW153" s="22"/>
      <c r="PNX153" s="22"/>
      <c r="PNY153" s="22"/>
      <c r="PNZ153" s="22"/>
      <c r="POA153" s="22"/>
      <c r="POB153" s="22"/>
      <c r="POC153" s="22"/>
      <c r="POD153" s="22"/>
      <c r="POE153" s="22"/>
      <c r="POF153" s="22"/>
      <c r="POG153" s="22"/>
      <c r="POH153" s="22"/>
      <c r="POI153" s="22"/>
      <c r="POJ153" s="22"/>
      <c r="POK153" s="22"/>
      <c r="POL153" s="22"/>
      <c r="POM153" s="22"/>
      <c r="PON153" s="22"/>
      <c r="POO153" s="22"/>
      <c r="POP153" s="22"/>
      <c r="POQ153" s="22"/>
      <c r="POR153" s="22"/>
      <c r="POS153" s="22"/>
      <c r="POT153" s="22"/>
      <c r="POU153" s="22"/>
      <c r="POV153" s="22"/>
      <c r="POW153" s="22"/>
      <c r="POX153" s="22"/>
      <c r="POY153" s="22"/>
      <c r="POZ153" s="22"/>
      <c r="PPA153" s="22"/>
      <c r="PPB153" s="22"/>
      <c r="PPC153" s="22"/>
      <c r="PPD153" s="22"/>
      <c r="PPE153" s="22"/>
      <c r="PPF153" s="22"/>
      <c r="PPG153" s="22"/>
      <c r="PPH153" s="22"/>
      <c r="PPI153" s="22"/>
      <c r="PPJ153" s="22"/>
      <c r="PPK153" s="22"/>
      <c r="PPL153" s="22"/>
      <c r="PPM153" s="22"/>
      <c r="PPN153" s="22"/>
      <c r="PPO153" s="22"/>
      <c r="PPP153" s="22"/>
      <c r="PPQ153" s="22"/>
      <c r="PPR153" s="22"/>
      <c r="PPS153" s="22"/>
      <c r="PPT153" s="22"/>
      <c r="PPU153" s="22"/>
      <c r="PPV153" s="22"/>
      <c r="PPW153" s="22"/>
      <c r="PPX153" s="22"/>
      <c r="PPY153" s="22"/>
      <c r="PPZ153" s="22"/>
      <c r="PQA153" s="22"/>
      <c r="PQB153" s="22"/>
      <c r="PQC153" s="22"/>
      <c r="PQD153" s="22"/>
      <c r="PQE153" s="22"/>
      <c r="PQF153" s="22"/>
      <c r="PQG153" s="22"/>
      <c r="PQH153" s="22"/>
      <c r="PQI153" s="22"/>
      <c r="PQJ153" s="22"/>
      <c r="PQK153" s="22"/>
      <c r="PQL153" s="22"/>
      <c r="PQM153" s="22"/>
      <c r="PQN153" s="22"/>
      <c r="PQO153" s="22"/>
      <c r="PQP153" s="22"/>
      <c r="PQQ153" s="22"/>
      <c r="PQR153" s="22"/>
      <c r="PQS153" s="22"/>
      <c r="PQT153" s="22"/>
      <c r="PQU153" s="22"/>
      <c r="PQV153" s="22"/>
      <c r="PQW153" s="22"/>
      <c r="PQX153" s="22"/>
      <c r="PQY153" s="22"/>
      <c r="PQZ153" s="22"/>
      <c r="PRA153" s="22"/>
      <c r="PRB153" s="22"/>
      <c r="PRC153" s="22"/>
      <c r="PRD153" s="22"/>
      <c r="PRE153" s="22"/>
      <c r="PRF153" s="22"/>
      <c r="PRG153" s="22"/>
      <c r="PRH153" s="22"/>
      <c r="PRI153" s="22"/>
      <c r="PRJ153" s="22"/>
      <c r="PRK153" s="22"/>
      <c r="PRL153" s="22"/>
      <c r="PRM153" s="22"/>
      <c r="PRN153" s="22"/>
      <c r="PRO153" s="22"/>
      <c r="PRP153" s="22"/>
      <c r="PRQ153" s="22"/>
      <c r="PRR153" s="22"/>
      <c r="PRS153" s="22"/>
      <c r="PRT153" s="22"/>
      <c r="PRU153" s="22"/>
      <c r="PRV153" s="22"/>
      <c r="PRW153" s="22"/>
      <c r="PRX153" s="22"/>
      <c r="PRY153" s="22"/>
      <c r="PRZ153" s="22"/>
      <c r="PSA153" s="22"/>
      <c r="PSB153" s="22"/>
      <c r="PSC153" s="22"/>
      <c r="PSD153" s="22"/>
      <c r="PSE153" s="22"/>
      <c r="PSF153" s="22"/>
      <c r="PSG153" s="22"/>
      <c r="PSH153" s="22"/>
      <c r="PSI153" s="22"/>
      <c r="PSJ153" s="22"/>
      <c r="PSK153" s="22"/>
      <c r="PSL153" s="22"/>
      <c r="PSM153" s="22"/>
      <c r="PSN153" s="22"/>
      <c r="PSO153" s="22"/>
      <c r="PSP153" s="22"/>
      <c r="PSQ153" s="22"/>
      <c r="PSR153" s="22"/>
      <c r="PSS153" s="22"/>
      <c r="PST153" s="22"/>
      <c r="PSU153" s="22"/>
      <c r="PSV153" s="22"/>
      <c r="PSW153" s="22"/>
      <c r="PSX153" s="22"/>
      <c r="PSY153" s="22"/>
      <c r="PSZ153" s="22"/>
      <c r="PTA153" s="22"/>
      <c r="PTB153" s="22"/>
      <c r="PTC153" s="22"/>
      <c r="PTD153" s="22"/>
      <c r="PTE153" s="22"/>
      <c r="PTF153" s="22"/>
      <c r="PTG153" s="22"/>
      <c r="PTH153" s="22"/>
      <c r="PTI153" s="22"/>
      <c r="PTJ153" s="22"/>
      <c r="PTK153" s="22"/>
      <c r="PTL153" s="22"/>
      <c r="PTM153" s="22"/>
      <c r="PTN153" s="22"/>
      <c r="PTO153" s="22"/>
      <c r="PTP153" s="22"/>
      <c r="PTQ153" s="22"/>
      <c r="PTR153" s="22"/>
      <c r="PTS153" s="22"/>
      <c r="PTT153" s="22"/>
      <c r="PTU153" s="22"/>
      <c r="PTV153" s="22"/>
      <c r="PTW153" s="22"/>
      <c r="PTX153" s="22"/>
      <c r="PTY153" s="22"/>
      <c r="PTZ153" s="22"/>
      <c r="PUA153" s="22"/>
      <c r="PUB153" s="22"/>
      <c r="PUC153" s="22"/>
      <c r="PUD153" s="22"/>
      <c r="PUE153" s="22"/>
      <c r="PUF153" s="22"/>
      <c r="PUG153" s="22"/>
      <c r="PUH153" s="22"/>
      <c r="PUI153" s="22"/>
      <c r="PUJ153" s="22"/>
      <c r="PUK153" s="22"/>
      <c r="PUL153" s="22"/>
      <c r="PUM153" s="22"/>
      <c r="PUN153" s="22"/>
      <c r="PUO153" s="22"/>
      <c r="PUP153" s="22"/>
      <c r="PUQ153" s="22"/>
      <c r="PUR153" s="22"/>
      <c r="PUS153" s="22"/>
      <c r="PUT153" s="22"/>
      <c r="PUU153" s="22"/>
      <c r="PUV153" s="22"/>
      <c r="PUW153" s="22"/>
      <c r="PUX153" s="22"/>
      <c r="PUY153" s="22"/>
      <c r="PUZ153" s="22"/>
      <c r="PVA153" s="22"/>
      <c r="PVB153" s="22"/>
      <c r="PVC153" s="22"/>
      <c r="PVD153" s="22"/>
      <c r="PVE153" s="22"/>
      <c r="PVF153" s="22"/>
      <c r="PVG153" s="22"/>
      <c r="PVH153" s="22"/>
      <c r="PVI153" s="22"/>
      <c r="PVJ153" s="22"/>
      <c r="PVK153" s="22"/>
      <c r="PVL153" s="22"/>
      <c r="PVM153" s="22"/>
      <c r="PVN153" s="22"/>
      <c r="PVO153" s="22"/>
      <c r="PVP153" s="22"/>
      <c r="PVQ153" s="22"/>
      <c r="PVR153" s="22"/>
      <c r="PVS153" s="22"/>
      <c r="PVT153" s="22"/>
      <c r="PVU153" s="22"/>
      <c r="PVV153" s="22"/>
      <c r="PVW153" s="22"/>
      <c r="PVX153" s="22"/>
      <c r="PVY153" s="22"/>
      <c r="PVZ153" s="22"/>
      <c r="PWA153" s="22"/>
      <c r="PWB153" s="22"/>
      <c r="PWC153" s="22"/>
      <c r="PWD153" s="22"/>
      <c r="PWE153" s="22"/>
      <c r="PWF153" s="22"/>
      <c r="PWG153" s="22"/>
      <c r="PWH153" s="22"/>
      <c r="PWI153" s="22"/>
      <c r="PWJ153" s="22"/>
      <c r="PWK153" s="22"/>
      <c r="PWL153" s="22"/>
      <c r="PWM153" s="22"/>
      <c r="PWN153" s="22"/>
      <c r="PWO153" s="22"/>
      <c r="PWP153" s="22"/>
      <c r="PWQ153" s="22"/>
      <c r="PWR153" s="22"/>
      <c r="PWS153" s="22"/>
      <c r="PWT153" s="22"/>
      <c r="PWU153" s="22"/>
      <c r="PWV153" s="22"/>
      <c r="PWW153" s="22"/>
      <c r="PWX153" s="22"/>
      <c r="PWY153" s="22"/>
      <c r="PWZ153" s="22"/>
      <c r="PXA153" s="22"/>
      <c r="PXB153" s="22"/>
      <c r="PXC153" s="22"/>
      <c r="PXD153" s="22"/>
      <c r="PXE153" s="22"/>
      <c r="PXF153" s="22"/>
      <c r="PXG153" s="22"/>
      <c r="PXH153" s="22"/>
      <c r="PXI153" s="22"/>
      <c r="PXJ153" s="22"/>
      <c r="PXK153" s="22"/>
      <c r="PXL153" s="22"/>
      <c r="PXM153" s="22"/>
      <c r="PXN153" s="22"/>
      <c r="PXO153" s="22"/>
      <c r="PXP153" s="22"/>
      <c r="PXQ153" s="22"/>
      <c r="PXR153" s="22"/>
      <c r="PXS153" s="22"/>
      <c r="PXT153" s="22"/>
      <c r="PXU153" s="22"/>
      <c r="PXV153" s="22"/>
      <c r="PXW153" s="22"/>
      <c r="PXX153" s="22"/>
      <c r="PXY153" s="22"/>
      <c r="PXZ153" s="22"/>
      <c r="PYA153" s="22"/>
      <c r="PYB153" s="22"/>
      <c r="PYC153" s="22"/>
      <c r="PYD153" s="22"/>
      <c r="PYE153" s="22"/>
      <c r="PYF153" s="22"/>
      <c r="PYG153" s="22"/>
      <c r="PYH153" s="22"/>
      <c r="PYI153" s="22"/>
      <c r="PYJ153" s="22"/>
      <c r="PYK153" s="22"/>
      <c r="PYL153" s="22"/>
      <c r="PYM153" s="22"/>
      <c r="PYN153" s="22"/>
      <c r="PYO153" s="22"/>
      <c r="PYP153" s="22"/>
      <c r="PYQ153" s="22"/>
      <c r="PYR153" s="22"/>
      <c r="PYS153" s="22"/>
      <c r="PYT153" s="22"/>
      <c r="PYU153" s="22"/>
      <c r="PYV153" s="22"/>
      <c r="PYW153" s="22"/>
      <c r="PYX153" s="22"/>
      <c r="PYY153" s="22"/>
      <c r="PYZ153" s="22"/>
      <c r="PZA153" s="22"/>
      <c r="PZB153" s="22"/>
      <c r="PZC153" s="22"/>
      <c r="PZD153" s="22"/>
      <c r="PZE153" s="22"/>
      <c r="PZF153" s="22"/>
      <c r="PZG153" s="22"/>
      <c r="PZH153" s="22"/>
      <c r="PZI153" s="22"/>
      <c r="PZJ153" s="22"/>
      <c r="PZK153" s="22"/>
      <c r="PZL153" s="22"/>
      <c r="PZM153" s="22"/>
      <c r="PZN153" s="22"/>
      <c r="PZO153" s="22"/>
      <c r="PZP153" s="22"/>
      <c r="PZQ153" s="22"/>
      <c r="PZR153" s="22"/>
      <c r="PZS153" s="22"/>
      <c r="PZT153" s="22"/>
      <c r="PZU153" s="22"/>
      <c r="PZV153" s="22"/>
      <c r="PZW153" s="22"/>
      <c r="PZX153" s="22"/>
      <c r="PZY153" s="22"/>
      <c r="PZZ153" s="22"/>
      <c r="QAA153" s="22"/>
      <c r="QAB153" s="22"/>
      <c r="QAC153" s="22"/>
      <c r="QAD153" s="22"/>
      <c r="QAE153" s="22"/>
      <c r="QAF153" s="22"/>
      <c r="QAG153" s="22"/>
      <c r="QAH153" s="22"/>
      <c r="QAI153" s="22"/>
      <c r="QAJ153" s="22"/>
      <c r="QAK153" s="22"/>
      <c r="QAL153" s="22"/>
      <c r="QAM153" s="22"/>
      <c r="QAN153" s="22"/>
      <c r="QAO153" s="22"/>
      <c r="QAP153" s="22"/>
      <c r="QAQ153" s="22"/>
      <c r="QAR153" s="22"/>
      <c r="QAS153" s="22"/>
      <c r="QAT153" s="22"/>
      <c r="QAU153" s="22"/>
      <c r="QAV153" s="22"/>
      <c r="QAW153" s="22"/>
      <c r="QAX153" s="22"/>
      <c r="QAY153" s="22"/>
      <c r="QAZ153" s="22"/>
      <c r="QBA153" s="22"/>
      <c r="QBB153" s="22"/>
      <c r="QBC153" s="22"/>
      <c r="QBD153" s="22"/>
      <c r="QBE153" s="22"/>
      <c r="QBF153" s="22"/>
      <c r="QBG153" s="22"/>
      <c r="QBH153" s="22"/>
      <c r="QBI153" s="22"/>
      <c r="QBJ153" s="22"/>
      <c r="QBK153" s="22"/>
      <c r="QBL153" s="22"/>
      <c r="QBM153" s="22"/>
      <c r="QBN153" s="22"/>
      <c r="QBO153" s="22"/>
      <c r="QBP153" s="22"/>
      <c r="QBQ153" s="22"/>
      <c r="QBR153" s="22"/>
      <c r="QBS153" s="22"/>
      <c r="QBT153" s="22"/>
      <c r="QBU153" s="22"/>
      <c r="QBV153" s="22"/>
      <c r="QBW153" s="22"/>
      <c r="QBX153" s="22"/>
      <c r="QBY153" s="22"/>
      <c r="QBZ153" s="22"/>
      <c r="QCA153" s="22"/>
      <c r="QCB153" s="22"/>
      <c r="QCC153" s="22"/>
      <c r="QCD153" s="22"/>
      <c r="QCE153" s="22"/>
      <c r="QCF153" s="22"/>
      <c r="QCG153" s="22"/>
      <c r="QCH153" s="22"/>
      <c r="QCI153" s="22"/>
      <c r="QCJ153" s="22"/>
      <c r="QCK153" s="22"/>
      <c r="QCL153" s="22"/>
      <c r="QCM153" s="22"/>
      <c r="QCN153" s="22"/>
      <c r="QCO153" s="22"/>
      <c r="QCP153" s="22"/>
      <c r="QCQ153" s="22"/>
      <c r="QCR153" s="22"/>
      <c r="QCS153" s="22"/>
      <c r="QCT153" s="22"/>
      <c r="QCU153" s="22"/>
      <c r="QCV153" s="22"/>
      <c r="QCW153" s="22"/>
      <c r="QCX153" s="22"/>
      <c r="QCY153" s="22"/>
      <c r="QCZ153" s="22"/>
      <c r="QDA153" s="22"/>
      <c r="QDB153" s="22"/>
      <c r="QDC153" s="22"/>
      <c r="QDD153" s="22"/>
      <c r="QDE153" s="22"/>
      <c r="QDF153" s="22"/>
      <c r="QDG153" s="22"/>
      <c r="QDH153" s="22"/>
      <c r="QDI153" s="22"/>
      <c r="QDJ153" s="22"/>
      <c r="QDK153" s="22"/>
      <c r="QDL153" s="22"/>
      <c r="QDM153" s="22"/>
      <c r="QDN153" s="22"/>
      <c r="QDO153" s="22"/>
      <c r="QDP153" s="22"/>
      <c r="QDQ153" s="22"/>
      <c r="QDR153" s="22"/>
      <c r="QDS153" s="22"/>
      <c r="QDT153" s="22"/>
      <c r="QDU153" s="22"/>
      <c r="QDV153" s="22"/>
      <c r="QDW153" s="22"/>
      <c r="QDX153" s="22"/>
      <c r="QDY153" s="22"/>
      <c r="QDZ153" s="22"/>
      <c r="QEA153" s="22"/>
      <c r="QEB153" s="22"/>
      <c r="QEC153" s="22"/>
      <c r="QED153" s="22"/>
      <c r="QEE153" s="22"/>
      <c r="QEF153" s="22"/>
      <c r="QEG153" s="22"/>
      <c r="QEH153" s="22"/>
      <c r="QEI153" s="22"/>
      <c r="QEJ153" s="22"/>
      <c r="QEK153" s="22"/>
      <c r="QEL153" s="22"/>
      <c r="QEM153" s="22"/>
      <c r="QEN153" s="22"/>
      <c r="QEO153" s="22"/>
      <c r="QEP153" s="22"/>
      <c r="QEQ153" s="22"/>
      <c r="QER153" s="22"/>
      <c r="QES153" s="22"/>
      <c r="QET153" s="22"/>
      <c r="QEU153" s="22"/>
      <c r="QEV153" s="22"/>
      <c r="QEW153" s="22"/>
      <c r="QEX153" s="22"/>
      <c r="QEY153" s="22"/>
      <c r="QEZ153" s="22"/>
      <c r="QFA153" s="22"/>
      <c r="QFB153" s="22"/>
      <c r="QFC153" s="22"/>
      <c r="QFD153" s="22"/>
      <c r="QFE153" s="22"/>
      <c r="QFF153" s="22"/>
      <c r="QFG153" s="22"/>
      <c r="QFH153" s="22"/>
      <c r="QFI153" s="22"/>
      <c r="QFJ153" s="22"/>
      <c r="QFK153" s="22"/>
      <c r="QFL153" s="22"/>
      <c r="QFM153" s="22"/>
      <c r="QFN153" s="22"/>
      <c r="QFO153" s="22"/>
      <c r="QFP153" s="22"/>
      <c r="QFQ153" s="22"/>
      <c r="QFR153" s="22"/>
      <c r="QFS153" s="22"/>
      <c r="QFT153" s="22"/>
      <c r="QFU153" s="22"/>
      <c r="QFV153" s="22"/>
      <c r="QFW153" s="22"/>
      <c r="QFX153" s="22"/>
      <c r="QFY153" s="22"/>
      <c r="QFZ153" s="22"/>
      <c r="QGA153" s="22"/>
      <c r="QGB153" s="22"/>
      <c r="QGC153" s="22"/>
      <c r="QGD153" s="22"/>
      <c r="QGE153" s="22"/>
      <c r="QGF153" s="22"/>
      <c r="QGG153" s="22"/>
      <c r="QGH153" s="22"/>
      <c r="QGI153" s="22"/>
      <c r="QGJ153" s="22"/>
      <c r="QGK153" s="22"/>
      <c r="QGL153" s="22"/>
      <c r="QGM153" s="22"/>
      <c r="QGN153" s="22"/>
      <c r="QGO153" s="22"/>
      <c r="QGP153" s="22"/>
      <c r="QGQ153" s="22"/>
      <c r="QGR153" s="22"/>
      <c r="QGS153" s="22"/>
      <c r="QGT153" s="22"/>
      <c r="QGU153" s="22"/>
      <c r="QGV153" s="22"/>
      <c r="QGW153" s="22"/>
      <c r="QGX153" s="22"/>
      <c r="QGY153" s="22"/>
      <c r="QGZ153" s="22"/>
      <c r="QHA153" s="22"/>
      <c r="QHB153" s="22"/>
      <c r="QHC153" s="22"/>
      <c r="QHD153" s="22"/>
      <c r="QHE153" s="22"/>
      <c r="QHF153" s="22"/>
      <c r="QHG153" s="22"/>
      <c r="QHH153" s="22"/>
      <c r="QHI153" s="22"/>
      <c r="QHJ153" s="22"/>
      <c r="QHK153" s="22"/>
      <c r="QHL153" s="22"/>
      <c r="QHM153" s="22"/>
      <c r="QHN153" s="22"/>
      <c r="QHO153" s="22"/>
      <c r="QHP153" s="22"/>
      <c r="QHQ153" s="22"/>
      <c r="QHR153" s="22"/>
      <c r="QHS153" s="22"/>
      <c r="QHT153" s="22"/>
      <c r="QHU153" s="22"/>
      <c r="QHV153" s="22"/>
      <c r="QHW153" s="22"/>
      <c r="QHX153" s="22"/>
      <c r="QHY153" s="22"/>
      <c r="QHZ153" s="22"/>
      <c r="QIA153" s="22"/>
      <c r="QIB153" s="22"/>
      <c r="QIC153" s="22"/>
      <c r="QID153" s="22"/>
      <c r="QIE153" s="22"/>
      <c r="QIF153" s="22"/>
      <c r="QIG153" s="22"/>
      <c r="QIH153" s="22"/>
      <c r="QII153" s="22"/>
      <c r="QIJ153" s="22"/>
      <c r="QIK153" s="22"/>
      <c r="QIL153" s="22"/>
      <c r="QIM153" s="22"/>
      <c r="QIN153" s="22"/>
      <c r="QIO153" s="22"/>
      <c r="QIP153" s="22"/>
      <c r="QIQ153" s="22"/>
      <c r="QIR153" s="22"/>
      <c r="QIS153" s="22"/>
      <c r="QIT153" s="22"/>
      <c r="QIU153" s="22"/>
      <c r="QIV153" s="22"/>
      <c r="QIW153" s="22"/>
      <c r="QIX153" s="22"/>
      <c r="QIY153" s="22"/>
      <c r="QIZ153" s="22"/>
      <c r="QJA153" s="22"/>
      <c r="QJB153" s="22"/>
      <c r="QJC153" s="22"/>
      <c r="QJD153" s="22"/>
      <c r="QJE153" s="22"/>
      <c r="QJF153" s="22"/>
      <c r="QJG153" s="22"/>
      <c r="QJH153" s="22"/>
      <c r="QJI153" s="22"/>
      <c r="QJJ153" s="22"/>
      <c r="QJK153" s="22"/>
      <c r="QJL153" s="22"/>
      <c r="QJM153" s="22"/>
      <c r="QJN153" s="22"/>
      <c r="QJO153" s="22"/>
      <c r="QJP153" s="22"/>
      <c r="QJQ153" s="22"/>
      <c r="QJR153" s="22"/>
      <c r="QJS153" s="22"/>
      <c r="QJT153" s="22"/>
      <c r="QJU153" s="22"/>
      <c r="QJV153" s="22"/>
      <c r="QJW153" s="22"/>
      <c r="QJX153" s="22"/>
      <c r="QJY153" s="22"/>
      <c r="QJZ153" s="22"/>
      <c r="QKA153" s="22"/>
      <c r="QKB153" s="22"/>
      <c r="QKC153" s="22"/>
      <c r="QKD153" s="22"/>
      <c r="QKE153" s="22"/>
      <c r="QKF153" s="22"/>
      <c r="QKG153" s="22"/>
      <c r="QKH153" s="22"/>
      <c r="QKI153" s="22"/>
      <c r="QKJ153" s="22"/>
      <c r="QKK153" s="22"/>
      <c r="QKL153" s="22"/>
      <c r="QKM153" s="22"/>
      <c r="QKN153" s="22"/>
      <c r="QKO153" s="22"/>
      <c r="QKP153" s="22"/>
      <c r="QKQ153" s="22"/>
      <c r="QKR153" s="22"/>
      <c r="QKS153" s="22"/>
      <c r="QKT153" s="22"/>
      <c r="QKU153" s="22"/>
      <c r="QKV153" s="22"/>
      <c r="QKW153" s="22"/>
      <c r="QKX153" s="22"/>
      <c r="QKY153" s="22"/>
      <c r="QKZ153" s="22"/>
      <c r="QLA153" s="22"/>
      <c r="QLB153" s="22"/>
      <c r="QLC153" s="22"/>
      <c r="QLD153" s="22"/>
      <c r="QLE153" s="22"/>
      <c r="QLF153" s="22"/>
      <c r="QLG153" s="22"/>
      <c r="QLH153" s="22"/>
      <c r="QLI153" s="22"/>
      <c r="QLJ153" s="22"/>
      <c r="QLK153" s="22"/>
      <c r="QLL153" s="22"/>
      <c r="QLM153" s="22"/>
      <c r="QLN153" s="22"/>
      <c r="QLO153" s="22"/>
      <c r="QLP153" s="22"/>
      <c r="QLQ153" s="22"/>
      <c r="QLR153" s="22"/>
      <c r="QLS153" s="22"/>
      <c r="QLT153" s="22"/>
      <c r="QLU153" s="22"/>
      <c r="QLV153" s="22"/>
      <c r="QLW153" s="22"/>
      <c r="QLX153" s="22"/>
      <c r="QLY153" s="22"/>
      <c r="QLZ153" s="22"/>
      <c r="QMA153" s="22"/>
      <c r="QMB153" s="22"/>
      <c r="QMC153" s="22"/>
      <c r="QMD153" s="22"/>
      <c r="QME153" s="22"/>
      <c r="QMF153" s="22"/>
      <c r="QMG153" s="22"/>
      <c r="QMH153" s="22"/>
      <c r="QMI153" s="22"/>
      <c r="QMJ153" s="22"/>
      <c r="QMK153" s="22"/>
      <c r="QML153" s="22"/>
      <c r="QMM153" s="22"/>
      <c r="QMN153" s="22"/>
      <c r="QMO153" s="22"/>
      <c r="QMP153" s="22"/>
      <c r="QMQ153" s="22"/>
      <c r="QMR153" s="22"/>
      <c r="QMS153" s="22"/>
      <c r="QMT153" s="22"/>
      <c r="QMU153" s="22"/>
      <c r="QMV153" s="22"/>
      <c r="QMW153" s="22"/>
      <c r="QMX153" s="22"/>
      <c r="QMY153" s="22"/>
      <c r="QMZ153" s="22"/>
      <c r="QNA153" s="22"/>
      <c r="QNB153" s="22"/>
      <c r="QNC153" s="22"/>
      <c r="QND153" s="22"/>
      <c r="QNE153" s="22"/>
      <c r="QNF153" s="22"/>
      <c r="QNG153" s="22"/>
      <c r="QNH153" s="22"/>
      <c r="QNI153" s="22"/>
      <c r="QNJ153" s="22"/>
      <c r="QNK153" s="22"/>
      <c r="QNL153" s="22"/>
      <c r="QNM153" s="22"/>
      <c r="QNN153" s="22"/>
      <c r="QNO153" s="22"/>
      <c r="QNP153" s="22"/>
      <c r="QNQ153" s="22"/>
      <c r="QNR153" s="22"/>
      <c r="QNS153" s="22"/>
      <c r="QNT153" s="22"/>
      <c r="QNU153" s="22"/>
      <c r="QNV153" s="22"/>
      <c r="QNW153" s="22"/>
      <c r="QNX153" s="22"/>
      <c r="QNY153" s="22"/>
      <c r="QNZ153" s="22"/>
      <c r="QOA153" s="22"/>
      <c r="QOB153" s="22"/>
      <c r="QOC153" s="22"/>
      <c r="QOD153" s="22"/>
      <c r="QOE153" s="22"/>
      <c r="QOF153" s="22"/>
      <c r="QOG153" s="22"/>
      <c r="QOH153" s="22"/>
      <c r="QOI153" s="22"/>
      <c r="QOJ153" s="22"/>
      <c r="QOK153" s="22"/>
      <c r="QOL153" s="22"/>
      <c r="QOM153" s="22"/>
      <c r="QON153" s="22"/>
      <c r="QOO153" s="22"/>
      <c r="QOP153" s="22"/>
      <c r="QOQ153" s="22"/>
      <c r="QOR153" s="22"/>
      <c r="QOS153" s="22"/>
      <c r="QOT153" s="22"/>
      <c r="QOU153" s="22"/>
      <c r="QOV153" s="22"/>
      <c r="QOW153" s="22"/>
      <c r="QOX153" s="22"/>
      <c r="QOY153" s="22"/>
      <c r="QOZ153" s="22"/>
      <c r="QPA153" s="22"/>
      <c r="QPB153" s="22"/>
      <c r="QPC153" s="22"/>
      <c r="QPD153" s="22"/>
      <c r="QPE153" s="22"/>
      <c r="QPF153" s="22"/>
      <c r="QPG153" s="22"/>
      <c r="QPH153" s="22"/>
      <c r="QPI153" s="22"/>
      <c r="QPJ153" s="22"/>
      <c r="QPK153" s="22"/>
      <c r="QPL153" s="22"/>
      <c r="QPM153" s="22"/>
      <c r="QPN153" s="22"/>
      <c r="QPO153" s="22"/>
      <c r="QPP153" s="22"/>
      <c r="QPQ153" s="22"/>
      <c r="QPR153" s="22"/>
      <c r="QPS153" s="22"/>
      <c r="QPT153" s="22"/>
      <c r="QPU153" s="22"/>
      <c r="QPV153" s="22"/>
      <c r="QPW153" s="22"/>
      <c r="QPX153" s="22"/>
      <c r="QPY153" s="22"/>
      <c r="QPZ153" s="22"/>
      <c r="QQA153" s="22"/>
      <c r="QQB153" s="22"/>
      <c r="QQC153" s="22"/>
      <c r="QQD153" s="22"/>
      <c r="QQE153" s="22"/>
      <c r="QQF153" s="22"/>
      <c r="QQG153" s="22"/>
      <c r="QQH153" s="22"/>
      <c r="QQI153" s="22"/>
      <c r="QQJ153" s="22"/>
      <c r="QQK153" s="22"/>
      <c r="QQL153" s="22"/>
      <c r="QQM153" s="22"/>
      <c r="QQN153" s="22"/>
      <c r="QQO153" s="22"/>
      <c r="QQP153" s="22"/>
      <c r="QQQ153" s="22"/>
      <c r="QQR153" s="22"/>
      <c r="QQS153" s="22"/>
      <c r="QQT153" s="22"/>
      <c r="QQU153" s="22"/>
      <c r="QQV153" s="22"/>
      <c r="QQW153" s="22"/>
      <c r="QQX153" s="22"/>
      <c r="QQY153" s="22"/>
      <c r="QQZ153" s="22"/>
      <c r="QRA153" s="22"/>
      <c r="QRB153" s="22"/>
      <c r="QRC153" s="22"/>
      <c r="QRD153" s="22"/>
      <c r="QRE153" s="22"/>
      <c r="QRF153" s="22"/>
      <c r="QRG153" s="22"/>
      <c r="QRH153" s="22"/>
      <c r="QRI153" s="22"/>
      <c r="QRJ153" s="22"/>
      <c r="QRK153" s="22"/>
      <c r="QRL153" s="22"/>
      <c r="QRM153" s="22"/>
      <c r="QRN153" s="22"/>
      <c r="QRO153" s="22"/>
      <c r="QRP153" s="22"/>
      <c r="QRQ153" s="22"/>
      <c r="QRR153" s="22"/>
      <c r="QRS153" s="22"/>
      <c r="QRT153" s="22"/>
      <c r="QRU153" s="22"/>
      <c r="QRV153" s="22"/>
      <c r="QRW153" s="22"/>
      <c r="QRX153" s="22"/>
      <c r="QRY153" s="22"/>
      <c r="QRZ153" s="22"/>
      <c r="QSA153" s="22"/>
      <c r="QSB153" s="22"/>
      <c r="QSC153" s="22"/>
      <c r="QSD153" s="22"/>
      <c r="QSE153" s="22"/>
      <c r="QSF153" s="22"/>
      <c r="QSG153" s="22"/>
      <c r="QSH153" s="22"/>
      <c r="QSI153" s="22"/>
      <c r="QSJ153" s="22"/>
      <c r="QSK153" s="22"/>
      <c r="QSL153" s="22"/>
      <c r="QSM153" s="22"/>
      <c r="QSN153" s="22"/>
      <c r="QSO153" s="22"/>
      <c r="QSP153" s="22"/>
      <c r="QSQ153" s="22"/>
      <c r="QSR153" s="22"/>
      <c r="QSS153" s="22"/>
      <c r="QST153" s="22"/>
      <c r="QSU153" s="22"/>
      <c r="QSV153" s="22"/>
      <c r="QSW153" s="22"/>
      <c r="QSX153" s="22"/>
      <c r="QSY153" s="22"/>
      <c r="QSZ153" s="22"/>
      <c r="QTA153" s="22"/>
      <c r="QTB153" s="22"/>
      <c r="QTC153" s="22"/>
      <c r="QTD153" s="22"/>
      <c r="QTE153" s="22"/>
      <c r="QTF153" s="22"/>
      <c r="QTG153" s="22"/>
      <c r="QTH153" s="22"/>
      <c r="QTI153" s="22"/>
      <c r="QTJ153" s="22"/>
      <c r="QTK153" s="22"/>
      <c r="QTL153" s="22"/>
      <c r="QTM153" s="22"/>
      <c r="QTN153" s="22"/>
      <c r="QTO153" s="22"/>
      <c r="QTP153" s="22"/>
      <c r="QTQ153" s="22"/>
      <c r="QTR153" s="22"/>
      <c r="QTS153" s="22"/>
      <c r="QTT153" s="22"/>
      <c r="QTU153" s="22"/>
      <c r="QTV153" s="22"/>
      <c r="QTW153" s="22"/>
      <c r="QTX153" s="22"/>
      <c r="QTY153" s="22"/>
      <c r="QTZ153" s="22"/>
      <c r="QUA153" s="22"/>
      <c r="QUB153" s="22"/>
      <c r="QUC153" s="22"/>
      <c r="QUD153" s="22"/>
      <c r="QUE153" s="22"/>
      <c r="QUF153" s="22"/>
      <c r="QUG153" s="22"/>
      <c r="QUH153" s="22"/>
      <c r="QUI153" s="22"/>
      <c r="QUJ153" s="22"/>
      <c r="QUK153" s="22"/>
      <c r="QUL153" s="22"/>
      <c r="QUM153" s="22"/>
      <c r="QUN153" s="22"/>
      <c r="QUO153" s="22"/>
      <c r="QUP153" s="22"/>
      <c r="QUQ153" s="22"/>
      <c r="QUR153" s="22"/>
      <c r="QUS153" s="22"/>
      <c r="QUT153" s="22"/>
      <c r="QUU153" s="22"/>
      <c r="QUV153" s="22"/>
      <c r="QUW153" s="22"/>
      <c r="QUX153" s="22"/>
      <c r="QUY153" s="22"/>
      <c r="QUZ153" s="22"/>
      <c r="QVA153" s="22"/>
      <c r="QVB153" s="22"/>
      <c r="QVC153" s="22"/>
      <c r="QVD153" s="22"/>
      <c r="QVE153" s="22"/>
      <c r="QVF153" s="22"/>
      <c r="QVG153" s="22"/>
      <c r="QVH153" s="22"/>
      <c r="QVI153" s="22"/>
      <c r="QVJ153" s="22"/>
      <c r="QVK153" s="22"/>
      <c r="QVL153" s="22"/>
      <c r="QVM153" s="22"/>
      <c r="QVN153" s="22"/>
      <c r="QVO153" s="22"/>
      <c r="QVP153" s="22"/>
      <c r="QVQ153" s="22"/>
      <c r="QVR153" s="22"/>
      <c r="QVS153" s="22"/>
      <c r="QVT153" s="22"/>
      <c r="QVU153" s="22"/>
      <c r="QVV153" s="22"/>
      <c r="QVW153" s="22"/>
      <c r="QVX153" s="22"/>
      <c r="QVY153" s="22"/>
      <c r="QVZ153" s="22"/>
      <c r="QWA153" s="22"/>
      <c r="QWB153" s="22"/>
      <c r="QWC153" s="22"/>
      <c r="QWD153" s="22"/>
      <c r="QWE153" s="22"/>
      <c r="QWF153" s="22"/>
      <c r="QWG153" s="22"/>
      <c r="QWH153" s="22"/>
      <c r="QWI153" s="22"/>
      <c r="QWJ153" s="22"/>
      <c r="QWK153" s="22"/>
      <c r="QWL153" s="22"/>
      <c r="QWM153" s="22"/>
      <c r="QWN153" s="22"/>
      <c r="QWO153" s="22"/>
      <c r="QWP153" s="22"/>
      <c r="QWQ153" s="22"/>
      <c r="QWR153" s="22"/>
      <c r="QWS153" s="22"/>
      <c r="QWT153" s="22"/>
      <c r="QWU153" s="22"/>
      <c r="QWV153" s="22"/>
      <c r="QWW153" s="22"/>
      <c r="QWX153" s="22"/>
      <c r="QWY153" s="22"/>
      <c r="QWZ153" s="22"/>
      <c r="QXA153" s="22"/>
      <c r="QXB153" s="22"/>
      <c r="QXC153" s="22"/>
      <c r="QXD153" s="22"/>
      <c r="QXE153" s="22"/>
      <c r="QXF153" s="22"/>
      <c r="QXG153" s="22"/>
      <c r="QXH153" s="22"/>
      <c r="QXI153" s="22"/>
      <c r="QXJ153" s="22"/>
      <c r="QXK153" s="22"/>
      <c r="QXL153" s="22"/>
      <c r="QXM153" s="22"/>
      <c r="QXN153" s="22"/>
      <c r="QXO153" s="22"/>
      <c r="QXP153" s="22"/>
      <c r="QXQ153" s="22"/>
      <c r="QXR153" s="22"/>
      <c r="QXS153" s="22"/>
      <c r="QXT153" s="22"/>
      <c r="QXU153" s="22"/>
      <c r="QXV153" s="22"/>
      <c r="QXW153" s="22"/>
      <c r="QXX153" s="22"/>
      <c r="QXY153" s="22"/>
      <c r="QXZ153" s="22"/>
      <c r="QYA153" s="22"/>
      <c r="QYB153" s="22"/>
      <c r="QYC153" s="22"/>
      <c r="QYD153" s="22"/>
      <c r="QYE153" s="22"/>
      <c r="QYF153" s="22"/>
      <c r="QYG153" s="22"/>
      <c r="QYH153" s="22"/>
      <c r="QYI153" s="22"/>
      <c r="QYJ153" s="22"/>
      <c r="QYK153" s="22"/>
      <c r="QYL153" s="22"/>
      <c r="QYM153" s="22"/>
      <c r="QYN153" s="22"/>
      <c r="QYO153" s="22"/>
      <c r="QYP153" s="22"/>
      <c r="QYQ153" s="22"/>
      <c r="QYR153" s="22"/>
      <c r="QYS153" s="22"/>
      <c r="QYT153" s="22"/>
      <c r="QYU153" s="22"/>
      <c r="QYV153" s="22"/>
      <c r="QYW153" s="22"/>
      <c r="QYX153" s="22"/>
      <c r="QYY153" s="22"/>
      <c r="QYZ153" s="22"/>
      <c r="QZA153" s="22"/>
      <c r="QZB153" s="22"/>
      <c r="QZC153" s="22"/>
      <c r="QZD153" s="22"/>
      <c r="QZE153" s="22"/>
      <c r="QZF153" s="22"/>
      <c r="QZG153" s="22"/>
      <c r="QZH153" s="22"/>
      <c r="QZI153" s="22"/>
      <c r="QZJ153" s="22"/>
      <c r="QZK153" s="22"/>
      <c r="QZL153" s="22"/>
      <c r="QZM153" s="22"/>
      <c r="QZN153" s="22"/>
      <c r="QZO153" s="22"/>
      <c r="QZP153" s="22"/>
      <c r="QZQ153" s="22"/>
      <c r="QZR153" s="22"/>
      <c r="QZS153" s="22"/>
      <c r="QZT153" s="22"/>
      <c r="QZU153" s="22"/>
      <c r="QZV153" s="22"/>
      <c r="QZW153" s="22"/>
      <c r="QZX153" s="22"/>
      <c r="QZY153" s="22"/>
      <c r="QZZ153" s="22"/>
      <c r="RAA153" s="22"/>
      <c r="RAB153" s="22"/>
      <c r="RAC153" s="22"/>
      <c r="RAD153" s="22"/>
      <c r="RAE153" s="22"/>
      <c r="RAF153" s="22"/>
      <c r="RAG153" s="22"/>
      <c r="RAH153" s="22"/>
      <c r="RAI153" s="22"/>
      <c r="RAJ153" s="22"/>
      <c r="RAK153" s="22"/>
      <c r="RAL153" s="22"/>
      <c r="RAM153" s="22"/>
      <c r="RAN153" s="22"/>
      <c r="RAO153" s="22"/>
      <c r="RAP153" s="22"/>
      <c r="RAQ153" s="22"/>
      <c r="RAR153" s="22"/>
      <c r="RAS153" s="22"/>
      <c r="RAT153" s="22"/>
      <c r="RAU153" s="22"/>
      <c r="RAV153" s="22"/>
      <c r="RAW153" s="22"/>
      <c r="RAX153" s="22"/>
      <c r="RAY153" s="22"/>
      <c r="RAZ153" s="22"/>
      <c r="RBA153" s="22"/>
      <c r="RBB153" s="22"/>
      <c r="RBC153" s="22"/>
      <c r="RBD153" s="22"/>
      <c r="RBE153" s="22"/>
      <c r="RBF153" s="22"/>
      <c r="RBG153" s="22"/>
      <c r="RBH153" s="22"/>
      <c r="RBI153" s="22"/>
      <c r="RBJ153" s="22"/>
      <c r="RBK153" s="22"/>
      <c r="RBL153" s="22"/>
      <c r="RBM153" s="22"/>
      <c r="RBN153" s="22"/>
      <c r="RBO153" s="22"/>
      <c r="RBP153" s="22"/>
      <c r="RBQ153" s="22"/>
      <c r="RBR153" s="22"/>
      <c r="RBS153" s="22"/>
      <c r="RBT153" s="22"/>
      <c r="RBU153" s="22"/>
      <c r="RBV153" s="22"/>
      <c r="RBW153" s="22"/>
      <c r="RBX153" s="22"/>
      <c r="RBY153" s="22"/>
      <c r="RBZ153" s="22"/>
      <c r="RCA153" s="22"/>
      <c r="RCB153" s="22"/>
      <c r="RCC153" s="22"/>
      <c r="RCD153" s="22"/>
      <c r="RCE153" s="22"/>
      <c r="RCF153" s="22"/>
      <c r="RCG153" s="22"/>
      <c r="RCH153" s="22"/>
      <c r="RCI153" s="22"/>
      <c r="RCJ153" s="22"/>
      <c r="RCK153" s="22"/>
      <c r="RCL153" s="22"/>
      <c r="RCM153" s="22"/>
      <c r="RCN153" s="22"/>
      <c r="RCO153" s="22"/>
      <c r="RCP153" s="22"/>
      <c r="RCQ153" s="22"/>
      <c r="RCR153" s="22"/>
      <c r="RCS153" s="22"/>
      <c r="RCT153" s="22"/>
      <c r="RCU153" s="22"/>
      <c r="RCV153" s="22"/>
      <c r="RCW153" s="22"/>
      <c r="RCX153" s="22"/>
      <c r="RCY153" s="22"/>
      <c r="RCZ153" s="22"/>
      <c r="RDA153" s="22"/>
      <c r="RDB153" s="22"/>
      <c r="RDC153" s="22"/>
      <c r="RDD153" s="22"/>
      <c r="RDE153" s="22"/>
      <c r="RDF153" s="22"/>
      <c r="RDG153" s="22"/>
      <c r="RDH153" s="22"/>
      <c r="RDI153" s="22"/>
      <c r="RDJ153" s="22"/>
      <c r="RDK153" s="22"/>
      <c r="RDL153" s="22"/>
      <c r="RDM153" s="22"/>
      <c r="RDN153" s="22"/>
      <c r="RDO153" s="22"/>
      <c r="RDP153" s="22"/>
      <c r="RDQ153" s="22"/>
      <c r="RDR153" s="22"/>
      <c r="RDS153" s="22"/>
      <c r="RDT153" s="22"/>
      <c r="RDU153" s="22"/>
      <c r="RDV153" s="22"/>
      <c r="RDW153" s="22"/>
      <c r="RDX153" s="22"/>
      <c r="RDY153" s="22"/>
      <c r="RDZ153" s="22"/>
      <c r="REA153" s="22"/>
      <c r="REB153" s="22"/>
      <c r="REC153" s="22"/>
      <c r="RED153" s="22"/>
      <c r="REE153" s="22"/>
      <c r="REF153" s="22"/>
      <c r="REG153" s="22"/>
      <c r="REH153" s="22"/>
      <c r="REI153" s="22"/>
      <c r="REJ153" s="22"/>
      <c r="REK153" s="22"/>
      <c r="REL153" s="22"/>
      <c r="REM153" s="22"/>
      <c r="REN153" s="22"/>
      <c r="REO153" s="22"/>
      <c r="REP153" s="22"/>
      <c r="REQ153" s="22"/>
      <c r="RER153" s="22"/>
      <c r="RES153" s="22"/>
      <c r="RET153" s="22"/>
      <c r="REU153" s="22"/>
      <c r="REV153" s="22"/>
      <c r="REW153" s="22"/>
      <c r="REX153" s="22"/>
      <c r="REY153" s="22"/>
      <c r="REZ153" s="22"/>
      <c r="RFA153" s="22"/>
      <c r="RFB153" s="22"/>
      <c r="RFC153" s="22"/>
      <c r="RFD153" s="22"/>
      <c r="RFE153" s="22"/>
      <c r="RFF153" s="22"/>
      <c r="RFG153" s="22"/>
      <c r="RFH153" s="22"/>
      <c r="RFI153" s="22"/>
      <c r="RFJ153" s="22"/>
      <c r="RFK153" s="22"/>
      <c r="RFL153" s="22"/>
      <c r="RFM153" s="22"/>
      <c r="RFN153" s="22"/>
      <c r="RFO153" s="22"/>
      <c r="RFP153" s="22"/>
      <c r="RFQ153" s="22"/>
      <c r="RFR153" s="22"/>
      <c r="RFS153" s="22"/>
      <c r="RFT153" s="22"/>
      <c r="RFU153" s="22"/>
      <c r="RFV153" s="22"/>
      <c r="RFW153" s="22"/>
      <c r="RFX153" s="22"/>
      <c r="RFY153" s="22"/>
      <c r="RFZ153" s="22"/>
      <c r="RGA153" s="22"/>
      <c r="RGB153" s="22"/>
      <c r="RGC153" s="22"/>
      <c r="RGD153" s="22"/>
      <c r="RGE153" s="22"/>
      <c r="RGF153" s="22"/>
      <c r="RGG153" s="22"/>
      <c r="RGH153" s="22"/>
      <c r="RGI153" s="22"/>
      <c r="RGJ153" s="22"/>
      <c r="RGK153" s="22"/>
      <c r="RGL153" s="22"/>
      <c r="RGM153" s="22"/>
      <c r="RGN153" s="22"/>
      <c r="RGO153" s="22"/>
      <c r="RGP153" s="22"/>
      <c r="RGQ153" s="22"/>
      <c r="RGR153" s="22"/>
      <c r="RGS153" s="22"/>
      <c r="RGT153" s="22"/>
      <c r="RGU153" s="22"/>
      <c r="RGV153" s="22"/>
      <c r="RGW153" s="22"/>
      <c r="RGX153" s="22"/>
      <c r="RGY153" s="22"/>
      <c r="RGZ153" s="22"/>
      <c r="RHA153" s="22"/>
      <c r="RHB153" s="22"/>
      <c r="RHC153" s="22"/>
      <c r="RHD153" s="22"/>
      <c r="RHE153" s="22"/>
      <c r="RHF153" s="22"/>
      <c r="RHG153" s="22"/>
      <c r="RHH153" s="22"/>
      <c r="RHI153" s="22"/>
      <c r="RHJ153" s="22"/>
      <c r="RHK153" s="22"/>
      <c r="RHL153" s="22"/>
      <c r="RHM153" s="22"/>
      <c r="RHN153" s="22"/>
      <c r="RHO153" s="22"/>
      <c r="RHP153" s="22"/>
      <c r="RHQ153" s="22"/>
      <c r="RHR153" s="22"/>
      <c r="RHS153" s="22"/>
      <c r="RHT153" s="22"/>
      <c r="RHU153" s="22"/>
      <c r="RHV153" s="22"/>
      <c r="RHW153" s="22"/>
      <c r="RHX153" s="22"/>
      <c r="RHY153" s="22"/>
      <c r="RHZ153" s="22"/>
      <c r="RIA153" s="22"/>
      <c r="RIB153" s="22"/>
      <c r="RIC153" s="22"/>
      <c r="RID153" s="22"/>
      <c r="RIE153" s="22"/>
      <c r="RIF153" s="22"/>
      <c r="RIG153" s="22"/>
      <c r="RIH153" s="22"/>
      <c r="RII153" s="22"/>
      <c r="RIJ153" s="22"/>
      <c r="RIK153" s="22"/>
      <c r="RIL153" s="22"/>
      <c r="RIM153" s="22"/>
      <c r="RIN153" s="22"/>
      <c r="RIO153" s="22"/>
      <c r="RIP153" s="22"/>
      <c r="RIQ153" s="22"/>
      <c r="RIR153" s="22"/>
      <c r="RIS153" s="22"/>
      <c r="RIT153" s="22"/>
      <c r="RIU153" s="22"/>
      <c r="RIV153" s="22"/>
      <c r="RIW153" s="22"/>
      <c r="RIX153" s="22"/>
      <c r="RIY153" s="22"/>
      <c r="RIZ153" s="22"/>
      <c r="RJA153" s="22"/>
      <c r="RJB153" s="22"/>
      <c r="RJC153" s="22"/>
      <c r="RJD153" s="22"/>
      <c r="RJE153" s="22"/>
      <c r="RJF153" s="22"/>
      <c r="RJG153" s="22"/>
      <c r="RJH153" s="22"/>
      <c r="RJI153" s="22"/>
      <c r="RJJ153" s="22"/>
      <c r="RJK153" s="22"/>
      <c r="RJL153" s="22"/>
      <c r="RJM153" s="22"/>
      <c r="RJN153" s="22"/>
      <c r="RJO153" s="22"/>
      <c r="RJP153" s="22"/>
      <c r="RJQ153" s="22"/>
      <c r="RJR153" s="22"/>
      <c r="RJS153" s="22"/>
      <c r="RJT153" s="22"/>
      <c r="RJU153" s="22"/>
      <c r="RJV153" s="22"/>
      <c r="RJW153" s="22"/>
      <c r="RJX153" s="22"/>
      <c r="RJY153" s="22"/>
      <c r="RJZ153" s="22"/>
      <c r="RKA153" s="22"/>
      <c r="RKB153" s="22"/>
      <c r="RKC153" s="22"/>
      <c r="RKD153" s="22"/>
      <c r="RKE153" s="22"/>
      <c r="RKF153" s="22"/>
      <c r="RKG153" s="22"/>
      <c r="RKH153" s="22"/>
      <c r="RKI153" s="22"/>
      <c r="RKJ153" s="22"/>
      <c r="RKK153" s="22"/>
      <c r="RKL153" s="22"/>
      <c r="RKM153" s="22"/>
      <c r="RKN153" s="22"/>
      <c r="RKO153" s="22"/>
      <c r="RKP153" s="22"/>
      <c r="RKQ153" s="22"/>
      <c r="RKR153" s="22"/>
      <c r="RKS153" s="22"/>
      <c r="RKT153" s="22"/>
      <c r="RKU153" s="22"/>
      <c r="RKV153" s="22"/>
      <c r="RKW153" s="22"/>
      <c r="RKX153" s="22"/>
      <c r="RKY153" s="22"/>
      <c r="RKZ153" s="22"/>
      <c r="RLA153" s="22"/>
      <c r="RLB153" s="22"/>
      <c r="RLC153" s="22"/>
      <c r="RLD153" s="22"/>
      <c r="RLE153" s="22"/>
      <c r="RLF153" s="22"/>
      <c r="RLG153" s="22"/>
      <c r="RLH153" s="22"/>
      <c r="RLI153" s="22"/>
      <c r="RLJ153" s="22"/>
      <c r="RLK153" s="22"/>
      <c r="RLL153" s="22"/>
      <c r="RLM153" s="22"/>
      <c r="RLN153" s="22"/>
      <c r="RLO153" s="22"/>
      <c r="RLP153" s="22"/>
      <c r="RLQ153" s="22"/>
      <c r="RLR153" s="22"/>
      <c r="RLS153" s="22"/>
      <c r="RLT153" s="22"/>
      <c r="RLU153" s="22"/>
      <c r="RLV153" s="22"/>
      <c r="RLW153" s="22"/>
      <c r="RLX153" s="22"/>
      <c r="RLY153" s="22"/>
      <c r="RLZ153" s="22"/>
      <c r="RMA153" s="22"/>
      <c r="RMB153" s="22"/>
      <c r="RMC153" s="22"/>
      <c r="RMD153" s="22"/>
      <c r="RME153" s="22"/>
      <c r="RMF153" s="22"/>
      <c r="RMG153" s="22"/>
      <c r="RMH153" s="22"/>
      <c r="RMI153" s="22"/>
      <c r="RMJ153" s="22"/>
      <c r="RMK153" s="22"/>
      <c r="RML153" s="22"/>
      <c r="RMM153" s="22"/>
      <c r="RMN153" s="22"/>
      <c r="RMO153" s="22"/>
      <c r="RMP153" s="22"/>
      <c r="RMQ153" s="22"/>
      <c r="RMR153" s="22"/>
      <c r="RMS153" s="22"/>
      <c r="RMT153" s="22"/>
      <c r="RMU153" s="22"/>
      <c r="RMV153" s="22"/>
      <c r="RMW153" s="22"/>
      <c r="RMX153" s="22"/>
      <c r="RMY153" s="22"/>
      <c r="RMZ153" s="22"/>
      <c r="RNA153" s="22"/>
      <c r="RNB153" s="22"/>
      <c r="RNC153" s="22"/>
      <c r="RND153" s="22"/>
      <c r="RNE153" s="22"/>
      <c r="RNF153" s="22"/>
      <c r="RNG153" s="22"/>
      <c r="RNH153" s="22"/>
      <c r="RNI153" s="22"/>
      <c r="RNJ153" s="22"/>
      <c r="RNK153" s="22"/>
      <c r="RNL153" s="22"/>
      <c r="RNM153" s="22"/>
      <c r="RNN153" s="22"/>
      <c r="RNO153" s="22"/>
      <c r="RNP153" s="22"/>
      <c r="RNQ153" s="22"/>
      <c r="RNR153" s="22"/>
      <c r="RNS153" s="22"/>
      <c r="RNT153" s="22"/>
      <c r="RNU153" s="22"/>
      <c r="RNV153" s="22"/>
      <c r="RNW153" s="22"/>
      <c r="RNX153" s="22"/>
      <c r="RNY153" s="22"/>
      <c r="RNZ153" s="22"/>
      <c r="ROA153" s="22"/>
      <c r="ROB153" s="22"/>
      <c r="ROC153" s="22"/>
      <c r="ROD153" s="22"/>
      <c r="ROE153" s="22"/>
      <c r="ROF153" s="22"/>
      <c r="ROG153" s="22"/>
      <c r="ROH153" s="22"/>
      <c r="ROI153" s="22"/>
      <c r="ROJ153" s="22"/>
      <c r="ROK153" s="22"/>
      <c r="ROL153" s="22"/>
      <c r="ROM153" s="22"/>
      <c r="RON153" s="22"/>
      <c r="ROO153" s="22"/>
      <c r="ROP153" s="22"/>
      <c r="ROQ153" s="22"/>
      <c r="ROR153" s="22"/>
      <c r="ROS153" s="22"/>
      <c r="ROT153" s="22"/>
      <c r="ROU153" s="22"/>
      <c r="ROV153" s="22"/>
      <c r="ROW153" s="22"/>
      <c r="ROX153" s="22"/>
      <c r="ROY153" s="22"/>
      <c r="ROZ153" s="22"/>
      <c r="RPA153" s="22"/>
      <c r="RPB153" s="22"/>
      <c r="RPC153" s="22"/>
      <c r="RPD153" s="22"/>
      <c r="RPE153" s="22"/>
      <c r="RPF153" s="22"/>
      <c r="RPG153" s="22"/>
      <c r="RPH153" s="22"/>
      <c r="RPI153" s="22"/>
      <c r="RPJ153" s="22"/>
      <c r="RPK153" s="22"/>
      <c r="RPL153" s="22"/>
      <c r="RPM153" s="22"/>
      <c r="RPN153" s="22"/>
      <c r="RPO153" s="22"/>
      <c r="RPP153" s="22"/>
      <c r="RPQ153" s="22"/>
      <c r="RPR153" s="22"/>
      <c r="RPS153" s="22"/>
      <c r="RPT153" s="22"/>
      <c r="RPU153" s="22"/>
      <c r="RPV153" s="22"/>
      <c r="RPW153" s="22"/>
      <c r="RPX153" s="22"/>
      <c r="RPY153" s="22"/>
      <c r="RPZ153" s="22"/>
      <c r="RQA153" s="22"/>
      <c r="RQB153" s="22"/>
      <c r="RQC153" s="22"/>
      <c r="RQD153" s="22"/>
      <c r="RQE153" s="22"/>
      <c r="RQF153" s="22"/>
      <c r="RQG153" s="22"/>
      <c r="RQH153" s="22"/>
      <c r="RQI153" s="22"/>
      <c r="RQJ153" s="22"/>
      <c r="RQK153" s="22"/>
      <c r="RQL153" s="22"/>
      <c r="RQM153" s="22"/>
      <c r="RQN153" s="22"/>
      <c r="RQO153" s="22"/>
      <c r="RQP153" s="22"/>
      <c r="RQQ153" s="22"/>
      <c r="RQR153" s="22"/>
      <c r="RQS153" s="22"/>
      <c r="RQT153" s="22"/>
      <c r="RQU153" s="22"/>
      <c r="RQV153" s="22"/>
      <c r="RQW153" s="22"/>
      <c r="RQX153" s="22"/>
      <c r="RQY153" s="22"/>
      <c r="RQZ153" s="22"/>
      <c r="RRA153" s="22"/>
      <c r="RRB153" s="22"/>
      <c r="RRC153" s="22"/>
      <c r="RRD153" s="22"/>
      <c r="RRE153" s="22"/>
      <c r="RRF153" s="22"/>
      <c r="RRG153" s="22"/>
      <c r="RRH153" s="22"/>
      <c r="RRI153" s="22"/>
      <c r="RRJ153" s="22"/>
      <c r="RRK153" s="22"/>
      <c r="RRL153" s="22"/>
      <c r="RRM153" s="22"/>
      <c r="RRN153" s="22"/>
      <c r="RRO153" s="22"/>
      <c r="RRP153" s="22"/>
      <c r="RRQ153" s="22"/>
      <c r="RRR153" s="22"/>
      <c r="RRS153" s="22"/>
      <c r="RRT153" s="22"/>
      <c r="RRU153" s="22"/>
      <c r="RRV153" s="22"/>
      <c r="RRW153" s="22"/>
      <c r="RRX153" s="22"/>
      <c r="RRY153" s="22"/>
      <c r="RRZ153" s="22"/>
      <c r="RSA153" s="22"/>
      <c r="RSB153" s="22"/>
      <c r="RSC153" s="22"/>
      <c r="RSD153" s="22"/>
      <c r="RSE153" s="22"/>
      <c r="RSF153" s="22"/>
      <c r="RSG153" s="22"/>
      <c r="RSH153" s="22"/>
      <c r="RSI153" s="22"/>
      <c r="RSJ153" s="22"/>
      <c r="RSK153" s="22"/>
      <c r="RSL153" s="22"/>
      <c r="RSM153" s="22"/>
      <c r="RSN153" s="22"/>
      <c r="RSO153" s="22"/>
      <c r="RSP153" s="22"/>
      <c r="RSQ153" s="22"/>
      <c r="RSR153" s="22"/>
      <c r="RSS153" s="22"/>
      <c r="RST153" s="22"/>
      <c r="RSU153" s="22"/>
      <c r="RSV153" s="22"/>
      <c r="RSW153" s="22"/>
      <c r="RSX153" s="22"/>
      <c r="RSY153" s="22"/>
      <c r="RSZ153" s="22"/>
      <c r="RTA153" s="22"/>
      <c r="RTB153" s="22"/>
      <c r="RTC153" s="22"/>
      <c r="RTD153" s="22"/>
      <c r="RTE153" s="22"/>
      <c r="RTF153" s="22"/>
      <c r="RTG153" s="22"/>
      <c r="RTH153" s="22"/>
      <c r="RTI153" s="22"/>
      <c r="RTJ153" s="22"/>
      <c r="RTK153" s="22"/>
      <c r="RTL153" s="22"/>
      <c r="RTM153" s="22"/>
      <c r="RTN153" s="22"/>
      <c r="RTO153" s="22"/>
      <c r="RTP153" s="22"/>
      <c r="RTQ153" s="22"/>
      <c r="RTR153" s="22"/>
      <c r="RTS153" s="22"/>
      <c r="RTT153" s="22"/>
      <c r="RTU153" s="22"/>
      <c r="RTV153" s="22"/>
      <c r="RTW153" s="22"/>
      <c r="RTX153" s="22"/>
      <c r="RTY153" s="22"/>
      <c r="RTZ153" s="22"/>
      <c r="RUA153" s="22"/>
      <c r="RUB153" s="22"/>
      <c r="RUC153" s="22"/>
      <c r="RUD153" s="22"/>
      <c r="RUE153" s="22"/>
      <c r="RUF153" s="22"/>
      <c r="RUG153" s="22"/>
      <c r="RUH153" s="22"/>
      <c r="RUI153" s="22"/>
      <c r="RUJ153" s="22"/>
      <c r="RUK153" s="22"/>
      <c r="RUL153" s="22"/>
      <c r="RUM153" s="22"/>
      <c r="RUN153" s="22"/>
      <c r="RUO153" s="22"/>
      <c r="RUP153" s="22"/>
      <c r="RUQ153" s="22"/>
      <c r="RUR153" s="22"/>
      <c r="RUS153" s="22"/>
      <c r="RUT153" s="22"/>
      <c r="RUU153" s="22"/>
      <c r="RUV153" s="22"/>
      <c r="RUW153" s="22"/>
      <c r="RUX153" s="22"/>
      <c r="RUY153" s="22"/>
      <c r="RUZ153" s="22"/>
      <c r="RVA153" s="22"/>
      <c r="RVB153" s="22"/>
      <c r="RVC153" s="22"/>
      <c r="RVD153" s="22"/>
      <c r="RVE153" s="22"/>
      <c r="RVF153" s="22"/>
      <c r="RVG153" s="22"/>
      <c r="RVH153" s="22"/>
      <c r="RVI153" s="22"/>
      <c r="RVJ153" s="22"/>
      <c r="RVK153" s="22"/>
      <c r="RVL153" s="22"/>
      <c r="RVM153" s="22"/>
      <c r="RVN153" s="22"/>
      <c r="RVO153" s="22"/>
      <c r="RVP153" s="22"/>
      <c r="RVQ153" s="22"/>
      <c r="RVR153" s="22"/>
      <c r="RVS153" s="22"/>
      <c r="RVT153" s="22"/>
      <c r="RVU153" s="22"/>
      <c r="RVV153" s="22"/>
      <c r="RVW153" s="22"/>
      <c r="RVX153" s="22"/>
      <c r="RVY153" s="22"/>
      <c r="RVZ153" s="22"/>
      <c r="RWA153" s="22"/>
      <c r="RWB153" s="22"/>
      <c r="RWC153" s="22"/>
      <c r="RWD153" s="22"/>
      <c r="RWE153" s="22"/>
      <c r="RWF153" s="22"/>
      <c r="RWG153" s="22"/>
      <c r="RWH153" s="22"/>
      <c r="RWI153" s="22"/>
      <c r="RWJ153" s="22"/>
      <c r="RWK153" s="22"/>
      <c r="RWL153" s="22"/>
      <c r="RWM153" s="22"/>
      <c r="RWN153" s="22"/>
      <c r="RWO153" s="22"/>
      <c r="RWP153" s="22"/>
      <c r="RWQ153" s="22"/>
      <c r="RWR153" s="22"/>
      <c r="RWS153" s="22"/>
      <c r="RWT153" s="22"/>
      <c r="RWU153" s="22"/>
      <c r="RWV153" s="22"/>
      <c r="RWW153" s="22"/>
      <c r="RWX153" s="22"/>
      <c r="RWY153" s="22"/>
      <c r="RWZ153" s="22"/>
      <c r="RXA153" s="22"/>
      <c r="RXB153" s="22"/>
      <c r="RXC153" s="22"/>
      <c r="RXD153" s="22"/>
      <c r="RXE153" s="22"/>
      <c r="RXF153" s="22"/>
      <c r="RXG153" s="22"/>
      <c r="RXH153" s="22"/>
      <c r="RXI153" s="22"/>
      <c r="RXJ153" s="22"/>
      <c r="RXK153" s="22"/>
      <c r="RXL153" s="22"/>
      <c r="RXM153" s="22"/>
      <c r="RXN153" s="22"/>
      <c r="RXO153" s="22"/>
      <c r="RXP153" s="22"/>
      <c r="RXQ153" s="22"/>
      <c r="RXR153" s="22"/>
      <c r="RXS153" s="22"/>
      <c r="RXT153" s="22"/>
      <c r="RXU153" s="22"/>
      <c r="RXV153" s="22"/>
      <c r="RXW153" s="22"/>
      <c r="RXX153" s="22"/>
      <c r="RXY153" s="22"/>
      <c r="RXZ153" s="22"/>
      <c r="RYA153" s="22"/>
      <c r="RYB153" s="22"/>
      <c r="RYC153" s="22"/>
      <c r="RYD153" s="22"/>
      <c r="RYE153" s="22"/>
      <c r="RYF153" s="22"/>
      <c r="RYG153" s="22"/>
      <c r="RYH153" s="22"/>
      <c r="RYI153" s="22"/>
      <c r="RYJ153" s="22"/>
      <c r="RYK153" s="22"/>
      <c r="RYL153" s="22"/>
      <c r="RYM153" s="22"/>
      <c r="RYN153" s="22"/>
      <c r="RYO153" s="22"/>
      <c r="RYP153" s="22"/>
      <c r="RYQ153" s="22"/>
      <c r="RYR153" s="22"/>
      <c r="RYS153" s="22"/>
      <c r="RYT153" s="22"/>
      <c r="RYU153" s="22"/>
      <c r="RYV153" s="22"/>
      <c r="RYW153" s="22"/>
      <c r="RYX153" s="22"/>
      <c r="RYY153" s="22"/>
      <c r="RYZ153" s="22"/>
      <c r="RZA153" s="22"/>
      <c r="RZB153" s="22"/>
      <c r="RZC153" s="22"/>
      <c r="RZD153" s="22"/>
      <c r="RZE153" s="22"/>
      <c r="RZF153" s="22"/>
      <c r="RZG153" s="22"/>
      <c r="RZH153" s="22"/>
      <c r="RZI153" s="22"/>
      <c r="RZJ153" s="22"/>
      <c r="RZK153" s="22"/>
      <c r="RZL153" s="22"/>
      <c r="RZM153" s="22"/>
      <c r="RZN153" s="22"/>
      <c r="RZO153" s="22"/>
      <c r="RZP153" s="22"/>
      <c r="RZQ153" s="22"/>
      <c r="RZR153" s="22"/>
      <c r="RZS153" s="22"/>
      <c r="RZT153" s="22"/>
      <c r="RZU153" s="22"/>
      <c r="RZV153" s="22"/>
      <c r="RZW153" s="22"/>
      <c r="RZX153" s="22"/>
      <c r="RZY153" s="22"/>
      <c r="RZZ153" s="22"/>
      <c r="SAA153" s="22"/>
      <c r="SAB153" s="22"/>
      <c r="SAC153" s="22"/>
      <c r="SAD153" s="22"/>
      <c r="SAE153" s="22"/>
      <c r="SAF153" s="22"/>
      <c r="SAG153" s="22"/>
      <c r="SAH153" s="22"/>
      <c r="SAI153" s="22"/>
      <c r="SAJ153" s="22"/>
      <c r="SAK153" s="22"/>
      <c r="SAL153" s="22"/>
      <c r="SAM153" s="22"/>
      <c r="SAN153" s="22"/>
      <c r="SAO153" s="22"/>
      <c r="SAP153" s="22"/>
      <c r="SAQ153" s="22"/>
      <c r="SAR153" s="22"/>
      <c r="SAS153" s="22"/>
      <c r="SAT153" s="22"/>
      <c r="SAU153" s="22"/>
      <c r="SAV153" s="22"/>
      <c r="SAW153" s="22"/>
      <c r="SAX153" s="22"/>
      <c r="SAY153" s="22"/>
      <c r="SAZ153" s="22"/>
      <c r="SBA153" s="22"/>
      <c r="SBB153" s="22"/>
      <c r="SBC153" s="22"/>
      <c r="SBD153" s="22"/>
      <c r="SBE153" s="22"/>
      <c r="SBF153" s="22"/>
      <c r="SBG153" s="22"/>
      <c r="SBH153" s="22"/>
      <c r="SBI153" s="22"/>
      <c r="SBJ153" s="22"/>
      <c r="SBK153" s="22"/>
      <c r="SBL153" s="22"/>
      <c r="SBM153" s="22"/>
      <c r="SBN153" s="22"/>
      <c r="SBO153" s="22"/>
      <c r="SBP153" s="22"/>
      <c r="SBQ153" s="22"/>
      <c r="SBR153" s="22"/>
      <c r="SBS153" s="22"/>
      <c r="SBT153" s="22"/>
      <c r="SBU153" s="22"/>
      <c r="SBV153" s="22"/>
      <c r="SBW153" s="22"/>
      <c r="SBX153" s="22"/>
      <c r="SBY153" s="22"/>
      <c r="SBZ153" s="22"/>
      <c r="SCA153" s="22"/>
      <c r="SCB153" s="22"/>
      <c r="SCC153" s="22"/>
      <c r="SCD153" s="22"/>
      <c r="SCE153" s="22"/>
      <c r="SCF153" s="22"/>
      <c r="SCG153" s="22"/>
      <c r="SCH153" s="22"/>
      <c r="SCI153" s="22"/>
      <c r="SCJ153" s="22"/>
      <c r="SCK153" s="22"/>
      <c r="SCL153" s="22"/>
      <c r="SCM153" s="22"/>
      <c r="SCN153" s="22"/>
      <c r="SCO153" s="22"/>
      <c r="SCP153" s="22"/>
      <c r="SCQ153" s="22"/>
      <c r="SCR153" s="22"/>
      <c r="SCS153" s="22"/>
      <c r="SCT153" s="22"/>
      <c r="SCU153" s="22"/>
      <c r="SCV153" s="22"/>
      <c r="SCW153" s="22"/>
      <c r="SCX153" s="22"/>
      <c r="SCY153" s="22"/>
      <c r="SCZ153" s="22"/>
      <c r="SDA153" s="22"/>
      <c r="SDB153" s="22"/>
      <c r="SDC153" s="22"/>
      <c r="SDD153" s="22"/>
      <c r="SDE153" s="22"/>
      <c r="SDF153" s="22"/>
      <c r="SDG153" s="22"/>
      <c r="SDH153" s="22"/>
      <c r="SDI153" s="22"/>
      <c r="SDJ153" s="22"/>
      <c r="SDK153" s="22"/>
      <c r="SDL153" s="22"/>
      <c r="SDM153" s="22"/>
      <c r="SDN153" s="22"/>
      <c r="SDO153" s="22"/>
      <c r="SDP153" s="22"/>
      <c r="SDQ153" s="22"/>
      <c r="SDR153" s="22"/>
      <c r="SDS153" s="22"/>
      <c r="SDT153" s="22"/>
      <c r="SDU153" s="22"/>
      <c r="SDV153" s="22"/>
      <c r="SDW153" s="22"/>
      <c r="SDX153" s="22"/>
      <c r="SDY153" s="22"/>
      <c r="SDZ153" s="22"/>
      <c r="SEA153" s="22"/>
      <c r="SEB153" s="22"/>
      <c r="SEC153" s="22"/>
      <c r="SED153" s="22"/>
      <c r="SEE153" s="22"/>
      <c r="SEF153" s="22"/>
      <c r="SEG153" s="22"/>
      <c r="SEH153" s="22"/>
      <c r="SEI153" s="22"/>
      <c r="SEJ153" s="22"/>
      <c r="SEK153" s="22"/>
      <c r="SEL153" s="22"/>
      <c r="SEM153" s="22"/>
      <c r="SEN153" s="22"/>
      <c r="SEO153" s="22"/>
      <c r="SEP153" s="22"/>
      <c r="SEQ153" s="22"/>
      <c r="SER153" s="22"/>
      <c r="SES153" s="22"/>
      <c r="SET153" s="22"/>
      <c r="SEU153" s="22"/>
      <c r="SEV153" s="22"/>
      <c r="SEW153" s="22"/>
      <c r="SEX153" s="22"/>
      <c r="SEY153" s="22"/>
      <c r="SEZ153" s="22"/>
      <c r="SFA153" s="22"/>
      <c r="SFB153" s="22"/>
      <c r="SFC153" s="22"/>
      <c r="SFD153" s="22"/>
      <c r="SFE153" s="22"/>
      <c r="SFF153" s="22"/>
      <c r="SFG153" s="22"/>
      <c r="SFH153" s="22"/>
      <c r="SFI153" s="22"/>
      <c r="SFJ153" s="22"/>
      <c r="SFK153" s="22"/>
      <c r="SFL153" s="22"/>
      <c r="SFM153" s="22"/>
      <c r="SFN153" s="22"/>
      <c r="SFO153" s="22"/>
      <c r="SFP153" s="22"/>
      <c r="SFQ153" s="22"/>
      <c r="SFR153" s="22"/>
      <c r="SFS153" s="22"/>
      <c r="SFT153" s="22"/>
      <c r="SFU153" s="22"/>
      <c r="SFV153" s="22"/>
      <c r="SFW153" s="22"/>
      <c r="SFX153" s="22"/>
      <c r="SFY153" s="22"/>
      <c r="SFZ153" s="22"/>
      <c r="SGA153" s="22"/>
      <c r="SGB153" s="22"/>
      <c r="SGC153" s="22"/>
      <c r="SGD153" s="22"/>
      <c r="SGE153" s="22"/>
      <c r="SGF153" s="22"/>
      <c r="SGG153" s="22"/>
      <c r="SGH153" s="22"/>
      <c r="SGI153" s="22"/>
      <c r="SGJ153" s="22"/>
      <c r="SGK153" s="22"/>
      <c r="SGL153" s="22"/>
      <c r="SGM153" s="22"/>
      <c r="SGN153" s="22"/>
      <c r="SGO153" s="22"/>
      <c r="SGP153" s="22"/>
      <c r="SGQ153" s="22"/>
      <c r="SGR153" s="22"/>
      <c r="SGS153" s="22"/>
      <c r="SGT153" s="22"/>
      <c r="SGU153" s="22"/>
      <c r="SGV153" s="22"/>
      <c r="SGW153" s="22"/>
      <c r="SGX153" s="22"/>
      <c r="SGY153" s="22"/>
      <c r="SGZ153" s="22"/>
      <c r="SHA153" s="22"/>
      <c r="SHB153" s="22"/>
      <c r="SHC153" s="22"/>
      <c r="SHD153" s="22"/>
      <c r="SHE153" s="22"/>
      <c r="SHF153" s="22"/>
      <c r="SHG153" s="22"/>
      <c r="SHH153" s="22"/>
      <c r="SHI153" s="22"/>
      <c r="SHJ153" s="22"/>
      <c r="SHK153" s="22"/>
      <c r="SHL153" s="22"/>
      <c r="SHM153" s="22"/>
      <c r="SHN153" s="22"/>
      <c r="SHO153" s="22"/>
      <c r="SHP153" s="22"/>
      <c r="SHQ153" s="22"/>
      <c r="SHR153" s="22"/>
      <c r="SHS153" s="22"/>
      <c r="SHT153" s="22"/>
      <c r="SHU153" s="22"/>
      <c r="SHV153" s="22"/>
      <c r="SHW153" s="22"/>
      <c r="SHX153" s="22"/>
      <c r="SHY153" s="22"/>
      <c r="SHZ153" s="22"/>
      <c r="SIA153" s="22"/>
      <c r="SIB153" s="22"/>
      <c r="SIC153" s="22"/>
      <c r="SID153" s="22"/>
      <c r="SIE153" s="22"/>
      <c r="SIF153" s="22"/>
      <c r="SIG153" s="22"/>
      <c r="SIH153" s="22"/>
      <c r="SII153" s="22"/>
      <c r="SIJ153" s="22"/>
      <c r="SIK153" s="22"/>
      <c r="SIL153" s="22"/>
      <c r="SIM153" s="22"/>
      <c r="SIN153" s="22"/>
      <c r="SIO153" s="22"/>
      <c r="SIP153" s="22"/>
      <c r="SIQ153" s="22"/>
      <c r="SIR153" s="22"/>
      <c r="SIS153" s="22"/>
      <c r="SIT153" s="22"/>
      <c r="SIU153" s="22"/>
      <c r="SIV153" s="22"/>
      <c r="SIW153" s="22"/>
      <c r="SIX153" s="22"/>
      <c r="SIY153" s="22"/>
      <c r="SIZ153" s="22"/>
      <c r="SJA153" s="22"/>
      <c r="SJB153" s="22"/>
      <c r="SJC153" s="22"/>
      <c r="SJD153" s="22"/>
      <c r="SJE153" s="22"/>
      <c r="SJF153" s="22"/>
      <c r="SJG153" s="22"/>
      <c r="SJH153" s="22"/>
      <c r="SJI153" s="22"/>
      <c r="SJJ153" s="22"/>
      <c r="SJK153" s="22"/>
      <c r="SJL153" s="22"/>
      <c r="SJM153" s="22"/>
      <c r="SJN153" s="22"/>
      <c r="SJO153" s="22"/>
      <c r="SJP153" s="22"/>
      <c r="SJQ153" s="22"/>
      <c r="SJR153" s="22"/>
      <c r="SJS153" s="22"/>
      <c r="SJT153" s="22"/>
      <c r="SJU153" s="22"/>
      <c r="SJV153" s="22"/>
      <c r="SJW153" s="22"/>
      <c r="SJX153" s="22"/>
      <c r="SJY153" s="22"/>
      <c r="SJZ153" s="22"/>
      <c r="SKA153" s="22"/>
      <c r="SKB153" s="22"/>
      <c r="SKC153" s="22"/>
      <c r="SKD153" s="22"/>
      <c r="SKE153" s="22"/>
      <c r="SKF153" s="22"/>
      <c r="SKG153" s="22"/>
      <c r="SKH153" s="22"/>
      <c r="SKI153" s="22"/>
      <c r="SKJ153" s="22"/>
      <c r="SKK153" s="22"/>
      <c r="SKL153" s="22"/>
      <c r="SKM153" s="22"/>
      <c r="SKN153" s="22"/>
      <c r="SKO153" s="22"/>
      <c r="SKP153" s="22"/>
      <c r="SKQ153" s="22"/>
      <c r="SKR153" s="22"/>
      <c r="SKS153" s="22"/>
      <c r="SKT153" s="22"/>
      <c r="SKU153" s="22"/>
      <c r="SKV153" s="22"/>
      <c r="SKW153" s="22"/>
      <c r="SKX153" s="22"/>
      <c r="SKY153" s="22"/>
      <c r="SKZ153" s="22"/>
      <c r="SLA153" s="22"/>
      <c r="SLB153" s="22"/>
      <c r="SLC153" s="22"/>
      <c r="SLD153" s="22"/>
      <c r="SLE153" s="22"/>
      <c r="SLF153" s="22"/>
      <c r="SLG153" s="22"/>
      <c r="SLH153" s="22"/>
      <c r="SLI153" s="22"/>
      <c r="SLJ153" s="22"/>
      <c r="SLK153" s="22"/>
      <c r="SLL153" s="22"/>
      <c r="SLM153" s="22"/>
      <c r="SLN153" s="22"/>
      <c r="SLO153" s="22"/>
      <c r="SLP153" s="22"/>
      <c r="SLQ153" s="22"/>
      <c r="SLR153" s="22"/>
      <c r="SLS153" s="22"/>
      <c r="SLT153" s="22"/>
      <c r="SLU153" s="22"/>
      <c r="SLV153" s="22"/>
      <c r="SLW153" s="22"/>
      <c r="SLX153" s="22"/>
      <c r="SLY153" s="22"/>
      <c r="SLZ153" s="22"/>
      <c r="SMA153" s="22"/>
      <c r="SMB153" s="22"/>
      <c r="SMC153" s="22"/>
      <c r="SMD153" s="22"/>
      <c r="SME153" s="22"/>
      <c r="SMF153" s="22"/>
      <c r="SMG153" s="22"/>
      <c r="SMH153" s="22"/>
      <c r="SMI153" s="22"/>
      <c r="SMJ153" s="22"/>
      <c r="SMK153" s="22"/>
      <c r="SML153" s="22"/>
      <c r="SMM153" s="22"/>
      <c r="SMN153" s="22"/>
      <c r="SMO153" s="22"/>
      <c r="SMP153" s="22"/>
      <c r="SMQ153" s="22"/>
      <c r="SMR153" s="22"/>
      <c r="SMS153" s="22"/>
      <c r="SMT153" s="22"/>
      <c r="SMU153" s="22"/>
      <c r="SMV153" s="22"/>
      <c r="SMW153" s="22"/>
      <c r="SMX153" s="22"/>
      <c r="SMY153" s="22"/>
      <c r="SMZ153" s="22"/>
      <c r="SNA153" s="22"/>
      <c r="SNB153" s="22"/>
      <c r="SNC153" s="22"/>
      <c r="SND153" s="22"/>
      <c r="SNE153" s="22"/>
      <c r="SNF153" s="22"/>
      <c r="SNG153" s="22"/>
      <c r="SNH153" s="22"/>
      <c r="SNI153" s="22"/>
      <c r="SNJ153" s="22"/>
      <c r="SNK153" s="22"/>
      <c r="SNL153" s="22"/>
      <c r="SNM153" s="22"/>
      <c r="SNN153" s="22"/>
      <c r="SNO153" s="22"/>
      <c r="SNP153" s="22"/>
      <c r="SNQ153" s="22"/>
      <c r="SNR153" s="22"/>
      <c r="SNS153" s="22"/>
      <c r="SNT153" s="22"/>
      <c r="SNU153" s="22"/>
      <c r="SNV153" s="22"/>
      <c r="SNW153" s="22"/>
      <c r="SNX153" s="22"/>
      <c r="SNY153" s="22"/>
      <c r="SNZ153" s="22"/>
      <c r="SOA153" s="22"/>
      <c r="SOB153" s="22"/>
      <c r="SOC153" s="22"/>
      <c r="SOD153" s="22"/>
      <c r="SOE153" s="22"/>
      <c r="SOF153" s="22"/>
      <c r="SOG153" s="22"/>
      <c r="SOH153" s="22"/>
      <c r="SOI153" s="22"/>
      <c r="SOJ153" s="22"/>
      <c r="SOK153" s="22"/>
      <c r="SOL153" s="22"/>
      <c r="SOM153" s="22"/>
      <c r="SON153" s="22"/>
      <c r="SOO153" s="22"/>
      <c r="SOP153" s="22"/>
      <c r="SOQ153" s="22"/>
      <c r="SOR153" s="22"/>
      <c r="SOS153" s="22"/>
      <c r="SOT153" s="22"/>
      <c r="SOU153" s="22"/>
      <c r="SOV153" s="22"/>
      <c r="SOW153" s="22"/>
      <c r="SOX153" s="22"/>
      <c r="SOY153" s="22"/>
      <c r="SOZ153" s="22"/>
      <c r="SPA153" s="22"/>
      <c r="SPB153" s="22"/>
      <c r="SPC153" s="22"/>
      <c r="SPD153" s="22"/>
      <c r="SPE153" s="22"/>
      <c r="SPF153" s="22"/>
      <c r="SPG153" s="22"/>
      <c r="SPH153" s="22"/>
      <c r="SPI153" s="22"/>
      <c r="SPJ153" s="22"/>
      <c r="SPK153" s="22"/>
      <c r="SPL153" s="22"/>
      <c r="SPM153" s="22"/>
      <c r="SPN153" s="22"/>
      <c r="SPO153" s="22"/>
      <c r="SPP153" s="22"/>
      <c r="SPQ153" s="22"/>
      <c r="SPR153" s="22"/>
      <c r="SPS153" s="22"/>
      <c r="SPT153" s="22"/>
      <c r="SPU153" s="22"/>
      <c r="SPV153" s="22"/>
      <c r="SPW153" s="22"/>
      <c r="SPX153" s="22"/>
      <c r="SPY153" s="22"/>
      <c r="SPZ153" s="22"/>
      <c r="SQA153" s="22"/>
      <c r="SQB153" s="22"/>
      <c r="SQC153" s="22"/>
      <c r="SQD153" s="22"/>
      <c r="SQE153" s="22"/>
      <c r="SQF153" s="22"/>
      <c r="SQG153" s="22"/>
      <c r="SQH153" s="22"/>
      <c r="SQI153" s="22"/>
      <c r="SQJ153" s="22"/>
      <c r="SQK153" s="22"/>
      <c r="SQL153" s="22"/>
      <c r="SQM153" s="22"/>
      <c r="SQN153" s="22"/>
      <c r="SQO153" s="22"/>
      <c r="SQP153" s="22"/>
      <c r="SQQ153" s="22"/>
      <c r="SQR153" s="22"/>
      <c r="SQS153" s="22"/>
      <c r="SQT153" s="22"/>
      <c r="SQU153" s="22"/>
      <c r="SQV153" s="22"/>
      <c r="SQW153" s="22"/>
      <c r="SQX153" s="22"/>
      <c r="SQY153" s="22"/>
      <c r="SQZ153" s="22"/>
      <c r="SRA153" s="22"/>
      <c r="SRB153" s="22"/>
      <c r="SRC153" s="22"/>
      <c r="SRD153" s="22"/>
      <c r="SRE153" s="22"/>
      <c r="SRF153" s="22"/>
      <c r="SRG153" s="22"/>
      <c r="SRH153" s="22"/>
      <c r="SRI153" s="22"/>
      <c r="SRJ153" s="22"/>
      <c r="SRK153" s="22"/>
      <c r="SRL153" s="22"/>
      <c r="SRM153" s="22"/>
      <c r="SRN153" s="22"/>
      <c r="SRO153" s="22"/>
      <c r="SRP153" s="22"/>
      <c r="SRQ153" s="22"/>
      <c r="SRR153" s="22"/>
      <c r="SRS153" s="22"/>
      <c r="SRT153" s="22"/>
      <c r="SRU153" s="22"/>
      <c r="SRV153" s="22"/>
      <c r="SRW153" s="22"/>
      <c r="SRX153" s="22"/>
      <c r="SRY153" s="22"/>
      <c r="SRZ153" s="22"/>
      <c r="SSA153" s="22"/>
      <c r="SSB153" s="22"/>
      <c r="SSC153" s="22"/>
      <c r="SSD153" s="22"/>
      <c r="SSE153" s="22"/>
      <c r="SSF153" s="22"/>
      <c r="SSG153" s="22"/>
      <c r="SSH153" s="22"/>
      <c r="SSI153" s="22"/>
      <c r="SSJ153" s="22"/>
      <c r="SSK153" s="22"/>
      <c r="SSL153" s="22"/>
      <c r="SSM153" s="22"/>
      <c r="SSN153" s="22"/>
      <c r="SSO153" s="22"/>
      <c r="SSP153" s="22"/>
      <c r="SSQ153" s="22"/>
      <c r="SSR153" s="22"/>
      <c r="SSS153" s="22"/>
      <c r="SST153" s="22"/>
      <c r="SSU153" s="22"/>
      <c r="SSV153" s="22"/>
      <c r="SSW153" s="22"/>
      <c r="SSX153" s="22"/>
      <c r="SSY153" s="22"/>
      <c r="SSZ153" s="22"/>
      <c r="STA153" s="22"/>
      <c r="STB153" s="22"/>
      <c r="STC153" s="22"/>
      <c r="STD153" s="22"/>
      <c r="STE153" s="22"/>
      <c r="STF153" s="22"/>
      <c r="STG153" s="22"/>
      <c r="STH153" s="22"/>
      <c r="STI153" s="22"/>
      <c r="STJ153" s="22"/>
      <c r="STK153" s="22"/>
      <c r="STL153" s="22"/>
      <c r="STM153" s="22"/>
      <c r="STN153" s="22"/>
      <c r="STO153" s="22"/>
      <c r="STP153" s="22"/>
      <c r="STQ153" s="22"/>
      <c r="STR153" s="22"/>
      <c r="STS153" s="22"/>
      <c r="STT153" s="22"/>
      <c r="STU153" s="22"/>
      <c r="STV153" s="22"/>
      <c r="STW153" s="22"/>
      <c r="STX153" s="22"/>
      <c r="STY153" s="22"/>
      <c r="STZ153" s="22"/>
      <c r="SUA153" s="22"/>
      <c r="SUB153" s="22"/>
      <c r="SUC153" s="22"/>
      <c r="SUD153" s="22"/>
      <c r="SUE153" s="22"/>
      <c r="SUF153" s="22"/>
      <c r="SUG153" s="22"/>
      <c r="SUH153" s="22"/>
      <c r="SUI153" s="22"/>
      <c r="SUJ153" s="22"/>
      <c r="SUK153" s="22"/>
      <c r="SUL153" s="22"/>
      <c r="SUM153" s="22"/>
      <c r="SUN153" s="22"/>
      <c r="SUO153" s="22"/>
      <c r="SUP153" s="22"/>
      <c r="SUQ153" s="22"/>
      <c r="SUR153" s="22"/>
      <c r="SUS153" s="22"/>
      <c r="SUT153" s="22"/>
      <c r="SUU153" s="22"/>
      <c r="SUV153" s="22"/>
      <c r="SUW153" s="22"/>
      <c r="SUX153" s="22"/>
      <c r="SUY153" s="22"/>
      <c r="SUZ153" s="22"/>
      <c r="SVA153" s="22"/>
      <c r="SVB153" s="22"/>
      <c r="SVC153" s="22"/>
      <c r="SVD153" s="22"/>
      <c r="SVE153" s="22"/>
      <c r="SVF153" s="22"/>
      <c r="SVG153" s="22"/>
      <c r="SVH153" s="22"/>
      <c r="SVI153" s="22"/>
      <c r="SVJ153" s="22"/>
      <c r="SVK153" s="22"/>
      <c r="SVL153" s="22"/>
      <c r="SVM153" s="22"/>
      <c r="SVN153" s="22"/>
      <c r="SVO153" s="22"/>
      <c r="SVP153" s="22"/>
      <c r="SVQ153" s="22"/>
      <c r="SVR153" s="22"/>
      <c r="SVS153" s="22"/>
      <c r="SVT153" s="22"/>
      <c r="SVU153" s="22"/>
      <c r="SVV153" s="22"/>
      <c r="SVW153" s="22"/>
      <c r="SVX153" s="22"/>
      <c r="SVY153" s="22"/>
      <c r="SVZ153" s="22"/>
      <c r="SWA153" s="22"/>
      <c r="SWB153" s="22"/>
      <c r="SWC153" s="22"/>
      <c r="SWD153" s="22"/>
      <c r="SWE153" s="22"/>
      <c r="SWF153" s="22"/>
      <c r="SWG153" s="22"/>
      <c r="SWH153" s="22"/>
      <c r="SWI153" s="22"/>
      <c r="SWJ153" s="22"/>
      <c r="SWK153" s="22"/>
      <c r="SWL153" s="22"/>
      <c r="SWM153" s="22"/>
      <c r="SWN153" s="22"/>
      <c r="SWO153" s="22"/>
      <c r="SWP153" s="22"/>
      <c r="SWQ153" s="22"/>
      <c r="SWR153" s="22"/>
      <c r="SWS153" s="22"/>
      <c r="SWT153" s="22"/>
      <c r="SWU153" s="22"/>
      <c r="SWV153" s="22"/>
      <c r="SWW153" s="22"/>
      <c r="SWX153" s="22"/>
      <c r="SWY153" s="22"/>
      <c r="SWZ153" s="22"/>
      <c r="SXA153" s="22"/>
      <c r="SXB153" s="22"/>
      <c r="SXC153" s="22"/>
      <c r="SXD153" s="22"/>
      <c r="SXE153" s="22"/>
      <c r="SXF153" s="22"/>
      <c r="SXG153" s="22"/>
      <c r="SXH153" s="22"/>
      <c r="SXI153" s="22"/>
      <c r="SXJ153" s="22"/>
      <c r="SXK153" s="22"/>
      <c r="SXL153" s="22"/>
      <c r="SXM153" s="22"/>
      <c r="SXN153" s="22"/>
      <c r="SXO153" s="22"/>
      <c r="SXP153" s="22"/>
      <c r="SXQ153" s="22"/>
      <c r="SXR153" s="22"/>
      <c r="SXS153" s="22"/>
      <c r="SXT153" s="22"/>
      <c r="SXU153" s="22"/>
      <c r="SXV153" s="22"/>
      <c r="SXW153" s="22"/>
      <c r="SXX153" s="22"/>
      <c r="SXY153" s="22"/>
      <c r="SXZ153" s="22"/>
      <c r="SYA153" s="22"/>
      <c r="SYB153" s="22"/>
      <c r="SYC153" s="22"/>
      <c r="SYD153" s="22"/>
      <c r="SYE153" s="22"/>
      <c r="SYF153" s="22"/>
      <c r="SYG153" s="22"/>
      <c r="SYH153" s="22"/>
      <c r="SYI153" s="22"/>
      <c r="SYJ153" s="22"/>
      <c r="SYK153" s="22"/>
      <c r="SYL153" s="22"/>
      <c r="SYM153" s="22"/>
      <c r="SYN153" s="22"/>
      <c r="SYO153" s="22"/>
      <c r="SYP153" s="22"/>
      <c r="SYQ153" s="22"/>
      <c r="SYR153" s="22"/>
      <c r="SYS153" s="22"/>
      <c r="SYT153" s="22"/>
      <c r="SYU153" s="22"/>
      <c r="SYV153" s="22"/>
      <c r="SYW153" s="22"/>
      <c r="SYX153" s="22"/>
      <c r="SYY153" s="22"/>
      <c r="SYZ153" s="22"/>
      <c r="SZA153" s="22"/>
      <c r="SZB153" s="22"/>
      <c r="SZC153" s="22"/>
      <c r="SZD153" s="22"/>
      <c r="SZE153" s="22"/>
      <c r="SZF153" s="22"/>
      <c r="SZG153" s="22"/>
      <c r="SZH153" s="22"/>
      <c r="SZI153" s="22"/>
      <c r="SZJ153" s="22"/>
      <c r="SZK153" s="22"/>
      <c r="SZL153" s="22"/>
      <c r="SZM153" s="22"/>
      <c r="SZN153" s="22"/>
      <c r="SZO153" s="22"/>
      <c r="SZP153" s="22"/>
      <c r="SZQ153" s="22"/>
      <c r="SZR153" s="22"/>
      <c r="SZS153" s="22"/>
      <c r="SZT153" s="22"/>
      <c r="SZU153" s="22"/>
      <c r="SZV153" s="22"/>
      <c r="SZW153" s="22"/>
      <c r="SZX153" s="22"/>
      <c r="SZY153" s="22"/>
      <c r="SZZ153" s="22"/>
      <c r="TAA153" s="22"/>
      <c r="TAB153" s="22"/>
      <c r="TAC153" s="22"/>
      <c r="TAD153" s="22"/>
      <c r="TAE153" s="22"/>
      <c r="TAF153" s="22"/>
      <c r="TAG153" s="22"/>
      <c r="TAH153" s="22"/>
      <c r="TAI153" s="22"/>
      <c r="TAJ153" s="22"/>
      <c r="TAK153" s="22"/>
      <c r="TAL153" s="22"/>
      <c r="TAM153" s="22"/>
      <c r="TAN153" s="22"/>
      <c r="TAO153" s="22"/>
      <c r="TAP153" s="22"/>
      <c r="TAQ153" s="22"/>
      <c r="TAR153" s="22"/>
      <c r="TAS153" s="22"/>
      <c r="TAT153" s="22"/>
      <c r="TAU153" s="22"/>
      <c r="TAV153" s="22"/>
      <c r="TAW153" s="22"/>
      <c r="TAX153" s="22"/>
      <c r="TAY153" s="22"/>
      <c r="TAZ153" s="22"/>
      <c r="TBA153" s="22"/>
      <c r="TBB153" s="22"/>
      <c r="TBC153" s="22"/>
      <c r="TBD153" s="22"/>
      <c r="TBE153" s="22"/>
      <c r="TBF153" s="22"/>
      <c r="TBG153" s="22"/>
      <c r="TBH153" s="22"/>
      <c r="TBI153" s="22"/>
      <c r="TBJ153" s="22"/>
      <c r="TBK153" s="22"/>
      <c r="TBL153" s="22"/>
      <c r="TBM153" s="22"/>
      <c r="TBN153" s="22"/>
      <c r="TBO153" s="22"/>
      <c r="TBP153" s="22"/>
      <c r="TBQ153" s="22"/>
      <c r="TBR153" s="22"/>
      <c r="TBS153" s="22"/>
      <c r="TBT153" s="22"/>
      <c r="TBU153" s="22"/>
      <c r="TBV153" s="22"/>
      <c r="TBW153" s="22"/>
      <c r="TBX153" s="22"/>
      <c r="TBY153" s="22"/>
      <c r="TBZ153" s="22"/>
      <c r="TCA153" s="22"/>
      <c r="TCB153" s="22"/>
      <c r="TCC153" s="22"/>
      <c r="TCD153" s="22"/>
      <c r="TCE153" s="22"/>
      <c r="TCF153" s="22"/>
      <c r="TCG153" s="22"/>
      <c r="TCH153" s="22"/>
      <c r="TCI153" s="22"/>
      <c r="TCJ153" s="22"/>
      <c r="TCK153" s="22"/>
      <c r="TCL153" s="22"/>
      <c r="TCM153" s="22"/>
      <c r="TCN153" s="22"/>
      <c r="TCO153" s="22"/>
      <c r="TCP153" s="22"/>
      <c r="TCQ153" s="22"/>
      <c r="TCR153" s="22"/>
      <c r="TCS153" s="22"/>
      <c r="TCT153" s="22"/>
      <c r="TCU153" s="22"/>
      <c r="TCV153" s="22"/>
      <c r="TCW153" s="22"/>
      <c r="TCX153" s="22"/>
      <c r="TCY153" s="22"/>
      <c r="TCZ153" s="22"/>
      <c r="TDA153" s="22"/>
      <c r="TDB153" s="22"/>
      <c r="TDC153" s="22"/>
      <c r="TDD153" s="22"/>
      <c r="TDE153" s="22"/>
      <c r="TDF153" s="22"/>
      <c r="TDG153" s="22"/>
      <c r="TDH153" s="22"/>
      <c r="TDI153" s="22"/>
      <c r="TDJ153" s="22"/>
      <c r="TDK153" s="22"/>
      <c r="TDL153" s="22"/>
      <c r="TDM153" s="22"/>
      <c r="TDN153" s="22"/>
      <c r="TDO153" s="22"/>
      <c r="TDP153" s="22"/>
      <c r="TDQ153" s="22"/>
      <c r="TDR153" s="22"/>
      <c r="TDS153" s="22"/>
      <c r="TDT153" s="22"/>
      <c r="TDU153" s="22"/>
      <c r="TDV153" s="22"/>
      <c r="TDW153" s="22"/>
      <c r="TDX153" s="22"/>
      <c r="TDY153" s="22"/>
      <c r="TDZ153" s="22"/>
      <c r="TEA153" s="22"/>
      <c r="TEB153" s="22"/>
      <c r="TEC153" s="22"/>
      <c r="TED153" s="22"/>
      <c r="TEE153" s="22"/>
      <c r="TEF153" s="22"/>
      <c r="TEG153" s="22"/>
      <c r="TEH153" s="22"/>
      <c r="TEI153" s="22"/>
      <c r="TEJ153" s="22"/>
      <c r="TEK153" s="22"/>
      <c r="TEL153" s="22"/>
      <c r="TEM153" s="22"/>
      <c r="TEN153" s="22"/>
      <c r="TEO153" s="22"/>
      <c r="TEP153" s="22"/>
      <c r="TEQ153" s="22"/>
      <c r="TER153" s="22"/>
      <c r="TES153" s="22"/>
      <c r="TET153" s="22"/>
      <c r="TEU153" s="22"/>
      <c r="TEV153" s="22"/>
      <c r="TEW153" s="22"/>
      <c r="TEX153" s="22"/>
      <c r="TEY153" s="22"/>
      <c r="TEZ153" s="22"/>
      <c r="TFA153" s="22"/>
      <c r="TFB153" s="22"/>
      <c r="TFC153" s="22"/>
      <c r="TFD153" s="22"/>
      <c r="TFE153" s="22"/>
      <c r="TFF153" s="22"/>
      <c r="TFG153" s="22"/>
      <c r="TFH153" s="22"/>
      <c r="TFI153" s="22"/>
      <c r="TFJ153" s="22"/>
      <c r="TFK153" s="22"/>
      <c r="TFL153" s="22"/>
      <c r="TFM153" s="22"/>
      <c r="TFN153" s="22"/>
      <c r="TFO153" s="22"/>
      <c r="TFP153" s="22"/>
      <c r="TFQ153" s="22"/>
      <c r="TFR153" s="22"/>
      <c r="TFS153" s="22"/>
      <c r="TFT153" s="22"/>
      <c r="TFU153" s="22"/>
      <c r="TFV153" s="22"/>
      <c r="TFW153" s="22"/>
      <c r="TFX153" s="22"/>
      <c r="TFY153" s="22"/>
      <c r="TFZ153" s="22"/>
      <c r="TGA153" s="22"/>
      <c r="TGB153" s="22"/>
      <c r="TGC153" s="22"/>
      <c r="TGD153" s="22"/>
      <c r="TGE153" s="22"/>
      <c r="TGF153" s="22"/>
      <c r="TGG153" s="22"/>
      <c r="TGH153" s="22"/>
      <c r="TGI153" s="22"/>
      <c r="TGJ153" s="22"/>
      <c r="TGK153" s="22"/>
      <c r="TGL153" s="22"/>
      <c r="TGM153" s="22"/>
      <c r="TGN153" s="22"/>
      <c r="TGO153" s="22"/>
      <c r="TGP153" s="22"/>
      <c r="TGQ153" s="22"/>
      <c r="TGR153" s="22"/>
      <c r="TGS153" s="22"/>
      <c r="TGT153" s="22"/>
      <c r="TGU153" s="22"/>
      <c r="TGV153" s="22"/>
      <c r="TGW153" s="22"/>
      <c r="TGX153" s="22"/>
      <c r="TGY153" s="22"/>
      <c r="TGZ153" s="22"/>
      <c r="THA153" s="22"/>
      <c r="THB153" s="22"/>
      <c r="THC153" s="22"/>
      <c r="THD153" s="22"/>
      <c r="THE153" s="22"/>
      <c r="THF153" s="22"/>
      <c r="THG153" s="22"/>
      <c r="THH153" s="22"/>
      <c r="THI153" s="22"/>
      <c r="THJ153" s="22"/>
      <c r="THK153" s="22"/>
      <c r="THL153" s="22"/>
      <c r="THM153" s="22"/>
      <c r="THN153" s="22"/>
      <c r="THO153" s="22"/>
      <c r="THP153" s="22"/>
      <c r="THQ153" s="22"/>
      <c r="THR153" s="22"/>
      <c r="THS153" s="22"/>
      <c r="THT153" s="22"/>
      <c r="THU153" s="22"/>
      <c r="THV153" s="22"/>
      <c r="THW153" s="22"/>
      <c r="THX153" s="22"/>
      <c r="THY153" s="22"/>
      <c r="THZ153" s="22"/>
      <c r="TIA153" s="22"/>
      <c r="TIB153" s="22"/>
      <c r="TIC153" s="22"/>
      <c r="TID153" s="22"/>
      <c r="TIE153" s="22"/>
      <c r="TIF153" s="22"/>
      <c r="TIG153" s="22"/>
      <c r="TIH153" s="22"/>
      <c r="TII153" s="22"/>
      <c r="TIJ153" s="22"/>
      <c r="TIK153" s="22"/>
      <c r="TIL153" s="22"/>
      <c r="TIM153" s="22"/>
      <c r="TIN153" s="22"/>
      <c r="TIO153" s="22"/>
      <c r="TIP153" s="22"/>
      <c r="TIQ153" s="22"/>
      <c r="TIR153" s="22"/>
      <c r="TIS153" s="22"/>
      <c r="TIT153" s="22"/>
      <c r="TIU153" s="22"/>
      <c r="TIV153" s="22"/>
      <c r="TIW153" s="22"/>
      <c r="TIX153" s="22"/>
      <c r="TIY153" s="22"/>
      <c r="TIZ153" s="22"/>
      <c r="TJA153" s="22"/>
      <c r="TJB153" s="22"/>
      <c r="TJC153" s="22"/>
      <c r="TJD153" s="22"/>
      <c r="TJE153" s="22"/>
      <c r="TJF153" s="22"/>
      <c r="TJG153" s="22"/>
      <c r="TJH153" s="22"/>
      <c r="TJI153" s="22"/>
      <c r="TJJ153" s="22"/>
      <c r="TJK153" s="22"/>
      <c r="TJL153" s="22"/>
      <c r="TJM153" s="22"/>
      <c r="TJN153" s="22"/>
      <c r="TJO153" s="22"/>
      <c r="TJP153" s="22"/>
      <c r="TJQ153" s="22"/>
      <c r="TJR153" s="22"/>
      <c r="TJS153" s="22"/>
      <c r="TJT153" s="22"/>
      <c r="TJU153" s="22"/>
      <c r="TJV153" s="22"/>
      <c r="TJW153" s="22"/>
      <c r="TJX153" s="22"/>
      <c r="TJY153" s="22"/>
      <c r="TJZ153" s="22"/>
      <c r="TKA153" s="22"/>
      <c r="TKB153" s="22"/>
      <c r="TKC153" s="22"/>
      <c r="TKD153" s="22"/>
      <c r="TKE153" s="22"/>
      <c r="TKF153" s="22"/>
      <c r="TKG153" s="22"/>
      <c r="TKH153" s="22"/>
      <c r="TKI153" s="22"/>
      <c r="TKJ153" s="22"/>
      <c r="TKK153" s="22"/>
      <c r="TKL153" s="22"/>
      <c r="TKM153" s="22"/>
      <c r="TKN153" s="22"/>
      <c r="TKO153" s="22"/>
      <c r="TKP153" s="22"/>
      <c r="TKQ153" s="22"/>
      <c r="TKR153" s="22"/>
      <c r="TKS153" s="22"/>
      <c r="TKT153" s="22"/>
      <c r="TKU153" s="22"/>
      <c r="TKV153" s="22"/>
      <c r="TKW153" s="22"/>
      <c r="TKX153" s="22"/>
      <c r="TKY153" s="22"/>
      <c r="TKZ153" s="22"/>
      <c r="TLA153" s="22"/>
      <c r="TLB153" s="22"/>
      <c r="TLC153" s="22"/>
      <c r="TLD153" s="22"/>
      <c r="TLE153" s="22"/>
      <c r="TLF153" s="22"/>
      <c r="TLG153" s="22"/>
      <c r="TLH153" s="22"/>
      <c r="TLI153" s="22"/>
      <c r="TLJ153" s="22"/>
      <c r="TLK153" s="22"/>
      <c r="TLL153" s="22"/>
      <c r="TLM153" s="22"/>
      <c r="TLN153" s="22"/>
      <c r="TLO153" s="22"/>
      <c r="TLP153" s="22"/>
      <c r="TLQ153" s="22"/>
      <c r="TLR153" s="22"/>
      <c r="TLS153" s="22"/>
      <c r="TLT153" s="22"/>
      <c r="TLU153" s="22"/>
      <c r="TLV153" s="22"/>
      <c r="TLW153" s="22"/>
      <c r="TLX153" s="22"/>
      <c r="TLY153" s="22"/>
      <c r="TLZ153" s="22"/>
      <c r="TMA153" s="22"/>
      <c r="TMB153" s="22"/>
      <c r="TMC153" s="22"/>
      <c r="TMD153" s="22"/>
      <c r="TME153" s="22"/>
      <c r="TMF153" s="22"/>
      <c r="TMG153" s="22"/>
      <c r="TMH153" s="22"/>
      <c r="TMI153" s="22"/>
      <c r="TMJ153" s="22"/>
      <c r="TMK153" s="22"/>
      <c r="TML153" s="22"/>
      <c r="TMM153" s="22"/>
      <c r="TMN153" s="22"/>
      <c r="TMO153" s="22"/>
      <c r="TMP153" s="22"/>
      <c r="TMQ153" s="22"/>
      <c r="TMR153" s="22"/>
      <c r="TMS153" s="22"/>
      <c r="TMT153" s="22"/>
      <c r="TMU153" s="22"/>
      <c r="TMV153" s="22"/>
      <c r="TMW153" s="22"/>
      <c r="TMX153" s="22"/>
      <c r="TMY153" s="22"/>
      <c r="TMZ153" s="22"/>
      <c r="TNA153" s="22"/>
      <c r="TNB153" s="22"/>
      <c r="TNC153" s="22"/>
      <c r="TND153" s="22"/>
      <c r="TNE153" s="22"/>
      <c r="TNF153" s="22"/>
      <c r="TNG153" s="22"/>
      <c r="TNH153" s="22"/>
      <c r="TNI153" s="22"/>
      <c r="TNJ153" s="22"/>
      <c r="TNK153" s="22"/>
      <c r="TNL153" s="22"/>
      <c r="TNM153" s="22"/>
      <c r="TNN153" s="22"/>
      <c r="TNO153" s="22"/>
      <c r="TNP153" s="22"/>
      <c r="TNQ153" s="22"/>
      <c r="TNR153" s="22"/>
      <c r="TNS153" s="22"/>
      <c r="TNT153" s="22"/>
      <c r="TNU153" s="22"/>
      <c r="TNV153" s="22"/>
      <c r="TNW153" s="22"/>
      <c r="TNX153" s="22"/>
      <c r="TNY153" s="22"/>
      <c r="TNZ153" s="22"/>
      <c r="TOA153" s="22"/>
      <c r="TOB153" s="22"/>
      <c r="TOC153" s="22"/>
      <c r="TOD153" s="22"/>
      <c r="TOE153" s="22"/>
      <c r="TOF153" s="22"/>
      <c r="TOG153" s="22"/>
      <c r="TOH153" s="22"/>
      <c r="TOI153" s="22"/>
      <c r="TOJ153" s="22"/>
      <c r="TOK153" s="22"/>
      <c r="TOL153" s="22"/>
      <c r="TOM153" s="22"/>
      <c r="TON153" s="22"/>
      <c r="TOO153" s="22"/>
      <c r="TOP153" s="22"/>
      <c r="TOQ153" s="22"/>
      <c r="TOR153" s="22"/>
      <c r="TOS153" s="22"/>
      <c r="TOT153" s="22"/>
      <c r="TOU153" s="22"/>
      <c r="TOV153" s="22"/>
      <c r="TOW153" s="22"/>
      <c r="TOX153" s="22"/>
      <c r="TOY153" s="22"/>
      <c r="TOZ153" s="22"/>
      <c r="TPA153" s="22"/>
      <c r="TPB153" s="22"/>
      <c r="TPC153" s="22"/>
      <c r="TPD153" s="22"/>
      <c r="TPE153" s="22"/>
      <c r="TPF153" s="22"/>
      <c r="TPG153" s="22"/>
      <c r="TPH153" s="22"/>
      <c r="TPI153" s="22"/>
      <c r="TPJ153" s="22"/>
      <c r="TPK153" s="22"/>
      <c r="TPL153" s="22"/>
      <c r="TPM153" s="22"/>
      <c r="TPN153" s="22"/>
      <c r="TPO153" s="22"/>
      <c r="TPP153" s="22"/>
      <c r="TPQ153" s="22"/>
      <c r="TPR153" s="22"/>
      <c r="TPS153" s="22"/>
      <c r="TPT153" s="22"/>
      <c r="TPU153" s="22"/>
      <c r="TPV153" s="22"/>
      <c r="TPW153" s="22"/>
      <c r="TPX153" s="22"/>
      <c r="TPY153" s="22"/>
      <c r="TPZ153" s="22"/>
      <c r="TQA153" s="22"/>
      <c r="TQB153" s="22"/>
      <c r="TQC153" s="22"/>
      <c r="TQD153" s="22"/>
      <c r="TQE153" s="22"/>
      <c r="TQF153" s="22"/>
      <c r="TQG153" s="22"/>
      <c r="TQH153" s="22"/>
      <c r="TQI153" s="22"/>
      <c r="TQJ153" s="22"/>
      <c r="TQK153" s="22"/>
      <c r="TQL153" s="22"/>
      <c r="TQM153" s="22"/>
      <c r="TQN153" s="22"/>
      <c r="TQO153" s="22"/>
      <c r="TQP153" s="22"/>
      <c r="TQQ153" s="22"/>
      <c r="TQR153" s="22"/>
      <c r="TQS153" s="22"/>
      <c r="TQT153" s="22"/>
      <c r="TQU153" s="22"/>
      <c r="TQV153" s="22"/>
      <c r="TQW153" s="22"/>
      <c r="TQX153" s="22"/>
      <c r="TQY153" s="22"/>
      <c r="TQZ153" s="22"/>
      <c r="TRA153" s="22"/>
      <c r="TRB153" s="22"/>
      <c r="TRC153" s="22"/>
      <c r="TRD153" s="22"/>
      <c r="TRE153" s="22"/>
      <c r="TRF153" s="22"/>
      <c r="TRG153" s="22"/>
      <c r="TRH153" s="22"/>
      <c r="TRI153" s="22"/>
      <c r="TRJ153" s="22"/>
      <c r="TRK153" s="22"/>
      <c r="TRL153" s="22"/>
      <c r="TRM153" s="22"/>
      <c r="TRN153" s="22"/>
      <c r="TRO153" s="22"/>
      <c r="TRP153" s="22"/>
      <c r="TRQ153" s="22"/>
      <c r="TRR153" s="22"/>
      <c r="TRS153" s="22"/>
      <c r="TRT153" s="22"/>
      <c r="TRU153" s="22"/>
      <c r="TRV153" s="22"/>
      <c r="TRW153" s="22"/>
      <c r="TRX153" s="22"/>
      <c r="TRY153" s="22"/>
      <c r="TRZ153" s="22"/>
      <c r="TSA153" s="22"/>
      <c r="TSB153" s="22"/>
      <c r="TSC153" s="22"/>
      <c r="TSD153" s="22"/>
      <c r="TSE153" s="22"/>
      <c r="TSF153" s="22"/>
      <c r="TSG153" s="22"/>
      <c r="TSH153" s="22"/>
      <c r="TSI153" s="22"/>
      <c r="TSJ153" s="22"/>
      <c r="TSK153" s="22"/>
      <c r="TSL153" s="22"/>
      <c r="TSM153" s="22"/>
      <c r="TSN153" s="22"/>
      <c r="TSO153" s="22"/>
      <c r="TSP153" s="22"/>
      <c r="TSQ153" s="22"/>
      <c r="TSR153" s="22"/>
      <c r="TSS153" s="22"/>
      <c r="TST153" s="22"/>
      <c r="TSU153" s="22"/>
      <c r="TSV153" s="22"/>
      <c r="TSW153" s="22"/>
      <c r="TSX153" s="22"/>
      <c r="TSY153" s="22"/>
      <c r="TSZ153" s="22"/>
      <c r="TTA153" s="22"/>
      <c r="TTB153" s="22"/>
      <c r="TTC153" s="22"/>
      <c r="TTD153" s="22"/>
      <c r="TTE153" s="22"/>
      <c r="TTF153" s="22"/>
      <c r="TTG153" s="22"/>
      <c r="TTH153" s="22"/>
      <c r="TTI153" s="22"/>
      <c r="TTJ153" s="22"/>
      <c r="TTK153" s="22"/>
      <c r="TTL153" s="22"/>
      <c r="TTM153" s="22"/>
      <c r="TTN153" s="22"/>
      <c r="TTO153" s="22"/>
      <c r="TTP153" s="22"/>
      <c r="TTQ153" s="22"/>
      <c r="TTR153" s="22"/>
      <c r="TTS153" s="22"/>
      <c r="TTT153" s="22"/>
      <c r="TTU153" s="22"/>
      <c r="TTV153" s="22"/>
      <c r="TTW153" s="22"/>
      <c r="TTX153" s="22"/>
      <c r="TTY153" s="22"/>
      <c r="TTZ153" s="22"/>
      <c r="TUA153" s="22"/>
      <c r="TUB153" s="22"/>
      <c r="TUC153" s="22"/>
      <c r="TUD153" s="22"/>
      <c r="TUE153" s="22"/>
      <c r="TUF153" s="22"/>
      <c r="TUG153" s="22"/>
      <c r="TUH153" s="22"/>
      <c r="TUI153" s="22"/>
      <c r="TUJ153" s="22"/>
      <c r="TUK153" s="22"/>
      <c r="TUL153" s="22"/>
      <c r="TUM153" s="22"/>
      <c r="TUN153" s="22"/>
      <c r="TUO153" s="22"/>
      <c r="TUP153" s="22"/>
      <c r="TUQ153" s="22"/>
      <c r="TUR153" s="22"/>
      <c r="TUS153" s="22"/>
      <c r="TUT153" s="22"/>
      <c r="TUU153" s="22"/>
      <c r="TUV153" s="22"/>
      <c r="TUW153" s="22"/>
      <c r="TUX153" s="22"/>
      <c r="TUY153" s="22"/>
      <c r="TUZ153" s="22"/>
      <c r="TVA153" s="22"/>
      <c r="TVB153" s="22"/>
      <c r="TVC153" s="22"/>
      <c r="TVD153" s="22"/>
      <c r="TVE153" s="22"/>
      <c r="TVF153" s="22"/>
      <c r="TVG153" s="22"/>
      <c r="TVH153" s="22"/>
      <c r="TVI153" s="22"/>
      <c r="TVJ153" s="22"/>
      <c r="TVK153" s="22"/>
      <c r="TVL153" s="22"/>
      <c r="TVM153" s="22"/>
      <c r="TVN153" s="22"/>
      <c r="TVO153" s="22"/>
      <c r="TVP153" s="22"/>
      <c r="TVQ153" s="22"/>
      <c r="TVR153" s="22"/>
      <c r="TVS153" s="22"/>
      <c r="TVT153" s="22"/>
      <c r="TVU153" s="22"/>
      <c r="TVV153" s="22"/>
      <c r="TVW153" s="22"/>
      <c r="TVX153" s="22"/>
      <c r="TVY153" s="22"/>
      <c r="TVZ153" s="22"/>
      <c r="TWA153" s="22"/>
      <c r="TWB153" s="22"/>
      <c r="TWC153" s="22"/>
      <c r="TWD153" s="22"/>
      <c r="TWE153" s="22"/>
      <c r="TWF153" s="22"/>
      <c r="TWG153" s="22"/>
      <c r="TWH153" s="22"/>
      <c r="TWI153" s="22"/>
      <c r="TWJ153" s="22"/>
      <c r="TWK153" s="22"/>
      <c r="TWL153" s="22"/>
      <c r="TWM153" s="22"/>
      <c r="TWN153" s="22"/>
      <c r="TWO153" s="22"/>
      <c r="TWP153" s="22"/>
      <c r="TWQ153" s="22"/>
      <c r="TWR153" s="22"/>
      <c r="TWS153" s="22"/>
      <c r="TWT153" s="22"/>
      <c r="TWU153" s="22"/>
      <c r="TWV153" s="22"/>
      <c r="TWW153" s="22"/>
      <c r="TWX153" s="22"/>
      <c r="TWY153" s="22"/>
      <c r="TWZ153" s="22"/>
      <c r="TXA153" s="22"/>
      <c r="TXB153" s="22"/>
      <c r="TXC153" s="22"/>
      <c r="TXD153" s="22"/>
      <c r="TXE153" s="22"/>
      <c r="TXF153" s="22"/>
      <c r="TXG153" s="22"/>
      <c r="TXH153" s="22"/>
      <c r="TXI153" s="22"/>
      <c r="TXJ153" s="22"/>
      <c r="TXK153" s="22"/>
      <c r="TXL153" s="22"/>
      <c r="TXM153" s="22"/>
      <c r="TXN153" s="22"/>
      <c r="TXO153" s="22"/>
      <c r="TXP153" s="22"/>
      <c r="TXQ153" s="22"/>
      <c r="TXR153" s="22"/>
      <c r="TXS153" s="22"/>
      <c r="TXT153" s="22"/>
      <c r="TXU153" s="22"/>
      <c r="TXV153" s="22"/>
      <c r="TXW153" s="22"/>
      <c r="TXX153" s="22"/>
      <c r="TXY153" s="22"/>
      <c r="TXZ153" s="22"/>
      <c r="TYA153" s="22"/>
      <c r="TYB153" s="22"/>
      <c r="TYC153" s="22"/>
      <c r="TYD153" s="22"/>
      <c r="TYE153" s="22"/>
      <c r="TYF153" s="22"/>
      <c r="TYG153" s="22"/>
      <c r="TYH153" s="22"/>
      <c r="TYI153" s="22"/>
      <c r="TYJ153" s="22"/>
      <c r="TYK153" s="22"/>
      <c r="TYL153" s="22"/>
      <c r="TYM153" s="22"/>
      <c r="TYN153" s="22"/>
      <c r="TYO153" s="22"/>
      <c r="TYP153" s="22"/>
      <c r="TYQ153" s="22"/>
      <c r="TYR153" s="22"/>
      <c r="TYS153" s="22"/>
      <c r="TYT153" s="22"/>
      <c r="TYU153" s="22"/>
      <c r="TYV153" s="22"/>
      <c r="TYW153" s="22"/>
      <c r="TYX153" s="22"/>
      <c r="TYY153" s="22"/>
      <c r="TYZ153" s="22"/>
      <c r="TZA153" s="22"/>
      <c r="TZB153" s="22"/>
      <c r="TZC153" s="22"/>
      <c r="TZD153" s="22"/>
      <c r="TZE153" s="22"/>
      <c r="TZF153" s="22"/>
      <c r="TZG153" s="22"/>
      <c r="TZH153" s="22"/>
      <c r="TZI153" s="22"/>
      <c r="TZJ153" s="22"/>
      <c r="TZK153" s="22"/>
      <c r="TZL153" s="22"/>
      <c r="TZM153" s="22"/>
      <c r="TZN153" s="22"/>
      <c r="TZO153" s="22"/>
      <c r="TZP153" s="22"/>
      <c r="TZQ153" s="22"/>
      <c r="TZR153" s="22"/>
      <c r="TZS153" s="22"/>
      <c r="TZT153" s="22"/>
      <c r="TZU153" s="22"/>
      <c r="TZV153" s="22"/>
      <c r="TZW153" s="22"/>
      <c r="TZX153" s="22"/>
      <c r="TZY153" s="22"/>
      <c r="TZZ153" s="22"/>
      <c r="UAA153" s="22"/>
      <c r="UAB153" s="22"/>
      <c r="UAC153" s="22"/>
      <c r="UAD153" s="22"/>
      <c r="UAE153" s="22"/>
      <c r="UAF153" s="22"/>
      <c r="UAG153" s="22"/>
      <c r="UAH153" s="22"/>
      <c r="UAI153" s="22"/>
      <c r="UAJ153" s="22"/>
      <c r="UAK153" s="22"/>
      <c r="UAL153" s="22"/>
      <c r="UAM153" s="22"/>
      <c r="UAN153" s="22"/>
      <c r="UAO153" s="22"/>
      <c r="UAP153" s="22"/>
      <c r="UAQ153" s="22"/>
      <c r="UAR153" s="22"/>
      <c r="UAS153" s="22"/>
      <c r="UAT153" s="22"/>
      <c r="UAU153" s="22"/>
      <c r="UAV153" s="22"/>
      <c r="UAW153" s="22"/>
      <c r="UAX153" s="22"/>
      <c r="UAY153" s="22"/>
      <c r="UAZ153" s="22"/>
      <c r="UBA153" s="22"/>
      <c r="UBB153" s="22"/>
      <c r="UBC153" s="22"/>
      <c r="UBD153" s="22"/>
      <c r="UBE153" s="22"/>
      <c r="UBF153" s="22"/>
      <c r="UBG153" s="22"/>
      <c r="UBH153" s="22"/>
      <c r="UBI153" s="22"/>
      <c r="UBJ153" s="22"/>
      <c r="UBK153" s="22"/>
      <c r="UBL153" s="22"/>
      <c r="UBM153" s="22"/>
      <c r="UBN153" s="22"/>
      <c r="UBO153" s="22"/>
      <c r="UBP153" s="22"/>
      <c r="UBQ153" s="22"/>
      <c r="UBR153" s="22"/>
      <c r="UBS153" s="22"/>
      <c r="UBT153" s="22"/>
      <c r="UBU153" s="22"/>
      <c r="UBV153" s="22"/>
      <c r="UBW153" s="22"/>
      <c r="UBX153" s="22"/>
      <c r="UBY153" s="22"/>
      <c r="UBZ153" s="22"/>
      <c r="UCA153" s="22"/>
      <c r="UCB153" s="22"/>
      <c r="UCC153" s="22"/>
      <c r="UCD153" s="22"/>
      <c r="UCE153" s="22"/>
      <c r="UCF153" s="22"/>
      <c r="UCG153" s="22"/>
      <c r="UCH153" s="22"/>
      <c r="UCI153" s="22"/>
      <c r="UCJ153" s="22"/>
      <c r="UCK153" s="22"/>
      <c r="UCL153" s="22"/>
      <c r="UCM153" s="22"/>
      <c r="UCN153" s="22"/>
      <c r="UCO153" s="22"/>
      <c r="UCP153" s="22"/>
      <c r="UCQ153" s="22"/>
      <c r="UCR153" s="22"/>
      <c r="UCS153" s="22"/>
      <c r="UCT153" s="22"/>
      <c r="UCU153" s="22"/>
      <c r="UCV153" s="22"/>
      <c r="UCW153" s="22"/>
      <c r="UCX153" s="22"/>
      <c r="UCY153" s="22"/>
      <c r="UCZ153" s="22"/>
      <c r="UDA153" s="22"/>
      <c r="UDB153" s="22"/>
      <c r="UDC153" s="22"/>
      <c r="UDD153" s="22"/>
      <c r="UDE153" s="22"/>
      <c r="UDF153" s="22"/>
      <c r="UDG153" s="22"/>
      <c r="UDH153" s="22"/>
      <c r="UDI153" s="22"/>
      <c r="UDJ153" s="22"/>
      <c r="UDK153" s="22"/>
      <c r="UDL153" s="22"/>
      <c r="UDM153" s="22"/>
      <c r="UDN153" s="22"/>
      <c r="UDO153" s="22"/>
      <c r="UDP153" s="22"/>
      <c r="UDQ153" s="22"/>
      <c r="UDR153" s="22"/>
      <c r="UDS153" s="22"/>
      <c r="UDT153" s="22"/>
      <c r="UDU153" s="22"/>
      <c r="UDV153" s="22"/>
      <c r="UDW153" s="22"/>
      <c r="UDX153" s="22"/>
      <c r="UDY153" s="22"/>
      <c r="UDZ153" s="22"/>
      <c r="UEA153" s="22"/>
      <c r="UEB153" s="22"/>
      <c r="UEC153" s="22"/>
      <c r="UED153" s="22"/>
      <c r="UEE153" s="22"/>
      <c r="UEF153" s="22"/>
      <c r="UEG153" s="22"/>
      <c r="UEH153" s="22"/>
      <c r="UEI153" s="22"/>
      <c r="UEJ153" s="22"/>
      <c r="UEK153" s="22"/>
      <c r="UEL153" s="22"/>
      <c r="UEM153" s="22"/>
      <c r="UEN153" s="22"/>
      <c r="UEO153" s="22"/>
      <c r="UEP153" s="22"/>
      <c r="UEQ153" s="22"/>
      <c r="UER153" s="22"/>
      <c r="UES153" s="22"/>
      <c r="UET153" s="22"/>
      <c r="UEU153" s="22"/>
      <c r="UEV153" s="22"/>
      <c r="UEW153" s="22"/>
      <c r="UEX153" s="22"/>
      <c r="UEY153" s="22"/>
      <c r="UEZ153" s="22"/>
      <c r="UFA153" s="22"/>
      <c r="UFB153" s="22"/>
      <c r="UFC153" s="22"/>
      <c r="UFD153" s="22"/>
      <c r="UFE153" s="22"/>
      <c r="UFF153" s="22"/>
      <c r="UFG153" s="22"/>
      <c r="UFH153" s="22"/>
      <c r="UFI153" s="22"/>
      <c r="UFJ153" s="22"/>
      <c r="UFK153" s="22"/>
      <c r="UFL153" s="22"/>
      <c r="UFM153" s="22"/>
      <c r="UFN153" s="22"/>
      <c r="UFO153" s="22"/>
      <c r="UFP153" s="22"/>
      <c r="UFQ153" s="22"/>
      <c r="UFR153" s="22"/>
      <c r="UFS153" s="22"/>
      <c r="UFT153" s="22"/>
      <c r="UFU153" s="22"/>
      <c r="UFV153" s="22"/>
      <c r="UFW153" s="22"/>
      <c r="UFX153" s="22"/>
      <c r="UFY153" s="22"/>
      <c r="UFZ153" s="22"/>
      <c r="UGA153" s="22"/>
      <c r="UGB153" s="22"/>
      <c r="UGC153" s="22"/>
      <c r="UGD153" s="22"/>
      <c r="UGE153" s="22"/>
      <c r="UGF153" s="22"/>
      <c r="UGG153" s="22"/>
      <c r="UGH153" s="22"/>
      <c r="UGI153" s="22"/>
      <c r="UGJ153" s="22"/>
      <c r="UGK153" s="22"/>
      <c r="UGL153" s="22"/>
      <c r="UGM153" s="22"/>
      <c r="UGN153" s="22"/>
      <c r="UGO153" s="22"/>
      <c r="UGP153" s="22"/>
      <c r="UGQ153" s="22"/>
      <c r="UGR153" s="22"/>
      <c r="UGS153" s="22"/>
      <c r="UGT153" s="22"/>
      <c r="UGU153" s="22"/>
      <c r="UGV153" s="22"/>
      <c r="UGW153" s="22"/>
      <c r="UGX153" s="22"/>
      <c r="UGY153" s="22"/>
      <c r="UGZ153" s="22"/>
      <c r="UHA153" s="22"/>
      <c r="UHB153" s="22"/>
      <c r="UHC153" s="22"/>
      <c r="UHD153" s="22"/>
      <c r="UHE153" s="22"/>
      <c r="UHF153" s="22"/>
      <c r="UHG153" s="22"/>
      <c r="UHH153" s="22"/>
      <c r="UHI153" s="22"/>
      <c r="UHJ153" s="22"/>
      <c r="UHK153" s="22"/>
      <c r="UHL153" s="22"/>
      <c r="UHM153" s="22"/>
      <c r="UHN153" s="22"/>
      <c r="UHO153" s="22"/>
      <c r="UHP153" s="22"/>
      <c r="UHQ153" s="22"/>
      <c r="UHR153" s="22"/>
      <c r="UHS153" s="22"/>
      <c r="UHT153" s="22"/>
      <c r="UHU153" s="22"/>
      <c r="UHV153" s="22"/>
      <c r="UHW153" s="22"/>
      <c r="UHX153" s="22"/>
      <c r="UHY153" s="22"/>
      <c r="UHZ153" s="22"/>
      <c r="UIA153" s="22"/>
      <c r="UIB153" s="22"/>
      <c r="UIC153" s="22"/>
      <c r="UID153" s="22"/>
      <c r="UIE153" s="22"/>
      <c r="UIF153" s="22"/>
      <c r="UIG153" s="22"/>
      <c r="UIH153" s="22"/>
      <c r="UII153" s="22"/>
      <c r="UIJ153" s="22"/>
      <c r="UIK153" s="22"/>
      <c r="UIL153" s="22"/>
      <c r="UIM153" s="22"/>
      <c r="UIN153" s="22"/>
      <c r="UIO153" s="22"/>
      <c r="UIP153" s="22"/>
      <c r="UIQ153" s="22"/>
      <c r="UIR153" s="22"/>
      <c r="UIS153" s="22"/>
      <c r="UIT153" s="22"/>
      <c r="UIU153" s="22"/>
      <c r="UIV153" s="22"/>
      <c r="UIW153" s="22"/>
      <c r="UIX153" s="22"/>
      <c r="UIY153" s="22"/>
      <c r="UIZ153" s="22"/>
      <c r="UJA153" s="22"/>
      <c r="UJB153" s="22"/>
      <c r="UJC153" s="22"/>
      <c r="UJD153" s="22"/>
      <c r="UJE153" s="22"/>
      <c r="UJF153" s="22"/>
      <c r="UJG153" s="22"/>
      <c r="UJH153" s="22"/>
      <c r="UJI153" s="22"/>
      <c r="UJJ153" s="22"/>
      <c r="UJK153" s="22"/>
      <c r="UJL153" s="22"/>
      <c r="UJM153" s="22"/>
      <c r="UJN153" s="22"/>
      <c r="UJO153" s="22"/>
      <c r="UJP153" s="22"/>
      <c r="UJQ153" s="22"/>
      <c r="UJR153" s="22"/>
      <c r="UJS153" s="22"/>
      <c r="UJT153" s="22"/>
      <c r="UJU153" s="22"/>
      <c r="UJV153" s="22"/>
      <c r="UJW153" s="22"/>
      <c r="UJX153" s="22"/>
      <c r="UJY153" s="22"/>
      <c r="UJZ153" s="22"/>
      <c r="UKA153" s="22"/>
      <c r="UKB153" s="22"/>
      <c r="UKC153" s="22"/>
      <c r="UKD153" s="22"/>
      <c r="UKE153" s="22"/>
      <c r="UKF153" s="22"/>
      <c r="UKG153" s="22"/>
      <c r="UKH153" s="22"/>
      <c r="UKI153" s="22"/>
      <c r="UKJ153" s="22"/>
      <c r="UKK153" s="22"/>
      <c r="UKL153" s="22"/>
      <c r="UKM153" s="22"/>
      <c r="UKN153" s="22"/>
      <c r="UKO153" s="22"/>
      <c r="UKP153" s="22"/>
      <c r="UKQ153" s="22"/>
      <c r="UKR153" s="22"/>
      <c r="UKS153" s="22"/>
      <c r="UKT153" s="22"/>
      <c r="UKU153" s="22"/>
      <c r="UKV153" s="22"/>
      <c r="UKW153" s="22"/>
      <c r="UKX153" s="22"/>
      <c r="UKY153" s="22"/>
      <c r="UKZ153" s="22"/>
      <c r="ULA153" s="22"/>
      <c r="ULB153" s="22"/>
      <c r="ULC153" s="22"/>
      <c r="ULD153" s="22"/>
      <c r="ULE153" s="22"/>
      <c r="ULF153" s="22"/>
      <c r="ULG153" s="22"/>
      <c r="ULH153" s="22"/>
      <c r="ULI153" s="22"/>
      <c r="ULJ153" s="22"/>
      <c r="ULK153" s="22"/>
      <c r="ULL153" s="22"/>
      <c r="ULM153" s="22"/>
      <c r="ULN153" s="22"/>
      <c r="ULO153" s="22"/>
      <c r="ULP153" s="22"/>
      <c r="ULQ153" s="22"/>
      <c r="ULR153" s="22"/>
      <c r="ULS153" s="22"/>
      <c r="ULT153" s="22"/>
      <c r="ULU153" s="22"/>
      <c r="ULV153" s="22"/>
      <c r="ULW153" s="22"/>
      <c r="ULX153" s="22"/>
      <c r="ULY153" s="22"/>
      <c r="ULZ153" s="22"/>
      <c r="UMA153" s="22"/>
      <c r="UMB153" s="22"/>
      <c r="UMC153" s="22"/>
      <c r="UMD153" s="22"/>
      <c r="UME153" s="22"/>
      <c r="UMF153" s="22"/>
      <c r="UMG153" s="22"/>
      <c r="UMH153" s="22"/>
      <c r="UMI153" s="22"/>
      <c r="UMJ153" s="22"/>
      <c r="UMK153" s="22"/>
      <c r="UML153" s="22"/>
      <c r="UMM153" s="22"/>
      <c r="UMN153" s="22"/>
      <c r="UMO153" s="22"/>
      <c r="UMP153" s="22"/>
      <c r="UMQ153" s="22"/>
      <c r="UMR153" s="22"/>
      <c r="UMS153" s="22"/>
      <c r="UMT153" s="22"/>
      <c r="UMU153" s="22"/>
      <c r="UMV153" s="22"/>
      <c r="UMW153" s="22"/>
      <c r="UMX153" s="22"/>
      <c r="UMY153" s="22"/>
      <c r="UMZ153" s="22"/>
      <c r="UNA153" s="22"/>
      <c r="UNB153" s="22"/>
      <c r="UNC153" s="22"/>
      <c r="UND153" s="22"/>
      <c r="UNE153" s="22"/>
      <c r="UNF153" s="22"/>
      <c r="UNG153" s="22"/>
      <c r="UNH153" s="22"/>
      <c r="UNI153" s="22"/>
      <c r="UNJ153" s="22"/>
      <c r="UNK153" s="22"/>
      <c r="UNL153" s="22"/>
      <c r="UNM153" s="22"/>
      <c r="UNN153" s="22"/>
      <c r="UNO153" s="22"/>
      <c r="UNP153" s="22"/>
      <c r="UNQ153" s="22"/>
      <c r="UNR153" s="22"/>
      <c r="UNS153" s="22"/>
      <c r="UNT153" s="22"/>
      <c r="UNU153" s="22"/>
      <c r="UNV153" s="22"/>
      <c r="UNW153" s="22"/>
      <c r="UNX153" s="22"/>
      <c r="UNY153" s="22"/>
      <c r="UNZ153" s="22"/>
      <c r="UOA153" s="22"/>
      <c r="UOB153" s="22"/>
      <c r="UOC153" s="22"/>
      <c r="UOD153" s="22"/>
      <c r="UOE153" s="22"/>
      <c r="UOF153" s="22"/>
      <c r="UOG153" s="22"/>
      <c r="UOH153" s="22"/>
      <c r="UOI153" s="22"/>
      <c r="UOJ153" s="22"/>
      <c r="UOK153" s="22"/>
      <c r="UOL153" s="22"/>
      <c r="UOM153" s="22"/>
      <c r="UON153" s="22"/>
      <c r="UOO153" s="22"/>
      <c r="UOP153" s="22"/>
      <c r="UOQ153" s="22"/>
      <c r="UOR153" s="22"/>
      <c r="UOS153" s="22"/>
      <c r="UOT153" s="22"/>
      <c r="UOU153" s="22"/>
      <c r="UOV153" s="22"/>
      <c r="UOW153" s="22"/>
      <c r="UOX153" s="22"/>
      <c r="UOY153" s="22"/>
      <c r="UOZ153" s="22"/>
      <c r="UPA153" s="22"/>
      <c r="UPB153" s="22"/>
      <c r="UPC153" s="22"/>
      <c r="UPD153" s="22"/>
      <c r="UPE153" s="22"/>
      <c r="UPF153" s="22"/>
      <c r="UPG153" s="22"/>
      <c r="UPH153" s="22"/>
      <c r="UPI153" s="22"/>
      <c r="UPJ153" s="22"/>
      <c r="UPK153" s="22"/>
      <c r="UPL153" s="22"/>
      <c r="UPM153" s="22"/>
      <c r="UPN153" s="22"/>
      <c r="UPO153" s="22"/>
      <c r="UPP153" s="22"/>
      <c r="UPQ153" s="22"/>
      <c r="UPR153" s="22"/>
      <c r="UPS153" s="22"/>
      <c r="UPT153" s="22"/>
      <c r="UPU153" s="22"/>
      <c r="UPV153" s="22"/>
      <c r="UPW153" s="22"/>
      <c r="UPX153" s="22"/>
      <c r="UPY153" s="22"/>
      <c r="UPZ153" s="22"/>
      <c r="UQA153" s="22"/>
      <c r="UQB153" s="22"/>
      <c r="UQC153" s="22"/>
      <c r="UQD153" s="22"/>
      <c r="UQE153" s="22"/>
      <c r="UQF153" s="22"/>
      <c r="UQG153" s="22"/>
      <c r="UQH153" s="22"/>
      <c r="UQI153" s="22"/>
      <c r="UQJ153" s="22"/>
      <c r="UQK153" s="22"/>
      <c r="UQL153" s="22"/>
      <c r="UQM153" s="22"/>
      <c r="UQN153" s="22"/>
      <c r="UQO153" s="22"/>
      <c r="UQP153" s="22"/>
      <c r="UQQ153" s="22"/>
      <c r="UQR153" s="22"/>
      <c r="UQS153" s="22"/>
      <c r="UQT153" s="22"/>
      <c r="UQU153" s="22"/>
      <c r="UQV153" s="22"/>
      <c r="UQW153" s="22"/>
      <c r="UQX153" s="22"/>
      <c r="UQY153" s="22"/>
      <c r="UQZ153" s="22"/>
      <c r="URA153" s="22"/>
      <c r="URB153" s="22"/>
      <c r="URC153" s="22"/>
      <c r="URD153" s="22"/>
      <c r="URE153" s="22"/>
      <c r="URF153" s="22"/>
      <c r="URG153" s="22"/>
      <c r="URH153" s="22"/>
      <c r="URI153" s="22"/>
      <c r="URJ153" s="22"/>
      <c r="URK153" s="22"/>
      <c r="URL153" s="22"/>
      <c r="URM153" s="22"/>
      <c r="URN153" s="22"/>
      <c r="URO153" s="22"/>
      <c r="URP153" s="22"/>
      <c r="URQ153" s="22"/>
      <c r="URR153" s="22"/>
      <c r="URS153" s="22"/>
      <c r="URT153" s="22"/>
      <c r="URU153" s="22"/>
      <c r="URV153" s="22"/>
      <c r="URW153" s="22"/>
      <c r="URX153" s="22"/>
      <c r="URY153" s="22"/>
      <c r="URZ153" s="22"/>
      <c r="USA153" s="22"/>
      <c r="USB153" s="22"/>
      <c r="USC153" s="22"/>
      <c r="USD153" s="22"/>
      <c r="USE153" s="22"/>
      <c r="USF153" s="22"/>
      <c r="USG153" s="22"/>
      <c r="USH153" s="22"/>
      <c r="USI153" s="22"/>
      <c r="USJ153" s="22"/>
      <c r="USK153" s="22"/>
      <c r="USL153" s="22"/>
      <c r="USM153" s="22"/>
      <c r="USN153" s="22"/>
      <c r="USO153" s="22"/>
      <c r="USP153" s="22"/>
      <c r="USQ153" s="22"/>
      <c r="USR153" s="22"/>
      <c r="USS153" s="22"/>
      <c r="UST153" s="22"/>
      <c r="USU153" s="22"/>
      <c r="USV153" s="22"/>
      <c r="USW153" s="22"/>
      <c r="USX153" s="22"/>
      <c r="USY153" s="22"/>
      <c r="USZ153" s="22"/>
      <c r="UTA153" s="22"/>
      <c r="UTB153" s="22"/>
      <c r="UTC153" s="22"/>
      <c r="UTD153" s="22"/>
      <c r="UTE153" s="22"/>
      <c r="UTF153" s="22"/>
      <c r="UTG153" s="22"/>
      <c r="UTH153" s="22"/>
      <c r="UTI153" s="22"/>
      <c r="UTJ153" s="22"/>
      <c r="UTK153" s="22"/>
      <c r="UTL153" s="22"/>
      <c r="UTM153" s="22"/>
      <c r="UTN153" s="22"/>
      <c r="UTO153" s="22"/>
      <c r="UTP153" s="22"/>
      <c r="UTQ153" s="22"/>
      <c r="UTR153" s="22"/>
      <c r="UTS153" s="22"/>
      <c r="UTT153" s="22"/>
      <c r="UTU153" s="22"/>
      <c r="UTV153" s="22"/>
      <c r="UTW153" s="22"/>
      <c r="UTX153" s="22"/>
      <c r="UTY153" s="22"/>
      <c r="UTZ153" s="22"/>
      <c r="UUA153" s="22"/>
      <c r="UUB153" s="22"/>
      <c r="UUC153" s="22"/>
      <c r="UUD153" s="22"/>
      <c r="UUE153" s="22"/>
      <c r="UUF153" s="22"/>
      <c r="UUG153" s="22"/>
      <c r="UUH153" s="22"/>
      <c r="UUI153" s="22"/>
      <c r="UUJ153" s="22"/>
      <c r="UUK153" s="22"/>
      <c r="UUL153" s="22"/>
      <c r="UUM153" s="22"/>
      <c r="UUN153" s="22"/>
      <c r="UUO153" s="22"/>
      <c r="UUP153" s="22"/>
      <c r="UUQ153" s="22"/>
      <c r="UUR153" s="22"/>
      <c r="UUS153" s="22"/>
      <c r="UUT153" s="22"/>
      <c r="UUU153" s="22"/>
      <c r="UUV153" s="22"/>
      <c r="UUW153" s="22"/>
      <c r="UUX153" s="22"/>
      <c r="UUY153" s="22"/>
      <c r="UUZ153" s="22"/>
      <c r="UVA153" s="22"/>
      <c r="UVB153" s="22"/>
      <c r="UVC153" s="22"/>
      <c r="UVD153" s="22"/>
      <c r="UVE153" s="22"/>
      <c r="UVF153" s="22"/>
      <c r="UVG153" s="22"/>
      <c r="UVH153" s="22"/>
      <c r="UVI153" s="22"/>
      <c r="UVJ153" s="22"/>
      <c r="UVK153" s="22"/>
      <c r="UVL153" s="22"/>
      <c r="UVM153" s="22"/>
      <c r="UVN153" s="22"/>
      <c r="UVO153" s="22"/>
      <c r="UVP153" s="22"/>
      <c r="UVQ153" s="22"/>
      <c r="UVR153" s="22"/>
      <c r="UVS153" s="22"/>
      <c r="UVT153" s="22"/>
      <c r="UVU153" s="22"/>
      <c r="UVV153" s="22"/>
      <c r="UVW153" s="22"/>
      <c r="UVX153" s="22"/>
      <c r="UVY153" s="22"/>
      <c r="UVZ153" s="22"/>
      <c r="UWA153" s="22"/>
      <c r="UWB153" s="22"/>
      <c r="UWC153" s="22"/>
      <c r="UWD153" s="22"/>
      <c r="UWE153" s="22"/>
      <c r="UWF153" s="22"/>
      <c r="UWG153" s="22"/>
      <c r="UWH153" s="22"/>
      <c r="UWI153" s="22"/>
      <c r="UWJ153" s="22"/>
      <c r="UWK153" s="22"/>
      <c r="UWL153" s="22"/>
      <c r="UWM153" s="22"/>
      <c r="UWN153" s="22"/>
      <c r="UWO153" s="22"/>
      <c r="UWP153" s="22"/>
      <c r="UWQ153" s="22"/>
      <c r="UWR153" s="22"/>
      <c r="UWS153" s="22"/>
      <c r="UWT153" s="22"/>
      <c r="UWU153" s="22"/>
      <c r="UWV153" s="22"/>
      <c r="UWW153" s="22"/>
      <c r="UWX153" s="22"/>
      <c r="UWY153" s="22"/>
      <c r="UWZ153" s="22"/>
      <c r="UXA153" s="22"/>
      <c r="UXB153" s="22"/>
      <c r="UXC153" s="22"/>
      <c r="UXD153" s="22"/>
      <c r="UXE153" s="22"/>
      <c r="UXF153" s="22"/>
      <c r="UXG153" s="22"/>
      <c r="UXH153" s="22"/>
      <c r="UXI153" s="22"/>
      <c r="UXJ153" s="22"/>
      <c r="UXK153" s="22"/>
      <c r="UXL153" s="22"/>
      <c r="UXM153" s="22"/>
      <c r="UXN153" s="22"/>
      <c r="UXO153" s="22"/>
      <c r="UXP153" s="22"/>
      <c r="UXQ153" s="22"/>
      <c r="UXR153" s="22"/>
      <c r="UXS153" s="22"/>
      <c r="UXT153" s="22"/>
      <c r="UXU153" s="22"/>
      <c r="UXV153" s="22"/>
      <c r="UXW153" s="22"/>
      <c r="UXX153" s="22"/>
      <c r="UXY153" s="22"/>
      <c r="UXZ153" s="22"/>
      <c r="UYA153" s="22"/>
      <c r="UYB153" s="22"/>
      <c r="UYC153" s="22"/>
      <c r="UYD153" s="22"/>
      <c r="UYE153" s="22"/>
      <c r="UYF153" s="22"/>
      <c r="UYG153" s="22"/>
      <c r="UYH153" s="22"/>
      <c r="UYI153" s="22"/>
      <c r="UYJ153" s="22"/>
      <c r="UYK153" s="22"/>
      <c r="UYL153" s="22"/>
      <c r="UYM153" s="22"/>
      <c r="UYN153" s="22"/>
      <c r="UYO153" s="22"/>
      <c r="UYP153" s="22"/>
      <c r="UYQ153" s="22"/>
      <c r="UYR153" s="22"/>
      <c r="UYS153" s="22"/>
      <c r="UYT153" s="22"/>
      <c r="UYU153" s="22"/>
      <c r="UYV153" s="22"/>
      <c r="UYW153" s="22"/>
      <c r="UYX153" s="22"/>
      <c r="UYY153" s="22"/>
      <c r="UYZ153" s="22"/>
      <c r="UZA153" s="22"/>
      <c r="UZB153" s="22"/>
      <c r="UZC153" s="22"/>
      <c r="UZD153" s="22"/>
      <c r="UZE153" s="22"/>
      <c r="UZF153" s="22"/>
      <c r="UZG153" s="22"/>
      <c r="UZH153" s="22"/>
      <c r="UZI153" s="22"/>
      <c r="UZJ153" s="22"/>
      <c r="UZK153" s="22"/>
      <c r="UZL153" s="22"/>
      <c r="UZM153" s="22"/>
      <c r="UZN153" s="22"/>
      <c r="UZO153" s="22"/>
      <c r="UZP153" s="22"/>
      <c r="UZQ153" s="22"/>
      <c r="UZR153" s="22"/>
      <c r="UZS153" s="22"/>
      <c r="UZT153" s="22"/>
      <c r="UZU153" s="22"/>
      <c r="UZV153" s="22"/>
      <c r="UZW153" s="22"/>
      <c r="UZX153" s="22"/>
      <c r="UZY153" s="22"/>
      <c r="UZZ153" s="22"/>
      <c r="VAA153" s="22"/>
      <c r="VAB153" s="22"/>
      <c r="VAC153" s="22"/>
      <c r="VAD153" s="22"/>
      <c r="VAE153" s="22"/>
      <c r="VAF153" s="22"/>
      <c r="VAG153" s="22"/>
      <c r="VAH153" s="22"/>
      <c r="VAI153" s="22"/>
      <c r="VAJ153" s="22"/>
      <c r="VAK153" s="22"/>
      <c r="VAL153" s="22"/>
      <c r="VAM153" s="22"/>
      <c r="VAN153" s="22"/>
      <c r="VAO153" s="22"/>
      <c r="VAP153" s="22"/>
      <c r="VAQ153" s="22"/>
      <c r="VAR153" s="22"/>
      <c r="VAS153" s="22"/>
      <c r="VAT153" s="22"/>
      <c r="VAU153" s="22"/>
      <c r="VAV153" s="22"/>
      <c r="VAW153" s="22"/>
      <c r="VAX153" s="22"/>
      <c r="VAY153" s="22"/>
      <c r="VAZ153" s="22"/>
      <c r="VBA153" s="22"/>
      <c r="VBB153" s="22"/>
      <c r="VBC153" s="22"/>
      <c r="VBD153" s="22"/>
      <c r="VBE153" s="22"/>
      <c r="VBF153" s="22"/>
      <c r="VBG153" s="22"/>
      <c r="VBH153" s="22"/>
      <c r="VBI153" s="22"/>
      <c r="VBJ153" s="22"/>
      <c r="VBK153" s="22"/>
      <c r="VBL153" s="22"/>
      <c r="VBM153" s="22"/>
      <c r="VBN153" s="22"/>
      <c r="VBO153" s="22"/>
      <c r="VBP153" s="22"/>
      <c r="VBQ153" s="22"/>
      <c r="VBR153" s="22"/>
      <c r="VBS153" s="22"/>
      <c r="VBT153" s="22"/>
      <c r="VBU153" s="22"/>
      <c r="VBV153" s="22"/>
      <c r="VBW153" s="22"/>
      <c r="VBX153" s="22"/>
      <c r="VBY153" s="22"/>
      <c r="VBZ153" s="22"/>
      <c r="VCA153" s="22"/>
      <c r="VCB153" s="22"/>
      <c r="VCC153" s="22"/>
      <c r="VCD153" s="22"/>
      <c r="VCE153" s="22"/>
      <c r="VCF153" s="22"/>
      <c r="VCG153" s="22"/>
      <c r="VCH153" s="22"/>
      <c r="VCI153" s="22"/>
      <c r="VCJ153" s="22"/>
      <c r="VCK153" s="22"/>
      <c r="VCL153" s="22"/>
      <c r="VCM153" s="22"/>
      <c r="VCN153" s="22"/>
      <c r="VCO153" s="22"/>
      <c r="VCP153" s="22"/>
      <c r="VCQ153" s="22"/>
      <c r="VCR153" s="22"/>
      <c r="VCS153" s="22"/>
      <c r="VCT153" s="22"/>
      <c r="VCU153" s="22"/>
      <c r="VCV153" s="22"/>
      <c r="VCW153" s="22"/>
      <c r="VCX153" s="22"/>
      <c r="VCY153" s="22"/>
      <c r="VCZ153" s="22"/>
      <c r="VDA153" s="22"/>
      <c r="VDB153" s="22"/>
      <c r="VDC153" s="22"/>
      <c r="VDD153" s="22"/>
      <c r="VDE153" s="22"/>
      <c r="VDF153" s="22"/>
      <c r="VDG153" s="22"/>
      <c r="VDH153" s="22"/>
      <c r="VDI153" s="22"/>
      <c r="VDJ153" s="22"/>
      <c r="VDK153" s="22"/>
      <c r="VDL153" s="22"/>
      <c r="VDM153" s="22"/>
      <c r="VDN153" s="22"/>
      <c r="VDO153" s="22"/>
      <c r="VDP153" s="22"/>
      <c r="VDQ153" s="22"/>
      <c r="VDR153" s="22"/>
      <c r="VDS153" s="22"/>
      <c r="VDT153" s="22"/>
      <c r="VDU153" s="22"/>
      <c r="VDV153" s="22"/>
      <c r="VDW153" s="22"/>
      <c r="VDX153" s="22"/>
      <c r="VDY153" s="22"/>
      <c r="VDZ153" s="22"/>
      <c r="VEA153" s="22"/>
      <c r="VEB153" s="22"/>
      <c r="VEC153" s="22"/>
      <c r="VED153" s="22"/>
      <c r="VEE153" s="22"/>
      <c r="VEF153" s="22"/>
      <c r="VEG153" s="22"/>
      <c r="VEH153" s="22"/>
      <c r="VEI153" s="22"/>
      <c r="VEJ153" s="22"/>
      <c r="VEK153" s="22"/>
      <c r="VEL153" s="22"/>
      <c r="VEM153" s="22"/>
      <c r="VEN153" s="22"/>
      <c r="VEO153" s="22"/>
      <c r="VEP153" s="22"/>
      <c r="VEQ153" s="22"/>
      <c r="VER153" s="22"/>
      <c r="VES153" s="22"/>
      <c r="VET153" s="22"/>
      <c r="VEU153" s="22"/>
      <c r="VEV153" s="22"/>
      <c r="VEW153" s="22"/>
      <c r="VEX153" s="22"/>
      <c r="VEY153" s="22"/>
      <c r="VEZ153" s="22"/>
      <c r="VFA153" s="22"/>
      <c r="VFB153" s="22"/>
      <c r="VFC153" s="22"/>
      <c r="VFD153" s="22"/>
      <c r="VFE153" s="22"/>
      <c r="VFF153" s="22"/>
      <c r="VFG153" s="22"/>
      <c r="VFH153" s="22"/>
      <c r="VFI153" s="22"/>
      <c r="VFJ153" s="22"/>
      <c r="VFK153" s="22"/>
      <c r="VFL153" s="22"/>
      <c r="VFM153" s="22"/>
      <c r="VFN153" s="22"/>
      <c r="VFO153" s="22"/>
      <c r="VFP153" s="22"/>
      <c r="VFQ153" s="22"/>
      <c r="VFR153" s="22"/>
      <c r="VFS153" s="22"/>
      <c r="VFT153" s="22"/>
      <c r="VFU153" s="22"/>
      <c r="VFV153" s="22"/>
      <c r="VFW153" s="22"/>
      <c r="VFX153" s="22"/>
      <c r="VFY153" s="22"/>
      <c r="VFZ153" s="22"/>
      <c r="VGA153" s="22"/>
      <c r="VGB153" s="22"/>
      <c r="VGC153" s="22"/>
      <c r="VGD153" s="22"/>
      <c r="VGE153" s="22"/>
      <c r="VGF153" s="22"/>
      <c r="VGG153" s="22"/>
      <c r="VGH153" s="22"/>
      <c r="VGI153" s="22"/>
      <c r="VGJ153" s="22"/>
      <c r="VGK153" s="22"/>
      <c r="VGL153" s="22"/>
      <c r="VGM153" s="22"/>
      <c r="VGN153" s="22"/>
      <c r="VGO153" s="22"/>
      <c r="VGP153" s="22"/>
      <c r="VGQ153" s="22"/>
      <c r="VGR153" s="22"/>
      <c r="VGS153" s="22"/>
      <c r="VGT153" s="22"/>
      <c r="VGU153" s="22"/>
      <c r="VGV153" s="22"/>
      <c r="VGW153" s="22"/>
      <c r="VGX153" s="22"/>
      <c r="VGY153" s="22"/>
      <c r="VGZ153" s="22"/>
      <c r="VHA153" s="22"/>
      <c r="VHB153" s="22"/>
      <c r="VHC153" s="22"/>
      <c r="VHD153" s="22"/>
      <c r="VHE153" s="22"/>
      <c r="VHF153" s="22"/>
      <c r="VHG153" s="22"/>
      <c r="VHH153" s="22"/>
      <c r="VHI153" s="22"/>
      <c r="VHJ153" s="22"/>
      <c r="VHK153" s="22"/>
      <c r="VHL153" s="22"/>
      <c r="VHM153" s="22"/>
      <c r="VHN153" s="22"/>
      <c r="VHO153" s="22"/>
      <c r="VHP153" s="22"/>
      <c r="VHQ153" s="22"/>
      <c r="VHR153" s="22"/>
      <c r="VHS153" s="22"/>
      <c r="VHT153" s="22"/>
      <c r="VHU153" s="22"/>
      <c r="VHV153" s="22"/>
      <c r="VHW153" s="22"/>
      <c r="VHX153" s="22"/>
      <c r="VHY153" s="22"/>
      <c r="VHZ153" s="22"/>
      <c r="VIA153" s="22"/>
      <c r="VIB153" s="22"/>
      <c r="VIC153" s="22"/>
      <c r="VID153" s="22"/>
      <c r="VIE153" s="22"/>
      <c r="VIF153" s="22"/>
      <c r="VIG153" s="22"/>
      <c r="VIH153" s="22"/>
      <c r="VII153" s="22"/>
      <c r="VIJ153" s="22"/>
      <c r="VIK153" s="22"/>
      <c r="VIL153" s="22"/>
      <c r="VIM153" s="22"/>
      <c r="VIN153" s="22"/>
      <c r="VIO153" s="22"/>
      <c r="VIP153" s="22"/>
      <c r="VIQ153" s="22"/>
      <c r="VIR153" s="22"/>
      <c r="VIS153" s="22"/>
      <c r="VIT153" s="22"/>
      <c r="VIU153" s="22"/>
      <c r="VIV153" s="22"/>
      <c r="VIW153" s="22"/>
      <c r="VIX153" s="22"/>
      <c r="VIY153" s="22"/>
      <c r="VIZ153" s="22"/>
      <c r="VJA153" s="22"/>
      <c r="VJB153" s="22"/>
      <c r="VJC153" s="22"/>
      <c r="VJD153" s="22"/>
      <c r="VJE153" s="22"/>
      <c r="VJF153" s="22"/>
      <c r="VJG153" s="22"/>
      <c r="VJH153" s="22"/>
      <c r="VJI153" s="22"/>
      <c r="VJJ153" s="22"/>
      <c r="VJK153" s="22"/>
      <c r="VJL153" s="22"/>
      <c r="VJM153" s="22"/>
      <c r="VJN153" s="22"/>
      <c r="VJO153" s="22"/>
      <c r="VJP153" s="22"/>
      <c r="VJQ153" s="22"/>
      <c r="VJR153" s="22"/>
      <c r="VJS153" s="22"/>
      <c r="VJT153" s="22"/>
      <c r="VJU153" s="22"/>
      <c r="VJV153" s="22"/>
      <c r="VJW153" s="22"/>
      <c r="VJX153" s="22"/>
      <c r="VJY153" s="22"/>
      <c r="VJZ153" s="22"/>
      <c r="VKA153" s="22"/>
      <c r="VKB153" s="22"/>
      <c r="VKC153" s="22"/>
      <c r="VKD153" s="22"/>
      <c r="VKE153" s="22"/>
      <c r="VKF153" s="22"/>
      <c r="VKG153" s="22"/>
      <c r="VKH153" s="22"/>
      <c r="VKI153" s="22"/>
      <c r="VKJ153" s="22"/>
      <c r="VKK153" s="22"/>
      <c r="VKL153" s="22"/>
      <c r="VKM153" s="22"/>
      <c r="VKN153" s="22"/>
      <c r="VKO153" s="22"/>
      <c r="VKP153" s="22"/>
      <c r="VKQ153" s="22"/>
      <c r="VKR153" s="22"/>
      <c r="VKS153" s="22"/>
      <c r="VKT153" s="22"/>
      <c r="VKU153" s="22"/>
      <c r="VKV153" s="22"/>
      <c r="VKW153" s="22"/>
      <c r="VKX153" s="22"/>
      <c r="VKY153" s="22"/>
      <c r="VKZ153" s="22"/>
      <c r="VLA153" s="22"/>
      <c r="VLB153" s="22"/>
      <c r="VLC153" s="22"/>
      <c r="VLD153" s="22"/>
      <c r="VLE153" s="22"/>
      <c r="VLF153" s="22"/>
      <c r="VLG153" s="22"/>
      <c r="VLH153" s="22"/>
      <c r="VLI153" s="22"/>
      <c r="VLJ153" s="22"/>
      <c r="VLK153" s="22"/>
      <c r="VLL153" s="22"/>
      <c r="VLM153" s="22"/>
      <c r="VLN153" s="22"/>
      <c r="VLO153" s="22"/>
      <c r="VLP153" s="22"/>
      <c r="VLQ153" s="22"/>
      <c r="VLR153" s="22"/>
      <c r="VLS153" s="22"/>
      <c r="VLT153" s="22"/>
      <c r="VLU153" s="22"/>
      <c r="VLV153" s="22"/>
      <c r="VLW153" s="22"/>
      <c r="VLX153" s="22"/>
      <c r="VLY153" s="22"/>
      <c r="VLZ153" s="22"/>
      <c r="VMA153" s="22"/>
      <c r="VMB153" s="22"/>
      <c r="VMC153" s="22"/>
      <c r="VMD153" s="22"/>
      <c r="VME153" s="22"/>
      <c r="VMF153" s="22"/>
      <c r="VMG153" s="22"/>
      <c r="VMH153" s="22"/>
      <c r="VMI153" s="22"/>
      <c r="VMJ153" s="22"/>
      <c r="VMK153" s="22"/>
      <c r="VML153" s="22"/>
      <c r="VMM153" s="22"/>
      <c r="VMN153" s="22"/>
      <c r="VMO153" s="22"/>
      <c r="VMP153" s="22"/>
      <c r="VMQ153" s="22"/>
      <c r="VMR153" s="22"/>
      <c r="VMS153" s="22"/>
      <c r="VMT153" s="22"/>
      <c r="VMU153" s="22"/>
      <c r="VMV153" s="22"/>
      <c r="VMW153" s="22"/>
      <c r="VMX153" s="22"/>
      <c r="VMY153" s="22"/>
      <c r="VMZ153" s="22"/>
      <c r="VNA153" s="22"/>
      <c r="VNB153" s="22"/>
      <c r="VNC153" s="22"/>
      <c r="VND153" s="22"/>
      <c r="VNE153" s="22"/>
      <c r="VNF153" s="22"/>
      <c r="VNG153" s="22"/>
      <c r="VNH153" s="22"/>
      <c r="VNI153" s="22"/>
      <c r="VNJ153" s="22"/>
      <c r="VNK153" s="22"/>
      <c r="VNL153" s="22"/>
      <c r="VNM153" s="22"/>
      <c r="VNN153" s="22"/>
      <c r="VNO153" s="22"/>
      <c r="VNP153" s="22"/>
      <c r="VNQ153" s="22"/>
      <c r="VNR153" s="22"/>
      <c r="VNS153" s="22"/>
      <c r="VNT153" s="22"/>
      <c r="VNU153" s="22"/>
      <c r="VNV153" s="22"/>
      <c r="VNW153" s="22"/>
      <c r="VNX153" s="22"/>
      <c r="VNY153" s="22"/>
      <c r="VNZ153" s="22"/>
      <c r="VOA153" s="22"/>
      <c r="VOB153" s="22"/>
      <c r="VOC153" s="22"/>
      <c r="VOD153" s="22"/>
      <c r="VOE153" s="22"/>
      <c r="VOF153" s="22"/>
      <c r="VOG153" s="22"/>
      <c r="VOH153" s="22"/>
      <c r="VOI153" s="22"/>
      <c r="VOJ153" s="22"/>
      <c r="VOK153" s="22"/>
      <c r="VOL153" s="22"/>
      <c r="VOM153" s="22"/>
      <c r="VON153" s="22"/>
      <c r="VOO153" s="22"/>
      <c r="VOP153" s="22"/>
      <c r="VOQ153" s="22"/>
      <c r="VOR153" s="22"/>
      <c r="VOS153" s="22"/>
      <c r="VOT153" s="22"/>
      <c r="VOU153" s="22"/>
      <c r="VOV153" s="22"/>
      <c r="VOW153" s="22"/>
      <c r="VOX153" s="22"/>
      <c r="VOY153" s="22"/>
      <c r="VOZ153" s="22"/>
      <c r="VPA153" s="22"/>
      <c r="VPB153" s="22"/>
      <c r="VPC153" s="22"/>
      <c r="VPD153" s="22"/>
      <c r="VPE153" s="22"/>
      <c r="VPF153" s="22"/>
      <c r="VPG153" s="22"/>
      <c r="VPH153" s="22"/>
      <c r="VPI153" s="22"/>
      <c r="VPJ153" s="22"/>
      <c r="VPK153" s="22"/>
      <c r="VPL153" s="22"/>
      <c r="VPM153" s="22"/>
      <c r="VPN153" s="22"/>
      <c r="VPO153" s="22"/>
      <c r="VPP153" s="22"/>
      <c r="VPQ153" s="22"/>
      <c r="VPR153" s="22"/>
      <c r="VPS153" s="22"/>
      <c r="VPT153" s="22"/>
      <c r="VPU153" s="22"/>
      <c r="VPV153" s="22"/>
      <c r="VPW153" s="22"/>
      <c r="VPX153" s="22"/>
      <c r="VPY153" s="22"/>
      <c r="VPZ153" s="22"/>
      <c r="VQA153" s="22"/>
      <c r="VQB153" s="22"/>
      <c r="VQC153" s="22"/>
      <c r="VQD153" s="22"/>
      <c r="VQE153" s="22"/>
      <c r="VQF153" s="22"/>
      <c r="VQG153" s="22"/>
      <c r="VQH153" s="22"/>
      <c r="VQI153" s="22"/>
      <c r="VQJ153" s="22"/>
      <c r="VQK153" s="22"/>
      <c r="VQL153" s="22"/>
      <c r="VQM153" s="22"/>
      <c r="VQN153" s="22"/>
      <c r="VQO153" s="22"/>
      <c r="VQP153" s="22"/>
      <c r="VQQ153" s="22"/>
      <c r="VQR153" s="22"/>
      <c r="VQS153" s="22"/>
      <c r="VQT153" s="22"/>
      <c r="VQU153" s="22"/>
      <c r="VQV153" s="22"/>
      <c r="VQW153" s="22"/>
      <c r="VQX153" s="22"/>
      <c r="VQY153" s="22"/>
      <c r="VQZ153" s="22"/>
      <c r="VRA153" s="22"/>
      <c r="VRB153" s="22"/>
      <c r="VRC153" s="22"/>
      <c r="VRD153" s="22"/>
      <c r="VRE153" s="22"/>
      <c r="VRF153" s="22"/>
      <c r="VRG153" s="22"/>
      <c r="VRH153" s="22"/>
      <c r="VRI153" s="22"/>
      <c r="VRJ153" s="22"/>
      <c r="VRK153" s="22"/>
      <c r="VRL153" s="22"/>
      <c r="VRM153" s="22"/>
      <c r="VRN153" s="22"/>
      <c r="VRO153" s="22"/>
      <c r="VRP153" s="22"/>
      <c r="VRQ153" s="22"/>
      <c r="VRR153" s="22"/>
      <c r="VRS153" s="22"/>
      <c r="VRT153" s="22"/>
      <c r="VRU153" s="22"/>
      <c r="VRV153" s="22"/>
      <c r="VRW153" s="22"/>
      <c r="VRX153" s="22"/>
      <c r="VRY153" s="22"/>
      <c r="VRZ153" s="22"/>
      <c r="VSA153" s="22"/>
      <c r="VSB153" s="22"/>
      <c r="VSC153" s="22"/>
      <c r="VSD153" s="22"/>
      <c r="VSE153" s="22"/>
      <c r="VSF153" s="22"/>
      <c r="VSG153" s="22"/>
      <c r="VSH153" s="22"/>
      <c r="VSI153" s="22"/>
      <c r="VSJ153" s="22"/>
      <c r="VSK153" s="22"/>
      <c r="VSL153" s="22"/>
      <c r="VSM153" s="22"/>
      <c r="VSN153" s="22"/>
      <c r="VSO153" s="22"/>
      <c r="VSP153" s="22"/>
      <c r="VSQ153" s="22"/>
      <c r="VSR153" s="22"/>
      <c r="VSS153" s="22"/>
      <c r="VST153" s="22"/>
      <c r="VSU153" s="22"/>
      <c r="VSV153" s="22"/>
      <c r="VSW153" s="22"/>
      <c r="VSX153" s="22"/>
      <c r="VSY153" s="22"/>
      <c r="VSZ153" s="22"/>
      <c r="VTA153" s="22"/>
      <c r="VTB153" s="22"/>
      <c r="VTC153" s="22"/>
      <c r="VTD153" s="22"/>
      <c r="VTE153" s="22"/>
      <c r="VTF153" s="22"/>
      <c r="VTG153" s="22"/>
      <c r="VTH153" s="22"/>
      <c r="VTI153" s="22"/>
      <c r="VTJ153" s="22"/>
      <c r="VTK153" s="22"/>
      <c r="VTL153" s="22"/>
      <c r="VTM153" s="22"/>
      <c r="VTN153" s="22"/>
      <c r="VTO153" s="22"/>
      <c r="VTP153" s="22"/>
      <c r="VTQ153" s="22"/>
      <c r="VTR153" s="22"/>
      <c r="VTS153" s="22"/>
      <c r="VTT153" s="22"/>
      <c r="VTU153" s="22"/>
      <c r="VTV153" s="22"/>
      <c r="VTW153" s="22"/>
      <c r="VTX153" s="22"/>
      <c r="VTY153" s="22"/>
      <c r="VTZ153" s="22"/>
      <c r="VUA153" s="22"/>
      <c r="VUB153" s="22"/>
      <c r="VUC153" s="22"/>
      <c r="VUD153" s="22"/>
      <c r="VUE153" s="22"/>
      <c r="VUF153" s="22"/>
      <c r="VUG153" s="22"/>
      <c r="VUH153" s="22"/>
      <c r="VUI153" s="22"/>
      <c r="VUJ153" s="22"/>
      <c r="VUK153" s="22"/>
      <c r="VUL153" s="22"/>
      <c r="VUM153" s="22"/>
      <c r="VUN153" s="22"/>
      <c r="VUO153" s="22"/>
      <c r="VUP153" s="22"/>
      <c r="VUQ153" s="22"/>
      <c r="VUR153" s="22"/>
      <c r="VUS153" s="22"/>
      <c r="VUT153" s="22"/>
      <c r="VUU153" s="22"/>
      <c r="VUV153" s="22"/>
      <c r="VUW153" s="22"/>
      <c r="VUX153" s="22"/>
      <c r="VUY153" s="22"/>
      <c r="VUZ153" s="22"/>
      <c r="VVA153" s="22"/>
      <c r="VVB153" s="22"/>
      <c r="VVC153" s="22"/>
      <c r="VVD153" s="22"/>
      <c r="VVE153" s="22"/>
      <c r="VVF153" s="22"/>
      <c r="VVG153" s="22"/>
      <c r="VVH153" s="22"/>
      <c r="VVI153" s="22"/>
      <c r="VVJ153" s="22"/>
      <c r="VVK153" s="22"/>
      <c r="VVL153" s="22"/>
      <c r="VVM153" s="22"/>
      <c r="VVN153" s="22"/>
      <c r="VVO153" s="22"/>
      <c r="VVP153" s="22"/>
      <c r="VVQ153" s="22"/>
      <c r="VVR153" s="22"/>
      <c r="VVS153" s="22"/>
      <c r="VVT153" s="22"/>
      <c r="VVU153" s="22"/>
      <c r="VVV153" s="22"/>
      <c r="VVW153" s="22"/>
      <c r="VVX153" s="22"/>
      <c r="VVY153" s="22"/>
      <c r="VVZ153" s="22"/>
      <c r="VWA153" s="22"/>
      <c r="VWB153" s="22"/>
      <c r="VWC153" s="22"/>
      <c r="VWD153" s="22"/>
      <c r="VWE153" s="22"/>
      <c r="VWF153" s="22"/>
      <c r="VWG153" s="22"/>
      <c r="VWH153" s="22"/>
      <c r="VWI153" s="22"/>
      <c r="VWJ153" s="22"/>
      <c r="VWK153" s="22"/>
      <c r="VWL153" s="22"/>
      <c r="VWM153" s="22"/>
      <c r="VWN153" s="22"/>
      <c r="VWO153" s="22"/>
      <c r="VWP153" s="22"/>
      <c r="VWQ153" s="22"/>
      <c r="VWR153" s="22"/>
      <c r="VWS153" s="22"/>
      <c r="VWT153" s="22"/>
      <c r="VWU153" s="22"/>
      <c r="VWV153" s="22"/>
      <c r="VWW153" s="22"/>
      <c r="VWX153" s="22"/>
      <c r="VWY153" s="22"/>
      <c r="VWZ153" s="22"/>
      <c r="VXA153" s="22"/>
      <c r="VXB153" s="22"/>
      <c r="VXC153" s="22"/>
      <c r="VXD153" s="22"/>
      <c r="VXE153" s="22"/>
      <c r="VXF153" s="22"/>
      <c r="VXG153" s="22"/>
      <c r="VXH153" s="22"/>
      <c r="VXI153" s="22"/>
      <c r="VXJ153" s="22"/>
      <c r="VXK153" s="22"/>
      <c r="VXL153" s="22"/>
      <c r="VXM153" s="22"/>
      <c r="VXN153" s="22"/>
      <c r="VXO153" s="22"/>
      <c r="VXP153" s="22"/>
      <c r="VXQ153" s="22"/>
      <c r="VXR153" s="22"/>
      <c r="VXS153" s="22"/>
      <c r="VXT153" s="22"/>
      <c r="VXU153" s="22"/>
      <c r="VXV153" s="22"/>
      <c r="VXW153" s="22"/>
      <c r="VXX153" s="22"/>
      <c r="VXY153" s="22"/>
      <c r="VXZ153" s="22"/>
      <c r="VYA153" s="22"/>
      <c r="VYB153" s="22"/>
      <c r="VYC153" s="22"/>
      <c r="VYD153" s="22"/>
      <c r="VYE153" s="22"/>
      <c r="VYF153" s="22"/>
      <c r="VYG153" s="22"/>
      <c r="VYH153" s="22"/>
      <c r="VYI153" s="22"/>
      <c r="VYJ153" s="22"/>
      <c r="VYK153" s="22"/>
      <c r="VYL153" s="22"/>
      <c r="VYM153" s="22"/>
      <c r="VYN153" s="22"/>
      <c r="VYO153" s="22"/>
      <c r="VYP153" s="22"/>
      <c r="VYQ153" s="22"/>
      <c r="VYR153" s="22"/>
      <c r="VYS153" s="22"/>
      <c r="VYT153" s="22"/>
      <c r="VYU153" s="22"/>
      <c r="VYV153" s="22"/>
      <c r="VYW153" s="22"/>
      <c r="VYX153" s="22"/>
      <c r="VYY153" s="22"/>
      <c r="VYZ153" s="22"/>
      <c r="VZA153" s="22"/>
      <c r="VZB153" s="22"/>
      <c r="VZC153" s="22"/>
      <c r="VZD153" s="22"/>
      <c r="VZE153" s="22"/>
      <c r="VZF153" s="22"/>
      <c r="VZG153" s="22"/>
      <c r="VZH153" s="22"/>
      <c r="VZI153" s="22"/>
      <c r="VZJ153" s="22"/>
      <c r="VZK153" s="22"/>
      <c r="VZL153" s="22"/>
      <c r="VZM153" s="22"/>
      <c r="VZN153" s="22"/>
      <c r="VZO153" s="22"/>
      <c r="VZP153" s="22"/>
      <c r="VZQ153" s="22"/>
      <c r="VZR153" s="22"/>
      <c r="VZS153" s="22"/>
      <c r="VZT153" s="22"/>
      <c r="VZU153" s="22"/>
      <c r="VZV153" s="22"/>
      <c r="VZW153" s="22"/>
      <c r="VZX153" s="22"/>
      <c r="VZY153" s="22"/>
      <c r="VZZ153" s="22"/>
      <c r="WAA153" s="22"/>
      <c r="WAB153" s="22"/>
      <c r="WAC153" s="22"/>
      <c r="WAD153" s="22"/>
      <c r="WAE153" s="22"/>
      <c r="WAF153" s="22"/>
      <c r="WAG153" s="22"/>
      <c r="WAH153" s="22"/>
      <c r="WAI153" s="22"/>
      <c r="WAJ153" s="22"/>
      <c r="WAK153" s="22"/>
      <c r="WAL153" s="22"/>
      <c r="WAM153" s="22"/>
      <c r="WAN153" s="22"/>
      <c r="WAO153" s="22"/>
      <c r="WAP153" s="22"/>
      <c r="WAQ153" s="22"/>
      <c r="WAR153" s="22"/>
      <c r="WAS153" s="22"/>
      <c r="WAT153" s="22"/>
      <c r="WAU153" s="22"/>
      <c r="WAV153" s="22"/>
      <c r="WAW153" s="22"/>
      <c r="WAX153" s="22"/>
      <c r="WAY153" s="22"/>
      <c r="WAZ153" s="22"/>
      <c r="WBA153" s="22"/>
      <c r="WBB153" s="22"/>
      <c r="WBC153" s="22"/>
      <c r="WBD153" s="22"/>
      <c r="WBE153" s="22"/>
      <c r="WBF153" s="22"/>
      <c r="WBG153" s="22"/>
      <c r="WBH153" s="22"/>
      <c r="WBI153" s="22"/>
      <c r="WBJ153" s="22"/>
      <c r="WBK153" s="22"/>
      <c r="WBL153" s="22"/>
      <c r="WBM153" s="22"/>
      <c r="WBN153" s="22"/>
      <c r="WBO153" s="22"/>
      <c r="WBP153" s="22"/>
      <c r="WBQ153" s="22"/>
      <c r="WBR153" s="22"/>
      <c r="WBS153" s="22"/>
      <c r="WBT153" s="22"/>
      <c r="WBU153" s="22"/>
      <c r="WBV153" s="22"/>
      <c r="WBW153" s="22"/>
      <c r="WBX153" s="22"/>
      <c r="WBY153" s="22"/>
      <c r="WBZ153" s="22"/>
      <c r="WCA153" s="22"/>
      <c r="WCB153" s="22"/>
      <c r="WCC153" s="22"/>
      <c r="WCD153" s="22"/>
      <c r="WCE153" s="22"/>
      <c r="WCF153" s="22"/>
      <c r="WCG153" s="22"/>
      <c r="WCH153" s="22"/>
      <c r="WCI153" s="22"/>
      <c r="WCJ153" s="22"/>
      <c r="WCK153" s="22"/>
      <c r="WCL153" s="22"/>
      <c r="WCM153" s="22"/>
      <c r="WCN153" s="22"/>
      <c r="WCO153" s="22"/>
      <c r="WCP153" s="22"/>
      <c r="WCQ153" s="22"/>
      <c r="WCR153" s="22"/>
      <c r="WCS153" s="22"/>
      <c r="WCT153" s="22"/>
      <c r="WCU153" s="22"/>
      <c r="WCV153" s="22"/>
      <c r="WCW153" s="22"/>
      <c r="WCX153" s="22"/>
      <c r="WCY153" s="22"/>
      <c r="WCZ153" s="22"/>
      <c r="WDA153" s="22"/>
      <c r="WDB153" s="22"/>
      <c r="WDC153" s="22"/>
      <c r="WDD153" s="22"/>
      <c r="WDE153" s="22"/>
      <c r="WDF153" s="22"/>
      <c r="WDG153" s="22"/>
      <c r="WDH153" s="22"/>
      <c r="WDI153" s="22"/>
      <c r="WDJ153" s="22"/>
      <c r="WDK153" s="22"/>
      <c r="WDL153" s="22"/>
      <c r="WDM153" s="22"/>
      <c r="WDN153" s="22"/>
      <c r="WDO153" s="22"/>
      <c r="WDP153" s="22"/>
      <c r="WDQ153" s="22"/>
      <c r="WDR153" s="22"/>
      <c r="WDS153" s="22"/>
      <c r="WDT153" s="22"/>
      <c r="WDU153" s="22"/>
      <c r="WDV153" s="22"/>
      <c r="WDW153" s="22"/>
      <c r="WDX153" s="22"/>
      <c r="WDY153" s="22"/>
      <c r="WDZ153" s="22"/>
      <c r="WEA153" s="22"/>
      <c r="WEB153" s="22"/>
      <c r="WEC153" s="22"/>
      <c r="WED153" s="22"/>
      <c r="WEE153" s="22"/>
      <c r="WEF153" s="22"/>
      <c r="WEG153" s="22"/>
      <c r="WEH153" s="22"/>
      <c r="WEI153" s="22"/>
      <c r="WEJ153" s="22"/>
      <c r="WEK153" s="22"/>
      <c r="WEL153" s="22"/>
      <c r="WEM153" s="22"/>
      <c r="WEN153" s="22"/>
      <c r="WEO153" s="22"/>
      <c r="WEP153" s="22"/>
      <c r="WEQ153" s="22"/>
      <c r="WER153" s="22"/>
      <c r="WES153" s="22"/>
      <c r="WET153" s="22"/>
      <c r="WEU153" s="22"/>
      <c r="WEV153" s="22"/>
      <c r="WEW153" s="22"/>
      <c r="WEX153" s="22"/>
      <c r="WEY153" s="22"/>
      <c r="WEZ153" s="22"/>
      <c r="WFA153" s="22"/>
      <c r="WFB153" s="22"/>
      <c r="WFC153" s="22"/>
      <c r="WFD153" s="22"/>
      <c r="WFE153" s="22"/>
      <c r="WFF153" s="22"/>
      <c r="WFG153" s="22"/>
      <c r="WFH153" s="22"/>
      <c r="WFI153" s="22"/>
      <c r="WFJ153" s="22"/>
      <c r="WFK153" s="22"/>
      <c r="WFL153" s="22"/>
      <c r="WFM153" s="22"/>
      <c r="WFN153" s="22"/>
      <c r="WFO153" s="22"/>
      <c r="WFP153" s="22"/>
      <c r="WFQ153" s="22"/>
      <c r="WFR153" s="22"/>
      <c r="WFS153" s="22"/>
      <c r="WFT153" s="22"/>
      <c r="WFU153" s="22"/>
      <c r="WFV153" s="22"/>
      <c r="WFW153" s="22"/>
      <c r="WFX153" s="22"/>
      <c r="WFY153" s="22"/>
      <c r="WFZ153" s="22"/>
      <c r="WGA153" s="22"/>
      <c r="WGB153" s="22"/>
      <c r="WGC153" s="22"/>
      <c r="WGD153" s="22"/>
      <c r="WGE153" s="22"/>
      <c r="WGF153" s="22"/>
      <c r="WGG153" s="22"/>
      <c r="WGH153" s="22"/>
      <c r="WGI153" s="22"/>
      <c r="WGJ153" s="22"/>
      <c r="WGK153" s="22"/>
      <c r="WGL153" s="22"/>
      <c r="WGM153" s="22"/>
      <c r="WGN153" s="22"/>
      <c r="WGO153" s="22"/>
      <c r="WGP153" s="22"/>
      <c r="WGQ153" s="22"/>
      <c r="WGR153" s="22"/>
      <c r="WGS153" s="22"/>
      <c r="WGT153" s="22"/>
      <c r="WGU153" s="22"/>
      <c r="WGV153" s="22"/>
      <c r="WGW153" s="22"/>
      <c r="WGX153" s="22"/>
      <c r="WGY153" s="22"/>
      <c r="WGZ153" s="22"/>
      <c r="WHA153" s="22"/>
      <c r="WHB153" s="22"/>
      <c r="WHC153" s="22"/>
      <c r="WHD153" s="22"/>
      <c r="WHE153" s="22"/>
      <c r="WHF153" s="22"/>
      <c r="WHG153" s="22"/>
      <c r="WHH153" s="22"/>
      <c r="WHI153" s="22"/>
      <c r="WHJ153" s="22"/>
      <c r="WHK153" s="22"/>
      <c r="WHL153" s="22"/>
      <c r="WHM153" s="22"/>
      <c r="WHN153" s="22"/>
      <c r="WHO153" s="22"/>
      <c r="WHP153" s="22"/>
      <c r="WHQ153" s="22"/>
      <c r="WHR153" s="22"/>
      <c r="WHS153" s="22"/>
      <c r="WHT153" s="22"/>
      <c r="WHU153" s="22"/>
      <c r="WHV153" s="22"/>
      <c r="WHW153" s="22"/>
      <c r="WHX153" s="22"/>
      <c r="WHY153" s="22"/>
      <c r="WHZ153" s="22"/>
      <c r="WIA153" s="22"/>
      <c r="WIB153" s="22"/>
      <c r="WIC153" s="22"/>
      <c r="WID153" s="22"/>
      <c r="WIE153" s="22"/>
      <c r="WIF153" s="22"/>
      <c r="WIG153" s="22"/>
      <c r="WIH153" s="22"/>
      <c r="WII153" s="22"/>
      <c r="WIJ153" s="22"/>
      <c r="WIK153" s="22"/>
      <c r="WIL153" s="22"/>
      <c r="WIM153" s="22"/>
      <c r="WIN153" s="22"/>
      <c r="WIO153" s="22"/>
      <c r="WIP153" s="22"/>
      <c r="WIQ153" s="22"/>
      <c r="WIR153" s="22"/>
      <c r="WIS153" s="22"/>
      <c r="WIT153" s="22"/>
      <c r="WIU153" s="22"/>
      <c r="WIV153" s="22"/>
      <c r="WIW153" s="22"/>
      <c r="WIX153" s="22"/>
      <c r="WIY153" s="22"/>
      <c r="WIZ153" s="22"/>
      <c r="WJA153" s="22"/>
      <c r="WJB153" s="22"/>
      <c r="WJC153" s="22"/>
      <c r="WJD153" s="22"/>
      <c r="WJE153" s="22"/>
      <c r="WJF153" s="22"/>
      <c r="WJG153" s="22"/>
      <c r="WJH153" s="22"/>
      <c r="WJI153" s="22"/>
      <c r="WJJ153" s="22"/>
      <c r="WJK153" s="22"/>
      <c r="WJL153" s="22"/>
      <c r="WJM153" s="22"/>
      <c r="WJN153" s="22"/>
      <c r="WJO153" s="22"/>
      <c r="WJP153" s="22"/>
      <c r="WJQ153" s="22"/>
      <c r="WJR153" s="22"/>
      <c r="WJS153" s="22"/>
      <c r="WJT153" s="22"/>
      <c r="WJU153" s="22"/>
      <c r="WJV153" s="22"/>
      <c r="WJW153" s="22"/>
      <c r="WJX153" s="22"/>
      <c r="WJY153" s="22"/>
      <c r="WJZ153" s="22"/>
      <c r="WKA153" s="22"/>
      <c r="WKB153" s="22"/>
      <c r="WKC153" s="22"/>
      <c r="WKD153" s="22"/>
      <c r="WKE153" s="22"/>
      <c r="WKF153" s="22"/>
      <c r="WKG153" s="22"/>
      <c r="WKH153" s="22"/>
      <c r="WKI153" s="22"/>
      <c r="WKJ153" s="22"/>
      <c r="WKK153" s="22"/>
      <c r="WKL153" s="22"/>
      <c r="WKM153" s="22"/>
      <c r="WKN153" s="22"/>
      <c r="WKO153" s="22"/>
      <c r="WKP153" s="22"/>
      <c r="WKQ153" s="22"/>
      <c r="WKR153" s="22"/>
      <c r="WKS153" s="22"/>
      <c r="WKT153" s="22"/>
      <c r="WKU153" s="22"/>
      <c r="WKV153" s="22"/>
      <c r="WKW153" s="22"/>
      <c r="WKX153" s="22"/>
      <c r="WKY153" s="22"/>
      <c r="WKZ153" s="22"/>
      <c r="WLA153" s="22"/>
      <c r="WLB153" s="22"/>
      <c r="WLC153" s="22"/>
      <c r="WLD153" s="22"/>
      <c r="WLE153" s="22"/>
      <c r="WLF153" s="22"/>
      <c r="WLG153" s="22"/>
      <c r="WLH153" s="22"/>
      <c r="WLI153" s="22"/>
      <c r="WLJ153" s="22"/>
      <c r="WLK153" s="22"/>
      <c r="WLL153" s="22"/>
      <c r="WLM153" s="22"/>
      <c r="WLN153" s="22"/>
      <c r="WLO153" s="22"/>
      <c r="WLP153" s="22"/>
      <c r="WLQ153" s="22"/>
      <c r="WLR153" s="22"/>
      <c r="WLS153" s="22"/>
      <c r="WLT153" s="22"/>
      <c r="WLU153" s="22"/>
      <c r="WLV153" s="22"/>
      <c r="WLW153" s="22"/>
      <c r="WLX153" s="22"/>
      <c r="WLY153" s="22"/>
      <c r="WLZ153" s="22"/>
      <c r="WMA153" s="22"/>
      <c r="WMB153" s="22"/>
      <c r="WMC153" s="22"/>
      <c r="WMD153" s="22"/>
      <c r="WME153" s="22"/>
      <c r="WMF153" s="22"/>
      <c r="WMG153" s="22"/>
      <c r="WMH153" s="22"/>
      <c r="WMI153" s="22"/>
      <c r="WMJ153" s="22"/>
      <c r="WMK153" s="22"/>
      <c r="WML153" s="22"/>
      <c r="WMM153" s="22"/>
      <c r="WMN153" s="22"/>
      <c r="WMO153" s="22"/>
      <c r="WMP153" s="22"/>
      <c r="WMQ153" s="22"/>
      <c r="WMR153" s="22"/>
      <c r="WMS153" s="22"/>
      <c r="WMT153" s="22"/>
      <c r="WMU153" s="22"/>
      <c r="WMV153" s="22"/>
      <c r="WMW153" s="22"/>
      <c r="WMX153" s="22"/>
      <c r="WMY153" s="22"/>
      <c r="WMZ153" s="22"/>
      <c r="WNA153" s="22"/>
      <c r="WNB153" s="22"/>
      <c r="WNC153" s="22"/>
      <c r="WND153" s="22"/>
      <c r="WNE153" s="22"/>
      <c r="WNF153" s="22"/>
      <c r="WNG153" s="22"/>
      <c r="WNH153" s="22"/>
      <c r="WNI153" s="22"/>
      <c r="WNJ153" s="22"/>
      <c r="WNK153" s="22"/>
      <c r="WNL153" s="22"/>
      <c r="WNM153" s="22"/>
      <c r="WNN153" s="22"/>
      <c r="WNO153" s="22"/>
      <c r="WNP153" s="22"/>
      <c r="WNQ153" s="22"/>
      <c r="WNR153" s="22"/>
      <c r="WNS153" s="22"/>
      <c r="WNT153" s="22"/>
      <c r="WNU153" s="22"/>
      <c r="WNV153" s="22"/>
      <c r="WNW153" s="22"/>
      <c r="WNX153" s="22"/>
      <c r="WNY153" s="22"/>
      <c r="WNZ153" s="22"/>
      <c r="WOA153" s="22"/>
      <c r="WOB153" s="22"/>
      <c r="WOC153" s="22"/>
      <c r="WOD153" s="22"/>
      <c r="WOE153" s="22"/>
      <c r="WOF153" s="22"/>
      <c r="WOG153" s="22"/>
      <c r="WOH153" s="22"/>
      <c r="WOI153" s="22"/>
      <c r="WOJ153" s="22"/>
      <c r="WOK153" s="22"/>
      <c r="WOL153" s="22"/>
      <c r="WOM153" s="22"/>
      <c r="WON153" s="22"/>
      <c r="WOO153" s="22"/>
      <c r="WOP153" s="22"/>
      <c r="WOQ153" s="22"/>
      <c r="WOR153" s="22"/>
      <c r="WOS153" s="22"/>
      <c r="WOT153" s="22"/>
      <c r="WOU153" s="22"/>
      <c r="WOV153" s="22"/>
      <c r="WOW153" s="22"/>
      <c r="WOX153" s="22"/>
      <c r="WOY153" s="22"/>
      <c r="WOZ153" s="22"/>
      <c r="WPA153" s="22"/>
      <c r="WPB153" s="22"/>
      <c r="WPC153" s="22"/>
      <c r="WPD153" s="22"/>
      <c r="WPE153" s="22"/>
      <c r="WPF153" s="22"/>
      <c r="WPG153" s="22"/>
      <c r="WPH153" s="22"/>
      <c r="WPI153" s="22"/>
      <c r="WPJ153" s="22"/>
      <c r="WPK153" s="22"/>
      <c r="WPL153" s="22"/>
      <c r="WPM153" s="22"/>
      <c r="WPN153" s="22"/>
      <c r="WPO153" s="22"/>
      <c r="WPP153" s="22"/>
      <c r="WPQ153" s="22"/>
      <c r="WPR153" s="22"/>
      <c r="WPS153" s="22"/>
      <c r="WPT153" s="22"/>
      <c r="WPU153" s="22"/>
      <c r="WPV153" s="22"/>
      <c r="WPW153" s="22"/>
      <c r="WPX153" s="22"/>
      <c r="WPY153" s="22"/>
      <c r="WPZ153" s="22"/>
      <c r="WQA153" s="22"/>
      <c r="WQB153" s="22"/>
      <c r="WQC153" s="22"/>
      <c r="WQD153" s="22"/>
      <c r="WQE153" s="22"/>
      <c r="WQF153" s="22"/>
      <c r="WQG153" s="22"/>
      <c r="WQH153" s="22"/>
      <c r="WQI153" s="22"/>
      <c r="WQJ153" s="22"/>
      <c r="WQK153" s="22"/>
      <c r="WQL153" s="22"/>
      <c r="WQM153" s="22"/>
      <c r="WQN153" s="22"/>
      <c r="WQO153" s="22"/>
      <c r="WQP153" s="22"/>
      <c r="WQQ153" s="22"/>
      <c r="WQR153" s="22"/>
      <c r="WQS153" s="22"/>
      <c r="WQT153" s="22"/>
      <c r="WQU153" s="22"/>
      <c r="WQV153" s="22"/>
      <c r="WQW153" s="22"/>
      <c r="WQX153" s="22"/>
      <c r="WQY153" s="22"/>
      <c r="WQZ153" s="22"/>
      <c r="WRA153" s="22"/>
      <c r="WRB153" s="22"/>
      <c r="WRC153" s="22"/>
      <c r="WRD153" s="22"/>
      <c r="WRE153" s="22"/>
      <c r="WRF153" s="22"/>
      <c r="WRG153" s="22"/>
      <c r="WRH153" s="22"/>
      <c r="WRI153" s="22"/>
      <c r="WRJ153" s="22"/>
      <c r="WRK153" s="22"/>
      <c r="WRL153" s="22"/>
      <c r="WRM153" s="22"/>
      <c r="WRN153" s="22"/>
      <c r="WRO153" s="22"/>
      <c r="WRP153" s="22"/>
      <c r="WRQ153" s="22"/>
      <c r="WRR153" s="22"/>
      <c r="WRS153" s="22"/>
      <c r="WRT153" s="22"/>
      <c r="WRU153" s="22"/>
      <c r="WRV153" s="22"/>
      <c r="WRW153" s="22"/>
      <c r="WRX153" s="22"/>
      <c r="WRY153" s="22"/>
      <c r="WRZ153" s="22"/>
      <c r="WSA153" s="22"/>
      <c r="WSB153" s="22"/>
      <c r="WSC153" s="22"/>
      <c r="WSD153" s="22"/>
      <c r="WSE153" s="22"/>
      <c r="WSF153" s="22"/>
      <c r="WSG153" s="22"/>
      <c r="WSH153" s="22"/>
      <c r="WSI153" s="22"/>
      <c r="WSJ153" s="22"/>
      <c r="WSK153" s="22"/>
      <c r="WSL153" s="22"/>
      <c r="WSM153" s="22"/>
      <c r="WSN153" s="22"/>
      <c r="WSO153" s="22"/>
      <c r="WSP153" s="22"/>
      <c r="WSQ153" s="22"/>
      <c r="WSR153" s="22"/>
      <c r="WSS153" s="22"/>
      <c r="WST153" s="22"/>
      <c r="WSU153" s="22"/>
      <c r="WSV153" s="22"/>
      <c r="WSW153" s="22"/>
      <c r="WSX153" s="22"/>
      <c r="WSY153" s="22"/>
      <c r="WSZ153" s="22"/>
      <c r="WTA153" s="22"/>
      <c r="WTB153" s="22"/>
      <c r="WTC153" s="22"/>
      <c r="WTD153" s="22"/>
      <c r="WTE153" s="22"/>
      <c r="WTF153" s="22"/>
      <c r="WTG153" s="22"/>
      <c r="WTH153" s="22"/>
      <c r="WTI153" s="22"/>
      <c r="WTJ153" s="22"/>
      <c r="WTK153" s="22"/>
      <c r="WTL153" s="22"/>
      <c r="WTM153" s="22"/>
      <c r="WTN153" s="22"/>
      <c r="WTO153" s="22"/>
      <c r="WTP153" s="22"/>
      <c r="WTQ153" s="22"/>
      <c r="WTR153" s="22"/>
      <c r="WTS153" s="22"/>
      <c r="WTT153" s="22"/>
      <c r="WTU153" s="22"/>
      <c r="WTV153" s="22"/>
      <c r="WTW153" s="22"/>
      <c r="WTX153" s="22"/>
      <c r="WTY153" s="22"/>
      <c r="WTZ153" s="22"/>
      <c r="WUA153" s="22"/>
      <c r="WUB153" s="22"/>
      <c r="WUC153" s="22"/>
      <c r="WUD153" s="22"/>
      <c r="WUE153" s="22"/>
      <c r="WUF153" s="22"/>
      <c r="WUG153" s="22"/>
      <c r="WUH153" s="22"/>
      <c r="WUI153" s="22"/>
      <c r="WUJ153" s="22"/>
      <c r="WUK153" s="22"/>
      <c r="WUL153" s="22"/>
      <c r="WUM153" s="22"/>
      <c r="WUN153" s="22"/>
      <c r="WUO153" s="22"/>
      <c r="WUP153" s="22"/>
      <c r="WUQ153" s="22"/>
      <c r="WUR153" s="22"/>
      <c r="WUS153" s="22"/>
      <c r="WUT153" s="22"/>
      <c r="WUU153" s="22"/>
      <c r="WUV153" s="22"/>
      <c r="WUW153" s="22"/>
      <c r="WUX153" s="22"/>
      <c r="WUY153" s="22"/>
      <c r="WUZ153" s="22"/>
      <c r="WVA153" s="22"/>
      <c r="WVB153" s="22"/>
      <c r="WVC153" s="22"/>
      <c r="WVD153" s="22"/>
      <c r="WVE153" s="22"/>
      <c r="WVF153" s="22"/>
      <c r="WVG153" s="22"/>
      <c r="WVH153" s="22"/>
      <c r="WVI153" s="22"/>
      <c r="WVJ153" s="22"/>
      <c r="WVK153" s="22"/>
      <c r="WVL153" s="22"/>
      <c r="WVM153" s="22"/>
      <c r="WVN153" s="22"/>
      <c r="WVO153" s="22"/>
      <c r="WVP153" s="22"/>
      <c r="WVQ153" s="22"/>
      <c r="WVR153" s="22"/>
      <c r="WVS153" s="22"/>
      <c r="WVT153" s="22"/>
      <c r="WVU153" s="22"/>
      <c r="WVV153" s="22"/>
      <c r="WVW153" s="22"/>
      <c r="WVX153" s="22"/>
      <c r="WVY153" s="22"/>
      <c r="WVZ153" s="22"/>
      <c r="WWA153" s="22"/>
      <c r="WWB153" s="22"/>
      <c r="WWC153" s="22"/>
      <c r="WWD153" s="22"/>
      <c r="WWE153" s="22"/>
      <c r="WWF153" s="22"/>
      <c r="WWG153" s="22"/>
      <c r="WWH153" s="22"/>
      <c r="WWI153" s="22"/>
      <c r="WWJ153" s="22"/>
      <c r="WWK153" s="22"/>
      <c r="WWL153" s="22"/>
      <c r="WWM153" s="22"/>
      <c r="WWN153" s="22"/>
      <c r="WWO153" s="22"/>
      <c r="WWP153" s="22"/>
      <c r="WWQ153" s="22"/>
      <c r="WWR153" s="22"/>
      <c r="WWS153" s="22"/>
      <c r="WWT153" s="22"/>
      <c r="WWU153" s="22"/>
      <c r="WWV153" s="22"/>
      <c r="WWW153" s="22"/>
      <c r="WWX153" s="22"/>
      <c r="WWY153" s="22"/>
      <c r="WWZ153" s="22"/>
      <c r="WXA153" s="22"/>
      <c r="WXB153" s="22"/>
      <c r="WXC153" s="22"/>
      <c r="WXD153" s="22"/>
      <c r="WXE153" s="22"/>
      <c r="WXF153" s="22"/>
      <c r="WXG153" s="22"/>
      <c r="WXH153" s="22"/>
      <c r="WXI153" s="22"/>
      <c r="WXJ153" s="22"/>
      <c r="WXK153" s="22"/>
      <c r="WXL153" s="22"/>
      <c r="WXM153" s="22"/>
      <c r="WXN153" s="22"/>
      <c r="WXO153" s="22"/>
      <c r="WXP153" s="22"/>
      <c r="WXQ153" s="22"/>
      <c r="WXR153" s="22"/>
      <c r="WXS153" s="22"/>
      <c r="WXT153" s="22"/>
      <c r="WXU153" s="22"/>
      <c r="WXV153" s="22"/>
      <c r="WXW153" s="22"/>
      <c r="WXX153" s="22"/>
      <c r="WXY153" s="22"/>
      <c r="WXZ153" s="22"/>
      <c r="WYA153" s="22"/>
      <c r="WYB153" s="22"/>
      <c r="WYC153" s="22"/>
      <c r="WYD153" s="22"/>
      <c r="WYE153" s="22"/>
      <c r="WYF153" s="22"/>
      <c r="WYG153" s="22"/>
      <c r="WYH153" s="22"/>
      <c r="WYI153" s="22"/>
      <c r="WYJ153" s="22"/>
      <c r="WYK153" s="22"/>
      <c r="WYL153" s="22"/>
      <c r="WYM153" s="22"/>
      <c r="WYN153" s="22"/>
      <c r="WYO153" s="22"/>
      <c r="WYP153" s="22"/>
      <c r="WYQ153" s="22"/>
      <c r="WYR153" s="22"/>
      <c r="WYS153" s="22"/>
      <c r="WYT153" s="22"/>
      <c r="WYU153" s="22"/>
      <c r="WYV153" s="22"/>
      <c r="WYW153" s="22"/>
      <c r="WYX153" s="22"/>
      <c r="WYY153" s="22"/>
      <c r="WYZ153" s="22"/>
      <c r="WZA153" s="22"/>
      <c r="WZB153" s="22"/>
      <c r="WZC153" s="22"/>
      <c r="WZD153" s="22"/>
      <c r="WZE153" s="22"/>
      <c r="WZF153" s="22"/>
      <c r="WZG153" s="22"/>
      <c r="WZH153" s="22"/>
      <c r="WZI153" s="22"/>
      <c r="WZJ153" s="22"/>
      <c r="WZK153" s="22"/>
      <c r="WZL153" s="22"/>
      <c r="WZM153" s="22"/>
      <c r="WZN153" s="22"/>
      <c r="WZO153" s="22"/>
      <c r="WZP153" s="22"/>
      <c r="WZQ153" s="22"/>
      <c r="WZR153" s="22"/>
      <c r="WZS153" s="22"/>
      <c r="WZT153" s="22"/>
      <c r="WZU153" s="22"/>
      <c r="WZV153" s="22"/>
      <c r="WZW153" s="22"/>
      <c r="WZX153" s="22"/>
      <c r="WZY153" s="22"/>
      <c r="WZZ153" s="22"/>
      <c r="XAA153" s="22"/>
      <c r="XAB153" s="22"/>
      <c r="XAC153" s="22"/>
      <c r="XAD153" s="22"/>
      <c r="XAE153" s="22"/>
      <c r="XAF153" s="22"/>
      <c r="XAG153" s="22"/>
      <c r="XAH153" s="22"/>
      <c r="XAI153" s="22"/>
      <c r="XAJ153" s="22"/>
      <c r="XAK153" s="22"/>
      <c r="XAL153" s="22"/>
      <c r="XAM153" s="22"/>
      <c r="XAN153" s="22"/>
      <c r="XAO153" s="22"/>
      <c r="XAP153" s="22"/>
      <c r="XAQ153" s="22"/>
      <c r="XAR153" s="22"/>
      <c r="XAS153" s="22"/>
      <c r="XAT153" s="22"/>
      <c r="XAU153" s="22"/>
      <c r="XAV153" s="22"/>
      <c r="XAW153" s="22"/>
      <c r="XAX153" s="22"/>
      <c r="XAY153" s="22"/>
      <c r="XAZ153" s="22"/>
      <c r="XBA153" s="22"/>
      <c r="XBB153" s="22"/>
      <c r="XBC153" s="22"/>
      <c r="XBD153" s="22"/>
      <c r="XBE153" s="22"/>
      <c r="XBF153" s="22"/>
      <c r="XBG153" s="22"/>
      <c r="XBH153" s="22"/>
      <c r="XBI153" s="22"/>
      <c r="XBJ153" s="22"/>
      <c r="XBK153" s="22"/>
      <c r="XBL153" s="22"/>
      <c r="XBM153" s="22"/>
      <c r="XBN153" s="22"/>
      <c r="XBO153" s="22"/>
      <c r="XBP153" s="22"/>
      <c r="XBQ153" s="22"/>
      <c r="XBR153" s="22"/>
      <c r="XBS153" s="22"/>
      <c r="XBT153" s="22"/>
      <c r="XBU153" s="22"/>
      <c r="XBV153" s="22"/>
      <c r="XBW153" s="22"/>
      <c r="XBX153" s="22"/>
      <c r="XBY153" s="22"/>
      <c r="XBZ153" s="22"/>
      <c r="XCA153" s="22"/>
      <c r="XCB153" s="22"/>
      <c r="XCC153" s="22"/>
      <c r="XCD153" s="22"/>
      <c r="XCE153" s="22"/>
      <c r="XCF153" s="22"/>
      <c r="XCG153" s="22"/>
      <c r="XCH153" s="22"/>
      <c r="XCI153" s="22"/>
      <c r="XCJ153" s="22"/>
      <c r="XCK153" s="22"/>
      <c r="XCL153" s="22"/>
      <c r="XCM153" s="22"/>
      <c r="XCN153" s="22"/>
      <c r="XCO153" s="22"/>
      <c r="XCP153" s="22"/>
      <c r="XCQ153" s="22"/>
      <c r="XCR153" s="22"/>
      <c r="XCS153" s="22"/>
      <c r="XCT153" s="22"/>
      <c r="XCU153" s="22"/>
      <c r="XCV153" s="22"/>
      <c r="XCW153" s="22"/>
      <c r="XCX153" s="22"/>
      <c r="XCY153" s="22"/>
      <c r="XCZ153" s="22"/>
      <c r="XDA153" s="22"/>
      <c r="XDB153" s="22"/>
      <c r="XDC153" s="22"/>
      <c r="XDD153" s="22"/>
      <c r="XDE153" s="22"/>
      <c r="XDF153" s="22"/>
      <c r="XDG153" s="22"/>
      <c r="XDH153" s="22"/>
      <c r="XDI153" s="22"/>
      <c r="XDJ153" s="22"/>
      <c r="XDK153" s="22"/>
      <c r="XDL153" s="22"/>
      <c r="XDM153" s="22"/>
      <c r="XDN153" s="22"/>
      <c r="XDO153" s="22"/>
      <c r="XDP153" s="22"/>
      <c r="XDQ153" s="22"/>
      <c r="XDR153" s="22"/>
      <c r="XDS153" s="22"/>
      <c r="XDT153" s="22"/>
      <c r="XDU153" s="22"/>
      <c r="XDV153" s="22"/>
      <c r="XDW153" s="22"/>
      <c r="XDX153" s="22"/>
      <c r="XDY153" s="22"/>
      <c r="XDZ153" s="22"/>
      <c r="XEA153" s="22"/>
      <c r="XEB153" s="22"/>
      <c r="XEC153" s="22"/>
      <c r="XED153" s="22"/>
      <c r="XEE153" s="22"/>
      <c r="XEF153" s="22"/>
      <c r="XEG153" s="22"/>
      <c r="XEH153" s="22"/>
      <c r="XEI153" s="22"/>
      <c r="XEJ153" s="22"/>
      <c r="XEK153" s="22"/>
      <c r="XEL153" s="22"/>
      <c r="XEM153" s="22"/>
      <c r="XEN153" s="22"/>
      <c r="XEO153" s="22"/>
      <c r="XEP153" s="22"/>
      <c r="XEQ153" s="22"/>
      <c r="XER153" s="22"/>
      <c r="XES153" s="22"/>
      <c r="XET153" s="22"/>
      <c r="XEU153" s="22"/>
      <c r="XEV153" s="22"/>
    </row>
    <row r="154" spans="2:16376" outlineLevel="2" x14ac:dyDescent="0.15">
      <c r="B154" s="96" t="s">
        <v>128</v>
      </c>
      <c r="C154" s="108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AB154" s="22"/>
    </row>
    <row r="155" spans="2:16376" outlineLevel="2" x14ac:dyDescent="0.15">
      <c r="B155" s="22" t="s">
        <v>99</v>
      </c>
      <c r="C155" s="23" t="s">
        <v>256</v>
      </c>
      <c r="F155" s="14" t="s">
        <v>32</v>
      </c>
      <c r="O155" s="30">
        <v>30000</v>
      </c>
    </row>
    <row r="156" spans="2:16376" outlineLevel="2" x14ac:dyDescent="0.15">
      <c r="B156" s="22" t="s">
        <v>102</v>
      </c>
      <c r="C156" s="23" t="s">
        <v>256</v>
      </c>
      <c r="F156" s="14" t="s">
        <v>33</v>
      </c>
      <c r="O156" s="30">
        <v>26000</v>
      </c>
    </row>
    <row r="157" spans="2:16376" outlineLevel="2" x14ac:dyDescent="0.15">
      <c r="B157" s="22" t="s">
        <v>103</v>
      </c>
      <c r="C157" s="23" t="s">
        <v>256</v>
      </c>
      <c r="F157" s="14" t="s">
        <v>34</v>
      </c>
      <c r="O157" s="30">
        <v>28000</v>
      </c>
    </row>
    <row r="158" spans="2:16376" outlineLevel="2" x14ac:dyDescent="0.15">
      <c r="B158"/>
      <c r="C158" s="20"/>
      <c r="D158" s="20"/>
      <c r="E158"/>
      <c r="F158"/>
      <c r="G158"/>
      <c r="H158"/>
      <c r="I158"/>
      <c r="J158"/>
      <c r="K158"/>
      <c r="L158"/>
      <c r="M158"/>
      <c r="N158"/>
      <c r="O158"/>
      <c r="AB158" s="22"/>
    </row>
    <row r="159" spans="2:16376" outlineLevel="2" x14ac:dyDescent="0.15">
      <c r="B159" s="145" t="s">
        <v>129</v>
      </c>
      <c r="D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  <c r="IB159" s="22"/>
      <c r="IC159" s="22"/>
      <c r="ID159" s="22"/>
      <c r="IE159" s="22"/>
      <c r="IF159" s="22"/>
      <c r="IG159" s="22"/>
      <c r="IH159" s="22"/>
      <c r="II159" s="22"/>
      <c r="IJ159" s="22"/>
      <c r="IK159" s="22"/>
      <c r="IL159" s="22"/>
      <c r="IM159" s="22"/>
      <c r="IN159" s="22"/>
      <c r="IO159" s="22"/>
      <c r="IP159" s="22"/>
      <c r="IQ159" s="22"/>
      <c r="IR159" s="22"/>
      <c r="IS159" s="22"/>
      <c r="IT159" s="22"/>
      <c r="IU159" s="22"/>
      <c r="IV159" s="22"/>
      <c r="IW159" s="22"/>
      <c r="IX159" s="22"/>
      <c r="IY159" s="22"/>
      <c r="IZ159" s="22"/>
      <c r="JA159" s="22"/>
      <c r="JB159" s="22"/>
      <c r="JC159" s="22"/>
      <c r="JD159" s="22"/>
      <c r="JE159" s="22"/>
      <c r="JF159" s="22"/>
      <c r="JG159" s="22"/>
      <c r="JH159" s="22"/>
      <c r="JI159" s="22"/>
      <c r="JJ159" s="22"/>
      <c r="JK159" s="22"/>
      <c r="JL159" s="22"/>
      <c r="JM159" s="22"/>
      <c r="JN159" s="22"/>
      <c r="JO159" s="22"/>
      <c r="JP159" s="22"/>
      <c r="JQ159" s="22"/>
      <c r="JR159" s="22"/>
      <c r="JS159" s="22"/>
      <c r="JT159" s="22"/>
      <c r="JU159" s="22"/>
      <c r="JV159" s="22"/>
      <c r="JW159" s="22"/>
      <c r="JX159" s="22"/>
      <c r="JY159" s="22"/>
      <c r="JZ159" s="22"/>
      <c r="KA159" s="22"/>
      <c r="KB159" s="22"/>
      <c r="KC159" s="22"/>
      <c r="KD159" s="22"/>
      <c r="KE159" s="22"/>
      <c r="KF159" s="22"/>
      <c r="KG159" s="22"/>
      <c r="KH159" s="22"/>
      <c r="KI159" s="22"/>
      <c r="KJ159" s="22"/>
      <c r="KK159" s="22"/>
      <c r="KL159" s="22"/>
      <c r="KM159" s="22"/>
      <c r="KN159" s="22"/>
      <c r="KO159" s="22"/>
      <c r="KP159" s="22"/>
      <c r="KQ159" s="22"/>
      <c r="KR159" s="22"/>
      <c r="KS159" s="22"/>
      <c r="KT159" s="22"/>
      <c r="KU159" s="22"/>
      <c r="KV159" s="22"/>
      <c r="KW159" s="22"/>
      <c r="KX159" s="22"/>
      <c r="KY159" s="22"/>
      <c r="KZ159" s="22"/>
      <c r="LA159" s="22"/>
      <c r="LB159" s="22"/>
      <c r="LC159" s="22"/>
      <c r="LD159" s="22"/>
      <c r="LE159" s="22"/>
      <c r="LF159" s="22"/>
      <c r="LG159" s="22"/>
      <c r="LH159" s="22"/>
      <c r="LI159" s="22"/>
      <c r="LJ159" s="22"/>
      <c r="LK159" s="22"/>
      <c r="LL159" s="22"/>
      <c r="LM159" s="22"/>
      <c r="LN159" s="22"/>
      <c r="LO159" s="22"/>
      <c r="LP159" s="22"/>
      <c r="LQ159" s="22"/>
      <c r="LR159" s="22"/>
      <c r="LS159" s="22"/>
      <c r="LT159" s="22"/>
      <c r="LU159" s="22"/>
      <c r="LV159" s="22"/>
      <c r="LW159" s="22"/>
      <c r="LX159" s="22"/>
      <c r="LY159" s="22"/>
      <c r="LZ159" s="22"/>
      <c r="MA159" s="22"/>
      <c r="MB159" s="22"/>
      <c r="MC159" s="22"/>
      <c r="MD159" s="22"/>
      <c r="ME159" s="22"/>
      <c r="MF159" s="22"/>
      <c r="MG159" s="22"/>
      <c r="MH159" s="22"/>
      <c r="MI159" s="22"/>
      <c r="MJ159" s="22"/>
      <c r="MK159" s="22"/>
      <c r="ML159" s="22"/>
      <c r="MM159" s="22"/>
      <c r="MN159" s="22"/>
      <c r="MO159" s="22"/>
      <c r="MP159" s="22"/>
      <c r="MQ159" s="22"/>
      <c r="MR159" s="22"/>
      <c r="MS159" s="22"/>
      <c r="MT159" s="22"/>
      <c r="MU159" s="22"/>
      <c r="MV159" s="22"/>
      <c r="MW159" s="22"/>
      <c r="MX159" s="22"/>
      <c r="MY159" s="22"/>
      <c r="MZ159" s="22"/>
      <c r="NA159" s="22"/>
      <c r="NB159" s="22"/>
      <c r="NC159" s="22"/>
      <c r="ND159" s="22"/>
      <c r="NE159" s="22"/>
      <c r="NF159" s="22"/>
      <c r="NG159" s="22"/>
      <c r="NH159" s="22"/>
      <c r="NI159" s="22"/>
      <c r="NJ159" s="22"/>
      <c r="NK159" s="22"/>
      <c r="NL159" s="22"/>
      <c r="NM159" s="22"/>
      <c r="NN159" s="22"/>
      <c r="NO159" s="22"/>
      <c r="NP159" s="22"/>
      <c r="NQ159" s="22"/>
      <c r="NR159" s="22"/>
      <c r="NS159" s="22"/>
      <c r="NT159" s="22"/>
      <c r="NU159" s="22"/>
      <c r="NV159" s="22"/>
      <c r="NW159" s="22"/>
      <c r="NX159" s="22"/>
      <c r="NY159" s="22"/>
      <c r="NZ159" s="22"/>
      <c r="OA159" s="22"/>
      <c r="OB159" s="22"/>
      <c r="OC159" s="22"/>
      <c r="OD159" s="22"/>
      <c r="OE159" s="22"/>
      <c r="OF159" s="22"/>
      <c r="OG159" s="22"/>
      <c r="OH159" s="22"/>
      <c r="OI159" s="22"/>
      <c r="OJ159" s="22"/>
      <c r="OK159" s="22"/>
      <c r="OL159" s="22"/>
      <c r="OM159" s="22"/>
      <c r="ON159" s="22"/>
      <c r="OO159" s="22"/>
      <c r="OP159" s="22"/>
      <c r="OQ159" s="22"/>
      <c r="OR159" s="22"/>
      <c r="OS159" s="22"/>
      <c r="OT159" s="22"/>
      <c r="OU159" s="22"/>
      <c r="OV159" s="22"/>
      <c r="OW159" s="22"/>
      <c r="OX159" s="22"/>
      <c r="OY159" s="22"/>
      <c r="OZ159" s="22"/>
      <c r="PA159" s="22"/>
      <c r="PB159" s="22"/>
      <c r="PC159" s="22"/>
      <c r="PD159" s="22"/>
      <c r="PE159" s="22"/>
      <c r="PF159" s="22"/>
      <c r="PG159" s="22"/>
      <c r="PH159" s="22"/>
      <c r="PI159" s="22"/>
      <c r="PJ159" s="22"/>
      <c r="PK159" s="22"/>
      <c r="PL159" s="22"/>
      <c r="PM159" s="22"/>
      <c r="PN159" s="22"/>
      <c r="PO159" s="22"/>
      <c r="PP159" s="22"/>
      <c r="PQ159" s="22"/>
      <c r="PR159" s="22"/>
      <c r="PS159" s="22"/>
      <c r="PT159" s="22"/>
      <c r="PU159" s="22"/>
      <c r="PV159" s="22"/>
      <c r="PW159" s="22"/>
      <c r="PX159" s="22"/>
      <c r="PY159" s="22"/>
      <c r="PZ159" s="22"/>
      <c r="QA159" s="22"/>
      <c r="QB159" s="22"/>
      <c r="QC159" s="22"/>
      <c r="QD159" s="22"/>
      <c r="QE159" s="22"/>
      <c r="QF159" s="22"/>
      <c r="QG159" s="22"/>
      <c r="QH159" s="22"/>
      <c r="QI159" s="22"/>
      <c r="QJ159" s="22"/>
      <c r="QK159" s="22"/>
      <c r="QL159" s="22"/>
      <c r="QM159" s="22"/>
      <c r="QN159" s="22"/>
      <c r="QO159" s="22"/>
      <c r="QP159" s="22"/>
      <c r="QQ159" s="22"/>
      <c r="QR159" s="22"/>
      <c r="QS159" s="22"/>
      <c r="QT159" s="22"/>
      <c r="QU159" s="22"/>
      <c r="QV159" s="22"/>
      <c r="QW159" s="22"/>
      <c r="QX159" s="22"/>
      <c r="QY159" s="22"/>
      <c r="QZ159" s="22"/>
      <c r="RA159" s="22"/>
      <c r="RB159" s="22"/>
      <c r="RC159" s="22"/>
      <c r="RD159" s="22"/>
      <c r="RE159" s="22"/>
      <c r="RF159" s="22"/>
      <c r="RG159" s="22"/>
      <c r="RH159" s="22"/>
      <c r="RI159" s="22"/>
      <c r="RJ159" s="22"/>
      <c r="RK159" s="22"/>
      <c r="RL159" s="22"/>
      <c r="RM159" s="22"/>
      <c r="RN159" s="22"/>
      <c r="RO159" s="22"/>
      <c r="RP159" s="22"/>
      <c r="RQ159" s="22"/>
      <c r="RR159" s="22"/>
      <c r="RS159" s="22"/>
      <c r="RT159" s="22"/>
      <c r="RU159" s="22"/>
      <c r="RV159" s="22"/>
      <c r="RW159" s="22"/>
      <c r="RX159" s="22"/>
      <c r="RY159" s="22"/>
      <c r="RZ159" s="22"/>
      <c r="SA159" s="22"/>
      <c r="SB159" s="22"/>
      <c r="SC159" s="22"/>
      <c r="SD159" s="22"/>
      <c r="SE159" s="22"/>
      <c r="SF159" s="22"/>
      <c r="SG159" s="22"/>
      <c r="SH159" s="22"/>
      <c r="SI159" s="22"/>
      <c r="SJ159" s="22"/>
      <c r="SK159" s="22"/>
      <c r="SL159" s="22"/>
      <c r="SM159" s="22"/>
      <c r="SN159" s="22"/>
      <c r="SO159" s="22"/>
      <c r="SP159" s="22"/>
      <c r="SQ159" s="22"/>
      <c r="SR159" s="22"/>
      <c r="SS159" s="22"/>
      <c r="ST159" s="22"/>
      <c r="SU159" s="22"/>
      <c r="SV159" s="22"/>
      <c r="SW159" s="22"/>
      <c r="SX159" s="22"/>
      <c r="SY159" s="22"/>
      <c r="SZ159" s="22"/>
      <c r="TA159" s="22"/>
      <c r="TB159" s="22"/>
      <c r="TC159" s="22"/>
      <c r="TD159" s="22"/>
      <c r="TE159" s="22"/>
      <c r="TF159" s="22"/>
      <c r="TG159" s="22"/>
      <c r="TH159" s="22"/>
      <c r="TI159" s="22"/>
      <c r="TJ159" s="22"/>
      <c r="TK159" s="22"/>
      <c r="TL159" s="22"/>
      <c r="TM159" s="22"/>
      <c r="TN159" s="22"/>
      <c r="TO159" s="22"/>
      <c r="TP159" s="22"/>
      <c r="TQ159" s="22"/>
      <c r="TR159" s="22"/>
      <c r="TS159" s="22"/>
      <c r="TT159" s="22"/>
      <c r="TU159" s="22"/>
      <c r="TV159" s="22"/>
      <c r="TW159" s="22"/>
      <c r="TX159" s="22"/>
      <c r="TY159" s="22"/>
      <c r="TZ159" s="22"/>
      <c r="UA159" s="22"/>
      <c r="UB159" s="22"/>
      <c r="UC159" s="22"/>
      <c r="UD159" s="22"/>
      <c r="UE159" s="22"/>
      <c r="UF159" s="22"/>
      <c r="UG159" s="22"/>
      <c r="UH159" s="22"/>
      <c r="UI159" s="22"/>
      <c r="UJ159" s="22"/>
      <c r="UK159" s="22"/>
      <c r="UL159" s="22"/>
      <c r="UM159" s="22"/>
      <c r="UN159" s="22"/>
      <c r="UO159" s="22"/>
      <c r="UP159" s="22"/>
      <c r="UQ159" s="22"/>
      <c r="UR159" s="22"/>
      <c r="US159" s="22"/>
      <c r="UT159" s="22"/>
      <c r="UU159" s="22"/>
      <c r="UV159" s="22"/>
      <c r="UW159" s="22"/>
      <c r="UX159" s="22"/>
      <c r="UY159" s="22"/>
      <c r="UZ159" s="22"/>
      <c r="VA159" s="22"/>
      <c r="VB159" s="22"/>
      <c r="VC159" s="22"/>
      <c r="VD159" s="22"/>
      <c r="VE159" s="22"/>
      <c r="VF159" s="22"/>
      <c r="VG159" s="22"/>
      <c r="VH159" s="22"/>
      <c r="VI159" s="22"/>
      <c r="VJ159" s="22"/>
      <c r="VK159" s="22"/>
      <c r="VL159" s="22"/>
      <c r="VM159" s="22"/>
      <c r="VN159" s="22"/>
      <c r="VO159" s="22"/>
      <c r="VP159" s="22"/>
      <c r="VQ159" s="22"/>
      <c r="VR159" s="22"/>
      <c r="VS159" s="22"/>
      <c r="VT159" s="22"/>
      <c r="VU159" s="22"/>
      <c r="VV159" s="22"/>
      <c r="VW159" s="22"/>
      <c r="VX159" s="22"/>
      <c r="VY159" s="22"/>
      <c r="VZ159" s="22"/>
      <c r="WA159" s="22"/>
      <c r="WB159" s="22"/>
      <c r="WC159" s="22"/>
      <c r="WD159" s="22"/>
      <c r="WE159" s="22"/>
      <c r="WF159" s="22"/>
      <c r="WG159" s="22"/>
      <c r="WH159" s="22"/>
      <c r="WI159" s="22"/>
      <c r="WJ159" s="22"/>
      <c r="WK159" s="22"/>
      <c r="WL159" s="22"/>
      <c r="WM159" s="22"/>
      <c r="WN159" s="22"/>
      <c r="WO159" s="22"/>
      <c r="WP159" s="22"/>
      <c r="WQ159" s="22"/>
      <c r="WR159" s="22"/>
      <c r="WS159" s="22"/>
      <c r="WT159" s="22"/>
      <c r="WU159" s="22"/>
      <c r="WV159" s="22"/>
      <c r="WW159" s="22"/>
      <c r="WX159" s="22"/>
      <c r="WY159" s="22"/>
      <c r="WZ159" s="22"/>
      <c r="XA159" s="22"/>
      <c r="XB159" s="22"/>
      <c r="XC159" s="22"/>
      <c r="XD159" s="22"/>
      <c r="XE159" s="22"/>
      <c r="XF159" s="22"/>
      <c r="XG159" s="22"/>
      <c r="XH159" s="22"/>
      <c r="XI159" s="22"/>
      <c r="XJ159" s="22"/>
      <c r="XK159" s="22"/>
      <c r="XL159" s="22"/>
      <c r="XM159" s="22"/>
      <c r="XN159" s="22"/>
      <c r="XO159" s="22"/>
      <c r="XP159" s="22"/>
      <c r="XQ159" s="22"/>
      <c r="XR159" s="22"/>
      <c r="XS159" s="22"/>
      <c r="XT159" s="22"/>
      <c r="XU159" s="22"/>
      <c r="XV159" s="22"/>
      <c r="XW159" s="22"/>
      <c r="XX159" s="22"/>
      <c r="XY159" s="22"/>
      <c r="XZ159" s="22"/>
      <c r="YA159" s="22"/>
      <c r="YB159" s="22"/>
      <c r="YC159" s="22"/>
      <c r="YD159" s="22"/>
      <c r="YE159" s="22"/>
      <c r="YF159" s="22"/>
      <c r="YG159" s="22"/>
      <c r="YH159" s="22"/>
      <c r="YI159" s="22"/>
      <c r="YJ159" s="22"/>
      <c r="YK159" s="22"/>
      <c r="YL159" s="22"/>
      <c r="YM159" s="22"/>
      <c r="YN159" s="22"/>
      <c r="YO159" s="22"/>
      <c r="YP159" s="22"/>
      <c r="YQ159" s="22"/>
      <c r="YR159" s="22"/>
      <c r="YS159" s="22"/>
      <c r="YT159" s="22"/>
      <c r="YU159" s="22"/>
      <c r="YV159" s="22"/>
      <c r="YW159" s="22"/>
      <c r="YX159" s="22"/>
      <c r="YY159" s="22"/>
      <c r="YZ159" s="22"/>
      <c r="ZA159" s="22"/>
      <c r="ZB159" s="22"/>
      <c r="ZC159" s="22"/>
      <c r="ZD159" s="22"/>
      <c r="ZE159" s="22"/>
      <c r="ZF159" s="22"/>
      <c r="ZG159" s="22"/>
      <c r="ZH159" s="22"/>
      <c r="ZI159" s="22"/>
      <c r="ZJ159" s="22"/>
      <c r="ZK159" s="22"/>
      <c r="ZL159" s="22"/>
      <c r="ZM159" s="22"/>
      <c r="ZN159" s="22"/>
      <c r="ZO159" s="22"/>
      <c r="ZP159" s="22"/>
      <c r="ZQ159" s="22"/>
      <c r="ZR159" s="22"/>
      <c r="ZS159" s="22"/>
      <c r="ZT159" s="22"/>
      <c r="ZU159" s="22"/>
      <c r="ZV159" s="22"/>
      <c r="ZW159" s="22"/>
      <c r="ZX159" s="22"/>
      <c r="ZY159" s="22"/>
      <c r="ZZ159" s="22"/>
      <c r="AAA159" s="22"/>
      <c r="AAB159" s="22"/>
      <c r="AAC159" s="22"/>
      <c r="AAD159" s="22"/>
      <c r="AAE159" s="22"/>
      <c r="AAF159" s="22"/>
      <c r="AAG159" s="22"/>
      <c r="AAH159" s="22"/>
      <c r="AAI159" s="22"/>
      <c r="AAJ159" s="22"/>
      <c r="AAK159" s="22"/>
      <c r="AAL159" s="22"/>
      <c r="AAM159" s="22"/>
      <c r="AAN159" s="22"/>
      <c r="AAO159" s="22"/>
      <c r="AAP159" s="22"/>
      <c r="AAQ159" s="22"/>
      <c r="AAR159" s="22"/>
      <c r="AAS159" s="22"/>
      <c r="AAT159" s="22"/>
      <c r="AAU159" s="22"/>
      <c r="AAV159" s="22"/>
      <c r="AAW159" s="22"/>
      <c r="AAX159" s="22"/>
      <c r="AAY159" s="22"/>
      <c r="AAZ159" s="22"/>
      <c r="ABA159" s="22"/>
      <c r="ABB159" s="22"/>
      <c r="ABC159" s="22"/>
      <c r="ABD159" s="22"/>
      <c r="ABE159" s="22"/>
      <c r="ABF159" s="22"/>
      <c r="ABG159" s="22"/>
      <c r="ABH159" s="22"/>
      <c r="ABI159" s="22"/>
      <c r="ABJ159" s="22"/>
      <c r="ABK159" s="22"/>
      <c r="ABL159" s="22"/>
      <c r="ABM159" s="22"/>
      <c r="ABN159" s="22"/>
      <c r="ABO159" s="22"/>
      <c r="ABP159" s="22"/>
      <c r="ABQ159" s="22"/>
      <c r="ABR159" s="22"/>
      <c r="ABS159" s="22"/>
      <c r="ABT159" s="22"/>
      <c r="ABU159" s="22"/>
      <c r="ABV159" s="22"/>
      <c r="ABW159" s="22"/>
      <c r="ABX159" s="22"/>
      <c r="ABY159" s="22"/>
      <c r="ABZ159" s="22"/>
      <c r="ACA159" s="22"/>
      <c r="ACB159" s="22"/>
      <c r="ACC159" s="22"/>
      <c r="ACD159" s="22"/>
      <c r="ACE159" s="22"/>
      <c r="ACF159" s="22"/>
      <c r="ACG159" s="22"/>
      <c r="ACH159" s="22"/>
      <c r="ACI159" s="22"/>
      <c r="ACJ159" s="22"/>
      <c r="ACK159" s="22"/>
      <c r="ACL159" s="22"/>
      <c r="ACM159" s="22"/>
      <c r="ACN159" s="22"/>
      <c r="ACO159" s="22"/>
      <c r="ACP159" s="22"/>
      <c r="ACQ159" s="22"/>
      <c r="ACR159" s="22"/>
      <c r="ACS159" s="22"/>
      <c r="ACT159" s="22"/>
      <c r="ACU159" s="22"/>
      <c r="ACV159" s="22"/>
      <c r="ACW159" s="22"/>
      <c r="ACX159" s="22"/>
      <c r="ACY159" s="22"/>
      <c r="ACZ159" s="22"/>
      <c r="ADA159" s="22"/>
      <c r="ADB159" s="22"/>
      <c r="ADC159" s="22"/>
      <c r="ADD159" s="22"/>
      <c r="ADE159" s="22"/>
      <c r="ADF159" s="22"/>
      <c r="ADG159" s="22"/>
      <c r="ADH159" s="22"/>
      <c r="ADI159" s="22"/>
      <c r="ADJ159" s="22"/>
      <c r="ADK159" s="22"/>
      <c r="ADL159" s="22"/>
      <c r="ADM159" s="22"/>
      <c r="ADN159" s="22"/>
      <c r="ADO159" s="22"/>
      <c r="ADP159" s="22"/>
      <c r="ADQ159" s="22"/>
      <c r="ADR159" s="22"/>
      <c r="ADS159" s="22"/>
      <c r="ADT159" s="22"/>
      <c r="ADU159" s="22"/>
      <c r="ADV159" s="22"/>
      <c r="ADW159" s="22"/>
      <c r="ADX159" s="22"/>
      <c r="ADY159" s="22"/>
      <c r="ADZ159" s="22"/>
      <c r="AEA159" s="22"/>
      <c r="AEB159" s="22"/>
      <c r="AEC159" s="22"/>
      <c r="AED159" s="22"/>
      <c r="AEE159" s="22"/>
      <c r="AEF159" s="22"/>
      <c r="AEG159" s="22"/>
      <c r="AEH159" s="22"/>
      <c r="AEI159" s="22"/>
      <c r="AEJ159" s="22"/>
      <c r="AEK159" s="22"/>
      <c r="AEL159" s="22"/>
      <c r="AEM159" s="22"/>
      <c r="AEN159" s="22"/>
      <c r="AEO159" s="22"/>
      <c r="AEP159" s="22"/>
      <c r="AEQ159" s="22"/>
      <c r="AER159" s="22"/>
      <c r="AES159" s="22"/>
      <c r="AET159" s="22"/>
      <c r="AEU159" s="22"/>
      <c r="AEV159" s="22"/>
      <c r="AEW159" s="22"/>
      <c r="AEX159" s="22"/>
      <c r="AEY159" s="22"/>
      <c r="AEZ159" s="22"/>
      <c r="AFA159" s="22"/>
      <c r="AFB159" s="22"/>
      <c r="AFC159" s="22"/>
      <c r="AFD159" s="22"/>
      <c r="AFE159" s="22"/>
      <c r="AFF159" s="22"/>
      <c r="AFG159" s="22"/>
      <c r="AFH159" s="22"/>
      <c r="AFI159" s="22"/>
      <c r="AFJ159" s="22"/>
      <c r="AFK159" s="22"/>
      <c r="AFL159" s="22"/>
      <c r="AFM159" s="22"/>
      <c r="AFN159" s="22"/>
      <c r="AFO159" s="22"/>
      <c r="AFP159" s="22"/>
      <c r="AFQ159" s="22"/>
      <c r="AFR159" s="22"/>
      <c r="AFS159" s="22"/>
      <c r="AFT159" s="22"/>
      <c r="AFU159" s="22"/>
      <c r="AFV159" s="22"/>
      <c r="AFW159" s="22"/>
      <c r="AFX159" s="22"/>
      <c r="AFY159" s="22"/>
      <c r="AFZ159" s="22"/>
      <c r="AGA159" s="22"/>
      <c r="AGB159" s="22"/>
      <c r="AGC159" s="22"/>
      <c r="AGD159" s="22"/>
      <c r="AGE159" s="22"/>
      <c r="AGF159" s="22"/>
      <c r="AGG159" s="22"/>
      <c r="AGH159" s="22"/>
      <c r="AGI159" s="22"/>
      <c r="AGJ159" s="22"/>
      <c r="AGK159" s="22"/>
      <c r="AGL159" s="22"/>
      <c r="AGM159" s="22"/>
      <c r="AGN159" s="22"/>
      <c r="AGO159" s="22"/>
      <c r="AGP159" s="22"/>
      <c r="AGQ159" s="22"/>
      <c r="AGR159" s="22"/>
      <c r="AGS159" s="22"/>
      <c r="AGT159" s="22"/>
      <c r="AGU159" s="22"/>
      <c r="AGV159" s="22"/>
      <c r="AGW159" s="22"/>
      <c r="AGX159" s="22"/>
      <c r="AGY159" s="22"/>
      <c r="AGZ159" s="22"/>
      <c r="AHA159" s="22"/>
      <c r="AHB159" s="22"/>
      <c r="AHC159" s="22"/>
      <c r="AHD159" s="22"/>
      <c r="AHE159" s="22"/>
      <c r="AHF159" s="22"/>
      <c r="AHG159" s="22"/>
      <c r="AHH159" s="22"/>
      <c r="AHI159" s="22"/>
      <c r="AHJ159" s="22"/>
      <c r="AHK159" s="22"/>
      <c r="AHL159" s="22"/>
      <c r="AHM159" s="22"/>
      <c r="AHN159" s="22"/>
      <c r="AHO159" s="22"/>
      <c r="AHP159" s="22"/>
      <c r="AHQ159" s="22"/>
      <c r="AHR159" s="22"/>
      <c r="AHS159" s="22"/>
      <c r="AHT159" s="22"/>
      <c r="AHU159" s="22"/>
      <c r="AHV159" s="22"/>
      <c r="AHW159" s="22"/>
      <c r="AHX159" s="22"/>
      <c r="AHY159" s="22"/>
      <c r="AHZ159" s="22"/>
      <c r="AIA159" s="22"/>
      <c r="AIB159" s="22"/>
      <c r="AIC159" s="22"/>
      <c r="AID159" s="22"/>
      <c r="AIE159" s="22"/>
      <c r="AIF159" s="22"/>
      <c r="AIG159" s="22"/>
      <c r="AIH159" s="22"/>
      <c r="AII159" s="22"/>
      <c r="AIJ159" s="22"/>
      <c r="AIK159" s="22"/>
      <c r="AIL159" s="22"/>
      <c r="AIM159" s="22"/>
      <c r="AIN159" s="22"/>
      <c r="AIO159" s="22"/>
      <c r="AIP159" s="22"/>
      <c r="AIQ159" s="22"/>
      <c r="AIR159" s="22"/>
      <c r="AIS159" s="22"/>
      <c r="AIT159" s="22"/>
      <c r="AIU159" s="22"/>
      <c r="AIV159" s="22"/>
      <c r="AIW159" s="22"/>
      <c r="AIX159" s="22"/>
      <c r="AIY159" s="22"/>
      <c r="AIZ159" s="22"/>
      <c r="AJA159" s="22"/>
      <c r="AJB159" s="22"/>
      <c r="AJC159" s="22"/>
      <c r="AJD159" s="22"/>
      <c r="AJE159" s="22"/>
      <c r="AJF159" s="22"/>
      <c r="AJG159" s="22"/>
      <c r="AJH159" s="22"/>
      <c r="AJI159" s="22"/>
      <c r="AJJ159" s="22"/>
      <c r="AJK159" s="22"/>
      <c r="AJL159" s="22"/>
      <c r="AJM159" s="22"/>
      <c r="AJN159" s="22"/>
      <c r="AJO159" s="22"/>
      <c r="AJP159" s="22"/>
      <c r="AJQ159" s="22"/>
      <c r="AJR159" s="22"/>
      <c r="AJS159" s="22"/>
      <c r="AJT159" s="22"/>
      <c r="AJU159" s="22"/>
      <c r="AJV159" s="22"/>
      <c r="AJW159" s="22"/>
      <c r="AJX159" s="22"/>
      <c r="AJY159" s="22"/>
      <c r="AJZ159" s="22"/>
      <c r="AKA159" s="22"/>
      <c r="AKB159" s="22"/>
      <c r="AKC159" s="22"/>
      <c r="AKD159" s="22"/>
      <c r="AKE159" s="22"/>
      <c r="AKF159" s="22"/>
      <c r="AKG159" s="22"/>
      <c r="AKH159" s="22"/>
      <c r="AKI159" s="22"/>
      <c r="AKJ159" s="22"/>
      <c r="AKK159" s="22"/>
      <c r="AKL159" s="22"/>
      <c r="AKM159" s="22"/>
      <c r="AKN159" s="22"/>
      <c r="AKO159" s="22"/>
      <c r="AKP159" s="22"/>
      <c r="AKQ159" s="22"/>
      <c r="AKR159" s="22"/>
      <c r="AKS159" s="22"/>
      <c r="AKT159" s="22"/>
      <c r="AKU159" s="22"/>
      <c r="AKV159" s="22"/>
      <c r="AKW159" s="22"/>
      <c r="AKX159" s="22"/>
      <c r="AKY159" s="22"/>
      <c r="AKZ159" s="22"/>
      <c r="ALA159" s="22"/>
      <c r="ALB159" s="22"/>
      <c r="ALC159" s="22"/>
      <c r="ALD159" s="22"/>
      <c r="ALE159" s="22"/>
      <c r="ALF159" s="22"/>
      <c r="ALG159" s="22"/>
      <c r="ALH159" s="22"/>
      <c r="ALI159" s="22"/>
      <c r="ALJ159" s="22"/>
      <c r="ALK159" s="22"/>
      <c r="ALL159" s="22"/>
      <c r="ALM159" s="22"/>
      <c r="ALN159" s="22"/>
      <c r="ALO159" s="22"/>
      <c r="ALP159" s="22"/>
      <c r="ALQ159" s="22"/>
      <c r="ALR159" s="22"/>
      <c r="ALS159" s="22"/>
      <c r="ALT159" s="22"/>
      <c r="ALU159" s="22"/>
      <c r="ALV159" s="22"/>
      <c r="ALW159" s="22"/>
      <c r="ALX159" s="22"/>
      <c r="ALY159" s="22"/>
      <c r="ALZ159" s="22"/>
      <c r="AMA159" s="22"/>
      <c r="AMB159" s="22"/>
      <c r="AMC159" s="22"/>
      <c r="AMD159" s="22"/>
      <c r="AME159" s="22"/>
      <c r="AMF159" s="22"/>
      <c r="AMG159" s="22"/>
      <c r="AMH159" s="22"/>
      <c r="AMI159" s="22"/>
      <c r="AMJ159" s="22"/>
      <c r="AMK159" s="22"/>
      <c r="AML159" s="22"/>
      <c r="AMM159" s="22"/>
      <c r="AMN159" s="22"/>
      <c r="AMO159" s="22"/>
      <c r="AMP159" s="22"/>
      <c r="AMQ159" s="22"/>
      <c r="AMR159" s="22"/>
      <c r="AMS159" s="22"/>
      <c r="AMT159" s="22"/>
      <c r="AMU159" s="22"/>
      <c r="AMV159" s="22"/>
      <c r="AMW159" s="22"/>
      <c r="AMX159" s="22"/>
      <c r="AMY159" s="22"/>
      <c r="AMZ159" s="22"/>
      <c r="ANA159" s="22"/>
      <c r="ANB159" s="22"/>
      <c r="ANC159" s="22"/>
      <c r="AND159" s="22"/>
      <c r="ANE159" s="22"/>
      <c r="ANF159" s="22"/>
      <c r="ANG159" s="22"/>
      <c r="ANH159" s="22"/>
      <c r="ANI159" s="22"/>
      <c r="ANJ159" s="22"/>
      <c r="ANK159" s="22"/>
      <c r="ANL159" s="22"/>
      <c r="ANM159" s="22"/>
      <c r="ANN159" s="22"/>
      <c r="ANO159" s="22"/>
      <c r="ANP159" s="22"/>
      <c r="ANQ159" s="22"/>
      <c r="ANR159" s="22"/>
      <c r="ANS159" s="22"/>
      <c r="ANT159" s="22"/>
      <c r="ANU159" s="22"/>
      <c r="ANV159" s="22"/>
      <c r="ANW159" s="22"/>
      <c r="ANX159" s="22"/>
      <c r="ANY159" s="22"/>
      <c r="ANZ159" s="22"/>
      <c r="AOA159" s="22"/>
      <c r="AOB159" s="22"/>
      <c r="AOC159" s="22"/>
      <c r="AOD159" s="22"/>
      <c r="AOE159" s="22"/>
      <c r="AOF159" s="22"/>
      <c r="AOG159" s="22"/>
      <c r="AOH159" s="22"/>
      <c r="AOI159" s="22"/>
      <c r="AOJ159" s="22"/>
      <c r="AOK159" s="22"/>
      <c r="AOL159" s="22"/>
      <c r="AOM159" s="22"/>
      <c r="AON159" s="22"/>
      <c r="AOO159" s="22"/>
      <c r="AOP159" s="22"/>
      <c r="AOQ159" s="22"/>
      <c r="AOR159" s="22"/>
      <c r="AOS159" s="22"/>
      <c r="AOT159" s="22"/>
      <c r="AOU159" s="22"/>
      <c r="AOV159" s="22"/>
      <c r="AOW159" s="22"/>
      <c r="AOX159" s="22"/>
      <c r="AOY159" s="22"/>
      <c r="AOZ159" s="22"/>
      <c r="APA159" s="22"/>
      <c r="APB159" s="22"/>
      <c r="APC159" s="22"/>
      <c r="APD159" s="22"/>
      <c r="APE159" s="22"/>
      <c r="APF159" s="22"/>
      <c r="APG159" s="22"/>
      <c r="APH159" s="22"/>
      <c r="API159" s="22"/>
      <c r="APJ159" s="22"/>
      <c r="APK159" s="22"/>
      <c r="APL159" s="22"/>
      <c r="APM159" s="22"/>
      <c r="APN159" s="22"/>
      <c r="APO159" s="22"/>
      <c r="APP159" s="22"/>
      <c r="APQ159" s="22"/>
      <c r="APR159" s="22"/>
      <c r="APS159" s="22"/>
      <c r="APT159" s="22"/>
      <c r="APU159" s="22"/>
      <c r="APV159" s="22"/>
      <c r="APW159" s="22"/>
      <c r="APX159" s="22"/>
      <c r="APY159" s="22"/>
      <c r="APZ159" s="22"/>
      <c r="AQA159" s="22"/>
      <c r="AQB159" s="22"/>
      <c r="AQC159" s="22"/>
      <c r="AQD159" s="22"/>
      <c r="AQE159" s="22"/>
      <c r="AQF159" s="22"/>
      <c r="AQG159" s="22"/>
      <c r="AQH159" s="22"/>
      <c r="AQI159" s="22"/>
      <c r="AQJ159" s="22"/>
      <c r="AQK159" s="22"/>
      <c r="AQL159" s="22"/>
      <c r="AQM159" s="22"/>
      <c r="AQN159" s="22"/>
      <c r="AQO159" s="22"/>
      <c r="AQP159" s="22"/>
      <c r="AQQ159" s="22"/>
      <c r="AQR159" s="22"/>
      <c r="AQS159" s="22"/>
      <c r="AQT159" s="22"/>
      <c r="AQU159" s="22"/>
      <c r="AQV159" s="22"/>
      <c r="AQW159" s="22"/>
      <c r="AQX159" s="22"/>
      <c r="AQY159" s="22"/>
      <c r="AQZ159" s="22"/>
      <c r="ARA159" s="22"/>
      <c r="ARB159" s="22"/>
      <c r="ARC159" s="22"/>
      <c r="ARD159" s="22"/>
      <c r="ARE159" s="22"/>
      <c r="ARF159" s="22"/>
      <c r="ARG159" s="22"/>
      <c r="ARH159" s="22"/>
      <c r="ARI159" s="22"/>
      <c r="ARJ159" s="22"/>
      <c r="ARK159" s="22"/>
      <c r="ARL159" s="22"/>
      <c r="ARM159" s="22"/>
      <c r="ARN159" s="22"/>
      <c r="ARO159" s="22"/>
      <c r="ARP159" s="22"/>
      <c r="ARQ159" s="22"/>
      <c r="ARR159" s="22"/>
      <c r="ARS159" s="22"/>
      <c r="ART159" s="22"/>
      <c r="ARU159" s="22"/>
      <c r="ARV159" s="22"/>
      <c r="ARW159" s="22"/>
      <c r="ARX159" s="22"/>
      <c r="ARY159" s="22"/>
      <c r="ARZ159" s="22"/>
      <c r="ASA159" s="22"/>
      <c r="ASB159" s="22"/>
      <c r="ASC159" s="22"/>
      <c r="ASD159" s="22"/>
      <c r="ASE159" s="22"/>
      <c r="ASF159" s="22"/>
      <c r="ASG159" s="22"/>
      <c r="ASH159" s="22"/>
      <c r="ASI159" s="22"/>
      <c r="ASJ159" s="22"/>
      <c r="ASK159" s="22"/>
      <c r="ASL159" s="22"/>
      <c r="ASM159" s="22"/>
      <c r="ASN159" s="22"/>
      <c r="ASO159" s="22"/>
      <c r="ASP159" s="22"/>
      <c r="ASQ159" s="22"/>
      <c r="ASR159" s="22"/>
      <c r="ASS159" s="22"/>
      <c r="AST159" s="22"/>
      <c r="ASU159" s="22"/>
      <c r="ASV159" s="22"/>
      <c r="ASW159" s="22"/>
      <c r="ASX159" s="22"/>
      <c r="ASY159" s="22"/>
      <c r="ASZ159" s="22"/>
      <c r="ATA159" s="22"/>
      <c r="ATB159" s="22"/>
      <c r="ATC159" s="22"/>
      <c r="ATD159" s="22"/>
      <c r="ATE159" s="22"/>
      <c r="ATF159" s="22"/>
      <c r="ATG159" s="22"/>
      <c r="ATH159" s="22"/>
      <c r="ATI159" s="22"/>
      <c r="ATJ159" s="22"/>
      <c r="ATK159" s="22"/>
      <c r="ATL159" s="22"/>
      <c r="ATM159" s="22"/>
      <c r="ATN159" s="22"/>
      <c r="ATO159" s="22"/>
      <c r="ATP159" s="22"/>
      <c r="ATQ159" s="22"/>
      <c r="ATR159" s="22"/>
      <c r="ATS159" s="22"/>
      <c r="ATT159" s="22"/>
      <c r="ATU159" s="22"/>
      <c r="ATV159" s="22"/>
      <c r="ATW159" s="22"/>
      <c r="ATX159" s="22"/>
      <c r="ATY159" s="22"/>
      <c r="ATZ159" s="22"/>
      <c r="AUA159" s="22"/>
      <c r="AUB159" s="22"/>
      <c r="AUC159" s="22"/>
      <c r="AUD159" s="22"/>
      <c r="AUE159" s="22"/>
      <c r="AUF159" s="22"/>
      <c r="AUG159" s="22"/>
      <c r="AUH159" s="22"/>
      <c r="AUI159" s="22"/>
      <c r="AUJ159" s="22"/>
      <c r="AUK159" s="22"/>
      <c r="AUL159" s="22"/>
      <c r="AUM159" s="22"/>
      <c r="AUN159" s="22"/>
      <c r="AUO159" s="22"/>
      <c r="AUP159" s="22"/>
      <c r="AUQ159" s="22"/>
      <c r="AUR159" s="22"/>
      <c r="AUS159" s="22"/>
      <c r="AUT159" s="22"/>
      <c r="AUU159" s="22"/>
      <c r="AUV159" s="22"/>
      <c r="AUW159" s="22"/>
      <c r="AUX159" s="22"/>
      <c r="AUY159" s="22"/>
      <c r="AUZ159" s="22"/>
      <c r="AVA159" s="22"/>
      <c r="AVB159" s="22"/>
      <c r="AVC159" s="22"/>
      <c r="AVD159" s="22"/>
      <c r="AVE159" s="22"/>
      <c r="AVF159" s="22"/>
      <c r="AVG159" s="22"/>
      <c r="AVH159" s="22"/>
      <c r="AVI159" s="22"/>
      <c r="AVJ159" s="22"/>
      <c r="AVK159" s="22"/>
      <c r="AVL159" s="22"/>
      <c r="AVM159" s="22"/>
      <c r="AVN159" s="22"/>
      <c r="AVO159" s="22"/>
      <c r="AVP159" s="22"/>
      <c r="AVQ159" s="22"/>
      <c r="AVR159" s="22"/>
      <c r="AVS159" s="22"/>
      <c r="AVT159" s="22"/>
      <c r="AVU159" s="22"/>
      <c r="AVV159" s="22"/>
      <c r="AVW159" s="22"/>
      <c r="AVX159" s="22"/>
      <c r="AVY159" s="22"/>
      <c r="AVZ159" s="22"/>
      <c r="AWA159" s="22"/>
      <c r="AWB159" s="22"/>
      <c r="AWC159" s="22"/>
      <c r="AWD159" s="22"/>
      <c r="AWE159" s="22"/>
      <c r="AWF159" s="22"/>
      <c r="AWG159" s="22"/>
      <c r="AWH159" s="22"/>
      <c r="AWI159" s="22"/>
      <c r="AWJ159" s="22"/>
      <c r="AWK159" s="22"/>
      <c r="AWL159" s="22"/>
      <c r="AWM159" s="22"/>
      <c r="AWN159" s="22"/>
      <c r="AWO159" s="22"/>
      <c r="AWP159" s="22"/>
      <c r="AWQ159" s="22"/>
      <c r="AWR159" s="22"/>
      <c r="AWS159" s="22"/>
      <c r="AWT159" s="22"/>
      <c r="AWU159" s="22"/>
      <c r="AWV159" s="22"/>
      <c r="AWW159" s="22"/>
      <c r="AWX159" s="22"/>
      <c r="AWY159" s="22"/>
      <c r="AWZ159" s="22"/>
      <c r="AXA159" s="22"/>
      <c r="AXB159" s="22"/>
      <c r="AXC159" s="22"/>
      <c r="AXD159" s="22"/>
      <c r="AXE159" s="22"/>
      <c r="AXF159" s="22"/>
      <c r="AXG159" s="22"/>
      <c r="AXH159" s="22"/>
      <c r="AXI159" s="22"/>
      <c r="AXJ159" s="22"/>
      <c r="AXK159" s="22"/>
      <c r="AXL159" s="22"/>
      <c r="AXM159" s="22"/>
      <c r="AXN159" s="22"/>
      <c r="AXO159" s="22"/>
      <c r="AXP159" s="22"/>
      <c r="AXQ159" s="22"/>
      <c r="AXR159" s="22"/>
      <c r="AXS159" s="22"/>
      <c r="AXT159" s="22"/>
      <c r="AXU159" s="22"/>
      <c r="AXV159" s="22"/>
      <c r="AXW159" s="22"/>
      <c r="AXX159" s="22"/>
      <c r="AXY159" s="22"/>
      <c r="AXZ159" s="22"/>
      <c r="AYA159" s="22"/>
      <c r="AYB159" s="22"/>
      <c r="AYC159" s="22"/>
      <c r="AYD159" s="22"/>
      <c r="AYE159" s="22"/>
      <c r="AYF159" s="22"/>
      <c r="AYG159" s="22"/>
      <c r="AYH159" s="22"/>
      <c r="AYI159" s="22"/>
      <c r="AYJ159" s="22"/>
      <c r="AYK159" s="22"/>
      <c r="AYL159" s="22"/>
      <c r="AYM159" s="22"/>
      <c r="AYN159" s="22"/>
      <c r="AYO159" s="22"/>
      <c r="AYP159" s="22"/>
      <c r="AYQ159" s="22"/>
      <c r="AYR159" s="22"/>
      <c r="AYS159" s="22"/>
      <c r="AYT159" s="22"/>
      <c r="AYU159" s="22"/>
      <c r="AYV159" s="22"/>
      <c r="AYW159" s="22"/>
      <c r="AYX159" s="22"/>
      <c r="AYY159" s="22"/>
      <c r="AYZ159" s="22"/>
      <c r="AZA159" s="22"/>
      <c r="AZB159" s="22"/>
      <c r="AZC159" s="22"/>
      <c r="AZD159" s="22"/>
      <c r="AZE159" s="22"/>
      <c r="AZF159" s="22"/>
      <c r="AZG159" s="22"/>
      <c r="AZH159" s="22"/>
      <c r="AZI159" s="22"/>
      <c r="AZJ159" s="22"/>
      <c r="AZK159" s="22"/>
      <c r="AZL159" s="22"/>
      <c r="AZM159" s="22"/>
      <c r="AZN159" s="22"/>
      <c r="AZO159" s="22"/>
      <c r="AZP159" s="22"/>
      <c r="AZQ159" s="22"/>
      <c r="AZR159" s="22"/>
      <c r="AZS159" s="22"/>
      <c r="AZT159" s="22"/>
      <c r="AZU159" s="22"/>
      <c r="AZV159" s="22"/>
      <c r="AZW159" s="22"/>
      <c r="AZX159" s="22"/>
      <c r="AZY159" s="22"/>
      <c r="AZZ159" s="22"/>
      <c r="BAA159" s="22"/>
      <c r="BAB159" s="22"/>
      <c r="BAC159" s="22"/>
      <c r="BAD159" s="22"/>
      <c r="BAE159" s="22"/>
      <c r="BAF159" s="22"/>
      <c r="BAG159" s="22"/>
      <c r="BAH159" s="22"/>
      <c r="BAI159" s="22"/>
      <c r="BAJ159" s="22"/>
      <c r="BAK159" s="22"/>
      <c r="BAL159" s="22"/>
      <c r="BAM159" s="22"/>
      <c r="BAN159" s="22"/>
      <c r="BAO159" s="22"/>
      <c r="BAP159" s="22"/>
      <c r="BAQ159" s="22"/>
      <c r="BAR159" s="22"/>
      <c r="BAS159" s="22"/>
      <c r="BAT159" s="22"/>
      <c r="BAU159" s="22"/>
      <c r="BAV159" s="22"/>
      <c r="BAW159" s="22"/>
      <c r="BAX159" s="22"/>
      <c r="BAY159" s="22"/>
      <c r="BAZ159" s="22"/>
      <c r="BBA159" s="22"/>
      <c r="BBB159" s="22"/>
      <c r="BBC159" s="22"/>
      <c r="BBD159" s="22"/>
      <c r="BBE159" s="22"/>
      <c r="BBF159" s="22"/>
      <c r="BBG159" s="22"/>
      <c r="BBH159" s="22"/>
      <c r="BBI159" s="22"/>
      <c r="BBJ159" s="22"/>
      <c r="BBK159" s="22"/>
      <c r="BBL159" s="22"/>
      <c r="BBM159" s="22"/>
      <c r="BBN159" s="22"/>
      <c r="BBO159" s="22"/>
      <c r="BBP159" s="22"/>
      <c r="BBQ159" s="22"/>
      <c r="BBR159" s="22"/>
      <c r="BBS159" s="22"/>
      <c r="BBT159" s="22"/>
      <c r="BBU159" s="22"/>
      <c r="BBV159" s="22"/>
      <c r="BBW159" s="22"/>
      <c r="BBX159" s="22"/>
      <c r="BBY159" s="22"/>
      <c r="BBZ159" s="22"/>
      <c r="BCA159" s="22"/>
      <c r="BCB159" s="22"/>
      <c r="BCC159" s="22"/>
      <c r="BCD159" s="22"/>
      <c r="BCE159" s="22"/>
      <c r="BCF159" s="22"/>
      <c r="BCG159" s="22"/>
      <c r="BCH159" s="22"/>
      <c r="BCI159" s="22"/>
      <c r="BCJ159" s="22"/>
      <c r="BCK159" s="22"/>
      <c r="BCL159" s="22"/>
      <c r="BCM159" s="22"/>
      <c r="BCN159" s="22"/>
      <c r="BCO159" s="22"/>
      <c r="BCP159" s="22"/>
      <c r="BCQ159" s="22"/>
      <c r="BCR159" s="22"/>
      <c r="BCS159" s="22"/>
      <c r="BCT159" s="22"/>
      <c r="BCU159" s="22"/>
      <c r="BCV159" s="22"/>
      <c r="BCW159" s="22"/>
      <c r="BCX159" s="22"/>
      <c r="BCY159" s="22"/>
      <c r="BCZ159" s="22"/>
      <c r="BDA159" s="22"/>
      <c r="BDB159" s="22"/>
      <c r="BDC159" s="22"/>
      <c r="BDD159" s="22"/>
      <c r="BDE159" s="22"/>
      <c r="BDF159" s="22"/>
      <c r="BDG159" s="22"/>
      <c r="BDH159" s="22"/>
      <c r="BDI159" s="22"/>
      <c r="BDJ159" s="22"/>
      <c r="BDK159" s="22"/>
      <c r="BDL159" s="22"/>
      <c r="BDM159" s="22"/>
      <c r="BDN159" s="22"/>
      <c r="BDO159" s="22"/>
      <c r="BDP159" s="22"/>
      <c r="BDQ159" s="22"/>
      <c r="BDR159" s="22"/>
      <c r="BDS159" s="22"/>
      <c r="BDT159" s="22"/>
      <c r="BDU159" s="22"/>
      <c r="BDV159" s="22"/>
      <c r="BDW159" s="22"/>
      <c r="BDX159" s="22"/>
      <c r="BDY159" s="22"/>
      <c r="BDZ159" s="22"/>
      <c r="BEA159" s="22"/>
      <c r="BEB159" s="22"/>
      <c r="BEC159" s="22"/>
      <c r="BED159" s="22"/>
      <c r="BEE159" s="22"/>
      <c r="BEF159" s="22"/>
      <c r="BEG159" s="22"/>
      <c r="BEH159" s="22"/>
      <c r="BEI159" s="22"/>
      <c r="BEJ159" s="22"/>
      <c r="BEK159" s="22"/>
      <c r="BEL159" s="22"/>
      <c r="BEM159" s="22"/>
      <c r="BEN159" s="22"/>
      <c r="BEO159" s="22"/>
      <c r="BEP159" s="22"/>
      <c r="BEQ159" s="22"/>
      <c r="BER159" s="22"/>
      <c r="BES159" s="22"/>
      <c r="BET159" s="22"/>
      <c r="BEU159" s="22"/>
      <c r="BEV159" s="22"/>
      <c r="BEW159" s="22"/>
      <c r="BEX159" s="22"/>
      <c r="BEY159" s="22"/>
      <c r="BEZ159" s="22"/>
      <c r="BFA159" s="22"/>
      <c r="BFB159" s="22"/>
      <c r="BFC159" s="22"/>
      <c r="BFD159" s="22"/>
      <c r="BFE159" s="22"/>
      <c r="BFF159" s="22"/>
      <c r="BFG159" s="22"/>
      <c r="BFH159" s="22"/>
      <c r="BFI159" s="22"/>
      <c r="BFJ159" s="22"/>
      <c r="BFK159" s="22"/>
      <c r="BFL159" s="22"/>
      <c r="BFM159" s="22"/>
      <c r="BFN159" s="22"/>
      <c r="BFO159" s="22"/>
      <c r="BFP159" s="22"/>
      <c r="BFQ159" s="22"/>
      <c r="BFR159" s="22"/>
      <c r="BFS159" s="22"/>
      <c r="BFT159" s="22"/>
      <c r="BFU159" s="22"/>
      <c r="BFV159" s="22"/>
      <c r="BFW159" s="22"/>
      <c r="BFX159" s="22"/>
      <c r="BFY159" s="22"/>
      <c r="BFZ159" s="22"/>
      <c r="BGA159" s="22"/>
      <c r="BGB159" s="22"/>
      <c r="BGC159" s="22"/>
      <c r="BGD159" s="22"/>
      <c r="BGE159" s="22"/>
      <c r="BGF159" s="22"/>
      <c r="BGG159" s="22"/>
      <c r="BGH159" s="22"/>
      <c r="BGI159" s="22"/>
      <c r="BGJ159" s="22"/>
      <c r="BGK159" s="22"/>
      <c r="BGL159" s="22"/>
      <c r="BGM159" s="22"/>
      <c r="BGN159" s="22"/>
      <c r="BGO159" s="22"/>
      <c r="BGP159" s="22"/>
      <c r="BGQ159" s="22"/>
      <c r="BGR159" s="22"/>
      <c r="BGS159" s="22"/>
      <c r="BGT159" s="22"/>
      <c r="BGU159" s="22"/>
      <c r="BGV159" s="22"/>
      <c r="BGW159" s="22"/>
      <c r="BGX159" s="22"/>
      <c r="BGY159" s="22"/>
      <c r="BGZ159" s="22"/>
      <c r="BHA159" s="22"/>
      <c r="BHB159" s="22"/>
      <c r="BHC159" s="22"/>
      <c r="BHD159" s="22"/>
      <c r="BHE159" s="22"/>
      <c r="BHF159" s="22"/>
      <c r="BHG159" s="22"/>
      <c r="BHH159" s="22"/>
      <c r="BHI159" s="22"/>
      <c r="BHJ159" s="22"/>
      <c r="BHK159" s="22"/>
      <c r="BHL159" s="22"/>
      <c r="BHM159" s="22"/>
      <c r="BHN159" s="22"/>
      <c r="BHO159" s="22"/>
      <c r="BHP159" s="22"/>
      <c r="BHQ159" s="22"/>
      <c r="BHR159" s="22"/>
      <c r="BHS159" s="22"/>
      <c r="BHT159" s="22"/>
      <c r="BHU159" s="22"/>
      <c r="BHV159" s="22"/>
      <c r="BHW159" s="22"/>
      <c r="BHX159" s="22"/>
      <c r="BHY159" s="22"/>
      <c r="BHZ159" s="22"/>
      <c r="BIA159" s="22"/>
      <c r="BIB159" s="22"/>
      <c r="BIC159" s="22"/>
      <c r="BID159" s="22"/>
      <c r="BIE159" s="22"/>
      <c r="BIF159" s="22"/>
      <c r="BIG159" s="22"/>
      <c r="BIH159" s="22"/>
      <c r="BII159" s="22"/>
      <c r="BIJ159" s="22"/>
      <c r="BIK159" s="22"/>
      <c r="BIL159" s="22"/>
      <c r="BIM159" s="22"/>
      <c r="BIN159" s="22"/>
      <c r="BIO159" s="22"/>
      <c r="BIP159" s="22"/>
      <c r="BIQ159" s="22"/>
      <c r="BIR159" s="22"/>
      <c r="BIS159" s="22"/>
      <c r="BIT159" s="22"/>
      <c r="BIU159" s="22"/>
      <c r="BIV159" s="22"/>
      <c r="BIW159" s="22"/>
      <c r="BIX159" s="22"/>
      <c r="BIY159" s="22"/>
      <c r="BIZ159" s="22"/>
      <c r="BJA159" s="22"/>
      <c r="BJB159" s="22"/>
      <c r="BJC159" s="22"/>
      <c r="BJD159" s="22"/>
      <c r="BJE159" s="22"/>
      <c r="BJF159" s="22"/>
      <c r="BJG159" s="22"/>
      <c r="BJH159" s="22"/>
      <c r="BJI159" s="22"/>
      <c r="BJJ159" s="22"/>
      <c r="BJK159" s="22"/>
      <c r="BJL159" s="22"/>
      <c r="BJM159" s="22"/>
      <c r="BJN159" s="22"/>
      <c r="BJO159" s="22"/>
      <c r="BJP159" s="22"/>
      <c r="BJQ159" s="22"/>
      <c r="BJR159" s="22"/>
      <c r="BJS159" s="22"/>
      <c r="BJT159" s="22"/>
      <c r="BJU159" s="22"/>
      <c r="BJV159" s="22"/>
      <c r="BJW159" s="22"/>
      <c r="BJX159" s="22"/>
      <c r="BJY159" s="22"/>
      <c r="BJZ159" s="22"/>
      <c r="BKA159" s="22"/>
      <c r="BKB159" s="22"/>
      <c r="BKC159" s="22"/>
      <c r="BKD159" s="22"/>
      <c r="BKE159" s="22"/>
      <c r="BKF159" s="22"/>
      <c r="BKG159" s="22"/>
      <c r="BKH159" s="22"/>
      <c r="BKI159" s="22"/>
      <c r="BKJ159" s="22"/>
      <c r="BKK159" s="22"/>
      <c r="BKL159" s="22"/>
      <c r="BKM159" s="22"/>
      <c r="BKN159" s="22"/>
      <c r="BKO159" s="22"/>
      <c r="BKP159" s="22"/>
      <c r="BKQ159" s="22"/>
      <c r="BKR159" s="22"/>
      <c r="BKS159" s="22"/>
      <c r="BKT159" s="22"/>
      <c r="BKU159" s="22"/>
      <c r="BKV159" s="22"/>
      <c r="BKW159" s="22"/>
      <c r="BKX159" s="22"/>
      <c r="BKY159" s="22"/>
      <c r="BKZ159" s="22"/>
      <c r="BLA159" s="22"/>
      <c r="BLB159" s="22"/>
      <c r="BLC159" s="22"/>
      <c r="BLD159" s="22"/>
      <c r="BLE159" s="22"/>
      <c r="BLF159" s="22"/>
      <c r="BLG159" s="22"/>
      <c r="BLH159" s="22"/>
      <c r="BLI159" s="22"/>
      <c r="BLJ159" s="22"/>
      <c r="BLK159" s="22"/>
      <c r="BLL159" s="22"/>
      <c r="BLM159" s="22"/>
      <c r="BLN159" s="22"/>
      <c r="BLO159" s="22"/>
      <c r="BLP159" s="22"/>
      <c r="BLQ159" s="22"/>
      <c r="BLR159" s="22"/>
      <c r="BLS159" s="22"/>
      <c r="BLT159" s="22"/>
      <c r="BLU159" s="22"/>
      <c r="BLV159" s="22"/>
      <c r="BLW159" s="22"/>
      <c r="BLX159" s="22"/>
      <c r="BLY159" s="22"/>
      <c r="BLZ159" s="22"/>
      <c r="BMA159" s="22"/>
      <c r="BMB159" s="22"/>
      <c r="BMC159" s="22"/>
      <c r="BMD159" s="22"/>
      <c r="BME159" s="22"/>
      <c r="BMF159" s="22"/>
      <c r="BMG159" s="22"/>
      <c r="BMH159" s="22"/>
      <c r="BMI159" s="22"/>
      <c r="BMJ159" s="22"/>
      <c r="BMK159" s="22"/>
      <c r="BML159" s="22"/>
      <c r="BMM159" s="22"/>
      <c r="BMN159" s="22"/>
      <c r="BMO159" s="22"/>
      <c r="BMP159" s="22"/>
      <c r="BMQ159" s="22"/>
      <c r="BMR159" s="22"/>
      <c r="BMS159" s="22"/>
      <c r="BMT159" s="22"/>
      <c r="BMU159" s="22"/>
      <c r="BMV159" s="22"/>
      <c r="BMW159" s="22"/>
      <c r="BMX159" s="22"/>
      <c r="BMY159" s="22"/>
      <c r="BMZ159" s="22"/>
      <c r="BNA159" s="22"/>
      <c r="BNB159" s="22"/>
      <c r="BNC159" s="22"/>
      <c r="BND159" s="22"/>
      <c r="BNE159" s="22"/>
      <c r="BNF159" s="22"/>
      <c r="BNG159" s="22"/>
      <c r="BNH159" s="22"/>
      <c r="BNI159" s="22"/>
      <c r="BNJ159" s="22"/>
      <c r="BNK159" s="22"/>
      <c r="BNL159" s="22"/>
      <c r="BNM159" s="22"/>
      <c r="BNN159" s="22"/>
      <c r="BNO159" s="22"/>
      <c r="BNP159" s="22"/>
      <c r="BNQ159" s="22"/>
      <c r="BNR159" s="22"/>
      <c r="BNS159" s="22"/>
      <c r="BNT159" s="22"/>
      <c r="BNU159" s="22"/>
      <c r="BNV159" s="22"/>
      <c r="BNW159" s="22"/>
      <c r="BNX159" s="22"/>
      <c r="BNY159" s="22"/>
      <c r="BNZ159" s="22"/>
      <c r="BOA159" s="22"/>
      <c r="BOB159" s="22"/>
      <c r="BOC159" s="22"/>
      <c r="BOD159" s="22"/>
      <c r="BOE159" s="22"/>
      <c r="BOF159" s="22"/>
      <c r="BOG159" s="22"/>
      <c r="BOH159" s="22"/>
      <c r="BOI159" s="22"/>
      <c r="BOJ159" s="22"/>
      <c r="BOK159" s="22"/>
      <c r="BOL159" s="22"/>
      <c r="BOM159" s="22"/>
      <c r="BON159" s="22"/>
      <c r="BOO159" s="22"/>
      <c r="BOP159" s="22"/>
      <c r="BOQ159" s="22"/>
      <c r="BOR159" s="22"/>
      <c r="BOS159" s="22"/>
      <c r="BOT159" s="22"/>
      <c r="BOU159" s="22"/>
      <c r="BOV159" s="22"/>
      <c r="BOW159" s="22"/>
      <c r="BOX159" s="22"/>
      <c r="BOY159" s="22"/>
      <c r="BOZ159" s="22"/>
      <c r="BPA159" s="22"/>
      <c r="BPB159" s="22"/>
      <c r="BPC159" s="22"/>
      <c r="BPD159" s="22"/>
      <c r="BPE159" s="22"/>
      <c r="BPF159" s="22"/>
      <c r="BPG159" s="22"/>
      <c r="BPH159" s="22"/>
      <c r="BPI159" s="22"/>
      <c r="BPJ159" s="22"/>
      <c r="BPK159" s="22"/>
      <c r="BPL159" s="22"/>
      <c r="BPM159" s="22"/>
      <c r="BPN159" s="22"/>
      <c r="BPO159" s="22"/>
      <c r="BPP159" s="22"/>
      <c r="BPQ159" s="22"/>
      <c r="BPR159" s="22"/>
      <c r="BPS159" s="22"/>
      <c r="BPT159" s="22"/>
      <c r="BPU159" s="22"/>
      <c r="BPV159" s="22"/>
      <c r="BPW159" s="22"/>
      <c r="BPX159" s="22"/>
      <c r="BPY159" s="22"/>
      <c r="BPZ159" s="22"/>
      <c r="BQA159" s="22"/>
      <c r="BQB159" s="22"/>
      <c r="BQC159" s="22"/>
      <c r="BQD159" s="22"/>
      <c r="BQE159" s="22"/>
      <c r="BQF159" s="22"/>
      <c r="BQG159" s="22"/>
      <c r="BQH159" s="22"/>
      <c r="BQI159" s="22"/>
      <c r="BQJ159" s="22"/>
      <c r="BQK159" s="22"/>
      <c r="BQL159" s="22"/>
      <c r="BQM159" s="22"/>
      <c r="BQN159" s="22"/>
      <c r="BQO159" s="22"/>
      <c r="BQP159" s="22"/>
      <c r="BQQ159" s="22"/>
      <c r="BQR159" s="22"/>
      <c r="BQS159" s="22"/>
      <c r="BQT159" s="22"/>
      <c r="BQU159" s="22"/>
      <c r="BQV159" s="22"/>
      <c r="BQW159" s="22"/>
      <c r="BQX159" s="22"/>
      <c r="BQY159" s="22"/>
      <c r="BQZ159" s="22"/>
      <c r="BRA159" s="22"/>
      <c r="BRB159" s="22"/>
      <c r="BRC159" s="22"/>
      <c r="BRD159" s="22"/>
      <c r="BRE159" s="22"/>
      <c r="BRF159" s="22"/>
      <c r="BRG159" s="22"/>
      <c r="BRH159" s="22"/>
      <c r="BRI159" s="22"/>
      <c r="BRJ159" s="22"/>
      <c r="BRK159" s="22"/>
      <c r="BRL159" s="22"/>
      <c r="BRM159" s="22"/>
      <c r="BRN159" s="22"/>
      <c r="BRO159" s="22"/>
      <c r="BRP159" s="22"/>
      <c r="BRQ159" s="22"/>
      <c r="BRR159" s="22"/>
      <c r="BRS159" s="22"/>
      <c r="BRT159" s="22"/>
      <c r="BRU159" s="22"/>
      <c r="BRV159" s="22"/>
      <c r="BRW159" s="22"/>
      <c r="BRX159" s="22"/>
      <c r="BRY159" s="22"/>
      <c r="BRZ159" s="22"/>
      <c r="BSA159" s="22"/>
      <c r="BSB159" s="22"/>
      <c r="BSC159" s="22"/>
      <c r="BSD159" s="22"/>
      <c r="BSE159" s="22"/>
      <c r="BSF159" s="22"/>
      <c r="BSG159" s="22"/>
      <c r="BSH159" s="22"/>
      <c r="BSI159" s="22"/>
      <c r="BSJ159" s="22"/>
      <c r="BSK159" s="22"/>
      <c r="BSL159" s="22"/>
      <c r="BSM159" s="22"/>
      <c r="BSN159" s="22"/>
      <c r="BSO159" s="22"/>
      <c r="BSP159" s="22"/>
      <c r="BSQ159" s="22"/>
      <c r="BSR159" s="22"/>
      <c r="BSS159" s="22"/>
      <c r="BST159" s="22"/>
      <c r="BSU159" s="22"/>
      <c r="BSV159" s="22"/>
      <c r="BSW159" s="22"/>
      <c r="BSX159" s="22"/>
      <c r="BSY159" s="22"/>
      <c r="BSZ159" s="22"/>
      <c r="BTA159" s="22"/>
      <c r="BTB159" s="22"/>
      <c r="BTC159" s="22"/>
      <c r="BTD159" s="22"/>
      <c r="BTE159" s="22"/>
      <c r="BTF159" s="22"/>
      <c r="BTG159" s="22"/>
      <c r="BTH159" s="22"/>
      <c r="BTI159" s="22"/>
      <c r="BTJ159" s="22"/>
      <c r="BTK159" s="22"/>
      <c r="BTL159" s="22"/>
      <c r="BTM159" s="22"/>
      <c r="BTN159" s="22"/>
      <c r="BTO159" s="22"/>
      <c r="BTP159" s="22"/>
      <c r="BTQ159" s="22"/>
      <c r="BTR159" s="22"/>
      <c r="BTS159" s="22"/>
      <c r="BTT159" s="22"/>
      <c r="BTU159" s="22"/>
      <c r="BTV159" s="22"/>
      <c r="BTW159" s="22"/>
      <c r="BTX159" s="22"/>
      <c r="BTY159" s="22"/>
      <c r="BTZ159" s="22"/>
      <c r="BUA159" s="22"/>
      <c r="BUB159" s="22"/>
      <c r="BUC159" s="22"/>
      <c r="BUD159" s="22"/>
      <c r="BUE159" s="22"/>
      <c r="BUF159" s="22"/>
      <c r="BUG159" s="22"/>
      <c r="BUH159" s="22"/>
      <c r="BUI159" s="22"/>
      <c r="BUJ159" s="22"/>
      <c r="BUK159" s="22"/>
      <c r="BUL159" s="22"/>
      <c r="BUM159" s="22"/>
      <c r="BUN159" s="22"/>
      <c r="BUO159" s="22"/>
      <c r="BUP159" s="22"/>
      <c r="BUQ159" s="22"/>
      <c r="BUR159" s="22"/>
      <c r="BUS159" s="22"/>
      <c r="BUT159" s="22"/>
      <c r="BUU159" s="22"/>
      <c r="BUV159" s="22"/>
      <c r="BUW159" s="22"/>
      <c r="BUX159" s="22"/>
      <c r="BUY159" s="22"/>
      <c r="BUZ159" s="22"/>
      <c r="BVA159" s="22"/>
      <c r="BVB159" s="22"/>
      <c r="BVC159" s="22"/>
      <c r="BVD159" s="22"/>
      <c r="BVE159" s="22"/>
      <c r="BVF159" s="22"/>
      <c r="BVG159" s="22"/>
      <c r="BVH159" s="22"/>
      <c r="BVI159" s="22"/>
      <c r="BVJ159" s="22"/>
      <c r="BVK159" s="22"/>
      <c r="BVL159" s="22"/>
      <c r="BVM159" s="22"/>
      <c r="BVN159" s="22"/>
      <c r="BVO159" s="22"/>
      <c r="BVP159" s="22"/>
      <c r="BVQ159" s="22"/>
      <c r="BVR159" s="22"/>
      <c r="BVS159" s="22"/>
      <c r="BVT159" s="22"/>
      <c r="BVU159" s="22"/>
      <c r="BVV159" s="22"/>
      <c r="BVW159" s="22"/>
      <c r="BVX159" s="22"/>
      <c r="BVY159" s="22"/>
      <c r="BVZ159" s="22"/>
      <c r="BWA159" s="22"/>
      <c r="BWB159" s="22"/>
      <c r="BWC159" s="22"/>
      <c r="BWD159" s="22"/>
      <c r="BWE159" s="22"/>
      <c r="BWF159" s="22"/>
      <c r="BWG159" s="22"/>
      <c r="BWH159" s="22"/>
      <c r="BWI159" s="22"/>
      <c r="BWJ159" s="22"/>
      <c r="BWK159" s="22"/>
      <c r="BWL159" s="22"/>
      <c r="BWM159" s="22"/>
      <c r="BWN159" s="22"/>
      <c r="BWO159" s="22"/>
      <c r="BWP159" s="22"/>
      <c r="BWQ159" s="22"/>
      <c r="BWR159" s="22"/>
      <c r="BWS159" s="22"/>
      <c r="BWT159" s="22"/>
      <c r="BWU159" s="22"/>
      <c r="BWV159" s="22"/>
      <c r="BWW159" s="22"/>
      <c r="BWX159" s="22"/>
      <c r="BWY159" s="22"/>
      <c r="BWZ159" s="22"/>
      <c r="BXA159" s="22"/>
      <c r="BXB159" s="22"/>
      <c r="BXC159" s="22"/>
      <c r="BXD159" s="22"/>
      <c r="BXE159" s="22"/>
      <c r="BXF159" s="22"/>
      <c r="BXG159" s="22"/>
      <c r="BXH159" s="22"/>
      <c r="BXI159" s="22"/>
      <c r="BXJ159" s="22"/>
      <c r="BXK159" s="22"/>
      <c r="BXL159" s="22"/>
      <c r="BXM159" s="22"/>
      <c r="BXN159" s="22"/>
      <c r="BXO159" s="22"/>
      <c r="BXP159" s="22"/>
      <c r="BXQ159" s="22"/>
      <c r="BXR159" s="22"/>
      <c r="BXS159" s="22"/>
      <c r="BXT159" s="22"/>
      <c r="BXU159" s="22"/>
      <c r="BXV159" s="22"/>
      <c r="BXW159" s="22"/>
      <c r="BXX159" s="22"/>
      <c r="BXY159" s="22"/>
      <c r="BXZ159" s="22"/>
      <c r="BYA159" s="22"/>
      <c r="BYB159" s="22"/>
      <c r="BYC159" s="22"/>
      <c r="BYD159" s="22"/>
      <c r="BYE159" s="22"/>
      <c r="BYF159" s="22"/>
      <c r="BYG159" s="22"/>
      <c r="BYH159" s="22"/>
      <c r="BYI159" s="22"/>
      <c r="BYJ159" s="22"/>
      <c r="BYK159" s="22"/>
      <c r="BYL159" s="22"/>
      <c r="BYM159" s="22"/>
      <c r="BYN159" s="22"/>
      <c r="BYO159" s="22"/>
      <c r="BYP159" s="22"/>
      <c r="BYQ159" s="22"/>
      <c r="BYR159" s="22"/>
      <c r="BYS159" s="22"/>
      <c r="BYT159" s="22"/>
      <c r="BYU159" s="22"/>
      <c r="BYV159" s="22"/>
      <c r="BYW159" s="22"/>
      <c r="BYX159" s="22"/>
      <c r="BYY159" s="22"/>
      <c r="BYZ159" s="22"/>
      <c r="BZA159" s="22"/>
      <c r="BZB159" s="22"/>
      <c r="BZC159" s="22"/>
      <c r="BZD159" s="22"/>
      <c r="BZE159" s="22"/>
      <c r="BZF159" s="22"/>
      <c r="BZG159" s="22"/>
      <c r="BZH159" s="22"/>
      <c r="BZI159" s="22"/>
      <c r="BZJ159" s="22"/>
      <c r="BZK159" s="22"/>
      <c r="BZL159" s="22"/>
      <c r="BZM159" s="22"/>
      <c r="BZN159" s="22"/>
      <c r="BZO159" s="22"/>
      <c r="BZP159" s="22"/>
      <c r="BZQ159" s="22"/>
      <c r="BZR159" s="22"/>
      <c r="BZS159" s="22"/>
      <c r="BZT159" s="22"/>
      <c r="BZU159" s="22"/>
      <c r="BZV159" s="22"/>
      <c r="BZW159" s="22"/>
      <c r="BZX159" s="22"/>
      <c r="BZY159" s="22"/>
      <c r="BZZ159" s="22"/>
      <c r="CAA159" s="22"/>
      <c r="CAB159" s="22"/>
      <c r="CAC159" s="22"/>
      <c r="CAD159" s="22"/>
      <c r="CAE159" s="22"/>
      <c r="CAF159" s="22"/>
      <c r="CAG159" s="22"/>
      <c r="CAH159" s="22"/>
      <c r="CAI159" s="22"/>
      <c r="CAJ159" s="22"/>
      <c r="CAK159" s="22"/>
      <c r="CAL159" s="22"/>
      <c r="CAM159" s="22"/>
      <c r="CAN159" s="22"/>
      <c r="CAO159" s="22"/>
      <c r="CAP159" s="22"/>
      <c r="CAQ159" s="22"/>
      <c r="CAR159" s="22"/>
      <c r="CAS159" s="22"/>
      <c r="CAT159" s="22"/>
      <c r="CAU159" s="22"/>
      <c r="CAV159" s="22"/>
      <c r="CAW159" s="22"/>
      <c r="CAX159" s="22"/>
      <c r="CAY159" s="22"/>
      <c r="CAZ159" s="22"/>
      <c r="CBA159" s="22"/>
      <c r="CBB159" s="22"/>
      <c r="CBC159" s="22"/>
      <c r="CBD159" s="22"/>
      <c r="CBE159" s="22"/>
      <c r="CBF159" s="22"/>
      <c r="CBG159" s="22"/>
      <c r="CBH159" s="22"/>
      <c r="CBI159" s="22"/>
      <c r="CBJ159" s="22"/>
      <c r="CBK159" s="22"/>
      <c r="CBL159" s="22"/>
      <c r="CBM159" s="22"/>
      <c r="CBN159" s="22"/>
      <c r="CBO159" s="22"/>
      <c r="CBP159" s="22"/>
      <c r="CBQ159" s="22"/>
      <c r="CBR159" s="22"/>
      <c r="CBS159" s="22"/>
      <c r="CBT159" s="22"/>
      <c r="CBU159" s="22"/>
      <c r="CBV159" s="22"/>
      <c r="CBW159" s="22"/>
      <c r="CBX159" s="22"/>
      <c r="CBY159" s="22"/>
      <c r="CBZ159" s="22"/>
      <c r="CCA159" s="22"/>
      <c r="CCB159" s="22"/>
      <c r="CCC159" s="22"/>
      <c r="CCD159" s="22"/>
      <c r="CCE159" s="22"/>
      <c r="CCF159" s="22"/>
      <c r="CCG159" s="22"/>
      <c r="CCH159" s="22"/>
      <c r="CCI159" s="22"/>
      <c r="CCJ159" s="22"/>
      <c r="CCK159" s="22"/>
      <c r="CCL159" s="22"/>
      <c r="CCM159" s="22"/>
      <c r="CCN159" s="22"/>
      <c r="CCO159" s="22"/>
      <c r="CCP159" s="22"/>
      <c r="CCQ159" s="22"/>
      <c r="CCR159" s="22"/>
      <c r="CCS159" s="22"/>
      <c r="CCT159" s="22"/>
      <c r="CCU159" s="22"/>
      <c r="CCV159" s="22"/>
      <c r="CCW159" s="22"/>
      <c r="CCX159" s="22"/>
      <c r="CCY159" s="22"/>
      <c r="CCZ159" s="22"/>
      <c r="CDA159" s="22"/>
      <c r="CDB159" s="22"/>
      <c r="CDC159" s="22"/>
      <c r="CDD159" s="22"/>
      <c r="CDE159" s="22"/>
      <c r="CDF159" s="22"/>
      <c r="CDG159" s="22"/>
      <c r="CDH159" s="22"/>
      <c r="CDI159" s="22"/>
      <c r="CDJ159" s="22"/>
      <c r="CDK159" s="22"/>
      <c r="CDL159" s="22"/>
      <c r="CDM159" s="22"/>
      <c r="CDN159" s="22"/>
      <c r="CDO159" s="22"/>
      <c r="CDP159" s="22"/>
      <c r="CDQ159" s="22"/>
      <c r="CDR159" s="22"/>
      <c r="CDS159" s="22"/>
      <c r="CDT159" s="22"/>
      <c r="CDU159" s="22"/>
      <c r="CDV159" s="22"/>
      <c r="CDW159" s="22"/>
      <c r="CDX159" s="22"/>
      <c r="CDY159" s="22"/>
      <c r="CDZ159" s="22"/>
      <c r="CEA159" s="22"/>
      <c r="CEB159" s="22"/>
      <c r="CEC159" s="22"/>
      <c r="CED159" s="22"/>
      <c r="CEE159" s="22"/>
      <c r="CEF159" s="22"/>
      <c r="CEG159" s="22"/>
      <c r="CEH159" s="22"/>
      <c r="CEI159" s="22"/>
      <c r="CEJ159" s="22"/>
      <c r="CEK159" s="22"/>
      <c r="CEL159" s="22"/>
      <c r="CEM159" s="22"/>
      <c r="CEN159" s="22"/>
      <c r="CEO159" s="22"/>
      <c r="CEP159" s="22"/>
      <c r="CEQ159" s="22"/>
      <c r="CER159" s="22"/>
      <c r="CES159" s="22"/>
      <c r="CET159" s="22"/>
      <c r="CEU159" s="22"/>
      <c r="CEV159" s="22"/>
      <c r="CEW159" s="22"/>
      <c r="CEX159" s="22"/>
      <c r="CEY159" s="22"/>
      <c r="CEZ159" s="22"/>
      <c r="CFA159" s="22"/>
      <c r="CFB159" s="22"/>
      <c r="CFC159" s="22"/>
      <c r="CFD159" s="22"/>
      <c r="CFE159" s="22"/>
      <c r="CFF159" s="22"/>
      <c r="CFG159" s="22"/>
      <c r="CFH159" s="22"/>
      <c r="CFI159" s="22"/>
      <c r="CFJ159" s="22"/>
      <c r="CFK159" s="22"/>
      <c r="CFL159" s="22"/>
      <c r="CFM159" s="22"/>
      <c r="CFN159" s="22"/>
      <c r="CFO159" s="22"/>
      <c r="CFP159" s="22"/>
      <c r="CFQ159" s="22"/>
      <c r="CFR159" s="22"/>
      <c r="CFS159" s="22"/>
      <c r="CFT159" s="22"/>
      <c r="CFU159" s="22"/>
      <c r="CFV159" s="22"/>
      <c r="CFW159" s="22"/>
      <c r="CFX159" s="22"/>
      <c r="CFY159" s="22"/>
      <c r="CFZ159" s="22"/>
      <c r="CGA159" s="22"/>
      <c r="CGB159" s="22"/>
      <c r="CGC159" s="22"/>
      <c r="CGD159" s="22"/>
      <c r="CGE159" s="22"/>
      <c r="CGF159" s="22"/>
      <c r="CGG159" s="22"/>
      <c r="CGH159" s="22"/>
      <c r="CGI159" s="22"/>
      <c r="CGJ159" s="22"/>
      <c r="CGK159" s="22"/>
      <c r="CGL159" s="22"/>
      <c r="CGM159" s="22"/>
      <c r="CGN159" s="22"/>
      <c r="CGO159" s="22"/>
      <c r="CGP159" s="22"/>
      <c r="CGQ159" s="22"/>
      <c r="CGR159" s="22"/>
      <c r="CGS159" s="22"/>
      <c r="CGT159" s="22"/>
      <c r="CGU159" s="22"/>
      <c r="CGV159" s="22"/>
      <c r="CGW159" s="22"/>
      <c r="CGX159" s="22"/>
      <c r="CGY159" s="22"/>
      <c r="CGZ159" s="22"/>
      <c r="CHA159" s="22"/>
      <c r="CHB159" s="22"/>
      <c r="CHC159" s="22"/>
      <c r="CHD159" s="22"/>
      <c r="CHE159" s="22"/>
      <c r="CHF159" s="22"/>
      <c r="CHG159" s="22"/>
      <c r="CHH159" s="22"/>
      <c r="CHI159" s="22"/>
      <c r="CHJ159" s="22"/>
      <c r="CHK159" s="22"/>
      <c r="CHL159" s="22"/>
      <c r="CHM159" s="22"/>
      <c r="CHN159" s="22"/>
      <c r="CHO159" s="22"/>
      <c r="CHP159" s="22"/>
      <c r="CHQ159" s="22"/>
      <c r="CHR159" s="22"/>
      <c r="CHS159" s="22"/>
      <c r="CHT159" s="22"/>
      <c r="CHU159" s="22"/>
      <c r="CHV159" s="22"/>
      <c r="CHW159" s="22"/>
      <c r="CHX159" s="22"/>
      <c r="CHY159" s="22"/>
      <c r="CHZ159" s="22"/>
      <c r="CIA159" s="22"/>
      <c r="CIB159" s="22"/>
      <c r="CIC159" s="22"/>
      <c r="CID159" s="22"/>
      <c r="CIE159" s="22"/>
      <c r="CIF159" s="22"/>
      <c r="CIG159" s="22"/>
      <c r="CIH159" s="22"/>
      <c r="CII159" s="22"/>
      <c r="CIJ159" s="22"/>
      <c r="CIK159" s="22"/>
      <c r="CIL159" s="22"/>
      <c r="CIM159" s="22"/>
      <c r="CIN159" s="22"/>
      <c r="CIO159" s="22"/>
      <c r="CIP159" s="22"/>
      <c r="CIQ159" s="22"/>
      <c r="CIR159" s="22"/>
      <c r="CIS159" s="22"/>
      <c r="CIT159" s="22"/>
      <c r="CIU159" s="22"/>
      <c r="CIV159" s="22"/>
      <c r="CIW159" s="22"/>
      <c r="CIX159" s="22"/>
      <c r="CIY159" s="22"/>
      <c r="CIZ159" s="22"/>
      <c r="CJA159" s="22"/>
      <c r="CJB159" s="22"/>
      <c r="CJC159" s="22"/>
      <c r="CJD159" s="22"/>
      <c r="CJE159" s="22"/>
      <c r="CJF159" s="22"/>
      <c r="CJG159" s="22"/>
      <c r="CJH159" s="22"/>
      <c r="CJI159" s="22"/>
      <c r="CJJ159" s="22"/>
      <c r="CJK159" s="22"/>
      <c r="CJL159" s="22"/>
      <c r="CJM159" s="22"/>
      <c r="CJN159" s="22"/>
      <c r="CJO159" s="22"/>
      <c r="CJP159" s="22"/>
      <c r="CJQ159" s="22"/>
      <c r="CJR159" s="22"/>
      <c r="CJS159" s="22"/>
      <c r="CJT159" s="22"/>
      <c r="CJU159" s="22"/>
      <c r="CJV159" s="22"/>
      <c r="CJW159" s="22"/>
      <c r="CJX159" s="22"/>
      <c r="CJY159" s="22"/>
      <c r="CJZ159" s="22"/>
      <c r="CKA159" s="22"/>
      <c r="CKB159" s="22"/>
      <c r="CKC159" s="22"/>
      <c r="CKD159" s="22"/>
      <c r="CKE159" s="22"/>
      <c r="CKF159" s="22"/>
      <c r="CKG159" s="22"/>
      <c r="CKH159" s="22"/>
      <c r="CKI159" s="22"/>
      <c r="CKJ159" s="22"/>
      <c r="CKK159" s="22"/>
      <c r="CKL159" s="22"/>
      <c r="CKM159" s="22"/>
      <c r="CKN159" s="22"/>
      <c r="CKO159" s="22"/>
      <c r="CKP159" s="22"/>
      <c r="CKQ159" s="22"/>
      <c r="CKR159" s="22"/>
      <c r="CKS159" s="22"/>
      <c r="CKT159" s="22"/>
      <c r="CKU159" s="22"/>
      <c r="CKV159" s="22"/>
      <c r="CKW159" s="22"/>
      <c r="CKX159" s="22"/>
      <c r="CKY159" s="22"/>
      <c r="CKZ159" s="22"/>
      <c r="CLA159" s="22"/>
      <c r="CLB159" s="22"/>
      <c r="CLC159" s="22"/>
      <c r="CLD159" s="22"/>
      <c r="CLE159" s="22"/>
      <c r="CLF159" s="22"/>
      <c r="CLG159" s="22"/>
      <c r="CLH159" s="22"/>
      <c r="CLI159" s="22"/>
      <c r="CLJ159" s="22"/>
      <c r="CLK159" s="22"/>
      <c r="CLL159" s="22"/>
      <c r="CLM159" s="22"/>
      <c r="CLN159" s="22"/>
      <c r="CLO159" s="22"/>
      <c r="CLP159" s="22"/>
      <c r="CLQ159" s="22"/>
      <c r="CLR159" s="22"/>
      <c r="CLS159" s="22"/>
      <c r="CLT159" s="22"/>
      <c r="CLU159" s="22"/>
      <c r="CLV159" s="22"/>
      <c r="CLW159" s="22"/>
      <c r="CLX159" s="22"/>
      <c r="CLY159" s="22"/>
      <c r="CLZ159" s="22"/>
      <c r="CMA159" s="22"/>
      <c r="CMB159" s="22"/>
      <c r="CMC159" s="22"/>
      <c r="CMD159" s="22"/>
      <c r="CME159" s="22"/>
      <c r="CMF159" s="22"/>
      <c r="CMG159" s="22"/>
      <c r="CMH159" s="22"/>
      <c r="CMI159" s="22"/>
      <c r="CMJ159" s="22"/>
      <c r="CMK159" s="22"/>
      <c r="CML159" s="22"/>
      <c r="CMM159" s="22"/>
      <c r="CMN159" s="22"/>
      <c r="CMO159" s="22"/>
      <c r="CMP159" s="22"/>
      <c r="CMQ159" s="22"/>
      <c r="CMR159" s="22"/>
      <c r="CMS159" s="22"/>
      <c r="CMT159" s="22"/>
      <c r="CMU159" s="22"/>
      <c r="CMV159" s="22"/>
      <c r="CMW159" s="22"/>
      <c r="CMX159" s="22"/>
      <c r="CMY159" s="22"/>
      <c r="CMZ159" s="22"/>
      <c r="CNA159" s="22"/>
      <c r="CNB159" s="22"/>
      <c r="CNC159" s="22"/>
      <c r="CND159" s="22"/>
      <c r="CNE159" s="22"/>
      <c r="CNF159" s="22"/>
      <c r="CNG159" s="22"/>
      <c r="CNH159" s="22"/>
      <c r="CNI159" s="22"/>
      <c r="CNJ159" s="22"/>
      <c r="CNK159" s="22"/>
      <c r="CNL159" s="22"/>
      <c r="CNM159" s="22"/>
      <c r="CNN159" s="22"/>
      <c r="CNO159" s="22"/>
      <c r="CNP159" s="22"/>
      <c r="CNQ159" s="22"/>
      <c r="CNR159" s="22"/>
      <c r="CNS159" s="22"/>
      <c r="CNT159" s="22"/>
      <c r="CNU159" s="22"/>
      <c r="CNV159" s="22"/>
      <c r="CNW159" s="22"/>
      <c r="CNX159" s="22"/>
      <c r="CNY159" s="22"/>
      <c r="CNZ159" s="22"/>
      <c r="COA159" s="22"/>
      <c r="COB159" s="22"/>
      <c r="COC159" s="22"/>
      <c r="COD159" s="22"/>
      <c r="COE159" s="22"/>
      <c r="COF159" s="22"/>
      <c r="COG159" s="22"/>
      <c r="COH159" s="22"/>
      <c r="COI159" s="22"/>
      <c r="COJ159" s="22"/>
      <c r="COK159" s="22"/>
      <c r="COL159" s="22"/>
      <c r="COM159" s="22"/>
      <c r="CON159" s="22"/>
      <c r="COO159" s="22"/>
      <c r="COP159" s="22"/>
      <c r="COQ159" s="22"/>
      <c r="COR159" s="22"/>
      <c r="COS159" s="22"/>
      <c r="COT159" s="22"/>
      <c r="COU159" s="22"/>
      <c r="COV159" s="22"/>
      <c r="COW159" s="22"/>
      <c r="COX159" s="22"/>
      <c r="COY159" s="22"/>
      <c r="COZ159" s="22"/>
      <c r="CPA159" s="22"/>
      <c r="CPB159" s="22"/>
      <c r="CPC159" s="22"/>
      <c r="CPD159" s="22"/>
      <c r="CPE159" s="22"/>
      <c r="CPF159" s="22"/>
      <c r="CPG159" s="22"/>
      <c r="CPH159" s="22"/>
      <c r="CPI159" s="22"/>
      <c r="CPJ159" s="22"/>
      <c r="CPK159" s="22"/>
      <c r="CPL159" s="22"/>
      <c r="CPM159" s="22"/>
      <c r="CPN159" s="22"/>
      <c r="CPO159" s="22"/>
      <c r="CPP159" s="22"/>
      <c r="CPQ159" s="22"/>
      <c r="CPR159" s="22"/>
      <c r="CPS159" s="22"/>
      <c r="CPT159" s="22"/>
      <c r="CPU159" s="22"/>
      <c r="CPV159" s="22"/>
      <c r="CPW159" s="22"/>
      <c r="CPX159" s="22"/>
      <c r="CPY159" s="22"/>
      <c r="CPZ159" s="22"/>
      <c r="CQA159" s="22"/>
      <c r="CQB159" s="22"/>
      <c r="CQC159" s="22"/>
      <c r="CQD159" s="22"/>
      <c r="CQE159" s="22"/>
      <c r="CQF159" s="22"/>
      <c r="CQG159" s="22"/>
      <c r="CQH159" s="22"/>
      <c r="CQI159" s="22"/>
      <c r="CQJ159" s="22"/>
      <c r="CQK159" s="22"/>
      <c r="CQL159" s="22"/>
      <c r="CQM159" s="22"/>
      <c r="CQN159" s="22"/>
      <c r="CQO159" s="22"/>
      <c r="CQP159" s="22"/>
      <c r="CQQ159" s="22"/>
      <c r="CQR159" s="22"/>
      <c r="CQS159" s="22"/>
      <c r="CQT159" s="22"/>
      <c r="CQU159" s="22"/>
      <c r="CQV159" s="22"/>
      <c r="CQW159" s="22"/>
      <c r="CQX159" s="22"/>
      <c r="CQY159" s="22"/>
      <c r="CQZ159" s="22"/>
      <c r="CRA159" s="22"/>
      <c r="CRB159" s="22"/>
      <c r="CRC159" s="22"/>
      <c r="CRD159" s="22"/>
      <c r="CRE159" s="22"/>
      <c r="CRF159" s="22"/>
      <c r="CRG159" s="22"/>
      <c r="CRH159" s="22"/>
      <c r="CRI159" s="22"/>
      <c r="CRJ159" s="22"/>
      <c r="CRK159" s="22"/>
      <c r="CRL159" s="22"/>
      <c r="CRM159" s="22"/>
      <c r="CRN159" s="22"/>
      <c r="CRO159" s="22"/>
      <c r="CRP159" s="22"/>
      <c r="CRQ159" s="22"/>
      <c r="CRR159" s="22"/>
      <c r="CRS159" s="22"/>
      <c r="CRT159" s="22"/>
      <c r="CRU159" s="22"/>
      <c r="CRV159" s="22"/>
      <c r="CRW159" s="22"/>
      <c r="CRX159" s="22"/>
      <c r="CRY159" s="22"/>
      <c r="CRZ159" s="22"/>
      <c r="CSA159" s="22"/>
      <c r="CSB159" s="22"/>
      <c r="CSC159" s="22"/>
      <c r="CSD159" s="22"/>
      <c r="CSE159" s="22"/>
      <c r="CSF159" s="22"/>
      <c r="CSG159" s="22"/>
      <c r="CSH159" s="22"/>
      <c r="CSI159" s="22"/>
      <c r="CSJ159" s="22"/>
      <c r="CSK159" s="22"/>
      <c r="CSL159" s="22"/>
      <c r="CSM159" s="22"/>
      <c r="CSN159" s="22"/>
      <c r="CSO159" s="22"/>
      <c r="CSP159" s="22"/>
      <c r="CSQ159" s="22"/>
      <c r="CSR159" s="22"/>
      <c r="CSS159" s="22"/>
      <c r="CST159" s="22"/>
      <c r="CSU159" s="22"/>
      <c r="CSV159" s="22"/>
      <c r="CSW159" s="22"/>
      <c r="CSX159" s="22"/>
      <c r="CSY159" s="22"/>
      <c r="CSZ159" s="22"/>
      <c r="CTA159" s="22"/>
      <c r="CTB159" s="22"/>
      <c r="CTC159" s="22"/>
      <c r="CTD159" s="22"/>
      <c r="CTE159" s="22"/>
      <c r="CTF159" s="22"/>
      <c r="CTG159" s="22"/>
      <c r="CTH159" s="22"/>
      <c r="CTI159" s="22"/>
      <c r="CTJ159" s="22"/>
      <c r="CTK159" s="22"/>
      <c r="CTL159" s="22"/>
      <c r="CTM159" s="22"/>
      <c r="CTN159" s="22"/>
      <c r="CTO159" s="22"/>
      <c r="CTP159" s="22"/>
      <c r="CTQ159" s="22"/>
      <c r="CTR159" s="22"/>
      <c r="CTS159" s="22"/>
      <c r="CTT159" s="22"/>
      <c r="CTU159" s="22"/>
      <c r="CTV159" s="22"/>
      <c r="CTW159" s="22"/>
      <c r="CTX159" s="22"/>
      <c r="CTY159" s="22"/>
      <c r="CTZ159" s="22"/>
      <c r="CUA159" s="22"/>
      <c r="CUB159" s="22"/>
      <c r="CUC159" s="22"/>
      <c r="CUD159" s="22"/>
      <c r="CUE159" s="22"/>
      <c r="CUF159" s="22"/>
      <c r="CUG159" s="22"/>
      <c r="CUH159" s="22"/>
      <c r="CUI159" s="22"/>
      <c r="CUJ159" s="22"/>
      <c r="CUK159" s="22"/>
      <c r="CUL159" s="22"/>
      <c r="CUM159" s="22"/>
      <c r="CUN159" s="22"/>
      <c r="CUO159" s="22"/>
      <c r="CUP159" s="22"/>
      <c r="CUQ159" s="22"/>
      <c r="CUR159" s="22"/>
      <c r="CUS159" s="22"/>
      <c r="CUT159" s="22"/>
      <c r="CUU159" s="22"/>
      <c r="CUV159" s="22"/>
      <c r="CUW159" s="22"/>
      <c r="CUX159" s="22"/>
      <c r="CUY159" s="22"/>
      <c r="CUZ159" s="22"/>
      <c r="CVA159" s="22"/>
      <c r="CVB159" s="22"/>
      <c r="CVC159" s="22"/>
      <c r="CVD159" s="22"/>
      <c r="CVE159" s="22"/>
      <c r="CVF159" s="22"/>
      <c r="CVG159" s="22"/>
      <c r="CVH159" s="22"/>
      <c r="CVI159" s="22"/>
      <c r="CVJ159" s="22"/>
      <c r="CVK159" s="22"/>
      <c r="CVL159" s="22"/>
      <c r="CVM159" s="22"/>
      <c r="CVN159" s="22"/>
      <c r="CVO159" s="22"/>
      <c r="CVP159" s="22"/>
      <c r="CVQ159" s="22"/>
      <c r="CVR159" s="22"/>
      <c r="CVS159" s="22"/>
      <c r="CVT159" s="22"/>
      <c r="CVU159" s="22"/>
      <c r="CVV159" s="22"/>
      <c r="CVW159" s="22"/>
      <c r="CVX159" s="22"/>
      <c r="CVY159" s="22"/>
      <c r="CVZ159" s="22"/>
      <c r="CWA159" s="22"/>
      <c r="CWB159" s="22"/>
      <c r="CWC159" s="22"/>
      <c r="CWD159" s="22"/>
      <c r="CWE159" s="22"/>
      <c r="CWF159" s="22"/>
      <c r="CWG159" s="22"/>
      <c r="CWH159" s="22"/>
      <c r="CWI159" s="22"/>
      <c r="CWJ159" s="22"/>
      <c r="CWK159" s="22"/>
      <c r="CWL159" s="22"/>
      <c r="CWM159" s="22"/>
      <c r="CWN159" s="22"/>
      <c r="CWO159" s="22"/>
      <c r="CWP159" s="22"/>
      <c r="CWQ159" s="22"/>
      <c r="CWR159" s="22"/>
      <c r="CWS159" s="22"/>
      <c r="CWT159" s="22"/>
      <c r="CWU159" s="22"/>
      <c r="CWV159" s="22"/>
      <c r="CWW159" s="22"/>
      <c r="CWX159" s="22"/>
      <c r="CWY159" s="22"/>
      <c r="CWZ159" s="22"/>
      <c r="CXA159" s="22"/>
      <c r="CXB159" s="22"/>
      <c r="CXC159" s="22"/>
      <c r="CXD159" s="22"/>
      <c r="CXE159" s="22"/>
      <c r="CXF159" s="22"/>
      <c r="CXG159" s="22"/>
      <c r="CXH159" s="22"/>
      <c r="CXI159" s="22"/>
      <c r="CXJ159" s="22"/>
      <c r="CXK159" s="22"/>
      <c r="CXL159" s="22"/>
      <c r="CXM159" s="22"/>
      <c r="CXN159" s="22"/>
      <c r="CXO159" s="22"/>
      <c r="CXP159" s="22"/>
      <c r="CXQ159" s="22"/>
      <c r="CXR159" s="22"/>
      <c r="CXS159" s="22"/>
      <c r="CXT159" s="22"/>
      <c r="CXU159" s="22"/>
      <c r="CXV159" s="22"/>
      <c r="CXW159" s="22"/>
      <c r="CXX159" s="22"/>
      <c r="CXY159" s="22"/>
      <c r="CXZ159" s="22"/>
      <c r="CYA159" s="22"/>
      <c r="CYB159" s="22"/>
      <c r="CYC159" s="22"/>
      <c r="CYD159" s="22"/>
      <c r="CYE159" s="22"/>
      <c r="CYF159" s="22"/>
      <c r="CYG159" s="22"/>
      <c r="CYH159" s="22"/>
      <c r="CYI159" s="22"/>
      <c r="CYJ159" s="22"/>
      <c r="CYK159" s="22"/>
      <c r="CYL159" s="22"/>
      <c r="CYM159" s="22"/>
      <c r="CYN159" s="22"/>
      <c r="CYO159" s="22"/>
      <c r="CYP159" s="22"/>
      <c r="CYQ159" s="22"/>
      <c r="CYR159" s="22"/>
      <c r="CYS159" s="22"/>
      <c r="CYT159" s="22"/>
      <c r="CYU159" s="22"/>
      <c r="CYV159" s="22"/>
      <c r="CYW159" s="22"/>
      <c r="CYX159" s="22"/>
      <c r="CYY159" s="22"/>
      <c r="CYZ159" s="22"/>
      <c r="CZA159" s="22"/>
      <c r="CZB159" s="22"/>
      <c r="CZC159" s="22"/>
      <c r="CZD159" s="22"/>
      <c r="CZE159" s="22"/>
      <c r="CZF159" s="22"/>
      <c r="CZG159" s="22"/>
      <c r="CZH159" s="22"/>
      <c r="CZI159" s="22"/>
      <c r="CZJ159" s="22"/>
      <c r="CZK159" s="22"/>
      <c r="CZL159" s="22"/>
      <c r="CZM159" s="22"/>
      <c r="CZN159" s="22"/>
      <c r="CZO159" s="22"/>
      <c r="CZP159" s="22"/>
      <c r="CZQ159" s="22"/>
      <c r="CZR159" s="22"/>
      <c r="CZS159" s="22"/>
      <c r="CZT159" s="22"/>
      <c r="CZU159" s="22"/>
      <c r="CZV159" s="22"/>
      <c r="CZW159" s="22"/>
      <c r="CZX159" s="22"/>
      <c r="CZY159" s="22"/>
      <c r="CZZ159" s="22"/>
      <c r="DAA159" s="22"/>
      <c r="DAB159" s="22"/>
      <c r="DAC159" s="22"/>
      <c r="DAD159" s="22"/>
      <c r="DAE159" s="22"/>
      <c r="DAF159" s="22"/>
      <c r="DAG159" s="22"/>
      <c r="DAH159" s="22"/>
      <c r="DAI159" s="22"/>
      <c r="DAJ159" s="22"/>
      <c r="DAK159" s="22"/>
      <c r="DAL159" s="22"/>
      <c r="DAM159" s="22"/>
      <c r="DAN159" s="22"/>
      <c r="DAO159" s="22"/>
      <c r="DAP159" s="22"/>
      <c r="DAQ159" s="22"/>
      <c r="DAR159" s="22"/>
      <c r="DAS159" s="22"/>
      <c r="DAT159" s="22"/>
      <c r="DAU159" s="22"/>
      <c r="DAV159" s="22"/>
      <c r="DAW159" s="22"/>
      <c r="DAX159" s="22"/>
      <c r="DAY159" s="22"/>
      <c r="DAZ159" s="22"/>
      <c r="DBA159" s="22"/>
      <c r="DBB159" s="22"/>
      <c r="DBC159" s="22"/>
      <c r="DBD159" s="22"/>
      <c r="DBE159" s="22"/>
      <c r="DBF159" s="22"/>
      <c r="DBG159" s="22"/>
      <c r="DBH159" s="22"/>
      <c r="DBI159" s="22"/>
      <c r="DBJ159" s="22"/>
      <c r="DBK159" s="22"/>
      <c r="DBL159" s="22"/>
      <c r="DBM159" s="22"/>
      <c r="DBN159" s="22"/>
      <c r="DBO159" s="22"/>
      <c r="DBP159" s="22"/>
      <c r="DBQ159" s="22"/>
      <c r="DBR159" s="22"/>
      <c r="DBS159" s="22"/>
      <c r="DBT159" s="22"/>
      <c r="DBU159" s="22"/>
      <c r="DBV159" s="22"/>
      <c r="DBW159" s="22"/>
      <c r="DBX159" s="22"/>
      <c r="DBY159" s="22"/>
      <c r="DBZ159" s="22"/>
      <c r="DCA159" s="22"/>
      <c r="DCB159" s="22"/>
      <c r="DCC159" s="22"/>
      <c r="DCD159" s="22"/>
      <c r="DCE159" s="22"/>
      <c r="DCF159" s="22"/>
      <c r="DCG159" s="22"/>
      <c r="DCH159" s="22"/>
      <c r="DCI159" s="22"/>
      <c r="DCJ159" s="22"/>
      <c r="DCK159" s="22"/>
      <c r="DCL159" s="22"/>
      <c r="DCM159" s="22"/>
      <c r="DCN159" s="22"/>
      <c r="DCO159" s="22"/>
      <c r="DCP159" s="22"/>
      <c r="DCQ159" s="22"/>
      <c r="DCR159" s="22"/>
      <c r="DCS159" s="22"/>
      <c r="DCT159" s="22"/>
      <c r="DCU159" s="22"/>
      <c r="DCV159" s="22"/>
      <c r="DCW159" s="22"/>
      <c r="DCX159" s="22"/>
      <c r="DCY159" s="22"/>
      <c r="DCZ159" s="22"/>
      <c r="DDA159" s="22"/>
      <c r="DDB159" s="22"/>
      <c r="DDC159" s="22"/>
      <c r="DDD159" s="22"/>
      <c r="DDE159" s="22"/>
      <c r="DDF159" s="22"/>
      <c r="DDG159" s="22"/>
      <c r="DDH159" s="22"/>
      <c r="DDI159" s="22"/>
      <c r="DDJ159" s="22"/>
      <c r="DDK159" s="22"/>
      <c r="DDL159" s="22"/>
      <c r="DDM159" s="22"/>
      <c r="DDN159" s="22"/>
      <c r="DDO159" s="22"/>
      <c r="DDP159" s="22"/>
      <c r="DDQ159" s="22"/>
      <c r="DDR159" s="22"/>
      <c r="DDS159" s="22"/>
      <c r="DDT159" s="22"/>
      <c r="DDU159" s="22"/>
      <c r="DDV159" s="22"/>
      <c r="DDW159" s="22"/>
      <c r="DDX159" s="22"/>
      <c r="DDY159" s="22"/>
      <c r="DDZ159" s="22"/>
      <c r="DEA159" s="22"/>
      <c r="DEB159" s="22"/>
      <c r="DEC159" s="22"/>
      <c r="DED159" s="22"/>
      <c r="DEE159" s="22"/>
      <c r="DEF159" s="22"/>
      <c r="DEG159" s="22"/>
      <c r="DEH159" s="22"/>
      <c r="DEI159" s="22"/>
      <c r="DEJ159" s="22"/>
      <c r="DEK159" s="22"/>
      <c r="DEL159" s="22"/>
      <c r="DEM159" s="22"/>
      <c r="DEN159" s="22"/>
      <c r="DEO159" s="22"/>
      <c r="DEP159" s="22"/>
      <c r="DEQ159" s="22"/>
      <c r="DER159" s="22"/>
      <c r="DES159" s="22"/>
      <c r="DET159" s="22"/>
      <c r="DEU159" s="22"/>
      <c r="DEV159" s="22"/>
      <c r="DEW159" s="22"/>
      <c r="DEX159" s="22"/>
      <c r="DEY159" s="22"/>
      <c r="DEZ159" s="22"/>
      <c r="DFA159" s="22"/>
      <c r="DFB159" s="22"/>
      <c r="DFC159" s="22"/>
      <c r="DFD159" s="22"/>
      <c r="DFE159" s="22"/>
      <c r="DFF159" s="22"/>
      <c r="DFG159" s="22"/>
      <c r="DFH159" s="22"/>
      <c r="DFI159" s="22"/>
      <c r="DFJ159" s="22"/>
      <c r="DFK159" s="22"/>
      <c r="DFL159" s="22"/>
      <c r="DFM159" s="22"/>
      <c r="DFN159" s="22"/>
      <c r="DFO159" s="22"/>
      <c r="DFP159" s="22"/>
      <c r="DFQ159" s="22"/>
      <c r="DFR159" s="22"/>
      <c r="DFS159" s="22"/>
      <c r="DFT159" s="22"/>
      <c r="DFU159" s="22"/>
      <c r="DFV159" s="22"/>
      <c r="DFW159" s="22"/>
      <c r="DFX159" s="22"/>
      <c r="DFY159" s="22"/>
      <c r="DFZ159" s="22"/>
      <c r="DGA159" s="22"/>
      <c r="DGB159" s="22"/>
      <c r="DGC159" s="22"/>
      <c r="DGD159" s="22"/>
      <c r="DGE159" s="22"/>
      <c r="DGF159" s="22"/>
      <c r="DGG159" s="22"/>
      <c r="DGH159" s="22"/>
      <c r="DGI159" s="22"/>
      <c r="DGJ159" s="22"/>
      <c r="DGK159" s="22"/>
      <c r="DGL159" s="22"/>
      <c r="DGM159" s="22"/>
      <c r="DGN159" s="22"/>
      <c r="DGO159" s="22"/>
      <c r="DGP159" s="22"/>
      <c r="DGQ159" s="22"/>
      <c r="DGR159" s="22"/>
      <c r="DGS159" s="22"/>
      <c r="DGT159" s="22"/>
      <c r="DGU159" s="22"/>
      <c r="DGV159" s="22"/>
      <c r="DGW159" s="22"/>
      <c r="DGX159" s="22"/>
      <c r="DGY159" s="22"/>
      <c r="DGZ159" s="22"/>
      <c r="DHA159" s="22"/>
      <c r="DHB159" s="22"/>
      <c r="DHC159" s="22"/>
      <c r="DHD159" s="22"/>
      <c r="DHE159" s="22"/>
      <c r="DHF159" s="22"/>
      <c r="DHG159" s="22"/>
      <c r="DHH159" s="22"/>
      <c r="DHI159" s="22"/>
      <c r="DHJ159" s="22"/>
      <c r="DHK159" s="22"/>
      <c r="DHL159" s="22"/>
      <c r="DHM159" s="22"/>
      <c r="DHN159" s="22"/>
      <c r="DHO159" s="22"/>
      <c r="DHP159" s="22"/>
      <c r="DHQ159" s="22"/>
      <c r="DHR159" s="22"/>
      <c r="DHS159" s="22"/>
      <c r="DHT159" s="22"/>
      <c r="DHU159" s="22"/>
      <c r="DHV159" s="22"/>
      <c r="DHW159" s="22"/>
      <c r="DHX159" s="22"/>
      <c r="DHY159" s="22"/>
      <c r="DHZ159" s="22"/>
      <c r="DIA159" s="22"/>
      <c r="DIB159" s="22"/>
      <c r="DIC159" s="22"/>
      <c r="DID159" s="22"/>
      <c r="DIE159" s="22"/>
      <c r="DIF159" s="22"/>
      <c r="DIG159" s="22"/>
      <c r="DIH159" s="22"/>
      <c r="DII159" s="22"/>
      <c r="DIJ159" s="22"/>
      <c r="DIK159" s="22"/>
      <c r="DIL159" s="22"/>
      <c r="DIM159" s="22"/>
      <c r="DIN159" s="22"/>
      <c r="DIO159" s="22"/>
      <c r="DIP159" s="22"/>
      <c r="DIQ159" s="22"/>
      <c r="DIR159" s="22"/>
      <c r="DIS159" s="22"/>
      <c r="DIT159" s="22"/>
      <c r="DIU159" s="22"/>
      <c r="DIV159" s="22"/>
      <c r="DIW159" s="22"/>
      <c r="DIX159" s="22"/>
      <c r="DIY159" s="22"/>
      <c r="DIZ159" s="22"/>
      <c r="DJA159" s="22"/>
      <c r="DJB159" s="22"/>
      <c r="DJC159" s="22"/>
      <c r="DJD159" s="22"/>
      <c r="DJE159" s="22"/>
      <c r="DJF159" s="22"/>
      <c r="DJG159" s="22"/>
      <c r="DJH159" s="22"/>
      <c r="DJI159" s="22"/>
      <c r="DJJ159" s="22"/>
      <c r="DJK159" s="22"/>
      <c r="DJL159" s="22"/>
      <c r="DJM159" s="22"/>
      <c r="DJN159" s="22"/>
      <c r="DJO159" s="22"/>
      <c r="DJP159" s="22"/>
      <c r="DJQ159" s="22"/>
      <c r="DJR159" s="22"/>
      <c r="DJS159" s="22"/>
      <c r="DJT159" s="22"/>
      <c r="DJU159" s="22"/>
      <c r="DJV159" s="22"/>
      <c r="DJW159" s="22"/>
      <c r="DJX159" s="22"/>
      <c r="DJY159" s="22"/>
      <c r="DJZ159" s="22"/>
      <c r="DKA159" s="22"/>
      <c r="DKB159" s="22"/>
      <c r="DKC159" s="22"/>
      <c r="DKD159" s="22"/>
      <c r="DKE159" s="22"/>
      <c r="DKF159" s="22"/>
      <c r="DKG159" s="22"/>
      <c r="DKH159" s="22"/>
      <c r="DKI159" s="22"/>
      <c r="DKJ159" s="22"/>
      <c r="DKK159" s="22"/>
      <c r="DKL159" s="22"/>
      <c r="DKM159" s="22"/>
      <c r="DKN159" s="22"/>
      <c r="DKO159" s="22"/>
      <c r="DKP159" s="22"/>
      <c r="DKQ159" s="22"/>
      <c r="DKR159" s="22"/>
      <c r="DKS159" s="22"/>
      <c r="DKT159" s="22"/>
      <c r="DKU159" s="22"/>
      <c r="DKV159" s="22"/>
      <c r="DKW159" s="22"/>
      <c r="DKX159" s="22"/>
      <c r="DKY159" s="22"/>
      <c r="DKZ159" s="22"/>
      <c r="DLA159" s="22"/>
      <c r="DLB159" s="22"/>
      <c r="DLC159" s="22"/>
      <c r="DLD159" s="22"/>
      <c r="DLE159" s="22"/>
      <c r="DLF159" s="22"/>
      <c r="DLG159" s="22"/>
      <c r="DLH159" s="22"/>
      <c r="DLI159" s="22"/>
      <c r="DLJ159" s="22"/>
      <c r="DLK159" s="22"/>
      <c r="DLL159" s="22"/>
      <c r="DLM159" s="22"/>
      <c r="DLN159" s="22"/>
      <c r="DLO159" s="22"/>
      <c r="DLP159" s="22"/>
      <c r="DLQ159" s="22"/>
      <c r="DLR159" s="22"/>
      <c r="DLS159" s="22"/>
      <c r="DLT159" s="22"/>
      <c r="DLU159" s="22"/>
      <c r="DLV159" s="22"/>
      <c r="DLW159" s="22"/>
      <c r="DLX159" s="22"/>
      <c r="DLY159" s="22"/>
      <c r="DLZ159" s="22"/>
      <c r="DMA159" s="22"/>
      <c r="DMB159" s="22"/>
      <c r="DMC159" s="22"/>
      <c r="DMD159" s="22"/>
      <c r="DME159" s="22"/>
      <c r="DMF159" s="22"/>
      <c r="DMG159" s="22"/>
      <c r="DMH159" s="22"/>
      <c r="DMI159" s="22"/>
      <c r="DMJ159" s="22"/>
      <c r="DMK159" s="22"/>
      <c r="DML159" s="22"/>
      <c r="DMM159" s="22"/>
      <c r="DMN159" s="22"/>
      <c r="DMO159" s="22"/>
      <c r="DMP159" s="22"/>
      <c r="DMQ159" s="22"/>
      <c r="DMR159" s="22"/>
      <c r="DMS159" s="22"/>
      <c r="DMT159" s="22"/>
      <c r="DMU159" s="22"/>
      <c r="DMV159" s="22"/>
      <c r="DMW159" s="22"/>
      <c r="DMX159" s="22"/>
      <c r="DMY159" s="22"/>
      <c r="DMZ159" s="22"/>
      <c r="DNA159" s="22"/>
      <c r="DNB159" s="22"/>
      <c r="DNC159" s="22"/>
      <c r="DND159" s="22"/>
      <c r="DNE159" s="22"/>
      <c r="DNF159" s="22"/>
      <c r="DNG159" s="22"/>
      <c r="DNH159" s="22"/>
      <c r="DNI159" s="22"/>
      <c r="DNJ159" s="22"/>
      <c r="DNK159" s="22"/>
      <c r="DNL159" s="22"/>
      <c r="DNM159" s="22"/>
      <c r="DNN159" s="22"/>
      <c r="DNO159" s="22"/>
      <c r="DNP159" s="22"/>
      <c r="DNQ159" s="22"/>
      <c r="DNR159" s="22"/>
      <c r="DNS159" s="22"/>
      <c r="DNT159" s="22"/>
      <c r="DNU159" s="22"/>
      <c r="DNV159" s="22"/>
      <c r="DNW159" s="22"/>
      <c r="DNX159" s="22"/>
      <c r="DNY159" s="22"/>
      <c r="DNZ159" s="22"/>
      <c r="DOA159" s="22"/>
      <c r="DOB159" s="22"/>
      <c r="DOC159" s="22"/>
      <c r="DOD159" s="22"/>
      <c r="DOE159" s="22"/>
      <c r="DOF159" s="22"/>
      <c r="DOG159" s="22"/>
      <c r="DOH159" s="22"/>
      <c r="DOI159" s="22"/>
      <c r="DOJ159" s="22"/>
      <c r="DOK159" s="22"/>
      <c r="DOL159" s="22"/>
      <c r="DOM159" s="22"/>
      <c r="DON159" s="22"/>
      <c r="DOO159" s="22"/>
      <c r="DOP159" s="22"/>
      <c r="DOQ159" s="22"/>
      <c r="DOR159" s="22"/>
      <c r="DOS159" s="22"/>
      <c r="DOT159" s="22"/>
      <c r="DOU159" s="22"/>
      <c r="DOV159" s="22"/>
      <c r="DOW159" s="22"/>
      <c r="DOX159" s="22"/>
      <c r="DOY159" s="22"/>
      <c r="DOZ159" s="22"/>
      <c r="DPA159" s="22"/>
      <c r="DPB159" s="22"/>
      <c r="DPC159" s="22"/>
      <c r="DPD159" s="22"/>
      <c r="DPE159" s="22"/>
      <c r="DPF159" s="22"/>
      <c r="DPG159" s="22"/>
      <c r="DPH159" s="22"/>
      <c r="DPI159" s="22"/>
      <c r="DPJ159" s="22"/>
      <c r="DPK159" s="22"/>
      <c r="DPL159" s="22"/>
      <c r="DPM159" s="22"/>
      <c r="DPN159" s="22"/>
      <c r="DPO159" s="22"/>
      <c r="DPP159" s="22"/>
      <c r="DPQ159" s="22"/>
      <c r="DPR159" s="22"/>
      <c r="DPS159" s="22"/>
      <c r="DPT159" s="22"/>
      <c r="DPU159" s="22"/>
      <c r="DPV159" s="22"/>
      <c r="DPW159" s="22"/>
      <c r="DPX159" s="22"/>
      <c r="DPY159" s="22"/>
      <c r="DPZ159" s="22"/>
      <c r="DQA159" s="22"/>
      <c r="DQB159" s="22"/>
      <c r="DQC159" s="22"/>
      <c r="DQD159" s="22"/>
      <c r="DQE159" s="22"/>
      <c r="DQF159" s="22"/>
      <c r="DQG159" s="22"/>
      <c r="DQH159" s="22"/>
      <c r="DQI159" s="22"/>
      <c r="DQJ159" s="22"/>
      <c r="DQK159" s="22"/>
      <c r="DQL159" s="22"/>
      <c r="DQM159" s="22"/>
      <c r="DQN159" s="22"/>
      <c r="DQO159" s="22"/>
      <c r="DQP159" s="22"/>
      <c r="DQQ159" s="22"/>
      <c r="DQR159" s="22"/>
      <c r="DQS159" s="22"/>
      <c r="DQT159" s="22"/>
      <c r="DQU159" s="22"/>
      <c r="DQV159" s="22"/>
      <c r="DQW159" s="22"/>
      <c r="DQX159" s="22"/>
      <c r="DQY159" s="22"/>
      <c r="DQZ159" s="22"/>
      <c r="DRA159" s="22"/>
      <c r="DRB159" s="22"/>
      <c r="DRC159" s="22"/>
      <c r="DRD159" s="22"/>
      <c r="DRE159" s="22"/>
      <c r="DRF159" s="22"/>
      <c r="DRG159" s="22"/>
      <c r="DRH159" s="22"/>
      <c r="DRI159" s="22"/>
      <c r="DRJ159" s="22"/>
      <c r="DRK159" s="22"/>
      <c r="DRL159" s="22"/>
      <c r="DRM159" s="22"/>
      <c r="DRN159" s="22"/>
      <c r="DRO159" s="22"/>
      <c r="DRP159" s="22"/>
      <c r="DRQ159" s="22"/>
      <c r="DRR159" s="22"/>
      <c r="DRS159" s="22"/>
      <c r="DRT159" s="22"/>
      <c r="DRU159" s="22"/>
      <c r="DRV159" s="22"/>
      <c r="DRW159" s="22"/>
      <c r="DRX159" s="22"/>
      <c r="DRY159" s="22"/>
      <c r="DRZ159" s="22"/>
      <c r="DSA159" s="22"/>
      <c r="DSB159" s="22"/>
      <c r="DSC159" s="22"/>
      <c r="DSD159" s="22"/>
      <c r="DSE159" s="22"/>
      <c r="DSF159" s="22"/>
      <c r="DSG159" s="22"/>
      <c r="DSH159" s="22"/>
      <c r="DSI159" s="22"/>
      <c r="DSJ159" s="22"/>
      <c r="DSK159" s="22"/>
      <c r="DSL159" s="22"/>
      <c r="DSM159" s="22"/>
      <c r="DSN159" s="22"/>
      <c r="DSO159" s="22"/>
      <c r="DSP159" s="22"/>
      <c r="DSQ159" s="22"/>
      <c r="DSR159" s="22"/>
      <c r="DSS159" s="22"/>
      <c r="DST159" s="22"/>
      <c r="DSU159" s="22"/>
      <c r="DSV159" s="22"/>
      <c r="DSW159" s="22"/>
      <c r="DSX159" s="22"/>
      <c r="DSY159" s="22"/>
      <c r="DSZ159" s="22"/>
      <c r="DTA159" s="22"/>
      <c r="DTB159" s="22"/>
      <c r="DTC159" s="22"/>
      <c r="DTD159" s="22"/>
      <c r="DTE159" s="22"/>
      <c r="DTF159" s="22"/>
      <c r="DTG159" s="22"/>
      <c r="DTH159" s="22"/>
      <c r="DTI159" s="22"/>
      <c r="DTJ159" s="22"/>
      <c r="DTK159" s="22"/>
      <c r="DTL159" s="22"/>
      <c r="DTM159" s="22"/>
      <c r="DTN159" s="22"/>
      <c r="DTO159" s="22"/>
      <c r="DTP159" s="22"/>
      <c r="DTQ159" s="22"/>
      <c r="DTR159" s="22"/>
      <c r="DTS159" s="22"/>
      <c r="DTT159" s="22"/>
      <c r="DTU159" s="22"/>
      <c r="DTV159" s="22"/>
      <c r="DTW159" s="22"/>
      <c r="DTX159" s="22"/>
      <c r="DTY159" s="22"/>
      <c r="DTZ159" s="22"/>
      <c r="DUA159" s="22"/>
      <c r="DUB159" s="22"/>
      <c r="DUC159" s="22"/>
      <c r="DUD159" s="22"/>
      <c r="DUE159" s="22"/>
      <c r="DUF159" s="22"/>
      <c r="DUG159" s="22"/>
      <c r="DUH159" s="22"/>
      <c r="DUI159" s="22"/>
      <c r="DUJ159" s="22"/>
      <c r="DUK159" s="22"/>
      <c r="DUL159" s="22"/>
      <c r="DUM159" s="22"/>
      <c r="DUN159" s="22"/>
      <c r="DUO159" s="22"/>
      <c r="DUP159" s="22"/>
      <c r="DUQ159" s="22"/>
      <c r="DUR159" s="22"/>
      <c r="DUS159" s="22"/>
      <c r="DUT159" s="22"/>
      <c r="DUU159" s="22"/>
      <c r="DUV159" s="22"/>
      <c r="DUW159" s="22"/>
      <c r="DUX159" s="22"/>
      <c r="DUY159" s="22"/>
      <c r="DUZ159" s="22"/>
      <c r="DVA159" s="22"/>
      <c r="DVB159" s="22"/>
      <c r="DVC159" s="22"/>
      <c r="DVD159" s="22"/>
      <c r="DVE159" s="22"/>
      <c r="DVF159" s="22"/>
      <c r="DVG159" s="22"/>
      <c r="DVH159" s="22"/>
      <c r="DVI159" s="22"/>
      <c r="DVJ159" s="22"/>
      <c r="DVK159" s="22"/>
      <c r="DVL159" s="22"/>
      <c r="DVM159" s="22"/>
      <c r="DVN159" s="22"/>
      <c r="DVO159" s="22"/>
      <c r="DVP159" s="22"/>
      <c r="DVQ159" s="22"/>
      <c r="DVR159" s="22"/>
      <c r="DVS159" s="22"/>
      <c r="DVT159" s="22"/>
      <c r="DVU159" s="22"/>
      <c r="DVV159" s="22"/>
      <c r="DVW159" s="22"/>
      <c r="DVX159" s="22"/>
      <c r="DVY159" s="22"/>
      <c r="DVZ159" s="22"/>
      <c r="DWA159" s="22"/>
      <c r="DWB159" s="22"/>
      <c r="DWC159" s="22"/>
      <c r="DWD159" s="22"/>
      <c r="DWE159" s="22"/>
      <c r="DWF159" s="22"/>
      <c r="DWG159" s="22"/>
      <c r="DWH159" s="22"/>
      <c r="DWI159" s="22"/>
      <c r="DWJ159" s="22"/>
      <c r="DWK159" s="22"/>
      <c r="DWL159" s="22"/>
      <c r="DWM159" s="22"/>
      <c r="DWN159" s="22"/>
      <c r="DWO159" s="22"/>
      <c r="DWP159" s="22"/>
      <c r="DWQ159" s="22"/>
      <c r="DWR159" s="22"/>
      <c r="DWS159" s="22"/>
      <c r="DWT159" s="22"/>
      <c r="DWU159" s="22"/>
      <c r="DWV159" s="22"/>
      <c r="DWW159" s="22"/>
      <c r="DWX159" s="22"/>
      <c r="DWY159" s="22"/>
      <c r="DWZ159" s="22"/>
      <c r="DXA159" s="22"/>
      <c r="DXB159" s="22"/>
      <c r="DXC159" s="22"/>
      <c r="DXD159" s="22"/>
      <c r="DXE159" s="22"/>
      <c r="DXF159" s="22"/>
      <c r="DXG159" s="22"/>
      <c r="DXH159" s="22"/>
      <c r="DXI159" s="22"/>
      <c r="DXJ159" s="22"/>
      <c r="DXK159" s="22"/>
      <c r="DXL159" s="22"/>
      <c r="DXM159" s="22"/>
      <c r="DXN159" s="22"/>
      <c r="DXO159" s="22"/>
      <c r="DXP159" s="22"/>
      <c r="DXQ159" s="22"/>
      <c r="DXR159" s="22"/>
      <c r="DXS159" s="22"/>
      <c r="DXT159" s="22"/>
      <c r="DXU159" s="22"/>
      <c r="DXV159" s="22"/>
      <c r="DXW159" s="22"/>
      <c r="DXX159" s="22"/>
      <c r="DXY159" s="22"/>
      <c r="DXZ159" s="22"/>
      <c r="DYA159" s="22"/>
      <c r="DYB159" s="22"/>
      <c r="DYC159" s="22"/>
      <c r="DYD159" s="22"/>
      <c r="DYE159" s="22"/>
      <c r="DYF159" s="22"/>
      <c r="DYG159" s="22"/>
      <c r="DYH159" s="22"/>
      <c r="DYI159" s="22"/>
      <c r="DYJ159" s="22"/>
      <c r="DYK159" s="22"/>
      <c r="DYL159" s="22"/>
      <c r="DYM159" s="22"/>
      <c r="DYN159" s="22"/>
      <c r="DYO159" s="22"/>
      <c r="DYP159" s="22"/>
      <c r="DYQ159" s="22"/>
      <c r="DYR159" s="22"/>
      <c r="DYS159" s="22"/>
      <c r="DYT159" s="22"/>
      <c r="DYU159" s="22"/>
      <c r="DYV159" s="22"/>
      <c r="DYW159" s="22"/>
      <c r="DYX159" s="22"/>
      <c r="DYY159" s="22"/>
      <c r="DYZ159" s="22"/>
      <c r="DZA159" s="22"/>
      <c r="DZB159" s="22"/>
      <c r="DZC159" s="22"/>
      <c r="DZD159" s="22"/>
      <c r="DZE159" s="22"/>
      <c r="DZF159" s="22"/>
      <c r="DZG159" s="22"/>
      <c r="DZH159" s="22"/>
      <c r="DZI159" s="22"/>
      <c r="DZJ159" s="22"/>
      <c r="DZK159" s="22"/>
      <c r="DZL159" s="22"/>
      <c r="DZM159" s="22"/>
      <c r="DZN159" s="22"/>
      <c r="DZO159" s="22"/>
      <c r="DZP159" s="22"/>
      <c r="DZQ159" s="22"/>
      <c r="DZR159" s="22"/>
      <c r="DZS159" s="22"/>
      <c r="DZT159" s="22"/>
      <c r="DZU159" s="22"/>
      <c r="DZV159" s="22"/>
      <c r="DZW159" s="22"/>
      <c r="DZX159" s="22"/>
      <c r="DZY159" s="22"/>
      <c r="DZZ159" s="22"/>
      <c r="EAA159" s="22"/>
      <c r="EAB159" s="22"/>
      <c r="EAC159" s="22"/>
      <c r="EAD159" s="22"/>
      <c r="EAE159" s="22"/>
      <c r="EAF159" s="22"/>
      <c r="EAG159" s="22"/>
      <c r="EAH159" s="22"/>
      <c r="EAI159" s="22"/>
      <c r="EAJ159" s="22"/>
      <c r="EAK159" s="22"/>
      <c r="EAL159" s="22"/>
      <c r="EAM159" s="22"/>
      <c r="EAN159" s="22"/>
      <c r="EAO159" s="22"/>
      <c r="EAP159" s="22"/>
      <c r="EAQ159" s="22"/>
      <c r="EAR159" s="22"/>
      <c r="EAS159" s="22"/>
      <c r="EAT159" s="22"/>
      <c r="EAU159" s="22"/>
      <c r="EAV159" s="22"/>
      <c r="EAW159" s="22"/>
      <c r="EAX159" s="22"/>
      <c r="EAY159" s="22"/>
      <c r="EAZ159" s="22"/>
      <c r="EBA159" s="22"/>
      <c r="EBB159" s="22"/>
      <c r="EBC159" s="22"/>
      <c r="EBD159" s="22"/>
      <c r="EBE159" s="22"/>
      <c r="EBF159" s="22"/>
      <c r="EBG159" s="22"/>
      <c r="EBH159" s="22"/>
      <c r="EBI159" s="22"/>
      <c r="EBJ159" s="22"/>
      <c r="EBK159" s="22"/>
      <c r="EBL159" s="22"/>
      <c r="EBM159" s="22"/>
      <c r="EBN159" s="22"/>
      <c r="EBO159" s="22"/>
      <c r="EBP159" s="22"/>
      <c r="EBQ159" s="22"/>
      <c r="EBR159" s="22"/>
      <c r="EBS159" s="22"/>
      <c r="EBT159" s="22"/>
      <c r="EBU159" s="22"/>
      <c r="EBV159" s="22"/>
      <c r="EBW159" s="22"/>
      <c r="EBX159" s="22"/>
      <c r="EBY159" s="22"/>
      <c r="EBZ159" s="22"/>
      <c r="ECA159" s="22"/>
      <c r="ECB159" s="22"/>
      <c r="ECC159" s="22"/>
      <c r="ECD159" s="22"/>
      <c r="ECE159" s="22"/>
      <c r="ECF159" s="22"/>
      <c r="ECG159" s="22"/>
      <c r="ECH159" s="22"/>
      <c r="ECI159" s="22"/>
      <c r="ECJ159" s="22"/>
      <c r="ECK159" s="22"/>
      <c r="ECL159" s="22"/>
      <c r="ECM159" s="22"/>
      <c r="ECN159" s="22"/>
      <c r="ECO159" s="22"/>
      <c r="ECP159" s="22"/>
      <c r="ECQ159" s="22"/>
      <c r="ECR159" s="22"/>
      <c r="ECS159" s="22"/>
      <c r="ECT159" s="22"/>
      <c r="ECU159" s="22"/>
      <c r="ECV159" s="22"/>
      <c r="ECW159" s="22"/>
      <c r="ECX159" s="22"/>
      <c r="ECY159" s="22"/>
      <c r="ECZ159" s="22"/>
      <c r="EDA159" s="22"/>
      <c r="EDB159" s="22"/>
      <c r="EDC159" s="22"/>
      <c r="EDD159" s="22"/>
      <c r="EDE159" s="22"/>
      <c r="EDF159" s="22"/>
      <c r="EDG159" s="22"/>
      <c r="EDH159" s="22"/>
      <c r="EDI159" s="22"/>
      <c r="EDJ159" s="22"/>
      <c r="EDK159" s="22"/>
      <c r="EDL159" s="22"/>
      <c r="EDM159" s="22"/>
      <c r="EDN159" s="22"/>
      <c r="EDO159" s="22"/>
      <c r="EDP159" s="22"/>
      <c r="EDQ159" s="22"/>
      <c r="EDR159" s="22"/>
      <c r="EDS159" s="22"/>
      <c r="EDT159" s="22"/>
      <c r="EDU159" s="22"/>
      <c r="EDV159" s="22"/>
      <c r="EDW159" s="22"/>
      <c r="EDX159" s="22"/>
      <c r="EDY159" s="22"/>
      <c r="EDZ159" s="22"/>
      <c r="EEA159" s="22"/>
      <c r="EEB159" s="22"/>
      <c r="EEC159" s="22"/>
      <c r="EED159" s="22"/>
      <c r="EEE159" s="22"/>
      <c r="EEF159" s="22"/>
      <c r="EEG159" s="22"/>
      <c r="EEH159" s="22"/>
      <c r="EEI159" s="22"/>
      <c r="EEJ159" s="22"/>
      <c r="EEK159" s="22"/>
      <c r="EEL159" s="22"/>
      <c r="EEM159" s="22"/>
      <c r="EEN159" s="22"/>
      <c r="EEO159" s="22"/>
      <c r="EEP159" s="22"/>
      <c r="EEQ159" s="22"/>
      <c r="EER159" s="22"/>
      <c r="EES159" s="22"/>
      <c r="EET159" s="22"/>
      <c r="EEU159" s="22"/>
      <c r="EEV159" s="22"/>
      <c r="EEW159" s="22"/>
      <c r="EEX159" s="22"/>
      <c r="EEY159" s="22"/>
      <c r="EEZ159" s="22"/>
      <c r="EFA159" s="22"/>
      <c r="EFB159" s="22"/>
      <c r="EFC159" s="22"/>
      <c r="EFD159" s="22"/>
      <c r="EFE159" s="22"/>
      <c r="EFF159" s="22"/>
      <c r="EFG159" s="22"/>
      <c r="EFH159" s="22"/>
      <c r="EFI159" s="22"/>
      <c r="EFJ159" s="22"/>
      <c r="EFK159" s="22"/>
      <c r="EFL159" s="22"/>
      <c r="EFM159" s="22"/>
      <c r="EFN159" s="22"/>
      <c r="EFO159" s="22"/>
      <c r="EFP159" s="22"/>
      <c r="EFQ159" s="22"/>
      <c r="EFR159" s="22"/>
      <c r="EFS159" s="22"/>
      <c r="EFT159" s="22"/>
      <c r="EFU159" s="22"/>
      <c r="EFV159" s="22"/>
      <c r="EFW159" s="22"/>
      <c r="EFX159" s="22"/>
      <c r="EFY159" s="22"/>
      <c r="EFZ159" s="22"/>
      <c r="EGA159" s="22"/>
      <c r="EGB159" s="22"/>
      <c r="EGC159" s="22"/>
      <c r="EGD159" s="22"/>
      <c r="EGE159" s="22"/>
      <c r="EGF159" s="22"/>
      <c r="EGG159" s="22"/>
      <c r="EGH159" s="22"/>
      <c r="EGI159" s="22"/>
      <c r="EGJ159" s="22"/>
      <c r="EGK159" s="22"/>
      <c r="EGL159" s="22"/>
      <c r="EGM159" s="22"/>
      <c r="EGN159" s="22"/>
      <c r="EGO159" s="22"/>
      <c r="EGP159" s="22"/>
      <c r="EGQ159" s="22"/>
      <c r="EGR159" s="22"/>
      <c r="EGS159" s="22"/>
      <c r="EGT159" s="22"/>
      <c r="EGU159" s="22"/>
      <c r="EGV159" s="22"/>
      <c r="EGW159" s="22"/>
      <c r="EGX159" s="22"/>
      <c r="EGY159" s="22"/>
      <c r="EGZ159" s="22"/>
      <c r="EHA159" s="22"/>
      <c r="EHB159" s="22"/>
      <c r="EHC159" s="22"/>
      <c r="EHD159" s="22"/>
      <c r="EHE159" s="22"/>
      <c r="EHF159" s="22"/>
      <c r="EHG159" s="22"/>
      <c r="EHH159" s="22"/>
      <c r="EHI159" s="22"/>
      <c r="EHJ159" s="22"/>
      <c r="EHK159" s="22"/>
      <c r="EHL159" s="22"/>
      <c r="EHM159" s="22"/>
      <c r="EHN159" s="22"/>
      <c r="EHO159" s="22"/>
      <c r="EHP159" s="22"/>
      <c r="EHQ159" s="22"/>
      <c r="EHR159" s="22"/>
      <c r="EHS159" s="22"/>
      <c r="EHT159" s="22"/>
      <c r="EHU159" s="22"/>
      <c r="EHV159" s="22"/>
      <c r="EHW159" s="22"/>
      <c r="EHX159" s="22"/>
      <c r="EHY159" s="22"/>
      <c r="EHZ159" s="22"/>
      <c r="EIA159" s="22"/>
      <c r="EIB159" s="22"/>
      <c r="EIC159" s="22"/>
      <c r="EID159" s="22"/>
      <c r="EIE159" s="22"/>
      <c r="EIF159" s="22"/>
      <c r="EIG159" s="22"/>
      <c r="EIH159" s="22"/>
      <c r="EII159" s="22"/>
      <c r="EIJ159" s="22"/>
      <c r="EIK159" s="22"/>
      <c r="EIL159" s="22"/>
      <c r="EIM159" s="22"/>
      <c r="EIN159" s="22"/>
      <c r="EIO159" s="22"/>
      <c r="EIP159" s="22"/>
      <c r="EIQ159" s="22"/>
      <c r="EIR159" s="22"/>
      <c r="EIS159" s="22"/>
      <c r="EIT159" s="22"/>
      <c r="EIU159" s="22"/>
      <c r="EIV159" s="22"/>
      <c r="EIW159" s="22"/>
      <c r="EIX159" s="22"/>
      <c r="EIY159" s="22"/>
      <c r="EIZ159" s="22"/>
      <c r="EJA159" s="22"/>
      <c r="EJB159" s="22"/>
      <c r="EJC159" s="22"/>
      <c r="EJD159" s="22"/>
      <c r="EJE159" s="22"/>
      <c r="EJF159" s="22"/>
      <c r="EJG159" s="22"/>
      <c r="EJH159" s="22"/>
      <c r="EJI159" s="22"/>
      <c r="EJJ159" s="22"/>
      <c r="EJK159" s="22"/>
      <c r="EJL159" s="22"/>
      <c r="EJM159" s="22"/>
      <c r="EJN159" s="22"/>
      <c r="EJO159" s="22"/>
      <c r="EJP159" s="22"/>
      <c r="EJQ159" s="22"/>
      <c r="EJR159" s="22"/>
      <c r="EJS159" s="22"/>
      <c r="EJT159" s="22"/>
      <c r="EJU159" s="22"/>
      <c r="EJV159" s="22"/>
      <c r="EJW159" s="22"/>
      <c r="EJX159" s="22"/>
      <c r="EJY159" s="22"/>
      <c r="EJZ159" s="22"/>
      <c r="EKA159" s="22"/>
      <c r="EKB159" s="22"/>
      <c r="EKC159" s="22"/>
      <c r="EKD159" s="22"/>
      <c r="EKE159" s="22"/>
      <c r="EKF159" s="22"/>
      <c r="EKG159" s="22"/>
      <c r="EKH159" s="22"/>
      <c r="EKI159" s="22"/>
      <c r="EKJ159" s="22"/>
      <c r="EKK159" s="22"/>
      <c r="EKL159" s="22"/>
      <c r="EKM159" s="22"/>
      <c r="EKN159" s="22"/>
      <c r="EKO159" s="22"/>
      <c r="EKP159" s="22"/>
      <c r="EKQ159" s="22"/>
      <c r="EKR159" s="22"/>
      <c r="EKS159" s="22"/>
      <c r="EKT159" s="22"/>
      <c r="EKU159" s="22"/>
      <c r="EKV159" s="22"/>
      <c r="EKW159" s="22"/>
      <c r="EKX159" s="22"/>
      <c r="EKY159" s="22"/>
      <c r="EKZ159" s="22"/>
      <c r="ELA159" s="22"/>
      <c r="ELB159" s="22"/>
      <c r="ELC159" s="22"/>
      <c r="ELD159" s="22"/>
      <c r="ELE159" s="22"/>
      <c r="ELF159" s="22"/>
      <c r="ELG159" s="22"/>
      <c r="ELH159" s="22"/>
      <c r="ELI159" s="22"/>
      <c r="ELJ159" s="22"/>
      <c r="ELK159" s="22"/>
      <c r="ELL159" s="22"/>
      <c r="ELM159" s="22"/>
      <c r="ELN159" s="22"/>
      <c r="ELO159" s="22"/>
      <c r="ELP159" s="22"/>
      <c r="ELQ159" s="22"/>
      <c r="ELR159" s="22"/>
      <c r="ELS159" s="22"/>
      <c r="ELT159" s="22"/>
      <c r="ELU159" s="22"/>
      <c r="ELV159" s="22"/>
      <c r="ELW159" s="22"/>
      <c r="ELX159" s="22"/>
      <c r="ELY159" s="22"/>
      <c r="ELZ159" s="22"/>
      <c r="EMA159" s="22"/>
      <c r="EMB159" s="22"/>
      <c r="EMC159" s="22"/>
      <c r="EMD159" s="22"/>
      <c r="EME159" s="22"/>
      <c r="EMF159" s="22"/>
      <c r="EMG159" s="22"/>
      <c r="EMH159" s="22"/>
      <c r="EMI159" s="22"/>
      <c r="EMJ159" s="22"/>
      <c r="EMK159" s="22"/>
      <c r="EML159" s="22"/>
      <c r="EMM159" s="22"/>
      <c r="EMN159" s="22"/>
      <c r="EMO159" s="22"/>
      <c r="EMP159" s="22"/>
      <c r="EMQ159" s="22"/>
      <c r="EMR159" s="22"/>
      <c r="EMS159" s="22"/>
      <c r="EMT159" s="22"/>
      <c r="EMU159" s="22"/>
      <c r="EMV159" s="22"/>
      <c r="EMW159" s="22"/>
      <c r="EMX159" s="22"/>
      <c r="EMY159" s="22"/>
      <c r="EMZ159" s="22"/>
      <c r="ENA159" s="22"/>
      <c r="ENB159" s="22"/>
      <c r="ENC159" s="22"/>
      <c r="END159" s="22"/>
      <c r="ENE159" s="22"/>
      <c r="ENF159" s="22"/>
      <c r="ENG159" s="22"/>
      <c r="ENH159" s="22"/>
      <c r="ENI159" s="22"/>
      <c r="ENJ159" s="22"/>
      <c r="ENK159" s="22"/>
      <c r="ENL159" s="22"/>
      <c r="ENM159" s="22"/>
      <c r="ENN159" s="22"/>
      <c r="ENO159" s="22"/>
      <c r="ENP159" s="22"/>
      <c r="ENQ159" s="22"/>
      <c r="ENR159" s="22"/>
      <c r="ENS159" s="22"/>
      <c r="ENT159" s="22"/>
      <c r="ENU159" s="22"/>
      <c r="ENV159" s="22"/>
      <c r="ENW159" s="22"/>
      <c r="ENX159" s="22"/>
      <c r="ENY159" s="22"/>
      <c r="ENZ159" s="22"/>
      <c r="EOA159" s="22"/>
      <c r="EOB159" s="22"/>
      <c r="EOC159" s="22"/>
      <c r="EOD159" s="22"/>
      <c r="EOE159" s="22"/>
      <c r="EOF159" s="22"/>
      <c r="EOG159" s="22"/>
      <c r="EOH159" s="22"/>
      <c r="EOI159" s="22"/>
      <c r="EOJ159" s="22"/>
      <c r="EOK159" s="22"/>
      <c r="EOL159" s="22"/>
      <c r="EOM159" s="22"/>
      <c r="EON159" s="22"/>
      <c r="EOO159" s="22"/>
      <c r="EOP159" s="22"/>
      <c r="EOQ159" s="22"/>
      <c r="EOR159" s="22"/>
      <c r="EOS159" s="22"/>
      <c r="EOT159" s="22"/>
      <c r="EOU159" s="22"/>
      <c r="EOV159" s="22"/>
      <c r="EOW159" s="22"/>
      <c r="EOX159" s="22"/>
      <c r="EOY159" s="22"/>
      <c r="EOZ159" s="22"/>
      <c r="EPA159" s="22"/>
      <c r="EPB159" s="22"/>
      <c r="EPC159" s="22"/>
      <c r="EPD159" s="22"/>
      <c r="EPE159" s="22"/>
      <c r="EPF159" s="22"/>
      <c r="EPG159" s="22"/>
      <c r="EPH159" s="22"/>
      <c r="EPI159" s="22"/>
      <c r="EPJ159" s="22"/>
      <c r="EPK159" s="22"/>
      <c r="EPL159" s="22"/>
      <c r="EPM159" s="22"/>
      <c r="EPN159" s="22"/>
      <c r="EPO159" s="22"/>
      <c r="EPP159" s="22"/>
      <c r="EPQ159" s="22"/>
      <c r="EPR159" s="22"/>
      <c r="EPS159" s="22"/>
      <c r="EPT159" s="22"/>
      <c r="EPU159" s="22"/>
      <c r="EPV159" s="22"/>
      <c r="EPW159" s="22"/>
      <c r="EPX159" s="22"/>
      <c r="EPY159" s="22"/>
      <c r="EPZ159" s="22"/>
      <c r="EQA159" s="22"/>
      <c r="EQB159" s="22"/>
      <c r="EQC159" s="22"/>
      <c r="EQD159" s="22"/>
      <c r="EQE159" s="22"/>
      <c r="EQF159" s="22"/>
      <c r="EQG159" s="22"/>
      <c r="EQH159" s="22"/>
      <c r="EQI159" s="22"/>
      <c r="EQJ159" s="22"/>
      <c r="EQK159" s="22"/>
      <c r="EQL159" s="22"/>
      <c r="EQM159" s="22"/>
      <c r="EQN159" s="22"/>
      <c r="EQO159" s="22"/>
      <c r="EQP159" s="22"/>
      <c r="EQQ159" s="22"/>
      <c r="EQR159" s="22"/>
      <c r="EQS159" s="22"/>
      <c r="EQT159" s="22"/>
      <c r="EQU159" s="22"/>
      <c r="EQV159" s="22"/>
      <c r="EQW159" s="22"/>
      <c r="EQX159" s="22"/>
      <c r="EQY159" s="22"/>
      <c r="EQZ159" s="22"/>
      <c r="ERA159" s="22"/>
      <c r="ERB159" s="22"/>
      <c r="ERC159" s="22"/>
      <c r="ERD159" s="22"/>
      <c r="ERE159" s="22"/>
      <c r="ERF159" s="22"/>
      <c r="ERG159" s="22"/>
      <c r="ERH159" s="22"/>
      <c r="ERI159" s="22"/>
      <c r="ERJ159" s="22"/>
      <c r="ERK159" s="22"/>
      <c r="ERL159" s="22"/>
      <c r="ERM159" s="22"/>
      <c r="ERN159" s="22"/>
      <c r="ERO159" s="22"/>
      <c r="ERP159" s="22"/>
      <c r="ERQ159" s="22"/>
      <c r="ERR159" s="22"/>
      <c r="ERS159" s="22"/>
      <c r="ERT159" s="22"/>
      <c r="ERU159" s="22"/>
      <c r="ERV159" s="22"/>
      <c r="ERW159" s="22"/>
      <c r="ERX159" s="22"/>
      <c r="ERY159" s="22"/>
      <c r="ERZ159" s="22"/>
      <c r="ESA159" s="22"/>
      <c r="ESB159" s="22"/>
      <c r="ESC159" s="22"/>
      <c r="ESD159" s="22"/>
      <c r="ESE159" s="22"/>
      <c r="ESF159" s="22"/>
      <c r="ESG159" s="22"/>
      <c r="ESH159" s="22"/>
      <c r="ESI159" s="22"/>
      <c r="ESJ159" s="22"/>
      <c r="ESK159" s="22"/>
      <c r="ESL159" s="22"/>
      <c r="ESM159" s="22"/>
      <c r="ESN159" s="22"/>
      <c r="ESO159" s="22"/>
      <c r="ESP159" s="22"/>
      <c r="ESQ159" s="22"/>
      <c r="ESR159" s="22"/>
      <c r="ESS159" s="22"/>
      <c r="EST159" s="22"/>
      <c r="ESU159" s="22"/>
      <c r="ESV159" s="22"/>
      <c r="ESW159" s="22"/>
      <c r="ESX159" s="22"/>
      <c r="ESY159" s="22"/>
      <c r="ESZ159" s="22"/>
      <c r="ETA159" s="22"/>
      <c r="ETB159" s="22"/>
      <c r="ETC159" s="22"/>
      <c r="ETD159" s="22"/>
      <c r="ETE159" s="22"/>
      <c r="ETF159" s="22"/>
      <c r="ETG159" s="22"/>
      <c r="ETH159" s="22"/>
      <c r="ETI159" s="22"/>
      <c r="ETJ159" s="22"/>
      <c r="ETK159" s="22"/>
      <c r="ETL159" s="22"/>
      <c r="ETM159" s="22"/>
      <c r="ETN159" s="22"/>
      <c r="ETO159" s="22"/>
      <c r="ETP159" s="22"/>
      <c r="ETQ159" s="22"/>
      <c r="ETR159" s="22"/>
      <c r="ETS159" s="22"/>
      <c r="ETT159" s="22"/>
      <c r="ETU159" s="22"/>
      <c r="ETV159" s="22"/>
      <c r="ETW159" s="22"/>
      <c r="ETX159" s="22"/>
      <c r="ETY159" s="22"/>
      <c r="ETZ159" s="22"/>
      <c r="EUA159" s="22"/>
      <c r="EUB159" s="22"/>
      <c r="EUC159" s="22"/>
      <c r="EUD159" s="22"/>
      <c r="EUE159" s="22"/>
      <c r="EUF159" s="22"/>
      <c r="EUG159" s="22"/>
      <c r="EUH159" s="22"/>
      <c r="EUI159" s="22"/>
      <c r="EUJ159" s="22"/>
      <c r="EUK159" s="22"/>
      <c r="EUL159" s="22"/>
      <c r="EUM159" s="22"/>
      <c r="EUN159" s="22"/>
      <c r="EUO159" s="22"/>
      <c r="EUP159" s="22"/>
      <c r="EUQ159" s="22"/>
      <c r="EUR159" s="22"/>
      <c r="EUS159" s="22"/>
      <c r="EUT159" s="22"/>
      <c r="EUU159" s="22"/>
      <c r="EUV159" s="22"/>
      <c r="EUW159" s="22"/>
      <c r="EUX159" s="22"/>
      <c r="EUY159" s="22"/>
      <c r="EUZ159" s="22"/>
      <c r="EVA159" s="22"/>
      <c r="EVB159" s="22"/>
      <c r="EVC159" s="22"/>
      <c r="EVD159" s="22"/>
      <c r="EVE159" s="22"/>
      <c r="EVF159" s="22"/>
      <c r="EVG159" s="22"/>
      <c r="EVH159" s="22"/>
      <c r="EVI159" s="22"/>
      <c r="EVJ159" s="22"/>
      <c r="EVK159" s="22"/>
      <c r="EVL159" s="22"/>
      <c r="EVM159" s="22"/>
      <c r="EVN159" s="22"/>
      <c r="EVO159" s="22"/>
      <c r="EVP159" s="22"/>
      <c r="EVQ159" s="22"/>
      <c r="EVR159" s="22"/>
      <c r="EVS159" s="22"/>
      <c r="EVT159" s="22"/>
      <c r="EVU159" s="22"/>
      <c r="EVV159" s="22"/>
      <c r="EVW159" s="22"/>
      <c r="EVX159" s="22"/>
      <c r="EVY159" s="22"/>
      <c r="EVZ159" s="22"/>
      <c r="EWA159" s="22"/>
      <c r="EWB159" s="22"/>
      <c r="EWC159" s="22"/>
      <c r="EWD159" s="22"/>
      <c r="EWE159" s="22"/>
      <c r="EWF159" s="22"/>
      <c r="EWG159" s="22"/>
      <c r="EWH159" s="22"/>
      <c r="EWI159" s="22"/>
      <c r="EWJ159" s="22"/>
      <c r="EWK159" s="22"/>
      <c r="EWL159" s="22"/>
      <c r="EWM159" s="22"/>
      <c r="EWN159" s="22"/>
      <c r="EWO159" s="22"/>
      <c r="EWP159" s="22"/>
      <c r="EWQ159" s="22"/>
      <c r="EWR159" s="22"/>
      <c r="EWS159" s="22"/>
      <c r="EWT159" s="22"/>
      <c r="EWU159" s="22"/>
      <c r="EWV159" s="22"/>
      <c r="EWW159" s="22"/>
      <c r="EWX159" s="22"/>
      <c r="EWY159" s="22"/>
      <c r="EWZ159" s="22"/>
      <c r="EXA159" s="22"/>
      <c r="EXB159" s="22"/>
      <c r="EXC159" s="22"/>
      <c r="EXD159" s="22"/>
      <c r="EXE159" s="22"/>
      <c r="EXF159" s="22"/>
      <c r="EXG159" s="22"/>
      <c r="EXH159" s="22"/>
      <c r="EXI159" s="22"/>
      <c r="EXJ159" s="22"/>
      <c r="EXK159" s="22"/>
      <c r="EXL159" s="22"/>
      <c r="EXM159" s="22"/>
      <c r="EXN159" s="22"/>
      <c r="EXO159" s="22"/>
      <c r="EXP159" s="22"/>
      <c r="EXQ159" s="22"/>
      <c r="EXR159" s="22"/>
      <c r="EXS159" s="22"/>
      <c r="EXT159" s="22"/>
      <c r="EXU159" s="22"/>
      <c r="EXV159" s="22"/>
      <c r="EXW159" s="22"/>
      <c r="EXX159" s="22"/>
      <c r="EXY159" s="22"/>
      <c r="EXZ159" s="22"/>
      <c r="EYA159" s="22"/>
      <c r="EYB159" s="22"/>
      <c r="EYC159" s="22"/>
      <c r="EYD159" s="22"/>
      <c r="EYE159" s="22"/>
      <c r="EYF159" s="22"/>
      <c r="EYG159" s="22"/>
      <c r="EYH159" s="22"/>
      <c r="EYI159" s="22"/>
      <c r="EYJ159" s="22"/>
      <c r="EYK159" s="22"/>
      <c r="EYL159" s="22"/>
      <c r="EYM159" s="22"/>
      <c r="EYN159" s="22"/>
      <c r="EYO159" s="22"/>
      <c r="EYP159" s="22"/>
      <c r="EYQ159" s="22"/>
      <c r="EYR159" s="22"/>
      <c r="EYS159" s="22"/>
      <c r="EYT159" s="22"/>
      <c r="EYU159" s="22"/>
      <c r="EYV159" s="22"/>
      <c r="EYW159" s="22"/>
      <c r="EYX159" s="22"/>
      <c r="EYY159" s="22"/>
      <c r="EYZ159" s="22"/>
      <c r="EZA159" s="22"/>
      <c r="EZB159" s="22"/>
      <c r="EZC159" s="22"/>
      <c r="EZD159" s="22"/>
      <c r="EZE159" s="22"/>
      <c r="EZF159" s="22"/>
      <c r="EZG159" s="22"/>
      <c r="EZH159" s="22"/>
      <c r="EZI159" s="22"/>
      <c r="EZJ159" s="22"/>
      <c r="EZK159" s="22"/>
      <c r="EZL159" s="22"/>
      <c r="EZM159" s="22"/>
      <c r="EZN159" s="22"/>
      <c r="EZO159" s="22"/>
      <c r="EZP159" s="22"/>
      <c r="EZQ159" s="22"/>
      <c r="EZR159" s="22"/>
      <c r="EZS159" s="22"/>
      <c r="EZT159" s="22"/>
      <c r="EZU159" s="22"/>
      <c r="EZV159" s="22"/>
      <c r="EZW159" s="22"/>
      <c r="EZX159" s="22"/>
      <c r="EZY159" s="22"/>
      <c r="EZZ159" s="22"/>
      <c r="FAA159" s="22"/>
      <c r="FAB159" s="22"/>
      <c r="FAC159" s="22"/>
      <c r="FAD159" s="22"/>
      <c r="FAE159" s="22"/>
      <c r="FAF159" s="22"/>
      <c r="FAG159" s="22"/>
      <c r="FAH159" s="22"/>
      <c r="FAI159" s="22"/>
      <c r="FAJ159" s="22"/>
      <c r="FAK159" s="22"/>
      <c r="FAL159" s="22"/>
      <c r="FAM159" s="22"/>
      <c r="FAN159" s="22"/>
      <c r="FAO159" s="22"/>
      <c r="FAP159" s="22"/>
      <c r="FAQ159" s="22"/>
      <c r="FAR159" s="22"/>
      <c r="FAS159" s="22"/>
      <c r="FAT159" s="22"/>
      <c r="FAU159" s="22"/>
      <c r="FAV159" s="22"/>
      <c r="FAW159" s="22"/>
      <c r="FAX159" s="22"/>
      <c r="FAY159" s="22"/>
      <c r="FAZ159" s="22"/>
      <c r="FBA159" s="22"/>
      <c r="FBB159" s="22"/>
      <c r="FBC159" s="22"/>
      <c r="FBD159" s="22"/>
      <c r="FBE159" s="22"/>
      <c r="FBF159" s="22"/>
      <c r="FBG159" s="22"/>
      <c r="FBH159" s="22"/>
      <c r="FBI159" s="22"/>
      <c r="FBJ159" s="22"/>
      <c r="FBK159" s="22"/>
      <c r="FBL159" s="22"/>
      <c r="FBM159" s="22"/>
      <c r="FBN159" s="22"/>
      <c r="FBO159" s="22"/>
      <c r="FBP159" s="22"/>
      <c r="FBQ159" s="22"/>
      <c r="FBR159" s="22"/>
      <c r="FBS159" s="22"/>
      <c r="FBT159" s="22"/>
      <c r="FBU159" s="22"/>
      <c r="FBV159" s="22"/>
      <c r="FBW159" s="22"/>
      <c r="FBX159" s="22"/>
      <c r="FBY159" s="22"/>
      <c r="FBZ159" s="22"/>
      <c r="FCA159" s="22"/>
      <c r="FCB159" s="22"/>
      <c r="FCC159" s="22"/>
      <c r="FCD159" s="22"/>
      <c r="FCE159" s="22"/>
      <c r="FCF159" s="22"/>
      <c r="FCG159" s="22"/>
      <c r="FCH159" s="22"/>
      <c r="FCI159" s="22"/>
      <c r="FCJ159" s="22"/>
      <c r="FCK159" s="22"/>
      <c r="FCL159" s="22"/>
      <c r="FCM159" s="22"/>
      <c r="FCN159" s="22"/>
      <c r="FCO159" s="22"/>
      <c r="FCP159" s="22"/>
      <c r="FCQ159" s="22"/>
      <c r="FCR159" s="22"/>
      <c r="FCS159" s="22"/>
      <c r="FCT159" s="22"/>
      <c r="FCU159" s="22"/>
      <c r="FCV159" s="22"/>
      <c r="FCW159" s="22"/>
      <c r="FCX159" s="22"/>
      <c r="FCY159" s="22"/>
      <c r="FCZ159" s="22"/>
      <c r="FDA159" s="22"/>
      <c r="FDB159" s="22"/>
      <c r="FDC159" s="22"/>
      <c r="FDD159" s="22"/>
      <c r="FDE159" s="22"/>
      <c r="FDF159" s="22"/>
      <c r="FDG159" s="22"/>
      <c r="FDH159" s="22"/>
      <c r="FDI159" s="22"/>
      <c r="FDJ159" s="22"/>
      <c r="FDK159" s="22"/>
      <c r="FDL159" s="22"/>
      <c r="FDM159" s="22"/>
      <c r="FDN159" s="22"/>
      <c r="FDO159" s="22"/>
      <c r="FDP159" s="22"/>
      <c r="FDQ159" s="22"/>
      <c r="FDR159" s="22"/>
      <c r="FDS159" s="22"/>
      <c r="FDT159" s="22"/>
      <c r="FDU159" s="22"/>
      <c r="FDV159" s="22"/>
      <c r="FDW159" s="22"/>
      <c r="FDX159" s="22"/>
      <c r="FDY159" s="22"/>
      <c r="FDZ159" s="22"/>
      <c r="FEA159" s="22"/>
      <c r="FEB159" s="22"/>
      <c r="FEC159" s="22"/>
      <c r="FED159" s="22"/>
      <c r="FEE159" s="22"/>
      <c r="FEF159" s="22"/>
      <c r="FEG159" s="22"/>
      <c r="FEH159" s="22"/>
      <c r="FEI159" s="22"/>
      <c r="FEJ159" s="22"/>
      <c r="FEK159" s="22"/>
      <c r="FEL159" s="22"/>
      <c r="FEM159" s="22"/>
      <c r="FEN159" s="22"/>
      <c r="FEO159" s="22"/>
      <c r="FEP159" s="22"/>
      <c r="FEQ159" s="22"/>
      <c r="FER159" s="22"/>
      <c r="FES159" s="22"/>
      <c r="FET159" s="22"/>
      <c r="FEU159" s="22"/>
      <c r="FEV159" s="22"/>
      <c r="FEW159" s="22"/>
      <c r="FEX159" s="22"/>
      <c r="FEY159" s="22"/>
      <c r="FEZ159" s="22"/>
      <c r="FFA159" s="22"/>
      <c r="FFB159" s="22"/>
      <c r="FFC159" s="22"/>
      <c r="FFD159" s="22"/>
      <c r="FFE159" s="22"/>
      <c r="FFF159" s="22"/>
      <c r="FFG159" s="22"/>
      <c r="FFH159" s="22"/>
      <c r="FFI159" s="22"/>
      <c r="FFJ159" s="22"/>
      <c r="FFK159" s="22"/>
      <c r="FFL159" s="22"/>
      <c r="FFM159" s="22"/>
      <c r="FFN159" s="22"/>
      <c r="FFO159" s="22"/>
      <c r="FFP159" s="22"/>
      <c r="FFQ159" s="22"/>
      <c r="FFR159" s="22"/>
      <c r="FFS159" s="22"/>
      <c r="FFT159" s="22"/>
      <c r="FFU159" s="22"/>
      <c r="FFV159" s="22"/>
      <c r="FFW159" s="22"/>
      <c r="FFX159" s="22"/>
      <c r="FFY159" s="22"/>
      <c r="FFZ159" s="22"/>
      <c r="FGA159" s="22"/>
      <c r="FGB159" s="22"/>
      <c r="FGC159" s="22"/>
      <c r="FGD159" s="22"/>
      <c r="FGE159" s="22"/>
      <c r="FGF159" s="22"/>
      <c r="FGG159" s="22"/>
      <c r="FGH159" s="22"/>
      <c r="FGI159" s="22"/>
      <c r="FGJ159" s="22"/>
      <c r="FGK159" s="22"/>
      <c r="FGL159" s="22"/>
      <c r="FGM159" s="22"/>
      <c r="FGN159" s="22"/>
      <c r="FGO159" s="22"/>
      <c r="FGP159" s="22"/>
      <c r="FGQ159" s="22"/>
      <c r="FGR159" s="22"/>
      <c r="FGS159" s="22"/>
      <c r="FGT159" s="22"/>
      <c r="FGU159" s="22"/>
      <c r="FGV159" s="22"/>
      <c r="FGW159" s="22"/>
      <c r="FGX159" s="22"/>
      <c r="FGY159" s="22"/>
      <c r="FGZ159" s="22"/>
      <c r="FHA159" s="22"/>
      <c r="FHB159" s="22"/>
      <c r="FHC159" s="22"/>
      <c r="FHD159" s="22"/>
      <c r="FHE159" s="22"/>
      <c r="FHF159" s="22"/>
      <c r="FHG159" s="22"/>
      <c r="FHH159" s="22"/>
      <c r="FHI159" s="22"/>
      <c r="FHJ159" s="22"/>
      <c r="FHK159" s="22"/>
      <c r="FHL159" s="22"/>
      <c r="FHM159" s="22"/>
      <c r="FHN159" s="22"/>
      <c r="FHO159" s="22"/>
      <c r="FHP159" s="22"/>
      <c r="FHQ159" s="22"/>
      <c r="FHR159" s="22"/>
      <c r="FHS159" s="22"/>
      <c r="FHT159" s="22"/>
      <c r="FHU159" s="22"/>
      <c r="FHV159" s="22"/>
      <c r="FHW159" s="22"/>
      <c r="FHX159" s="22"/>
      <c r="FHY159" s="22"/>
      <c r="FHZ159" s="22"/>
      <c r="FIA159" s="22"/>
      <c r="FIB159" s="22"/>
      <c r="FIC159" s="22"/>
      <c r="FID159" s="22"/>
      <c r="FIE159" s="22"/>
      <c r="FIF159" s="22"/>
      <c r="FIG159" s="22"/>
      <c r="FIH159" s="22"/>
      <c r="FII159" s="22"/>
      <c r="FIJ159" s="22"/>
      <c r="FIK159" s="22"/>
      <c r="FIL159" s="22"/>
      <c r="FIM159" s="22"/>
      <c r="FIN159" s="22"/>
      <c r="FIO159" s="22"/>
      <c r="FIP159" s="22"/>
      <c r="FIQ159" s="22"/>
      <c r="FIR159" s="22"/>
      <c r="FIS159" s="22"/>
      <c r="FIT159" s="22"/>
      <c r="FIU159" s="22"/>
      <c r="FIV159" s="22"/>
      <c r="FIW159" s="22"/>
      <c r="FIX159" s="22"/>
      <c r="FIY159" s="22"/>
      <c r="FIZ159" s="22"/>
      <c r="FJA159" s="22"/>
      <c r="FJB159" s="22"/>
      <c r="FJC159" s="22"/>
      <c r="FJD159" s="22"/>
      <c r="FJE159" s="22"/>
      <c r="FJF159" s="22"/>
      <c r="FJG159" s="22"/>
      <c r="FJH159" s="22"/>
      <c r="FJI159" s="22"/>
      <c r="FJJ159" s="22"/>
      <c r="FJK159" s="22"/>
      <c r="FJL159" s="22"/>
      <c r="FJM159" s="22"/>
      <c r="FJN159" s="22"/>
      <c r="FJO159" s="22"/>
      <c r="FJP159" s="22"/>
      <c r="FJQ159" s="22"/>
      <c r="FJR159" s="22"/>
      <c r="FJS159" s="22"/>
      <c r="FJT159" s="22"/>
      <c r="FJU159" s="22"/>
      <c r="FJV159" s="22"/>
      <c r="FJW159" s="22"/>
      <c r="FJX159" s="22"/>
      <c r="FJY159" s="22"/>
      <c r="FJZ159" s="22"/>
      <c r="FKA159" s="22"/>
      <c r="FKB159" s="22"/>
      <c r="FKC159" s="22"/>
      <c r="FKD159" s="22"/>
      <c r="FKE159" s="22"/>
      <c r="FKF159" s="22"/>
      <c r="FKG159" s="22"/>
      <c r="FKH159" s="22"/>
      <c r="FKI159" s="22"/>
      <c r="FKJ159" s="22"/>
      <c r="FKK159" s="22"/>
      <c r="FKL159" s="22"/>
      <c r="FKM159" s="22"/>
      <c r="FKN159" s="22"/>
      <c r="FKO159" s="22"/>
      <c r="FKP159" s="22"/>
      <c r="FKQ159" s="22"/>
      <c r="FKR159" s="22"/>
      <c r="FKS159" s="22"/>
      <c r="FKT159" s="22"/>
      <c r="FKU159" s="22"/>
      <c r="FKV159" s="22"/>
      <c r="FKW159" s="22"/>
      <c r="FKX159" s="22"/>
      <c r="FKY159" s="22"/>
      <c r="FKZ159" s="22"/>
      <c r="FLA159" s="22"/>
      <c r="FLB159" s="22"/>
      <c r="FLC159" s="22"/>
      <c r="FLD159" s="22"/>
      <c r="FLE159" s="22"/>
      <c r="FLF159" s="22"/>
      <c r="FLG159" s="22"/>
      <c r="FLH159" s="22"/>
      <c r="FLI159" s="22"/>
      <c r="FLJ159" s="22"/>
      <c r="FLK159" s="22"/>
      <c r="FLL159" s="22"/>
      <c r="FLM159" s="22"/>
      <c r="FLN159" s="22"/>
      <c r="FLO159" s="22"/>
      <c r="FLP159" s="22"/>
      <c r="FLQ159" s="22"/>
      <c r="FLR159" s="22"/>
      <c r="FLS159" s="22"/>
      <c r="FLT159" s="22"/>
      <c r="FLU159" s="22"/>
      <c r="FLV159" s="22"/>
      <c r="FLW159" s="22"/>
      <c r="FLX159" s="22"/>
      <c r="FLY159" s="22"/>
      <c r="FLZ159" s="22"/>
      <c r="FMA159" s="22"/>
      <c r="FMB159" s="22"/>
      <c r="FMC159" s="22"/>
      <c r="FMD159" s="22"/>
      <c r="FME159" s="22"/>
      <c r="FMF159" s="22"/>
      <c r="FMG159" s="22"/>
      <c r="FMH159" s="22"/>
      <c r="FMI159" s="22"/>
      <c r="FMJ159" s="22"/>
      <c r="FMK159" s="22"/>
      <c r="FML159" s="22"/>
      <c r="FMM159" s="22"/>
      <c r="FMN159" s="22"/>
      <c r="FMO159" s="22"/>
      <c r="FMP159" s="22"/>
      <c r="FMQ159" s="22"/>
      <c r="FMR159" s="22"/>
      <c r="FMS159" s="22"/>
      <c r="FMT159" s="22"/>
      <c r="FMU159" s="22"/>
      <c r="FMV159" s="22"/>
      <c r="FMW159" s="22"/>
      <c r="FMX159" s="22"/>
      <c r="FMY159" s="22"/>
      <c r="FMZ159" s="22"/>
      <c r="FNA159" s="22"/>
      <c r="FNB159" s="22"/>
      <c r="FNC159" s="22"/>
      <c r="FND159" s="22"/>
      <c r="FNE159" s="22"/>
      <c r="FNF159" s="22"/>
      <c r="FNG159" s="22"/>
      <c r="FNH159" s="22"/>
      <c r="FNI159" s="22"/>
      <c r="FNJ159" s="22"/>
      <c r="FNK159" s="22"/>
      <c r="FNL159" s="22"/>
      <c r="FNM159" s="22"/>
      <c r="FNN159" s="22"/>
      <c r="FNO159" s="22"/>
      <c r="FNP159" s="22"/>
      <c r="FNQ159" s="22"/>
      <c r="FNR159" s="22"/>
      <c r="FNS159" s="22"/>
      <c r="FNT159" s="22"/>
      <c r="FNU159" s="22"/>
      <c r="FNV159" s="22"/>
      <c r="FNW159" s="22"/>
      <c r="FNX159" s="22"/>
      <c r="FNY159" s="22"/>
      <c r="FNZ159" s="22"/>
      <c r="FOA159" s="22"/>
      <c r="FOB159" s="22"/>
      <c r="FOC159" s="22"/>
      <c r="FOD159" s="22"/>
      <c r="FOE159" s="22"/>
      <c r="FOF159" s="22"/>
      <c r="FOG159" s="22"/>
      <c r="FOH159" s="22"/>
      <c r="FOI159" s="22"/>
      <c r="FOJ159" s="22"/>
      <c r="FOK159" s="22"/>
      <c r="FOL159" s="22"/>
      <c r="FOM159" s="22"/>
      <c r="FON159" s="22"/>
      <c r="FOO159" s="22"/>
      <c r="FOP159" s="22"/>
      <c r="FOQ159" s="22"/>
      <c r="FOR159" s="22"/>
      <c r="FOS159" s="22"/>
      <c r="FOT159" s="22"/>
      <c r="FOU159" s="22"/>
      <c r="FOV159" s="22"/>
      <c r="FOW159" s="22"/>
      <c r="FOX159" s="22"/>
      <c r="FOY159" s="22"/>
      <c r="FOZ159" s="22"/>
      <c r="FPA159" s="22"/>
      <c r="FPB159" s="22"/>
      <c r="FPC159" s="22"/>
      <c r="FPD159" s="22"/>
      <c r="FPE159" s="22"/>
      <c r="FPF159" s="22"/>
      <c r="FPG159" s="22"/>
      <c r="FPH159" s="22"/>
      <c r="FPI159" s="22"/>
      <c r="FPJ159" s="22"/>
      <c r="FPK159" s="22"/>
      <c r="FPL159" s="22"/>
      <c r="FPM159" s="22"/>
      <c r="FPN159" s="22"/>
      <c r="FPO159" s="22"/>
      <c r="FPP159" s="22"/>
      <c r="FPQ159" s="22"/>
      <c r="FPR159" s="22"/>
      <c r="FPS159" s="22"/>
      <c r="FPT159" s="22"/>
      <c r="FPU159" s="22"/>
      <c r="FPV159" s="22"/>
      <c r="FPW159" s="22"/>
      <c r="FPX159" s="22"/>
      <c r="FPY159" s="22"/>
      <c r="FPZ159" s="22"/>
      <c r="FQA159" s="22"/>
      <c r="FQB159" s="22"/>
      <c r="FQC159" s="22"/>
      <c r="FQD159" s="22"/>
      <c r="FQE159" s="22"/>
      <c r="FQF159" s="22"/>
      <c r="FQG159" s="22"/>
      <c r="FQH159" s="22"/>
      <c r="FQI159" s="22"/>
      <c r="FQJ159" s="22"/>
      <c r="FQK159" s="22"/>
      <c r="FQL159" s="22"/>
      <c r="FQM159" s="22"/>
      <c r="FQN159" s="22"/>
      <c r="FQO159" s="22"/>
      <c r="FQP159" s="22"/>
      <c r="FQQ159" s="22"/>
      <c r="FQR159" s="22"/>
      <c r="FQS159" s="22"/>
      <c r="FQT159" s="22"/>
      <c r="FQU159" s="22"/>
      <c r="FQV159" s="22"/>
      <c r="FQW159" s="22"/>
      <c r="FQX159" s="22"/>
      <c r="FQY159" s="22"/>
      <c r="FQZ159" s="22"/>
      <c r="FRA159" s="22"/>
      <c r="FRB159" s="22"/>
      <c r="FRC159" s="22"/>
      <c r="FRD159" s="22"/>
      <c r="FRE159" s="22"/>
      <c r="FRF159" s="22"/>
      <c r="FRG159" s="22"/>
      <c r="FRH159" s="22"/>
      <c r="FRI159" s="22"/>
      <c r="FRJ159" s="22"/>
      <c r="FRK159" s="22"/>
      <c r="FRL159" s="22"/>
      <c r="FRM159" s="22"/>
      <c r="FRN159" s="22"/>
      <c r="FRO159" s="22"/>
      <c r="FRP159" s="22"/>
      <c r="FRQ159" s="22"/>
      <c r="FRR159" s="22"/>
      <c r="FRS159" s="22"/>
      <c r="FRT159" s="22"/>
      <c r="FRU159" s="22"/>
      <c r="FRV159" s="22"/>
      <c r="FRW159" s="22"/>
      <c r="FRX159" s="22"/>
      <c r="FRY159" s="22"/>
      <c r="FRZ159" s="22"/>
      <c r="FSA159" s="22"/>
      <c r="FSB159" s="22"/>
      <c r="FSC159" s="22"/>
      <c r="FSD159" s="22"/>
      <c r="FSE159" s="22"/>
      <c r="FSF159" s="22"/>
      <c r="FSG159" s="22"/>
      <c r="FSH159" s="22"/>
      <c r="FSI159" s="22"/>
      <c r="FSJ159" s="22"/>
      <c r="FSK159" s="22"/>
      <c r="FSL159" s="22"/>
      <c r="FSM159" s="22"/>
      <c r="FSN159" s="22"/>
      <c r="FSO159" s="22"/>
      <c r="FSP159" s="22"/>
      <c r="FSQ159" s="22"/>
      <c r="FSR159" s="22"/>
      <c r="FSS159" s="22"/>
      <c r="FST159" s="22"/>
      <c r="FSU159" s="22"/>
      <c r="FSV159" s="22"/>
      <c r="FSW159" s="22"/>
      <c r="FSX159" s="22"/>
      <c r="FSY159" s="22"/>
      <c r="FSZ159" s="22"/>
      <c r="FTA159" s="22"/>
      <c r="FTB159" s="22"/>
      <c r="FTC159" s="22"/>
      <c r="FTD159" s="22"/>
      <c r="FTE159" s="22"/>
      <c r="FTF159" s="22"/>
      <c r="FTG159" s="22"/>
      <c r="FTH159" s="22"/>
      <c r="FTI159" s="22"/>
      <c r="FTJ159" s="22"/>
      <c r="FTK159" s="22"/>
      <c r="FTL159" s="22"/>
      <c r="FTM159" s="22"/>
      <c r="FTN159" s="22"/>
      <c r="FTO159" s="22"/>
      <c r="FTP159" s="22"/>
      <c r="FTQ159" s="22"/>
      <c r="FTR159" s="22"/>
      <c r="FTS159" s="22"/>
      <c r="FTT159" s="22"/>
      <c r="FTU159" s="22"/>
      <c r="FTV159" s="22"/>
      <c r="FTW159" s="22"/>
      <c r="FTX159" s="22"/>
      <c r="FTY159" s="22"/>
      <c r="FTZ159" s="22"/>
      <c r="FUA159" s="22"/>
      <c r="FUB159" s="22"/>
      <c r="FUC159" s="22"/>
      <c r="FUD159" s="22"/>
      <c r="FUE159" s="22"/>
      <c r="FUF159" s="22"/>
      <c r="FUG159" s="22"/>
      <c r="FUH159" s="22"/>
      <c r="FUI159" s="22"/>
      <c r="FUJ159" s="22"/>
      <c r="FUK159" s="22"/>
      <c r="FUL159" s="22"/>
      <c r="FUM159" s="22"/>
      <c r="FUN159" s="22"/>
      <c r="FUO159" s="22"/>
      <c r="FUP159" s="22"/>
      <c r="FUQ159" s="22"/>
      <c r="FUR159" s="22"/>
      <c r="FUS159" s="22"/>
      <c r="FUT159" s="22"/>
      <c r="FUU159" s="22"/>
      <c r="FUV159" s="22"/>
      <c r="FUW159" s="22"/>
      <c r="FUX159" s="22"/>
      <c r="FUY159" s="22"/>
      <c r="FUZ159" s="22"/>
      <c r="FVA159" s="22"/>
      <c r="FVB159" s="22"/>
      <c r="FVC159" s="22"/>
      <c r="FVD159" s="22"/>
      <c r="FVE159" s="22"/>
      <c r="FVF159" s="22"/>
      <c r="FVG159" s="22"/>
      <c r="FVH159" s="22"/>
      <c r="FVI159" s="22"/>
      <c r="FVJ159" s="22"/>
      <c r="FVK159" s="22"/>
      <c r="FVL159" s="22"/>
      <c r="FVM159" s="22"/>
      <c r="FVN159" s="22"/>
      <c r="FVO159" s="22"/>
      <c r="FVP159" s="22"/>
      <c r="FVQ159" s="22"/>
      <c r="FVR159" s="22"/>
      <c r="FVS159" s="22"/>
      <c r="FVT159" s="22"/>
      <c r="FVU159" s="22"/>
      <c r="FVV159" s="22"/>
      <c r="FVW159" s="22"/>
      <c r="FVX159" s="22"/>
      <c r="FVY159" s="22"/>
      <c r="FVZ159" s="22"/>
      <c r="FWA159" s="22"/>
      <c r="FWB159" s="22"/>
      <c r="FWC159" s="22"/>
      <c r="FWD159" s="22"/>
      <c r="FWE159" s="22"/>
      <c r="FWF159" s="22"/>
      <c r="FWG159" s="22"/>
      <c r="FWH159" s="22"/>
      <c r="FWI159" s="22"/>
      <c r="FWJ159" s="22"/>
      <c r="FWK159" s="22"/>
      <c r="FWL159" s="22"/>
      <c r="FWM159" s="22"/>
      <c r="FWN159" s="22"/>
      <c r="FWO159" s="22"/>
      <c r="FWP159" s="22"/>
      <c r="FWQ159" s="22"/>
      <c r="FWR159" s="22"/>
      <c r="FWS159" s="22"/>
      <c r="FWT159" s="22"/>
      <c r="FWU159" s="22"/>
      <c r="FWV159" s="22"/>
      <c r="FWW159" s="22"/>
      <c r="FWX159" s="22"/>
      <c r="FWY159" s="22"/>
      <c r="FWZ159" s="22"/>
      <c r="FXA159" s="22"/>
      <c r="FXB159" s="22"/>
      <c r="FXC159" s="22"/>
      <c r="FXD159" s="22"/>
      <c r="FXE159" s="22"/>
      <c r="FXF159" s="22"/>
      <c r="FXG159" s="22"/>
      <c r="FXH159" s="22"/>
      <c r="FXI159" s="22"/>
      <c r="FXJ159" s="22"/>
      <c r="FXK159" s="22"/>
      <c r="FXL159" s="22"/>
      <c r="FXM159" s="22"/>
      <c r="FXN159" s="22"/>
      <c r="FXO159" s="22"/>
      <c r="FXP159" s="22"/>
      <c r="FXQ159" s="22"/>
      <c r="FXR159" s="22"/>
      <c r="FXS159" s="22"/>
      <c r="FXT159" s="22"/>
      <c r="FXU159" s="22"/>
      <c r="FXV159" s="22"/>
      <c r="FXW159" s="22"/>
      <c r="FXX159" s="22"/>
      <c r="FXY159" s="22"/>
      <c r="FXZ159" s="22"/>
      <c r="FYA159" s="22"/>
      <c r="FYB159" s="22"/>
      <c r="FYC159" s="22"/>
      <c r="FYD159" s="22"/>
      <c r="FYE159" s="22"/>
      <c r="FYF159" s="22"/>
      <c r="FYG159" s="22"/>
      <c r="FYH159" s="22"/>
      <c r="FYI159" s="22"/>
      <c r="FYJ159" s="22"/>
      <c r="FYK159" s="22"/>
      <c r="FYL159" s="22"/>
      <c r="FYM159" s="22"/>
      <c r="FYN159" s="22"/>
      <c r="FYO159" s="22"/>
      <c r="FYP159" s="22"/>
      <c r="FYQ159" s="22"/>
      <c r="FYR159" s="22"/>
      <c r="FYS159" s="22"/>
      <c r="FYT159" s="22"/>
      <c r="FYU159" s="22"/>
      <c r="FYV159" s="22"/>
      <c r="FYW159" s="22"/>
      <c r="FYX159" s="22"/>
      <c r="FYY159" s="22"/>
      <c r="FYZ159" s="22"/>
      <c r="FZA159" s="22"/>
      <c r="FZB159" s="22"/>
      <c r="FZC159" s="22"/>
      <c r="FZD159" s="22"/>
      <c r="FZE159" s="22"/>
      <c r="FZF159" s="22"/>
      <c r="FZG159" s="22"/>
      <c r="FZH159" s="22"/>
      <c r="FZI159" s="22"/>
      <c r="FZJ159" s="22"/>
      <c r="FZK159" s="22"/>
      <c r="FZL159" s="22"/>
      <c r="FZM159" s="22"/>
      <c r="FZN159" s="22"/>
      <c r="FZO159" s="22"/>
      <c r="FZP159" s="22"/>
      <c r="FZQ159" s="22"/>
      <c r="FZR159" s="22"/>
      <c r="FZS159" s="22"/>
      <c r="FZT159" s="22"/>
      <c r="FZU159" s="22"/>
      <c r="FZV159" s="22"/>
      <c r="FZW159" s="22"/>
      <c r="FZX159" s="22"/>
      <c r="FZY159" s="22"/>
      <c r="FZZ159" s="22"/>
      <c r="GAA159" s="22"/>
      <c r="GAB159" s="22"/>
      <c r="GAC159" s="22"/>
      <c r="GAD159" s="22"/>
      <c r="GAE159" s="22"/>
      <c r="GAF159" s="22"/>
      <c r="GAG159" s="22"/>
      <c r="GAH159" s="22"/>
      <c r="GAI159" s="22"/>
      <c r="GAJ159" s="22"/>
      <c r="GAK159" s="22"/>
      <c r="GAL159" s="22"/>
      <c r="GAM159" s="22"/>
      <c r="GAN159" s="22"/>
      <c r="GAO159" s="22"/>
      <c r="GAP159" s="22"/>
      <c r="GAQ159" s="22"/>
      <c r="GAR159" s="22"/>
      <c r="GAS159" s="22"/>
      <c r="GAT159" s="22"/>
      <c r="GAU159" s="22"/>
      <c r="GAV159" s="22"/>
      <c r="GAW159" s="22"/>
      <c r="GAX159" s="22"/>
      <c r="GAY159" s="22"/>
      <c r="GAZ159" s="22"/>
      <c r="GBA159" s="22"/>
      <c r="GBB159" s="22"/>
      <c r="GBC159" s="22"/>
      <c r="GBD159" s="22"/>
      <c r="GBE159" s="22"/>
      <c r="GBF159" s="22"/>
      <c r="GBG159" s="22"/>
      <c r="GBH159" s="22"/>
      <c r="GBI159" s="22"/>
      <c r="GBJ159" s="22"/>
      <c r="GBK159" s="22"/>
      <c r="GBL159" s="22"/>
      <c r="GBM159" s="22"/>
      <c r="GBN159" s="22"/>
      <c r="GBO159" s="22"/>
      <c r="GBP159" s="22"/>
      <c r="GBQ159" s="22"/>
      <c r="GBR159" s="22"/>
      <c r="GBS159" s="22"/>
      <c r="GBT159" s="22"/>
      <c r="GBU159" s="22"/>
      <c r="GBV159" s="22"/>
      <c r="GBW159" s="22"/>
      <c r="GBX159" s="22"/>
      <c r="GBY159" s="22"/>
      <c r="GBZ159" s="22"/>
      <c r="GCA159" s="22"/>
      <c r="GCB159" s="22"/>
      <c r="GCC159" s="22"/>
      <c r="GCD159" s="22"/>
      <c r="GCE159" s="22"/>
      <c r="GCF159" s="22"/>
      <c r="GCG159" s="22"/>
      <c r="GCH159" s="22"/>
      <c r="GCI159" s="22"/>
      <c r="GCJ159" s="22"/>
      <c r="GCK159" s="22"/>
      <c r="GCL159" s="22"/>
      <c r="GCM159" s="22"/>
      <c r="GCN159" s="22"/>
      <c r="GCO159" s="22"/>
      <c r="GCP159" s="22"/>
      <c r="GCQ159" s="22"/>
      <c r="GCR159" s="22"/>
      <c r="GCS159" s="22"/>
      <c r="GCT159" s="22"/>
      <c r="GCU159" s="22"/>
      <c r="GCV159" s="22"/>
      <c r="GCW159" s="22"/>
      <c r="GCX159" s="22"/>
      <c r="GCY159" s="22"/>
      <c r="GCZ159" s="22"/>
      <c r="GDA159" s="22"/>
      <c r="GDB159" s="22"/>
      <c r="GDC159" s="22"/>
      <c r="GDD159" s="22"/>
      <c r="GDE159" s="22"/>
      <c r="GDF159" s="22"/>
      <c r="GDG159" s="22"/>
      <c r="GDH159" s="22"/>
      <c r="GDI159" s="22"/>
      <c r="GDJ159" s="22"/>
      <c r="GDK159" s="22"/>
      <c r="GDL159" s="22"/>
      <c r="GDM159" s="22"/>
      <c r="GDN159" s="22"/>
      <c r="GDO159" s="22"/>
      <c r="GDP159" s="22"/>
      <c r="GDQ159" s="22"/>
      <c r="GDR159" s="22"/>
      <c r="GDS159" s="22"/>
      <c r="GDT159" s="22"/>
      <c r="GDU159" s="22"/>
      <c r="GDV159" s="22"/>
      <c r="GDW159" s="22"/>
      <c r="GDX159" s="22"/>
      <c r="GDY159" s="22"/>
      <c r="GDZ159" s="22"/>
      <c r="GEA159" s="22"/>
      <c r="GEB159" s="22"/>
      <c r="GEC159" s="22"/>
      <c r="GED159" s="22"/>
      <c r="GEE159" s="22"/>
      <c r="GEF159" s="22"/>
      <c r="GEG159" s="22"/>
      <c r="GEH159" s="22"/>
      <c r="GEI159" s="22"/>
      <c r="GEJ159" s="22"/>
      <c r="GEK159" s="22"/>
      <c r="GEL159" s="22"/>
      <c r="GEM159" s="22"/>
      <c r="GEN159" s="22"/>
      <c r="GEO159" s="22"/>
      <c r="GEP159" s="22"/>
      <c r="GEQ159" s="22"/>
      <c r="GER159" s="22"/>
      <c r="GES159" s="22"/>
      <c r="GET159" s="22"/>
      <c r="GEU159" s="22"/>
      <c r="GEV159" s="22"/>
      <c r="GEW159" s="22"/>
      <c r="GEX159" s="22"/>
      <c r="GEY159" s="22"/>
      <c r="GEZ159" s="22"/>
      <c r="GFA159" s="22"/>
      <c r="GFB159" s="22"/>
      <c r="GFC159" s="22"/>
      <c r="GFD159" s="22"/>
      <c r="GFE159" s="22"/>
      <c r="GFF159" s="22"/>
      <c r="GFG159" s="22"/>
      <c r="GFH159" s="22"/>
      <c r="GFI159" s="22"/>
      <c r="GFJ159" s="22"/>
      <c r="GFK159" s="22"/>
      <c r="GFL159" s="22"/>
      <c r="GFM159" s="22"/>
      <c r="GFN159" s="22"/>
      <c r="GFO159" s="22"/>
      <c r="GFP159" s="22"/>
      <c r="GFQ159" s="22"/>
      <c r="GFR159" s="22"/>
      <c r="GFS159" s="22"/>
      <c r="GFT159" s="22"/>
      <c r="GFU159" s="22"/>
      <c r="GFV159" s="22"/>
      <c r="GFW159" s="22"/>
      <c r="GFX159" s="22"/>
      <c r="GFY159" s="22"/>
      <c r="GFZ159" s="22"/>
      <c r="GGA159" s="22"/>
      <c r="GGB159" s="22"/>
      <c r="GGC159" s="22"/>
      <c r="GGD159" s="22"/>
      <c r="GGE159" s="22"/>
      <c r="GGF159" s="22"/>
      <c r="GGG159" s="22"/>
      <c r="GGH159" s="22"/>
      <c r="GGI159" s="22"/>
      <c r="GGJ159" s="22"/>
      <c r="GGK159" s="22"/>
      <c r="GGL159" s="22"/>
      <c r="GGM159" s="22"/>
      <c r="GGN159" s="22"/>
      <c r="GGO159" s="22"/>
      <c r="GGP159" s="22"/>
      <c r="GGQ159" s="22"/>
      <c r="GGR159" s="22"/>
      <c r="GGS159" s="22"/>
      <c r="GGT159" s="22"/>
      <c r="GGU159" s="22"/>
      <c r="GGV159" s="22"/>
      <c r="GGW159" s="22"/>
      <c r="GGX159" s="22"/>
      <c r="GGY159" s="22"/>
      <c r="GGZ159" s="22"/>
      <c r="GHA159" s="22"/>
      <c r="GHB159" s="22"/>
      <c r="GHC159" s="22"/>
      <c r="GHD159" s="22"/>
      <c r="GHE159" s="22"/>
      <c r="GHF159" s="22"/>
      <c r="GHG159" s="22"/>
      <c r="GHH159" s="22"/>
      <c r="GHI159" s="22"/>
      <c r="GHJ159" s="22"/>
      <c r="GHK159" s="22"/>
      <c r="GHL159" s="22"/>
      <c r="GHM159" s="22"/>
      <c r="GHN159" s="22"/>
      <c r="GHO159" s="22"/>
      <c r="GHP159" s="22"/>
      <c r="GHQ159" s="22"/>
      <c r="GHR159" s="22"/>
      <c r="GHS159" s="22"/>
      <c r="GHT159" s="22"/>
      <c r="GHU159" s="22"/>
      <c r="GHV159" s="22"/>
      <c r="GHW159" s="22"/>
      <c r="GHX159" s="22"/>
      <c r="GHY159" s="22"/>
      <c r="GHZ159" s="22"/>
      <c r="GIA159" s="22"/>
      <c r="GIB159" s="22"/>
      <c r="GIC159" s="22"/>
      <c r="GID159" s="22"/>
      <c r="GIE159" s="22"/>
      <c r="GIF159" s="22"/>
      <c r="GIG159" s="22"/>
      <c r="GIH159" s="22"/>
      <c r="GII159" s="22"/>
      <c r="GIJ159" s="22"/>
      <c r="GIK159" s="22"/>
      <c r="GIL159" s="22"/>
      <c r="GIM159" s="22"/>
      <c r="GIN159" s="22"/>
      <c r="GIO159" s="22"/>
      <c r="GIP159" s="22"/>
      <c r="GIQ159" s="22"/>
      <c r="GIR159" s="22"/>
      <c r="GIS159" s="22"/>
      <c r="GIT159" s="22"/>
      <c r="GIU159" s="22"/>
      <c r="GIV159" s="22"/>
      <c r="GIW159" s="22"/>
      <c r="GIX159" s="22"/>
      <c r="GIY159" s="22"/>
      <c r="GIZ159" s="22"/>
      <c r="GJA159" s="22"/>
      <c r="GJB159" s="22"/>
      <c r="GJC159" s="22"/>
      <c r="GJD159" s="22"/>
      <c r="GJE159" s="22"/>
      <c r="GJF159" s="22"/>
      <c r="GJG159" s="22"/>
      <c r="GJH159" s="22"/>
      <c r="GJI159" s="22"/>
      <c r="GJJ159" s="22"/>
      <c r="GJK159" s="22"/>
      <c r="GJL159" s="22"/>
      <c r="GJM159" s="22"/>
      <c r="GJN159" s="22"/>
      <c r="GJO159" s="22"/>
      <c r="GJP159" s="22"/>
      <c r="GJQ159" s="22"/>
      <c r="GJR159" s="22"/>
      <c r="GJS159" s="22"/>
      <c r="GJT159" s="22"/>
      <c r="GJU159" s="22"/>
      <c r="GJV159" s="22"/>
      <c r="GJW159" s="22"/>
      <c r="GJX159" s="22"/>
      <c r="GJY159" s="22"/>
      <c r="GJZ159" s="22"/>
      <c r="GKA159" s="22"/>
      <c r="GKB159" s="22"/>
      <c r="GKC159" s="22"/>
      <c r="GKD159" s="22"/>
      <c r="GKE159" s="22"/>
      <c r="GKF159" s="22"/>
      <c r="GKG159" s="22"/>
      <c r="GKH159" s="22"/>
      <c r="GKI159" s="22"/>
      <c r="GKJ159" s="22"/>
      <c r="GKK159" s="22"/>
      <c r="GKL159" s="22"/>
      <c r="GKM159" s="22"/>
      <c r="GKN159" s="22"/>
      <c r="GKO159" s="22"/>
      <c r="GKP159" s="22"/>
      <c r="GKQ159" s="22"/>
      <c r="GKR159" s="22"/>
      <c r="GKS159" s="22"/>
      <c r="GKT159" s="22"/>
      <c r="GKU159" s="22"/>
      <c r="GKV159" s="22"/>
      <c r="GKW159" s="22"/>
      <c r="GKX159" s="22"/>
      <c r="GKY159" s="22"/>
      <c r="GKZ159" s="22"/>
      <c r="GLA159" s="22"/>
      <c r="GLB159" s="22"/>
      <c r="GLC159" s="22"/>
      <c r="GLD159" s="22"/>
      <c r="GLE159" s="22"/>
      <c r="GLF159" s="22"/>
      <c r="GLG159" s="22"/>
      <c r="GLH159" s="22"/>
      <c r="GLI159" s="22"/>
      <c r="GLJ159" s="22"/>
      <c r="GLK159" s="22"/>
      <c r="GLL159" s="22"/>
      <c r="GLM159" s="22"/>
      <c r="GLN159" s="22"/>
      <c r="GLO159" s="22"/>
      <c r="GLP159" s="22"/>
      <c r="GLQ159" s="22"/>
      <c r="GLR159" s="22"/>
      <c r="GLS159" s="22"/>
      <c r="GLT159" s="22"/>
      <c r="GLU159" s="22"/>
      <c r="GLV159" s="22"/>
      <c r="GLW159" s="22"/>
      <c r="GLX159" s="22"/>
      <c r="GLY159" s="22"/>
      <c r="GLZ159" s="22"/>
      <c r="GMA159" s="22"/>
      <c r="GMB159" s="22"/>
      <c r="GMC159" s="22"/>
      <c r="GMD159" s="22"/>
      <c r="GME159" s="22"/>
      <c r="GMF159" s="22"/>
      <c r="GMG159" s="22"/>
      <c r="GMH159" s="22"/>
      <c r="GMI159" s="22"/>
      <c r="GMJ159" s="22"/>
      <c r="GMK159" s="22"/>
      <c r="GML159" s="22"/>
      <c r="GMM159" s="22"/>
      <c r="GMN159" s="22"/>
      <c r="GMO159" s="22"/>
      <c r="GMP159" s="22"/>
      <c r="GMQ159" s="22"/>
      <c r="GMR159" s="22"/>
      <c r="GMS159" s="22"/>
      <c r="GMT159" s="22"/>
      <c r="GMU159" s="22"/>
      <c r="GMV159" s="22"/>
      <c r="GMW159" s="22"/>
      <c r="GMX159" s="22"/>
      <c r="GMY159" s="22"/>
      <c r="GMZ159" s="22"/>
      <c r="GNA159" s="22"/>
      <c r="GNB159" s="22"/>
      <c r="GNC159" s="22"/>
      <c r="GND159" s="22"/>
      <c r="GNE159" s="22"/>
      <c r="GNF159" s="22"/>
      <c r="GNG159" s="22"/>
      <c r="GNH159" s="22"/>
      <c r="GNI159" s="22"/>
      <c r="GNJ159" s="22"/>
      <c r="GNK159" s="22"/>
      <c r="GNL159" s="22"/>
      <c r="GNM159" s="22"/>
      <c r="GNN159" s="22"/>
      <c r="GNO159" s="22"/>
      <c r="GNP159" s="22"/>
      <c r="GNQ159" s="22"/>
      <c r="GNR159" s="22"/>
      <c r="GNS159" s="22"/>
      <c r="GNT159" s="22"/>
      <c r="GNU159" s="22"/>
      <c r="GNV159" s="22"/>
      <c r="GNW159" s="22"/>
      <c r="GNX159" s="22"/>
      <c r="GNY159" s="22"/>
      <c r="GNZ159" s="22"/>
      <c r="GOA159" s="22"/>
      <c r="GOB159" s="22"/>
      <c r="GOC159" s="22"/>
      <c r="GOD159" s="22"/>
      <c r="GOE159" s="22"/>
      <c r="GOF159" s="22"/>
      <c r="GOG159" s="22"/>
      <c r="GOH159" s="22"/>
      <c r="GOI159" s="22"/>
      <c r="GOJ159" s="22"/>
      <c r="GOK159" s="22"/>
      <c r="GOL159" s="22"/>
      <c r="GOM159" s="22"/>
      <c r="GON159" s="22"/>
      <c r="GOO159" s="22"/>
      <c r="GOP159" s="22"/>
      <c r="GOQ159" s="22"/>
      <c r="GOR159" s="22"/>
      <c r="GOS159" s="22"/>
      <c r="GOT159" s="22"/>
      <c r="GOU159" s="22"/>
      <c r="GOV159" s="22"/>
      <c r="GOW159" s="22"/>
      <c r="GOX159" s="22"/>
      <c r="GOY159" s="22"/>
      <c r="GOZ159" s="22"/>
      <c r="GPA159" s="22"/>
      <c r="GPB159" s="22"/>
      <c r="GPC159" s="22"/>
      <c r="GPD159" s="22"/>
      <c r="GPE159" s="22"/>
      <c r="GPF159" s="22"/>
      <c r="GPG159" s="22"/>
      <c r="GPH159" s="22"/>
      <c r="GPI159" s="22"/>
      <c r="GPJ159" s="22"/>
      <c r="GPK159" s="22"/>
      <c r="GPL159" s="22"/>
      <c r="GPM159" s="22"/>
      <c r="GPN159" s="22"/>
      <c r="GPO159" s="22"/>
      <c r="GPP159" s="22"/>
      <c r="GPQ159" s="22"/>
      <c r="GPR159" s="22"/>
      <c r="GPS159" s="22"/>
      <c r="GPT159" s="22"/>
      <c r="GPU159" s="22"/>
      <c r="GPV159" s="22"/>
      <c r="GPW159" s="22"/>
      <c r="GPX159" s="22"/>
      <c r="GPY159" s="22"/>
      <c r="GPZ159" s="22"/>
      <c r="GQA159" s="22"/>
      <c r="GQB159" s="22"/>
      <c r="GQC159" s="22"/>
      <c r="GQD159" s="22"/>
      <c r="GQE159" s="22"/>
      <c r="GQF159" s="22"/>
      <c r="GQG159" s="22"/>
      <c r="GQH159" s="22"/>
      <c r="GQI159" s="22"/>
      <c r="GQJ159" s="22"/>
      <c r="GQK159" s="22"/>
      <c r="GQL159" s="22"/>
      <c r="GQM159" s="22"/>
      <c r="GQN159" s="22"/>
      <c r="GQO159" s="22"/>
      <c r="GQP159" s="22"/>
      <c r="GQQ159" s="22"/>
      <c r="GQR159" s="22"/>
      <c r="GQS159" s="22"/>
      <c r="GQT159" s="22"/>
      <c r="GQU159" s="22"/>
      <c r="GQV159" s="22"/>
      <c r="GQW159" s="22"/>
      <c r="GQX159" s="22"/>
      <c r="GQY159" s="22"/>
      <c r="GQZ159" s="22"/>
      <c r="GRA159" s="22"/>
      <c r="GRB159" s="22"/>
      <c r="GRC159" s="22"/>
      <c r="GRD159" s="22"/>
      <c r="GRE159" s="22"/>
      <c r="GRF159" s="22"/>
      <c r="GRG159" s="22"/>
      <c r="GRH159" s="22"/>
      <c r="GRI159" s="22"/>
      <c r="GRJ159" s="22"/>
      <c r="GRK159" s="22"/>
      <c r="GRL159" s="22"/>
      <c r="GRM159" s="22"/>
      <c r="GRN159" s="22"/>
      <c r="GRO159" s="22"/>
      <c r="GRP159" s="22"/>
      <c r="GRQ159" s="22"/>
      <c r="GRR159" s="22"/>
      <c r="GRS159" s="22"/>
      <c r="GRT159" s="22"/>
      <c r="GRU159" s="22"/>
      <c r="GRV159" s="22"/>
      <c r="GRW159" s="22"/>
      <c r="GRX159" s="22"/>
      <c r="GRY159" s="22"/>
      <c r="GRZ159" s="22"/>
      <c r="GSA159" s="22"/>
      <c r="GSB159" s="22"/>
      <c r="GSC159" s="22"/>
      <c r="GSD159" s="22"/>
      <c r="GSE159" s="22"/>
      <c r="GSF159" s="22"/>
      <c r="GSG159" s="22"/>
      <c r="GSH159" s="22"/>
      <c r="GSI159" s="22"/>
      <c r="GSJ159" s="22"/>
      <c r="GSK159" s="22"/>
      <c r="GSL159" s="22"/>
      <c r="GSM159" s="22"/>
      <c r="GSN159" s="22"/>
      <c r="GSO159" s="22"/>
      <c r="GSP159" s="22"/>
      <c r="GSQ159" s="22"/>
      <c r="GSR159" s="22"/>
      <c r="GSS159" s="22"/>
      <c r="GST159" s="22"/>
      <c r="GSU159" s="22"/>
      <c r="GSV159" s="22"/>
      <c r="GSW159" s="22"/>
      <c r="GSX159" s="22"/>
      <c r="GSY159" s="22"/>
      <c r="GSZ159" s="22"/>
      <c r="GTA159" s="22"/>
      <c r="GTB159" s="22"/>
      <c r="GTC159" s="22"/>
      <c r="GTD159" s="22"/>
      <c r="GTE159" s="22"/>
      <c r="GTF159" s="22"/>
      <c r="GTG159" s="22"/>
      <c r="GTH159" s="22"/>
      <c r="GTI159" s="22"/>
      <c r="GTJ159" s="22"/>
      <c r="GTK159" s="22"/>
      <c r="GTL159" s="22"/>
      <c r="GTM159" s="22"/>
      <c r="GTN159" s="22"/>
      <c r="GTO159" s="22"/>
      <c r="GTP159" s="22"/>
      <c r="GTQ159" s="22"/>
      <c r="GTR159" s="22"/>
      <c r="GTS159" s="22"/>
      <c r="GTT159" s="22"/>
      <c r="GTU159" s="22"/>
      <c r="GTV159" s="22"/>
      <c r="GTW159" s="22"/>
      <c r="GTX159" s="22"/>
      <c r="GTY159" s="22"/>
      <c r="GTZ159" s="22"/>
      <c r="GUA159" s="22"/>
      <c r="GUB159" s="22"/>
      <c r="GUC159" s="22"/>
      <c r="GUD159" s="22"/>
      <c r="GUE159" s="22"/>
      <c r="GUF159" s="22"/>
      <c r="GUG159" s="22"/>
      <c r="GUH159" s="22"/>
      <c r="GUI159" s="22"/>
      <c r="GUJ159" s="22"/>
      <c r="GUK159" s="22"/>
      <c r="GUL159" s="22"/>
      <c r="GUM159" s="22"/>
      <c r="GUN159" s="22"/>
      <c r="GUO159" s="22"/>
      <c r="GUP159" s="22"/>
      <c r="GUQ159" s="22"/>
      <c r="GUR159" s="22"/>
      <c r="GUS159" s="22"/>
      <c r="GUT159" s="22"/>
      <c r="GUU159" s="22"/>
      <c r="GUV159" s="22"/>
      <c r="GUW159" s="22"/>
      <c r="GUX159" s="22"/>
      <c r="GUY159" s="22"/>
      <c r="GUZ159" s="22"/>
      <c r="GVA159" s="22"/>
      <c r="GVB159" s="22"/>
      <c r="GVC159" s="22"/>
      <c r="GVD159" s="22"/>
      <c r="GVE159" s="22"/>
      <c r="GVF159" s="22"/>
      <c r="GVG159" s="22"/>
      <c r="GVH159" s="22"/>
      <c r="GVI159" s="22"/>
      <c r="GVJ159" s="22"/>
      <c r="GVK159" s="22"/>
      <c r="GVL159" s="22"/>
      <c r="GVM159" s="22"/>
      <c r="GVN159" s="22"/>
      <c r="GVO159" s="22"/>
      <c r="GVP159" s="22"/>
      <c r="GVQ159" s="22"/>
      <c r="GVR159" s="22"/>
      <c r="GVS159" s="22"/>
      <c r="GVT159" s="22"/>
      <c r="GVU159" s="22"/>
      <c r="GVV159" s="22"/>
      <c r="GVW159" s="22"/>
      <c r="GVX159" s="22"/>
      <c r="GVY159" s="22"/>
      <c r="GVZ159" s="22"/>
      <c r="GWA159" s="22"/>
      <c r="GWB159" s="22"/>
      <c r="GWC159" s="22"/>
      <c r="GWD159" s="22"/>
      <c r="GWE159" s="22"/>
      <c r="GWF159" s="22"/>
      <c r="GWG159" s="22"/>
      <c r="GWH159" s="22"/>
      <c r="GWI159" s="22"/>
      <c r="GWJ159" s="22"/>
      <c r="GWK159" s="22"/>
      <c r="GWL159" s="22"/>
      <c r="GWM159" s="22"/>
      <c r="GWN159" s="22"/>
      <c r="GWO159" s="22"/>
      <c r="GWP159" s="22"/>
      <c r="GWQ159" s="22"/>
      <c r="GWR159" s="22"/>
      <c r="GWS159" s="22"/>
      <c r="GWT159" s="22"/>
      <c r="GWU159" s="22"/>
      <c r="GWV159" s="22"/>
      <c r="GWW159" s="22"/>
      <c r="GWX159" s="22"/>
      <c r="GWY159" s="22"/>
      <c r="GWZ159" s="22"/>
      <c r="GXA159" s="22"/>
      <c r="GXB159" s="22"/>
      <c r="GXC159" s="22"/>
      <c r="GXD159" s="22"/>
      <c r="GXE159" s="22"/>
      <c r="GXF159" s="22"/>
      <c r="GXG159" s="22"/>
      <c r="GXH159" s="22"/>
      <c r="GXI159" s="22"/>
      <c r="GXJ159" s="22"/>
      <c r="GXK159" s="22"/>
      <c r="GXL159" s="22"/>
      <c r="GXM159" s="22"/>
      <c r="GXN159" s="22"/>
      <c r="GXO159" s="22"/>
      <c r="GXP159" s="22"/>
      <c r="GXQ159" s="22"/>
      <c r="GXR159" s="22"/>
      <c r="GXS159" s="22"/>
      <c r="GXT159" s="22"/>
      <c r="GXU159" s="22"/>
      <c r="GXV159" s="22"/>
      <c r="GXW159" s="22"/>
      <c r="GXX159" s="22"/>
      <c r="GXY159" s="22"/>
      <c r="GXZ159" s="22"/>
      <c r="GYA159" s="22"/>
      <c r="GYB159" s="22"/>
      <c r="GYC159" s="22"/>
      <c r="GYD159" s="22"/>
      <c r="GYE159" s="22"/>
      <c r="GYF159" s="22"/>
      <c r="GYG159" s="22"/>
      <c r="GYH159" s="22"/>
      <c r="GYI159" s="22"/>
      <c r="GYJ159" s="22"/>
      <c r="GYK159" s="22"/>
      <c r="GYL159" s="22"/>
      <c r="GYM159" s="22"/>
      <c r="GYN159" s="22"/>
      <c r="GYO159" s="22"/>
      <c r="GYP159" s="22"/>
      <c r="GYQ159" s="22"/>
      <c r="GYR159" s="22"/>
      <c r="GYS159" s="22"/>
      <c r="GYT159" s="22"/>
      <c r="GYU159" s="22"/>
      <c r="GYV159" s="22"/>
      <c r="GYW159" s="22"/>
      <c r="GYX159" s="22"/>
      <c r="GYY159" s="22"/>
      <c r="GYZ159" s="22"/>
      <c r="GZA159" s="22"/>
      <c r="GZB159" s="22"/>
      <c r="GZC159" s="22"/>
      <c r="GZD159" s="22"/>
      <c r="GZE159" s="22"/>
      <c r="GZF159" s="22"/>
      <c r="GZG159" s="22"/>
      <c r="GZH159" s="22"/>
      <c r="GZI159" s="22"/>
      <c r="GZJ159" s="22"/>
      <c r="GZK159" s="22"/>
      <c r="GZL159" s="22"/>
      <c r="GZM159" s="22"/>
      <c r="GZN159" s="22"/>
      <c r="GZO159" s="22"/>
      <c r="GZP159" s="22"/>
      <c r="GZQ159" s="22"/>
      <c r="GZR159" s="22"/>
      <c r="GZS159" s="22"/>
      <c r="GZT159" s="22"/>
      <c r="GZU159" s="22"/>
      <c r="GZV159" s="22"/>
      <c r="GZW159" s="22"/>
      <c r="GZX159" s="22"/>
      <c r="GZY159" s="22"/>
      <c r="GZZ159" s="22"/>
      <c r="HAA159" s="22"/>
      <c r="HAB159" s="22"/>
      <c r="HAC159" s="22"/>
      <c r="HAD159" s="22"/>
      <c r="HAE159" s="22"/>
      <c r="HAF159" s="22"/>
      <c r="HAG159" s="22"/>
      <c r="HAH159" s="22"/>
      <c r="HAI159" s="22"/>
      <c r="HAJ159" s="22"/>
      <c r="HAK159" s="22"/>
      <c r="HAL159" s="22"/>
      <c r="HAM159" s="22"/>
      <c r="HAN159" s="22"/>
      <c r="HAO159" s="22"/>
      <c r="HAP159" s="22"/>
      <c r="HAQ159" s="22"/>
      <c r="HAR159" s="22"/>
      <c r="HAS159" s="22"/>
      <c r="HAT159" s="22"/>
      <c r="HAU159" s="22"/>
      <c r="HAV159" s="22"/>
      <c r="HAW159" s="22"/>
      <c r="HAX159" s="22"/>
      <c r="HAY159" s="22"/>
      <c r="HAZ159" s="22"/>
      <c r="HBA159" s="22"/>
      <c r="HBB159" s="22"/>
      <c r="HBC159" s="22"/>
      <c r="HBD159" s="22"/>
      <c r="HBE159" s="22"/>
      <c r="HBF159" s="22"/>
      <c r="HBG159" s="22"/>
      <c r="HBH159" s="22"/>
      <c r="HBI159" s="22"/>
      <c r="HBJ159" s="22"/>
      <c r="HBK159" s="22"/>
      <c r="HBL159" s="22"/>
      <c r="HBM159" s="22"/>
      <c r="HBN159" s="22"/>
      <c r="HBO159" s="22"/>
      <c r="HBP159" s="22"/>
      <c r="HBQ159" s="22"/>
      <c r="HBR159" s="22"/>
      <c r="HBS159" s="22"/>
      <c r="HBT159" s="22"/>
      <c r="HBU159" s="22"/>
      <c r="HBV159" s="22"/>
      <c r="HBW159" s="22"/>
      <c r="HBX159" s="22"/>
      <c r="HBY159" s="22"/>
      <c r="HBZ159" s="22"/>
      <c r="HCA159" s="22"/>
      <c r="HCB159" s="22"/>
      <c r="HCC159" s="22"/>
      <c r="HCD159" s="22"/>
      <c r="HCE159" s="22"/>
      <c r="HCF159" s="22"/>
      <c r="HCG159" s="22"/>
      <c r="HCH159" s="22"/>
      <c r="HCI159" s="22"/>
      <c r="HCJ159" s="22"/>
      <c r="HCK159" s="22"/>
      <c r="HCL159" s="22"/>
      <c r="HCM159" s="22"/>
      <c r="HCN159" s="22"/>
      <c r="HCO159" s="22"/>
      <c r="HCP159" s="22"/>
      <c r="HCQ159" s="22"/>
      <c r="HCR159" s="22"/>
      <c r="HCS159" s="22"/>
      <c r="HCT159" s="22"/>
      <c r="HCU159" s="22"/>
      <c r="HCV159" s="22"/>
      <c r="HCW159" s="22"/>
      <c r="HCX159" s="22"/>
      <c r="HCY159" s="22"/>
      <c r="HCZ159" s="22"/>
      <c r="HDA159" s="22"/>
      <c r="HDB159" s="22"/>
      <c r="HDC159" s="22"/>
      <c r="HDD159" s="22"/>
      <c r="HDE159" s="22"/>
      <c r="HDF159" s="22"/>
      <c r="HDG159" s="22"/>
      <c r="HDH159" s="22"/>
      <c r="HDI159" s="22"/>
      <c r="HDJ159" s="22"/>
      <c r="HDK159" s="22"/>
      <c r="HDL159" s="22"/>
      <c r="HDM159" s="22"/>
      <c r="HDN159" s="22"/>
      <c r="HDO159" s="22"/>
      <c r="HDP159" s="22"/>
      <c r="HDQ159" s="22"/>
      <c r="HDR159" s="22"/>
      <c r="HDS159" s="22"/>
      <c r="HDT159" s="22"/>
      <c r="HDU159" s="22"/>
      <c r="HDV159" s="22"/>
      <c r="HDW159" s="22"/>
      <c r="HDX159" s="22"/>
      <c r="HDY159" s="22"/>
      <c r="HDZ159" s="22"/>
      <c r="HEA159" s="22"/>
      <c r="HEB159" s="22"/>
      <c r="HEC159" s="22"/>
      <c r="HED159" s="22"/>
      <c r="HEE159" s="22"/>
      <c r="HEF159" s="22"/>
      <c r="HEG159" s="22"/>
      <c r="HEH159" s="22"/>
      <c r="HEI159" s="22"/>
      <c r="HEJ159" s="22"/>
      <c r="HEK159" s="22"/>
      <c r="HEL159" s="22"/>
      <c r="HEM159" s="22"/>
      <c r="HEN159" s="22"/>
      <c r="HEO159" s="22"/>
      <c r="HEP159" s="22"/>
      <c r="HEQ159" s="22"/>
      <c r="HER159" s="22"/>
      <c r="HES159" s="22"/>
      <c r="HET159" s="22"/>
      <c r="HEU159" s="22"/>
      <c r="HEV159" s="22"/>
      <c r="HEW159" s="22"/>
      <c r="HEX159" s="22"/>
      <c r="HEY159" s="22"/>
      <c r="HEZ159" s="22"/>
      <c r="HFA159" s="22"/>
      <c r="HFB159" s="22"/>
      <c r="HFC159" s="22"/>
      <c r="HFD159" s="22"/>
      <c r="HFE159" s="22"/>
      <c r="HFF159" s="22"/>
      <c r="HFG159" s="22"/>
      <c r="HFH159" s="22"/>
      <c r="HFI159" s="22"/>
      <c r="HFJ159" s="22"/>
      <c r="HFK159" s="22"/>
      <c r="HFL159" s="22"/>
      <c r="HFM159" s="22"/>
      <c r="HFN159" s="22"/>
      <c r="HFO159" s="22"/>
      <c r="HFP159" s="22"/>
      <c r="HFQ159" s="22"/>
      <c r="HFR159" s="22"/>
      <c r="HFS159" s="22"/>
      <c r="HFT159" s="22"/>
      <c r="HFU159" s="22"/>
      <c r="HFV159" s="22"/>
      <c r="HFW159" s="22"/>
      <c r="HFX159" s="22"/>
      <c r="HFY159" s="22"/>
      <c r="HFZ159" s="22"/>
      <c r="HGA159" s="22"/>
      <c r="HGB159" s="22"/>
      <c r="HGC159" s="22"/>
      <c r="HGD159" s="22"/>
      <c r="HGE159" s="22"/>
      <c r="HGF159" s="22"/>
      <c r="HGG159" s="22"/>
      <c r="HGH159" s="22"/>
      <c r="HGI159" s="22"/>
      <c r="HGJ159" s="22"/>
      <c r="HGK159" s="22"/>
      <c r="HGL159" s="22"/>
      <c r="HGM159" s="22"/>
      <c r="HGN159" s="22"/>
      <c r="HGO159" s="22"/>
      <c r="HGP159" s="22"/>
      <c r="HGQ159" s="22"/>
      <c r="HGR159" s="22"/>
      <c r="HGS159" s="22"/>
      <c r="HGT159" s="22"/>
      <c r="HGU159" s="22"/>
      <c r="HGV159" s="22"/>
      <c r="HGW159" s="22"/>
      <c r="HGX159" s="22"/>
      <c r="HGY159" s="22"/>
      <c r="HGZ159" s="22"/>
      <c r="HHA159" s="22"/>
      <c r="HHB159" s="22"/>
      <c r="HHC159" s="22"/>
      <c r="HHD159" s="22"/>
      <c r="HHE159" s="22"/>
      <c r="HHF159" s="22"/>
      <c r="HHG159" s="22"/>
      <c r="HHH159" s="22"/>
      <c r="HHI159" s="22"/>
      <c r="HHJ159" s="22"/>
      <c r="HHK159" s="22"/>
      <c r="HHL159" s="22"/>
      <c r="HHM159" s="22"/>
      <c r="HHN159" s="22"/>
      <c r="HHO159" s="22"/>
      <c r="HHP159" s="22"/>
      <c r="HHQ159" s="22"/>
      <c r="HHR159" s="22"/>
      <c r="HHS159" s="22"/>
      <c r="HHT159" s="22"/>
      <c r="HHU159" s="22"/>
      <c r="HHV159" s="22"/>
      <c r="HHW159" s="22"/>
      <c r="HHX159" s="22"/>
      <c r="HHY159" s="22"/>
      <c r="HHZ159" s="22"/>
      <c r="HIA159" s="22"/>
      <c r="HIB159" s="22"/>
      <c r="HIC159" s="22"/>
      <c r="HID159" s="22"/>
      <c r="HIE159" s="22"/>
      <c r="HIF159" s="22"/>
      <c r="HIG159" s="22"/>
      <c r="HIH159" s="22"/>
      <c r="HII159" s="22"/>
      <c r="HIJ159" s="22"/>
      <c r="HIK159" s="22"/>
      <c r="HIL159" s="22"/>
      <c r="HIM159" s="22"/>
      <c r="HIN159" s="22"/>
      <c r="HIO159" s="22"/>
      <c r="HIP159" s="22"/>
      <c r="HIQ159" s="22"/>
      <c r="HIR159" s="22"/>
      <c r="HIS159" s="22"/>
      <c r="HIT159" s="22"/>
      <c r="HIU159" s="22"/>
      <c r="HIV159" s="22"/>
      <c r="HIW159" s="22"/>
      <c r="HIX159" s="22"/>
      <c r="HIY159" s="22"/>
      <c r="HIZ159" s="22"/>
      <c r="HJA159" s="22"/>
      <c r="HJB159" s="22"/>
      <c r="HJC159" s="22"/>
      <c r="HJD159" s="22"/>
      <c r="HJE159" s="22"/>
      <c r="HJF159" s="22"/>
      <c r="HJG159" s="22"/>
      <c r="HJH159" s="22"/>
      <c r="HJI159" s="22"/>
      <c r="HJJ159" s="22"/>
      <c r="HJK159" s="22"/>
      <c r="HJL159" s="22"/>
      <c r="HJM159" s="22"/>
      <c r="HJN159" s="22"/>
      <c r="HJO159" s="22"/>
      <c r="HJP159" s="22"/>
      <c r="HJQ159" s="22"/>
      <c r="HJR159" s="22"/>
      <c r="HJS159" s="22"/>
      <c r="HJT159" s="22"/>
      <c r="HJU159" s="22"/>
      <c r="HJV159" s="22"/>
      <c r="HJW159" s="22"/>
      <c r="HJX159" s="22"/>
      <c r="HJY159" s="22"/>
      <c r="HJZ159" s="22"/>
      <c r="HKA159" s="22"/>
      <c r="HKB159" s="22"/>
      <c r="HKC159" s="22"/>
      <c r="HKD159" s="22"/>
      <c r="HKE159" s="22"/>
      <c r="HKF159" s="22"/>
      <c r="HKG159" s="22"/>
      <c r="HKH159" s="22"/>
      <c r="HKI159" s="22"/>
      <c r="HKJ159" s="22"/>
      <c r="HKK159" s="22"/>
      <c r="HKL159" s="22"/>
      <c r="HKM159" s="22"/>
      <c r="HKN159" s="22"/>
      <c r="HKO159" s="22"/>
      <c r="HKP159" s="22"/>
      <c r="HKQ159" s="22"/>
      <c r="HKR159" s="22"/>
      <c r="HKS159" s="22"/>
      <c r="HKT159" s="22"/>
      <c r="HKU159" s="22"/>
      <c r="HKV159" s="22"/>
      <c r="HKW159" s="22"/>
      <c r="HKX159" s="22"/>
      <c r="HKY159" s="22"/>
      <c r="HKZ159" s="22"/>
      <c r="HLA159" s="22"/>
      <c r="HLB159" s="22"/>
      <c r="HLC159" s="22"/>
      <c r="HLD159" s="22"/>
      <c r="HLE159" s="22"/>
      <c r="HLF159" s="22"/>
      <c r="HLG159" s="22"/>
      <c r="HLH159" s="22"/>
      <c r="HLI159" s="22"/>
      <c r="HLJ159" s="22"/>
      <c r="HLK159" s="22"/>
      <c r="HLL159" s="22"/>
      <c r="HLM159" s="22"/>
      <c r="HLN159" s="22"/>
      <c r="HLO159" s="22"/>
      <c r="HLP159" s="22"/>
      <c r="HLQ159" s="22"/>
      <c r="HLR159" s="22"/>
      <c r="HLS159" s="22"/>
      <c r="HLT159" s="22"/>
      <c r="HLU159" s="22"/>
      <c r="HLV159" s="22"/>
      <c r="HLW159" s="22"/>
      <c r="HLX159" s="22"/>
      <c r="HLY159" s="22"/>
      <c r="HLZ159" s="22"/>
      <c r="HMA159" s="22"/>
      <c r="HMB159" s="22"/>
      <c r="HMC159" s="22"/>
      <c r="HMD159" s="22"/>
      <c r="HME159" s="22"/>
      <c r="HMF159" s="22"/>
      <c r="HMG159" s="22"/>
      <c r="HMH159" s="22"/>
      <c r="HMI159" s="22"/>
      <c r="HMJ159" s="22"/>
      <c r="HMK159" s="22"/>
      <c r="HML159" s="22"/>
      <c r="HMM159" s="22"/>
      <c r="HMN159" s="22"/>
      <c r="HMO159" s="22"/>
      <c r="HMP159" s="22"/>
      <c r="HMQ159" s="22"/>
      <c r="HMR159" s="22"/>
      <c r="HMS159" s="22"/>
      <c r="HMT159" s="22"/>
      <c r="HMU159" s="22"/>
      <c r="HMV159" s="22"/>
      <c r="HMW159" s="22"/>
      <c r="HMX159" s="22"/>
      <c r="HMY159" s="22"/>
      <c r="HMZ159" s="22"/>
      <c r="HNA159" s="22"/>
      <c r="HNB159" s="22"/>
      <c r="HNC159" s="22"/>
      <c r="HND159" s="22"/>
      <c r="HNE159" s="22"/>
      <c r="HNF159" s="22"/>
      <c r="HNG159" s="22"/>
      <c r="HNH159" s="22"/>
      <c r="HNI159" s="22"/>
      <c r="HNJ159" s="22"/>
      <c r="HNK159" s="22"/>
      <c r="HNL159" s="22"/>
      <c r="HNM159" s="22"/>
      <c r="HNN159" s="22"/>
      <c r="HNO159" s="22"/>
      <c r="HNP159" s="22"/>
      <c r="HNQ159" s="22"/>
      <c r="HNR159" s="22"/>
      <c r="HNS159" s="22"/>
      <c r="HNT159" s="22"/>
      <c r="HNU159" s="22"/>
      <c r="HNV159" s="22"/>
      <c r="HNW159" s="22"/>
      <c r="HNX159" s="22"/>
      <c r="HNY159" s="22"/>
      <c r="HNZ159" s="22"/>
      <c r="HOA159" s="22"/>
      <c r="HOB159" s="22"/>
      <c r="HOC159" s="22"/>
      <c r="HOD159" s="22"/>
      <c r="HOE159" s="22"/>
      <c r="HOF159" s="22"/>
      <c r="HOG159" s="22"/>
      <c r="HOH159" s="22"/>
      <c r="HOI159" s="22"/>
      <c r="HOJ159" s="22"/>
      <c r="HOK159" s="22"/>
      <c r="HOL159" s="22"/>
      <c r="HOM159" s="22"/>
      <c r="HON159" s="22"/>
      <c r="HOO159" s="22"/>
      <c r="HOP159" s="22"/>
      <c r="HOQ159" s="22"/>
      <c r="HOR159" s="22"/>
      <c r="HOS159" s="22"/>
      <c r="HOT159" s="22"/>
      <c r="HOU159" s="22"/>
      <c r="HOV159" s="22"/>
      <c r="HOW159" s="22"/>
      <c r="HOX159" s="22"/>
      <c r="HOY159" s="22"/>
      <c r="HOZ159" s="22"/>
      <c r="HPA159" s="22"/>
      <c r="HPB159" s="22"/>
      <c r="HPC159" s="22"/>
      <c r="HPD159" s="22"/>
      <c r="HPE159" s="22"/>
      <c r="HPF159" s="22"/>
      <c r="HPG159" s="22"/>
      <c r="HPH159" s="22"/>
      <c r="HPI159" s="22"/>
      <c r="HPJ159" s="22"/>
      <c r="HPK159" s="22"/>
      <c r="HPL159" s="22"/>
      <c r="HPM159" s="22"/>
      <c r="HPN159" s="22"/>
      <c r="HPO159" s="22"/>
      <c r="HPP159" s="22"/>
      <c r="HPQ159" s="22"/>
      <c r="HPR159" s="22"/>
      <c r="HPS159" s="22"/>
      <c r="HPT159" s="22"/>
      <c r="HPU159" s="22"/>
      <c r="HPV159" s="22"/>
      <c r="HPW159" s="22"/>
      <c r="HPX159" s="22"/>
      <c r="HPY159" s="22"/>
      <c r="HPZ159" s="22"/>
      <c r="HQA159" s="22"/>
      <c r="HQB159" s="22"/>
      <c r="HQC159" s="22"/>
      <c r="HQD159" s="22"/>
      <c r="HQE159" s="22"/>
      <c r="HQF159" s="22"/>
      <c r="HQG159" s="22"/>
      <c r="HQH159" s="22"/>
      <c r="HQI159" s="22"/>
      <c r="HQJ159" s="22"/>
      <c r="HQK159" s="22"/>
      <c r="HQL159" s="22"/>
      <c r="HQM159" s="22"/>
      <c r="HQN159" s="22"/>
      <c r="HQO159" s="22"/>
      <c r="HQP159" s="22"/>
      <c r="HQQ159" s="22"/>
      <c r="HQR159" s="22"/>
      <c r="HQS159" s="22"/>
      <c r="HQT159" s="22"/>
      <c r="HQU159" s="22"/>
      <c r="HQV159" s="22"/>
      <c r="HQW159" s="22"/>
      <c r="HQX159" s="22"/>
      <c r="HQY159" s="22"/>
      <c r="HQZ159" s="22"/>
      <c r="HRA159" s="22"/>
      <c r="HRB159" s="22"/>
      <c r="HRC159" s="22"/>
      <c r="HRD159" s="22"/>
      <c r="HRE159" s="22"/>
      <c r="HRF159" s="22"/>
      <c r="HRG159" s="22"/>
      <c r="HRH159" s="22"/>
      <c r="HRI159" s="22"/>
      <c r="HRJ159" s="22"/>
      <c r="HRK159" s="22"/>
      <c r="HRL159" s="22"/>
      <c r="HRM159" s="22"/>
      <c r="HRN159" s="22"/>
      <c r="HRO159" s="22"/>
      <c r="HRP159" s="22"/>
      <c r="HRQ159" s="22"/>
      <c r="HRR159" s="22"/>
      <c r="HRS159" s="22"/>
      <c r="HRT159" s="22"/>
      <c r="HRU159" s="22"/>
      <c r="HRV159" s="22"/>
      <c r="HRW159" s="22"/>
      <c r="HRX159" s="22"/>
      <c r="HRY159" s="22"/>
      <c r="HRZ159" s="22"/>
      <c r="HSA159" s="22"/>
      <c r="HSB159" s="22"/>
      <c r="HSC159" s="22"/>
      <c r="HSD159" s="22"/>
      <c r="HSE159" s="22"/>
      <c r="HSF159" s="22"/>
      <c r="HSG159" s="22"/>
      <c r="HSH159" s="22"/>
      <c r="HSI159" s="22"/>
      <c r="HSJ159" s="22"/>
      <c r="HSK159" s="22"/>
      <c r="HSL159" s="22"/>
      <c r="HSM159" s="22"/>
      <c r="HSN159" s="22"/>
      <c r="HSO159" s="22"/>
      <c r="HSP159" s="22"/>
      <c r="HSQ159" s="22"/>
      <c r="HSR159" s="22"/>
      <c r="HSS159" s="22"/>
      <c r="HST159" s="22"/>
      <c r="HSU159" s="22"/>
      <c r="HSV159" s="22"/>
      <c r="HSW159" s="22"/>
      <c r="HSX159" s="22"/>
      <c r="HSY159" s="22"/>
      <c r="HSZ159" s="22"/>
      <c r="HTA159" s="22"/>
      <c r="HTB159" s="22"/>
      <c r="HTC159" s="22"/>
      <c r="HTD159" s="22"/>
      <c r="HTE159" s="22"/>
      <c r="HTF159" s="22"/>
      <c r="HTG159" s="22"/>
      <c r="HTH159" s="22"/>
      <c r="HTI159" s="22"/>
      <c r="HTJ159" s="22"/>
      <c r="HTK159" s="22"/>
      <c r="HTL159" s="22"/>
      <c r="HTM159" s="22"/>
      <c r="HTN159" s="22"/>
      <c r="HTO159" s="22"/>
      <c r="HTP159" s="22"/>
      <c r="HTQ159" s="22"/>
      <c r="HTR159" s="22"/>
      <c r="HTS159" s="22"/>
      <c r="HTT159" s="22"/>
      <c r="HTU159" s="22"/>
      <c r="HTV159" s="22"/>
      <c r="HTW159" s="22"/>
      <c r="HTX159" s="22"/>
      <c r="HTY159" s="22"/>
      <c r="HTZ159" s="22"/>
      <c r="HUA159" s="22"/>
      <c r="HUB159" s="22"/>
      <c r="HUC159" s="22"/>
      <c r="HUD159" s="22"/>
      <c r="HUE159" s="22"/>
      <c r="HUF159" s="22"/>
      <c r="HUG159" s="22"/>
      <c r="HUH159" s="22"/>
      <c r="HUI159" s="22"/>
      <c r="HUJ159" s="22"/>
      <c r="HUK159" s="22"/>
      <c r="HUL159" s="22"/>
      <c r="HUM159" s="22"/>
      <c r="HUN159" s="22"/>
      <c r="HUO159" s="22"/>
      <c r="HUP159" s="22"/>
      <c r="HUQ159" s="22"/>
      <c r="HUR159" s="22"/>
      <c r="HUS159" s="22"/>
      <c r="HUT159" s="22"/>
      <c r="HUU159" s="22"/>
      <c r="HUV159" s="22"/>
      <c r="HUW159" s="22"/>
      <c r="HUX159" s="22"/>
      <c r="HUY159" s="22"/>
      <c r="HUZ159" s="22"/>
      <c r="HVA159" s="22"/>
      <c r="HVB159" s="22"/>
      <c r="HVC159" s="22"/>
      <c r="HVD159" s="22"/>
      <c r="HVE159" s="22"/>
      <c r="HVF159" s="22"/>
      <c r="HVG159" s="22"/>
      <c r="HVH159" s="22"/>
      <c r="HVI159" s="22"/>
      <c r="HVJ159" s="22"/>
      <c r="HVK159" s="22"/>
      <c r="HVL159" s="22"/>
      <c r="HVM159" s="22"/>
      <c r="HVN159" s="22"/>
      <c r="HVO159" s="22"/>
      <c r="HVP159" s="22"/>
      <c r="HVQ159" s="22"/>
      <c r="HVR159" s="22"/>
      <c r="HVS159" s="22"/>
      <c r="HVT159" s="22"/>
      <c r="HVU159" s="22"/>
      <c r="HVV159" s="22"/>
      <c r="HVW159" s="22"/>
      <c r="HVX159" s="22"/>
      <c r="HVY159" s="22"/>
      <c r="HVZ159" s="22"/>
      <c r="HWA159" s="22"/>
      <c r="HWB159" s="22"/>
      <c r="HWC159" s="22"/>
      <c r="HWD159" s="22"/>
      <c r="HWE159" s="22"/>
      <c r="HWF159" s="22"/>
      <c r="HWG159" s="22"/>
      <c r="HWH159" s="22"/>
      <c r="HWI159" s="22"/>
      <c r="HWJ159" s="22"/>
      <c r="HWK159" s="22"/>
      <c r="HWL159" s="22"/>
      <c r="HWM159" s="22"/>
      <c r="HWN159" s="22"/>
      <c r="HWO159" s="22"/>
      <c r="HWP159" s="22"/>
      <c r="HWQ159" s="22"/>
      <c r="HWR159" s="22"/>
      <c r="HWS159" s="22"/>
      <c r="HWT159" s="22"/>
      <c r="HWU159" s="22"/>
      <c r="HWV159" s="22"/>
      <c r="HWW159" s="22"/>
      <c r="HWX159" s="22"/>
      <c r="HWY159" s="22"/>
      <c r="HWZ159" s="22"/>
      <c r="HXA159" s="22"/>
      <c r="HXB159" s="22"/>
      <c r="HXC159" s="22"/>
      <c r="HXD159" s="22"/>
      <c r="HXE159" s="22"/>
      <c r="HXF159" s="22"/>
      <c r="HXG159" s="22"/>
      <c r="HXH159" s="22"/>
      <c r="HXI159" s="22"/>
      <c r="HXJ159" s="22"/>
      <c r="HXK159" s="22"/>
      <c r="HXL159" s="22"/>
      <c r="HXM159" s="22"/>
      <c r="HXN159" s="22"/>
      <c r="HXO159" s="22"/>
      <c r="HXP159" s="22"/>
      <c r="HXQ159" s="22"/>
      <c r="HXR159" s="22"/>
      <c r="HXS159" s="22"/>
      <c r="HXT159" s="22"/>
      <c r="HXU159" s="22"/>
      <c r="HXV159" s="22"/>
      <c r="HXW159" s="22"/>
      <c r="HXX159" s="22"/>
      <c r="HXY159" s="22"/>
      <c r="HXZ159" s="22"/>
      <c r="HYA159" s="22"/>
      <c r="HYB159" s="22"/>
      <c r="HYC159" s="22"/>
      <c r="HYD159" s="22"/>
      <c r="HYE159" s="22"/>
      <c r="HYF159" s="22"/>
      <c r="HYG159" s="22"/>
      <c r="HYH159" s="22"/>
      <c r="HYI159" s="22"/>
      <c r="HYJ159" s="22"/>
      <c r="HYK159" s="22"/>
      <c r="HYL159" s="22"/>
      <c r="HYM159" s="22"/>
      <c r="HYN159" s="22"/>
      <c r="HYO159" s="22"/>
      <c r="HYP159" s="22"/>
      <c r="HYQ159" s="22"/>
      <c r="HYR159" s="22"/>
      <c r="HYS159" s="22"/>
      <c r="HYT159" s="22"/>
      <c r="HYU159" s="22"/>
      <c r="HYV159" s="22"/>
      <c r="HYW159" s="22"/>
      <c r="HYX159" s="22"/>
      <c r="HYY159" s="22"/>
      <c r="HYZ159" s="22"/>
      <c r="HZA159" s="22"/>
      <c r="HZB159" s="22"/>
      <c r="HZC159" s="22"/>
      <c r="HZD159" s="22"/>
      <c r="HZE159" s="22"/>
      <c r="HZF159" s="22"/>
      <c r="HZG159" s="22"/>
      <c r="HZH159" s="22"/>
      <c r="HZI159" s="22"/>
      <c r="HZJ159" s="22"/>
      <c r="HZK159" s="22"/>
      <c r="HZL159" s="22"/>
      <c r="HZM159" s="22"/>
      <c r="HZN159" s="22"/>
      <c r="HZO159" s="22"/>
      <c r="HZP159" s="22"/>
      <c r="HZQ159" s="22"/>
      <c r="HZR159" s="22"/>
      <c r="HZS159" s="22"/>
      <c r="HZT159" s="22"/>
      <c r="HZU159" s="22"/>
      <c r="HZV159" s="22"/>
      <c r="HZW159" s="22"/>
      <c r="HZX159" s="22"/>
      <c r="HZY159" s="22"/>
      <c r="HZZ159" s="22"/>
      <c r="IAA159" s="22"/>
      <c r="IAB159" s="22"/>
      <c r="IAC159" s="22"/>
      <c r="IAD159" s="22"/>
      <c r="IAE159" s="22"/>
      <c r="IAF159" s="22"/>
      <c r="IAG159" s="22"/>
      <c r="IAH159" s="22"/>
      <c r="IAI159" s="22"/>
      <c r="IAJ159" s="22"/>
      <c r="IAK159" s="22"/>
      <c r="IAL159" s="22"/>
      <c r="IAM159" s="22"/>
      <c r="IAN159" s="22"/>
      <c r="IAO159" s="22"/>
      <c r="IAP159" s="22"/>
      <c r="IAQ159" s="22"/>
      <c r="IAR159" s="22"/>
      <c r="IAS159" s="22"/>
      <c r="IAT159" s="22"/>
      <c r="IAU159" s="22"/>
      <c r="IAV159" s="22"/>
      <c r="IAW159" s="22"/>
      <c r="IAX159" s="22"/>
      <c r="IAY159" s="22"/>
      <c r="IAZ159" s="22"/>
      <c r="IBA159" s="22"/>
      <c r="IBB159" s="22"/>
      <c r="IBC159" s="22"/>
      <c r="IBD159" s="22"/>
      <c r="IBE159" s="22"/>
      <c r="IBF159" s="22"/>
      <c r="IBG159" s="22"/>
      <c r="IBH159" s="22"/>
      <c r="IBI159" s="22"/>
      <c r="IBJ159" s="22"/>
      <c r="IBK159" s="22"/>
      <c r="IBL159" s="22"/>
      <c r="IBM159" s="22"/>
      <c r="IBN159" s="22"/>
      <c r="IBO159" s="22"/>
      <c r="IBP159" s="22"/>
      <c r="IBQ159" s="22"/>
      <c r="IBR159" s="22"/>
      <c r="IBS159" s="22"/>
      <c r="IBT159" s="22"/>
      <c r="IBU159" s="22"/>
      <c r="IBV159" s="22"/>
      <c r="IBW159" s="22"/>
      <c r="IBX159" s="22"/>
      <c r="IBY159" s="22"/>
      <c r="IBZ159" s="22"/>
      <c r="ICA159" s="22"/>
      <c r="ICB159" s="22"/>
      <c r="ICC159" s="22"/>
      <c r="ICD159" s="22"/>
      <c r="ICE159" s="22"/>
      <c r="ICF159" s="22"/>
      <c r="ICG159" s="22"/>
      <c r="ICH159" s="22"/>
      <c r="ICI159" s="22"/>
      <c r="ICJ159" s="22"/>
      <c r="ICK159" s="22"/>
      <c r="ICL159" s="22"/>
      <c r="ICM159" s="22"/>
      <c r="ICN159" s="22"/>
      <c r="ICO159" s="22"/>
      <c r="ICP159" s="22"/>
      <c r="ICQ159" s="22"/>
      <c r="ICR159" s="22"/>
      <c r="ICS159" s="22"/>
      <c r="ICT159" s="22"/>
      <c r="ICU159" s="22"/>
      <c r="ICV159" s="22"/>
      <c r="ICW159" s="22"/>
      <c r="ICX159" s="22"/>
      <c r="ICY159" s="22"/>
      <c r="ICZ159" s="22"/>
      <c r="IDA159" s="22"/>
      <c r="IDB159" s="22"/>
      <c r="IDC159" s="22"/>
      <c r="IDD159" s="22"/>
      <c r="IDE159" s="22"/>
      <c r="IDF159" s="22"/>
      <c r="IDG159" s="22"/>
      <c r="IDH159" s="22"/>
      <c r="IDI159" s="22"/>
      <c r="IDJ159" s="22"/>
      <c r="IDK159" s="22"/>
      <c r="IDL159" s="22"/>
      <c r="IDM159" s="22"/>
      <c r="IDN159" s="22"/>
      <c r="IDO159" s="22"/>
      <c r="IDP159" s="22"/>
      <c r="IDQ159" s="22"/>
      <c r="IDR159" s="22"/>
      <c r="IDS159" s="22"/>
      <c r="IDT159" s="22"/>
      <c r="IDU159" s="22"/>
      <c r="IDV159" s="22"/>
      <c r="IDW159" s="22"/>
      <c r="IDX159" s="22"/>
      <c r="IDY159" s="22"/>
      <c r="IDZ159" s="22"/>
      <c r="IEA159" s="22"/>
      <c r="IEB159" s="22"/>
      <c r="IEC159" s="22"/>
      <c r="IED159" s="22"/>
      <c r="IEE159" s="22"/>
      <c r="IEF159" s="22"/>
      <c r="IEG159" s="22"/>
      <c r="IEH159" s="22"/>
      <c r="IEI159" s="22"/>
      <c r="IEJ159" s="22"/>
      <c r="IEK159" s="22"/>
      <c r="IEL159" s="22"/>
      <c r="IEM159" s="22"/>
      <c r="IEN159" s="22"/>
      <c r="IEO159" s="22"/>
      <c r="IEP159" s="22"/>
      <c r="IEQ159" s="22"/>
      <c r="IER159" s="22"/>
      <c r="IES159" s="22"/>
      <c r="IET159" s="22"/>
      <c r="IEU159" s="22"/>
      <c r="IEV159" s="22"/>
      <c r="IEW159" s="22"/>
      <c r="IEX159" s="22"/>
      <c r="IEY159" s="22"/>
      <c r="IEZ159" s="22"/>
      <c r="IFA159" s="22"/>
      <c r="IFB159" s="22"/>
      <c r="IFC159" s="22"/>
      <c r="IFD159" s="22"/>
      <c r="IFE159" s="22"/>
      <c r="IFF159" s="22"/>
      <c r="IFG159" s="22"/>
      <c r="IFH159" s="22"/>
      <c r="IFI159" s="22"/>
      <c r="IFJ159" s="22"/>
      <c r="IFK159" s="22"/>
      <c r="IFL159" s="22"/>
      <c r="IFM159" s="22"/>
      <c r="IFN159" s="22"/>
      <c r="IFO159" s="22"/>
      <c r="IFP159" s="22"/>
      <c r="IFQ159" s="22"/>
      <c r="IFR159" s="22"/>
      <c r="IFS159" s="22"/>
      <c r="IFT159" s="22"/>
      <c r="IFU159" s="22"/>
      <c r="IFV159" s="22"/>
      <c r="IFW159" s="22"/>
      <c r="IFX159" s="22"/>
      <c r="IFY159" s="22"/>
      <c r="IFZ159" s="22"/>
      <c r="IGA159" s="22"/>
      <c r="IGB159" s="22"/>
      <c r="IGC159" s="22"/>
      <c r="IGD159" s="22"/>
      <c r="IGE159" s="22"/>
      <c r="IGF159" s="22"/>
      <c r="IGG159" s="22"/>
      <c r="IGH159" s="22"/>
      <c r="IGI159" s="22"/>
      <c r="IGJ159" s="22"/>
      <c r="IGK159" s="22"/>
      <c r="IGL159" s="22"/>
      <c r="IGM159" s="22"/>
      <c r="IGN159" s="22"/>
      <c r="IGO159" s="22"/>
      <c r="IGP159" s="22"/>
      <c r="IGQ159" s="22"/>
      <c r="IGR159" s="22"/>
      <c r="IGS159" s="22"/>
      <c r="IGT159" s="22"/>
      <c r="IGU159" s="22"/>
      <c r="IGV159" s="22"/>
      <c r="IGW159" s="22"/>
      <c r="IGX159" s="22"/>
      <c r="IGY159" s="22"/>
      <c r="IGZ159" s="22"/>
      <c r="IHA159" s="22"/>
      <c r="IHB159" s="22"/>
      <c r="IHC159" s="22"/>
      <c r="IHD159" s="22"/>
      <c r="IHE159" s="22"/>
      <c r="IHF159" s="22"/>
      <c r="IHG159" s="22"/>
      <c r="IHH159" s="22"/>
      <c r="IHI159" s="22"/>
      <c r="IHJ159" s="22"/>
      <c r="IHK159" s="22"/>
      <c r="IHL159" s="22"/>
      <c r="IHM159" s="22"/>
      <c r="IHN159" s="22"/>
      <c r="IHO159" s="22"/>
      <c r="IHP159" s="22"/>
      <c r="IHQ159" s="22"/>
      <c r="IHR159" s="22"/>
      <c r="IHS159" s="22"/>
      <c r="IHT159" s="22"/>
      <c r="IHU159" s="22"/>
      <c r="IHV159" s="22"/>
      <c r="IHW159" s="22"/>
      <c r="IHX159" s="22"/>
      <c r="IHY159" s="22"/>
      <c r="IHZ159" s="22"/>
      <c r="IIA159" s="22"/>
      <c r="IIB159" s="22"/>
      <c r="IIC159" s="22"/>
      <c r="IID159" s="22"/>
      <c r="IIE159" s="22"/>
      <c r="IIF159" s="22"/>
      <c r="IIG159" s="22"/>
      <c r="IIH159" s="22"/>
      <c r="III159" s="22"/>
      <c r="IIJ159" s="22"/>
      <c r="IIK159" s="22"/>
      <c r="IIL159" s="22"/>
      <c r="IIM159" s="22"/>
      <c r="IIN159" s="22"/>
      <c r="IIO159" s="22"/>
      <c r="IIP159" s="22"/>
      <c r="IIQ159" s="22"/>
      <c r="IIR159" s="22"/>
      <c r="IIS159" s="22"/>
      <c r="IIT159" s="22"/>
      <c r="IIU159" s="22"/>
      <c r="IIV159" s="22"/>
      <c r="IIW159" s="22"/>
      <c r="IIX159" s="22"/>
      <c r="IIY159" s="22"/>
      <c r="IIZ159" s="22"/>
      <c r="IJA159" s="22"/>
      <c r="IJB159" s="22"/>
      <c r="IJC159" s="22"/>
      <c r="IJD159" s="22"/>
      <c r="IJE159" s="22"/>
      <c r="IJF159" s="22"/>
      <c r="IJG159" s="22"/>
      <c r="IJH159" s="22"/>
      <c r="IJI159" s="22"/>
      <c r="IJJ159" s="22"/>
      <c r="IJK159" s="22"/>
      <c r="IJL159" s="22"/>
      <c r="IJM159" s="22"/>
      <c r="IJN159" s="22"/>
      <c r="IJO159" s="22"/>
      <c r="IJP159" s="22"/>
      <c r="IJQ159" s="22"/>
      <c r="IJR159" s="22"/>
      <c r="IJS159" s="22"/>
      <c r="IJT159" s="22"/>
      <c r="IJU159" s="22"/>
      <c r="IJV159" s="22"/>
      <c r="IJW159" s="22"/>
      <c r="IJX159" s="22"/>
      <c r="IJY159" s="22"/>
      <c r="IJZ159" s="22"/>
      <c r="IKA159" s="22"/>
      <c r="IKB159" s="22"/>
      <c r="IKC159" s="22"/>
      <c r="IKD159" s="22"/>
      <c r="IKE159" s="22"/>
      <c r="IKF159" s="22"/>
      <c r="IKG159" s="22"/>
      <c r="IKH159" s="22"/>
      <c r="IKI159" s="22"/>
      <c r="IKJ159" s="22"/>
      <c r="IKK159" s="22"/>
      <c r="IKL159" s="22"/>
      <c r="IKM159" s="22"/>
      <c r="IKN159" s="22"/>
      <c r="IKO159" s="22"/>
      <c r="IKP159" s="22"/>
      <c r="IKQ159" s="22"/>
      <c r="IKR159" s="22"/>
      <c r="IKS159" s="22"/>
      <c r="IKT159" s="22"/>
      <c r="IKU159" s="22"/>
      <c r="IKV159" s="22"/>
      <c r="IKW159" s="22"/>
      <c r="IKX159" s="22"/>
      <c r="IKY159" s="22"/>
      <c r="IKZ159" s="22"/>
      <c r="ILA159" s="22"/>
      <c r="ILB159" s="22"/>
      <c r="ILC159" s="22"/>
      <c r="ILD159" s="22"/>
      <c r="ILE159" s="22"/>
      <c r="ILF159" s="22"/>
      <c r="ILG159" s="22"/>
      <c r="ILH159" s="22"/>
      <c r="ILI159" s="22"/>
      <c r="ILJ159" s="22"/>
      <c r="ILK159" s="22"/>
      <c r="ILL159" s="22"/>
      <c r="ILM159" s="22"/>
      <c r="ILN159" s="22"/>
      <c r="ILO159" s="22"/>
      <c r="ILP159" s="22"/>
      <c r="ILQ159" s="22"/>
      <c r="ILR159" s="22"/>
      <c r="ILS159" s="22"/>
      <c r="ILT159" s="22"/>
      <c r="ILU159" s="22"/>
      <c r="ILV159" s="22"/>
      <c r="ILW159" s="22"/>
      <c r="ILX159" s="22"/>
      <c r="ILY159" s="22"/>
      <c r="ILZ159" s="22"/>
      <c r="IMA159" s="22"/>
      <c r="IMB159" s="22"/>
      <c r="IMC159" s="22"/>
      <c r="IMD159" s="22"/>
      <c r="IME159" s="22"/>
      <c r="IMF159" s="22"/>
      <c r="IMG159" s="22"/>
      <c r="IMH159" s="22"/>
      <c r="IMI159" s="22"/>
      <c r="IMJ159" s="22"/>
      <c r="IMK159" s="22"/>
      <c r="IML159" s="22"/>
      <c r="IMM159" s="22"/>
      <c r="IMN159" s="22"/>
      <c r="IMO159" s="22"/>
      <c r="IMP159" s="22"/>
      <c r="IMQ159" s="22"/>
      <c r="IMR159" s="22"/>
      <c r="IMS159" s="22"/>
      <c r="IMT159" s="22"/>
      <c r="IMU159" s="22"/>
      <c r="IMV159" s="22"/>
      <c r="IMW159" s="22"/>
      <c r="IMX159" s="22"/>
      <c r="IMY159" s="22"/>
      <c r="IMZ159" s="22"/>
      <c r="INA159" s="22"/>
      <c r="INB159" s="22"/>
      <c r="INC159" s="22"/>
      <c r="IND159" s="22"/>
      <c r="INE159" s="22"/>
      <c r="INF159" s="22"/>
      <c r="ING159" s="22"/>
      <c r="INH159" s="22"/>
      <c r="INI159" s="22"/>
      <c r="INJ159" s="22"/>
      <c r="INK159" s="22"/>
      <c r="INL159" s="22"/>
      <c r="INM159" s="22"/>
      <c r="INN159" s="22"/>
      <c r="INO159" s="22"/>
      <c r="INP159" s="22"/>
      <c r="INQ159" s="22"/>
      <c r="INR159" s="22"/>
      <c r="INS159" s="22"/>
      <c r="INT159" s="22"/>
      <c r="INU159" s="22"/>
      <c r="INV159" s="22"/>
      <c r="INW159" s="22"/>
      <c r="INX159" s="22"/>
      <c r="INY159" s="22"/>
      <c r="INZ159" s="22"/>
      <c r="IOA159" s="22"/>
      <c r="IOB159" s="22"/>
      <c r="IOC159" s="22"/>
      <c r="IOD159" s="22"/>
      <c r="IOE159" s="22"/>
      <c r="IOF159" s="22"/>
      <c r="IOG159" s="22"/>
      <c r="IOH159" s="22"/>
      <c r="IOI159" s="22"/>
      <c r="IOJ159" s="22"/>
      <c r="IOK159" s="22"/>
      <c r="IOL159" s="22"/>
      <c r="IOM159" s="22"/>
      <c r="ION159" s="22"/>
      <c r="IOO159" s="22"/>
      <c r="IOP159" s="22"/>
      <c r="IOQ159" s="22"/>
      <c r="IOR159" s="22"/>
      <c r="IOS159" s="22"/>
      <c r="IOT159" s="22"/>
      <c r="IOU159" s="22"/>
      <c r="IOV159" s="22"/>
      <c r="IOW159" s="22"/>
      <c r="IOX159" s="22"/>
      <c r="IOY159" s="22"/>
      <c r="IOZ159" s="22"/>
      <c r="IPA159" s="22"/>
      <c r="IPB159" s="22"/>
      <c r="IPC159" s="22"/>
      <c r="IPD159" s="22"/>
      <c r="IPE159" s="22"/>
      <c r="IPF159" s="22"/>
      <c r="IPG159" s="22"/>
      <c r="IPH159" s="22"/>
      <c r="IPI159" s="22"/>
      <c r="IPJ159" s="22"/>
      <c r="IPK159" s="22"/>
      <c r="IPL159" s="22"/>
      <c r="IPM159" s="22"/>
      <c r="IPN159" s="22"/>
      <c r="IPO159" s="22"/>
      <c r="IPP159" s="22"/>
      <c r="IPQ159" s="22"/>
      <c r="IPR159" s="22"/>
      <c r="IPS159" s="22"/>
      <c r="IPT159" s="22"/>
      <c r="IPU159" s="22"/>
      <c r="IPV159" s="22"/>
      <c r="IPW159" s="22"/>
      <c r="IPX159" s="22"/>
      <c r="IPY159" s="22"/>
      <c r="IPZ159" s="22"/>
      <c r="IQA159" s="22"/>
      <c r="IQB159" s="22"/>
      <c r="IQC159" s="22"/>
      <c r="IQD159" s="22"/>
      <c r="IQE159" s="22"/>
      <c r="IQF159" s="22"/>
      <c r="IQG159" s="22"/>
      <c r="IQH159" s="22"/>
      <c r="IQI159" s="22"/>
      <c r="IQJ159" s="22"/>
      <c r="IQK159" s="22"/>
      <c r="IQL159" s="22"/>
      <c r="IQM159" s="22"/>
      <c r="IQN159" s="22"/>
      <c r="IQO159" s="22"/>
      <c r="IQP159" s="22"/>
      <c r="IQQ159" s="22"/>
      <c r="IQR159" s="22"/>
      <c r="IQS159" s="22"/>
      <c r="IQT159" s="22"/>
      <c r="IQU159" s="22"/>
      <c r="IQV159" s="22"/>
      <c r="IQW159" s="22"/>
      <c r="IQX159" s="22"/>
      <c r="IQY159" s="22"/>
      <c r="IQZ159" s="22"/>
      <c r="IRA159" s="22"/>
      <c r="IRB159" s="22"/>
      <c r="IRC159" s="22"/>
      <c r="IRD159" s="22"/>
      <c r="IRE159" s="22"/>
      <c r="IRF159" s="22"/>
      <c r="IRG159" s="22"/>
      <c r="IRH159" s="22"/>
      <c r="IRI159" s="22"/>
      <c r="IRJ159" s="22"/>
      <c r="IRK159" s="22"/>
      <c r="IRL159" s="22"/>
      <c r="IRM159" s="22"/>
      <c r="IRN159" s="22"/>
      <c r="IRO159" s="22"/>
      <c r="IRP159" s="22"/>
      <c r="IRQ159" s="22"/>
      <c r="IRR159" s="22"/>
      <c r="IRS159" s="22"/>
      <c r="IRT159" s="22"/>
      <c r="IRU159" s="22"/>
      <c r="IRV159" s="22"/>
      <c r="IRW159" s="22"/>
      <c r="IRX159" s="22"/>
      <c r="IRY159" s="22"/>
      <c r="IRZ159" s="22"/>
      <c r="ISA159" s="22"/>
      <c r="ISB159" s="22"/>
      <c r="ISC159" s="22"/>
      <c r="ISD159" s="22"/>
      <c r="ISE159" s="22"/>
      <c r="ISF159" s="22"/>
      <c r="ISG159" s="22"/>
      <c r="ISH159" s="22"/>
      <c r="ISI159" s="22"/>
      <c r="ISJ159" s="22"/>
      <c r="ISK159" s="22"/>
      <c r="ISL159" s="22"/>
      <c r="ISM159" s="22"/>
      <c r="ISN159" s="22"/>
      <c r="ISO159" s="22"/>
      <c r="ISP159" s="22"/>
      <c r="ISQ159" s="22"/>
      <c r="ISR159" s="22"/>
      <c r="ISS159" s="22"/>
      <c r="IST159" s="22"/>
      <c r="ISU159" s="22"/>
      <c r="ISV159" s="22"/>
      <c r="ISW159" s="22"/>
      <c r="ISX159" s="22"/>
      <c r="ISY159" s="22"/>
      <c r="ISZ159" s="22"/>
      <c r="ITA159" s="22"/>
      <c r="ITB159" s="22"/>
      <c r="ITC159" s="22"/>
      <c r="ITD159" s="22"/>
      <c r="ITE159" s="22"/>
      <c r="ITF159" s="22"/>
      <c r="ITG159" s="22"/>
      <c r="ITH159" s="22"/>
      <c r="ITI159" s="22"/>
      <c r="ITJ159" s="22"/>
      <c r="ITK159" s="22"/>
      <c r="ITL159" s="22"/>
      <c r="ITM159" s="22"/>
      <c r="ITN159" s="22"/>
      <c r="ITO159" s="22"/>
      <c r="ITP159" s="22"/>
      <c r="ITQ159" s="22"/>
      <c r="ITR159" s="22"/>
      <c r="ITS159" s="22"/>
      <c r="ITT159" s="22"/>
      <c r="ITU159" s="22"/>
      <c r="ITV159" s="22"/>
      <c r="ITW159" s="22"/>
      <c r="ITX159" s="22"/>
      <c r="ITY159" s="22"/>
      <c r="ITZ159" s="22"/>
      <c r="IUA159" s="22"/>
      <c r="IUB159" s="22"/>
      <c r="IUC159" s="22"/>
      <c r="IUD159" s="22"/>
      <c r="IUE159" s="22"/>
      <c r="IUF159" s="22"/>
      <c r="IUG159" s="22"/>
      <c r="IUH159" s="22"/>
      <c r="IUI159" s="22"/>
      <c r="IUJ159" s="22"/>
      <c r="IUK159" s="22"/>
      <c r="IUL159" s="22"/>
      <c r="IUM159" s="22"/>
      <c r="IUN159" s="22"/>
      <c r="IUO159" s="22"/>
      <c r="IUP159" s="22"/>
      <c r="IUQ159" s="22"/>
      <c r="IUR159" s="22"/>
      <c r="IUS159" s="22"/>
      <c r="IUT159" s="22"/>
      <c r="IUU159" s="22"/>
      <c r="IUV159" s="22"/>
      <c r="IUW159" s="22"/>
      <c r="IUX159" s="22"/>
      <c r="IUY159" s="22"/>
      <c r="IUZ159" s="22"/>
      <c r="IVA159" s="22"/>
      <c r="IVB159" s="22"/>
      <c r="IVC159" s="22"/>
      <c r="IVD159" s="22"/>
      <c r="IVE159" s="22"/>
      <c r="IVF159" s="22"/>
      <c r="IVG159" s="22"/>
      <c r="IVH159" s="22"/>
      <c r="IVI159" s="22"/>
      <c r="IVJ159" s="22"/>
      <c r="IVK159" s="22"/>
      <c r="IVL159" s="22"/>
      <c r="IVM159" s="22"/>
      <c r="IVN159" s="22"/>
      <c r="IVO159" s="22"/>
      <c r="IVP159" s="22"/>
      <c r="IVQ159" s="22"/>
      <c r="IVR159" s="22"/>
      <c r="IVS159" s="22"/>
      <c r="IVT159" s="22"/>
      <c r="IVU159" s="22"/>
      <c r="IVV159" s="22"/>
      <c r="IVW159" s="22"/>
      <c r="IVX159" s="22"/>
      <c r="IVY159" s="22"/>
      <c r="IVZ159" s="22"/>
      <c r="IWA159" s="22"/>
      <c r="IWB159" s="22"/>
      <c r="IWC159" s="22"/>
      <c r="IWD159" s="22"/>
      <c r="IWE159" s="22"/>
      <c r="IWF159" s="22"/>
      <c r="IWG159" s="22"/>
      <c r="IWH159" s="22"/>
      <c r="IWI159" s="22"/>
      <c r="IWJ159" s="22"/>
      <c r="IWK159" s="22"/>
      <c r="IWL159" s="22"/>
      <c r="IWM159" s="22"/>
      <c r="IWN159" s="22"/>
      <c r="IWO159" s="22"/>
      <c r="IWP159" s="22"/>
      <c r="IWQ159" s="22"/>
      <c r="IWR159" s="22"/>
      <c r="IWS159" s="22"/>
      <c r="IWT159" s="22"/>
      <c r="IWU159" s="22"/>
      <c r="IWV159" s="22"/>
      <c r="IWW159" s="22"/>
      <c r="IWX159" s="22"/>
      <c r="IWY159" s="22"/>
      <c r="IWZ159" s="22"/>
      <c r="IXA159" s="22"/>
      <c r="IXB159" s="22"/>
      <c r="IXC159" s="22"/>
      <c r="IXD159" s="22"/>
      <c r="IXE159" s="22"/>
      <c r="IXF159" s="22"/>
      <c r="IXG159" s="22"/>
      <c r="IXH159" s="22"/>
      <c r="IXI159" s="22"/>
      <c r="IXJ159" s="22"/>
      <c r="IXK159" s="22"/>
      <c r="IXL159" s="22"/>
      <c r="IXM159" s="22"/>
      <c r="IXN159" s="22"/>
      <c r="IXO159" s="22"/>
      <c r="IXP159" s="22"/>
      <c r="IXQ159" s="22"/>
      <c r="IXR159" s="22"/>
      <c r="IXS159" s="22"/>
      <c r="IXT159" s="22"/>
      <c r="IXU159" s="22"/>
      <c r="IXV159" s="22"/>
      <c r="IXW159" s="22"/>
      <c r="IXX159" s="22"/>
      <c r="IXY159" s="22"/>
      <c r="IXZ159" s="22"/>
      <c r="IYA159" s="22"/>
      <c r="IYB159" s="22"/>
      <c r="IYC159" s="22"/>
      <c r="IYD159" s="22"/>
      <c r="IYE159" s="22"/>
      <c r="IYF159" s="22"/>
      <c r="IYG159" s="22"/>
      <c r="IYH159" s="22"/>
      <c r="IYI159" s="22"/>
      <c r="IYJ159" s="22"/>
      <c r="IYK159" s="22"/>
      <c r="IYL159" s="22"/>
      <c r="IYM159" s="22"/>
      <c r="IYN159" s="22"/>
      <c r="IYO159" s="22"/>
      <c r="IYP159" s="22"/>
      <c r="IYQ159" s="22"/>
      <c r="IYR159" s="22"/>
      <c r="IYS159" s="22"/>
      <c r="IYT159" s="22"/>
      <c r="IYU159" s="22"/>
      <c r="IYV159" s="22"/>
      <c r="IYW159" s="22"/>
      <c r="IYX159" s="22"/>
      <c r="IYY159" s="22"/>
      <c r="IYZ159" s="22"/>
      <c r="IZA159" s="22"/>
      <c r="IZB159" s="22"/>
      <c r="IZC159" s="22"/>
      <c r="IZD159" s="22"/>
      <c r="IZE159" s="22"/>
      <c r="IZF159" s="22"/>
      <c r="IZG159" s="22"/>
      <c r="IZH159" s="22"/>
      <c r="IZI159" s="22"/>
      <c r="IZJ159" s="22"/>
      <c r="IZK159" s="22"/>
      <c r="IZL159" s="22"/>
      <c r="IZM159" s="22"/>
      <c r="IZN159" s="22"/>
      <c r="IZO159" s="22"/>
      <c r="IZP159" s="22"/>
      <c r="IZQ159" s="22"/>
      <c r="IZR159" s="22"/>
      <c r="IZS159" s="22"/>
      <c r="IZT159" s="22"/>
      <c r="IZU159" s="22"/>
      <c r="IZV159" s="22"/>
      <c r="IZW159" s="22"/>
      <c r="IZX159" s="22"/>
      <c r="IZY159" s="22"/>
      <c r="IZZ159" s="22"/>
      <c r="JAA159" s="22"/>
      <c r="JAB159" s="22"/>
      <c r="JAC159" s="22"/>
      <c r="JAD159" s="22"/>
      <c r="JAE159" s="22"/>
      <c r="JAF159" s="22"/>
      <c r="JAG159" s="22"/>
      <c r="JAH159" s="22"/>
      <c r="JAI159" s="22"/>
      <c r="JAJ159" s="22"/>
      <c r="JAK159" s="22"/>
      <c r="JAL159" s="22"/>
      <c r="JAM159" s="22"/>
      <c r="JAN159" s="22"/>
      <c r="JAO159" s="22"/>
      <c r="JAP159" s="22"/>
      <c r="JAQ159" s="22"/>
      <c r="JAR159" s="22"/>
      <c r="JAS159" s="22"/>
      <c r="JAT159" s="22"/>
      <c r="JAU159" s="22"/>
      <c r="JAV159" s="22"/>
      <c r="JAW159" s="22"/>
      <c r="JAX159" s="22"/>
      <c r="JAY159" s="22"/>
      <c r="JAZ159" s="22"/>
      <c r="JBA159" s="22"/>
      <c r="JBB159" s="22"/>
      <c r="JBC159" s="22"/>
      <c r="JBD159" s="22"/>
      <c r="JBE159" s="22"/>
      <c r="JBF159" s="22"/>
      <c r="JBG159" s="22"/>
      <c r="JBH159" s="22"/>
      <c r="JBI159" s="22"/>
      <c r="JBJ159" s="22"/>
      <c r="JBK159" s="22"/>
      <c r="JBL159" s="22"/>
      <c r="JBM159" s="22"/>
      <c r="JBN159" s="22"/>
      <c r="JBO159" s="22"/>
      <c r="JBP159" s="22"/>
      <c r="JBQ159" s="22"/>
      <c r="JBR159" s="22"/>
      <c r="JBS159" s="22"/>
      <c r="JBT159" s="22"/>
      <c r="JBU159" s="22"/>
      <c r="JBV159" s="22"/>
      <c r="JBW159" s="22"/>
      <c r="JBX159" s="22"/>
      <c r="JBY159" s="22"/>
      <c r="JBZ159" s="22"/>
      <c r="JCA159" s="22"/>
      <c r="JCB159" s="22"/>
      <c r="JCC159" s="22"/>
      <c r="JCD159" s="22"/>
      <c r="JCE159" s="22"/>
      <c r="JCF159" s="22"/>
      <c r="JCG159" s="22"/>
      <c r="JCH159" s="22"/>
      <c r="JCI159" s="22"/>
      <c r="JCJ159" s="22"/>
      <c r="JCK159" s="22"/>
      <c r="JCL159" s="22"/>
      <c r="JCM159" s="22"/>
      <c r="JCN159" s="22"/>
      <c r="JCO159" s="22"/>
      <c r="JCP159" s="22"/>
      <c r="JCQ159" s="22"/>
      <c r="JCR159" s="22"/>
      <c r="JCS159" s="22"/>
      <c r="JCT159" s="22"/>
      <c r="JCU159" s="22"/>
      <c r="JCV159" s="22"/>
      <c r="JCW159" s="22"/>
      <c r="JCX159" s="22"/>
      <c r="JCY159" s="22"/>
      <c r="JCZ159" s="22"/>
      <c r="JDA159" s="22"/>
      <c r="JDB159" s="22"/>
      <c r="JDC159" s="22"/>
      <c r="JDD159" s="22"/>
      <c r="JDE159" s="22"/>
      <c r="JDF159" s="22"/>
      <c r="JDG159" s="22"/>
      <c r="JDH159" s="22"/>
      <c r="JDI159" s="22"/>
      <c r="JDJ159" s="22"/>
      <c r="JDK159" s="22"/>
      <c r="JDL159" s="22"/>
      <c r="JDM159" s="22"/>
      <c r="JDN159" s="22"/>
      <c r="JDO159" s="22"/>
      <c r="JDP159" s="22"/>
      <c r="JDQ159" s="22"/>
      <c r="JDR159" s="22"/>
      <c r="JDS159" s="22"/>
      <c r="JDT159" s="22"/>
      <c r="JDU159" s="22"/>
      <c r="JDV159" s="22"/>
      <c r="JDW159" s="22"/>
      <c r="JDX159" s="22"/>
      <c r="JDY159" s="22"/>
      <c r="JDZ159" s="22"/>
      <c r="JEA159" s="22"/>
      <c r="JEB159" s="22"/>
      <c r="JEC159" s="22"/>
      <c r="JED159" s="22"/>
      <c r="JEE159" s="22"/>
      <c r="JEF159" s="22"/>
      <c r="JEG159" s="22"/>
      <c r="JEH159" s="22"/>
      <c r="JEI159" s="22"/>
      <c r="JEJ159" s="22"/>
      <c r="JEK159" s="22"/>
      <c r="JEL159" s="22"/>
      <c r="JEM159" s="22"/>
      <c r="JEN159" s="22"/>
      <c r="JEO159" s="22"/>
      <c r="JEP159" s="22"/>
      <c r="JEQ159" s="22"/>
      <c r="JER159" s="22"/>
      <c r="JES159" s="22"/>
      <c r="JET159" s="22"/>
      <c r="JEU159" s="22"/>
      <c r="JEV159" s="22"/>
      <c r="JEW159" s="22"/>
      <c r="JEX159" s="22"/>
      <c r="JEY159" s="22"/>
      <c r="JEZ159" s="22"/>
      <c r="JFA159" s="22"/>
      <c r="JFB159" s="22"/>
      <c r="JFC159" s="22"/>
      <c r="JFD159" s="22"/>
      <c r="JFE159" s="22"/>
      <c r="JFF159" s="22"/>
      <c r="JFG159" s="22"/>
      <c r="JFH159" s="22"/>
      <c r="JFI159" s="22"/>
      <c r="JFJ159" s="22"/>
      <c r="JFK159" s="22"/>
      <c r="JFL159" s="22"/>
      <c r="JFM159" s="22"/>
      <c r="JFN159" s="22"/>
      <c r="JFO159" s="22"/>
      <c r="JFP159" s="22"/>
      <c r="JFQ159" s="22"/>
      <c r="JFR159" s="22"/>
      <c r="JFS159" s="22"/>
      <c r="JFT159" s="22"/>
      <c r="JFU159" s="22"/>
      <c r="JFV159" s="22"/>
      <c r="JFW159" s="22"/>
      <c r="JFX159" s="22"/>
      <c r="JFY159" s="22"/>
      <c r="JFZ159" s="22"/>
      <c r="JGA159" s="22"/>
      <c r="JGB159" s="22"/>
      <c r="JGC159" s="22"/>
      <c r="JGD159" s="22"/>
      <c r="JGE159" s="22"/>
      <c r="JGF159" s="22"/>
      <c r="JGG159" s="22"/>
      <c r="JGH159" s="22"/>
      <c r="JGI159" s="22"/>
      <c r="JGJ159" s="22"/>
      <c r="JGK159" s="22"/>
      <c r="JGL159" s="22"/>
      <c r="JGM159" s="22"/>
      <c r="JGN159" s="22"/>
      <c r="JGO159" s="22"/>
      <c r="JGP159" s="22"/>
      <c r="JGQ159" s="22"/>
      <c r="JGR159" s="22"/>
      <c r="JGS159" s="22"/>
      <c r="JGT159" s="22"/>
      <c r="JGU159" s="22"/>
      <c r="JGV159" s="22"/>
      <c r="JGW159" s="22"/>
      <c r="JGX159" s="22"/>
      <c r="JGY159" s="22"/>
      <c r="JGZ159" s="22"/>
      <c r="JHA159" s="22"/>
      <c r="JHB159" s="22"/>
      <c r="JHC159" s="22"/>
      <c r="JHD159" s="22"/>
      <c r="JHE159" s="22"/>
      <c r="JHF159" s="22"/>
      <c r="JHG159" s="22"/>
      <c r="JHH159" s="22"/>
      <c r="JHI159" s="22"/>
      <c r="JHJ159" s="22"/>
      <c r="JHK159" s="22"/>
      <c r="JHL159" s="22"/>
      <c r="JHM159" s="22"/>
      <c r="JHN159" s="22"/>
      <c r="JHO159" s="22"/>
      <c r="JHP159" s="22"/>
      <c r="JHQ159" s="22"/>
      <c r="JHR159" s="22"/>
      <c r="JHS159" s="22"/>
      <c r="JHT159" s="22"/>
      <c r="JHU159" s="22"/>
      <c r="JHV159" s="22"/>
      <c r="JHW159" s="22"/>
      <c r="JHX159" s="22"/>
      <c r="JHY159" s="22"/>
      <c r="JHZ159" s="22"/>
      <c r="JIA159" s="22"/>
      <c r="JIB159" s="22"/>
      <c r="JIC159" s="22"/>
      <c r="JID159" s="22"/>
      <c r="JIE159" s="22"/>
      <c r="JIF159" s="22"/>
      <c r="JIG159" s="22"/>
      <c r="JIH159" s="22"/>
      <c r="JII159" s="22"/>
      <c r="JIJ159" s="22"/>
      <c r="JIK159" s="22"/>
      <c r="JIL159" s="22"/>
      <c r="JIM159" s="22"/>
      <c r="JIN159" s="22"/>
      <c r="JIO159" s="22"/>
      <c r="JIP159" s="22"/>
      <c r="JIQ159" s="22"/>
      <c r="JIR159" s="22"/>
      <c r="JIS159" s="22"/>
      <c r="JIT159" s="22"/>
      <c r="JIU159" s="22"/>
      <c r="JIV159" s="22"/>
      <c r="JIW159" s="22"/>
      <c r="JIX159" s="22"/>
      <c r="JIY159" s="22"/>
      <c r="JIZ159" s="22"/>
      <c r="JJA159" s="22"/>
      <c r="JJB159" s="22"/>
      <c r="JJC159" s="22"/>
      <c r="JJD159" s="22"/>
      <c r="JJE159" s="22"/>
      <c r="JJF159" s="22"/>
      <c r="JJG159" s="22"/>
      <c r="JJH159" s="22"/>
      <c r="JJI159" s="22"/>
      <c r="JJJ159" s="22"/>
      <c r="JJK159" s="22"/>
      <c r="JJL159" s="22"/>
      <c r="JJM159" s="22"/>
      <c r="JJN159" s="22"/>
      <c r="JJO159" s="22"/>
      <c r="JJP159" s="22"/>
      <c r="JJQ159" s="22"/>
      <c r="JJR159" s="22"/>
      <c r="JJS159" s="22"/>
      <c r="JJT159" s="22"/>
      <c r="JJU159" s="22"/>
      <c r="JJV159" s="22"/>
      <c r="JJW159" s="22"/>
      <c r="JJX159" s="22"/>
      <c r="JJY159" s="22"/>
      <c r="JJZ159" s="22"/>
      <c r="JKA159" s="22"/>
      <c r="JKB159" s="22"/>
      <c r="JKC159" s="22"/>
      <c r="JKD159" s="22"/>
      <c r="JKE159" s="22"/>
      <c r="JKF159" s="22"/>
      <c r="JKG159" s="22"/>
      <c r="JKH159" s="22"/>
      <c r="JKI159" s="22"/>
      <c r="JKJ159" s="22"/>
      <c r="JKK159" s="22"/>
      <c r="JKL159" s="22"/>
      <c r="JKM159" s="22"/>
      <c r="JKN159" s="22"/>
      <c r="JKO159" s="22"/>
      <c r="JKP159" s="22"/>
      <c r="JKQ159" s="22"/>
      <c r="JKR159" s="22"/>
      <c r="JKS159" s="22"/>
      <c r="JKT159" s="22"/>
      <c r="JKU159" s="22"/>
      <c r="JKV159" s="22"/>
      <c r="JKW159" s="22"/>
      <c r="JKX159" s="22"/>
      <c r="JKY159" s="22"/>
      <c r="JKZ159" s="22"/>
      <c r="JLA159" s="22"/>
      <c r="JLB159" s="22"/>
      <c r="JLC159" s="22"/>
      <c r="JLD159" s="22"/>
      <c r="JLE159" s="22"/>
      <c r="JLF159" s="22"/>
      <c r="JLG159" s="22"/>
      <c r="JLH159" s="22"/>
      <c r="JLI159" s="22"/>
      <c r="JLJ159" s="22"/>
      <c r="JLK159" s="22"/>
      <c r="JLL159" s="22"/>
      <c r="JLM159" s="22"/>
      <c r="JLN159" s="22"/>
      <c r="JLO159" s="22"/>
      <c r="JLP159" s="22"/>
      <c r="JLQ159" s="22"/>
      <c r="JLR159" s="22"/>
      <c r="JLS159" s="22"/>
      <c r="JLT159" s="22"/>
      <c r="JLU159" s="22"/>
      <c r="JLV159" s="22"/>
      <c r="JLW159" s="22"/>
      <c r="JLX159" s="22"/>
      <c r="JLY159" s="22"/>
      <c r="JLZ159" s="22"/>
      <c r="JMA159" s="22"/>
      <c r="JMB159" s="22"/>
      <c r="JMC159" s="22"/>
      <c r="JMD159" s="22"/>
      <c r="JME159" s="22"/>
      <c r="JMF159" s="22"/>
      <c r="JMG159" s="22"/>
      <c r="JMH159" s="22"/>
      <c r="JMI159" s="22"/>
      <c r="JMJ159" s="22"/>
      <c r="JMK159" s="22"/>
      <c r="JML159" s="22"/>
      <c r="JMM159" s="22"/>
      <c r="JMN159" s="22"/>
      <c r="JMO159" s="22"/>
      <c r="JMP159" s="22"/>
      <c r="JMQ159" s="22"/>
      <c r="JMR159" s="22"/>
      <c r="JMS159" s="22"/>
      <c r="JMT159" s="22"/>
      <c r="JMU159" s="22"/>
      <c r="JMV159" s="22"/>
      <c r="JMW159" s="22"/>
      <c r="JMX159" s="22"/>
      <c r="JMY159" s="22"/>
      <c r="JMZ159" s="22"/>
      <c r="JNA159" s="22"/>
      <c r="JNB159" s="22"/>
      <c r="JNC159" s="22"/>
      <c r="JND159" s="22"/>
      <c r="JNE159" s="22"/>
      <c r="JNF159" s="22"/>
      <c r="JNG159" s="22"/>
      <c r="JNH159" s="22"/>
      <c r="JNI159" s="22"/>
      <c r="JNJ159" s="22"/>
      <c r="JNK159" s="22"/>
      <c r="JNL159" s="22"/>
      <c r="JNM159" s="22"/>
      <c r="JNN159" s="22"/>
      <c r="JNO159" s="22"/>
      <c r="JNP159" s="22"/>
      <c r="JNQ159" s="22"/>
      <c r="JNR159" s="22"/>
      <c r="JNS159" s="22"/>
      <c r="JNT159" s="22"/>
      <c r="JNU159" s="22"/>
      <c r="JNV159" s="22"/>
      <c r="JNW159" s="22"/>
      <c r="JNX159" s="22"/>
      <c r="JNY159" s="22"/>
      <c r="JNZ159" s="22"/>
      <c r="JOA159" s="22"/>
      <c r="JOB159" s="22"/>
      <c r="JOC159" s="22"/>
      <c r="JOD159" s="22"/>
      <c r="JOE159" s="22"/>
      <c r="JOF159" s="22"/>
      <c r="JOG159" s="22"/>
      <c r="JOH159" s="22"/>
      <c r="JOI159" s="22"/>
      <c r="JOJ159" s="22"/>
      <c r="JOK159" s="22"/>
      <c r="JOL159" s="22"/>
      <c r="JOM159" s="22"/>
      <c r="JON159" s="22"/>
      <c r="JOO159" s="22"/>
      <c r="JOP159" s="22"/>
      <c r="JOQ159" s="22"/>
      <c r="JOR159" s="22"/>
      <c r="JOS159" s="22"/>
      <c r="JOT159" s="22"/>
      <c r="JOU159" s="22"/>
      <c r="JOV159" s="22"/>
      <c r="JOW159" s="22"/>
      <c r="JOX159" s="22"/>
      <c r="JOY159" s="22"/>
      <c r="JOZ159" s="22"/>
      <c r="JPA159" s="22"/>
      <c r="JPB159" s="22"/>
      <c r="JPC159" s="22"/>
      <c r="JPD159" s="22"/>
      <c r="JPE159" s="22"/>
      <c r="JPF159" s="22"/>
      <c r="JPG159" s="22"/>
      <c r="JPH159" s="22"/>
      <c r="JPI159" s="22"/>
      <c r="JPJ159" s="22"/>
      <c r="JPK159" s="22"/>
      <c r="JPL159" s="22"/>
      <c r="JPM159" s="22"/>
      <c r="JPN159" s="22"/>
      <c r="JPO159" s="22"/>
      <c r="JPP159" s="22"/>
      <c r="JPQ159" s="22"/>
      <c r="JPR159" s="22"/>
      <c r="JPS159" s="22"/>
      <c r="JPT159" s="22"/>
      <c r="JPU159" s="22"/>
      <c r="JPV159" s="22"/>
      <c r="JPW159" s="22"/>
      <c r="JPX159" s="22"/>
      <c r="JPY159" s="22"/>
      <c r="JPZ159" s="22"/>
      <c r="JQA159" s="22"/>
      <c r="JQB159" s="22"/>
      <c r="JQC159" s="22"/>
      <c r="JQD159" s="22"/>
      <c r="JQE159" s="22"/>
      <c r="JQF159" s="22"/>
      <c r="JQG159" s="22"/>
      <c r="JQH159" s="22"/>
      <c r="JQI159" s="22"/>
      <c r="JQJ159" s="22"/>
      <c r="JQK159" s="22"/>
      <c r="JQL159" s="22"/>
      <c r="JQM159" s="22"/>
      <c r="JQN159" s="22"/>
      <c r="JQO159" s="22"/>
      <c r="JQP159" s="22"/>
      <c r="JQQ159" s="22"/>
      <c r="JQR159" s="22"/>
      <c r="JQS159" s="22"/>
      <c r="JQT159" s="22"/>
      <c r="JQU159" s="22"/>
      <c r="JQV159" s="22"/>
      <c r="JQW159" s="22"/>
      <c r="JQX159" s="22"/>
      <c r="JQY159" s="22"/>
      <c r="JQZ159" s="22"/>
      <c r="JRA159" s="22"/>
      <c r="JRB159" s="22"/>
      <c r="JRC159" s="22"/>
      <c r="JRD159" s="22"/>
      <c r="JRE159" s="22"/>
      <c r="JRF159" s="22"/>
      <c r="JRG159" s="22"/>
      <c r="JRH159" s="22"/>
      <c r="JRI159" s="22"/>
      <c r="JRJ159" s="22"/>
      <c r="JRK159" s="22"/>
      <c r="JRL159" s="22"/>
      <c r="JRM159" s="22"/>
      <c r="JRN159" s="22"/>
      <c r="JRO159" s="22"/>
      <c r="JRP159" s="22"/>
      <c r="JRQ159" s="22"/>
      <c r="JRR159" s="22"/>
      <c r="JRS159" s="22"/>
      <c r="JRT159" s="22"/>
      <c r="JRU159" s="22"/>
      <c r="JRV159" s="22"/>
      <c r="JRW159" s="22"/>
      <c r="JRX159" s="22"/>
      <c r="JRY159" s="22"/>
      <c r="JRZ159" s="22"/>
      <c r="JSA159" s="22"/>
      <c r="JSB159" s="22"/>
      <c r="JSC159" s="22"/>
      <c r="JSD159" s="22"/>
      <c r="JSE159" s="22"/>
      <c r="JSF159" s="22"/>
      <c r="JSG159" s="22"/>
      <c r="JSH159" s="22"/>
      <c r="JSI159" s="22"/>
      <c r="JSJ159" s="22"/>
      <c r="JSK159" s="22"/>
      <c r="JSL159" s="22"/>
      <c r="JSM159" s="22"/>
      <c r="JSN159" s="22"/>
      <c r="JSO159" s="22"/>
      <c r="JSP159" s="22"/>
      <c r="JSQ159" s="22"/>
      <c r="JSR159" s="22"/>
      <c r="JSS159" s="22"/>
      <c r="JST159" s="22"/>
      <c r="JSU159" s="22"/>
      <c r="JSV159" s="22"/>
      <c r="JSW159" s="22"/>
      <c r="JSX159" s="22"/>
      <c r="JSY159" s="22"/>
      <c r="JSZ159" s="22"/>
      <c r="JTA159" s="22"/>
      <c r="JTB159" s="22"/>
      <c r="JTC159" s="22"/>
      <c r="JTD159" s="22"/>
      <c r="JTE159" s="22"/>
      <c r="JTF159" s="22"/>
      <c r="JTG159" s="22"/>
      <c r="JTH159" s="22"/>
      <c r="JTI159" s="22"/>
      <c r="JTJ159" s="22"/>
      <c r="JTK159" s="22"/>
      <c r="JTL159" s="22"/>
      <c r="JTM159" s="22"/>
      <c r="JTN159" s="22"/>
      <c r="JTO159" s="22"/>
      <c r="JTP159" s="22"/>
      <c r="JTQ159" s="22"/>
      <c r="JTR159" s="22"/>
      <c r="JTS159" s="22"/>
      <c r="JTT159" s="22"/>
      <c r="JTU159" s="22"/>
      <c r="JTV159" s="22"/>
      <c r="JTW159" s="22"/>
      <c r="JTX159" s="22"/>
      <c r="JTY159" s="22"/>
      <c r="JTZ159" s="22"/>
      <c r="JUA159" s="22"/>
      <c r="JUB159" s="22"/>
      <c r="JUC159" s="22"/>
      <c r="JUD159" s="22"/>
      <c r="JUE159" s="22"/>
      <c r="JUF159" s="22"/>
      <c r="JUG159" s="22"/>
      <c r="JUH159" s="22"/>
      <c r="JUI159" s="22"/>
      <c r="JUJ159" s="22"/>
      <c r="JUK159" s="22"/>
      <c r="JUL159" s="22"/>
      <c r="JUM159" s="22"/>
      <c r="JUN159" s="22"/>
      <c r="JUO159" s="22"/>
      <c r="JUP159" s="22"/>
      <c r="JUQ159" s="22"/>
      <c r="JUR159" s="22"/>
      <c r="JUS159" s="22"/>
      <c r="JUT159" s="22"/>
      <c r="JUU159" s="22"/>
      <c r="JUV159" s="22"/>
      <c r="JUW159" s="22"/>
      <c r="JUX159" s="22"/>
      <c r="JUY159" s="22"/>
      <c r="JUZ159" s="22"/>
      <c r="JVA159" s="22"/>
      <c r="JVB159" s="22"/>
      <c r="JVC159" s="22"/>
      <c r="JVD159" s="22"/>
      <c r="JVE159" s="22"/>
      <c r="JVF159" s="22"/>
      <c r="JVG159" s="22"/>
      <c r="JVH159" s="22"/>
      <c r="JVI159" s="22"/>
      <c r="JVJ159" s="22"/>
      <c r="JVK159" s="22"/>
      <c r="JVL159" s="22"/>
      <c r="JVM159" s="22"/>
      <c r="JVN159" s="22"/>
      <c r="JVO159" s="22"/>
      <c r="JVP159" s="22"/>
      <c r="JVQ159" s="22"/>
      <c r="JVR159" s="22"/>
      <c r="JVS159" s="22"/>
      <c r="JVT159" s="22"/>
      <c r="JVU159" s="22"/>
      <c r="JVV159" s="22"/>
      <c r="JVW159" s="22"/>
      <c r="JVX159" s="22"/>
      <c r="JVY159" s="22"/>
      <c r="JVZ159" s="22"/>
      <c r="JWA159" s="22"/>
      <c r="JWB159" s="22"/>
      <c r="JWC159" s="22"/>
      <c r="JWD159" s="22"/>
      <c r="JWE159" s="22"/>
      <c r="JWF159" s="22"/>
      <c r="JWG159" s="22"/>
      <c r="JWH159" s="22"/>
      <c r="JWI159" s="22"/>
      <c r="JWJ159" s="22"/>
      <c r="JWK159" s="22"/>
      <c r="JWL159" s="22"/>
      <c r="JWM159" s="22"/>
      <c r="JWN159" s="22"/>
      <c r="JWO159" s="22"/>
      <c r="JWP159" s="22"/>
      <c r="JWQ159" s="22"/>
      <c r="JWR159" s="22"/>
      <c r="JWS159" s="22"/>
      <c r="JWT159" s="22"/>
      <c r="JWU159" s="22"/>
      <c r="JWV159" s="22"/>
      <c r="JWW159" s="22"/>
      <c r="JWX159" s="22"/>
      <c r="JWY159" s="22"/>
      <c r="JWZ159" s="22"/>
      <c r="JXA159" s="22"/>
      <c r="JXB159" s="22"/>
      <c r="JXC159" s="22"/>
      <c r="JXD159" s="22"/>
      <c r="JXE159" s="22"/>
      <c r="JXF159" s="22"/>
      <c r="JXG159" s="22"/>
      <c r="JXH159" s="22"/>
      <c r="JXI159" s="22"/>
      <c r="JXJ159" s="22"/>
      <c r="JXK159" s="22"/>
      <c r="JXL159" s="22"/>
      <c r="JXM159" s="22"/>
      <c r="JXN159" s="22"/>
      <c r="JXO159" s="22"/>
      <c r="JXP159" s="22"/>
      <c r="JXQ159" s="22"/>
      <c r="JXR159" s="22"/>
      <c r="JXS159" s="22"/>
      <c r="JXT159" s="22"/>
      <c r="JXU159" s="22"/>
      <c r="JXV159" s="22"/>
      <c r="JXW159" s="22"/>
      <c r="JXX159" s="22"/>
      <c r="JXY159" s="22"/>
      <c r="JXZ159" s="22"/>
      <c r="JYA159" s="22"/>
      <c r="JYB159" s="22"/>
      <c r="JYC159" s="22"/>
      <c r="JYD159" s="22"/>
      <c r="JYE159" s="22"/>
      <c r="JYF159" s="22"/>
      <c r="JYG159" s="22"/>
      <c r="JYH159" s="22"/>
      <c r="JYI159" s="22"/>
      <c r="JYJ159" s="22"/>
      <c r="JYK159" s="22"/>
      <c r="JYL159" s="22"/>
      <c r="JYM159" s="22"/>
      <c r="JYN159" s="22"/>
      <c r="JYO159" s="22"/>
      <c r="JYP159" s="22"/>
      <c r="JYQ159" s="22"/>
      <c r="JYR159" s="22"/>
      <c r="JYS159" s="22"/>
      <c r="JYT159" s="22"/>
      <c r="JYU159" s="22"/>
      <c r="JYV159" s="22"/>
      <c r="JYW159" s="22"/>
      <c r="JYX159" s="22"/>
      <c r="JYY159" s="22"/>
      <c r="JYZ159" s="22"/>
      <c r="JZA159" s="22"/>
      <c r="JZB159" s="22"/>
      <c r="JZC159" s="22"/>
      <c r="JZD159" s="22"/>
      <c r="JZE159" s="22"/>
      <c r="JZF159" s="22"/>
      <c r="JZG159" s="22"/>
      <c r="JZH159" s="22"/>
      <c r="JZI159" s="22"/>
      <c r="JZJ159" s="22"/>
      <c r="JZK159" s="22"/>
      <c r="JZL159" s="22"/>
      <c r="JZM159" s="22"/>
      <c r="JZN159" s="22"/>
      <c r="JZO159" s="22"/>
      <c r="JZP159" s="22"/>
      <c r="JZQ159" s="22"/>
      <c r="JZR159" s="22"/>
      <c r="JZS159" s="22"/>
      <c r="JZT159" s="22"/>
      <c r="JZU159" s="22"/>
      <c r="JZV159" s="22"/>
      <c r="JZW159" s="22"/>
      <c r="JZX159" s="22"/>
      <c r="JZY159" s="22"/>
      <c r="JZZ159" s="22"/>
      <c r="KAA159" s="22"/>
      <c r="KAB159" s="22"/>
      <c r="KAC159" s="22"/>
      <c r="KAD159" s="22"/>
      <c r="KAE159" s="22"/>
      <c r="KAF159" s="22"/>
      <c r="KAG159" s="22"/>
      <c r="KAH159" s="22"/>
      <c r="KAI159" s="22"/>
      <c r="KAJ159" s="22"/>
      <c r="KAK159" s="22"/>
      <c r="KAL159" s="22"/>
      <c r="KAM159" s="22"/>
      <c r="KAN159" s="22"/>
      <c r="KAO159" s="22"/>
      <c r="KAP159" s="22"/>
      <c r="KAQ159" s="22"/>
      <c r="KAR159" s="22"/>
      <c r="KAS159" s="22"/>
      <c r="KAT159" s="22"/>
      <c r="KAU159" s="22"/>
      <c r="KAV159" s="22"/>
      <c r="KAW159" s="22"/>
      <c r="KAX159" s="22"/>
      <c r="KAY159" s="22"/>
      <c r="KAZ159" s="22"/>
      <c r="KBA159" s="22"/>
      <c r="KBB159" s="22"/>
      <c r="KBC159" s="22"/>
      <c r="KBD159" s="22"/>
      <c r="KBE159" s="22"/>
      <c r="KBF159" s="22"/>
      <c r="KBG159" s="22"/>
      <c r="KBH159" s="22"/>
      <c r="KBI159" s="22"/>
      <c r="KBJ159" s="22"/>
      <c r="KBK159" s="22"/>
      <c r="KBL159" s="22"/>
      <c r="KBM159" s="22"/>
      <c r="KBN159" s="22"/>
      <c r="KBO159" s="22"/>
      <c r="KBP159" s="22"/>
      <c r="KBQ159" s="22"/>
      <c r="KBR159" s="22"/>
      <c r="KBS159" s="22"/>
      <c r="KBT159" s="22"/>
      <c r="KBU159" s="22"/>
      <c r="KBV159" s="22"/>
      <c r="KBW159" s="22"/>
      <c r="KBX159" s="22"/>
      <c r="KBY159" s="22"/>
      <c r="KBZ159" s="22"/>
      <c r="KCA159" s="22"/>
      <c r="KCB159" s="22"/>
      <c r="KCC159" s="22"/>
      <c r="KCD159" s="22"/>
      <c r="KCE159" s="22"/>
      <c r="KCF159" s="22"/>
      <c r="KCG159" s="22"/>
      <c r="KCH159" s="22"/>
      <c r="KCI159" s="22"/>
      <c r="KCJ159" s="22"/>
      <c r="KCK159" s="22"/>
      <c r="KCL159" s="22"/>
      <c r="KCM159" s="22"/>
      <c r="KCN159" s="22"/>
      <c r="KCO159" s="22"/>
      <c r="KCP159" s="22"/>
      <c r="KCQ159" s="22"/>
      <c r="KCR159" s="22"/>
      <c r="KCS159" s="22"/>
      <c r="KCT159" s="22"/>
      <c r="KCU159" s="22"/>
      <c r="KCV159" s="22"/>
      <c r="KCW159" s="22"/>
      <c r="KCX159" s="22"/>
      <c r="KCY159" s="22"/>
      <c r="KCZ159" s="22"/>
      <c r="KDA159" s="22"/>
      <c r="KDB159" s="22"/>
      <c r="KDC159" s="22"/>
      <c r="KDD159" s="22"/>
      <c r="KDE159" s="22"/>
      <c r="KDF159" s="22"/>
      <c r="KDG159" s="22"/>
      <c r="KDH159" s="22"/>
      <c r="KDI159" s="22"/>
      <c r="KDJ159" s="22"/>
      <c r="KDK159" s="22"/>
      <c r="KDL159" s="22"/>
      <c r="KDM159" s="22"/>
      <c r="KDN159" s="22"/>
      <c r="KDO159" s="22"/>
      <c r="KDP159" s="22"/>
      <c r="KDQ159" s="22"/>
      <c r="KDR159" s="22"/>
      <c r="KDS159" s="22"/>
      <c r="KDT159" s="22"/>
      <c r="KDU159" s="22"/>
      <c r="KDV159" s="22"/>
      <c r="KDW159" s="22"/>
      <c r="KDX159" s="22"/>
      <c r="KDY159" s="22"/>
      <c r="KDZ159" s="22"/>
      <c r="KEA159" s="22"/>
      <c r="KEB159" s="22"/>
      <c r="KEC159" s="22"/>
      <c r="KED159" s="22"/>
      <c r="KEE159" s="22"/>
      <c r="KEF159" s="22"/>
      <c r="KEG159" s="22"/>
      <c r="KEH159" s="22"/>
      <c r="KEI159" s="22"/>
      <c r="KEJ159" s="22"/>
      <c r="KEK159" s="22"/>
      <c r="KEL159" s="22"/>
      <c r="KEM159" s="22"/>
      <c r="KEN159" s="22"/>
      <c r="KEO159" s="22"/>
      <c r="KEP159" s="22"/>
      <c r="KEQ159" s="22"/>
      <c r="KER159" s="22"/>
      <c r="KES159" s="22"/>
      <c r="KET159" s="22"/>
      <c r="KEU159" s="22"/>
      <c r="KEV159" s="22"/>
      <c r="KEW159" s="22"/>
      <c r="KEX159" s="22"/>
      <c r="KEY159" s="22"/>
      <c r="KEZ159" s="22"/>
      <c r="KFA159" s="22"/>
      <c r="KFB159" s="22"/>
      <c r="KFC159" s="22"/>
      <c r="KFD159" s="22"/>
      <c r="KFE159" s="22"/>
      <c r="KFF159" s="22"/>
      <c r="KFG159" s="22"/>
      <c r="KFH159" s="22"/>
      <c r="KFI159" s="22"/>
      <c r="KFJ159" s="22"/>
      <c r="KFK159" s="22"/>
      <c r="KFL159" s="22"/>
      <c r="KFM159" s="22"/>
      <c r="KFN159" s="22"/>
      <c r="KFO159" s="22"/>
      <c r="KFP159" s="22"/>
      <c r="KFQ159" s="22"/>
      <c r="KFR159" s="22"/>
      <c r="KFS159" s="22"/>
      <c r="KFT159" s="22"/>
      <c r="KFU159" s="22"/>
      <c r="KFV159" s="22"/>
      <c r="KFW159" s="22"/>
      <c r="KFX159" s="22"/>
      <c r="KFY159" s="22"/>
      <c r="KFZ159" s="22"/>
      <c r="KGA159" s="22"/>
      <c r="KGB159" s="22"/>
      <c r="KGC159" s="22"/>
      <c r="KGD159" s="22"/>
      <c r="KGE159" s="22"/>
      <c r="KGF159" s="22"/>
      <c r="KGG159" s="22"/>
      <c r="KGH159" s="22"/>
      <c r="KGI159" s="22"/>
      <c r="KGJ159" s="22"/>
      <c r="KGK159" s="22"/>
      <c r="KGL159" s="22"/>
      <c r="KGM159" s="22"/>
      <c r="KGN159" s="22"/>
      <c r="KGO159" s="22"/>
      <c r="KGP159" s="22"/>
      <c r="KGQ159" s="22"/>
      <c r="KGR159" s="22"/>
      <c r="KGS159" s="22"/>
      <c r="KGT159" s="22"/>
      <c r="KGU159" s="22"/>
      <c r="KGV159" s="22"/>
      <c r="KGW159" s="22"/>
      <c r="KGX159" s="22"/>
      <c r="KGY159" s="22"/>
      <c r="KGZ159" s="22"/>
      <c r="KHA159" s="22"/>
      <c r="KHB159" s="22"/>
      <c r="KHC159" s="22"/>
      <c r="KHD159" s="22"/>
      <c r="KHE159" s="22"/>
      <c r="KHF159" s="22"/>
      <c r="KHG159" s="22"/>
      <c r="KHH159" s="22"/>
      <c r="KHI159" s="22"/>
      <c r="KHJ159" s="22"/>
      <c r="KHK159" s="22"/>
      <c r="KHL159" s="22"/>
      <c r="KHM159" s="22"/>
      <c r="KHN159" s="22"/>
      <c r="KHO159" s="22"/>
      <c r="KHP159" s="22"/>
      <c r="KHQ159" s="22"/>
      <c r="KHR159" s="22"/>
      <c r="KHS159" s="22"/>
      <c r="KHT159" s="22"/>
      <c r="KHU159" s="22"/>
      <c r="KHV159" s="22"/>
      <c r="KHW159" s="22"/>
      <c r="KHX159" s="22"/>
      <c r="KHY159" s="22"/>
      <c r="KHZ159" s="22"/>
      <c r="KIA159" s="22"/>
      <c r="KIB159" s="22"/>
      <c r="KIC159" s="22"/>
      <c r="KID159" s="22"/>
      <c r="KIE159" s="22"/>
      <c r="KIF159" s="22"/>
      <c r="KIG159" s="22"/>
      <c r="KIH159" s="22"/>
      <c r="KII159" s="22"/>
      <c r="KIJ159" s="22"/>
      <c r="KIK159" s="22"/>
      <c r="KIL159" s="22"/>
      <c r="KIM159" s="22"/>
      <c r="KIN159" s="22"/>
      <c r="KIO159" s="22"/>
      <c r="KIP159" s="22"/>
      <c r="KIQ159" s="22"/>
      <c r="KIR159" s="22"/>
      <c r="KIS159" s="22"/>
      <c r="KIT159" s="22"/>
      <c r="KIU159" s="22"/>
      <c r="KIV159" s="22"/>
      <c r="KIW159" s="22"/>
      <c r="KIX159" s="22"/>
      <c r="KIY159" s="22"/>
      <c r="KIZ159" s="22"/>
      <c r="KJA159" s="22"/>
      <c r="KJB159" s="22"/>
      <c r="KJC159" s="22"/>
      <c r="KJD159" s="22"/>
      <c r="KJE159" s="22"/>
      <c r="KJF159" s="22"/>
      <c r="KJG159" s="22"/>
      <c r="KJH159" s="22"/>
      <c r="KJI159" s="22"/>
      <c r="KJJ159" s="22"/>
      <c r="KJK159" s="22"/>
      <c r="KJL159" s="22"/>
      <c r="KJM159" s="22"/>
      <c r="KJN159" s="22"/>
      <c r="KJO159" s="22"/>
      <c r="KJP159" s="22"/>
      <c r="KJQ159" s="22"/>
      <c r="KJR159" s="22"/>
      <c r="KJS159" s="22"/>
      <c r="KJT159" s="22"/>
      <c r="KJU159" s="22"/>
      <c r="KJV159" s="22"/>
      <c r="KJW159" s="22"/>
      <c r="KJX159" s="22"/>
      <c r="KJY159" s="22"/>
      <c r="KJZ159" s="22"/>
      <c r="KKA159" s="22"/>
      <c r="KKB159" s="22"/>
      <c r="KKC159" s="22"/>
      <c r="KKD159" s="22"/>
      <c r="KKE159" s="22"/>
      <c r="KKF159" s="22"/>
      <c r="KKG159" s="22"/>
      <c r="KKH159" s="22"/>
      <c r="KKI159" s="22"/>
      <c r="KKJ159" s="22"/>
      <c r="KKK159" s="22"/>
      <c r="KKL159" s="22"/>
      <c r="KKM159" s="22"/>
      <c r="KKN159" s="22"/>
      <c r="KKO159" s="22"/>
      <c r="KKP159" s="22"/>
      <c r="KKQ159" s="22"/>
      <c r="KKR159" s="22"/>
      <c r="KKS159" s="22"/>
      <c r="KKT159" s="22"/>
      <c r="KKU159" s="22"/>
      <c r="KKV159" s="22"/>
      <c r="KKW159" s="22"/>
      <c r="KKX159" s="22"/>
      <c r="KKY159" s="22"/>
      <c r="KKZ159" s="22"/>
      <c r="KLA159" s="22"/>
      <c r="KLB159" s="22"/>
      <c r="KLC159" s="22"/>
      <c r="KLD159" s="22"/>
      <c r="KLE159" s="22"/>
      <c r="KLF159" s="22"/>
      <c r="KLG159" s="22"/>
      <c r="KLH159" s="22"/>
      <c r="KLI159" s="22"/>
      <c r="KLJ159" s="22"/>
      <c r="KLK159" s="22"/>
      <c r="KLL159" s="22"/>
      <c r="KLM159" s="22"/>
      <c r="KLN159" s="22"/>
      <c r="KLO159" s="22"/>
      <c r="KLP159" s="22"/>
      <c r="KLQ159" s="22"/>
      <c r="KLR159" s="22"/>
      <c r="KLS159" s="22"/>
      <c r="KLT159" s="22"/>
      <c r="KLU159" s="22"/>
      <c r="KLV159" s="22"/>
      <c r="KLW159" s="22"/>
      <c r="KLX159" s="22"/>
      <c r="KLY159" s="22"/>
      <c r="KLZ159" s="22"/>
      <c r="KMA159" s="22"/>
      <c r="KMB159" s="22"/>
      <c r="KMC159" s="22"/>
      <c r="KMD159" s="22"/>
      <c r="KME159" s="22"/>
      <c r="KMF159" s="22"/>
      <c r="KMG159" s="22"/>
      <c r="KMH159" s="22"/>
      <c r="KMI159" s="22"/>
      <c r="KMJ159" s="22"/>
      <c r="KMK159" s="22"/>
      <c r="KML159" s="22"/>
      <c r="KMM159" s="22"/>
      <c r="KMN159" s="22"/>
      <c r="KMO159" s="22"/>
      <c r="KMP159" s="22"/>
      <c r="KMQ159" s="22"/>
      <c r="KMR159" s="22"/>
      <c r="KMS159" s="22"/>
      <c r="KMT159" s="22"/>
      <c r="KMU159" s="22"/>
      <c r="KMV159" s="22"/>
      <c r="KMW159" s="22"/>
      <c r="KMX159" s="22"/>
      <c r="KMY159" s="22"/>
      <c r="KMZ159" s="22"/>
      <c r="KNA159" s="22"/>
      <c r="KNB159" s="22"/>
      <c r="KNC159" s="22"/>
      <c r="KND159" s="22"/>
      <c r="KNE159" s="22"/>
      <c r="KNF159" s="22"/>
      <c r="KNG159" s="22"/>
      <c r="KNH159" s="22"/>
      <c r="KNI159" s="22"/>
      <c r="KNJ159" s="22"/>
      <c r="KNK159" s="22"/>
      <c r="KNL159" s="22"/>
      <c r="KNM159" s="22"/>
      <c r="KNN159" s="22"/>
      <c r="KNO159" s="22"/>
      <c r="KNP159" s="22"/>
      <c r="KNQ159" s="22"/>
      <c r="KNR159" s="22"/>
      <c r="KNS159" s="22"/>
      <c r="KNT159" s="22"/>
      <c r="KNU159" s="22"/>
      <c r="KNV159" s="22"/>
      <c r="KNW159" s="22"/>
      <c r="KNX159" s="22"/>
      <c r="KNY159" s="22"/>
      <c r="KNZ159" s="22"/>
      <c r="KOA159" s="22"/>
      <c r="KOB159" s="22"/>
      <c r="KOC159" s="22"/>
      <c r="KOD159" s="22"/>
      <c r="KOE159" s="22"/>
      <c r="KOF159" s="22"/>
      <c r="KOG159" s="22"/>
      <c r="KOH159" s="22"/>
      <c r="KOI159" s="22"/>
      <c r="KOJ159" s="22"/>
      <c r="KOK159" s="22"/>
      <c r="KOL159" s="22"/>
      <c r="KOM159" s="22"/>
      <c r="KON159" s="22"/>
      <c r="KOO159" s="22"/>
      <c r="KOP159" s="22"/>
      <c r="KOQ159" s="22"/>
      <c r="KOR159" s="22"/>
      <c r="KOS159" s="22"/>
      <c r="KOT159" s="22"/>
      <c r="KOU159" s="22"/>
      <c r="KOV159" s="22"/>
      <c r="KOW159" s="22"/>
      <c r="KOX159" s="22"/>
      <c r="KOY159" s="22"/>
      <c r="KOZ159" s="22"/>
      <c r="KPA159" s="22"/>
      <c r="KPB159" s="22"/>
      <c r="KPC159" s="22"/>
      <c r="KPD159" s="22"/>
      <c r="KPE159" s="22"/>
      <c r="KPF159" s="22"/>
      <c r="KPG159" s="22"/>
      <c r="KPH159" s="22"/>
      <c r="KPI159" s="22"/>
      <c r="KPJ159" s="22"/>
      <c r="KPK159" s="22"/>
      <c r="KPL159" s="22"/>
      <c r="KPM159" s="22"/>
      <c r="KPN159" s="22"/>
      <c r="KPO159" s="22"/>
      <c r="KPP159" s="22"/>
      <c r="KPQ159" s="22"/>
      <c r="KPR159" s="22"/>
      <c r="KPS159" s="22"/>
      <c r="KPT159" s="22"/>
      <c r="KPU159" s="22"/>
      <c r="KPV159" s="22"/>
      <c r="KPW159" s="22"/>
      <c r="KPX159" s="22"/>
      <c r="KPY159" s="22"/>
      <c r="KPZ159" s="22"/>
      <c r="KQA159" s="22"/>
      <c r="KQB159" s="22"/>
      <c r="KQC159" s="22"/>
      <c r="KQD159" s="22"/>
      <c r="KQE159" s="22"/>
      <c r="KQF159" s="22"/>
      <c r="KQG159" s="22"/>
      <c r="KQH159" s="22"/>
      <c r="KQI159" s="22"/>
      <c r="KQJ159" s="22"/>
      <c r="KQK159" s="22"/>
      <c r="KQL159" s="22"/>
      <c r="KQM159" s="22"/>
      <c r="KQN159" s="22"/>
      <c r="KQO159" s="22"/>
      <c r="KQP159" s="22"/>
      <c r="KQQ159" s="22"/>
      <c r="KQR159" s="22"/>
      <c r="KQS159" s="22"/>
      <c r="KQT159" s="22"/>
      <c r="KQU159" s="22"/>
      <c r="KQV159" s="22"/>
      <c r="KQW159" s="22"/>
      <c r="KQX159" s="22"/>
      <c r="KQY159" s="22"/>
      <c r="KQZ159" s="22"/>
      <c r="KRA159" s="22"/>
      <c r="KRB159" s="22"/>
      <c r="KRC159" s="22"/>
      <c r="KRD159" s="22"/>
      <c r="KRE159" s="22"/>
      <c r="KRF159" s="22"/>
      <c r="KRG159" s="22"/>
      <c r="KRH159" s="22"/>
      <c r="KRI159" s="22"/>
      <c r="KRJ159" s="22"/>
      <c r="KRK159" s="22"/>
      <c r="KRL159" s="22"/>
      <c r="KRM159" s="22"/>
      <c r="KRN159" s="22"/>
      <c r="KRO159" s="22"/>
      <c r="KRP159" s="22"/>
      <c r="KRQ159" s="22"/>
      <c r="KRR159" s="22"/>
      <c r="KRS159" s="22"/>
      <c r="KRT159" s="22"/>
      <c r="KRU159" s="22"/>
      <c r="KRV159" s="22"/>
      <c r="KRW159" s="22"/>
      <c r="KRX159" s="22"/>
      <c r="KRY159" s="22"/>
      <c r="KRZ159" s="22"/>
      <c r="KSA159" s="22"/>
      <c r="KSB159" s="22"/>
      <c r="KSC159" s="22"/>
      <c r="KSD159" s="22"/>
      <c r="KSE159" s="22"/>
      <c r="KSF159" s="22"/>
      <c r="KSG159" s="22"/>
      <c r="KSH159" s="22"/>
      <c r="KSI159" s="22"/>
      <c r="KSJ159" s="22"/>
      <c r="KSK159" s="22"/>
      <c r="KSL159" s="22"/>
      <c r="KSM159" s="22"/>
      <c r="KSN159" s="22"/>
      <c r="KSO159" s="22"/>
      <c r="KSP159" s="22"/>
      <c r="KSQ159" s="22"/>
      <c r="KSR159" s="22"/>
      <c r="KSS159" s="22"/>
      <c r="KST159" s="22"/>
      <c r="KSU159" s="22"/>
      <c r="KSV159" s="22"/>
      <c r="KSW159" s="22"/>
      <c r="KSX159" s="22"/>
      <c r="KSY159" s="22"/>
      <c r="KSZ159" s="22"/>
      <c r="KTA159" s="22"/>
      <c r="KTB159" s="22"/>
      <c r="KTC159" s="22"/>
      <c r="KTD159" s="22"/>
      <c r="KTE159" s="22"/>
      <c r="KTF159" s="22"/>
      <c r="KTG159" s="22"/>
      <c r="KTH159" s="22"/>
      <c r="KTI159" s="22"/>
      <c r="KTJ159" s="22"/>
      <c r="KTK159" s="22"/>
      <c r="KTL159" s="22"/>
      <c r="KTM159" s="22"/>
      <c r="KTN159" s="22"/>
      <c r="KTO159" s="22"/>
      <c r="KTP159" s="22"/>
      <c r="KTQ159" s="22"/>
      <c r="KTR159" s="22"/>
      <c r="KTS159" s="22"/>
      <c r="KTT159" s="22"/>
      <c r="KTU159" s="22"/>
      <c r="KTV159" s="22"/>
      <c r="KTW159" s="22"/>
      <c r="KTX159" s="22"/>
      <c r="KTY159" s="22"/>
      <c r="KTZ159" s="22"/>
      <c r="KUA159" s="22"/>
      <c r="KUB159" s="22"/>
      <c r="KUC159" s="22"/>
      <c r="KUD159" s="22"/>
      <c r="KUE159" s="22"/>
      <c r="KUF159" s="22"/>
      <c r="KUG159" s="22"/>
      <c r="KUH159" s="22"/>
      <c r="KUI159" s="22"/>
      <c r="KUJ159" s="22"/>
      <c r="KUK159" s="22"/>
      <c r="KUL159" s="22"/>
      <c r="KUM159" s="22"/>
      <c r="KUN159" s="22"/>
      <c r="KUO159" s="22"/>
      <c r="KUP159" s="22"/>
      <c r="KUQ159" s="22"/>
      <c r="KUR159" s="22"/>
      <c r="KUS159" s="22"/>
      <c r="KUT159" s="22"/>
      <c r="KUU159" s="22"/>
      <c r="KUV159" s="22"/>
      <c r="KUW159" s="22"/>
      <c r="KUX159" s="22"/>
      <c r="KUY159" s="22"/>
      <c r="KUZ159" s="22"/>
      <c r="KVA159" s="22"/>
      <c r="KVB159" s="22"/>
      <c r="KVC159" s="22"/>
      <c r="KVD159" s="22"/>
      <c r="KVE159" s="22"/>
      <c r="KVF159" s="22"/>
      <c r="KVG159" s="22"/>
      <c r="KVH159" s="22"/>
      <c r="KVI159" s="22"/>
      <c r="KVJ159" s="22"/>
      <c r="KVK159" s="22"/>
      <c r="KVL159" s="22"/>
      <c r="KVM159" s="22"/>
      <c r="KVN159" s="22"/>
      <c r="KVO159" s="22"/>
      <c r="KVP159" s="22"/>
      <c r="KVQ159" s="22"/>
      <c r="KVR159" s="22"/>
      <c r="KVS159" s="22"/>
      <c r="KVT159" s="22"/>
      <c r="KVU159" s="22"/>
      <c r="KVV159" s="22"/>
      <c r="KVW159" s="22"/>
      <c r="KVX159" s="22"/>
      <c r="KVY159" s="22"/>
      <c r="KVZ159" s="22"/>
      <c r="KWA159" s="22"/>
      <c r="KWB159" s="22"/>
      <c r="KWC159" s="22"/>
      <c r="KWD159" s="22"/>
      <c r="KWE159" s="22"/>
      <c r="KWF159" s="22"/>
      <c r="KWG159" s="22"/>
      <c r="KWH159" s="22"/>
      <c r="KWI159" s="22"/>
      <c r="KWJ159" s="22"/>
      <c r="KWK159" s="22"/>
      <c r="KWL159" s="22"/>
      <c r="KWM159" s="22"/>
      <c r="KWN159" s="22"/>
      <c r="KWO159" s="22"/>
      <c r="KWP159" s="22"/>
      <c r="KWQ159" s="22"/>
      <c r="KWR159" s="22"/>
      <c r="KWS159" s="22"/>
      <c r="KWT159" s="22"/>
      <c r="KWU159" s="22"/>
      <c r="KWV159" s="22"/>
      <c r="KWW159" s="22"/>
      <c r="KWX159" s="22"/>
      <c r="KWY159" s="22"/>
      <c r="KWZ159" s="22"/>
      <c r="KXA159" s="22"/>
      <c r="KXB159" s="22"/>
      <c r="KXC159" s="22"/>
      <c r="KXD159" s="22"/>
      <c r="KXE159" s="22"/>
      <c r="KXF159" s="22"/>
      <c r="KXG159" s="22"/>
      <c r="KXH159" s="22"/>
      <c r="KXI159" s="22"/>
      <c r="KXJ159" s="22"/>
      <c r="KXK159" s="22"/>
      <c r="KXL159" s="22"/>
      <c r="KXM159" s="22"/>
      <c r="KXN159" s="22"/>
      <c r="KXO159" s="22"/>
      <c r="KXP159" s="22"/>
      <c r="KXQ159" s="22"/>
      <c r="KXR159" s="22"/>
      <c r="KXS159" s="22"/>
      <c r="KXT159" s="22"/>
      <c r="KXU159" s="22"/>
      <c r="KXV159" s="22"/>
      <c r="KXW159" s="22"/>
      <c r="KXX159" s="22"/>
      <c r="KXY159" s="22"/>
      <c r="KXZ159" s="22"/>
      <c r="KYA159" s="22"/>
      <c r="KYB159" s="22"/>
      <c r="KYC159" s="22"/>
      <c r="KYD159" s="22"/>
      <c r="KYE159" s="22"/>
      <c r="KYF159" s="22"/>
      <c r="KYG159" s="22"/>
      <c r="KYH159" s="22"/>
      <c r="KYI159" s="22"/>
      <c r="KYJ159" s="22"/>
      <c r="KYK159" s="22"/>
      <c r="KYL159" s="22"/>
      <c r="KYM159" s="22"/>
      <c r="KYN159" s="22"/>
      <c r="KYO159" s="22"/>
      <c r="KYP159" s="22"/>
      <c r="KYQ159" s="22"/>
      <c r="KYR159" s="22"/>
      <c r="KYS159" s="22"/>
      <c r="KYT159" s="22"/>
      <c r="KYU159" s="22"/>
      <c r="KYV159" s="22"/>
      <c r="KYW159" s="22"/>
      <c r="KYX159" s="22"/>
      <c r="KYY159" s="22"/>
      <c r="KYZ159" s="22"/>
      <c r="KZA159" s="22"/>
      <c r="KZB159" s="22"/>
      <c r="KZC159" s="22"/>
      <c r="KZD159" s="22"/>
      <c r="KZE159" s="22"/>
      <c r="KZF159" s="22"/>
      <c r="KZG159" s="22"/>
      <c r="KZH159" s="22"/>
      <c r="KZI159" s="22"/>
      <c r="KZJ159" s="22"/>
      <c r="KZK159" s="22"/>
      <c r="KZL159" s="22"/>
      <c r="KZM159" s="22"/>
      <c r="KZN159" s="22"/>
      <c r="KZO159" s="22"/>
      <c r="KZP159" s="22"/>
      <c r="KZQ159" s="22"/>
      <c r="KZR159" s="22"/>
      <c r="KZS159" s="22"/>
      <c r="KZT159" s="22"/>
      <c r="KZU159" s="22"/>
      <c r="KZV159" s="22"/>
      <c r="KZW159" s="22"/>
      <c r="KZX159" s="22"/>
      <c r="KZY159" s="22"/>
      <c r="KZZ159" s="22"/>
      <c r="LAA159" s="22"/>
      <c r="LAB159" s="22"/>
      <c r="LAC159" s="22"/>
      <c r="LAD159" s="22"/>
      <c r="LAE159" s="22"/>
      <c r="LAF159" s="22"/>
      <c r="LAG159" s="22"/>
      <c r="LAH159" s="22"/>
      <c r="LAI159" s="22"/>
      <c r="LAJ159" s="22"/>
      <c r="LAK159" s="22"/>
      <c r="LAL159" s="22"/>
      <c r="LAM159" s="22"/>
      <c r="LAN159" s="22"/>
      <c r="LAO159" s="22"/>
      <c r="LAP159" s="22"/>
      <c r="LAQ159" s="22"/>
      <c r="LAR159" s="22"/>
      <c r="LAS159" s="22"/>
      <c r="LAT159" s="22"/>
      <c r="LAU159" s="22"/>
      <c r="LAV159" s="22"/>
      <c r="LAW159" s="22"/>
      <c r="LAX159" s="22"/>
      <c r="LAY159" s="22"/>
      <c r="LAZ159" s="22"/>
      <c r="LBA159" s="22"/>
      <c r="LBB159" s="22"/>
      <c r="LBC159" s="22"/>
      <c r="LBD159" s="22"/>
      <c r="LBE159" s="22"/>
      <c r="LBF159" s="22"/>
      <c r="LBG159" s="22"/>
      <c r="LBH159" s="22"/>
      <c r="LBI159" s="22"/>
      <c r="LBJ159" s="22"/>
      <c r="LBK159" s="22"/>
      <c r="LBL159" s="22"/>
      <c r="LBM159" s="22"/>
      <c r="LBN159" s="22"/>
      <c r="LBO159" s="22"/>
      <c r="LBP159" s="22"/>
      <c r="LBQ159" s="22"/>
      <c r="LBR159" s="22"/>
      <c r="LBS159" s="22"/>
      <c r="LBT159" s="22"/>
      <c r="LBU159" s="22"/>
      <c r="LBV159" s="22"/>
      <c r="LBW159" s="22"/>
      <c r="LBX159" s="22"/>
      <c r="LBY159" s="22"/>
      <c r="LBZ159" s="22"/>
      <c r="LCA159" s="22"/>
      <c r="LCB159" s="22"/>
      <c r="LCC159" s="22"/>
      <c r="LCD159" s="22"/>
      <c r="LCE159" s="22"/>
      <c r="LCF159" s="22"/>
      <c r="LCG159" s="22"/>
      <c r="LCH159" s="22"/>
      <c r="LCI159" s="22"/>
      <c r="LCJ159" s="22"/>
      <c r="LCK159" s="22"/>
      <c r="LCL159" s="22"/>
      <c r="LCM159" s="22"/>
      <c r="LCN159" s="22"/>
      <c r="LCO159" s="22"/>
      <c r="LCP159" s="22"/>
      <c r="LCQ159" s="22"/>
      <c r="LCR159" s="22"/>
      <c r="LCS159" s="22"/>
      <c r="LCT159" s="22"/>
      <c r="LCU159" s="22"/>
      <c r="LCV159" s="22"/>
      <c r="LCW159" s="22"/>
      <c r="LCX159" s="22"/>
      <c r="LCY159" s="22"/>
      <c r="LCZ159" s="22"/>
      <c r="LDA159" s="22"/>
      <c r="LDB159" s="22"/>
      <c r="LDC159" s="22"/>
      <c r="LDD159" s="22"/>
      <c r="LDE159" s="22"/>
      <c r="LDF159" s="22"/>
      <c r="LDG159" s="22"/>
      <c r="LDH159" s="22"/>
      <c r="LDI159" s="22"/>
      <c r="LDJ159" s="22"/>
      <c r="LDK159" s="22"/>
      <c r="LDL159" s="22"/>
      <c r="LDM159" s="22"/>
      <c r="LDN159" s="22"/>
      <c r="LDO159" s="22"/>
      <c r="LDP159" s="22"/>
      <c r="LDQ159" s="22"/>
      <c r="LDR159" s="22"/>
      <c r="LDS159" s="22"/>
      <c r="LDT159" s="22"/>
      <c r="LDU159" s="22"/>
      <c r="LDV159" s="22"/>
      <c r="LDW159" s="22"/>
      <c r="LDX159" s="22"/>
      <c r="LDY159" s="22"/>
      <c r="LDZ159" s="22"/>
      <c r="LEA159" s="22"/>
      <c r="LEB159" s="22"/>
      <c r="LEC159" s="22"/>
      <c r="LED159" s="22"/>
      <c r="LEE159" s="22"/>
      <c r="LEF159" s="22"/>
      <c r="LEG159" s="22"/>
      <c r="LEH159" s="22"/>
      <c r="LEI159" s="22"/>
      <c r="LEJ159" s="22"/>
      <c r="LEK159" s="22"/>
      <c r="LEL159" s="22"/>
      <c r="LEM159" s="22"/>
      <c r="LEN159" s="22"/>
      <c r="LEO159" s="22"/>
      <c r="LEP159" s="22"/>
      <c r="LEQ159" s="22"/>
      <c r="LER159" s="22"/>
      <c r="LES159" s="22"/>
      <c r="LET159" s="22"/>
      <c r="LEU159" s="22"/>
      <c r="LEV159" s="22"/>
      <c r="LEW159" s="22"/>
      <c r="LEX159" s="22"/>
      <c r="LEY159" s="22"/>
      <c r="LEZ159" s="22"/>
      <c r="LFA159" s="22"/>
      <c r="LFB159" s="22"/>
      <c r="LFC159" s="22"/>
      <c r="LFD159" s="22"/>
      <c r="LFE159" s="22"/>
      <c r="LFF159" s="22"/>
      <c r="LFG159" s="22"/>
      <c r="LFH159" s="22"/>
      <c r="LFI159" s="22"/>
      <c r="LFJ159" s="22"/>
      <c r="LFK159" s="22"/>
      <c r="LFL159" s="22"/>
      <c r="LFM159" s="22"/>
      <c r="LFN159" s="22"/>
      <c r="LFO159" s="22"/>
      <c r="LFP159" s="22"/>
      <c r="LFQ159" s="22"/>
      <c r="LFR159" s="22"/>
      <c r="LFS159" s="22"/>
      <c r="LFT159" s="22"/>
      <c r="LFU159" s="22"/>
      <c r="LFV159" s="22"/>
      <c r="LFW159" s="22"/>
      <c r="LFX159" s="22"/>
      <c r="LFY159" s="22"/>
      <c r="LFZ159" s="22"/>
      <c r="LGA159" s="22"/>
      <c r="LGB159" s="22"/>
      <c r="LGC159" s="22"/>
      <c r="LGD159" s="22"/>
      <c r="LGE159" s="22"/>
      <c r="LGF159" s="22"/>
      <c r="LGG159" s="22"/>
      <c r="LGH159" s="22"/>
      <c r="LGI159" s="22"/>
      <c r="LGJ159" s="22"/>
      <c r="LGK159" s="22"/>
      <c r="LGL159" s="22"/>
      <c r="LGM159" s="22"/>
      <c r="LGN159" s="22"/>
      <c r="LGO159" s="22"/>
      <c r="LGP159" s="22"/>
      <c r="LGQ159" s="22"/>
      <c r="LGR159" s="22"/>
      <c r="LGS159" s="22"/>
      <c r="LGT159" s="22"/>
      <c r="LGU159" s="22"/>
      <c r="LGV159" s="22"/>
      <c r="LGW159" s="22"/>
      <c r="LGX159" s="22"/>
      <c r="LGY159" s="22"/>
      <c r="LGZ159" s="22"/>
      <c r="LHA159" s="22"/>
      <c r="LHB159" s="22"/>
      <c r="LHC159" s="22"/>
      <c r="LHD159" s="22"/>
      <c r="LHE159" s="22"/>
      <c r="LHF159" s="22"/>
      <c r="LHG159" s="22"/>
      <c r="LHH159" s="22"/>
      <c r="LHI159" s="22"/>
      <c r="LHJ159" s="22"/>
      <c r="LHK159" s="22"/>
      <c r="LHL159" s="22"/>
      <c r="LHM159" s="22"/>
      <c r="LHN159" s="22"/>
      <c r="LHO159" s="22"/>
      <c r="LHP159" s="22"/>
      <c r="LHQ159" s="22"/>
      <c r="LHR159" s="22"/>
      <c r="LHS159" s="22"/>
      <c r="LHT159" s="22"/>
      <c r="LHU159" s="22"/>
      <c r="LHV159" s="22"/>
      <c r="LHW159" s="22"/>
      <c r="LHX159" s="22"/>
      <c r="LHY159" s="22"/>
      <c r="LHZ159" s="22"/>
      <c r="LIA159" s="22"/>
      <c r="LIB159" s="22"/>
      <c r="LIC159" s="22"/>
      <c r="LID159" s="22"/>
      <c r="LIE159" s="22"/>
      <c r="LIF159" s="22"/>
      <c r="LIG159" s="22"/>
      <c r="LIH159" s="22"/>
      <c r="LII159" s="22"/>
      <c r="LIJ159" s="22"/>
      <c r="LIK159" s="22"/>
      <c r="LIL159" s="22"/>
      <c r="LIM159" s="22"/>
      <c r="LIN159" s="22"/>
      <c r="LIO159" s="22"/>
      <c r="LIP159" s="22"/>
      <c r="LIQ159" s="22"/>
      <c r="LIR159" s="22"/>
      <c r="LIS159" s="22"/>
      <c r="LIT159" s="22"/>
      <c r="LIU159" s="22"/>
      <c r="LIV159" s="22"/>
      <c r="LIW159" s="22"/>
      <c r="LIX159" s="22"/>
      <c r="LIY159" s="22"/>
      <c r="LIZ159" s="22"/>
      <c r="LJA159" s="22"/>
      <c r="LJB159" s="22"/>
      <c r="LJC159" s="22"/>
      <c r="LJD159" s="22"/>
      <c r="LJE159" s="22"/>
      <c r="LJF159" s="22"/>
      <c r="LJG159" s="22"/>
      <c r="LJH159" s="22"/>
      <c r="LJI159" s="22"/>
      <c r="LJJ159" s="22"/>
      <c r="LJK159" s="22"/>
      <c r="LJL159" s="22"/>
      <c r="LJM159" s="22"/>
      <c r="LJN159" s="22"/>
      <c r="LJO159" s="22"/>
      <c r="LJP159" s="22"/>
      <c r="LJQ159" s="22"/>
      <c r="LJR159" s="22"/>
      <c r="LJS159" s="22"/>
      <c r="LJT159" s="22"/>
      <c r="LJU159" s="22"/>
      <c r="LJV159" s="22"/>
      <c r="LJW159" s="22"/>
      <c r="LJX159" s="22"/>
      <c r="LJY159" s="22"/>
      <c r="LJZ159" s="22"/>
      <c r="LKA159" s="22"/>
      <c r="LKB159" s="22"/>
      <c r="LKC159" s="22"/>
      <c r="LKD159" s="22"/>
      <c r="LKE159" s="22"/>
      <c r="LKF159" s="22"/>
      <c r="LKG159" s="22"/>
      <c r="LKH159" s="22"/>
      <c r="LKI159" s="22"/>
      <c r="LKJ159" s="22"/>
      <c r="LKK159" s="22"/>
      <c r="LKL159" s="22"/>
      <c r="LKM159" s="22"/>
      <c r="LKN159" s="22"/>
      <c r="LKO159" s="22"/>
      <c r="LKP159" s="22"/>
      <c r="LKQ159" s="22"/>
      <c r="LKR159" s="22"/>
      <c r="LKS159" s="22"/>
      <c r="LKT159" s="22"/>
      <c r="LKU159" s="22"/>
      <c r="LKV159" s="22"/>
      <c r="LKW159" s="22"/>
      <c r="LKX159" s="22"/>
      <c r="LKY159" s="22"/>
      <c r="LKZ159" s="22"/>
      <c r="LLA159" s="22"/>
      <c r="LLB159" s="22"/>
      <c r="LLC159" s="22"/>
      <c r="LLD159" s="22"/>
      <c r="LLE159" s="22"/>
      <c r="LLF159" s="22"/>
      <c r="LLG159" s="22"/>
      <c r="LLH159" s="22"/>
      <c r="LLI159" s="22"/>
      <c r="LLJ159" s="22"/>
      <c r="LLK159" s="22"/>
      <c r="LLL159" s="22"/>
      <c r="LLM159" s="22"/>
      <c r="LLN159" s="22"/>
      <c r="LLO159" s="22"/>
      <c r="LLP159" s="22"/>
      <c r="LLQ159" s="22"/>
      <c r="LLR159" s="22"/>
      <c r="LLS159" s="22"/>
      <c r="LLT159" s="22"/>
      <c r="LLU159" s="22"/>
      <c r="LLV159" s="22"/>
      <c r="LLW159" s="22"/>
      <c r="LLX159" s="22"/>
      <c r="LLY159" s="22"/>
      <c r="LLZ159" s="22"/>
      <c r="LMA159" s="22"/>
      <c r="LMB159" s="22"/>
      <c r="LMC159" s="22"/>
      <c r="LMD159" s="22"/>
      <c r="LME159" s="22"/>
      <c r="LMF159" s="22"/>
      <c r="LMG159" s="22"/>
      <c r="LMH159" s="22"/>
      <c r="LMI159" s="22"/>
      <c r="LMJ159" s="22"/>
      <c r="LMK159" s="22"/>
      <c r="LML159" s="22"/>
      <c r="LMM159" s="22"/>
      <c r="LMN159" s="22"/>
      <c r="LMO159" s="22"/>
      <c r="LMP159" s="22"/>
      <c r="LMQ159" s="22"/>
      <c r="LMR159" s="22"/>
      <c r="LMS159" s="22"/>
      <c r="LMT159" s="22"/>
      <c r="LMU159" s="22"/>
      <c r="LMV159" s="22"/>
      <c r="LMW159" s="22"/>
      <c r="LMX159" s="22"/>
      <c r="LMY159" s="22"/>
      <c r="LMZ159" s="22"/>
      <c r="LNA159" s="22"/>
      <c r="LNB159" s="22"/>
      <c r="LNC159" s="22"/>
      <c r="LND159" s="22"/>
      <c r="LNE159" s="22"/>
      <c r="LNF159" s="22"/>
      <c r="LNG159" s="22"/>
      <c r="LNH159" s="22"/>
      <c r="LNI159" s="22"/>
      <c r="LNJ159" s="22"/>
      <c r="LNK159" s="22"/>
      <c r="LNL159" s="22"/>
      <c r="LNM159" s="22"/>
      <c r="LNN159" s="22"/>
      <c r="LNO159" s="22"/>
      <c r="LNP159" s="22"/>
      <c r="LNQ159" s="22"/>
      <c r="LNR159" s="22"/>
      <c r="LNS159" s="22"/>
      <c r="LNT159" s="22"/>
      <c r="LNU159" s="22"/>
      <c r="LNV159" s="22"/>
      <c r="LNW159" s="22"/>
      <c r="LNX159" s="22"/>
      <c r="LNY159" s="22"/>
      <c r="LNZ159" s="22"/>
      <c r="LOA159" s="22"/>
      <c r="LOB159" s="22"/>
      <c r="LOC159" s="22"/>
      <c r="LOD159" s="22"/>
      <c r="LOE159" s="22"/>
      <c r="LOF159" s="22"/>
      <c r="LOG159" s="22"/>
      <c r="LOH159" s="22"/>
      <c r="LOI159" s="22"/>
      <c r="LOJ159" s="22"/>
      <c r="LOK159" s="22"/>
      <c r="LOL159" s="22"/>
      <c r="LOM159" s="22"/>
      <c r="LON159" s="22"/>
      <c r="LOO159" s="22"/>
      <c r="LOP159" s="22"/>
      <c r="LOQ159" s="22"/>
      <c r="LOR159" s="22"/>
      <c r="LOS159" s="22"/>
      <c r="LOT159" s="22"/>
      <c r="LOU159" s="22"/>
      <c r="LOV159" s="22"/>
      <c r="LOW159" s="22"/>
      <c r="LOX159" s="22"/>
      <c r="LOY159" s="22"/>
      <c r="LOZ159" s="22"/>
      <c r="LPA159" s="22"/>
      <c r="LPB159" s="22"/>
      <c r="LPC159" s="22"/>
      <c r="LPD159" s="22"/>
      <c r="LPE159" s="22"/>
      <c r="LPF159" s="22"/>
      <c r="LPG159" s="22"/>
      <c r="LPH159" s="22"/>
      <c r="LPI159" s="22"/>
      <c r="LPJ159" s="22"/>
      <c r="LPK159" s="22"/>
      <c r="LPL159" s="22"/>
      <c r="LPM159" s="22"/>
      <c r="LPN159" s="22"/>
      <c r="LPO159" s="22"/>
      <c r="LPP159" s="22"/>
      <c r="LPQ159" s="22"/>
      <c r="LPR159" s="22"/>
      <c r="LPS159" s="22"/>
      <c r="LPT159" s="22"/>
      <c r="LPU159" s="22"/>
      <c r="LPV159" s="22"/>
      <c r="LPW159" s="22"/>
      <c r="LPX159" s="22"/>
      <c r="LPY159" s="22"/>
      <c r="LPZ159" s="22"/>
      <c r="LQA159" s="22"/>
      <c r="LQB159" s="22"/>
      <c r="LQC159" s="22"/>
      <c r="LQD159" s="22"/>
      <c r="LQE159" s="22"/>
      <c r="LQF159" s="22"/>
      <c r="LQG159" s="22"/>
      <c r="LQH159" s="22"/>
      <c r="LQI159" s="22"/>
      <c r="LQJ159" s="22"/>
      <c r="LQK159" s="22"/>
      <c r="LQL159" s="22"/>
      <c r="LQM159" s="22"/>
      <c r="LQN159" s="22"/>
      <c r="LQO159" s="22"/>
      <c r="LQP159" s="22"/>
      <c r="LQQ159" s="22"/>
      <c r="LQR159" s="22"/>
      <c r="LQS159" s="22"/>
      <c r="LQT159" s="22"/>
      <c r="LQU159" s="22"/>
      <c r="LQV159" s="22"/>
      <c r="LQW159" s="22"/>
      <c r="LQX159" s="22"/>
      <c r="LQY159" s="22"/>
      <c r="LQZ159" s="22"/>
      <c r="LRA159" s="22"/>
      <c r="LRB159" s="22"/>
      <c r="LRC159" s="22"/>
      <c r="LRD159" s="22"/>
      <c r="LRE159" s="22"/>
      <c r="LRF159" s="22"/>
      <c r="LRG159" s="22"/>
      <c r="LRH159" s="22"/>
      <c r="LRI159" s="22"/>
      <c r="LRJ159" s="22"/>
      <c r="LRK159" s="22"/>
      <c r="LRL159" s="22"/>
      <c r="LRM159" s="22"/>
      <c r="LRN159" s="22"/>
      <c r="LRO159" s="22"/>
      <c r="LRP159" s="22"/>
      <c r="LRQ159" s="22"/>
      <c r="LRR159" s="22"/>
      <c r="LRS159" s="22"/>
      <c r="LRT159" s="22"/>
      <c r="LRU159" s="22"/>
      <c r="LRV159" s="22"/>
      <c r="LRW159" s="22"/>
      <c r="LRX159" s="22"/>
      <c r="LRY159" s="22"/>
      <c r="LRZ159" s="22"/>
      <c r="LSA159" s="22"/>
      <c r="LSB159" s="22"/>
      <c r="LSC159" s="22"/>
      <c r="LSD159" s="22"/>
      <c r="LSE159" s="22"/>
      <c r="LSF159" s="22"/>
      <c r="LSG159" s="22"/>
      <c r="LSH159" s="22"/>
      <c r="LSI159" s="22"/>
      <c r="LSJ159" s="22"/>
      <c r="LSK159" s="22"/>
      <c r="LSL159" s="22"/>
      <c r="LSM159" s="22"/>
      <c r="LSN159" s="22"/>
      <c r="LSO159" s="22"/>
      <c r="LSP159" s="22"/>
      <c r="LSQ159" s="22"/>
      <c r="LSR159" s="22"/>
      <c r="LSS159" s="22"/>
      <c r="LST159" s="22"/>
      <c r="LSU159" s="22"/>
      <c r="LSV159" s="22"/>
      <c r="LSW159" s="22"/>
      <c r="LSX159" s="22"/>
      <c r="LSY159" s="22"/>
      <c r="LSZ159" s="22"/>
      <c r="LTA159" s="22"/>
      <c r="LTB159" s="22"/>
      <c r="LTC159" s="22"/>
      <c r="LTD159" s="22"/>
      <c r="LTE159" s="22"/>
      <c r="LTF159" s="22"/>
      <c r="LTG159" s="22"/>
      <c r="LTH159" s="22"/>
      <c r="LTI159" s="22"/>
      <c r="LTJ159" s="22"/>
      <c r="LTK159" s="22"/>
      <c r="LTL159" s="22"/>
      <c r="LTM159" s="22"/>
      <c r="LTN159" s="22"/>
      <c r="LTO159" s="22"/>
      <c r="LTP159" s="22"/>
      <c r="LTQ159" s="22"/>
      <c r="LTR159" s="22"/>
      <c r="LTS159" s="22"/>
      <c r="LTT159" s="22"/>
      <c r="LTU159" s="22"/>
      <c r="LTV159" s="22"/>
      <c r="LTW159" s="22"/>
      <c r="LTX159" s="22"/>
      <c r="LTY159" s="22"/>
      <c r="LTZ159" s="22"/>
      <c r="LUA159" s="22"/>
      <c r="LUB159" s="22"/>
      <c r="LUC159" s="22"/>
      <c r="LUD159" s="22"/>
      <c r="LUE159" s="22"/>
      <c r="LUF159" s="22"/>
      <c r="LUG159" s="22"/>
      <c r="LUH159" s="22"/>
      <c r="LUI159" s="22"/>
      <c r="LUJ159" s="22"/>
      <c r="LUK159" s="22"/>
      <c r="LUL159" s="22"/>
      <c r="LUM159" s="22"/>
      <c r="LUN159" s="22"/>
      <c r="LUO159" s="22"/>
      <c r="LUP159" s="22"/>
      <c r="LUQ159" s="22"/>
      <c r="LUR159" s="22"/>
      <c r="LUS159" s="22"/>
      <c r="LUT159" s="22"/>
      <c r="LUU159" s="22"/>
      <c r="LUV159" s="22"/>
      <c r="LUW159" s="22"/>
      <c r="LUX159" s="22"/>
      <c r="LUY159" s="22"/>
      <c r="LUZ159" s="22"/>
      <c r="LVA159" s="22"/>
      <c r="LVB159" s="22"/>
      <c r="LVC159" s="22"/>
      <c r="LVD159" s="22"/>
      <c r="LVE159" s="22"/>
      <c r="LVF159" s="22"/>
      <c r="LVG159" s="22"/>
      <c r="LVH159" s="22"/>
      <c r="LVI159" s="22"/>
      <c r="LVJ159" s="22"/>
      <c r="LVK159" s="22"/>
      <c r="LVL159" s="22"/>
      <c r="LVM159" s="22"/>
      <c r="LVN159" s="22"/>
      <c r="LVO159" s="22"/>
      <c r="LVP159" s="22"/>
      <c r="LVQ159" s="22"/>
      <c r="LVR159" s="22"/>
      <c r="LVS159" s="22"/>
      <c r="LVT159" s="22"/>
      <c r="LVU159" s="22"/>
      <c r="LVV159" s="22"/>
      <c r="LVW159" s="22"/>
      <c r="LVX159" s="22"/>
      <c r="LVY159" s="22"/>
      <c r="LVZ159" s="22"/>
      <c r="LWA159" s="22"/>
      <c r="LWB159" s="22"/>
      <c r="LWC159" s="22"/>
      <c r="LWD159" s="22"/>
      <c r="LWE159" s="22"/>
      <c r="LWF159" s="22"/>
      <c r="LWG159" s="22"/>
      <c r="LWH159" s="22"/>
      <c r="LWI159" s="22"/>
      <c r="LWJ159" s="22"/>
      <c r="LWK159" s="22"/>
      <c r="LWL159" s="22"/>
      <c r="LWM159" s="22"/>
      <c r="LWN159" s="22"/>
      <c r="LWO159" s="22"/>
      <c r="LWP159" s="22"/>
      <c r="LWQ159" s="22"/>
      <c r="LWR159" s="22"/>
      <c r="LWS159" s="22"/>
      <c r="LWT159" s="22"/>
      <c r="LWU159" s="22"/>
      <c r="LWV159" s="22"/>
      <c r="LWW159" s="22"/>
      <c r="LWX159" s="22"/>
      <c r="LWY159" s="22"/>
      <c r="LWZ159" s="22"/>
      <c r="LXA159" s="22"/>
      <c r="LXB159" s="22"/>
      <c r="LXC159" s="22"/>
      <c r="LXD159" s="22"/>
      <c r="LXE159" s="22"/>
      <c r="LXF159" s="22"/>
      <c r="LXG159" s="22"/>
      <c r="LXH159" s="22"/>
      <c r="LXI159" s="22"/>
      <c r="LXJ159" s="22"/>
      <c r="LXK159" s="22"/>
      <c r="LXL159" s="22"/>
      <c r="LXM159" s="22"/>
      <c r="LXN159" s="22"/>
      <c r="LXO159" s="22"/>
      <c r="LXP159" s="22"/>
      <c r="LXQ159" s="22"/>
      <c r="LXR159" s="22"/>
      <c r="LXS159" s="22"/>
      <c r="LXT159" s="22"/>
      <c r="LXU159" s="22"/>
      <c r="LXV159" s="22"/>
      <c r="LXW159" s="22"/>
      <c r="LXX159" s="22"/>
      <c r="LXY159" s="22"/>
      <c r="LXZ159" s="22"/>
      <c r="LYA159" s="22"/>
      <c r="LYB159" s="22"/>
      <c r="LYC159" s="22"/>
      <c r="LYD159" s="22"/>
      <c r="LYE159" s="22"/>
      <c r="LYF159" s="22"/>
      <c r="LYG159" s="22"/>
      <c r="LYH159" s="22"/>
      <c r="LYI159" s="22"/>
      <c r="LYJ159" s="22"/>
      <c r="LYK159" s="22"/>
      <c r="LYL159" s="22"/>
      <c r="LYM159" s="22"/>
      <c r="LYN159" s="22"/>
      <c r="LYO159" s="22"/>
      <c r="LYP159" s="22"/>
      <c r="LYQ159" s="22"/>
      <c r="LYR159" s="22"/>
      <c r="LYS159" s="22"/>
      <c r="LYT159" s="22"/>
      <c r="LYU159" s="22"/>
      <c r="LYV159" s="22"/>
      <c r="LYW159" s="22"/>
      <c r="LYX159" s="22"/>
      <c r="LYY159" s="22"/>
      <c r="LYZ159" s="22"/>
      <c r="LZA159" s="22"/>
      <c r="LZB159" s="22"/>
      <c r="LZC159" s="22"/>
      <c r="LZD159" s="22"/>
      <c r="LZE159" s="22"/>
      <c r="LZF159" s="22"/>
      <c r="LZG159" s="22"/>
      <c r="LZH159" s="22"/>
      <c r="LZI159" s="22"/>
      <c r="LZJ159" s="22"/>
      <c r="LZK159" s="22"/>
      <c r="LZL159" s="22"/>
      <c r="LZM159" s="22"/>
      <c r="LZN159" s="22"/>
      <c r="LZO159" s="22"/>
      <c r="LZP159" s="22"/>
      <c r="LZQ159" s="22"/>
      <c r="LZR159" s="22"/>
      <c r="LZS159" s="22"/>
      <c r="LZT159" s="22"/>
      <c r="LZU159" s="22"/>
      <c r="LZV159" s="22"/>
      <c r="LZW159" s="22"/>
      <c r="LZX159" s="22"/>
      <c r="LZY159" s="22"/>
      <c r="LZZ159" s="22"/>
      <c r="MAA159" s="22"/>
      <c r="MAB159" s="22"/>
      <c r="MAC159" s="22"/>
      <c r="MAD159" s="22"/>
      <c r="MAE159" s="22"/>
      <c r="MAF159" s="22"/>
      <c r="MAG159" s="22"/>
      <c r="MAH159" s="22"/>
      <c r="MAI159" s="22"/>
      <c r="MAJ159" s="22"/>
      <c r="MAK159" s="22"/>
      <c r="MAL159" s="22"/>
      <c r="MAM159" s="22"/>
      <c r="MAN159" s="22"/>
      <c r="MAO159" s="22"/>
      <c r="MAP159" s="22"/>
      <c r="MAQ159" s="22"/>
      <c r="MAR159" s="22"/>
      <c r="MAS159" s="22"/>
      <c r="MAT159" s="22"/>
      <c r="MAU159" s="22"/>
      <c r="MAV159" s="22"/>
      <c r="MAW159" s="22"/>
      <c r="MAX159" s="22"/>
      <c r="MAY159" s="22"/>
      <c r="MAZ159" s="22"/>
      <c r="MBA159" s="22"/>
      <c r="MBB159" s="22"/>
      <c r="MBC159" s="22"/>
      <c r="MBD159" s="22"/>
      <c r="MBE159" s="22"/>
      <c r="MBF159" s="22"/>
      <c r="MBG159" s="22"/>
      <c r="MBH159" s="22"/>
      <c r="MBI159" s="22"/>
      <c r="MBJ159" s="22"/>
      <c r="MBK159" s="22"/>
      <c r="MBL159" s="22"/>
      <c r="MBM159" s="22"/>
      <c r="MBN159" s="22"/>
      <c r="MBO159" s="22"/>
      <c r="MBP159" s="22"/>
      <c r="MBQ159" s="22"/>
      <c r="MBR159" s="22"/>
      <c r="MBS159" s="22"/>
      <c r="MBT159" s="22"/>
      <c r="MBU159" s="22"/>
      <c r="MBV159" s="22"/>
      <c r="MBW159" s="22"/>
      <c r="MBX159" s="22"/>
      <c r="MBY159" s="22"/>
      <c r="MBZ159" s="22"/>
      <c r="MCA159" s="22"/>
      <c r="MCB159" s="22"/>
      <c r="MCC159" s="22"/>
      <c r="MCD159" s="22"/>
      <c r="MCE159" s="22"/>
      <c r="MCF159" s="22"/>
      <c r="MCG159" s="22"/>
      <c r="MCH159" s="22"/>
      <c r="MCI159" s="22"/>
      <c r="MCJ159" s="22"/>
      <c r="MCK159" s="22"/>
      <c r="MCL159" s="22"/>
      <c r="MCM159" s="22"/>
      <c r="MCN159" s="22"/>
      <c r="MCO159" s="22"/>
      <c r="MCP159" s="22"/>
      <c r="MCQ159" s="22"/>
      <c r="MCR159" s="22"/>
      <c r="MCS159" s="22"/>
      <c r="MCT159" s="22"/>
      <c r="MCU159" s="22"/>
      <c r="MCV159" s="22"/>
      <c r="MCW159" s="22"/>
      <c r="MCX159" s="22"/>
      <c r="MCY159" s="22"/>
      <c r="MCZ159" s="22"/>
      <c r="MDA159" s="22"/>
      <c r="MDB159" s="22"/>
      <c r="MDC159" s="22"/>
      <c r="MDD159" s="22"/>
      <c r="MDE159" s="22"/>
      <c r="MDF159" s="22"/>
      <c r="MDG159" s="22"/>
      <c r="MDH159" s="22"/>
      <c r="MDI159" s="22"/>
      <c r="MDJ159" s="22"/>
      <c r="MDK159" s="22"/>
      <c r="MDL159" s="22"/>
      <c r="MDM159" s="22"/>
      <c r="MDN159" s="22"/>
      <c r="MDO159" s="22"/>
      <c r="MDP159" s="22"/>
      <c r="MDQ159" s="22"/>
      <c r="MDR159" s="22"/>
      <c r="MDS159" s="22"/>
      <c r="MDT159" s="22"/>
      <c r="MDU159" s="22"/>
      <c r="MDV159" s="22"/>
      <c r="MDW159" s="22"/>
      <c r="MDX159" s="22"/>
      <c r="MDY159" s="22"/>
      <c r="MDZ159" s="22"/>
      <c r="MEA159" s="22"/>
      <c r="MEB159" s="22"/>
      <c r="MEC159" s="22"/>
      <c r="MED159" s="22"/>
      <c r="MEE159" s="22"/>
      <c r="MEF159" s="22"/>
      <c r="MEG159" s="22"/>
      <c r="MEH159" s="22"/>
      <c r="MEI159" s="22"/>
      <c r="MEJ159" s="22"/>
      <c r="MEK159" s="22"/>
      <c r="MEL159" s="22"/>
      <c r="MEM159" s="22"/>
      <c r="MEN159" s="22"/>
      <c r="MEO159" s="22"/>
      <c r="MEP159" s="22"/>
      <c r="MEQ159" s="22"/>
      <c r="MER159" s="22"/>
      <c r="MES159" s="22"/>
      <c r="MET159" s="22"/>
      <c r="MEU159" s="22"/>
      <c r="MEV159" s="22"/>
      <c r="MEW159" s="22"/>
      <c r="MEX159" s="22"/>
      <c r="MEY159" s="22"/>
      <c r="MEZ159" s="22"/>
      <c r="MFA159" s="22"/>
      <c r="MFB159" s="22"/>
      <c r="MFC159" s="22"/>
      <c r="MFD159" s="22"/>
      <c r="MFE159" s="22"/>
      <c r="MFF159" s="22"/>
      <c r="MFG159" s="22"/>
      <c r="MFH159" s="22"/>
      <c r="MFI159" s="22"/>
      <c r="MFJ159" s="22"/>
      <c r="MFK159" s="22"/>
      <c r="MFL159" s="22"/>
      <c r="MFM159" s="22"/>
      <c r="MFN159" s="22"/>
      <c r="MFO159" s="22"/>
      <c r="MFP159" s="22"/>
      <c r="MFQ159" s="22"/>
      <c r="MFR159" s="22"/>
      <c r="MFS159" s="22"/>
      <c r="MFT159" s="22"/>
      <c r="MFU159" s="22"/>
      <c r="MFV159" s="22"/>
      <c r="MFW159" s="22"/>
      <c r="MFX159" s="22"/>
      <c r="MFY159" s="22"/>
      <c r="MFZ159" s="22"/>
      <c r="MGA159" s="22"/>
      <c r="MGB159" s="22"/>
      <c r="MGC159" s="22"/>
      <c r="MGD159" s="22"/>
      <c r="MGE159" s="22"/>
      <c r="MGF159" s="22"/>
      <c r="MGG159" s="22"/>
      <c r="MGH159" s="22"/>
      <c r="MGI159" s="22"/>
      <c r="MGJ159" s="22"/>
      <c r="MGK159" s="22"/>
      <c r="MGL159" s="22"/>
      <c r="MGM159" s="22"/>
      <c r="MGN159" s="22"/>
      <c r="MGO159" s="22"/>
      <c r="MGP159" s="22"/>
      <c r="MGQ159" s="22"/>
      <c r="MGR159" s="22"/>
      <c r="MGS159" s="22"/>
      <c r="MGT159" s="22"/>
      <c r="MGU159" s="22"/>
      <c r="MGV159" s="22"/>
      <c r="MGW159" s="22"/>
      <c r="MGX159" s="22"/>
      <c r="MGY159" s="22"/>
      <c r="MGZ159" s="22"/>
      <c r="MHA159" s="22"/>
      <c r="MHB159" s="22"/>
      <c r="MHC159" s="22"/>
      <c r="MHD159" s="22"/>
      <c r="MHE159" s="22"/>
      <c r="MHF159" s="22"/>
      <c r="MHG159" s="22"/>
      <c r="MHH159" s="22"/>
      <c r="MHI159" s="22"/>
      <c r="MHJ159" s="22"/>
      <c r="MHK159" s="22"/>
      <c r="MHL159" s="22"/>
      <c r="MHM159" s="22"/>
      <c r="MHN159" s="22"/>
      <c r="MHO159" s="22"/>
      <c r="MHP159" s="22"/>
      <c r="MHQ159" s="22"/>
      <c r="MHR159" s="22"/>
      <c r="MHS159" s="22"/>
      <c r="MHT159" s="22"/>
      <c r="MHU159" s="22"/>
      <c r="MHV159" s="22"/>
      <c r="MHW159" s="22"/>
      <c r="MHX159" s="22"/>
      <c r="MHY159" s="22"/>
      <c r="MHZ159" s="22"/>
      <c r="MIA159" s="22"/>
      <c r="MIB159" s="22"/>
      <c r="MIC159" s="22"/>
      <c r="MID159" s="22"/>
      <c r="MIE159" s="22"/>
      <c r="MIF159" s="22"/>
      <c r="MIG159" s="22"/>
      <c r="MIH159" s="22"/>
      <c r="MII159" s="22"/>
      <c r="MIJ159" s="22"/>
      <c r="MIK159" s="22"/>
      <c r="MIL159" s="22"/>
      <c r="MIM159" s="22"/>
      <c r="MIN159" s="22"/>
      <c r="MIO159" s="22"/>
      <c r="MIP159" s="22"/>
      <c r="MIQ159" s="22"/>
      <c r="MIR159" s="22"/>
      <c r="MIS159" s="22"/>
      <c r="MIT159" s="22"/>
      <c r="MIU159" s="22"/>
      <c r="MIV159" s="22"/>
      <c r="MIW159" s="22"/>
      <c r="MIX159" s="22"/>
      <c r="MIY159" s="22"/>
      <c r="MIZ159" s="22"/>
      <c r="MJA159" s="22"/>
      <c r="MJB159" s="22"/>
      <c r="MJC159" s="22"/>
      <c r="MJD159" s="22"/>
      <c r="MJE159" s="22"/>
      <c r="MJF159" s="22"/>
      <c r="MJG159" s="22"/>
      <c r="MJH159" s="22"/>
      <c r="MJI159" s="22"/>
      <c r="MJJ159" s="22"/>
      <c r="MJK159" s="22"/>
      <c r="MJL159" s="22"/>
      <c r="MJM159" s="22"/>
      <c r="MJN159" s="22"/>
      <c r="MJO159" s="22"/>
      <c r="MJP159" s="22"/>
      <c r="MJQ159" s="22"/>
      <c r="MJR159" s="22"/>
      <c r="MJS159" s="22"/>
      <c r="MJT159" s="22"/>
      <c r="MJU159" s="22"/>
      <c r="MJV159" s="22"/>
      <c r="MJW159" s="22"/>
      <c r="MJX159" s="22"/>
      <c r="MJY159" s="22"/>
      <c r="MJZ159" s="22"/>
      <c r="MKA159" s="22"/>
      <c r="MKB159" s="22"/>
      <c r="MKC159" s="22"/>
      <c r="MKD159" s="22"/>
      <c r="MKE159" s="22"/>
      <c r="MKF159" s="22"/>
      <c r="MKG159" s="22"/>
      <c r="MKH159" s="22"/>
      <c r="MKI159" s="22"/>
      <c r="MKJ159" s="22"/>
      <c r="MKK159" s="22"/>
      <c r="MKL159" s="22"/>
      <c r="MKM159" s="22"/>
      <c r="MKN159" s="22"/>
      <c r="MKO159" s="22"/>
      <c r="MKP159" s="22"/>
      <c r="MKQ159" s="22"/>
      <c r="MKR159" s="22"/>
      <c r="MKS159" s="22"/>
      <c r="MKT159" s="22"/>
      <c r="MKU159" s="22"/>
      <c r="MKV159" s="22"/>
      <c r="MKW159" s="22"/>
      <c r="MKX159" s="22"/>
      <c r="MKY159" s="22"/>
      <c r="MKZ159" s="22"/>
      <c r="MLA159" s="22"/>
      <c r="MLB159" s="22"/>
      <c r="MLC159" s="22"/>
      <c r="MLD159" s="22"/>
      <c r="MLE159" s="22"/>
      <c r="MLF159" s="22"/>
      <c r="MLG159" s="22"/>
      <c r="MLH159" s="22"/>
      <c r="MLI159" s="22"/>
      <c r="MLJ159" s="22"/>
      <c r="MLK159" s="22"/>
      <c r="MLL159" s="22"/>
      <c r="MLM159" s="22"/>
      <c r="MLN159" s="22"/>
      <c r="MLO159" s="22"/>
      <c r="MLP159" s="22"/>
      <c r="MLQ159" s="22"/>
      <c r="MLR159" s="22"/>
      <c r="MLS159" s="22"/>
      <c r="MLT159" s="22"/>
      <c r="MLU159" s="22"/>
      <c r="MLV159" s="22"/>
      <c r="MLW159" s="22"/>
      <c r="MLX159" s="22"/>
      <c r="MLY159" s="22"/>
      <c r="MLZ159" s="22"/>
      <c r="MMA159" s="22"/>
      <c r="MMB159" s="22"/>
      <c r="MMC159" s="22"/>
      <c r="MMD159" s="22"/>
      <c r="MME159" s="22"/>
      <c r="MMF159" s="22"/>
      <c r="MMG159" s="22"/>
      <c r="MMH159" s="22"/>
      <c r="MMI159" s="22"/>
      <c r="MMJ159" s="22"/>
      <c r="MMK159" s="22"/>
      <c r="MML159" s="22"/>
      <c r="MMM159" s="22"/>
      <c r="MMN159" s="22"/>
      <c r="MMO159" s="22"/>
      <c r="MMP159" s="22"/>
      <c r="MMQ159" s="22"/>
      <c r="MMR159" s="22"/>
      <c r="MMS159" s="22"/>
      <c r="MMT159" s="22"/>
      <c r="MMU159" s="22"/>
      <c r="MMV159" s="22"/>
      <c r="MMW159" s="22"/>
      <c r="MMX159" s="22"/>
      <c r="MMY159" s="22"/>
      <c r="MMZ159" s="22"/>
      <c r="MNA159" s="22"/>
      <c r="MNB159" s="22"/>
      <c r="MNC159" s="22"/>
      <c r="MND159" s="22"/>
      <c r="MNE159" s="22"/>
      <c r="MNF159" s="22"/>
      <c r="MNG159" s="22"/>
      <c r="MNH159" s="22"/>
      <c r="MNI159" s="22"/>
      <c r="MNJ159" s="22"/>
      <c r="MNK159" s="22"/>
      <c r="MNL159" s="22"/>
      <c r="MNM159" s="22"/>
      <c r="MNN159" s="22"/>
      <c r="MNO159" s="22"/>
      <c r="MNP159" s="22"/>
      <c r="MNQ159" s="22"/>
      <c r="MNR159" s="22"/>
      <c r="MNS159" s="22"/>
      <c r="MNT159" s="22"/>
      <c r="MNU159" s="22"/>
      <c r="MNV159" s="22"/>
      <c r="MNW159" s="22"/>
      <c r="MNX159" s="22"/>
      <c r="MNY159" s="22"/>
      <c r="MNZ159" s="22"/>
      <c r="MOA159" s="22"/>
      <c r="MOB159" s="22"/>
      <c r="MOC159" s="22"/>
      <c r="MOD159" s="22"/>
      <c r="MOE159" s="22"/>
      <c r="MOF159" s="22"/>
      <c r="MOG159" s="22"/>
      <c r="MOH159" s="22"/>
      <c r="MOI159" s="22"/>
      <c r="MOJ159" s="22"/>
      <c r="MOK159" s="22"/>
      <c r="MOL159" s="22"/>
      <c r="MOM159" s="22"/>
      <c r="MON159" s="22"/>
      <c r="MOO159" s="22"/>
      <c r="MOP159" s="22"/>
      <c r="MOQ159" s="22"/>
      <c r="MOR159" s="22"/>
      <c r="MOS159" s="22"/>
      <c r="MOT159" s="22"/>
      <c r="MOU159" s="22"/>
      <c r="MOV159" s="22"/>
      <c r="MOW159" s="22"/>
      <c r="MOX159" s="22"/>
      <c r="MOY159" s="22"/>
      <c r="MOZ159" s="22"/>
      <c r="MPA159" s="22"/>
      <c r="MPB159" s="22"/>
      <c r="MPC159" s="22"/>
      <c r="MPD159" s="22"/>
      <c r="MPE159" s="22"/>
      <c r="MPF159" s="22"/>
      <c r="MPG159" s="22"/>
      <c r="MPH159" s="22"/>
      <c r="MPI159" s="22"/>
      <c r="MPJ159" s="22"/>
      <c r="MPK159" s="22"/>
      <c r="MPL159" s="22"/>
      <c r="MPM159" s="22"/>
      <c r="MPN159" s="22"/>
      <c r="MPO159" s="22"/>
      <c r="MPP159" s="22"/>
      <c r="MPQ159" s="22"/>
      <c r="MPR159" s="22"/>
      <c r="MPS159" s="22"/>
      <c r="MPT159" s="22"/>
      <c r="MPU159" s="22"/>
      <c r="MPV159" s="22"/>
      <c r="MPW159" s="22"/>
      <c r="MPX159" s="22"/>
      <c r="MPY159" s="22"/>
      <c r="MPZ159" s="22"/>
      <c r="MQA159" s="22"/>
      <c r="MQB159" s="22"/>
      <c r="MQC159" s="22"/>
      <c r="MQD159" s="22"/>
      <c r="MQE159" s="22"/>
      <c r="MQF159" s="22"/>
      <c r="MQG159" s="22"/>
      <c r="MQH159" s="22"/>
      <c r="MQI159" s="22"/>
      <c r="MQJ159" s="22"/>
      <c r="MQK159" s="22"/>
      <c r="MQL159" s="22"/>
      <c r="MQM159" s="22"/>
      <c r="MQN159" s="22"/>
      <c r="MQO159" s="22"/>
      <c r="MQP159" s="22"/>
      <c r="MQQ159" s="22"/>
      <c r="MQR159" s="22"/>
      <c r="MQS159" s="22"/>
      <c r="MQT159" s="22"/>
      <c r="MQU159" s="22"/>
      <c r="MQV159" s="22"/>
      <c r="MQW159" s="22"/>
      <c r="MQX159" s="22"/>
      <c r="MQY159" s="22"/>
      <c r="MQZ159" s="22"/>
      <c r="MRA159" s="22"/>
      <c r="MRB159" s="22"/>
      <c r="MRC159" s="22"/>
      <c r="MRD159" s="22"/>
      <c r="MRE159" s="22"/>
      <c r="MRF159" s="22"/>
      <c r="MRG159" s="22"/>
      <c r="MRH159" s="22"/>
      <c r="MRI159" s="22"/>
      <c r="MRJ159" s="22"/>
      <c r="MRK159" s="22"/>
      <c r="MRL159" s="22"/>
      <c r="MRM159" s="22"/>
      <c r="MRN159" s="22"/>
      <c r="MRO159" s="22"/>
      <c r="MRP159" s="22"/>
      <c r="MRQ159" s="22"/>
      <c r="MRR159" s="22"/>
      <c r="MRS159" s="22"/>
      <c r="MRT159" s="22"/>
      <c r="MRU159" s="22"/>
      <c r="MRV159" s="22"/>
      <c r="MRW159" s="22"/>
      <c r="MRX159" s="22"/>
      <c r="MRY159" s="22"/>
      <c r="MRZ159" s="22"/>
      <c r="MSA159" s="22"/>
      <c r="MSB159" s="22"/>
      <c r="MSC159" s="22"/>
      <c r="MSD159" s="22"/>
      <c r="MSE159" s="22"/>
      <c r="MSF159" s="22"/>
      <c r="MSG159" s="22"/>
      <c r="MSH159" s="22"/>
      <c r="MSI159" s="22"/>
      <c r="MSJ159" s="22"/>
      <c r="MSK159" s="22"/>
      <c r="MSL159" s="22"/>
      <c r="MSM159" s="22"/>
      <c r="MSN159" s="22"/>
      <c r="MSO159" s="22"/>
      <c r="MSP159" s="22"/>
      <c r="MSQ159" s="22"/>
      <c r="MSR159" s="22"/>
      <c r="MSS159" s="22"/>
      <c r="MST159" s="22"/>
      <c r="MSU159" s="22"/>
      <c r="MSV159" s="22"/>
      <c r="MSW159" s="22"/>
      <c r="MSX159" s="22"/>
      <c r="MSY159" s="22"/>
      <c r="MSZ159" s="22"/>
      <c r="MTA159" s="22"/>
      <c r="MTB159" s="22"/>
      <c r="MTC159" s="22"/>
      <c r="MTD159" s="22"/>
      <c r="MTE159" s="22"/>
      <c r="MTF159" s="22"/>
      <c r="MTG159" s="22"/>
      <c r="MTH159" s="22"/>
      <c r="MTI159" s="22"/>
      <c r="MTJ159" s="22"/>
      <c r="MTK159" s="22"/>
      <c r="MTL159" s="22"/>
      <c r="MTM159" s="22"/>
      <c r="MTN159" s="22"/>
      <c r="MTO159" s="22"/>
      <c r="MTP159" s="22"/>
      <c r="MTQ159" s="22"/>
      <c r="MTR159" s="22"/>
      <c r="MTS159" s="22"/>
      <c r="MTT159" s="22"/>
      <c r="MTU159" s="22"/>
      <c r="MTV159" s="22"/>
      <c r="MTW159" s="22"/>
      <c r="MTX159" s="22"/>
      <c r="MTY159" s="22"/>
      <c r="MTZ159" s="22"/>
      <c r="MUA159" s="22"/>
      <c r="MUB159" s="22"/>
      <c r="MUC159" s="22"/>
      <c r="MUD159" s="22"/>
      <c r="MUE159" s="22"/>
      <c r="MUF159" s="22"/>
      <c r="MUG159" s="22"/>
      <c r="MUH159" s="22"/>
      <c r="MUI159" s="22"/>
      <c r="MUJ159" s="22"/>
      <c r="MUK159" s="22"/>
      <c r="MUL159" s="22"/>
      <c r="MUM159" s="22"/>
      <c r="MUN159" s="22"/>
      <c r="MUO159" s="22"/>
      <c r="MUP159" s="22"/>
      <c r="MUQ159" s="22"/>
      <c r="MUR159" s="22"/>
      <c r="MUS159" s="22"/>
      <c r="MUT159" s="22"/>
      <c r="MUU159" s="22"/>
      <c r="MUV159" s="22"/>
      <c r="MUW159" s="22"/>
      <c r="MUX159" s="22"/>
      <c r="MUY159" s="22"/>
      <c r="MUZ159" s="22"/>
      <c r="MVA159" s="22"/>
      <c r="MVB159" s="22"/>
      <c r="MVC159" s="22"/>
      <c r="MVD159" s="22"/>
      <c r="MVE159" s="22"/>
      <c r="MVF159" s="22"/>
      <c r="MVG159" s="22"/>
      <c r="MVH159" s="22"/>
      <c r="MVI159" s="22"/>
      <c r="MVJ159" s="22"/>
      <c r="MVK159" s="22"/>
      <c r="MVL159" s="22"/>
      <c r="MVM159" s="22"/>
      <c r="MVN159" s="22"/>
      <c r="MVO159" s="22"/>
      <c r="MVP159" s="22"/>
      <c r="MVQ159" s="22"/>
      <c r="MVR159" s="22"/>
      <c r="MVS159" s="22"/>
      <c r="MVT159" s="22"/>
      <c r="MVU159" s="22"/>
      <c r="MVV159" s="22"/>
      <c r="MVW159" s="22"/>
      <c r="MVX159" s="22"/>
      <c r="MVY159" s="22"/>
      <c r="MVZ159" s="22"/>
      <c r="MWA159" s="22"/>
      <c r="MWB159" s="22"/>
      <c r="MWC159" s="22"/>
      <c r="MWD159" s="22"/>
      <c r="MWE159" s="22"/>
      <c r="MWF159" s="22"/>
      <c r="MWG159" s="22"/>
      <c r="MWH159" s="22"/>
      <c r="MWI159" s="22"/>
      <c r="MWJ159" s="22"/>
      <c r="MWK159" s="22"/>
      <c r="MWL159" s="22"/>
      <c r="MWM159" s="22"/>
      <c r="MWN159" s="22"/>
      <c r="MWO159" s="22"/>
      <c r="MWP159" s="22"/>
      <c r="MWQ159" s="22"/>
      <c r="MWR159" s="22"/>
      <c r="MWS159" s="22"/>
      <c r="MWT159" s="22"/>
      <c r="MWU159" s="22"/>
      <c r="MWV159" s="22"/>
      <c r="MWW159" s="22"/>
      <c r="MWX159" s="22"/>
      <c r="MWY159" s="22"/>
      <c r="MWZ159" s="22"/>
      <c r="MXA159" s="22"/>
      <c r="MXB159" s="22"/>
      <c r="MXC159" s="22"/>
      <c r="MXD159" s="22"/>
      <c r="MXE159" s="22"/>
      <c r="MXF159" s="22"/>
      <c r="MXG159" s="22"/>
      <c r="MXH159" s="22"/>
      <c r="MXI159" s="22"/>
      <c r="MXJ159" s="22"/>
      <c r="MXK159" s="22"/>
      <c r="MXL159" s="22"/>
      <c r="MXM159" s="22"/>
      <c r="MXN159" s="22"/>
      <c r="MXO159" s="22"/>
      <c r="MXP159" s="22"/>
      <c r="MXQ159" s="22"/>
      <c r="MXR159" s="22"/>
      <c r="MXS159" s="22"/>
      <c r="MXT159" s="22"/>
      <c r="MXU159" s="22"/>
      <c r="MXV159" s="22"/>
      <c r="MXW159" s="22"/>
      <c r="MXX159" s="22"/>
      <c r="MXY159" s="22"/>
      <c r="MXZ159" s="22"/>
      <c r="MYA159" s="22"/>
      <c r="MYB159" s="22"/>
      <c r="MYC159" s="22"/>
      <c r="MYD159" s="22"/>
      <c r="MYE159" s="22"/>
      <c r="MYF159" s="22"/>
      <c r="MYG159" s="22"/>
      <c r="MYH159" s="22"/>
      <c r="MYI159" s="22"/>
      <c r="MYJ159" s="22"/>
      <c r="MYK159" s="22"/>
      <c r="MYL159" s="22"/>
      <c r="MYM159" s="22"/>
      <c r="MYN159" s="22"/>
      <c r="MYO159" s="22"/>
      <c r="MYP159" s="22"/>
      <c r="MYQ159" s="22"/>
      <c r="MYR159" s="22"/>
      <c r="MYS159" s="22"/>
      <c r="MYT159" s="22"/>
      <c r="MYU159" s="22"/>
      <c r="MYV159" s="22"/>
      <c r="MYW159" s="22"/>
      <c r="MYX159" s="22"/>
      <c r="MYY159" s="22"/>
      <c r="MYZ159" s="22"/>
      <c r="MZA159" s="22"/>
      <c r="MZB159" s="22"/>
      <c r="MZC159" s="22"/>
      <c r="MZD159" s="22"/>
      <c r="MZE159" s="22"/>
      <c r="MZF159" s="22"/>
      <c r="MZG159" s="22"/>
      <c r="MZH159" s="22"/>
      <c r="MZI159" s="22"/>
      <c r="MZJ159" s="22"/>
      <c r="MZK159" s="22"/>
      <c r="MZL159" s="22"/>
      <c r="MZM159" s="22"/>
      <c r="MZN159" s="22"/>
      <c r="MZO159" s="22"/>
      <c r="MZP159" s="22"/>
      <c r="MZQ159" s="22"/>
      <c r="MZR159" s="22"/>
      <c r="MZS159" s="22"/>
      <c r="MZT159" s="22"/>
      <c r="MZU159" s="22"/>
      <c r="MZV159" s="22"/>
      <c r="MZW159" s="22"/>
      <c r="MZX159" s="22"/>
      <c r="MZY159" s="22"/>
      <c r="MZZ159" s="22"/>
      <c r="NAA159" s="22"/>
      <c r="NAB159" s="22"/>
      <c r="NAC159" s="22"/>
      <c r="NAD159" s="22"/>
      <c r="NAE159" s="22"/>
      <c r="NAF159" s="22"/>
      <c r="NAG159" s="22"/>
      <c r="NAH159" s="22"/>
      <c r="NAI159" s="22"/>
      <c r="NAJ159" s="22"/>
      <c r="NAK159" s="22"/>
      <c r="NAL159" s="22"/>
      <c r="NAM159" s="22"/>
      <c r="NAN159" s="22"/>
      <c r="NAO159" s="22"/>
      <c r="NAP159" s="22"/>
      <c r="NAQ159" s="22"/>
      <c r="NAR159" s="22"/>
      <c r="NAS159" s="22"/>
      <c r="NAT159" s="22"/>
      <c r="NAU159" s="22"/>
      <c r="NAV159" s="22"/>
      <c r="NAW159" s="22"/>
      <c r="NAX159" s="22"/>
      <c r="NAY159" s="22"/>
      <c r="NAZ159" s="22"/>
      <c r="NBA159" s="22"/>
      <c r="NBB159" s="22"/>
      <c r="NBC159" s="22"/>
      <c r="NBD159" s="22"/>
      <c r="NBE159" s="22"/>
      <c r="NBF159" s="22"/>
      <c r="NBG159" s="22"/>
      <c r="NBH159" s="22"/>
      <c r="NBI159" s="22"/>
      <c r="NBJ159" s="22"/>
      <c r="NBK159" s="22"/>
      <c r="NBL159" s="22"/>
      <c r="NBM159" s="22"/>
      <c r="NBN159" s="22"/>
      <c r="NBO159" s="22"/>
      <c r="NBP159" s="22"/>
      <c r="NBQ159" s="22"/>
      <c r="NBR159" s="22"/>
      <c r="NBS159" s="22"/>
      <c r="NBT159" s="22"/>
      <c r="NBU159" s="22"/>
      <c r="NBV159" s="22"/>
      <c r="NBW159" s="22"/>
      <c r="NBX159" s="22"/>
      <c r="NBY159" s="22"/>
      <c r="NBZ159" s="22"/>
      <c r="NCA159" s="22"/>
      <c r="NCB159" s="22"/>
      <c r="NCC159" s="22"/>
      <c r="NCD159" s="22"/>
      <c r="NCE159" s="22"/>
      <c r="NCF159" s="22"/>
      <c r="NCG159" s="22"/>
      <c r="NCH159" s="22"/>
      <c r="NCI159" s="22"/>
      <c r="NCJ159" s="22"/>
      <c r="NCK159" s="22"/>
      <c r="NCL159" s="22"/>
      <c r="NCM159" s="22"/>
      <c r="NCN159" s="22"/>
      <c r="NCO159" s="22"/>
      <c r="NCP159" s="22"/>
      <c r="NCQ159" s="22"/>
      <c r="NCR159" s="22"/>
      <c r="NCS159" s="22"/>
      <c r="NCT159" s="22"/>
      <c r="NCU159" s="22"/>
      <c r="NCV159" s="22"/>
      <c r="NCW159" s="22"/>
      <c r="NCX159" s="22"/>
      <c r="NCY159" s="22"/>
      <c r="NCZ159" s="22"/>
      <c r="NDA159" s="22"/>
      <c r="NDB159" s="22"/>
      <c r="NDC159" s="22"/>
      <c r="NDD159" s="22"/>
      <c r="NDE159" s="22"/>
      <c r="NDF159" s="22"/>
      <c r="NDG159" s="22"/>
      <c r="NDH159" s="22"/>
      <c r="NDI159" s="22"/>
      <c r="NDJ159" s="22"/>
      <c r="NDK159" s="22"/>
      <c r="NDL159" s="22"/>
      <c r="NDM159" s="22"/>
      <c r="NDN159" s="22"/>
      <c r="NDO159" s="22"/>
      <c r="NDP159" s="22"/>
      <c r="NDQ159" s="22"/>
      <c r="NDR159" s="22"/>
      <c r="NDS159" s="22"/>
      <c r="NDT159" s="22"/>
      <c r="NDU159" s="22"/>
      <c r="NDV159" s="22"/>
      <c r="NDW159" s="22"/>
      <c r="NDX159" s="22"/>
      <c r="NDY159" s="22"/>
      <c r="NDZ159" s="22"/>
      <c r="NEA159" s="22"/>
      <c r="NEB159" s="22"/>
      <c r="NEC159" s="22"/>
      <c r="NED159" s="22"/>
      <c r="NEE159" s="22"/>
      <c r="NEF159" s="22"/>
      <c r="NEG159" s="22"/>
      <c r="NEH159" s="22"/>
      <c r="NEI159" s="22"/>
      <c r="NEJ159" s="22"/>
      <c r="NEK159" s="22"/>
      <c r="NEL159" s="22"/>
      <c r="NEM159" s="22"/>
      <c r="NEN159" s="22"/>
      <c r="NEO159" s="22"/>
      <c r="NEP159" s="22"/>
      <c r="NEQ159" s="22"/>
      <c r="NER159" s="22"/>
      <c r="NES159" s="22"/>
      <c r="NET159" s="22"/>
      <c r="NEU159" s="22"/>
      <c r="NEV159" s="22"/>
      <c r="NEW159" s="22"/>
      <c r="NEX159" s="22"/>
      <c r="NEY159" s="22"/>
      <c r="NEZ159" s="22"/>
      <c r="NFA159" s="22"/>
      <c r="NFB159" s="22"/>
      <c r="NFC159" s="22"/>
      <c r="NFD159" s="22"/>
      <c r="NFE159" s="22"/>
      <c r="NFF159" s="22"/>
      <c r="NFG159" s="22"/>
      <c r="NFH159" s="22"/>
      <c r="NFI159" s="22"/>
      <c r="NFJ159" s="22"/>
      <c r="NFK159" s="22"/>
      <c r="NFL159" s="22"/>
      <c r="NFM159" s="22"/>
      <c r="NFN159" s="22"/>
      <c r="NFO159" s="22"/>
      <c r="NFP159" s="22"/>
      <c r="NFQ159" s="22"/>
      <c r="NFR159" s="22"/>
      <c r="NFS159" s="22"/>
      <c r="NFT159" s="22"/>
      <c r="NFU159" s="22"/>
      <c r="NFV159" s="22"/>
      <c r="NFW159" s="22"/>
      <c r="NFX159" s="22"/>
      <c r="NFY159" s="22"/>
      <c r="NFZ159" s="22"/>
      <c r="NGA159" s="22"/>
      <c r="NGB159" s="22"/>
      <c r="NGC159" s="22"/>
      <c r="NGD159" s="22"/>
      <c r="NGE159" s="22"/>
      <c r="NGF159" s="22"/>
      <c r="NGG159" s="22"/>
      <c r="NGH159" s="22"/>
      <c r="NGI159" s="22"/>
      <c r="NGJ159" s="22"/>
      <c r="NGK159" s="22"/>
      <c r="NGL159" s="22"/>
      <c r="NGM159" s="22"/>
      <c r="NGN159" s="22"/>
      <c r="NGO159" s="22"/>
      <c r="NGP159" s="22"/>
      <c r="NGQ159" s="22"/>
      <c r="NGR159" s="22"/>
      <c r="NGS159" s="22"/>
      <c r="NGT159" s="22"/>
      <c r="NGU159" s="22"/>
      <c r="NGV159" s="22"/>
      <c r="NGW159" s="22"/>
      <c r="NGX159" s="22"/>
      <c r="NGY159" s="22"/>
      <c r="NGZ159" s="22"/>
      <c r="NHA159" s="22"/>
      <c r="NHB159" s="22"/>
      <c r="NHC159" s="22"/>
      <c r="NHD159" s="22"/>
      <c r="NHE159" s="22"/>
      <c r="NHF159" s="22"/>
      <c r="NHG159" s="22"/>
      <c r="NHH159" s="22"/>
      <c r="NHI159" s="22"/>
      <c r="NHJ159" s="22"/>
      <c r="NHK159" s="22"/>
      <c r="NHL159" s="22"/>
      <c r="NHM159" s="22"/>
      <c r="NHN159" s="22"/>
      <c r="NHO159" s="22"/>
      <c r="NHP159" s="22"/>
      <c r="NHQ159" s="22"/>
      <c r="NHR159" s="22"/>
      <c r="NHS159" s="22"/>
      <c r="NHT159" s="22"/>
      <c r="NHU159" s="22"/>
      <c r="NHV159" s="22"/>
      <c r="NHW159" s="22"/>
      <c r="NHX159" s="22"/>
      <c r="NHY159" s="22"/>
      <c r="NHZ159" s="22"/>
      <c r="NIA159" s="22"/>
      <c r="NIB159" s="22"/>
      <c r="NIC159" s="22"/>
      <c r="NID159" s="22"/>
      <c r="NIE159" s="22"/>
      <c r="NIF159" s="22"/>
      <c r="NIG159" s="22"/>
      <c r="NIH159" s="22"/>
      <c r="NII159" s="22"/>
      <c r="NIJ159" s="22"/>
      <c r="NIK159" s="22"/>
      <c r="NIL159" s="22"/>
      <c r="NIM159" s="22"/>
      <c r="NIN159" s="22"/>
      <c r="NIO159" s="22"/>
      <c r="NIP159" s="22"/>
      <c r="NIQ159" s="22"/>
      <c r="NIR159" s="22"/>
      <c r="NIS159" s="22"/>
      <c r="NIT159" s="22"/>
      <c r="NIU159" s="22"/>
      <c r="NIV159" s="22"/>
      <c r="NIW159" s="22"/>
      <c r="NIX159" s="22"/>
      <c r="NIY159" s="22"/>
      <c r="NIZ159" s="22"/>
      <c r="NJA159" s="22"/>
      <c r="NJB159" s="22"/>
      <c r="NJC159" s="22"/>
      <c r="NJD159" s="22"/>
      <c r="NJE159" s="22"/>
      <c r="NJF159" s="22"/>
      <c r="NJG159" s="22"/>
      <c r="NJH159" s="22"/>
      <c r="NJI159" s="22"/>
      <c r="NJJ159" s="22"/>
      <c r="NJK159" s="22"/>
      <c r="NJL159" s="22"/>
      <c r="NJM159" s="22"/>
      <c r="NJN159" s="22"/>
      <c r="NJO159" s="22"/>
      <c r="NJP159" s="22"/>
      <c r="NJQ159" s="22"/>
      <c r="NJR159" s="22"/>
      <c r="NJS159" s="22"/>
      <c r="NJT159" s="22"/>
      <c r="NJU159" s="22"/>
      <c r="NJV159" s="22"/>
      <c r="NJW159" s="22"/>
      <c r="NJX159" s="22"/>
      <c r="NJY159" s="22"/>
      <c r="NJZ159" s="22"/>
      <c r="NKA159" s="22"/>
      <c r="NKB159" s="22"/>
      <c r="NKC159" s="22"/>
      <c r="NKD159" s="22"/>
      <c r="NKE159" s="22"/>
      <c r="NKF159" s="22"/>
      <c r="NKG159" s="22"/>
      <c r="NKH159" s="22"/>
      <c r="NKI159" s="22"/>
      <c r="NKJ159" s="22"/>
      <c r="NKK159" s="22"/>
      <c r="NKL159" s="22"/>
      <c r="NKM159" s="22"/>
      <c r="NKN159" s="22"/>
      <c r="NKO159" s="22"/>
      <c r="NKP159" s="22"/>
      <c r="NKQ159" s="22"/>
      <c r="NKR159" s="22"/>
      <c r="NKS159" s="22"/>
      <c r="NKT159" s="22"/>
      <c r="NKU159" s="22"/>
      <c r="NKV159" s="22"/>
      <c r="NKW159" s="22"/>
      <c r="NKX159" s="22"/>
      <c r="NKY159" s="22"/>
      <c r="NKZ159" s="22"/>
      <c r="NLA159" s="22"/>
      <c r="NLB159" s="22"/>
      <c r="NLC159" s="22"/>
      <c r="NLD159" s="22"/>
      <c r="NLE159" s="22"/>
      <c r="NLF159" s="22"/>
      <c r="NLG159" s="22"/>
      <c r="NLH159" s="22"/>
      <c r="NLI159" s="22"/>
      <c r="NLJ159" s="22"/>
      <c r="NLK159" s="22"/>
      <c r="NLL159" s="22"/>
      <c r="NLM159" s="22"/>
      <c r="NLN159" s="22"/>
      <c r="NLO159" s="22"/>
      <c r="NLP159" s="22"/>
      <c r="NLQ159" s="22"/>
      <c r="NLR159" s="22"/>
      <c r="NLS159" s="22"/>
      <c r="NLT159" s="22"/>
      <c r="NLU159" s="22"/>
      <c r="NLV159" s="22"/>
      <c r="NLW159" s="22"/>
      <c r="NLX159" s="22"/>
      <c r="NLY159" s="22"/>
      <c r="NLZ159" s="22"/>
      <c r="NMA159" s="22"/>
      <c r="NMB159" s="22"/>
      <c r="NMC159" s="22"/>
      <c r="NMD159" s="22"/>
      <c r="NME159" s="22"/>
      <c r="NMF159" s="22"/>
      <c r="NMG159" s="22"/>
      <c r="NMH159" s="22"/>
      <c r="NMI159" s="22"/>
      <c r="NMJ159" s="22"/>
      <c r="NMK159" s="22"/>
      <c r="NML159" s="22"/>
      <c r="NMM159" s="22"/>
      <c r="NMN159" s="22"/>
      <c r="NMO159" s="22"/>
      <c r="NMP159" s="22"/>
      <c r="NMQ159" s="22"/>
      <c r="NMR159" s="22"/>
      <c r="NMS159" s="22"/>
      <c r="NMT159" s="22"/>
      <c r="NMU159" s="22"/>
      <c r="NMV159" s="22"/>
      <c r="NMW159" s="22"/>
      <c r="NMX159" s="22"/>
      <c r="NMY159" s="22"/>
      <c r="NMZ159" s="22"/>
      <c r="NNA159" s="22"/>
      <c r="NNB159" s="22"/>
      <c r="NNC159" s="22"/>
      <c r="NND159" s="22"/>
      <c r="NNE159" s="22"/>
      <c r="NNF159" s="22"/>
      <c r="NNG159" s="22"/>
      <c r="NNH159" s="22"/>
      <c r="NNI159" s="22"/>
      <c r="NNJ159" s="22"/>
      <c r="NNK159" s="22"/>
      <c r="NNL159" s="22"/>
      <c r="NNM159" s="22"/>
      <c r="NNN159" s="22"/>
      <c r="NNO159" s="22"/>
      <c r="NNP159" s="22"/>
      <c r="NNQ159" s="22"/>
      <c r="NNR159" s="22"/>
      <c r="NNS159" s="22"/>
      <c r="NNT159" s="22"/>
      <c r="NNU159" s="22"/>
      <c r="NNV159" s="22"/>
      <c r="NNW159" s="22"/>
      <c r="NNX159" s="22"/>
      <c r="NNY159" s="22"/>
      <c r="NNZ159" s="22"/>
      <c r="NOA159" s="22"/>
      <c r="NOB159" s="22"/>
      <c r="NOC159" s="22"/>
      <c r="NOD159" s="22"/>
      <c r="NOE159" s="22"/>
      <c r="NOF159" s="22"/>
      <c r="NOG159" s="22"/>
      <c r="NOH159" s="22"/>
      <c r="NOI159" s="22"/>
      <c r="NOJ159" s="22"/>
      <c r="NOK159" s="22"/>
      <c r="NOL159" s="22"/>
      <c r="NOM159" s="22"/>
      <c r="NON159" s="22"/>
      <c r="NOO159" s="22"/>
      <c r="NOP159" s="22"/>
      <c r="NOQ159" s="22"/>
      <c r="NOR159" s="22"/>
      <c r="NOS159" s="22"/>
      <c r="NOT159" s="22"/>
      <c r="NOU159" s="22"/>
      <c r="NOV159" s="22"/>
      <c r="NOW159" s="22"/>
      <c r="NOX159" s="22"/>
      <c r="NOY159" s="22"/>
      <c r="NOZ159" s="22"/>
      <c r="NPA159" s="22"/>
      <c r="NPB159" s="22"/>
      <c r="NPC159" s="22"/>
      <c r="NPD159" s="22"/>
      <c r="NPE159" s="22"/>
      <c r="NPF159" s="22"/>
      <c r="NPG159" s="22"/>
      <c r="NPH159" s="22"/>
      <c r="NPI159" s="22"/>
      <c r="NPJ159" s="22"/>
      <c r="NPK159" s="22"/>
      <c r="NPL159" s="22"/>
      <c r="NPM159" s="22"/>
      <c r="NPN159" s="22"/>
      <c r="NPO159" s="22"/>
      <c r="NPP159" s="22"/>
      <c r="NPQ159" s="22"/>
      <c r="NPR159" s="22"/>
      <c r="NPS159" s="22"/>
      <c r="NPT159" s="22"/>
      <c r="NPU159" s="22"/>
      <c r="NPV159" s="22"/>
      <c r="NPW159" s="22"/>
      <c r="NPX159" s="22"/>
      <c r="NPY159" s="22"/>
      <c r="NPZ159" s="22"/>
      <c r="NQA159" s="22"/>
      <c r="NQB159" s="22"/>
      <c r="NQC159" s="22"/>
      <c r="NQD159" s="22"/>
      <c r="NQE159" s="22"/>
      <c r="NQF159" s="22"/>
      <c r="NQG159" s="22"/>
      <c r="NQH159" s="22"/>
      <c r="NQI159" s="22"/>
      <c r="NQJ159" s="22"/>
      <c r="NQK159" s="22"/>
      <c r="NQL159" s="22"/>
      <c r="NQM159" s="22"/>
      <c r="NQN159" s="22"/>
      <c r="NQO159" s="22"/>
      <c r="NQP159" s="22"/>
      <c r="NQQ159" s="22"/>
      <c r="NQR159" s="22"/>
      <c r="NQS159" s="22"/>
      <c r="NQT159" s="22"/>
      <c r="NQU159" s="22"/>
      <c r="NQV159" s="22"/>
      <c r="NQW159" s="22"/>
      <c r="NQX159" s="22"/>
      <c r="NQY159" s="22"/>
      <c r="NQZ159" s="22"/>
      <c r="NRA159" s="22"/>
      <c r="NRB159" s="22"/>
      <c r="NRC159" s="22"/>
      <c r="NRD159" s="22"/>
      <c r="NRE159" s="22"/>
      <c r="NRF159" s="22"/>
      <c r="NRG159" s="22"/>
      <c r="NRH159" s="22"/>
      <c r="NRI159" s="22"/>
      <c r="NRJ159" s="22"/>
      <c r="NRK159" s="22"/>
      <c r="NRL159" s="22"/>
      <c r="NRM159" s="22"/>
      <c r="NRN159" s="22"/>
      <c r="NRO159" s="22"/>
      <c r="NRP159" s="22"/>
      <c r="NRQ159" s="22"/>
      <c r="NRR159" s="22"/>
      <c r="NRS159" s="22"/>
      <c r="NRT159" s="22"/>
      <c r="NRU159" s="22"/>
      <c r="NRV159" s="22"/>
      <c r="NRW159" s="22"/>
      <c r="NRX159" s="22"/>
      <c r="NRY159" s="22"/>
      <c r="NRZ159" s="22"/>
      <c r="NSA159" s="22"/>
      <c r="NSB159" s="22"/>
      <c r="NSC159" s="22"/>
      <c r="NSD159" s="22"/>
      <c r="NSE159" s="22"/>
      <c r="NSF159" s="22"/>
      <c r="NSG159" s="22"/>
      <c r="NSH159" s="22"/>
      <c r="NSI159" s="22"/>
      <c r="NSJ159" s="22"/>
      <c r="NSK159" s="22"/>
      <c r="NSL159" s="22"/>
      <c r="NSM159" s="22"/>
      <c r="NSN159" s="22"/>
      <c r="NSO159" s="22"/>
      <c r="NSP159" s="22"/>
      <c r="NSQ159" s="22"/>
      <c r="NSR159" s="22"/>
      <c r="NSS159" s="22"/>
      <c r="NST159" s="22"/>
      <c r="NSU159" s="22"/>
      <c r="NSV159" s="22"/>
      <c r="NSW159" s="22"/>
      <c r="NSX159" s="22"/>
      <c r="NSY159" s="22"/>
      <c r="NSZ159" s="22"/>
      <c r="NTA159" s="22"/>
      <c r="NTB159" s="22"/>
      <c r="NTC159" s="22"/>
      <c r="NTD159" s="22"/>
      <c r="NTE159" s="22"/>
      <c r="NTF159" s="22"/>
      <c r="NTG159" s="22"/>
      <c r="NTH159" s="22"/>
      <c r="NTI159" s="22"/>
      <c r="NTJ159" s="22"/>
      <c r="NTK159" s="22"/>
      <c r="NTL159" s="22"/>
      <c r="NTM159" s="22"/>
      <c r="NTN159" s="22"/>
      <c r="NTO159" s="22"/>
      <c r="NTP159" s="22"/>
      <c r="NTQ159" s="22"/>
      <c r="NTR159" s="22"/>
      <c r="NTS159" s="22"/>
      <c r="NTT159" s="22"/>
      <c r="NTU159" s="22"/>
      <c r="NTV159" s="22"/>
      <c r="NTW159" s="22"/>
      <c r="NTX159" s="22"/>
      <c r="NTY159" s="22"/>
      <c r="NTZ159" s="22"/>
      <c r="NUA159" s="22"/>
      <c r="NUB159" s="22"/>
      <c r="NUC159" s="22"/>
      <c r="NUD159" s="22"/>
      <c r="NUE159" s="22"/>
      <c r="NUF159" s="22"/>
      <c r="NUG159" s="22"/>
      <c r="NUH159" s="22"/>
      <c r="NUI159" s="22"/>
      <c r="NUJ159" s="22"/>
      <c r="NUK159" s="22"/>
      <c r="NUL159" s="22"/>
      <c r="NUM159" s="22"/>
      <c r="NUN159" s="22"/>
      <c r="NUO159" s="22"/>
      <c r="NUP159" s="22"/>
      <c r="NUQ159" s="22"/>
      <c r="NUR159" s="22"/>
      <c r="NUS159" s="22"/>
      <c r="NUT159" s="22"/>
      <c r="NUU159" s="22"/>
      <c r="NUV159" s="22"/>
      <c r="NUW159" s="22"/>
      <c r="NUX159" s="22"/>
      <c r="NUY159" s="22"/>
      <c r="NUZ159" s="22"/>
      <c r="NVA159" s="22"/>
      <c r="NVB159" s="22"/>
      <c r="NVC159" s="22"/>
      <c r="NVD159" s="22"/>
      <c r="NVE159" s="22"/>
      <c r="NVF159" s="22"/>
      <c r="NVG159" s="22"/>
      <c r="NVH159" s="22"/>
      <c r="NVI159" s="22"/>
      <c r="NVJ159" s="22"/>
      <c r="NVK159" s="22"/>
      <c r="NVL159" s="22"/>
      <c r="NVM159" s="22"/>
      <c r="NVN159" s="22"/>
      <c r="NVO159" s="22"/>
      <c r="NVP159" s="22"/>
      <c r="NVQ159" s="22"/>
      <c r="NVR159" s="22"/>
      <c r="NVS159" s="22"/>
      <c r="NVT159" s="22"/>
      <c r="NVU159" s="22"/>
      <c r="NVV159" s="22"/>
      <c r="NVW159" s="22"/>
      <c r="NVX159" s="22"/>
      <c r="NVY159" s="22"/>
      <c r="NVZ159" s="22"/>
      <c r="NWA159" s="22"/>
      <c r="NWB159" s="22"/>
      <c r="NWC159" s="22"/>
      <c r="NWD159" s="22"/>
      <c r="NWE159" s="22"/>
      <c r="NWF159" s="22"/>
      <c r="NWG159" s="22"/>
      <c r="NWH159" s="22"/>
      <c r="NWI159" s="22"/>
      <c r="NWJ159" s="22"/>
      <c r="NWK159" s="22"/>
      <c r="NWL159" s="22"/>
      <c r="NWM159" s="22"/>
      <c r="NWN159" s="22"/>
      <c r="NWO159" s="22"/>
      <c r="NWP159" s="22"/>
      <c r="NWQ159" s="22"/>
      <c r="NWR159" s="22"/>
      <c r="NWS159" s="22"/>
      <c r="NWT159" s="22"/>
      <c r="NWU159" s="22"/>
      <c r="NWV159" s="22"/>
      <c r="NWW159" s="22"/>
      <c r="NWX159" s="22"/>
      <c r="NWY159" s="22"/>
      <c r="NWZ159" s="22"/>
      <c r="NXA159" s="22"/>
      <c r="NXB159" s="22"/>
      <c r="NXC159" s="22"/>
      <c r="NXD159" s="22"/>
      <c r="NXE159" s="22"/>
      <c r="NXF159" s="22"/>
      <c r="NXG159" s="22"/>
      <c r="NXH159" s="22"/>
      <c r="NXI159" s="22"/>
      <c r="NXJ159" s="22"/>
      <c r="NXK159" s="22"/>
      <c r="NXL159" s="22"/>
      <c r="NXM159" s="22"/>
      <c r="NXN159" s="22"/>
      <c r="NXO159" s="22"/>
      <c r="NXP159" s="22"/>
      <c r="NXQ159" s="22"/>
      <c r="NXR159" s="22"/>
      <c r="NXS159" s="22"/>
      <c r="NXT159" s="22"/>
      <c r="NXU159" s="22"/>
      <c r="NXV159" s="22"/>
      <c r="NXW159" s="22"/>
      <c r="NXX159" s="22"/>
      <c r="NXY159" s="22"/>
      <c r="NXZ159" s="22"/>
      <c r="NYA159" s="22"/>
      <c r="NYB159" s="22"/>
      <c r="NYC159" s="22"/>
      <c r="NYD159" s="22"/>
      <c r="NYE159" s="22"/>
      <c r="NYF159" s="22"/>
      <c r="NYG159" s="22"/>
      <c r="NYH159" s="22"/>
      <c r="NYI159" s="22"/>
      <c r="NYJ159" s="22"/>
      <c r="NYK159" s="22"/>
      <c r="NYL159" s="22"/>
      <c r="NYM159" s="22"/>
      <c r="NYN159" s="22"/>
      <c r="NYO159" s="22"/>
      <c r="NYP159" s="22"/>
      <c r="NYQ159" s="22"/>
      <c r="NYR159" s="22"/>
      <c r="NYS159" s="22"/>
      <c r="NYT159" s="22"/>
      <c r="NYU159" s="22"/>
      <c r="NYV159" s="22"/>
      <c r="NYW159" s="22"/>
      <c r="NYX159" s="22"/>
      <c r="NYY159" s="22"/>
      <c r="NYZ159" s="22"/>
      <c r="NZA159" s="22"/>
      <c r="NZB159" s="22"/>
      <c r="NZC159" s="22"/>
      <c r="NZD159" s="22"/>
      <c r="NZE159" s="22"/>
      <c r="NZF159" s="22"/>
      <c r="NZG159" s="22"/>
      <c r="NZH159" s="22"/>
      <c r="NZI159" s="22"/>
      <c r="NZJ159" s="22"/>
      <c r="NZK159" s="22"/>
      <c r="NZL159" s="22"/>
      <c r="NZM159" s="22"/>
      <c r="NZN159" s="22"/>
      <c r="NZO159" s="22"/>
      <c r="NZP159" s="22"/>
      <c r="NZQ159" s="22"/>
      <c r="NZR159" s="22"/>
      <c r="NZS159" s="22"/>
      <c r="NZT159" s="22"/>
      <c r="NZU159" s="22"/>
      <c r="NZV159" s="22"/>
      <c r="NZW159" s="22"/>
      <c r="NZX159" s="22"/>
      <c r="NZY159" s="22"/>
      <c r="NZZ159" s="22"/>
      <c r="OAA159" s="22"/>
      <c r="OAB159" s="22"/>
      <c r="OAC159" s="22"/>
      <c r="OAD159" s="22"/>
      <c r="OAE159" s="22"/>
      <c r="OAF159" s="22"/>
      <c r="OAG159" s="22"/>
      <c r="OAH159" s="22"/>
      <c r="OAI159" s="22"/>
      <c r="OAJ159" s="22"/>
      <c r="OAK159" s="22"/>
      <c r="OAL159" s="22"/>
      <c r="OAM159" s="22"/>
      <c r="OAN159" s="22"/>
      <c r="OAO159" s="22"/>
      <c r="OAP159" s="22"/>
      <c r="OAQ159" s="22"/>
      <c r="OAR159" s="22"/>
      <c r="OAS159" s="22"/>
      <c r="OAT159" s="22"/>
      <c r="OAU159" s="22"/>
      <c r="OAV159" s="22"/>
      <c r="OAW159" s="22"/>
      <c r="OAX159" s="22"/>
      <c r="OAY159" s="22"/>
      <c r="OAZ159" s="22"/>
      <c r="OBA159" s="22"/>
      <c r="OBB159" s="22"/>
      <c r="OBC159" s="22"/>
      <c r="OBD159" s="22"/>
      <c r="OBE159" s="22"/>
      <c r="OBF159" s="22"/>
      <c r="OBG159" s="22"/>
      <c r="OBH159" s="22"/>
      <c r="OBI159" s="22"/>
      <c r="OBJ159" s="22"/>
      <c r="OBK159" s="22"/>
      <c r="OBL159" s="22"/>
      <c r="OBM159" s="22"/>
      <c r="OBN159" s="22"/>
      <c r="OBO159" s="22"/>
      <c r="OBP159" s="22"/>
      <c r="OBQ159" s="22"/>
      <c r="OBR159" s="22"/>
      <c r="OBS159" s="22"/>
      <c r="OBT159" s="22"/>
      <c r="OBU159" s="22"/>
      <c r="OBV159" s="22"/>
      <c r="OBW159" s="22"/>
      <c r="OBX159" s="22"/>
      <c r="OBY159" s="22"/>
      <c r="OBZ159" s="22"/>
      <c r="OCA159" s="22"/>
      <c r="OCB159" s="22"/>
      <c r="OCC159" s="22"/>
      <c r="OCD159" s="22"/>
      <c r="OCE159" s="22"/>
      <c r="OCF159" s="22"/>
      <c r="OCG159" s="22"/>
      <c r="OCH159" s="22"/>
      <c r="OCI159" s="22"/>
      <c r="OCJ159" s="22"/>
      <c r="OCK159" s="22"/>
      <c r="OCL159" s="22"/>
      <c r="OCM159" s="22"/>
      <c r="OCN159" s="22"/>
      <c r="OCO159" s="22"/>
      <c r="OCP159" s="22"/>
      <c r="OCQ159" s="22"/>
      <c r="OCR159" s="22"/>
      <c r="OCS159" s="22"/>
      <c r="OCT159" s="22"/>
      <c r="OCU159" s="22"/>
      <c r="OCV159" s="22"/>
      <c r="OCW159" s="22"/>
      <c r="OCX159" s="22"/>
      <c r="OCY159" s="22"/>
      <c r="OCZ159" s="22"/>
      <c r="ODA159" s="22"/>
      <c r="ODB159" s="22"/>
      <c r="ODC159" s="22"/>
      <c r="ODD159" s="22"/>
      <c r="ODE159" s="22"/>
      <c r="ODF159" s="22"/>
      <c r="ODG159" s="22"/>
      <c r="ODH159" s="22"/>
      <c r="ODI159" s="22"/>
      <c r="ODJ159" s="22"/>
      <c r="ODK159" s="22"/>
      <c r="ODL159" s="22"/>
      <c r="ODM159" s="22"/>
      <c r="ODN159" s="22"/>
      <c r="ODO159" s="22"/>
      <c r="ODP159" s="22"/>
      <c r="ODQ159" s="22"/>
      <c r="ODR159" s="22"/>
      <c r="ODS159" s="22"/>
      <c r="ODT159" s="22"/>
      <c r="ODU159" s="22"/>
      <c r="ODV159" s="22"/>
      <c r="ODW159" s="22"/>
      <c r="ODX159" s="22"/>
      <c r="ODY159" s="22"/>
      <c r="ODZ159" s="22"/>
      <c r="OEA159" s="22"/>
      <c r="OEB159" s="22"/>
      <c r="OEC159" s="22"/>
      <c r="OED159" s="22"/>
      <c r="OEE159" s="22"/>
      <c r="OEF159" s="22"/>
      <c r="OEG159" s="22"/>
      <c r="OEH159" s="22"/>
      <c r="OEI159" s="22"/>
      <c r="OEJ159" s="22"/>
      <c r="OEK159" s="22"/>
      <c r="OEL159" s="22"/>
      <c r="OEM159" s="22"/>
      <c r="OEN159" s="22"/>
      <c r="OEO159" s="22"/>
      <c r="OEP159" s="22"/>
      <c r="OEQ159" s="22"/>
      <c r="OER159" s="22"/>
      <c r="OES159" s="22"/>
      <c r="OET159" s="22"/>
      <c r="OEU159" s="22"/>
      <c r="OEV159" s="22"/>
      <c r="OEW159" s="22"/>
      <c r="OEX159" s="22"/>
      <c r="OEY159" s="22"/>
      <c r="OEZ159" s="22"/>
      <c r="OFA159" s="22"/>
      <c r="OFB159" s="22"/>
      <c r="OFC159" s="22"/>
      <c r="OFD159" s="22"/>
      <c r="OFE159" s="22"/>
      <c r="OFF159" s="22"/>
      <c r="OFG159" s="22"/>
      <c r="OFH159" s="22"/>
      <c r="OFI159" s="22"/>
      <c r="OFJ159" s="22"/>
      <c r="OFK159" s="22"/>
      <c r="OFL159" s="22"/>
      <c r="OFM159" s="22"/>
      <c r="OFN159" s="22"/>
      <c r="OFO159" s="22"/>
      <c r="OFP159" s="22"/>
      <c r="OFQ159" s="22"/>
      <c r="OFR159" s="22"/>
      <c r="OFS159" s="22"/>
      <c r="OFT159" s="22"/>
      <c r="OFU159" s="22"/>
      <c r="OFV159" s="22"/>
      <c r="OFW159" s="22"/>
      <c r="OFX159" s="22"/>
      <c r="OFY159" s="22"/>
      <c r="OFZ159" s="22"/>
      <c r="OGA159" s="22"/>
      <c r="OGB159" s="22"/>
      <c r="OGC159" s="22"/>
      <c r="OGD159" s="22"/>
      <c r="OGE159" s="22"/>
      <c r="OGF159" s="22"/>
      <c r="OGG159" s="22"/>
      <c r="OGH159" s="22"/>
      <c r="OGI159" s="22"/>
      <c r="OGJ159" s="22"/>
      <c r="OGK159" s="22"/>
      <c r="OGL159" s="22"/>
      <c r="OGM159" s="22"/>
      <c r="OGN159" s="22"/>
      <c r="OGO159" s="22"/>
      <c r="OGP159" s="22"/>
      <c r="OGQ159" s="22"/>
      <c r="OGR159" s="22"/>
      <c r="OGS159" s="22"/>
      <c r="OGT159" s="22"/>
      <c r="OGU159" s="22"/>
      <c r="OGV159" s="22"/>
      <c r="OGW159" s="22"/>
      <c r="OGX159" s="22"/>
      <c r="OGY159" s="22"/>
      <c r="OGZ159" s="22"/>
      <c r="OHA159" s="22"/>
      <c r="OHB159" s="22"/>
      <c r="OHC159" s="22"/>
      <c r="OHD159" s="22"/>
      <c r="OHE159" s="22"/>
      <c r="OHF159" s="22"/>
      <c r="OHG159" s="22"/>
      <c r="OHH159" s="22"/>
      <c r="OHI159" s="22"/>
      <c r="OHJ159" s="22"/>
      <c r="OHK159" s="22"/>
      <c r="OHL159" s="22"/>
      <c r="OHM159" s="22"/>
      <c r="OHN159" s="22"/>
      <c r="OHO159" s="22"/>
      <c r="OHP159" s="22"/>
      <c r="OHQ159" s="22"/>
      <c r="OHR159" s="22"/>
      <c r="OHS159" s="22"/>
      <c r="OHT159" s="22"/>
      <c r="OHU159" s="22"/>
      <c r="OHV159" s="22"/>
      <c r="OHW159" s="22"/>
      <c r="OHX159" s="22"/>
      <c r="OHY159" s="22"/>
      <c r="OHZ159" s="22"/>
      <c r="OIA159" s="22"/>
      <c r="OIB159" s="22"/>
      <c r="OIC159" s="22"/>
      <c r="OID159" s="22"/>
      <c r="OIE159" s="22"/>
      <c r="OIF159" s="22"/>
      <c r="OIG159" s="22"/>
      <c r="OIH159" s="22"/>
      <c r="OII159" s="22"/>
      <c r="OIJ159" s="22"/>
      <c r="OIK159" s="22"/>
      <c r="OIL159" s="22"/>
      <c r="OIM159" s="22"/>
      <c r="OIN159" s="22"/>
      <c r="OIO159" s="22"/>
      <c r="OIP159" s="22"/>
      <c r="OIQ159" s="22"/>
      <c r="OIR159" s="22"/>
      <c r="OIS159" s="22"/>
      <c r="OIT159" s="22"/>
      <c r="OIU159" s="22"/>
      <c r="OIV159" s="22"/>
      <c r="OIW159" s="22"/>
      <c r="OIX159" s="22"/>
      <c r="OIY159" s="22"/>
      <c r="OIZ159" s="22"/>
      <c r="OJA159" s="22"/>
      <c r="OJB159" s="22"/>
      <c r="OJC159" s="22"/>
      <c r="OJD159" s="22"/>
      <c r="OJE159" s="22"/>
      <c r="OJF159" s="22"/>
      <c r="OJG159" s="22"/>
      <c r="OJH159" s="22"/>
      <c r="OJI159" s="22"/>
      <c r="OJJ159" s="22"/>
      <c r="OJK159" s="22"/>
      <c r="OJL159" s="22"/>
      <c r="OJM159" s="22"/>
      <c r="OJN159" s="22"/>
      <c r="OJO159" s="22"/>
      <c r="OJP159" s="22"/>
      <c r="OJQ159" s="22"/>
      <c r="OJR159" s="22"/>
      <c r="OJS159" s="22"/>
      <c r="OJT159" s="22"/>
      <c r="OJU159" s="22"/>
      <c r="OJV159" s="22"/>
      <c r="OJW159" s="22"/>
      <c r="OJX159" s="22"/>
      <c r="OJY159" s="22"/>
      <c r="OJZ159" s="22"/>
      <c r="OKA159" s="22"/>
      <c r="OKB159" s="22"/>
      <c r="OKC159" s="22"/>
      <c r="OKD159" s="22"/>
      <c r="OKE159" s="22"/>
      <c r="OKF159" s="22"/>
      <c r="OKG159" s="22"/>
      <c r="OKH159" s="22"/>
      <c r="OKI159" s="22"/>
      <c r="OKJ159" s="22"/>
      <c r="OKK159" s="22"/>
      <c r="OKL159" s="22"/>
      <c r="OKM159" s="22"/>
      <c r="OKN159" s="22"/>
      <c r="OKO159" s="22"/>
      <c r="OKP159" s="22"/>
      <c r="OKQ159" s="22"/>
      <c r="OKR159" s="22"/>
      <c r="OKS159" s="22"/>
      <c r="OKT159" s="22"/>
      <c r="OKU159" s="22"/>
      <c r="OKV159" s="22"/>
      <c r="OKW159" s="22"/>
      <c r="OKX159" s="22"/>
      <c r="OKY159" s="22"/>
      <c r="OKZ159" s="22"/>
      <c r="OLA159" s="22"/>
      <c r="OLB159" s="22"/>
      <c r="OLC159" s="22"/>
      <c r="OLD159" s="22"/>
      <c r="OLE159" s="22"/>
      <c r="OLF159" s="22"/>
      <c r="OLG159" s="22"/>
      <c r="OLH159" s="22"/>
      <c r="OLI159" s="22"/>
      <c r="OLJ159" s="22"/>
      <c r="OLK159" s="22"/>
      <c r="OLL159" s="22"/>
      <c r="OLM159" s="22"/>
      <c r="OLN159" s="22"/>
      <c r="OLO159" s="22"/>
      <c r="OLP159" s="22"/>
      <c r="OLQ159" s="22"/>
      <c r="OLR159" s="22"/>
      <c r="OLS159" s="22"/>
      <c r="OLT159" s="22"/>
      <c r="OLU159" s="22"/>
      <c r="OLV159" s="22"/>
      <c r="OLW159" s="22"/>
      <c r="OLX159" s="22"/>
      <c r="OLY159" s="22"/>
      <c r="OLZ159" s="22"/>
      <c r="OMA159" s="22"/>
      <c r="OMB159" s="22"/>
      <c r="OMC159" s="22"/>
      <c r="OMD159" s="22"/>
      <c r="OME159" s="22"/>
      <c r="OMF159" s="22"/>
      <c r="OMG159" s="22"/>
      <c r="OMH159" s="22"/>
      <c r="OMI159" s="22"/>
      <c r="OMJ159" s="22"/>
      <c r="OMK159" s="22"/>
      <c r="OML159" s="22"/>
      <c r="OMM159" s="22"/>
      <c r="OMN159" s="22"/>
      <c r="OMO159" s="22"/>
      <c r="OMP159" s="22"/>
      <c r="OMQ159" s="22"/>
      <c r="OMR159" s="22"/>
      <c r="OMS159" s="22"/>
      <c r="OMT159" s="22"/>
      <c r="OMU159" s="22"/>
      <c r="OMV159" s="22"/>
      <c r="OMW159" s="22"/>
      <c r="OMX159" s="22"/>
      <c r="OMY159" s="22"/>
      <c r="OMZ159" s="22"/>
      <c r="ONA159" s="22"/>
      <c r="ONB159" s="22"/>
      <c r="ONC159" s="22"/>
      <c r="OND159" s="22"/>
      <c r="ONE159" s="22"/>
      <c r="ONF159" s="22"/>
      <c r="ONG159" s="22"/>
      <c r="ONH159" s="22"/>
      <c r="ONI159" s="22"/>
      <c r="ONJ159" s="22"/>
      <c r="ONK159" s="22"/>
      <c r="ONL159" s="22"/>
      <c r="ONM159" s="22"/>
      <c r="ONN159" s="22"/>
      <c r="ONO159" s="22"/>
      <c r="ONP159" s="22"/>
      <c r="ONQ159" s="22"/>
      <c r="ONR159" s="22"/>
      <c r="ONS159" s="22"/>
      <c r="ONT159" s="22"/>
      <c r="ONU159" s="22"/>
      <c r="ONV159" s="22"/>
      <c r="ONW159" s="22"/>
      <c r="ONX159" s="22"/>
      <c r="ONY159" s="22"/>
      <c r="ONZ159" s="22"/>
      <c r="OOA159" s="22"/>
      <c r="OOB159" s="22"/>
      <c r="OOC159" s="22"/>
      <c r="OOD159" s="22"/>
      <c r="OOE159" s="22"/>
      <c r="OOF159" s="22"/>
      <c r="OOG159" s="22"/>
      <c r="OOH159" s="22"/>
      <c r="OOI159" s="22"/>
      <c r="OOJ159" s="22"/>
      <c r="OOK159" s="22"/>
      <c r="OOL159" s="22"/>
      <c r="OOM159" s="22"/>
      <c r="OON159" s="22"/>
      <c r="OOO159" s="22"/>
      <c r="OOP159" s="22"/>
      <c r="OOQ159" s="22"/>
      <c r="OOR159" s="22"/>
      <c r="OOS159" s="22"/>
      <c r="OOT159" s="22"/>
      <c r="OOU159" s="22"/>
      <c r="OOV159" s="22"/>
      <c r="OOW159" s="22"/>
      <c r="OOX159" s="22"/>
      <c r="OOY159" s="22"/>
      <c r="OOZ159" s="22"/>
      <c r="OPA159" s="22"/>
      <c r="OPB159" s="22"/>
      <c r="OPC159" s="22"/>
      <c r="OPD159" s="22"/>
      <c r="OPE159" s="22"/>
      <c r="OPF159" s="22"/>
      <c r="OPG159" s="22"/>
      <c r="OPH159" s="22"/>
      <c r="OPI159" s="22"/>
      <c r="OPJ159" s="22"/>
      <c r="OPK159" s="22"/>
      <c r="OPL159" s="22"/>
      <c r="OPM159" s="22"/>
      <c r="OPN159" s="22"/>
      <c r="OPO159" s="22"/>
      <c r="OPP159" s="22"/>
      <c r="OPQ159" s="22"/>
      <c r="OPR159" s="22"/>
      <c r="OPS159" s="22"/>
      <c r="OPT159" s="22"/>
      <c r="OPU159" s="22"/>
      <c r="OPV159" s="22"/>
      <c r="OPW159" s="22"/>
      <c r="OPX159" s="22"/>
      <c r="OPY159" s="22"/>
      <c r="OPZ159" s="22"/>
      <c r="OQA159" s="22"/>
      <c r="OQB159" s="22"/>
      <c r="OQC159" s="22"/>
      <c r="OQD159" s="22"/>
      <c r="OQE159" s="22"/>
      <c r="OQF159" s="22"/>
      <c r="OQG159" s="22"/>
      <c r="OQH159" s="22"/>
      <c r="OQI159" s="22"/>
      <c r="OQJ159" s="22"/>
      <c r="OQK159" s="22"/>
      <c r="OQL159" s="22"/>
      <c r="OQM159" s="22"/>
      <c r="OQN159" s="22"/>
      <c r="OQO159" s="22"/>
      <c r="OQP159" s="22"/>
      <c r="OQQ159" s="22"/>
      <c r="OQR159" s="22"/>
      <c r="OQS159" s="22"/>
      <c r="OQT159" s="22"/>
      <c r="OQU159" s="22"/>
      <c r="OQV159" s="22"/>
      <c r="OQW159" s="22"/>
      <c r="OQX159" s="22"/>
      <c r="OQY159" s="22"/>
      <c r="OQZ159" s="22"/>
      <c r="ORA159" s="22"/>
      <c r="ORB159" s="22"/>
      <c r="ORC159" s="22"/>
      <c r="ORD159" s="22"/>
      <c r="ORE159" s="22"/>
      <c r="ORF159" s="22"/>
      <c r="ORG159" s="22"/>
      <c r="ORH159" s="22"/>
      <c r="ORI159" s="22"/>
      <c r="ORJ159" s="22"/>
      <c r="ORK159" s="22"/>
      <c r="ORL159" s="22"/>
      <c r="ORM159" s="22"/>
      <c r="ORN159" s="22"/>
      <c r="ORO159" s="22"/>
      <c r="ORP159" s="22"/>
      <c r="ORQ159" s="22"/>
      <c r="ORR159" s="22"/>
      <c r="ORS159" s="22"/>
      <c r="ORT159" s="22"/>
      <c r="ORU159" s="22"/>
      <c r="ORV159" s="22"/>
      <c r="ORW159" s="22"/>
      <c r="ORX159" s="22"/>
      <c r="ORY159" s="22"/>
      <c r="ORZ159" s="22"/>
      <c r="OSA159" s="22"/>
      <c r="OSB159" s="22"/>
      <c r="OSC159" s="22"/>
      <c r="OSD159" s="22"/>
      <c r="OSE159" s="22"/>
      <c r="OSF159" s="22"/>
      <c r="OSG159" s="22"/>
      <c r="OSH159" s="22"/>
      <c r="OSI159" s="22"/>
      <c r="OSJ159" s="22"/>
      <c r="OSK159" s="22"/>
      <c r="OSL159" s="22"/>
      <c r="OSM159" s="22"/>
      <c r="OSN159" s="22"/>
      <c r="OSO159" s="22"/>
      <c r="OSP159" s="22"/>
      <c r="OSQ159" s="22"/>
      <c r="OSR159" s="22"/>
      <c r="OSS159" s="22"/>
      <c r="OST159" s="22"/>
      <c r="OSU159" s="22"/>
      <c r="OSV159" s="22"/>
      <c r="OSW159" s="22"/>
      <c r="OSX159" s="22"/>
      <c r="OSY159" s="22"/>
      <c r="OSZ159" s="22"/>
      <c r="OTA159" s="22"/>
      <c r="OTB159" s="22"/>
      <c r="OTC159" s="22"/>
      <c r="OTD159" s="22"/>
      <c r="OTE159" s="22"/>
      <c r="OTF159" s="22"/>
      <c r="OTG159" s="22"/>
      <c r="OTH159" s="22"/>
      <c r="OTI159" s="22"/>
      <c r="OTJ159" s="22"/>
      <c r="OTK159" s="22"/>
      <c r="OTL159" s="22"/>
      <c r="OTM159" s="22"/>
      <c r="OTN159" s="22"/>
      <c r="OTO159" s="22"/>
      <c r="OTP159" s="22"/>
      <c r="OTQ159" s="22"/>
      <c r="OTR159" s="22"/>
      <c r="OTS159" s="22"/>
      <c r="OTT159" s="22"/>
      <c r="OTU159" s="22"/>
      <c r="OTV159" s="22"/>
      <c r="OTW159" s="22"/>
      <c r="OTX159" s="22"/>
      <c r="OTY159" s="22"/>
      <c r="OTZ159" s="22"/>
      <c r="OUA159" s="22"/>
      <c r="OUB159" s="22"/>
      <c r="OUC159" s="22"/>
      <c r="OUD159" s="22"/>
      <c r="OUE159" s="22"/>
      <c r="OUF159" s="22"/>
      <c r="OUG159" s="22"/>
      <c r="OUH159" s="22"/>
      <c r="OUI159" s="22"/>
      <c r="OUJ159" s="22"/>
      <c r="OUK159" s="22"/>
      <c r="OUL159" s="22"/>
      <c r="OUM159" s="22"/>
      <c r="OUN159" s="22"/>
      <c r="OUO159" s="22"/>
      <c r="OUP159" s="22"/>
      <c r="OUQ159" s="22"/>
      <c r="OUR159" s="22"/>
      <c r="OUS159" s="22"/>
      <c r="OUT159" s="22"/>
      <c r="OUU159" s="22"/>
      <c r="OUV159" s="22"/>
      <c r="OUW159" s="22"/>
      <c r="OUX159" s="22"/>
      <c r="OUY159" s="22"/>
      <c r="OUZ159" s="22"/>
      <c r="OVA159" s="22"/>
      <c r="OVB159" s="22"/>
      <c r="OVC159" s="22"/>
      <c r="OVD159" s="22"/>
      <c r="OVE159" s="22"/>
      <c r="OVF159" s="22"/>
      <c r="OVG159" s="22"/>
      <c r="OVH159" s="22"/>
      <c r="OVI159" s="22"/>
      <c r="OVJ159" s="22"/>
      <c r="OVK159" s="22"/>
      <c r="OVL159" s="22"/>
      <c r="OVM159" s="22"/>
      <c r="OVN159" s="22"/>
      <c r="OVO159" s="22"/>
      <c r="OVP159" s="22"/>
      <c r="OVQ159" s="22"/>
      <c r="OVR159" s="22"/>
      <c r="OVS159" s="22"/>
      <c r="OVT159" s="22"/>
      <c r="OVU159" s="22"/>
      <c r="OVV159" s="22"/>
      <c r="OVW159" s="22"/>
      <c r="OVX159" s="22"/>
      <c r="OVY159" s="22"/>
      <c r="OVZ159" s="22"/>
      <c r="OWA159" s="22"/>
      <c r="OWB159" s="22"/>
      <c r="OWC159" s="22"/>
      <c r="OWD159" s="22"/>
      <c r="OWE159" s="22"/>
      <c r="OWF159" s="22"/>
      <c r="OWG159" s="22"/>
      <c r="OWH159" s="22"/>
      <c r="OWI159" s="22"/>
      <c r="OWJ159" s="22"/>
      <c r="OWK159" s="22"/>
      <c r="OWL159" s="22"/>
      <c r="OWM159" s="22"/>
      <c r="OWN159" s="22"/>
      <c r="OWO159" s="22"/>
      <c r="OWP159" s="22"/>
      <c r="OWQ159" s="22"/>
      <c r="OWR159" s="22"/>
      <c r="OWS159" s="22"/>
      <c r="OWT159" s="22"/>
      <c r="OWU159" s="22"/>
      <c r="OWV159" s="22"/>
      <c r="OWW159" s="22"/>
      <c r="OWX159" s="22"/>
      <c r="OWY159" s="22"/>
      <c r="OWZ159" s="22"/>
      <c r="OXA159" s="22"/>
      <c r="OXB159" s="22"/>
      <c r="OXC159" s="22"/>
      <c r="OXD159" s="22"/>
      <c r="OXE159" s="22"/>
      <c r="OXF159" s="22"/>
      <c r="OXG159" s="22"/>
      <c r="OXH159" s="22"/>
      <c r="OXI159" s="22"/>
      <c r="OXJ159" s="22"/>
      <c r="OXK159" s="22"/>
      <c r="OXL159" s="22"/>
      <c r="OXM159" s="22"/>
      <c r="OXN159" s="22"/>
      <c r="OXO159" s="22"/>
      <c r="OXP159" s="22"/>
      <c r="OXQ159" s="22"/>
      <c r="OXR159" s="22"/>
      <c r="OXS159" s="22"/>
      <c r="OXT159" s="22"/>
      <c r="OXU159" s="22"/>
      <c r="OXV159" s="22"/>
      <c r="OXW159" s="22"/>
      <c r="OXX159" s="22"/>
      <c r="OXY159" s="22"/>
      <c r="OXZ159" s="22"/>
      <c r="OYA159" s="22"/>
      <c r="OYB159" s="22"/>
      <c r="OYC159" s="22"/>
      <c r="OYD159" s="22"/>
      <c r="OYE159" s="22"/>
      <c r="OYF159" s="22"/>
      <c r="OYG159" s="22"/>
      <c r="OYH159" s="22"/>
      <c r="OYI159" s="22"/>
      <c r="OYJ159" s="22"/>
      <c r="OYK159" s="22"/>
      <c r="OYL159" s="22"/>
      <c r="OYM159" s="22"/>
      <c r="OYN159" s="22"/>
      <c r="OYO159" s="22"/>
      <c r="OYP159" s="22"/>
      <c r="OYQ159" s="22"/>
      <c r="OYR159" s="22"/>
      <c r="OYS159" s="22"/>
      <c r="OYT159" s="22"/>
      <c r="OYU159" s="22"/>
      <c r="OYV159" s="22"/>
      <c r="OYW159" s="22"/>
      <c r="OYX159" s="22"/>
      <c r="OYY159" s="22"/>
      <c r="OYZ159" s="22"/>
      <c r="OZA159" s="22"/>
      <c r="OZB159" s="22"/>
      <c r="OZC159" s="22"/>
      <c r="OZD159" s="22"/>
      <c r="OZE159" s="22"/>
      <c r="OZF159" s="22"/>
      <c r="OZG159" s="22"/>
      <c r="OZH159" s="22"/>
      <c r="OZI159" s="22"/>
      <c r="OZJ159" s="22"/>
      <c r="OZK159" s="22"/>
      <c r="OZL159" s="22"/>
      <c r="OZM159" s="22"/>
      <c r="OZN159" s="22"/>
      <c r="OZO159" s="22"/>
      <c r="OZP159" s="22"/>
      <c r="OZQ159" s="22"/>
      <c r="OZR159" s="22"/>
      <c r="OZS159" s="22"/>
      <c r="OZT159" s="22"/>
      <c r="OZU159" s="22"/>
      <c r="OZV159" s="22"/>
      <c r="OZW159" s="22"/>
      <c r="OZX159" s="22"/>
      <c r="OZY159" s="22"/>
      <c r="OZZ159" s="22"/>
      <c r="PAA159" s="22"/>
      <c r="PAB159" s="22"/>
      <c r="PAC159" s="22"/>
      <c r="PAD159" s="22"/>
      <c r="PAE159" s="22"/>
      <c r="PAF159" s="22"/>
      <c r="PAG159" s="22"/>
      <c r="PAH159" s="22"/>
      <c r="PAI159" s="22"/>
      <c r="PAJ159" s="22"/>
      <c r="PAK159" s="22"/>
      <c r="PAL159" s="22"/>
      <c r="PAM159" s="22"/>
      <c r="PAN159" s="22"/>
      <c r="PAO159" s="22"/>
      <c r="PAP159" s="22"/>
      <c r="PAQ159" s="22"/>
      <c r="PAR159" s="22"/>
      <c r="PAS159" s="22"/>
      <c r="PAT159" s="22"/>
      <c r="PAU159" s="22"/>
      <c r="PAV159" s="22"/>
      <c r="PAW159" s="22"/>
      <c r="PAX159" s="22"/>
      <c r="PAY159" s="22"/>
      <c r="PAZ159" s="22"/>
      <c r="PBA159" s="22"/>
      <c r="PBB159" s="22"/>
      <c r="PBC159" s="22"/>
      <c r="PBD159" s="22"/>
      <c r="PBE159" s="22"/>
      <c r="PBF159" s="22"/>
      <c r="PBG159" s="22"/>
      <c r="PBH159" s="22"/>
      <c r="PBI159" s="22"/>
      <c r="PBJ159" s="22"/>
      <c r="PBK159" s="22"/>
      <c r="PBL159" s="22"/>
      <c r="PBM159" s="22"/>
      <c r="PBN159" s="22"/>
      <c r="PBO159" s="22"/>
      <c r="PBP159" s="22"/>
      <c r="PBQ159" s="22"/>
      <c r="PBR159" s="22"/>
      <c r="PBS159" s="22"/>
      <c r="PBT159" s="22"/>
      <c r="PBU159" s="22"/>
      <c r="PBV159" s="22"/>
      <c r="PBW159" s="22"/>
      <c r="PBX159" s="22"/>
      <c r="PBY159" s="22"/>
      <c r="PBZ159" s="22"/>
      <c r="PCA159" s="22"/>
      <c r="PCB159" s="22"/>
      <c r="PCC159" s="22"/>
      <c r="PCD159" s="22"/>
      <c r="PCE159" s="22"/>
      <c r="PCF159" s="22"/>
      <c r="PCG159" s="22"/>
      <c r="PCH159" s="22"/>
      <c r="PCI159" s="22"/>
      <c r="PCJ159" s="22"/>
      <c r="PCK159" s="22"/>
      <c r="PCL159" s="22"/>
      <c r="PCM159" s="22"/>
      <c r="PCN159" s="22"/>
      <c r="PCO159" s="22"/>
      <c r="PCP159" s="22"/>
      <c r="PCQ159" s="22"/>
      <c r="PCR159" s="22"/>
      <c r="PCS159" s="22"/>
      <c r="PCT159" s="22"/>
      <c r="PCU159" s="22"/>
      <c r="PCV159" s="22"/>
      <c r="PCW159" s="22"/>
      <c r="PCX159" s="22"/>
      <c r="PCY159" s="22"/>
      <c r="PCZ159" s="22"/>
      <c r="PDA159" s="22"/>
      <c r="PDB159" s="22"/>
      <c r="PDC159" s="22"/>
      <c r="PDD159" s="22"/>
      <c r="PDE159" s="22"/>
      <c r="PDF159" s="22"/>
      <c r="PDG159" s="22"/>
      <c r="PDH159" s="22"/>
      <c r="PDI159" s="22"/>
      <c r="PDJ159" s="22"/>
      <c r="PDK159" s="22"/>
      <c r="PDL159" s="22"/>
      <c r="PDM159" s="22"/>
      <c r="PDN159" s="22"/>
      <c r="PDO159" s="22"/>
      <c r="PDP159" s="22"/>
      <c r="PDQ159" s="22"/>
      <c r="PDR159" s="22"/>
      <c r="PDS159" s="22"/>
      <c r="PDT159" s="22"/>
      <c r="PDU159" s="22"/>
      <c r="PDV159" s="22"/>
      <c r="PDW159" s="22"/>
      <c r="PDX159" s="22"/>
      <c r="PDY159" s="22"/>
      <c r="PDZ159" s="22"/>
      <c r="PEA159" s="22"/>
      <c r="PEB159" s="22"/>
      <c r="PEC159" s="22"/>
      <c r="PED159" s="22"/>
      <c r="PEE159" s="22"/>
      <c r="PEF159" s="22"/>
      <c r="PEG159" s="22"/>
      <c r="PEH159" s="22"/>
      <c r="PEI159" s="22"/>
      <c r="PEJ159" s="22"/>
      <c r="PEK159" s="22"/>
      <c r="PEL159" s="22"/>
      <c r="PEM159" s="22"/>
      <c r="PEN159" s="22"/>
      <c r="PEO159" s="22"/>
      <c r="PEP159" s="22"/>
      <c r="PEQ159" s="22"/>
      <c r="PER159" s="22"/>
      <c r="PES159" s="22"/>
      <c r="PET159" s="22"/>
      <c r="PEU159" s="22"/>
      <c r="PEV159" s="22"/>
      <c r="PEW159" s="22"/>
      <c r="PEX159" s="22"/>
      <c r="PEY159" s="22"/>
      <c r="PEZ159" s="22"/>
      <c r="PFA159" s="22"/>
      <c r="PFB159" s="22"/>
      <c r="PFC159" s="22"/>
      <c r="PFD159" s="22"/>
      <c r="PFE159" s="22"/>
      <c r="PFF159" s="22"/>
      <c r="PFG159" s="22"/>
      <c r="PFH159" s="22"/>
      <c r="PFI159" s="22"/>
      <c r="PFJ159" s="22"/>
      <c r="PFK159" s="22"/>
      <c r="PFL159" s="22"/>
      <c r="PFM159" s="22"/>
      <c r="PFN159" s="22"/>
      <c r="PFO159" s="22"/>
      <c r="PFP159" s="22"/>
      <c r="PFQ159" s="22"/>
      <c r="PFR159" s="22"/>
      <c r="PFS159" s="22"/>
      <c r="PFT159" s="22"/>
      <c r="PFU159" s="22"/>
      <c r="PFV159" s="22"/>
      <c r="PFW159" s="22"/>
      <c r="PFX159" s="22"/>
      <c r="PFY159" s="22"/>
      <c r="PFZ159" s="22"/>
      <c r="PGA159" s="22"/>
      <c r="PGB159" s="22"/>
      <c r="PGC159" s="22"/>
      <c r="PGD159" s="22"/>
      <c r="PGE159" s="22"/>
      <c r="PGF159" s="22"/>
      <c r="PGG159" s="22"/>
      <c r="PGH159" s="22"/>
      <c r="PGI159" s="22"/>
      <c r="PGJ159" s="22"/>
      <c r="PGK159" s="22"/>
      <c r="PGL159" s="22"/>
      <c r="PGM159" s="22"/>
      <c r="PGN159" s="22"/>
      <c r="PGO159" s="22"/>
      <c r="PGP159" s="22"/>
      <c r="PGQ159" s="22"/>
      <c r="PGR159" s="22"/>
      <c r="PGS159" s="22"/>
      <c r="PGT159" s="22"/>
      <c r="PGU159" s="22"/>
      <c r="PGV159" s="22"/>
      <c r="PGW159" s="22"/>
      <c r="PGX159" s="22"/>
      <c r="PGY159" s="22"/>
      <c r="PGZ159" s="22"/>
      <c r="PHA159" s="22"/>
      <c r="PHB159" s="22"/>
      <c r="PHC159" s="22"/>
      <c r="PHD159" s="22"/>
      <c r="PHE159" s="22"/>
      <c r="PHF159" s="22"/>
      <c r="PHG159" s="22"/>
      <c r="PHH159" s="22"/>
      <c r="PHI159" s="22"/>
      <c r="PHJ159" s="22"/>
      <c r="PHK159" s="22"/>
      <c r="PHL159" s="22"/>
      <c r="PHM159" s="22"/>
      <c r="PHN159" s="22"/>
      <c r="PHO159" s="22"/>
      <c r="PHP159" s="22"/>
      <c r="PHQ159" s="22"/>
      <c r="PHR159" s="22"/>
      <c r="PHS159" s="22"/>
      <c r="PHT159" s="22"/>
      <c r="PHU159" s="22"/>
      <c r="PHV159" s="22"/>
      <c r="PHW159" s="22"/>
      <c r="PHX159" s="22"/>
      <c r="PHY159" s="22"/>
      <c r="PHZ159" s="22"/>
      <c r="PIA159" s="22"/>
      <c r="PIB159" s="22"/>
      <c r="PIC159" s="22"/>
      <c r="PID159" s="22"/>
      <c r="PIE159" s="22"/>
      <c r="PIF159" s="22"/>
      <c r="PIG159" s="22"/>
      <c r="PIH159" s="22"/>
      <c r="PII159" s="22"/>
      <c r="PIJ159" s="22"/>
      <c r="PIK159" s="22"/>
      <c r="PIL159" s="22"/>
      <c r="PIM159" s="22"/>
      <c r="PIN159" s="22"/>
      <c r="PIO159" s="22"/>
      <c r="PIP159" s="22"/>
      <c r="PIQ159" s="22"/>
      <c r="PIR159" s="22"/>
      <c r="PIS159" s="22"/>
      <c r="PIT159" s="22"/>
      <c r="PIU159" s="22"/>
      <c r="PIV159" s="22"/>
      <c r="PIW159" s="22"/>
      <c r="PIX159" s="22"/>
      <c r="PIY159" s="22"/>
      <c r="PIZ159" s="22"/>
      <c r="PJA159" s="22"/>
      <c r="PJB159" s="22"/>
      <c r="PJC159" s="22"/>
      <c r="PJD159" s="22"/>
      <c r="PJE159" s="22"/>
      <c r="PJF159" s="22"/>
      <c r="PJG159" s="22"/>
      <c r="PJH159" s="22"/>
      <c r="PJI159" s="22"/>
      <c r="PJJ159" s="22"/>
      <c r="PJK159" s="22"/>
      <c r="PJL159" s="22"/>
      <c r="PJM159" s="22"/>
      <c r="PJN159" s="22"/>
      <c r="PJO159" s="22"/>
      <c r="PJP159" s="22"/>
      <c r="PJQ159" s="22"/>
      <c r="PJR159" s="22"/>
      <c r="PJS159" s="22"/>
      <c r="PJT159" s="22"/>
      <c r="PJU159" s="22"/>
      <c r="PJV159" s="22"/>
      <c r="PJW159" s="22"/>
      <c r="PJX159" s="22"/>
      <c r="PJY159" s="22"/>
      <c r="PJZ159" s="22"/>
      <c r="PKA159" s="22"/>
      <c r="PKB159" s="22"/>
      <c r="PKC159" s="22"/>
      <c r="PKD159" s="22"/>
      <c r="PKE159" s="22"/>
      <c r="PKF159" s="22"/>
      <c r="PKG159" s="22"/>
      <c r="PKH159" s="22"/>
      <c r="PKI159" s="22"/>
      <c r="PKJ159" s="22"/>
      <c r="PKK159" s="22"/>
      <c r="PKL159" s="22"/>
      <c r="PKM159" s="22"/>
      <c r="PKN159" s="22"/>
      <c r="PKO159" s="22"/>
      <c r="PKP159" s="22"/>
      <c r="PKQ159" s="22"/>
      <c r="PKR159" s="22"/>
      <c r="PKS159" s="22"/>
      <c r="PKT159" s="22"/>
      <c r="PKU159" s="22"/>
      <c r="PKV159" s="22"/>
      <c r="PKW159" s="22"/>
      <c r="PKX159" s="22"/>
      <c r="PKY159" s="22"/>
      <c r="PKZ159" s="22"/>
      <c r="PLA159" s="22"/>
      <c r="PLB159" s="22"/>
      <c r="PLC159" s="22"/>
      <c r="PLD159" s="22"/>
      <c r="PLE159" s="22"/>
      <c r="PLF159" s="22"/>
      <c r="PLG159" s="22"/>
      <c r="PLH159" s="22"/>
      <c r="PLI159" s="22"/>
      <c r="PLJ159" s="22"/>
      <c r="PLK159" s="22"/>
      <c r="PLL159" s="22"/>
      <c r="PLM159" s="22"/>
      <c r="PLN159" s="22"/>
      <c r="PLO159" s="22"/>
      <c r="PLP159" s="22"/>
      <c r="PLQ159" s="22"/>
      <c r="PLR159" s="22"/>
      <c r="PLS159" s="22"/>
      <c r="PLT159" s="22"/>
      <c r="PLU159" s="22"/>
      <c r="PLV159" s="22"/>
      <c r="PLW159" s="22"/>
      <c r="PLX159" s="22"/>
      <c r="PLY159" s="22"/>
      <c r="PLZ159" s="22"/>
      <c r="PMA159" s="22"/>
      <c r="PMB159" s="22"/>
      <c r="PMC159" s="22"/>
      <c r="PMD159" s="22"/>
      <c r="PME159" s="22"/>
      <c r="PMF159" s="22"/>
      <c r="PMG159" s="22"/>
      <c r="PMH159" s="22"/>
      <c r="PMI159" s="22"/>
      <c r="PMJ159" s="22"/>
      <c r="PMK159" s="22"/>
      <c r="PML159" s="22"/>
      <c r="PMM159" s="22"/>
      <c r="PMN159" s="22"/>
      <c r="PMO159" s="22"/>
      <c r="PMP159" s="22"/>
      <c r="PMQ159" s="22"/>
      <c r="PMR159" s="22"/>
      <c r="PMS159" s="22"/>
      <c r="PMT159" s="22"/>
      <c r="PMU159" s="22"/>
      <c r="PMV159" s="22"/>
      <c r="PMW159" s="22"/>
      <c r="PMX159" s="22"/>
      <c r="PMY159" s="22"/>
      <c r="PMZ159" s="22"/>
      <c r="PNA159" s="22"/>
      <c r="PNB159" s="22"/>
      <c r="PNC159" s="22"/>
      <c r="PND159" s="22"/>
      <c r="PNE159" s="22"/>
      <c r="PNF159" s="22"/>
      <c r="PNG159" s="22"/>
      <c r="PNH159" s="22"/>
      <c r="PNI159" s="22"/>
      <c r="PNJ159" s="22"/>
      <c r="PNK159" s="22"/>
      <c r="PNL159" s="22"/>
      <c r="PNM159" s="22"/>
      <c r="PNN159" s="22"/>
      <c r="PNO159" s="22"/>
      <c r="PNP159" s="22"/>
      <c r="PNQ159" s="22"/>
      <c r="PNR159" s="22"/>
      <c r="PNS159" s="22"/>
      <c r="PNT159" s="22"/>
      <c r="PNU159" s="22"/>
      <c r="PNV159" s="22"/>
      <c r="PNW159" s="22"/>
      <c r="PNX159" s="22"/>
      <c r="PNY159" s="22"/>
      <c r="PNZ159" s="22"/>
      <c r="POA159" s="22"/>
      <c r="POB159" s="22"/>
      <c r="POC159" s="22"/>
      <c r="POD159" s="22"/>
      <c r="POE159" s="22"/>
      <c r="POF159" s="22"/>
      <c r="POG159" s="22"/>
      <c r="POH159" s="22"/>
      <c r="POI159" s="22"/>
      <c r="POJ159" s="22"/>
      <c r="POK159" s="22"/>
      <c r="POL159" s="22"/>
      <c r="POM159" s="22"/>
      <c r="PON159" s="22"/>
      <c r="POO159" s="22"/>
      <c r="POP159" s="22"/>
      <c r="POQ159" s="22"/>
      <c r="POR159" s="22"/>
      <c r="POS159" s="22"/>
      <c r="POT159" s="22"/>
      <c r="POU159" s="22"/>
      <c r="POV159" s="22"/>
      <c r="POW159" s="22"/>
      <c r="POX159" s="22"/>
      <c r="POY159" s="22"/>
      <c r="POZ159" s="22"/>
      <c r="PPA159" s="22"/>
      <c r="PPB159" s="22"/>
      <c r="PPC159" s="22"/>
      <c r="PPD159" s="22"/>
      <c r="PPE159" s="22"/>
      <c r="PPF159" s="22"/>
      <c r="PPG159" s="22"/>
      <c r="PPH159" s="22"/>
      <c r="PPI159" s="22"/>
      <c r="PPJ159" s="22"/>
      <c r="PPK159" s="22"/>
      <c r="PPL159" s="22"/>
      <c r="PPM159" s="22"/>
      <c r="PPN159" s="22"/>
      <c r="PPO159" s="22"/>
      <c r="PPP159" s="22"/>
      <c r="PPQ159" s="22"/>
      <c r="PPR159" s="22"/>
      <c r="PPS159" s="22"/>
      <c r="PPT159" s="22"/>
      <c r="PPU159" s="22"/>
      <c r="PPV159" s="22"/>
      <c r="PPW159" s="22"/>
      <c r="PPX159" s="22"/>
      <c r="PPY159" s="22"/>
      <c r="PPZ159" s="22"/>
      <c r="PQA159" s="22"/>
      <c r="PQB159" s="22"/>
      <c r="PQC159" s="22"/>
      <c r="PQD159" s="22"/>
      <c r="PQE159" s="22"/>
      <c r="PQF159" s="22"/>
      <c r="PQG159" s="22"/>
      <c r="PQH159" s="22"/>
      <c r="PQI159" s="22"/>
      <c r="PQJ159" s="22"/>
      <c r="PQK159" s="22"/>
      <c r="PQL159" s="22"/>
      <c r="PQM159" s="22"/>
      <c r="PQN159" s="22"/>
      <c r="PQO159" s="22"/>
      <c r="PQP159" s="22"/>
      <c r="PQQ159" s="22"/>
      <c r="PQR159" s="22"/>
      <c r="PQS159" s="22"/>
      <c r="PQT159" s="22"/>
      <c r="PQU159" s="22"/>
      <c r="PQV159" s="22"/>
      <c r="PQW159" s="22"/>
      <c r="PQX159" s="22"/>
      <c r="PQY159" s="22"/>
      <c r="PQZ159" s="22"/>
      <c r="PRA159" s="22"/>
      <c r="PRB159" s="22"/>
      <c r="PRC159" s="22"/>
      <c r="PRD159" s="22"/>
      <c r="PRE159" s="22"/>
      <c r="PRF159" s="22"/>
      <c r="PRG159" s="22"/>
      <c r="PRH159" s="22"/>
      <c r="PRI159" s="22"/>
      <c r="PRJ159" s="22"/>
      <c r="PRK159" s="22"/>
      <c r="PRL159" s="22"/>
      <c r="PRM159" s="22"/>
      <c r="PRN159" s="22"/>
      <c r="PRO159" s="22"/>
      <c r="PRP159" s="22"/>
      <c r="PRQ159" s="22"/>
      <c r="PRR159" s="22"/>
      <c r="PRS159" s="22"/>
      <c r="PRT159" s="22"/>
      <c r="PRU159" s="22"/>
      <c r="PRV159" s="22"/>
      <c r="PRW159" s="22"/>
      <c r="PRX159" s="22"/>
      <c r="PRY159" s="22"/>
      <c r="PRZ159" s="22"/>
      <c r="PSA159" s="22"/>
      <c r="PSB159" s="22"/>
      <c r="PSC159" s="22"/>
      <c r="PSD159" s="22"/>
      <c r="PSE159" s="22"/>
      <c r="PSF159" s="22"/>
      <c r="PSG159" s="22"/>
      <c r="PSH159" s="22"/>
      <c r="PSI159" s="22"/>
      <c r="PSJ159" s="22"/>
      <c r="PSK159" s="22"/>
      <c r="PSL159" s="22"/>
      <c r="PSM159" s="22"/>
      <c r="PSN159" s="22"/>
      <c r="PSO159" s="22"/>
      <c r="PSP159" s="22"/>
      <c r="PSQ159" s="22"/>
      <c r="PSR159" s="22"/>
      <c r="PSS159" s="22"/>
      <c r="PST159" s="22"/>
      <c r="PSU159" s="22"/>
      <c r="PSV159" s="22"/>
      <c r="PSW159" s="22"/>
      <c r="PSX159" s="22"/>
      <c r="PSY159" s="22"/>
      <c r="PSZ159" s="22"/>
      <c r="PTA159" s="22"/>
      <c r="PTB159" s="22"/>
      <c r="PTC159" s="22"/>
      <c r="PTD159" s="22"/>
      <c r="PTE159" s="22"/>
      <c r="PTF159" s="22"/>
      <c r="PTG159" s="22"/>
      <c r="PTH159" s="22"/>
      <c r="PTI159" s="22"/>
      <c r="PTJ159" s="22"/>
      <c r="PTK159" s="22"/>
      <c r="PTL159" s="22"/>
      <c r="PTM159" s="22"/>
      <c r="PTN159" s="22"/>
      <c r="PTO159" s="22"/>
      <c r="PTP159" s="22"/>
      <c r="PTQ159" s="22"/>
      <c r="PTR159" s="22"/>
      <c r="PTS159" s="22"/>
      <c r="PTT159" s="22"/>
      <c r="PTU159" s="22"/>
      <c r="PTV159" s="22"/>
      <c r="PTW159" s="22"/>
      <c r="PTX159" s="22"/>
      <c r="PTY159" s="22"/>
      <c r="PTZ159" s="22"/>
      <c r="PUA159" s="22"/>
      <c r="PUB159" s="22"/>
      <c r="PUC159" s="22"/>
      <c r="PUD159" s="22"/>
      <c r="PUE159" s="22"/>
      <c r="PUF159" s="22"/>
      <c r="PUG159" s="22"/>
      <c r="PUH159" s="22"/>
      <c r="PUI159" s="22"/>
      <c r="PUJ159" s="22"/>
      <c r="PUK159" s="22"/>
      <c r="PUL159" s="22"/>
      <c r="PUM159" s="22"/>
      <c r="PUN159" s="22"/>
      <c r="PUO159" s="22"/>
      <c r="PUP159" s="22"/>
      <c r="PUQ159" s="22"/>
      <c r="PUR159" s="22"/>
      <c r="PUS159" s="22"/>
      <c r="PUT159" s="22"/>
      <c r="PUU159" s="22"/>
      <c r="PUV159" s="22"/>
      <c r="PUW159" s="22"/>
      <c r="PUX159" s="22"/>
      <c r="PUY159" s="22"/>
      <c r="PUZ159" s="22"/>
      <c r="PVA159" s="22"/>
      <c r="PVB159" s="22"/>
      <c r="PVC159" s="22"/>
      <c r="PVD159" s="22"/>
      <c r="PVE159" s="22"/>
      <c r="PVF159" s="22"/>
      <c r="PVG159" s="22"/>
      <c r="PVH159" s="22"/>
      <c r="PVI159" s="22"/>
      <c r="PVJ159" s="22"/>
      <c r="PVK159" s="22"/>
      <c r="PVL159" s="22"/>
      <c r="PVM159" s="22"/>
      <c r="PVN159" s="22"/>
      <c r="PVO159" s="22"/>
      <c r="PVP159" s="22"/>
      <c r="PVQ159" s="22"/>
      <c r="PVR159" s="22"/>
      <c r="PVS159" s="22"/>
      <c r="PVT159" s="22"/>
      <c r="PVU159" s="22"/>
      <c r="PVV159" s="22"/>
      <c r="PVW159" s="22"/>
      <c r="PVX159" s="22"/>
      <c r="PVY159" s="22"/>
      <c r="PVZ159" s="22"/>
      <c r="PWA159" s="22"/>
      <c r="PWB159" s="22"/>
      <c r="PWC159" s="22"/>
      <c r="PWD159" s="22"/>
      <c r="PWE159" s="22"/>
      <c r="PWF159" s="22"/>
      <c r="PWG159" s="22"/>
      <c r="PWH159" s="22"/>
      <c r="PWI159" s="22"/>
      <c r="PWJ159" s="22"/>
      <c r="PWK159" s="22"/>
      <c r="PWL159" s="22"/>
      <c r="PWM159" s="22"/>
      <c r="PWN159" s="22"/>
      <c r="PWO159" s="22"/>
      <c r="PWP159" s="22"/>
      <c r="PWQ159" s="22"/>
      <c r="PWR159" s="22"/>
      <c r="PWS159" s="22"/>
      <c r="PWT159" s="22"/>
      <c r="PWU159" s="22"/>
      <c r="PWV159" s="22"/>
      <c r="PWW159" s="22"/>
      <c r="PWX159" s="22"/>
      <c r="PWY159" s="22"/>
      <c r="PWZ159" s="22"/>
      <c r="PXA159" s="22"/>
      <c r="PXB159" s="22"/>
      <c r="PXC159" s="22"/>
      <c r="PXD159" s="22"/>
      <c r="PXE159" s="22"/>
      <c r="PXF159" s="22"/>
      <c r="PXG159" s="22"/>
      <c r="PXH159" s="22"/>
      <c r="PXI159" s="22"/>
      <c r="PXJ159" s="22"/>
      <c r="PXK159" s="22"/>
      <c r="PXL159" s="22"/>
      <c r="PXM159" s="22"/>
      <c r="PXN159" s="22"/>
      <c r="PXO159" s="22"/>
      <c r="PXP159" s="22"/>
      <c r="PXQ159" s="22"/>
      <c r="PXR159" s="22"/>
      <c r="PXS159" s="22"/>
      <c r="PXT159" s="22"/>
      <c r="PXU159" s="22"/>
      <c r="PXV159" s="22"/>
      <c r="PXW159" s="22"/>
      <c r="PXX159" s="22"/>
      <c r="PXY159" s="22"/>
      <c r="PXZ159" s="22"/>
      <c r="PYA159" s="22"/>
      <c r="PYB159" s="22"/>
      <c r="PYC159" s="22"/>
      <c r="PYD159" s="22"/>
      <c r="PYE159" s="22"/>
      <c r="PYF159" s="22"/>
      <c r="PYG159" s="22"/>
      <c r="PYH159" s="22"/>
      <c r="PYI159" s="22"/>
      <c r="PYJ159" s="22"/>
      <c r="PYK159" s="22"/>
      <c r="PYL159" s="22"/>
      <c r="PYM159" s="22"/>
      <c r="PYN159" s="22"/>
      <c r="PYO159" s="22"/>
      <c r="PYP159" s="22"/>
      <c r="PYQ159" s="22"/>
      <c r="PYR159" s="22"/>
      <c r="PYS159" s="22"/>
      <c r="PYT159" s="22"/>
      <c r="PYU159" s="22"/>
      <c r="PYV159" s="22"/>
      <c r="PYW159" s="22"/>
      <c r="PYX159" s="22"/>
      <c r="PYY159" s="22"/>
      <c r="PYZ159" s="22"/>
      <c r="PZA159" s="22"/>
      <c r="PZB159" s="22"/>
      <c r="PZC159" s="22"/>
      <c r="PZD159" s="22"/>
      <c r="PZE159" s="22"/>
      <c r="PZF159" s="22"/>
      <c r="PZG159" s="22"/>
      <c r="PZH159" s="22"/>
      <c r="PZI159" s="22"/>
      <c r="PZJ159" s="22"/>
      <c r="PZK159" s="22"/>
      <c r="PZL159" s="22"/>
      <c r="PZM159" s="22"/>
      <c r="PZN159" s="22"/>
      <c r="PZO159" s="22"/>
      <c r="PZP159" s="22"/>
      <c r="PZQ159" s="22"/>
      <c r="PZR159" s="22"/>
      <c r="PZS159" s="22"/>
      <c r="PZT159" s="22"/>
      <c r="PZU159" s="22"/>
      <c r="PZV159" s="22"/>
      <c r="PZW159" s="22"/>
      <c r="PZX159" s="22"/>
      <c r="PZY159" s="22"/>
      <c r="PZZ159" s="22"/>
      <c r="QAA159" s="22"/>
      <c r="QAB159" s="22"/>
      <c r="QAC159" s="22"/>
      <c r="QAD159" s="22"/>
      <c r="QAE159" s="22"/>
      <c r="QAF159" s="22"/>
      <c r="QAG159" s="22"/>
      <c r="QAH159" s="22"/>
      <c r="QAI159" s="22"/>
      <c r="QAJ159" s="22"/>
      <c r="QAK159" s="22"/>
      <c r="QAL159" s="22"/>
      <c r="QAM159" s="22"/>
      <c r="QAN159" s="22"/>
      <c r="QAO159" s="22"/>
      <c r="QAP159" s="22"/>
      <c r="QAQ159" s="22"/>
      <c r="QAR159" s="22"/>
      <c r="QAS159" s="22"/>
      <c r="QAT159" s="22"/>
      <c r="QAU159" s="22"/>
      <c r="QAV159" s="22"/>
      <c r="QAW159" s="22"/>
      <c r="QAX159" s="22"/>
      <c r="QAY159" s="22"/>
      <c r="QAZ159" s="22"/>
      <c r="QBA159" s="22"/>
      <c r="QBB159" s="22"/>
      <c r="QBC159" s="22"/>
      <c r="QBD159" s="22"/>
      <c r="QBE159" s="22"/>
      <c r="QBF159" s="22"/>
      <c r="QBG159" s="22"/>
      <c r="QBH159" s="22"/>
      <c r="QBI159" s="22"/>
      <c r="QBJ159" s="22"/>
      <c r="QBK159" s="22"/>
      <c r="QBL159" s="22"/>
      <c r="QBM159" s="22"/>
      <c r="QBN159" s="22"/>
      <c r="QBO159" s="22"/>
      <c r="QBP159" s="22"/>
      <c r="QBQ159" s="22"/>
      <c r="QBR159" s="22"/>
      <c r="QBS159" s="22"/>
      <c r="QBT159" s="22"/>
      <c r="QBU159" s="22"/>
      <c r="QBV159" s="22"/>
      <c r="QBW159" s="22"/>
      <c r="QBX159" s="22"/>
      <c r="QBY159" s="22"/>
      <c r="QBZ159" s="22"/>
      <c r="QCA159" s="22"/>
      <c r="QCB159" s="22"/>
      <c r="QCC159" s="22"/>
      <c r="QCD159" s="22"/>
      <c r="QCE159" s="22"/>
      <c r="QCF159" s="22"/>
      <c r="QCG159" s="22"/>
      <c r="QCH159" s="22"/>
      <c r="QCI159" s="22"/>
      <c r="QCJ159" s="22"/>
      <c r="QCK159" s="22"/>
      <c r="QCL159" s="22"/>
      <c r="QCM159" s="22"/>
      <c r="QCN159" s="22"/>
      <c r="QCO159" s="22"/>
      <c r="QCP159" s="22"/>
      <c r="QCQ159" s="22"/>
      <c r="QCR159" s="22"/>
      <c r="QCS159" s="22"/>
      <c r="QCT159" s="22"/>
      <c r="QCU159" s="22"/>
      <c r="QCV159" s="22"/>
      <c r="QCW159" s="22"/>
      <c r="QCX159" s="22"/>
      <c r="QCY159" s="22"/>
      <c r="QCZ159" s="22"/>
      <c r="QDA159" s="22"/>
      <c r="QDB159" s="22"/>
      <c r="QDC159" s="22"/>
      <c r="QDD159" s="22"/>
      <c r="QDE159" s="22"/>
      <c r="QDF159" s="22"/>
      <c r="QDG159" s="22"/>
      <c r="QDH159" s="22"/>
      <c r="QDI159" s="22"/>
      <c r="QDJ159" s="22"/>
      <c r="QDK159" s="22"/>
      <c r="QDL159" s="22"/>
      <c r="QDM159" s="22"/>
      <c r="QDN159" s="22"/>
      <c r="QDO159" s="22"/>
      <c r="QDP159" s="22"/>
      <c r="QDQ159" s="22"/>
      <c r="QDR159" s="22"/>
      <c r="QDS159" s="22"/>
      <c r="QDT159" s="22"/>
      <c r="QDU159" s="22"/>
      <c r="QDV159" s="22"/>
      <c r="QDW159" s="22"/>
      <c r="QDX159" s="22"/>
      <c r="QDY159" s="22"/>
      <c r="QDZ159" s="22"/>
      <c r="QEA159" s="22"/>
      <c r="QEB159" s="22"/>
      <c r="QEC159" s="22"/>
      <c r="QED159" s="22"/>
      <c r="QEE159" s="22"/>
      <c r="QEF159" s="22"/>
      <c r="QEG159" s="22"/>
      <c r="QEH159" s="22"/>
      <c r="QEI159" s="22"/>
      <c r="QEJ159" s="22"/>
      <c r="QEK159" s="22"/>
      <c r="QEL159" s="22"/>
      <c r="QEM159" s="22"/>
      <c r="QEN159" s="22"/>
      <c r="QEO159" s="22"/>
      <c r="QEP159" s="22"/>
      <c r="QEQ159" s="22"/>
      <c r="QER159" s="22"/>
      <c r="QES159" s="22"/>
      <c r="QET159" s="22"/>
      <c r="QEU159" s="22"/>
      <c r="QEV159" s="22"/>
      <c r="QEW159" s="22"/>
      <c r="QEX159" s="22"/>
      <c r="QEY159" s="22"/>
      <c r="QEZ159" s="22"/>
      <c r="QFA159" s="22"/>
      <c r="QFB159" s="22"/>
      <c r="QFC159" s="22"/>
      <c r="QFD159" s="22"/>
      <c r="QFE159" s="22"/>
      <c r="QFF159" s="22"/>
      <c r="QFG159" s="22"/>
      <c r="QFH159" s="22"/>
      <c r="QFI159" s="22"/>
      <c r="QFJ159" s="22"/>
      <c r="QFK159" s="22"/>
      <c r="QFL159" s="22"/>
      <c r="QFM159" s="22"/>
      <c r="QFN159" s="22"/>
      <c r="QFO159" s="22"/>
      <c r="QFP159" s="22"/>
      <c r="QFQ159" s="22"/>
      <c r="QFR159" s="22"/>
      <c r="QFS159" s="22"/>
      <c r="QFT159" s="22"/>
      <c r="QFU159" s="22"/>
      <c r="QFV159" s="22"/>
      <c r="QFW159" s="22"/>
      <c r="QFX159" s="22"/>
      <c r="QFY159" s="22"/>
      <c r="QFZ159" s="22"/>
      <c r="QGA159" s="22"/>
      <c r="QGB159" s="22"/>
      <c r="QGC159" s="22"/>
      <c r="QGD159" s="22"/>
      <c r="QGE159" s="22"/>
      <c r="QGF159" s="22"/>
      <c r="QGG159" s="22"/>
      <c r="QGH159" s="22"/>
      <c r="QGI159" s="22"/>
      <c r="QGJ159" s="22"/>
      <c r="QGK159" s="22"/>
      <c r="QGL159" s="22"/>
      <c r="QGM159" s="22"/>
      <c r="QGN159" s="22"/>
      <c r="QGO159" s="22"/>
      <c r="QGP159" s="22"/>
      <c r="QGQ159" s="22"/>
      <c r="QGR159" s="22"/>
      <c r="QGS159" s="22"/>
      <c r="QGT159" s="22"/>
      <c r="QGU159" s="22"/>
      <c r="QGV159" s="22"/>
      <c r="QGW159" s="22"/>
      <c r="QGX159" s="22"/>
      <c r="QGY159" s="22"/>
      <c r="QGZ159" s="22"/>
      <c r="QHA159" s="22"/>
      <c r="QHB159" s="22"/>
      <c r="QHC159" s="22"/>
      <c r="QHD159" s="22"/>
      <c r="QHE159" s="22"/>
      <c r="QHF159" s="22"/>
      <c r="QHG159" s="22"/>
      <c r="QHH159" s="22"/>
      <c r="QHI159" s="22"/>
      <c r="QHJ159" s="22"/>
      <c r="QHK159" s="22"/>
      <c r="QHL159" s="22"/>
      <c r="QHM159" s="22"/>
      <c r="QHN159" s="22"/>
      <c r="QHO159" s="22"/>
      <c r="QHP159" s="22"/>
      <c r="QHQ159" s="22"/>
      <c r="QHR159" s="22"/>
      <c r="QHS159" s="22"/>
      <c r="QHT159" s="22"/>
      <c r="QHU159" s="22"/>
      <c r="QHV159" s="22"/>
      <c r="QHW159" s="22"/>
      <c r="QHX159" s="22"/>
      <c r="QHY159" s="22"/>
      <c r="QHZ159" s="22"/>
      <c r="QIA159" s="22"/>
      <c r="QIB159" s="22"/>
      <c r="QIC159" s="22"/>
      <c r="QID159" s="22"/>
      <c r="QIE159" s="22"/>
      <c r="QIF159" s="22"/>
      <c r="QIG159" s="22"/>
      <c r="QIH159" s="22"/>
      <c r="QII159" s="22"/>
      <c r="QIJ159" s="22"/>
      <c r="QIK159" s="22"/>
      <c r="QIL159" s="22"/>
      <c r="QIM159" s="22"/>
      <c r="QIN159" s="22"/>
      <c r="QIO159" s="22"/>
      <c r="QIP159" s="22"/>
      <c r="QIQ159" s="22"/>
      <c r="QIR159" s="22"/>
      <c r="QIS159" s="22"/>
      <c r="QIT159" s="22"/>
      <c r="QIU159" s="22"/>
      <c r="QIV159" s="22"/>
      <c r="QIW159" s="22"/>
      <c r="QIX159" s="22"/>
      <c r="QIY159" s="22"/>
      <c r="QIZ159" s="22"/>
      <c r="QJA159" s="22"/>
      <c r="QJB159" s="22"/>
      <c r="QJC159" s="22"/>
      <c r="QJD159" s="22"/>
      <c r="QJE159" s="22"/>
      <c r="QJF159" s="22"/>
      <c r="QJG159" s="22"/>
      <c r="QJH159" s="22"/>
      <c r="QJI159" s="22"/>
      <c r="QJJ159" s="22"/>
      <c r="QJK159" s="22"/>
      <c r="QJL159" s="22"/>
      <c r="QJM159" s="22"/>
      <c r="QJN159" s="22"/>
      <c r="QJO159" s="22"/>
      <c r="QJP159" s="22"/>
      <c r="QJQ159" s="22"/>
      <c r="QJR159" s="22"/>
      <c r="QJS159" s="22"/>
      <c r="QJT159" s="22"/>
      <c r="QJU159" s="22"/>
      <c r="QJV159" s="22"/>
      <c r="QJW159" s="22"/>
      <c r="QJX159" s="22"/>
      <c r="QJY159" s="22"/>
      <c r="QJZ159" s="22"/>
      <c r="QKA159" s="22"/>
      <c r="QKB159" s="22"/>
      <c r="QKC159" s="22"/>
      <c r="QKD159" s="22"/>
      <c r="QKE159" s="22"/>
      <c r="QKF159" s="22"/>
      <c r="QKG159" s="22"/>
      <c r="QKH159" s="22"/>
      <c r="QKI159" s="22"/>
      <c r="QKJ159" s="22"/>
      <c r="QKK159" s="22"/>
      <c r="QKL159" s="22"/>
      <c r="QKM159" s="22"/>
      <c r="QKN159" s="22"/>
      <c r="QKO159" s="22"/>
      <c r="QKP159" s="22"/>
      <c r="QKQ159" s="22"/>
      <c r="QKR159" s="22"/>
      <c r="QKS159" s="22"/>
      <c r="QKT159" s="22"/>
      <c r="QKU159" s="22"/>
      <c r="QKV159" s="22"/>
      <c r="QKW159" s="22"/>
      <c r="QKX159" s="22"/>
      <c r="QKY159" s="22"/>
      <c r="QKZ159" s="22"/>
      <c r="QLA159" s="22"/>
      <c r="QLB159" s="22"/>
      <c r="QLC159" s="22"/>
      <c r="QLD159" s="22"/>
      <c r="QLE159" s="22"/>
      <c r="QLF159" s="22"/>
      <c r="QLG159" s="22"/>
      <c r="QLH159" s="22"/>
      <c r="QLI159" s="22"/>
      <c r="QLJ159" s="22"/>
      <c r="QLK159" s="22"/>
      <c r="QLL159" s="22"/>
      <c r="QLM159" s="22"/>
      <c r="QLN159" s="22"/>
      <c r="QLO159" s="22"/>
      <c r="QLP159" s="22"/>
      <c r="QLQ159" s="22"/>
      <c r="QLR159" s="22"/>
      <c r="QLS159" s="22"/>
      <c r="QLT159" s="22"/>
      <c r="QLU159" s="22"/>
      <c r="QLV159" s="22"/>
      <c r="QLW159" s="22"/>
      <c r="QLX159" s="22"/>
      <c r="QLY159" s="22"/>
      <c r="QLZ159" s="22"/>
      <c r="QMA159" s="22"/>
      <c r="QMB159" s="22"/>
      <c r="QMC159" s="22"/>
      <c r="QMD159" s="22"/>
      <c r="QME159" s="22"/>
      <c r="QMF159" s="22"/>
      <c r="QMG159" s="22"/>
      <c r="QMH159" s="22"/>
      <c r="QMI159" s="22"/>
      <c r="QMJ159" s="22"/>
      <c r="QMK159" s="22"/>
      <c r="QML159" s="22"/>
      <c r="QMM159" s="22"/>
      <c r="QMN159" s="22"/>
      <c r="QMO159" s="22"/>
      <c r="QMP159" s="22"/>
      <c r="QMQ159" s="22"/>
      <c r="QMR159" s="22"/>
      <c r="QMS159" s="22"/>
      <c r="QMT159" s="22"/>
      <c r="QMU159" s="22"/>
      <c r="QMV159" s="22"/>
      <c r="QMW159" s="22"/>
      <c r="QMX159" s="22"/>
      <c r="QMY159" s="22"/>
      <c r="QMZ159" s="22"/>
      <c r="QNA159" s="22"/>
      <c r="QNB159" s="22"/>
      <c r="QNC159" s="22"/>
      <c r="QND159" s="22"/>
      <c r="QNE159" s="22"/>
      <c r="QNF159" s="22"/>
      <c r="QNG159" s="22"/>
      <c r="QNH159" s="22"/>
      <c r="QNI159" s="22"/>
      <c r="QNJ159" s="22"/>
      <c r="QNK159" s="22"/>
      <c r="QNL159" s="22"/>
      <c r="QNM159" s="22"/>
      <c r="QNN159" s="22"/>
      <c r="QNO159" s="22"/>
      <c r="QNP159" s="22"/>
      <c r="QNQ159" s="22"/>
      <c r="QNR159" s="22"/>
      <c r="QNS159" s="22"/>
      <c r="QNT159" s="22"/>
      <c r="QNU159" s="22"/>
      <c r="QNV159" s="22"/>
      <c r="QNW159" s="22"/>
      <c r="QNX159" s="22"/>
      <c r="QNY159" s="22"/>
      <c r="QNZ159" s="22"/>
      <c r="QOA159" s="22"/>
      <c r="QOB159" s="22"/>
      <c r="QOC159" s="22"/>
      <c r="QOD159" s="22"/>
      <c r="QOE159" s="22"/>
      <c r="QOF159" s="22"/>
      <c r="QOG159" s="22"/>
      <c r="QOH159" s="22"/>
      <c r="QOI159" s="22"/>
      <c r="QOJ159" s="22"/>
      <c r="QOK159" s="22"/>
      <c r="QOL159" s="22"/>
      <c r="QOM159" s="22"/>
      <c r="QON159" s="22"/>
      <c r="QOO159" s="22"/>
      <c r="QOP159" s="22"/>
      <c r="QOQ159" s="22"/>
      <c r="QOR159" s="22"/>
      <c r="QOS159" s="22"/>
      <c r="QOT159" s="22"/>
      <c r="QOU159" s="22"/>
      <c r="QOV159" s="22"/>
      <c r="QOW159" s="22"/>
      <c r="QOX159" s="22"/>
      <c r="QOY159" s="22"/>
      <c r="QOZ159" s="22"/>
      <c r="QPA159" s="22"/>
      <c r="QPB159" s="22"/>
      <c r="QPC159" s="22"/>
      <c r="QPD159" s="22"/>
      <c r="QPE159" s="22"/>
      <c r="QPF159" s="22"/>
      <c r="QPG159" s="22"/>
      <c r="QPH159" s="22"/>
      <c r="QPI159" s="22"/>
      <c r="QPJ159" s="22"/>
      <c r="QPK159" s="22"/>
      <c r="QPL159" s="22"/>
      <c r="QPM159" s="22"/>
      <c r="QPN159" s="22"/>
      <c r="QPO159" s="22"/>
      <c r="QPP159" s="22"/>
      <c r="QPQ159" s="22"/>
      <c r="QPR159" s="22"/>
      <c r="QPS159" s="22"/>
      <c r="QPT159" s="22"/>
      <c r="QPU159" s="22"/>
      <c r="QPV159" s="22"/>
      <c r="QPW159" s="22"/>
      <c r="QPX159" s="22"/>
      <c r="QPY159" s="22"/>
      <c r="QPZ159" s="22"/>
      <c r="QQA159" s="22"/>
      <c r="QQB159" s="22"/>
      <c r="QQC159" s="22"/>
      <c r="QQD159" s="22"/>
      <c r="QQE159" s="22"/>
      <c r="QQF159" s="22"/>
      <c r="QQG159" s="22"/>
      <c r="QQH159" s="22"/>
      <c r="QQI159" s="22"/>
      <c r="QQJ159" s="22"/>
      <c r="QQK159" s="22"/>
      <c r="QQL159" s="22"/>
      <c r="QQM159" s="22"/>
      <c r="QQN159" s="22"/>
      <c r="QQO159" s="22"/>
      <c r="QQP159" s="22"/>
      <c r="QQQ159" s="22"/>
      <c r="QQR159" s="22"/>
      <c r="QQS159" s="22"/>
      <c r="QQT159" s="22"/>
      <c r="QQU159" s="22"/>
      <c r="QQV159" s="22"/>
      <c r="QQW159" s="22"/>
      <c r="QQX159" s="22"/>
      <c r="QQY159" s="22"/>
      <c r="QQZ159" s="22"/>
      <c r="QRA159" s="22"/>
      <c r="QRB159" s="22"/>
      <c r="QRC159" s="22"/>
      <c r="QRD159" s="22"/>
      <c r="QRE159" s="22"/>
      <c r="QRF159" s="22"/>
      <c r="QRG159" s="22"/>
      <c r="QRH159" s="22"/>
      <c r="QRI159" s="22"/>
      <c r="QRJ159" s="22"/>
      <c r="QRK159" s="22"/>
      <c r="QRL159" s="22"/>
      <c r="QRM159" s="22"/>
      <c r="QRN159" s="22"/>
      <c r="QRO159" s="22"/>
      <c r="QRP159" s="22"/>
      <c r="QRQ159" s="22"/>
      <c r="QRR159" s="22"/>
      <c r="QRS159" s="22"/>
      <c r="QRT159" s="22"/>
      <c r="QRU159" s="22"/>
      <c r="QRV159" s="22"/>
      <c r="QRW159" s="22"/>
      <c r="QRX159" s="22"/>
      <c r="QRY159" s="22"/>
      <c r="QRZ159" s="22"/>
      <c r="QSA159" s="22"/>
      <c r="QSB159" s="22"/>
      <c r="QSC159" s="22"/>
      <c r="QSD159" s="22"/>
      <c r="QSE159" s="22"/>
      <c r="QSF159" s="22"/>
      <c r="QSG159" s="22"/>
      <c r="QSH159" s="22"/>
      <c r="QSI159" s="22"/>
      <c r="QSJ159" s="22"/>
      <c r="QSK159" s="22"/>
      <c r="QSL159" s="22"/>
      <c r="QSM159" s="22"/>
      <c r="QSN159" s="22"/>
      <c r="QSO159" s="22"/>
      <c r="QSP159" s="22"/>
      <c r="QSQ159" s="22"/>
      <c r="QSR159" s="22"/>
      <c r="QSS159" s="22"/>
      <c r="QST159" s="22"/>
      <c r="QSU159" s="22"/>
      <c r="QSV159" s="22"/>
      <c r="QSW159" s="22"/>
      <c r="QSX159" s="22"/>
      <c r="QSY159" s="22"/>
      <c r="QSZ159" s="22"/>
      <c r="QTA159" s="22"/>
      <c r="QTB159" s="22"/>
      <c r="QTC159" s="22"/>
      <c r="QTD159" s="22"/>
      <c r="QTE159" s="22"/>
      <c r="QTF159" s="22"/>
      <c r="QTG159" s="22"/>
      <c r="QTH159" s="22"/>
      <c r="QTI159" s="22"/>
      <c r="QTJ159" s="22"/>
      <c r="QTK159" s="22"/>
      <c r="QTL159" s="22"/>
      <c r="QTM159" s="22"/>
      <c r="QTN159" s="22"/>
      <c r="QTO159" s="22"/>
      <c r="QTP159" s="22"/>
      <c r="QTQ159" s="22"/>
      <c r="QTR159" s="22"/>
      <c r="QTS159" s="22"/>
      <c r="QTT159" s="22"/>
      <c r="QTU159" s="22"/>
      <c r="QTV159" s="22"/>
      <c r="QTW159" s="22"/>
      <c r="QTX159" s="22"/>
      <c r="QTY159" s="22"/>
      <c r="QTZ159" s="22"/>
      <c r="QUA159" s="22"/>
      <c r="QUB159" s="22"/>
      <c r="QUC159" s="22"/>
      <c r="QUD159" s="22"/>
      <c r="QUE159" s="22"/>
      <c r="QUF159" s="22"/>
      <c r="QUG159" s="22"/>
      <c r="QUH159" s="22"/>
      <c r="QUI159" s="22"/>
      <c r="QUJ159" s="22"/>
      <c r="QUK159" s="22"/>
      <c r="QUL159" s="22"/>
      <c r="QUM159" s="22"/>
      <c r="QUN159" s="22"/>
      <c r="QUO159" s="22"/>
      <c r="QUP159" s="22"/>
      <c r="QUQ159" s="22"/>
      <c r="QUR159" s="22"/>
      <c r="QUS159" s="22"/>
      <c r="QUT159" s="22"/>
      <c r="QUU159" s="22"/>
      <c r="QUV159" s="22"/>
      <c r="QUW159" s="22"/>
      <c r="QUX159" s="22"/>
      <c r="QUY159" s="22"/>
      <c r="QUZ159" s="22"/>
      <c r="QVA159" s="22"/>
      <c r="QVB159" s="22"/>
      <c r="QVC159" s="22"/>
      <c r="QVD159" s="22"/>
      <c r="QVE159" s="22"/>
      <c r="QVF159" s="22"/>
      <c r="QVG159" s="22"/>
      <c r="QVH159" s="22"/>
      <c r="QVI159" s="22"/>
      <c r="QVJ159" s="22"/>
      <c r="QVK159" s="22"/>
      <c r="QVL159" s="22"/>
      <c r="QVM159" s="22"/>
      <c r="QVN159" s="22"/>
      <c r="QVO159" s="22"/>
      <c r="QVP159" s="22"/>
      <c r="QVQ159" s="22"/>
      <c r="QVR159" s="22"/>
      <c r="QVS159" s="22"/>
      <c r="QVT159" s="22"/>
      <c r="QVU159" s="22"/>
      <c r="QVV159" s="22"/>
      <c r="QVW159" s="22"/>
      <c r="QVX159" s="22"/>
      <c r="QVY159" s="22"/>
      <c r="QVZ159" s="22"/>
      <c r="QWA159" s="22"/>
      <c r="QWB159" s="22"/>
      <c r="QWC159" s="22"/>
      <c r="QWD159" s="22"/>
      <c r="QWE159" s="22"/>
      <c r="QWF159" s="22"/>
      <c r="QWG159" s="22"/>
      <c r="QWH159" s="22"/>
      <c r="QWI159" s="22"/>
      <c r="QWJ159" s="22"/>
      <c r="QWK159" s="22"/>
      <c r="QWL159" s="22"/>
      <c r="QWM159" s="22"/>
      <c r="QWN159" s="22"/>
      <c r="QWO159" s="22"/>
      <c r="QWP159" s="22"/>
      <c r="QWQ159" s="22"/>
      <c r="QWR159" s="22"/>
      <c r="QWS159" s="22"/>
      <c r="QWT159" s="22"/>
      <c r="QWU159" s="22"/>
      <c r="QWV159" s="22"/>
      <c r="QWW159" s="22"/>
      <c r="QWX159" s="22"/>
      <c r="QWY159" s="22"/>
      <c r="QWZ159" s="22"/>
      <c r="QXA159" s="22"/>
      <c r="QXB159" s="22"/>
      <c r="QXC159" s="22"/>
      <c r="QXD159" s="22"/>
      <c r="QXE159" s="22"/>
      <c r="QXF159" s="22"/>
      <c r="QXG159" s="22"/>
      <c r="QXH159" s="22"/>
      <c r="QXI159" s="22"/>
      <c r="QXJ159" s="22"/>
      <c r="QXK159" s="22"/>
      <c r="QXL159" s="22"/>
      <c r="QXM159" s="22"/>
      <c r="QXN159" s="22"/>
      <c r="QXO159" s="22"/>
      <c r="QXP159" s="22"/>
      <c r="QXQ159" s="22"/>
      <c r="QXR159" s="22"/>
      <c r="QXS159" s="22"/>
      <c r="QXT159" s="22"/>
      <c r="QXU159" s="22"/>
      <c r="QXV159" s="22"/>
      <c r="QXW159" s="22"/>
      <c r="QXX159" s="22"/>
      <c r="QXY159" s="22"/>
      <c r="QXZ159" s="22"/>
      <c r="QYA159" s="22"/>
      <c r="QYB159" s="22"/>
      <c r="QYC159" s="22"/>
      <c r="QYD159" s="22"/>
      <c r="QYE159" s="22"/>
      <c r="QYF159" s="22"/>
      <c r="QYG159" s="22"/>
      <c r="QYH159" s="22"/>
      <c r="QYI159" s="22"/>
      <c r="QYJ159" s="22"/>
      <c r="QYK159" s="22"/>
      <c r="QYL159" s="22"/>
      <c r="QYM159" s="22"/>
      <c r="QYN159" s="22"/>
      <c r="QYO159" s="22"/>
      <c r="QYP159" s="22"/>
      <c r="QYQ159" s="22"/>
      <c r="QYR159" s="22"/>
      <c r="QYS159" s="22"/>
      <c r="QYT159" s="22"/>
      <c r="QYU159" s="22"/>
      <c r="QYV159" s="22"/>
      <c r="QYW159" s="22"/>
      <c r="QYX159" s="22"/>
      <c r="QYY159" s="22"/>
      <c r="QYZ159" s="22"/>
      <c r="QZA159" s="22"/>
      <c r="QZB159" s="22"/>
      <c r="QZC159" s="22"/>
      <c r="QZD159" s="22"/>
      <c r="QZE159" s="22"/>
      <c r="QZF159" s="22"/>
      <c r="QZG159" s="22"/>
      <c r="QZH159" s="22"/>
      <c r="QZI159" s="22"/>
      <c r="QZJ159" s="22"/>
      <c r="QZK159" s="22"/>
      <c r="QZL159" s="22"/>
      <c r="QZM159" s="22"/>
      <c r="QZN159" s="22"/>
      <c r="QZO159" s="22"/>
      <c r="QZP159" s="22"/>
      <c r="QZQ159" s="22"/>
      <c r="QZR159" s="22"/>
      <c r="QZS159" s="22"/>
      <c r="QZT159" s="22"/>
      <c r="QZU159" s="22"/>
      <c r="QZV159" s="22"/>
      <c r="QZW159" s="22"/>
      <c r="QZX159" s="22"/>
      <c r="QZY159" s="22"/>
      <c r="QZZ159" s="22"/>
      <c r="RAA159" s="22"/>
      <c r="RAB159" s="22"/>
      <c r="RAC159" s="22"/>
      <c r="RAD159" s="22"/>
      <c r="RAE159" s="22"/>
      <c r="RAF159" s="22"/>
      <c r="RAG159" s="22"/>
      <c r="RAH159" s="22"/>
      <c r="RAI159" s="22"/>
      <c r="RAJ159" s="22"/>
      <c r="RAK159" s="22"/>
      <c r="RAL159" s="22"/>
      <c r="RAM159" s="22"/>
      <c r="RAN159" s="22"/>
      <c r="RAO159" s="22"/>
      <c r="RAP159" s="22"/>
      <c r="RAQ159" s="22"/>
      <c r="RAR159" s="22"/>
      <c r="RAS159" s="22"/>
      <c r="RAT159" s="22"/>
      <c r="RAU159" s="22"/>
      <c r="RAV159" s="22"/>
      <c r="RAW159" s="22"/>
      <c r="RAX159" s="22"/>
      <c r="RAY159" s="22"/>
      <c r="RAZ159" s="22"/>
      <c r="RBA159" s="22"/>
      <c r="RBB159" s="22"/>
      <c r="RBC159" s="22"/>
      <c r="RBD159" s="22"/>
      <c r="RBE159" s="22"/>
      <c r="RBF159" s="22"/>
      <c r="RBG159" s="22"/>
      <c r="RBH159" s="22"/>
      <c r="RBI159" s="22"/>
      <c r="RBJ159" s="22"/>
      <c r="RBK159" s="22"/>
      <c r="RBL159" s="22"/>
      <c r="RBM159" s="22"/>
      <c r="RBN159" s="22"/>
      <c r="RBO159" s="22"/>
      <c r="RBP159" s="22"/>
      <c r="RBQ159" s="22"/>
      <c r="RBR159" s="22"/>
      <c r="RBS159" s="22"/>
      <c r="RBT159" s="22"/>
      <c r="RBU159" s="22"/>
      <c r="RBV159" s="22"/>
      <c r="RBW159" s="22"/>
      <c r="RBX159" s="22"/>
      <c r="RBY159" s="22"/>
      <c r="RBZ159" s="22"/>
      <c r="RCA159" s="22"/>
      <c r="RCB159" s="22"/>
      <c r="RCC159" s="22"/>
      <c r="RCD159" s="22"/>
      <c r="RCE159" s="22"/>
      <c r="RCF159" s="22"/>
      <c r="RCG159" s="22"/>
      <c r="RCH159" s="22"/>
      <c r="RCI159" s="22"/>
      <c r="RCJ159" s="22"/>
      <c r="RCK159" s="22"/>
      <c r="RCL159" s="22"/>
      <c r="RCM159" s="22"/>
      <c r="RCN159" s="22"/>
      <c r="RCO159" s="22"/>
      <c r="RCP159" s="22"/>
      <c r="RCQ159" s="22"/>
      <c r="RCR159" s="22"/>
      <c r="RCS159" s="22"/>
      <c r="RCT159" s="22"/>
      <c r="RCU159" s="22"/>
      <c r="RCV159" s="22"/>
      <c r="RCW159" s="22"/>
      <c r="RCX159" s="22"/>
      <c r="RCY159" s="22"/>
      <c r="RCZ159" s="22"/>
      <c r="RDA159" s="22"/>
      <c r="RDB159" s="22"/>
      <c r="RDC159" s="22"/>
      <c r="RDD159" s="22"/>
      <c r="RDE159" s="22"/>
      <c r="RDF159" s="22"/>
      <c r="RDG159" s="22"/>
      <c r="RDH159" s="22"/>
      <c r="RDI159" s="22"/>
      <c r="RDJ159" s="22"/>
      <c r="RDK159" s="22"/>
      <c r="RDL159" s="22"/>
      <c r="RDM159" s="22"/>
      <c r="RDN159" s="22"/>
      <c r="RDO159" s="22"/>
      <c r="RDP159" s="22"/>
      <c r="RDQ159" s="22"/>
      <c r="RDR159" s="22"/>
      <c r="RDS159" s="22"/>
      <c r="RDT159" s="22"/>
      <c r="RDU159" s="22"/>
      <c r="RDV159" s="22"/>
      <c r="RDW159" s="22"/>
      <c r="RDX159" s="22"/>
      <c r="RDY159" s="22"/>
      <c r="RDZ159" s="22"/>
      <c r="REA159" s="22"/>
      <c r="REB159" s="22"/>
      <c r="REC159" s="22"/>
      <c r="RED159" s="22"/>
      <c r="REE159" s="22"/>
      <c r="REF159" s="22"/>
      <c r="REG159" s="22"/>
      <c r="REH159" s="22"/>
      <c r="REI159" s="22"/>
      <c r="REJ159" s="22"/>
      <c r="REK159" s="22"/>
      <c r="REL159" s="22"/>
      <c r="REM159" s="22"/>
      <c r="REN159" s="22"/>
      <c r="REO159" s="22"/>
      <c r="REP159" s="22"/>
      <c r="REQ159" s="22"/>
      <c r="RER159" s="22"/>
      <c r="RES159" s="22"/>
      <c r="RET159" s="22"/>
      <c r="REU159" s="22"/>
      <c r="REV159" s="22"/>
      <c r="REW159" s="22"/>
      <c r="REX159" s="22"/>
      <c r="REY159" s="22"/>
      <c r="REZ159" s="22"/>
      <c r="RFA159" s="22"/>
      <c r="RFB159" s="22"/>
      <c r="RFC159" s="22"/>
      <c r="RFD159" s="22"/>
      <c r="RFE159" s="22"/>
      <c r="RFF159" s="22"/>
      <c r="RFG159" s="22"/>
      <c r="RFH159" s="22"/>
      <c r="RFI159" s="22"/>
      <c r="RFJ159" s="22"/>
      <c r="RFK159" s="22"/>
      <c r="RFL159" s="22"/>
      <c r="RFM159" s="22"/>
      <c r="RFN159" s="22"/>
      <c r="RFO159" s="22"/>
      <c r="RFP159" s="22"/>
      <c r="RFQ159" s="22"/>
      <c r="RFR159" s="22"/>
      <c r="RFS159" s="22"/>
      <c r="RFT159" s="22"/>
      <c r="RFU159" s="22"/>
      <c r="RFV159" s="22"/>
      <c r="RFW159" s="22"/>
      <c r="RFX159" s="22"/>
      <c r="RFY159" s="22"/>
      <c r="RFZ159" s="22"/>
      <c r="RGA159" s="22"/>
      <c r="RGB159" s="22"/>
      <c r="RGC159" s="22"/>
      <c r="RGD159" s="22"/>
      <c r="RGE159" s="22"/>
      <c r="RGF159" s="22"/>
      <c r="RGG159" s="22"/>
      <c r="RGH159" s="22"/>
      <c r="RGI159" s="22"/>
      <c r="RGJ159" s="22"/>
      <c r="RGK159" s="22"/>
      <c r="RGL159" s="22"/>
      <c r="RGM159" s="22"/>
      <c r="RGN159" s="22"/>
      <c r="RGO159" s="22"/>
      <c r="RGP159" s="22"/>
      <c r="RGQ159" s="22"/>
      <c r="RGR159" s="22"/>
      <c r="RGS159" s="22"/>
      <c r="RGT159" s="22"/>
      <c r="RGU159" s="22"/>
      <c r="RGV159" s="22"/>
      <c r="RGW159" s="22"/>
      <c r="RGX159" s="22"/>
      <c r="RGY159" s="22"/>
      <c r="RGZ159" s="22"/>
      <c r="RHA159" s="22"/>
      <c r="RHB159" s="22"/>
      <c r="RHC159" s="22"/>
      <c r="RHD159" s="22"/>
      <c r="RHE159" s="22"/>
      <c r="RHF159" s="22"/>
      <c r="RHG159" s="22"/>
      <c r="RHH159" s="22"/>
      <c r="RHI159" s="22"/>
      <c r="RHJ159" s="22"/>
      <c r="RHK159" s="22"/>
      <c r="RHL159" s="22"/>
      <c r="RHM159" s="22"/>
      <c r="RHN159" s="22"/>
      <c r="RHO159" s="22"/>
      <c r="RHP159" s="22"/>
      <c r="RHQ159" s="22"/>
      <c r="RHR159" s="22"/>
      <c r="RHS159" s="22"/>
      <c r="RHT159" s="22"/>
      <c r="RHU159" s="22"/>
      <c r="RHV159" s="22"/>
      <c r="RHW159" s="22"/>
      <c r="RHX159" s="22"/>
      <c r="RHY159" s="22"/>
      <c r="RHZ159" s="22"/>
      <c r="RIA159" s="22"/>
      <c r="RIB159" s="22"/>
      <c r="RIC159" s="22"/>
      <c r="RID159" s="22"/>
      <c r="RIE159" s="22"/>
      <c r="RIF159" s="22"/>
      <c r="RIG159" s="22"/>
      <c r="RIH159" s="22"/>
      <c r="RII159" s="22"/>
      <c r="RIJ159" s="22"/>
      <c r="RIK159" s="22"/>
      <c r="RIL159" s="22"/>
      <c r="RIM159" s="22"/>
      <c r="RIN159" s="22"/>
      <c r="RIO159" s="22"/>
      <c r="RIP159" s="22"/>
      <c r="RIQ159" s="22"/>
      <c r="RIR159" s="22"/>
      <c r="RIS159" s="22"/>
      <c r="RIT159" s="22"/>
      <c r="RIU159" s="22"/>
      <c r="RIV159" s="22"/>
      <c r="RIW159" s="22"/>
      <c r="RIX159" s="22"/>
      <c r="RIY159" s="22"/>
      <c r="RIZ159" s="22"/>
      <c r="RJA159" s="22"/>
      <c r="RJB159" s="22"/>
      <c r="RJC159" s="22"/>
      <c r="RJD159" s="22"/>
      <c r="RJE159" s="22"/>
      <c r="RJF159" s="22"/>
      <c r="RJG159" s="22"/>
      <c r="RJH159" s="22"/>
      <c r="RJI159" s="22"/>
      <c r="RJJ159" s="22"/>
      <c r="RJK159" s="22"/>
      <c r="RJL159" s="22"/>
      <c r="RJM159" s="22"/>
      <c r="RJN159" s="22"/>
      <c r="RJO159" s="22"/>
      <c r="RJP159" s="22"/>
      <c r="RJQ159" s="22"/>
      <c r="RJR159" s="22"/>
      <c r="RJS159" s="22"/>
      <c r="RJT159" s="22"/>
      <c r="RJU159" s="22"/>
      <c r="RJV159" s="22"/>
      <c r="RJW159" s="22"/>
      <c r="RJX159" s="22"/>
      <c r="RJY159" s="22"/>
      <c r="RJZ159" s="22"/>
      <c r="RKA159" s="22"/>
      <c r="RKB159" s="22"/>
      <c r="RKC159" s="22"/>
      <c r="RKD159" s="22"/>
      <c r="RKE159" s="22"/>
      <c r="RKF159" s="22"/>
      <c r="RKG159" s="22"/>
      <c r="RKH159" s="22"/>
      <c r="RKI159" s="22"/>
      <c r="RKJ159" s="22"/>
      <c r="RKK159" s="22"/>
      <c r="RKL159" s="22"/>
      <c r="RKM159" s="22"/>
      <c r="RKN159" s="22"/>
      <c r="RKO159" s="22"/>
      <c r="RKP159" s="22"/>
      <c r="RKQ159" s="22"/>
      <c r="RKR159" s="22"/>
      <c r="RKS159" s="22"/>
      <c r="RKT159" s="22"/>
      <c r="RKU159" s="22"/>
      <c r="RKV159" s="22"/>
      <c r="RKW159" s="22"/>
      <c r="RKX159" s="22"/>
      <c r="RKY159" s="22"/>
      <c r="RKZ159" s="22"/>
      <c r="RLA159" s="22"/>
      <c r="RLB159" s="22"/>
      <c r="RLC159" s="22"/>
      <c r="RLD159" s="22"/>
      <c r="RLE159" s="22"/>
      <c r="RLF159" s="22"/>
      <c r="RLG159" s="22"/>
      <c r="RLH159" s="22"/>
      <c r="RLI159" s="22"/>
      <c r="RLJ159" s="22"/>
      <c r="RLK159" s="22"/>
      <c r="RLL159" s="22"/>
      <c r="RLM159" s="22"/>
      <c r="RLN159" s="22"/>
      <c r="RLO159" s="22"/>
      <c r="RLP159" s="22"/>
      <c r="RLQ159" s="22"/>
      <c r="RLR159" s="22"/>
      <c r="RLS159" s="22"/>
      <c r="RLT159" s="22"/>
      <c r="RLU159" s="22"/>
      <c r="RLV159" s="22"/>
      <c r="RLW159" s="22"/>
      <c r="RLX159" s="22"/>
      <c r="RLY159" s="22"/>
      <c r="RLZ159" s="22"/>
      <c r="RMA159" s="22"/>
      <c r="RMB159" s="22"/>
      <c r="RMC159" s="22"/>
      <c r="RMD159" s="22"/>
      <c r="RME159" s="22"/>
      <c r="RMF159" s="22"/>
      <c r="RMG159" s="22"/>
      <c r="RMH159" s="22"/>
      <c r="RMI159" s="22"/>
      <c r="RMJ159" s="22"/>
      <c r="RMK159" s="22"/>
      <c r="RML159" s="22"/>
      <c r="RMM159" s="22"/>
      <c r="RMN159" s="22"/>
      <c r="RMO159" s="22"/>
      <c r="RMP159" s="22"/>
      <c r="RMQ159" s="22"/>
      <c r="RMR159" s="22"/>
      <c r="RMS159" s="22"/>
      <c r="RMT159" s="22"/>
      <c r="RMU159" s="22"/>
      <c r="RMV159" s="22"/>
      <c r="RMW159" s="22"/>
      <c r="RMX159" s="22"/>
      <c r="RMY159" s="22"/>
      <c r="RMZ159" s="22"/>
      <c r="RNA159" s="22"/>
      <c r="RNB159" s="22"/>
      <c r="RNC159" s="22"/>
      <c r="RND159" s="22"/>
      <c r="RNE159" s="22"/>
      <c r="RNF159" s="22"/>
      <c r="RNG159" s="22"/>
      <c r="RNH159" s="22"/>
      <c r="RNI159" s="22"/>
      <c r="RNJ159" s="22"/>
      <c r="RNK159" s="22"/>
      <c r="RNL159" s="22"/>
      <c r="RNM159" s="22"/>
      <c r="RNN159" s="22"/>
      <c r="RNO159" s="22"/>
      <c r="RNP159" s="22"/>
      <c r="RNQ159" s="22"/>
      <c r="RNR159" s="22"/>
      <c r="RNS159" s="22"/>
      <c r="RNT159" s="22"/>
      <c r="RNU159" s="22"/>
      <c r="RNV159" s="22"/>
      <c r="RNW159" s="22"/>
      <c r="RNX159" s="22"/>
      <c r="RNY159" s="22"/>
      <c r="RNZ159" s="22"/>
      <c r="ROA159" s="22"/>
      <c r="ROB159" s="22"/>
      <c r="ROC159" s="22"/>
      <c r="ROD159" s="22"/>
      <c r="ROE159" s="22"/>
      <c r="ROF159" s="22"/>
      <c r="ROG159" s="22"/>
      <c r="ROH159" s="22"/>
      <c r="ROI159" s="22"/>
      <c r="ROJ159" s="22"/>
      <c r="ROK159" s="22"/>
      <c r="ROL159" s="22"/>
      <c r="ROM159" s="22"/>
      <c r="RON159" s="22"/>
      <c r="ROO159" s="22"/>
      <c r="ROP159" s="22"/>
      <c r="ROQ159" s="22"/>
      <c r="ROR159" s="22"/>
      <c r="ROS159" s="22"/>
      <c r="ROT159" s="22"/>
      <c r="ROU159" s="22"/>
      <c r="ROV159" s="22"/>
      <c r="ROW159" s="22"/>
      <c r="ROX159" s="22"/>
      <c r="ROY159" s="22"/>
      <c r="ROZ159" s="22"/>
      <c r="RPA159" s="22"/>
      <c r="RPB159" s="22"/>
      <c r="RPC159" s="22"/>
      <c r="RPD159" s="22"/>
      <c r="RPE159" s="22"/>
      <c r="RPF159" s="22"/>
      <c r="RPG159" s="22"/>
      <c r="RPH159" s="22"/>
      <c r="RPI159" s="22"/>
      <c r="RPJ159" s="22"/>
      <c r="RPK159" s="22"/>
      <c r="RPL159" s="22"/>
      <c r="RPM159" s="22"/>
      <c r="RPN159" s="22"/>
      <c r="RPO159" s="22"/>
      <c r="RPP159" s="22"/>
      <c r="RPQ159" s="22"/>
      <c r="RPR159" s="22"/>
      <c r="RPS159" s="22"/>
      <c r="RPT159" s="22"/>
      <c r="RPU159" s="22"/>
      <c r="RPV159" s="22"/>
      <c r="RPW159" s="22"/>
      <c r="RPX159" s="22"/>
      <c r="RPY159" s="22"/>
      <c r="RPZ159" s="22"/>
      <c r="RQA159" s="22"/>
      <c r="RQB159" s="22"/>
      <c r="RQC159" s="22"/>
      <c r="RQD159" s="22"/>
      <c r="RQE159" s="22"/>
      <c r="RQF159" s="22"/>
      <c r="RQG159" s="22"/>
      <c r="RQH159" s="22"/>
      <c r="RQI159" s="22"/>
      <c r="RQJ159" s="22"/>
      <c r="RQK159" s="22"/>
      <c r="RQL159" s="22"/>
      <c r="RQM159" s="22"/>
      <c r="RQN159" s="22"/>
      <c r="RQO159" s="22"/>
      <c r="RQP159" s="22"/>
      <c r="RQQ159" s="22"/>
      <c r="RQR159" s="22"/>
      <c r="RQS159" s="22"/>
      <c r="RQT159" s="22"/>
      <c r="RQU159" s="22"/>
      <c r="RQV159" s="22"/>
      <c r="RQW159" s="22"/>
      <c r="RQX159" s="22"/>
      <c r="RQY159" s="22"/>
      <c r="RQZ159" s="22"/>
      <c r="RRA159" s="22"/>
      <c r="RRB159" s="22"/>
      <c r="RRC159" s="22"/>
      <c r="RRD159" s="22"/>
      <c r="RRE159" s="22"/>
      <c r="RRF159" s="22"/>
      <c r="RRG159" s="22"/>
      <c r="RRH159" s="22"/>
      <c r="RRI159" s="22"/>
      <c r="RRJ159" s="22"/>
      <c r="RRK159" s="22"/>
      <c r="RRL159" s="22"/>
      <c r="RRM159" s="22"/>
      <c r="RRN159" s="22"/>
      <c r="RRO159" s="22"/>
      <c r="RRP159" s="22"/>
      <c r="RRQ159" s="22"/>
      <c r="RRR159" s="22"/>
      <c r="RRS159" s="22"/>
      <c r="RRT159" s="22"/>
      <c r="RRU159" s="22"/>
      <c r="RRV159" s="22"/>
      <c r="RRW159" s="22"/>
      <c r="RRX159" s="22"/>
      <c r="RRY159" s="22"/>
      <c r="RRZ159" s="22"/>
      <c r="RSA159" s="22"/>
      <c r="RSB159" s="22"/>
      <c r="RSC159" s="22"/>
      <c r="RSD159" s="22"/>
      <c r="RSE159" s="22"/>
      <c r="RSF159" s="22"/>
      <c r="RSG159" s="22"/>
      <c r="RSH159" s="22"/>
      <c r="RSI159" s="22"/>
      <c r="RSJ159" s="22"/>
      <c r="RSK159" s="22"/>
      <c r="RSL159" s="22"/>
      <c r="RSM159" s="22"/>
      <c r="RSN159" s="22"/>
      <c r="RSO159" s="22"/>
      <c r="RSP159" s="22"/>
      <c r="RSQ159" s="22"/>
      <c r="RSR159" s="22"/>
      <c r="RSS159" s="22"/>
      <c r="RST159" s="22"/>
      <c r="RSU159" s="22"/>
      <c r="RSV159" s="22"/>
      <c r="RSW159" s="22"/>
      <c r="RSX159" s="22"/>
      <c r="RSY159" s="22"/>
      <c r="RSZ159" s="22"/>
      <c r="RTA159" s="22"/>
      <c r="RTB159" s="22"/>
      <c r="RTC159" s="22"/>
      <c r="RTD159" s="22"/>
      <c r="RTE159" s="22"/>
      <c r="RTF159" s="22"/>
      <c r="RTG159" s="22"/>
      <c r="RTH159" s="22"/>
      <c r="RTI159" s="22"/>
      <c r="RTJ159" s="22"/>
      <c r="RTK159" s="22"/>
      <c r="RTL159" s="22"/>
      <c r="RTM159" s="22"/>
      <c r="RTN159" s="22"/>
      <c r="RTO159" s="22"/>
      <c r="RTP159" s="22"/>
      <c r="RTQ159" s="22"/>
      <c r="RTR159" s="22"/>
      <c r="RTS159" s="22"/>
      <c r="RTT159" s="22"/>
      <c r="RTU159" s="22"/>
      <c r="RTV159" s="22"/>
      <c r="RTW159" s="22"/>
      <c r="RTX159" s="22"/>
      <c r="RTY159" s="22"/>
      <c r="RTZ159" s="22"/>
      <c r="RUA159" s="22"/>
      <c r="RUB159" s="22"/>
      <c r="RUC159" s="22"/>
      <c r="RUD159" s="22"/>
      <c r="RUE159" s="22"/>
      <c r="RUF159" s="22"/>
      <c r="RUG159" s="22"/>
      <c r="RUH159" s="22"/>
      <c r="RUI159" s="22"/>
      <c r="RUJ159" s="22"/>
      <c r="RUK159" s="22"/>
      <c r="RUL159" s="22"/>
      <c r="RUM159" s="22"/>
      <c r="RUN159" s="22"/>
      <c r="RUO159" s="22"/>
      <c r="RUP159" s="22"/>
      <c r="RUQ159" s="22"/>
      <c r="RUR159" s="22"/>
      <c r="RUS159" s="22"/>
      <c r="RUT159" s="22"/>
      <c r="RUU159" s="22"/>
      <c r="RUV159" s="22"/>
      <c r="RUW159" s="22"/>
      <c r="RUX159" s="22"/>
      <c r="RUY159" s="22"/>
      <c r="RUZ159" s="22"/>
      <c r="RVA159" s="22"/>
      <c r="RVB159" s="22"/>
      <c r="RVC159" s="22"/>
      <c r="RVD159" s="22"/>
      <c r="RVE159" s="22"/>
      <c r="RVF159" s="22"/>
      <c r="RVG159" s="22"/>
      <c r="RVH159" s="22"/>
      <c r="RVI159" s="22"/>
      <c r="RVJ159" s="22"/>
      <c r="RVK159" s="22"/>
      <c r="RVL159" s="22"/>
      <c r="RVM159" s="22"/>
      <c r="RVN159" s="22"/>
      <c r="RVO159" s="22"/>
      <c r="RVP159" s="22"/>
      <c r="RVQ159" s="22"/>
      <c r="RVR159" s="22"/>
      <c r="RVS159" s="22"/>
      <c r="RVT159" s="22"/>
      <c r="RVU159" s="22"/>
      <c r="RVV159" s="22"/>
      <c r="RVW159" s="22"/>
      <c r="RVX159" s="22"/>
      <c r="RVY159" s="22"/>
      <c r="RVZ159" s="22"/>
      <c r="RWA159" s="22"/>
      <c r="RWB159" s="22"/>
      <c r="RWC159" s="22"/>
      <c r="RWD159" s="22"/>
      <c r="RWE159" s="22"/>
      <c r="RWF159" s="22"/>
      <c r="RWG159" s="22"/>
      <c r="RWH159" s="22"/>
      <c r="RWI159" s="22"/>
      <c r="RWJ159" s="22"/>
      <c r="RWK159" s="22"/>
      <c r="RWL159" s="22"/>
      <c r="RWM159" s="22"/>
      <c r="RWN159" s="22"/>
      <c r="RWO159" s="22"/>
      <c r="RWP159" s="22"/>
      <c r="RWQ159" s="22"/>
      <c r="RWR159" s="22"/>
      <c r="RWS159" s="22"/>
      <c r="RWT159" s="22"/>
      <c r="RWU159" s="22"/>
      <c r="RWV159" s="22"/>
      <c r="RWW159" s="22"/>
      <c r="RWX159" s="22"/>
      <c r="RWY159" s="22"/>
      <c r="RWZ159" s="22"/>
      <c r="RXA159" s="22"/>
      <c r="RXB159" s="22"/>
      <c r="RXC159" s="22"/>
      <c r="RXD159" s="22"/>
      <c r="RXE159" s="22"/>
      <c r="RXF159" s="22"/>
      <c r="RXG159" s="22"/>
      <c r="RXH159" s="22"/>
      <c r="RXI159" s="22"/>
      <c r="RXJ159" s="22"/>
      <c r="RXK159" s="22"/>
      <c r="RXL159" s="22"/>
      <c r="RXM159" s="22"/>
      <c r="RXN159" s="22"/>
      <c r="RXO159" s="22"/>
      <c r="RXP159" s="22"/>
      <c r="RXQ159" s="22"/>
      <c r="RXR159" s="22"/>
      <c r="RXS159" s="22"/>
      <c r="RXT159" s="22"/>
      <c r="RXU159" s="22"/>
      <c r="RXV159" s="22"/>
      <c r="RXW159" s="22"/>
      <c r="RXX159" s="22"/>
      <c r="RXY159" s="22"/>
      <c r="RXZ159" s="22"/>
      <c r="RYA159" s="22"/>
      <c r="RYB159" s="22"/>
      <c r="RYC159" s="22"/>
      <c r="RYD159" s="22"/>
      <c r="RYE159" s="22"/>
      <c r="RYF159" s="22"/>
      <c r="RYG159" s="22"/>
      <c r="RYH159" s="22"/>
      <c r="RYI159" s="22"/>
      <c r="RYJ159" s="22"/>
      <c r="RYK159" s="22"/>
      <c r="RYL159" s="22"/>
      <c r="RYM159" s="22"/>
      <c r="RYN159" s="22"/>
      <c r="RYO159" s="22"/>
      <c r="RYP159" s="22"/>
      <c r="RYQ159" s="22"/>
      <c r="RYR159" s="22"/>
      <c r="RYS159" s="22"/>
      <c r="RYT159" s="22"/>
      <c r="RYU159" s="22"/>
      <c r="RYV159" s="22"/>
      <c r="RYW159" s="22"/>
      <c r="RYX159" s="22"/>
      <c r="RYY159" s="22"/>
      <c r="RYZ159" s="22"/>
      <c r="RZA159" s="22"/>
      <c r="RZB159" s="22"/>
      <c r="RZC159" s="22"/>
      <c r="RZD159" s="22"/>
      <c r="RZE159" s="22"/>
      <c r="RZF159" s="22"/>
      <c r="RZG159" s="22"/>
      <c r="RZH159" s="22"/>
      <c r="RZI159" s="22"/>
      <c r="RZJ159" s="22"/>
      <c r="RZK159" s="22"/>
      <c r="RZL159" s="22"/>
      <c r="RZM159" s="22"/>
      <c r="RZN159" s="22"/>
      <c r="RZO159" s="22"/>
      <c r="RZP159" s="22"/>
      <c r="RZQ159" s="22"/>
      <c r="RZR159" s="22"/>
      <c r="RZS159" s="22"/>
      <c r="RZT159" s="22"/>
      <c r="RZU159" s="22"/>
      <c r="RZV159" s="22"/>
      <c r="RZW159" s="22"/>
      <c r="RZX159" s="22"/>
      <c r="RZY159" s="22"/>
      <c r="RZZ159" s="22"/>
      <c r="SAA159" s="22"/>
      <c r="SAB159" s="22"/>
      <c r="SAC159" s="22"/>
      <c r="SAD159" s="22"/>
      <c r="SAE159" s="22"/>
      <c r="SAF159" s="22"/>
      <c r="SAG159" s="22"/>
      <c r="SAH159" s="22"/>
      <c r="SAI159" s="22"/>
      <c r="SAJ159" s="22"/>
      <c r="SAK159" s="22"/>
      <c r="SAL159" s="22"/>
      <c r="SAM159" s="22"/>
      <c r="SAN159" s="22"/>
      <c r="SAO159" s="22"/>
      <c r="SAP159" s="22"/>
      <c r="SAQ159" s="22"/>
      <c r="SAR159" s="22"/>
      <c r="SAS159" s="22"/>
      <c r="SAT159" s="22"/>
      <c r="SAU159" s="22"/>
      <c r="SAV159" s="22"/>
      <c r="SAW159" s="22"/>
      <c r="SAX159" s="22"/>
      <c r="SAY159" s="22"/>
      <c r="SAZ159" s="22"/>
      <c r="SBA159" s="22"/>
      <c r="SBB159" s="22"/>
      <c r="SBC159" s="22"/>
      <c r="SBD159" s="22"/>
      <c r="SBE159" s="22"/>
      <c r="SBF159" s="22"/>
      <c r="SBG159" s="22"/>
      <c r="SBH159" s="22"/>
      <c r="SBI159" s="22"/>
      <c r="SBJ159" s="22"/>
      <c r="SBK159" s="22"/>
      <c r="SBL159" s="22"/>
      <c r="SBM159" s="22"/>
      <c r="SBN159" s="22"/>
      <c r="SBO159" s="22"/>
      <c r="SBP159" s="22"/>
      <c r="SBQ159" s="22"/>
      <c r="SBR159" s="22"/>
      <c r="SBS159" s="22"/>
      <c r="SBT159" s="22"/>
      <c r="SBU159" s="22"/>
      <c r="SBV159" s="22"/>
      <c r="SBW159" s="22"/>
      <c r="SBX159" s="22"/>
      <c r="SBY159" s="22"/>
      <c r="SBZ159" s="22"/>
      <c r="SCA159" s="22"/>
      <c r="SCB159" s="22"/>
      <c r="SCC159" s="22"/>
      <c r="SCD159" s="22"/>
      <c r="SCE159" s="22"/>
      <c r="SCF159" s="22"/>
      <c r="SCG159" s="22"/>
      <c r="SCH159" s="22"/>
      <c r="SCI159" s="22"/>
      <c r="SCJ159" s="22"/>
      <c r="SCK159" s="22"/>
      <c r="SCL159" s="22"/>
      <c r="SCM159" s="22"/>
      <c r="SCN159" s="22"/>
      <c r="SCO159" s="22"/>
      <c r="SCP159" s="22"/>
      <c r="SCQ159" s="22"/>
      <c r="SCR159" s="22"/>
      <c r="SCS159" s="22"/>
      <c r="SCT159" s="22"/>
      <c r="SCU159" s="22"/>
      <c r="SCV159" s="22"/>
      <c r="SCW159" s="22"/>
      <c r="SCX159" s="22"/>
      <c r="SCY159" s="22"/>
      <c r="SCZ159" s="22"/>
      <c r="SDA159" s="22"/>
      <c r="SDB159" s="22"/>
      <c r="SDC159" s="22"/>
      <c r="SDD159" s="22"/>
      <c r="SDE159" s="22"/>
      <c r="SDF159" s="22"/>
      <c r="SDG159" s="22"/>
      <c r="SDH159" s="22"/>
      <c r="SDI159" s="22"/>
      <c r="SDJ159" s="22"/>
      <c r="SDK159" s="22"/>
      <c r="SDL159" s="22"/>
      <c r="SDM159" s="22"/>
      <c r="SDN159" s="22"/>
      <c r="SDO159" s="22"/>
      <c r="SDP159" s="22"/>
      <c r="SDQ159" s="22"/>
      <c r="SDR159" s="22"/>
      <c r="SDS159" s="22"/>
      <c r="SDT159" s="22"/>
      <c r="SDU159" s="22"/>
      <c r="SDV159" s="22"/>
      <c r="SDW159" s="22"/>
      <c r="SDX159" s="22"/>
      <c r="SDY159" s="22"/>
      <c r="SDZ159" s="22"/>
      <c r="SEA159" s="22"/>
      <c r="SEB159" s="22"/>
      <c r="SEC159" s="22"/>
      <c r="SED159" s="22"/>
      <c r="SEE159" s="22"/>
      <c r="SEF159" s="22"/>
      <c r="SEG159" s="22"/>
      <c r="SEH159" s="22"/>
      <c r="SEI159" s="22"/>
      <c r="SEJ159" s="22"/>
      <c r="SEK159" s="22"/>
      <c r="SEL159" s="22"/>
      <c r="SEM159" s="22"/>
      <c r="SEN159" s="22"/>
      <c r="SEO159" s="22"/>
      <c r="SEP159" s="22"/>
      <c r="SEQ159" s="22"/>
      <c r="SER159" s="22"/>
      <c r="SES159" s="22"/>
      <c r="SET159" s="22"/>
      <c r="SEU159" s="22"/>
      <c r="SEV159" s="22"/>
      <c r="SEW159" s="22"/>
      <c r="SEX159" s="22"/>
      <c r="SEY159" s="22"/>
      <c r="SEZ159" s="22"/>
      <c r="SFA159" s="22"/>
      <c r="SFB159" s="22"/>
      <c r="SFC159" s="22"/>
      <c r="SFD159" s="22"/>
      <c r="SFE159" s="22"/>
      <c r="SFF159" s="22"/>
      <c r="SFG159" s="22"/>
      <c r="SFH159" s="22"/>
      <c r="SFI159" s="22"/>
      <c r="SFJ159" s="22"/>
      <c r="SFK159" s="22"/>
      <c r="SFL159" s="22"/>
      <c r="SFM159" s="22"/>
      <c r="SFN159" s="22"/>
      <c r="SFO159" s="22"/>
      <c r="SFP159" s="22"/>
      <c r="SFQ159" s="22"/>
      <c r="SFR159" s="22"/>
      <c r="SFS159" s="22"/>
      <c r="SFT159" s="22"/>
      <c r="SFU159" s="22"/>
      <c r="SFV159" s="22"/>
      <c r="SFW159" s="22"/>
      <c r="SFX159" s="22"/>
      <c r="SFY159" s="22"/>
      <c r="SFZ159" s="22"/>
      <c r="SGA159" s="22"/>
      <c r="SGB159" s="22"/>
      <c r="SGC159" s="22"/>
      <c r="SGD159" s="22"/>
      <c r="SGE159" s="22"/>
      <c r="SGF159" s="22"/>
      <c r="SGG159" s="22"/>
      <c r="SGH159" s="22"/>
      <c r="SGI159" s="22"/>
      <c r="SGJ159" s="22"/>
      <c r="SGK159" s="22"/>
      <c r="SGL159" s="22"/>
      <c r="SGM159" s="22"/>
      <c r="SGN159" s="22"/>
      <c r="SGO159" s="22"/>
      <c r="SGP159" s="22"/>
      <c r="SGQ159" s="22"/>
      <c r="SGR159" s="22"/>
      <c r="SGS159" s="22"/>
      <c r="SGT159" s="22"/>
      <c r="SGU159" s="22"/>
      <c r="SGV159" s="22"/>
      <c r="SGW159" s="22"/>
      <c r="SGX159" s="22"/>
      <c r="SGY159" s="22"/>
      <c r="SGZ159" s="22"/>
      <c r="SHA159" s="22"/>
      <c r="SHB159" s="22"/>
      <c r="SHC159" s="22"/>
      <c r="SHD159" s="22"/>
      <c r="SHE159" s="22"/>
      <c r="SHF159" s="22"/>
      <c r="SHG159" s="22"/>
      <c r="SHH159" s="22"/>
      <c r="SHI159" s="22"/>
      <c r="SHJ159" s="22"/>
      <c r="SHK159" s="22"/>
      <c r="SHL159" s="22"/>
      <c r="SHM159" s="22"/>
      <c r="SHN159" s="22"/>
      <c r="SHO159" s="22"/>
      <c r="SHP159" s="22"/>
      <c r="SHQ159" s="22"/>
      <c r="SHR159" s="22"/>
      <c r="SHS159" s="22"/>
      <c r="SHT159" s="22"/>
      <c r="SHU159" s="22"/>
      <c r="SHV159" s="22"/>
      <c r="SHW159" s="22"/>
      <c r="SHX159" s="22"/>
      <c r="SHY159" s="22"/>
      <c r="SHZ159" s="22"/>
      <c r="SIA159" s="22"/>
      <c r="SIB159" s="22"/>
      <c r="SIC159" s="22"/>
      <c r="SID159" s="22"/>
      <c r="SIE159" s="22"/>
      <c r="SIF159" s="22"/>
      <c r="SIG159" s="22"/>
      <c r="SIH159" s="22"/>
      <c r="SII159" s="22"/>
      <c r="SIJ159" s="22"/>
      <c r="SIK159" s="22"/>
      <c r="SIL159" s="22"/>
      <c r="SIM159" s="22"/>
      <c r="SIN159" s="22"/>
      <c r="SIO159" s="22"/>
      <c r="SIP159" s="22"/>
      <c r="SIQ159" s="22"/>
      <c r="SIR159" s="22"/>
      <c r="SIS159" s="22"/>
      <c r="SIT159" s="22"/>
      <c r="SIU159" s="22"/>
      <c r="SIV159" s="22"/>
      <c r="SIW159" s="22"/>
      <c r="SIX159" s="22"/>
      <c r="SIY159" s="22"/>
      <c r="SIZ159" s="22"/>
      <c r="SJA159" s="22"/>
      <c r="SJB159" s="22"/>
      <c r="SJC159" s="22"/>
      <c r="SJD159" s="22"/>
      <c r="SJE159" s="22"/>
      <c r="SJF159" s="22"/>
      <c r="SJG159" s="22"/>
      <c r="SJH159" s="22"/>
      <c r="SJI159" s="22"/>
      <c r="SJJ159" s="22"/>
      <c r="SJK159" s="22"/>
      <c r="SJL159" s="22"/>
      <c r="SJM159" s="22"/>
      <c r="SJN159" s="22"/>
      <c r="SJO159" s="22"/>
      <c r="SJP159" s="22"/>
      <c r="SJQ159" s="22"/>
      <c r="SJR159" s="22"/>
      <c r="SJS159" s="22"/>
      <c r="SJT159" s="22"/>
      <c r="SJU159" s="22"/>
      <c r="SJV159" s="22"/>
      <c r="SJW159" s="22"/>
      <c r="SJX159" s="22"/>
      <c r="SJY159" s="22"/>
      <c r="SJZ159" s="22"/>
      <c r="SKA159" s="22"/>
      <c r="SKB159" s="22"/>
      <c r="SKC159" s="22"/>
      <c r="SKD159" s="22"/>
      <c r="SKE159" s="22"/>
      <c r="SKF159" s="22"/>
      <c r="SKG159" s="22"/>
      <c r="SKH159" s="22"/>
      <c r="SKI159" s="22"/>
      <c r="SKJ159" s="22"/>
      <c r="SKK159" s="22"/>
      <c r="SKL159" s="22"/>
      <c r="SKM159" s="22"/>
      <c r="SKN159" s="22"/>
      <c r="SKO159" s="22"/>
      <c r="SKP159" s="22"/>
      <c r="SKQ159" s="22"/>
      <c r="SKR159" s="22"/>
      <c r="SKS159" s="22"/>
      <c r="SKT159" s="22"/>
      <c r="SKU159" s="22"/>
      <c r="SKV159" s="22"/>
      <c r="SKW159" s="22"/>
      <c r="SKX159" s="22"/>
      <c r="SKY159" s="22"/>
      <c r="SKZ159" s="22"/>
      <c r="SLA159" s="22"/>
      <c r="SLB159" s="22"/>
      <c r="SLC159" s="22"/>
      <c r="SLD159" s="22"/>
      <c r="SLE159" s="22"/>
      <c r="SLF159" s="22"/>
      <c r="SLG159" s="22"/>
      <c r="SLH159" s="22"/>
      <c r="SLI159" s="22"/>
      <c r="SLJ159" s="22"/>
      <c r="SLK159" s="22"/>
      <c r="SLL159" s="22"/>
      <c r="SLM159" s="22"/>
      <c r="SLN159" s="22"/>
      <c r="SLO159" s="22"/>
      <c r="SLP159" s="22"/>
      <c r="SLQ159" s="22"/>
      <c r="SLR159" s="22"/>
      <c r="SLS159" s="22"/>
      <c r="SLT159" s="22"/>
      <c r="SLU159" s="22"/>
      <c r="SLV159" s="22"/>
      <c r="SLW159" s="22"/>
      <c r="SLX159" s="22"/>
      <c r="SLY159" s="22"/>
      <c r="SLZ159" s="22"/>
      <c r="SMA159" s="22"/>
      <c r="SMB159" s="22"/>
      <c r="SMC159" s="22"/>
      <c r="SMD159" s="22"/>
      <c r="SME159" s="22"/>
      <c r="SMF159" s="22"/>
      <c r="SMG159" s="22"/>
      <c r="SMH159" s="22"/>
      <c r="SMI159" s="22"/>
      <c r="SMJ159" s="22"/>
      <c r="SMK159" s="22"/>
      <c r="SML159" s="22"/>
      <c r="SMM159" s="22"/>
      <c r="SMN159" s="22"/>
      <c r="SMO159" s="22"/>
      <c r="SMP159" s="22"/>
      <c r="SMQ159" s="22"/>
      <c r="SMR159" s="22"/>
      <c r="SMS159" s="22"/>
      <c r="SMT159" s="22"/>
      <c r="SMU159" s="22"/>
      <c r="SMV159" s="22"/>
      <c r="SMW159" s="22"/>
      <c r="SMX159" s="22"/>
      <c r="SMY159" s="22"/>
      <c r="SMZ159" s="22"/>
      <c r="SNA159" s="22"/>
      <c r="SNB159" s="22"/>
      <c r="SNC159" s="22"/>
      <c r="SND159" s="22"/>
      <c r="SNE159" s="22"/>
      <c r="SNF159" s="22"/>
      <c r="SNG159" s="22"/>
      <c r="SNH159" s="22"/>
      <c r="SNI159" s="22"/>
      <c r="SNJ159" s="22"/>
      <c r="SNK159" s="22"/>
      <c r="SNL159" s="22"/>
      <c r="SNM159" s="22"/>
      <c r="SNN159" s="22"/>
      <c r="SNO159" s="22"/>
      <c r="SNP159" s="22"/>
      <c r="SNQ159" s="22"/>
      <c r="SNR159" s="22"/>
      <c r="SNS159" s="22"/>
      <c r="SNT159" s="22"/>
      <c r="SNU159" s="22"/>
      <c r="SNV159" s="22"/>
      <c r="SNW159" s="22"/>
      <c r="SNX159" s="22"/>
      <c r="SNY159" s="22"/>
      <c r="SNZ159" s="22"/>
      <c r="SOA159" s="22"/>
      <c r="SOB159" s="22"/>
      <c r="SOC159" s="22"/>
      <c r="SOD159" s="22"/>
      <c r="SOE159" s="22"/>
      <c r="SOF159" s="22"/>
      <c r="SOG159" s="22"/>
      <c r="SOH159" s="22"/>
      <c r="SOI159" s="22"/>
      <c r="SOJ159" s="22"/>
      <c r="SOK159" s="22"/>
      <c r="SOL159" s="22"/>
      <c r="SOM159" s="22"/>
      <c r="SON159" s="22"/>
      <c r="SOO159" s="22"/>
      <c r="SOP159" s="22"/>
      <c r="SOQ159" s="22"/>
      <c r="SOR159" s="22"/>
      <c r="SOS159" s="22"/>
      <c r="SOT159" s="22"/>
      <c r="SOU159" s="22"/>
      <c r="SOV159" s="22"/>
      <c r="SOW159" s="22"/>
      <c r="SOX159" s="22"/>
      <c r="SOY159" s="22"/>
      <c r="SOZ159" s="22"/>
      <c r="SPA159" s="22"/>
      <c r="SPB159" s="22"/>
      <c r="SPC159" s="22"/>
      <c r="SPD159" s="22"/>
      <c r="SPE159" s="22"/>
      <c r="SPF159" s="22"/>
      <c r="SPG159" s="22"/>
      <c r="SPH159" s="22"/>
      <c r="SPI159" s="22"/>
      <c r="SPJ159" s="22"/>
      <c r="SPK159" s="22"/>
      <c r="SPL159" s="22"/>
      <c r="SPM159" s="22"/>
      <c r="SPN159" s="22"/>
      <c r="SPO159" s="22"/>
      <c r="SPP159" s="22"/>
      <c r="SPQ159" s="22"/>
      <c r="SPR159" s="22"/>
      <c r="SPS159" s="22"/>
      <c r="SPT159" s="22"/>
      <c r="SPU159" s="22"/>
      <c r="SPV159" s="22"/>
      <c r="SPW159" s="22"/>
      <c r="SPX159" s="22"/>
      <c r="SPY159" s="22"/>
      <c r="SPZ159" s="22"/>
      <c r="SQA159" s="22"/>
      <c r="SQB159" s="22"/>
      <c r="SQC159" s="22"/>
      <c r="SQD159" s="22"/>
      <c r="SQE159" s="22"/>
      <c r="SQF159" s="22"/>
      <c r="SQG159" s="22"/>
      <c r="SQH159" s="22"/>
      <c r="SQI159" s="22"/>
      <c r="SQJ159" s="22"/>
      <c r="SQK159" s="22"/>
      <c r="SQL159" s="22"/>
      <c r="SQM159" s="22"/>
      <c r="SQN159" s="22"/>
      <c r="SQO159" s="22"/>
      <c r="SQP159" s="22"/>
      <c r="SQQ159" s="22"/>
      <c r="SQR159" s="22"/>
      <c r="SQS159" s="22"/>
      <c r="SQT159" s="22"/>
      <c r="SQU159" s="22"/>
      <c r="SQV159" s="22"/>
      <c r="SQW159" s="22"/>
      <c r="SQX159" s="22"/>
      <c r="SQY159" s="22"/>
      <c r="SQZ159" s="22"/>
      <c r="SRA159" s="22"/>
      <c r="SRB159" s="22"/>
      <c r="SRC159" s="22"/>
      <c r="SRD159" s="22"/>
      <c r="SRE159" s="22"/>
      <c r="SRF159" s="22"/>
      <c r="SRG159" s="22"/>
      <c r="SRH159" s="22"/>
      <c r="SRI159" s="22"/>
      <c r="SRJ159" s="22"/>
      <c r="SRK159" s="22"/>
      <c r="SRL159" s="22"/>
      <c r="SRM159" s="22"/>
      <c r="SRN159" s="22"/>
      <c r="SRO159" s="22"/>
      <c r="SRP159" s="22"/>
      <c r="SRQ159" s="22"/>
      <c r="SRR159" s="22"/>
      <c r="SRS159" s="22"/>
      <c r="SRT159" s="22"/>
      <c r="SRU159" s="22"/>
      <c r="SRV159" s="22"/>
      <c r="SRW159" s="22"/>
      <c r="SRX159" s="22"/>
      <c r="SRY159" s="22"/>
      <c r="SRZ159" s="22"/>
      <c r="SSA159" s="22"/>
      <c r="SSB159" s="22"/>
      <c r="SSC159" s="22"/>
      <c r="SSD159" s="22"/>
      <c r="SSE159" s="22"/>
      <c r="SSF159" s="22"/>
      <c r="SSG159" s="22"/>
      <c r="SSH159" s="22"/>
      <c r="SSI159" s="22"/>
      <c r="SSJ159" s="22"/>
      <c r="SSK159" s="22"/>
      <c r="SSL159" s="22"/>
      <c r="SSM159" s="22"/>
      <c r="SSN159" s="22"/>
      <c r="SSO159" s="22"/>
      <c r="SSP159" s="22"/>
      <c r="SSQ159" s="22"/>
      <c r="SSR159" s="22"/>
      <c r="SSS159" s="22"/>
      <c r="SST159" s="22"/>
      <c r="SSU159" s="22"/>
      <c r="SSV159" s="22"/>
      <c r="SSW159" s="22"/>
      <c r="SSX159" s="22"/>
      <c r="SSY159" s="22"/>
      <c r="SSZ159" s="22"/>
      <c r="STA159" s="22"/>
      <c r="STB159" s="22"/>
      <c r="STC159" s="22"/>
      <c r="STD159" s="22"/>
      <c r="STE159" s="22"/>
      <c r="STF159" s="22"/>
      <c r="STG159" s="22"/>
      <c r="STH159" s="22"/>
      <c r="STI159" s="22"/>
      <c r="STJ159" s="22"/>
      <c r="STK159" s="22"/>
      <c r="STL159" s="22"/>
      <c r="STM159" s="22"/>
      <c r="STN159" s="22"/>
      <c r="STO159" s="22"/>
      <c r="STP159" s="22"/>
      <c r="STQ159" s="22"/>
      <c r="STR159" s="22"/>
      <c r="STS159" s="22"/>
      <c r="STT159" s="22"/>
      <c r="STU159" s="22"/>
      <c r="STV159" s="22"/>
      <c r="STW159" s="22"/>
      <c r="STX159" s="22"/>
      <c r="STY159" s="22"/>
      <c r="STZ159" s="22"/>
      <c r="SUA159" s="22"/>
      <c r="SUB159" s="22"/>
      <c r="SUC159" s="22"/>
      <c r="SUD159" s="22"/>
      <c r="SUE159" s="22"/>
      <c r="SUF159" s="22"/>
      <c r="SUG159" s="22"/>
      <c r="SUH159" s="22"/>
      <c r="SUI159" s="22"/>
      <c r="SUJ159" s="22"/>
      <c r="SUK159" s="22"/>
      <c r="SUL159" s="22"/>
      <c r="SUM159" s="22"/>
      <c r="SUN159" s="22"/>
      <c r="SUO159" s="22"/>
      <c r="SUP159" s="22"/>
      <c r="SUQ159" s="22"/>
      <c r="SUR159" s="22"/>
      <c r="SUS159" s="22"/>
      <c r="SUT159" s="22"/>
      <c r="SUU159" s="22"/>
      <c r="SUV159" s="22"/>
      <c r="SUW159" s="22"/>
      <c r="SUX159" s="22"/>
      <c r="SUY159" s="22"/>
      <c r="SUZ159" s="22"/>
      <c r="SVA159" s="22"/>
      <c r="SVB159" s="22"/>
      <c r="SVC159" s="22"/>
      <c r="SVD159" s="22"/>
      <c r="SVE159" s="22"/>
      <c r="SVF159" s="22"/>
      <c r="SVG159" s="22"/>
      <c r="SVH159" s="22"/>
      <c r="SVI159" s="22"/>
      <c r="SVJ159" s="22"/>
      <c r="SVK159" s="22"/>
      <c r="SVL159" s="22"/>
      <c r="SVM159" s="22"/>
      <c r="SVN159" s="22"/>
      <c r="SVO159" s="22"/>
      <c r="SVP159" s="22"/>
      <c r="SVQ159" s="22"/>
      <c r="SVR159" s="22"/>
      <c r="SVS159" s="22"/>
      <c r="SVT159" s="22"/>
      <c r="SVU159" s="22"/>
      <c r="SVV159" s="22"/>
      <c r="SVW159" s="22"/>
      <c r="SVX159" s="22"/>
      <c r="SVY159" s="22"/>
      <c r="SVZ159" s="22"/>
      <c r="SWA159" s="22"/>
      <c r="SWB159" s="22"/>
      <c r="SWC159" s="22"/>
      <c r="SWD159" s="22"/>
      <c r="SWE159" s="22"/>
      <c r="SWF159" s="22"/>
      <c r="SWG159" s="22"/>
      <c r="SWH159" s="22"/>
      <c r="SWI159" s="22"/>
      <c r="SWJ159" s="22"/>
      <c r="SWK159" s="22"/>
      <c r="SWL159" s="22"/>
      <c r="SWM159" s="22"/>
      <c r="SWN159" s="22"/>
      <c r="SWO159" s="22"/>
      <c r="SWP159" s="22"/>
      <c r="SWQ159" s="22"/>
      <c r="SWR159" s="22"/>
      <c r="SWS159" s="22"/>
      <c r="SWT159" s="22"/>
      <c r="SWU159" s="22"/>
      <c r="SWV159" s="22"/>
      <c r="SWW159" s="22"/>
      <c r="SWX159" s="22"/>
      <c r="SWY159" s="22"/>
      <c r="SWZ159" s="22"/>
      <c r="SXA159" s="22"/>
      <c r="SXB159" s="22"/>
      <c r="SXC159" s="22"/>
      <c r="SXD159" s="22"/>
      <c r="SXE159" s="22"/>
      <c r="SXF159" s="22"/>
      <c r="SXG159" s="22"/>
      <c r="SXH159" s="22"/>
      <c r="SXI159" s="22"/>
      <c r="SXJ159" s="22"/>
      <c r="SXK159" s="22"/>
      <c r="SXL159" s="22"/>
      <c r="SXM159" s="22"/>
      <c r="SXN159" s="22"/>
      <c r="SXO159" s="22"/>
      <c r="SXP159" s="22"/>
      <c r="SXQ159" s="22"/>
      <c r="SXR159" s="22"/>
      <c r="SXS159" s="22"/>
      <c r="SXT159" s="22"/>
      <c r="SXU159" s="22"/>
      <c r="SXV159" s="22"/>
      <c r="SXW159" s="22"/>
      <c r="SXX159" s="22"/>
      <c r="SXY159" s="22"/>
      <c r="SXZ159" s="22"/>
      <c r="SYA159" s="22"/>
      <c r="SYB159" s="22"/>
      <c r="SYC159" s="22"/>
      <c r="SYD159" s="22"/>
      <c r="SYE159" s="22"/>
      <c r="SYF159" s="22"/>
      <c r="SYG159" s="22"/>
      <c r="SYH159" s="22"/>
      <c r="SYI159" s="22"/>
      <c r="SYJ159" s="22"/>
      <c r="SYK159" s="22"/>
      <c r="SYL159" s="22"/>
      <c r="SYM159" s="22"/>
      <c r="SYN159" s="22"/>
      <c r="SYO159" s="22"/>
      <c r="SYP159" s="22"/>
      <c r="SYQ159" s="22"/>
      <c r="SYR159" s="22"/>
      <c r="SYS159" s="22"/>
      <c r="SYT159" s="22"/>
      <c r="SYU159" s="22"/>
      <c r="SYV159" s="22"/>
      <c r="SYW159" s="22"/>
      <c r="SYX159" s="22"/>
      <c r="SYY159" s="22"/>
      <c r="SYZ159" s="22"/>
      <c r="SZA159" s="22"/>
      <c r="SZB159" s="22"/>
      <c r="SZC159" s="22"/>
      <c r="SZD159" s="22"/>
      <c r="SZE159" s="22"/>
      <c r="SZF159" s="22"/>
      <c r="SZG159" s="22"/>
      <c r="SZH159" s="22"/>
      <c r="SZI159" s="22"/>
      <c r="SZJ159" s="22"/>
      <c r="SZK159" s="22"/>
      <c r="SZL159" s="22"/>
      <c r="SZM159" s="22"/>
      <c r="SZN159" s="22"/>
      <c r="SZO159" s="22"/>
      <c r="SZP159" s="22"/>
      <c r="SZQ159" s="22"/>
      <c r="SZR159" s="22"/>
      <c r="SZS159" s="22"/>
      <c r="SZT159" s="22"/>
      <c r="SZU159" s="22"/>
      <c r="SZV159" s="22"/>
      <c r="SZW159" s="22"/>
      <c r="SZX159" s="22"/>
      <c r="SZY159" s="22"/>
      <c r="SZZ159" s="22"/>
      <c r="TAA159" s="22"/>
      <c r="TAB159" s="22"/>
      <c r="TAC159" s="22"/>
      <c r="TAD159" s="22"/>
      <c r="TAE159" s="22"/>
      <c r="TAF159" s="22"/>
      <c r="TAG159" s="22"/>
      <c r="TAH159" s="22"/>
      <c r="TAI159" s="22"/>
      <c r="TAJ159" s="22"/>
      <c r="TAK159" s="22"/>
      <c r="TAL159" s="22"/>
      <c r="TAM159" s="22"/>
      <c r="TAN159" s="22"/>
      <c r="TAO159" s="22"/>
      <c r="TAP159" s="22"/>
      <c r="TAQ159" s="22"/>
      <c r="TAR159" s="22"/>
      <c r="TAS159" s="22"/>
      <c r="TAT159" s="22"/>
      <c r="TAU159" s="22"/>
      <c r="TAV159" s="22"/>
      <c r="TAW159" s="22"/>
      <c r="TAX159" s="22"/>
      <c r="TAY159" s="22"/>
      <c r="TAZ159" s="22"/>
      <c r="TBA159" s="22"/>
      <c r="TBB159" s="22"/>
      <c r="TBC159" s="22"/>
      <c r="TBD159" s="22"/>
      <c r="TBE159" s="22"/>
      <c r="TBF159" s="22"/>
      <c r="TBG159" s="22"/>
      <c r="TBH159" s="22"/>
      <c r="TBI159" s="22"/>
      <c r="TBJ159" s="22"/>
      <c r="TBK159" s="22"/>
      <c r="TBL159" s="22"/>
      <c r="TBM159" s="22"/>
      <c r="TBN159" s="22"/>
      <c r="TBO159" s="22"/>
      <c r="TBP159" s="22"/>
      <c r="TBQ159" s="22"/>
      <c r="TBR159" s="22"/>
      <c r="TBS159" s="22"/>
      <c r="TBT159" s="22"/>
      <c r="TBU159" s="22"/>
      <c r="TBV159" s="22"/>
      <c r="TBW159" s="22"/>
      <c r="TBX159" s="22"/>
      <c r="TBY159" s="22"/>
      <c r="TBZ159" s="22"/>
      <c r="TCA159" s="22"/>
      <c r="TCB159" s="22"/>
      <c r="TCC159" s="22"/>
      <c r="TCD159" s="22"/>
      <c r="TCE159" s="22"/>
      <c r="TCF159" s="22"/>
      <c r="TCG159" s="22"/>
      <c r="TCH159" s="22"/>
      <c r="TCI159" s="22"/>
      <c r="TCJ159" s="22"/>
      <c r="TCK159" s="22"/>
      <c r="TCL159" s="22"/>
      <c r="TCM159" s="22"/>
      <c r="TCN159" s="22"/>
      <c r="TCO159" s="22"/>
      <c r="TCP159" s="22"/>
      <c r="TCQ159" s="22"/>
      <c r="TCR159" s="22"/>
      <c r="TCS159" s="22"/>
      <c r="TCT159" s="22"/>
      <c r="TCU159" s="22"/>
      <c r="TCV159" s="22"/>
      <c r="TCW159" s="22"/>
      <c r="TCX159" s="22"/>
      <c r="TCY159" s="22"/>
      <c r="TCZ159" s="22"/>
      <c r="TDA159" s="22"/>
      <c r="TDB159" s="22"/>
      <c r="TDC159" s="22"/>
      <c r="TDD159" s="22"/>
      <c r="TDE159" s="22"/>
      <c r="TDF159" s="22"/>
      <c r="TDG159" s="22"/>
      <c r="TDH159" s="22"/>
      <c r="TDI159" s="22"/>
      <c r="TDJ159" s="22"/>
      <c r="TDK159" s="22"/>
      <c r="TDL159" s="22"/>
      <c r="TDM159" s="22"/>
      <c r="TDN159" s="22"/>
      <c r="TDO159" s="22"/>
      <c r="TDP159" s="22"/>
      <c r="TDQ159" s="22"/>
      <c r="TDR159" s="22"/>
      <c r="TDS159" s="22"/>
      <c r="TDT159" s="22"/>
      <c r="TDU159" s="22"/>
      <c r="TDV159" s="22"/>
      <c r="TDW159" s="22"/>
      <c r="TDX159" s="22"/>
      <c r="TDY159" s="22"/>
      <c r="TDZ159" s="22"/>
      <c r="TEA159" s="22"/>
      <c r="TEB159" s="22"/>
      <c r="TEC159" s="22"/>
      <c r="TED159" s="22"/>
      <c r="TEE159" s="22"/>
      <c r="TEF159" s="22"/>
      <c r="TEG159" s="22"/>
      <c r="TEH159" s="22"/>
      <c r="TEI159" s="22"/>
      <c r="TEJ159" s="22"/>
      <c r="TEK159" s="22"/>
      <c r="TEL159" s="22"/>
      <c r="TEM159" s="22"/>
      <c r="TEN159" s="22"/>
      <c r="TEO159" s="22"/>
      <c r="TEP159" s="22"/>
      <c r="TEQ159" s="22"/>
      <c r="TER159" s="22"/>
      <c r="TES159" s="22"/>
      <c r="TET159" s="22"/>
      <c r="TEU159" s="22"/>
      <c r="TEV159" s="22"/>
      <c r="TEW159" s="22"/>
      <c r="TEX159" s="22"/>
      <c r="TEY159" s="22"/>
      <c r="TEZ159" s="22"/>
      <c r="TFA159" s="22"/>
      <c r="TFB159" s="22"/>
      <c r="TFC159" s="22"/>
      <c r="TFD159" s="22"/>
      <c r="TFE159" s="22"/>
      <c r="TFF159" s="22"/>
      <c r="TFG159" s="22"/>
      <c r="TFH159" s="22"/>
      <c r="TFI159" s="22"/>
      <c r="TFJ159" s="22"/>
      <c r="TFK159" s="22"/>
      <c r="TFL159" s="22"/>
      <c r="TFM159" s="22"/>
      <c r="TFN159" s="22"/>
      <c r="TFO159" s="22"/>
      <c r="TFP159" s="22"/>
      <c r="TFQ159" s="22"/>
      <c r="TFR159" s="22"/>
      <c r="TFS159" s="22"/>
      <c r="TFT159" s="22"/>
      <c r="TFU159" s="22"/>
      <c r="TFV159" s="22"/>
      <c r="TFW159" s="22"/>
      <c r="TFX159" s="22"/>
      <c r="TFY159" s="22"/>
      <c r="TFZ159" s="22"/>
      <c r="TGA159" s="22"/>
      <c r="TGB159" s="22"/>
      <c r="TGC159" s="22"/>
      <c r="TGD159" s="22"/>
      <c r="TGE159" s="22"/>
      <c r="TGF159" s="22"/>
      <c r="TGG159" s="22"/>
      <c r="TGH159" s="22"/>
      <c r="TGI159" s="22"/>
      <c r="TGJ159" s="22"/>
      <c r="TGK159" s="22"/>
      <c r="TGL159" s="22"/>
      <c r="TGM159" s="22"/>
      <c r="TGN159" s="22"/>
      <c r="TGO159" s="22"/>
      <c r="TGP159" s="22"/>
      <c r="TGQ159" s="22"/>
      <c r="TGR159" s="22"/>
      <c r="TGS159" s="22"/>
      <c r="TGT159" s="22"/>
      <c r="TGU159" s="22"/>
      <c r="TGV159" s="22"/>
      <c r="TGW159" s="22"/>
      <c r="TGX159" s="22"/>
      <c r="TGY159" s="22"/>
      <c r="TGZ159" s="22"/>
      <c r="THA159" s="22"/>
      <c r="THB159" s="22"/>
      <c r="THC159" s="22"/>
      <c r="THD159" s="22"/>
      <c r="THE159" s="22"/>
      <c r="THF159" s="22"/>
      <c r="THG159" s="22"/>
      <c r="THH159" s="22"/>
      <c r="THI159" s="22"/>
      <c r="THJ159" s="22"/>
      <c r="THK159" s="22"/>
      <c r="THL159" s="22"/>
      <c r="THM159" s="22"/>
      <c r="THN159" s="22"/>
      <c r="THO159" s="22"/>
      <c r="THP159" s="22"/>
      <c r="THQ159" s="22"/>
      <c r="THR159" s="22"/>
      <c r="THS159" s="22"/>
      <c r="THT159" s="22"/>
      <c r="THU159" s="22"/>
      <c r="THV159" s="22"/>
      <c r="THW159" s="22"/>
      <c r="THX159" s="22"/>
      <c r="THY159" s="22"/>
      <c r="THZ159" s="22"/>
      <c r="TIA159" s="22"/>
      <c r="TIB159" s="22"/>
      <c r="TIC159" s="22"/>
      <c r="TID159" s="22"/>
      <c r="TIE159" s="22"/>
      <c r="TIF159" s="22"/>
      <c r="TIG159" s="22"/>
      <c r="TIH159" s="22"/>
      <c r="TII159" s="22"/>
      <c r="TIJ159" s="22"/>
      <c r="TIK159" s="22"/>
      <c r="TIL159" s="22"/>
      <c r="TIM159" s="22"/>
      <c r="TIN159" s="22"/>
      <c r="TIO159" s="22"/>
      <c r="TIP159" s="22"/>
      <c r="TIQ159" s="22"/>
      <c r="TIR159" s="22"/>
      <c r="TIS159" s="22"/>
      <c r="TIT159" s="22"/>
      <c r="TIU159" s="22"/>
      <c r="TIV159" s="22"/>
      <c r="TIW159" s="22"/>
      <c r="TIX159" s="22"/>
      <c r="TIY159" s="22"/>
      <c r="TIZ159" s="22"/>
      <c r="TJA159" s="22"/>
      <c r="TJB159" s="22"/>
      <c r="TJC159" s="22"/>
      <c r="TJD159" s="22"/>
      <c r="TJE159" s="22"/>
      <c r="TJF159" s="22"/>
      <c r="TJG159" s="22"/>
      <c r="TJH159" s="22"/>
      <c r="TJI159" s="22"/>
      <c r="TJJ159" s="22"/>
      <c r="TJK159" s="22"/>
      <c r="TJL159" s="22"/>
      <c r="TJM159" s="22"/>
      <c r="TJN159" s="22"/>
      <c r="TJO159" s="22"/>
      <c r="TJP159" s="22"/>
      <c r="TJQ159" s="22"/>
      <c r="TJR159" s="22"/>
      <c r="TJS159" s="22"/>
      <c r="TJT159" s="22"/>
      <c r="TJU159" s="22"/>
      <c r="TJV159" s="22"/>
      <c r="TJW159" s="22"/>
      <c r="TJX159" s="22"/>
      <c r="TJY159" s="22"/>
      <c r="TJZ159" s="22"/>
      <c r="TKA159" s="22"/>
      <c r="TKB159" s="22"/>
      <c r="TKC159" s="22"/>
      <c r="TKD159" s="22"/>
      <c r="TKE159" s="22"/>
      <c r="TKF159" s="22"/>
      <c r="TKG159" s="22"/>
      <c r="TKH159" s="22"/>
      <c r="TKI159" s="22"/>
      <c r="TKJ159" s="22"/>
      <c r="TKK159" s="22"/>
      <c r="TKL159" s="22"/>
      <c r="TKM159" s="22"/>
      <c r="TKN159" s="22"/>
      <c r="TKO159" s="22"/>
      <c r="TKP159" s="22"/>
      <c r="TKQ159" s="22"/>
      <c r="TKR159" s="22"/>
      <c r="TKS159" s="22"/>
      <c r="TKT159" s="22"/>
      <c r="TKU159" s="22"/>
      <c r="TKV159" s="22"/>
      <c r="TKW159" s="22"/>
      <c r="TKX159" s="22"/>
      <c r="TKY159" s="22"/>
      <c r="TKZ159" s="22"/>
      <c r="TLA159" s="22"/>
      <c r="TLB159" s="22"/>
      <c r="TLC159" s="22"/>
      <c r="TLD159" s="22"/>
      <c r="TLE159" s="22"/>
      <c r="TLF159" s="22"/>
      <c r="TLG159" s="22"/>
      <c r="TLH159" s="22"/>
      <c r="TLI159" s="22"/>
      <c r="TLJ159" s="22"/>
      <c r="TLK159" s="22"/>
      <c r="TLL159" s="22"/>
      <c r="TLM159" s="22"/>
      <c r="TLN159" s="22"/>
      <c r="TLO159" s="22"/>
      <c r="TLP159" s="22"/>
      <c r="TLQ159" s="22"/>
      <c r="TLR159" s="22"/>
      <c r="TLS159" s="22"/>
      <c r="TLT159" s="22"/>
      <c r="TLU159" s="22"/>
      <c r="TLV159" s="22"/>
      <c r="TLW159" s="22"/>
      <c r="TLX159" s="22"/>
      <c r="TLY159" s="22"/>
      <c r="TLZ159" s="22"/>
      <c r="TMA159" s="22"/>
      <c r="TMB159" s="22"/>
      <c r="TMC159" s="22"/>
      <c r="TMD159" s="22"/>
      <c r="TME159" s="22"/>
      <c r="TMF159" s="22"/>
      <c r="TMG159" s="22"/>
      <c r="TMH159" s="22"/>
      <c r="TMI159" s="22"/>
      <c r="TMJ159" s="22"/>
      <c r="TMK159" s="22"/>
      <c r="TML159" s="22"/>
      <c r="TMM159" s="22"/>
      <c r="TMN159" s="22"/>
      <c r="TMO159" s="22"/>
      <c r="TMP159" s="22"/>
      <c r="TMQ159" s="22"/>
      <c r="TMR159" s="22"/>
      <c r="TMS159" s="22"/>
      <c r="TMT159" s="22"/>
      <c r="TMU159" s="22"/>
      <c r="TMV159" s="22"/>
      <c r="TMW159" s="22"/>
      <c r="TMX159" s="22"/>
      <c r="TMY159" s="22"/>
      <c r="TMZ159" s="22"/>
      <c r="TNA159" s="22"/>
      <c r="TNB159" s="22"/>
      <c r="TNC159" s="22"/>
      <c r="TND159" s="22"/>
      <c r="TNE159" s="22"/>
      <c r="TNF159" s="22"/>
      <c r="TNG159" s="22"/>
      <c r="TNH159" s="22"/>
      <c r="TNI159" s="22"/>
      <c r="TNJ159" s="22"/>
      <c r="TNK159" s="22"/>
      <c r="TNL159" s="22"/>
      <c r="TNM159" s="22"/>
      <c r="TNN159" s="22"/>
      <c r="TNO159" s="22"/>
      <c r="TNP159" s="22"/>
      <c r="TNQ159" s="22"/>
      <c r="TNR159" s="22"/>
      <c r="TNS159" s="22"/>
      <c r="TNT159" s="22"/>
      <c r="TNU159" s="22"/>
      <c r="TNV159" s="22"/>
      <c r="TNW159" s="22"/>
      <c r="TNX159" s="22"/>
      <c r="TNY159" s="22"/>
      <c r="TNZ159" s="22"/>
      <c r="TOA159" s="22"/>
      <c r="TOB159" s="22"/>
      <c r="TOC159" s="22"/>
      <c r="TOD159" s="22"/>
      <c r="TOE159" s="22"/>
      <c r="TOF159" s="22"/>
      <c r="TOG159" s="22"/>
      <c r="TOH159" s="22"/>
      <c r="TOI159" s="22"/>
      <c r="TOJ159" s="22"/>
      <c r="TOK159" s="22"/>
      <c r="TOL159" s="22"/>
      <c r="TOM159" s="22"/>
      <c r="TON159" s="22"/>
      <c r="TOO159" s="22"/>
      <c r="TOP159" s="22"/>
      <c r="TOQ159" s="22"/>
      <c r="TOR159" s="22"/>
      <c r="TOS159" s="22"/>
      <c r="TOT159" s="22"/>
      <c r="TOU159" s="22"/>
      <c r="TOV159" s="22"/>
      <c r="TOW159" s="22"/>
      <c r="TOX159" s="22"/>
      <c r="TOY159" s="22"/>
      <c r="TOZ159" s="22"/>
      <c r="TPA159" s="22"/>
      <c r="TPB159" s="22"/>
      <c r="TPC159" s="22"/>
      <c r="TPD159" s="22"/>
      <c r="TPE159" s="22"/>
      <c r="TPF159" s="22"/>
      <c r="TPG159" s="22"/>
      <c r="TPH159" s="22"/>
      <c r="TPI159" s="22"/>
      <c r="TPJ159" s="22"/>
      <c r="TPK159" s="22"/>
      <c r="TPL159" s="22"/>
      <c r="TPM159" s="22"/>
      <c r="TPN159" s="22"/>
      <c r="TPO159" s="22"/>
      <c r="TPP159" s="22"/>
      <c r="TPQ159" s="22"/>
      <c r="TPR159" s="22"/>
      <c r="TPS159" s="22"/>
      <c r="TPT159" s="22"/>
      <c r="TPU159" s="22"/>
      <c r="TPV159" s="22"/>
      <c r="TPW159" s="22"/>
      <c r="TPX159" s="22"/>
      <c r="TPY159" s="22"/>
      <c r="TPZ159" s="22"/>
      <c r="TQA159" s="22"/>
      <c r="TQB159" s="22"/>
      <c r="TQC159" s="22"/>
      <c r="TQD159" s="22"/>
      <c r="TQE159" s="22"/>
      <c r="TQF159" s="22"/>
      <c r="TQG159" s="22"/>
      <c r="TQH159" s="22"/>
      <c r="TQI159" s="22"/>
      <c r="TQJ159" s="22"/>
      <c r="TQK159" s="22"/>
      <c r="TQL159" s="22"/>
      <c r="TQM159" s="22"/>
      <c r="TQN159" s="22"/>
      <c r="TQO159" s="22"/>
      <c r="TQP159" s="22"/>
      <c r="TQQ159" s="22"/>
      <c r="TQR159" s="22"/>
      <c r="TQS159" s="22"/>
      <c r="TQT159" s="22"/>
      <c r="TQU159" s="22"/>
      <c r="TQV159" s="22"/>
      <c r="TQW159" s="22"/>
      <c r="TQX159" s="22"/>
      <c r="TQY159" s="22"/>
      <c r="TQZ159" s="22"/>
      <c r="TRA159" s="22"/>
      <c r="TRB159" s="22"/>
      <c r="TRC159" s="22"/>
      <c r="TRD159" s="22"/>
      <c r="TRE159" s="22"/>
      <c r="TRF159" s="22"/>
      <c r="TRG159" s="22"/>
      <c r="TRH159" s="22"/>
      <c r="TRI159" s="22"/>
      <c r="TRJ159" s="22"/>
      <c r="TRK159" s="22"/>
      <c r="TRL159" s="22"/>
      <c r="TRM159" s="22"/>
      <c r="TRN159" s="22"/>
      <c r="TRO159" s="22"/>
      <c r="TRP159" s="22"/>
      <c r="TRQ159" s="22"/>
      <c r="TRR159" s="22"/>
      <c r="TRS159" s="22"/>
      <c r="TRT159" s="22"/>
      <c r="TRU159" s="22"/>
      <c r="TRV159" s="22"/>
      <c r="TRW159" s="22"/>
      <c r="TRX159" s="22"/>
      <c r="TRY159" s="22"/>
      <c r="TRZ159" s="22"/>
      <c r="TSA159" s="22"/>
      <c r="TSB159" s="22"/>
      <c r="TSC159" s="22"/>
      <c r="TSD159" s="22"/>
      <c r="TSE159" s="22"/>
      <c r="TSF159" s="22"/>
      <c r="TSG159" s="22"/>
      <c r="TSH159" s="22"/>
      <c r="TSI159" s="22"/>
      <c r="TSJ159" s="22"/>
      <c r="TSK159" s="22"/>
      <c r="TSL159" s="22"/>
      <c r="TSM159" s="22"/>
      <c r="TSN159" s="22"/>
      <c r="TSO159" s="22"/>
      <c r="TSP159" s="22"/>
      <c r="TSQ159" s="22"/>
      <c r="TSR159" s="22"/>
      <c r="TSS159" s="22"/>
      <c r="TST159" s="22"/>
      <c r="TSU159" s="22"/>
      <c r="TSV159" s="22"/>
      <c r="TSW159" s="22"/>
      <c r="TSX159" s="22"/>
      <c r="TSY159" s="22"/>
      <c r="TSZ159" s="22"/>
      <c r="TTA159" s="22"/>
      <c r="TTB159" s="22"/>
      <c r="TTC159" s="22"/>
      <c r="TTD159" s="22"/>
      <c r="TTE159" s="22"/>
      <c r="TTF159" s="22"/>
      <c r="TTG159" s="22"/>
      <c r="TTH159" s="22"/>
      <c r="TTI159" s="22"/>
      <c r="TTJ159" s="22"/>
      <c r="TTK159" s="22"/>
      <c r="TTL159" s="22"/>
      <c r="TTM159" s="22"/>
      <c r="TTN159" s="22"/>
      <c r="TTO159" s="22"/>
      <c r="TTP159" s="22"/>
      <c r="TTQ159" s="22"/>
      <c r="TTR159" s="22"/>
      <c r="TTS159" s="22"/>
      <c r="TTT159" s="22"/>
      <c r="TTU159" s="22"/>
      <c r="TTV159" s="22"/>
      <c r="TTW159" s="22"/>
      <c r="TTX159" s="22"/>
      <c r="TTY159" s="22"/>
      <c r="TTZ159" s="22"/>
      <c r="TUA159" s="22"/>
      <c r="TUB159" s="22"/>
      <c r="TUC159" s="22"/>
      <c r="TUD159" s="22"/>
      <c r="TUE159" s="22"/>
      <c r="TUF159" s="22"/>
      <c r="TUG159" s="22"/>
      <c r="TUH159" s="22"/>
      <c r="TUI159" s="22"/>
      <c r="TUJ159" s="22"/>
      <c r="TUK159" s="22"/>
      <c r="TUL159" s="22"/>
      <c r="TUM159" s="22"/>
      <c r="TUN159" s="22"/>
      <c r="TUO159" s="22"/>
      <c r="TUP159" s="22"/>
      <c r="TUQ159" s="22"/>
      <c r="TUR159" s="22"/>
      <c r="TUS159" s="22"/>
      <c r="TUT159" s="22"/>
      <c r="TUU159" s="22"/>
      <c r="TUV159" s="22"/>
      <c r="TUW159" s="22"/>
      <c r="TUX159" s="22"/>
      <c r="TUY159" s="22"/>
      <c r="TUZ159" s="22"/>
      <c r="TVA159" s="22"/>
      <c r="TVB159" s="22"/>
      <c r="TVC159" s="22"/>
      <c r="TVD159" s="22"/>
      <c r="TVE159" s="22"/>
      <c r="TVF159" s="22"/>
      <c r="TVG159" s="22"/>
      <c r="TVH159" s="22"/>
      <c r="TVI159" s="22"/>
      <c r="TVJ159" s="22"/>
      <c r="TVK159" s="22"/>
      <c r="TVL159" s="22"/>
      <c r="TVM159" s="22"/>
      <c r="TVN159" s="22"/>
      <c r="TVO159" s="22"/>
      <c r="TVP159" s="22"/>
      <c r="TVQ159" s="22"/>
      <c r="TVR159" s="22"/>
      <c r="TVS159" s="22"/>
      <c r="TVT159" s="22"/>
      <c r="TVU159" s="22"/>
      <c r="TVV159" s="22"/>
      <c r="TVW159" s="22"/>
      <c r="TVX159" s="22"/>
      <c r="TVY159" s="22"/>
      <c r="TVZ159" s="22"/>
      <c r="TWA159" s="22"/>
      <c r="TWB159" s="22"/>
      <c r="TWC159" s="22"/>
      <c r="TWD159" s="22"/>
      <c r="TWE159" s="22"/>
      <c r="TWF159" s="22"/>
      <c r="TWG159" s="22"/>
      <c r="TWH159" s="22"/>
      <c r="TWI159" s="22"/>
      <c r="TWJ159" s="22"/>
      <c r="TWK159" s="22"/>
      <c r="TWL159" s="22"/>
      <c r="TWM159" s="22"/>
      <c r="TWN159" s="22"/>
      <c r="TWO159" s="22"/>
      <c r="TWP159" s="22"/>
      <c r="TWQ159" s="22"/>
      <c r="TWR159" s="22"/>
      <c r="TWS159" s="22"/>
      <c r="TWT159" s="22"/>
      <c r="TWU159" s="22"/>
      <c r="TWV159" s="22"/>
      <c r="TWW159" s="22"/>
      <c r="TWX159" s="22"/>
      <c r="TWY159" s="22"/>
      <c r="TWZ159" s="22"/>
      <c r="TXA159" s="22"/>
      <c r="TXB159" s="22"/>
      <c r="TXC159" s="22"/>
      <c r="TXD159" s="22"/>
      <c r="TXE159" s="22"/>
      <c r="TXF159" s="22"/>
      <c r="TXG159" s="22"/>
      <c r="TXH159" s="22"/>
      <c r="TXI159" s="22"/>
      <c r="TXJ159" s="22"/>
      <c r="TXK159" s="22"/>
      <c r="TXL159" s="22"/>
      <c r="TXM159" s="22"/>
      <c r="TXN159" s="22"/>
      <c r="TXO159" s="22"/>
      <c r="TXP159" s="22"/>
      <c r="TXQ159" s="22"/>
      <c r="TXR159" s="22"/>
      <c r="TXS159" s="22"/>
      <c r="TXT159" s="22"/>
      <c r="TXU159" s="22"/>
      <c r="TXV159" s="22"/>
      <c r="TXW159" s="22"/>
      <c r="TXX159" s="22"/>
      <c r="TXY159" s="22"/>
      <c r="TXZ159" s="22"/>
      <c r="TYA159" s="22"/>
      <c r="TYB159" s="22"/>
      <c r="TYC159" s="22"/>
      <c r="TYD159" s="22"/>
      <c r="TYE159" s="22"/>
      <c r="TYF159" s="22"/>
      <c r="TYG159" s="22"/>
      <c r="TYH159" s="22"/>
      <c r="TYI159" s="22"/>
      <c r="TYJ159" s="22"/>
      <c r="TYK159" s="22"/>
      <c r="TYL159" s="22"/>
      <c r="TYM159" s="22"/>
      <c r="TYN159" s="22"/>
      <c r="TYO159" s="22"/>
      <c r="TYP159" s="22"/>
      <c r="TYQ159" s="22"/>
      <c r="TYR159" s="22"/>
      <c r="TYS159" s="22"/>
      <c r="TYT159" s="22"/>
      <c r="TYU159" s="22"/>
      <c r="TYV159" s="22"/>
      <c r="TYW159" s="22"/>
      <c r="TYX159" s="22"/>
      <c r="TYY159" s="22"/>
      <c r="TYZ159" s="22"/>
      <c r="TZA159" s="22"/>
      <c r="TZB159" s="22"/>
      <c r="TZC159" s="22"/>
      <c r="TZD159" s="22"/>
      <c r="TZE159" s="22"/>
      <c r="TZF159" s="22"/>
      <c r="TZG159" s="22"/>
      <c r="TZH159" s="22"/>
      <c r="TZI159" s="22"/>
      <c r="TZJ159" s="22"/>
      <c r="TZK159" s="22"/>
      <c r="TZL159" s="22"/>
      <c r="TZM159" s="22"/>
      <c r="TZN159" s="22"/>
      <c r="TZO159" s="22"/>
      <c r="TZP159" s="22"/>
      <c r="TZQ159" s="22"/>
      <c r="TZR159" s="22"/>
      <c r="TZS159" s="22"/>
      <c r="TZT159" s="22"/>
      <c r="TZU159" s="22"/>
      <c r="TZV159" s="22"/>
      <c r="TZW159" s="22"/>
      <c r="TZX159" s="22"/>
      <c r="TZY159" s="22"/>
      <c r="TZZ159" s="22"/>
      <c r="UAA159" s="22"/>
      <c r="UAB159" s="22"/>
      <c r="UAC159" s="22"/>
      <c r="UAD159" s="22"/>
      <c r="UAE159" s="22"/>
      <c r="UAF159" s="22"/>
      <c r="UAG159" s="22"/>
      <c r="UAH159" s="22"/>
      <c r="UAI159" s="22"/>
      <c r="UAJ159" s="22"/>
      <c r="UAK159" s="22"/>
      <c r="UAL159" s="22"/>
      <c r="UAM159" s="22"/>
      <c r="UAN159" s="22"/>
      <c r="UAO159" s="22"/>
      <c r="UAP159" s="22"/>
      <c r="UAQ159" s="22"/>
      <c r="UAR159" s="22"/>
      <c r="UAS159" s="22"/>
      <c r="UAT159" s="22"/>
      <c r="UAU159" s="22"/>
      <c r="UAV159" s="22"/>
      <c r="UAW159" s="22"/>
      <c r="UAX159" s="22"/>
      <c r="UAY159" s="22"/>
      <c r="UAZ159" s="22"/>
      <c r="UBA159" s="22"/>
      <c r="UBB159" s="22"/>
      <c r="UBC159" s="22"/>
      <c r="UBD159" s="22"/>
      <c r="UBE159" s="22"/>
      <c r="UBF159" s="22"/>
      <c r="UBG159" s="22"/>
      <c r="UBH159" s="22"/>
      <c r="UBI159" s="22"/>
      <c r="UBJ159" s="22"/>
      <c r="UBK159" s="22"/>
      <c r="UBL159" s="22"/>
      <c r="UBM159" s="22"/>
      <c r="UBN159" s="22"/>
      <c r="UBO159" s="22"/>
      <c r="UBP159" s="22"/>
      <c r="UBQ159" s="22"/>
      <c r="UBR159" s="22"/>
      <c r="UBS159" s="22"/>
      <c r="UBT159" s="22"/>
      <c r="UBU159" s="22"/>
      <c r="UBV159" s="22"/>
      <c r="UBW159" s="22"/>
      <c r="UBX159" s="22"/>
      <c r="UBY159" s="22"/>
      <c r="UBZ159" s="22"/>
      <c r="UCA159" s="22"/>
      <c r="UCB159" s="22"/>
      <c r="UCC159" s="22"/>
      <c r="UCD159" s="22"/>
      <c r="UCE159" s="22"/>
      <c r="UCF159" s="22"/>
      <c r="UCG159" s="22"/>
      <c r="UCH159" s="22"/>
      <c r="UCI159" s="22"/>
      <c r="UCJ159" s="22"/>
      <c r="UCK159" s="22"/>
      <c r="UCL159" s="22"/>
      <c r="UCM159" s="22"/>
      <c r="UCN159" s="22"/>
      <c r="UCO159" s="22"/>
      <c r="UCP159" s="22"/>
      <c r="UCQ159" s="22"/>
      <c r="UCR159" s="22"/>
      <c r="UCS159" s="22"/>
      <c r="UCT159" s="22"/>
      <c r="UCU159" s="22"/>
      <c r="UCV159" s="22"/>
      <c r="UCW159" s="22"/>
      <c r="UCX159" s="22"/>
      <c r="UCY159" s="22"/>
      <c r="UCZ159" s="22"/>
      <c r="UDA159" s="22"/>
      <c r="UDB159" s="22"/>
      <c r="UDC159" s="22"/>
      <c r="UDD159" s="22"/>
      <c r="UDE159" s="22"/>
      <c r="UDF159" s="22"/>
      <c r="UDG159" s="22"/>
      <c r="UDH159" s="22"/>
      <c r="UDI159" s="22"/>
      <c r="UDJ159" s="22"/>
      <c r="UDK159" s="22"/>
      <c r="UDL159" s="22"/>
      <c r="UDM159" s="22"/>
      <c r="UDN159" s="22"/>
      <c r="UDO159" s="22"/>
      <c r="UDP159" s="22"/>
      <c r="UDQ159" s="22"/>
      <c r="UDR159" s="22"/>
      <c r="UDS159" s="22"/>
      <c r="UDT159" s="22"/>
      <c r="UDU159" s="22"/>
      <c r="UDV159" s="22"/>
      <c r="UDW159" s="22"/>
      <c r="UDX159" s="22"/>
      <c r="UDY159" s="22"/>
      <c r="UDZ159" s="22"/>
      <c r="UEA159" s="22"/>
      <c r="UEB159" s="22"/>
      <c r="UEC159" s="22"/>
      <c r="UED159" s="22"/>
      <c r="UEE159" s="22"/>
      <c r="UEF159" s="22"/>
      <c r="UEG159" s="22"/>
      <c r="UEH159" s="22"/>
      <c r="UEI159" s="22"/>
      <c r="UEJ159" s="22"/>
      <c r="UEK159" s="22"/>
      <c r="UEL159" s="22"/>
      <c r="UEM159" s="22"/>
      <c r="UEN159" s="22"/>
      <c r="UEO159" s="22"/>
      <c r="UEP159" s="22"/>
      <c r="UEQ159" s="22"/>
      <c r="UER159" s="22"/>
      <c r="UES159" s="22"/>
      <c r="UET159" s="22"/>
      <c r="UEU159" s="22"/>
      <c r="UEV159" s="22"/>
      <c r="UEW159" s="22"/>
      <c r="UEX159" s="22"/>
      <c r="UEY159" s="22"/>
      <c r="UEZ159" s="22"/>
      <c r="UFA159" s="22"/>
      <c r="UFB159" s="22"/>
      <c r="UFC159" s="22"/>
      <c r="UFD159" s="22"/>
      <c r="UFE159" s="22"/>
      <c r="UFF159" s="22"/>
      <c r="UFG159" s="22"/>
      <c r="UFH159" s="22"/>
      <c r="UFI159" s="22"/>
      <c r="UFJ159" s="22"/>
      <c r="UFK159" s="22"/>
      <c r="UFL159" s="22"/>
      <c r="UFM159" s="22"/>
      <c r="UFN159" s="22"/>
      <c r="UFO159" s="22"/>
      <c r="UFP159" s="22"/>
      <c r="UFQ159" s="22"/>
      <c r="UFR159" s="22"/>
      <c r="UFS159" s="22"/>
      <c r="UFT159" s="22"/>
      <c r="UFU159" s="22"/>
      <c r="UFV159" s="22"/>
      <c r="UFW159" s="22"/>
      <c r="UFX159" s="22"/>
      <c r="UFY159" s="22"/>
      <c r="UFZ159" s="22"/>
      <c r="UGA159" s="22"/>
      <c r="UGB159" s="22"/>
      <c r="UGC159" s="22"/>
      <c r="UGD159" s="22"/>
      <c r="UGE159" s="22"/>
      <c r="UGF159" s="22"/>
      <c r="UGG159" s="22"/>
      <c r="UGH159" s="22"/>
      <c r="UGI159" s="22"/>
      <c r="UGJ159" s="22"/>
      <c r="UGK159" s="22"/>
      <c r="UGL159" s="22"/>
      <c r="UGM159" s="22"/>
      <c r="UGN159" s="22"/>
      <c r="UGO159" s="22"/>
      <c r="UGP159" s="22"/>
      <c r="UGQ159" s="22"/>
      <c r="UGR159" s="22"/>
      <c r="UGS159" s="22"/>
      <c r="UGT159" s="22"/>
      <c r="UGU159" s="22"/>
      <c r="UGV159" s="22"/>
      <c r="UGW159" s="22"/>
      <c r="UGX159" s="22"/>
      <c r="UGY159" s="22"/>
      <c r="UGZ159" s="22"/>
      <c r="UHA159" s="22"/>
      <c r="UHB159" s="22"/>
      <c r="UHC159" s="22"/>
      <c r="UHD159" s="22"/>
      <c r="UHE159" s="22"/>
      <c r="UHF159" s="22"/>
      <c r="UHG159" s="22"/>
      <c r="UHH159" s="22"/>
      <c r="UHI159" s="22"/>
      <c r="UHJ159" s="22"/>
      <c r="UHK159" s="22"/>
      <c r="UHL159" s="22"/>
      <c r="UHM159" s="22"/>
      <c r="UHN159" s="22"/>
      <c r="UHO159" s="22"/>
      <c r="UHP159" s="22"/>
      <c r="UHQ159" s="22"/>
      <c r="UHR159" s="22"/>
      <c r="UHS159" s="22"/>
      <c r="UHT159" s="22"/>
      <c r="UHU159" s="22"/>
      <c r="UHV159" s="22"/>
      <c r="UHW159" s="22"/>
      <c r="UHX159" s="22"/>
      <c r="UHY159" s="22"/>
      <c r="UHZ159" s="22"/>
      <c r="UIA159" s="22"/>
      <c r="UIB159" s="22"/>
      <c r="UIC159" s="22"/>
      <c r="UID159" s="22"/>
      <c r="UIE159" s="22"/>
      <c r="UIF159" s="22"/>
      <c r="UIG159" s="22"/>
      <c r="UIH159" s="22"/>
      <c r="UII159" s="22"/>
      <c r="UIJ159" s="22"/>
      <c r="UIK159" s="22"/>
      <c r="UIL159" s="22"/>
      <c r="UIM159" s="22"/>
      <c r="UIN159" s="22"/>
      <c r="UIO159" s="22"/>
      <c r="UIP159" s="22"/>
      <c r="UIQ159" s="22"/>
      <c r="UIR159" s="22"/>
      <c r="UIS159" s="22"/>
      <c r="UIT159" s="22"/>
      <c r="UIU159" s="22"/>
      <c r="UIV159" s="22"/>
      <c r="UIW159" s="22"/>
      <c r="UIX159" s="22"/>
      <c r="UIY159" s="22"/>
      <c r="UIZ159" s="22"/>
      <c r="UJA159" s="22"/>
      <c r="UJB159" s="22"/>
      <c r="UJC159" s="22"/>
      <c r="UJD159" s="22"/>
      <c r="UJE159" s="22"/>
      <c r="UJF159" s="22"/>
      <c r="UJG159" s="22"/>
      <c r="UJH159" s="22"/>
      <c r="UJI159" s="22"/>
      <c r="UJJ159" s="22"/>
      <c r="UJK159" s="22"/>
      <c r="UJL159" s="22"/>
      <c r="UJM159" s="22"/>
      <c r="UJN159" s="22"/>
      <c r="UJO159" s="22"/>
      <c r="UJP159" s="22"/>
      <c r="UJQ159" s="22"/>
      <c r="UJR159" s="22"/>
      <c r="UJS159" s="22"/>
      <c r="UJT159" s="22"/>
      <c r="UJU159" s="22"/>
      <c r="UJV159" s="22"/>
      <c r="UJW159" s="22"/>
      <c r="UJX159" s="22"/>
      <c r="UJY159" s="22"/>
      <c r="UJZ159" s="22"/>
      <c r="UKA159" s="22"/>
      <c r="UKB159" s="22"/>
      <c r="UKC159" s="22"/>
      <c r="UKD159" s="22"/>
      <c r="UKE159" s="22"/>
      <c r="UKF159" s="22"/>
      <c r="UKG159" s="22"/>
      <c r="UKH159" s="22"/>
      <c r="UKI159" s="22"/>
      <c r="UKJ159" s="22"/>
      <c r="UKK159" s="22"/>
      <c r="UKL159" s="22"/>
      <c r="UKM159" s="22"/>
      <c r="UKN159" s="22"/>
      <c r="UKO159" s="22"/>
      <c r="UKP159" s="22"/>
      <c r="UKQ159" s="22"/>
      <c r="UKR159" s="22"/>
      <c r="UKS159" s="22"/>
      <c r="UKT159" s="22"/>
      <c r="UKU159" s="22"/>
      <c r="UKV159" s="22"/>
      <c r="UKW159" s="22"/>
      <c r="UKX159" s="22"/>
      <c r="UKY159" s="22"/>
      <c r="UKZ159" s="22"/>
      <c r="ULA159" s="22"/>
      <c r="ULB159" s="22"/>
      <c r="ULC159" s="22"/>
      <c r="ULD159" s="22"/>
      <c r="ULE159" s="22"/>
      <c r="ULF159" s="22"/>
      <c r="ULG159" s="22"/>
      <c r="ULH159" s="22"/>
      <c r="ULI159" s="22"/>
      <c r="ULJ159" s="22"/>
      <c r="ULK159" s="22"/>
      <c r="ULL159" s="22"/>
      <c r="ULM159" s="22"/>
      <c r="ULN159" s="22"/>
      <c r="ULO159" s="22"/>
      <c r="ULP159" s="22"/>
      <c r="ULQ159" s="22"/>
      <c r="ULR159" s="22"/>
      <c r="ULS159" s="22"/>
      <c r="ULT159" s="22"/>
      <c r="ULU159" s="22"/>
      <c r="ULV159" s="22"/>
      <c r="ULW159" s="22"/>
      <c r="ULX159" s="22"/>
      <c r="ULY159" s="22"/>
      <c r="ULZ159" s="22"/>
      <c r="UMA159" s="22"/>
      <c r="UMB159" s="22"/>
      <c r="UMC159" s="22"/>
      <c r="UMD159" s="22"/>
      <c r="UME159" s="22"/>
      <c r="UMF159" s="22"/>
      <c r="UMG159" s="22"/>
      <c r="UMH159" s="22"/>
      <c r="UMI159" s="22"/>
      <c r="UMJ159" s="22"/>
      <c r="UMK159" s="22"/>
      <c r="UML159" s="22"/>
      <c r="UMM159" s="22"/>
      <c r="UMN159" s="22"/>
      <c r="UMO159" s="22"/>
      <c r="UMP159" s="22"/>
      <c r="UMQ159" s="22"/>
      <c r="UMR159" s="22"/>
      <c r="UMS159" s="22"/>
      <c r="UMT159" s="22"/>
      <c r="UMU159" s="22"/>
      <c r="UMV159" s="22"/>
      <c r="UMW159" s="22"/>
      <c r="UMX159" s="22"/>
      <c r="UMY159" s="22"/>
      <c r="UMZ159" s="22"/>
      <c r="UNA159" s="22"/>
      <c r="UNB159" s="22"/>
      <c r="UNC159" s="22"/>
      <c r="UND159" s="22"/>
      <c r="UNE159" s="22"/>
      <c r="UNF159" s="22"/>
      <c r="UNG159" s="22"/>
      <c r="UNH159" s="22"/>
      <c r="UNI159" s="22"/>
      <c r="UNJ159" s="22"/>
      <c r="UNK159" s="22"/>
      <c r="UNL159" s="22"/>
      <c r="UNM159" s="22"/>
      <c r="UNN159" s="22"/>
      <c r="UNO159" s="22"/>
      <c r="UNP159" s="22"/>
      <c r="UNQ159" s="22"/>
      <c r="UNR159" s="22"/>
      <c r="UNS159" s="22"/>
      <c r="UNT159" s="22"/>
      <c r="UNU159" s="22"/>
      <c r="UNV159" s="22"/>
      <c r="UNW159" s="22"/>
      <c r="UNX159" s="22"/>
      <c r="UNY159" s="22"/>
      <c r="UNZ159" s="22"/>
      <c r="UOA159" s="22"/>
      <c r="UOB159" s="22"/>
      <c r="UOC159" s="22"/>
      <c r="UOD159" s="22"/>
      <c r="UOE159" s="22"/>
      <c r="UOF159" s="22"/>
      <c r="UOG159" s="22"/>
      <c r="UOH159" s="22"/>
      <c r="UOI159" s="22"/>
      <c r="UOJ159" s="22"/>
      <c r="UOK159" s="22"/>
      <c r="UOL159" s="22"/>
      <c r="UOM159" s="22"/>
      <c r="UON159" s="22"/>
      <c r="UOO159" s="22"/>
      <c r="UOP159" s="22"/>
      <c r="UOQ159" s="22"/>
      <c r="UOR159" s="22"/>
      <c r="UOS159" s="22"/>
      <c r="UOT159" s="22"/>
      <c r="UOU159" s="22"/>
      <c r="UOV159" s="22"/>
      <c r="UOW159" s="22"/>
      <c r="UOX159" s="22"/>
      <c r="UOY159" s="22"/>
      <c r="UOZ159" s="22"/>
      <c r="UPA159" s="22"/>
      <c r="UPB159" s="22"/>
      <c r="UPC159" s="22"/>
      <c r="UPD159" s="22"/>
      <c r="UPE159" s="22"/>
      <c r="UPF159" s="22"/>
      <c r="UPG159" s="22"/>
      <c r="UPH159" s="22"/>
      <c r="UPI159" s="22"/>
      <c r="UPJ159" s="22"/>
      <c r="UPK159" s="22"/>
      <c r="UPL159" s="22"/>
      <c r="UPM159" s="22"/>
      <c r="UPN159" s="22"/>
      <c r="UPO159" s="22"/>
      <c r="UPP159" s="22"/>
      <c r="UPQ159" s="22"/>
      <c r="UPR159" s="22"/>
      <c r="UPS159" s="22"/>
      <c r="UPT159" s="22"/>
      <c r="UPU159" s="22"/>
      <c r="UPV159" s="22"/>
      <c r="UPW159" s="22"/>
      <c r="UPX159" s="22"/>
      <c r="UPY159" s="22"/>
      <c r="UPZ159" s="22"/>
      <c r="UQA159" s="22"/>
      <c r="UQB159" s="22"/>
      <c r="UQC159" s="22"/>
      <c r="UQD159" s="22"/>
      <c r="UQE159" s="22"/>
      <c r="UQF159" s="22"/>
      <c r="UQG159" s="22"/>
      <c r="UQH159" s="22"/>
      <c r="UQI159" s="22"/>
      <c r="UQJ159" s="22"/>
      <c r="UQK159" s="22"/>
      <c r="UQL159" s="22"/>
      <c r="UQM159" s="22"/>
      <c r="UQN159" s="22"/>
      <c r="UQO159" s="22"/>
      <c r="UQP159" s="22"/>
      <c r="UQQ159" s="22"/>
      <c r="UQR159" s="22"/>
      <c r="UQS159" s="22"/>
      <c r="UQT159" s="22"/>
      <c r="UQU159" s="22"/>
      <c r="UQV159" s="22"/>
      <c r="UQW159" s="22"/>
      <c r="UQX159" s="22"/>
      <c r="UQY159" s="22"/>
      <c r="UQZ159" s="22"/>
      <c r="URA159" s="22"/>
      <c r="URB159" s="22"/>
      <c r="URC159" s="22"/>
      <c r="URD159" s="22"/>
      <c r="URE159" s="22"/>
      <c r="URF159" s="22"/>
      <c r="URG159" s="22"/>
      <c r="URH159" s="22"/>
      <c r="URI159" s="22"/>
      <c r="URJ159" s="22"/>
      <c r="URK159" s="22"/>
      <c r="URL159" s="22"/>
      <c r="URM159" s="22"/>
      <c r="URN159" s="22"/>
      <c r="URO159" s="22"/>
      <c r="URP159" s="22"/>
      <c r="URQ159" s="22"/>
      <c r="URR159" s="22"/>
      <c r="URS159" s="22"/>
      <c r="URT159" s="22"/>
      <c r="URU159" s="22"/>
      <c r="URV159" s="22"/>
      <c r="URW159" s="22"/>
      <c r="URX159" s="22"/>
      <c r="URY159" s="22"/>
      <c r="URZ159" s="22"/>
      <c r="USA159" s="22"/>
      <c r="USB159" s="22"/>
      <c r="USC159" s="22"/>
      <c r="USD159" s="22"/>
      <c r="USE159" s="22"/>
      <c r="USF159" s="22"/>
      <c r="USG159" s="22"/>
      <c r="USH159" s="22"/>
      <c r="USI159" s="22"/>
      <c r="USJ159" s="22"/>
      <c r="USK159" s="22"/>
      <c r="USL159" s="22"/>
      <c r="USM159" s="22"/>
      <c r="USN159" s="22"/>
      <c r="USO159" s="22"/>
      <c r="USP159" s="22"/>
      <c r="USQ159" s="22"/>
      <c r="USR159" s="22"/>
      <c r="USS159" s="22"/>
      <c r="UST159" s="22"/>
      <c r="USU159" s="22"/>
      <c r="USV159" s="22"/>
      <c r="USW159" s="22"/>
      <c r="USX159" s="22"/>
      <c r="USY159" s="22"/>
      <c r="USZ159" s="22"/>
      <c r="UTA159" s="22"/>
      <c r="UTB159" s="22"/>
      <c r="UTC159" s="22"/>
      <c r="UTD159" s="22"/>
      <c r="UTE159" s="22"/>
      <c r="UTF159" s="22"/>
      <c r="UTG159" s="22"/>
      <c r="UTH159" s="22"/>
      <c r="UTI159" s="22"/>
      <c r="UTJ159" s="22"/>
      <c r="UTK159" s="22"/>
      <c r="UTL159" s="22"/>
      <c r="UTM159" s="22"/>
      <c r="UTN159" s="22"/>
      <c r="UTO159" s="22"/>
      <c r="UTP159" s="22"/>
      <c r="UTQ159" s="22"/>
      <c r="UTR159" s="22"/>
      <c r="UTS159" s="22"/>
      <c r="UTT159" s="22"/>
      <c r="UTU159" s="22"/>
      <c r="UTV159" s="22"/>
      <c r="UTW159" s="22"/>
      <c r="UTX159" s="22"/>
      <c r="UTY159" s="22"/>
      <c r="UTZ159" s="22"/>
      <c r="UUA159" s="22"/>
      <c r="UUB159" s="22"/>
      <c r="UUC159" s="22"/>
      <c r="UUD159" s="22"/>
      <c r="UUE159" s="22"/>
      <c r="UUF159" s="22"/>
      <c r="UUG159" s="22"/>
      <c r="UUH159" s="22"/>
      <c r="UUI159" s="22"/>
      <c r="UUJ159" s="22"/>
      <c r="UUK159" s="22"/>
      <c r="UUL159" s="22"/>
      <c r="UUM159" s="22"/>
      <c r="UUN159" s="22"/>
      <c r="UUO159" s="22"/>
      <c r="UUP159" s="22"/>
      <c r="UUQ159" s="22"/>
      <c r="UUR159" s="22"/>
      <c r="UUS159" s="22"/>
      <c r="UUT159" s="22"/>
      <c r="UUU159" s="22"/>
      <c r="UUV159" s="22"/>
      <c r="UUW159" s="22"/>
      <c r="UUX159" s="22"/>
      <c r="UUY159" s="22"/>
      <c r="UUZ159" s="22"/>
      <c r="UVA159" s="22"/>
      <c r="UVB159" s="22"/>
      <c r="UVC159" s="22"/>
      <c r="UVD159" s="22"/>
      <c r="UVE159" s="22"/>
      <c r="UVF159" s="22"/>
      <c r="UVG159" s="22"/>
      <c r="UVH159" s="22"/>
      <c r="UVI159" s="22"/>
      <c r="UVJ159" s="22"/>
      <c r="UVK159" s="22"/>
      <c r="UVL159" s="22"/>
      <c r="UVM159" s="22"/>
      <c r="UVN159" s="22"/>
      <c r="UVO159" s="22"/>
      <c r="UVP159" s="22"/>
      <c r="UVQ159" s="22"/>
      <c r="UVR159" s="22"/>
      <c r="UVS159" s="22"/>
      <c r="UVT159" s="22"/>
      <c r="UVU159" s="22"/>
      <c r="UVV159" s="22"/>
      <c r="UVW159" s="22"/>
      <c r="UVX159" s="22"/>
      <c r="UVY159" s="22"/>
      <c r="UVZ159" s="22"/>
      <c r="UWA159" s="22"/>
      <c r="UWB159" s="22"/>
      <c r="UWC159" s="22"/>
      <c r="UWD159" s="22"/>
      <c r="UWE159" s="22"/>
      <c r="UWF159" s="22"/>
      <c r="UWG159" s="22"/>
      <c r="UWH159" s="22"/>
      <c r="UWI159" s="22"/>
      <c r="UWJ159" s="22"/>
      <c r="UWK159" s="22"/>
      <c r="UWL159" s="22"/>
      <c r="UWM159" s="22"/>
      <c r="UWN159" s="22"/>
      <c r="UWO159" s="22"/>
      <c r="UWP159" s="22"/>
      <c r="UWQ159" s="22"/>
      <c r="UWR159" s="22"/>
      <c r="UWS159" s="22"/>
      <c r="UWT159" s="22"/>
      <c r="UWU159" s="22"/>
      <c r="UWV159" s="22"/>
      <c r="UWW159" s="22"/>
      <c r="UWX159" s="22"/>
      <c r="UWY159" s="22"/>
      <c r="UWZ159" s="22"/>
      <c r="UXA159" s="22"/>
      <c r="UXB159" s="22"/>
      <c r="UXC159" s="22"/>
      <c r="UXD159" s="22"/>
      <c r="UXE159" s="22"/>
      <c r="UXF159" s="22"/>
      <c r="UXG159" s="22"/>
      <c r="UXH159" s="22"/>
      <c r="UXI159" s="22"/>
      <c r="UXJ159" s="22"/>
      <c r="UXK159" s="22"/>
      <c r="UXL159" s="22"/>
      <c r="UXM159" s="22"/>
      <c r="UXN159" s="22"/>
      <c r="UXO159" s="22"/>
      <c r="UXP159" s="22"/>
      <c r="UXQ159" s="22"/>
      <c r="UXR159" s="22"/>
      <c r="UXS159" s="22"/>
      <c r="UXT159" s="22"/>
      <c r="UXU159" s="22"/>
      <c r="UXV159" s="22"/>
      <c r="UXW159" s="22"/>
      <c r="UXX159" s="22"/>
      <c r="UXY159" s="22"/>
      <c r="UXZ159" s="22"/>
      <c r="UYA159" s="22"/>
      <c r="UYB159" s="22"/>
      <c r="UYC159" s="22"/>
      <c r="UYD159" s="22"/>
      <c r="UYE159" s="22"/>
      <c r="UYF159" s="22"/>
      <c r="UYG159" s="22"/>
      <c r="UYH159" s="22"/>
      <c r="UYI159" s="22"/>
      <c r="UYJ159" s="22"/>
      <c r="UYK159" s="22"/>
      <c r="UYL159" s="22"/>
      <c r="UYM159" s="22"/>
      <c r="UYN159" s="22"/>
      <c r="UYO159" s="22"/>
      <c r="UYP159" s="22"/>
      <c r="UYQ159" s="22"/>
      <c r="UYR159" s="22"/>
      <c r="UYS159" s="22"/>
      <c r="UYT159" s="22"/>
      <c r="UYU159" s="22"/>
      <c r="UYV159" s="22"/>
      <c r="UYW159" s="22"/>
      <c r="UYX159" s="22"/>
      <c r="UYY159" s="22"/>
      <c r="UYZ159" s="22"/>
      <c r="UZA159" s="22"/>
      <c r="UZB159" s="22"/>
      <c r="UZC159" s="22"/>
      <c r="UZD159" s="22"/>
      <c r="UZE159" s="22"/>
      <c r="UZF159" s="22"/>
      <c r="UZG159" s="22"/>
      <c r="UZH159" s="22"/>
      <c r="UZI159" s="22"/>
      <c r="UZJ159" s="22"/>
      <c r="UZK159" s="22"/>
      <c r="UZL159" s="22"/>
      <c r="UZM159" s="22"/>
      <c r="UZN159" s="22"/>
      <c r="UZO159" s="22"/>
      <c r="UZP159" s="22"/>
      <c r="UZQ159" s="22"/>
      <c r="UZR159" s="22"/>
      <c r="UZS159" s="22"/>
      <c r="UZT159" s="22"/>
      <c r="UZU159" s="22"/>
      <c r="UZV159" s="22"/>
      <c r="UZW159" s="22"/>
      <c r="UZX159" s="22"/>
      <c r="UZY159" s="22"/>
      <c r="UZZ159" s="22"/>
      <c r="VAA159" s="22"/>
      <c r="VAB159" s="22"/>
      <c r="VAC159" s="22"/>
      <c r="VAD159" s="22"/>
      <c r="VAE159" s="22"/>
      <c r="VAF159" s="22"/>
      <c r="VAG159" s="22"/>
      <c r="VAH159" s="22"/>
      <c r="VAI159" s="22"/>
      <c r="VAJ159" s="22"/>
      <c r="VAK159" s="22"/>
      <c r="VAL159" s="22"/>
      <c r="VAM159" s="22"/>
      <c r="VAN159" s="22"/>
      <c r="VAO159" s="22"/>
      <c r="VAP159" s="22"/>
      <c r="VAQ159" s="22"/>
      <c r="VAR159" s="22"/>
      <c r="VAS159" s="22"/>
      <c r="VAT159" s="22"/>
      <c r="VAU159" s="22"/>
      <c r="VAV159" s="22"/>
      <c r="VAW159" s="22"/>
      <c r="VAX159" s="22"/>
      <c r="VAY159" s="22"/>
      <c r="VAZ159" s="22"/>
      <c r="VBA159" s="22"/>
      <c r="VBB159" s="22"/>
      <c r="VBC159" s="22"/>
      <c r="VBD159" s="22"/>
      <c r="VBE159" s="22"/>
      <c r="VBF159" s="22"/>
      <c r="VBG159" s="22"/>
      <c r="VBH159" s="22"/>
      <c r="VBI159" s="22"/>
      <c r="VBJ159" s="22"/>
      <c r="VBK159" s="22"/>
      <c r="VBL159" s="22"/>
      <c r="VBM159" s="22"/>
      <c r="VBN159" s="22"/>
      <c r="VBO159" s="22"/>
      <c r="VBP159" s="22"/>
      <c r="VBQ159" s="22"/>
      <c r="VBR159" s="22"/>
      <c r="VBS159" s="22"/>
      <c r="VBT159" s="22"/>
      <c r="VBU159" s="22"/>
      <c r="VBV159" s="22"/>
      <c r="VBW159" s="22"/>
      <c r="VBX159" s="22"/>
      <c r="VBY159" s="22"/>
      <c r="VBZ159" s="22"/>
      <c r="VCA159" s="22"/>
      <c r="VCB159" s="22"/>
      <c r="VCC159" s="22"/>
      <c r="VCD159" s="22"/>
      <c r="VCE159" s="22"/>
      <c r="VCF159" s="22"/>
      <c r="VCG159" s="22"/>
      <c r="VCH159" s="22"/>
      <c r="VCI159" s="22"/>
      <c r="VCJ159" s="22"/>
      <c r="VCK159" s="22"/>
      <c r="VCL159" s="22"/>
      <c r="VCM159" s="22"/>
      <c r="VCN159" s="22"/>
      <c r="VCO159" s="22"/>
      <c r="VCP159" s="22"/>
      <c r="VCQ159" s="22"/>
      <c r="VCR159" s="22"/>
      <c r="VCS159" s="22"/>
      <c r="VCT159" s="22"/>
      <c r="VCU159" s="22"/>
      <c r="VCV159" s="22"/>
      <c r="VCW159" s="22"/>
      <c r="VCX159" s="22"/>
      <c r="VCY159" s="22"/>
      <c r="VCZ159" s="22"/>
      <c r="VDA159" s="22"/>
      <c r="VDB159" s="22"/>
      <c r="VDC159" s="22"/>
      <c r="VDD159" s="22"/>
      <c r="VDE159" s="22"/>
      <c r="VDF159" s="22"/>
      <c r="VDG159" s="22"/>
      <c r="VDH159" s="22"/>
      <c r="VDI159" s="22"/>
      <c r="VDJ159" s="22"/>
      <c r="VDK159" s="22"/>
      <c r="VDL159" s="22"/>
      <c r="VDM159" s="22"/>
      <c r="VDN159" s="22"/>
      <c r="VDO159" s="22"/>
      <c r="VDP159" s="22"/>
      <c r="VDQ159" s="22"/>
      <c r="VDR159" s="22"/>
      <c r="VDS159" s="22"/>
      <c r="VDT159" s="22"/>
      <c r="VDU159" s="22"/>
      <c r="VDV159" s="22"/>
      <c r="VDW159" s="22"/>
      <c r="VDX159" s="22"/>
      <c r="VDY159" s="22"/>
      <c r="VDZ159" s="22"/>
      <c r="VEA159" s="22"/>
      <c r="VEB159" s="22"/>
      <c r="VEC159" s="22"/>
      <c r="VED159" s="22"/>
      <c r="VEE159" s="22"/>
      <c r="VEF159" s="22"/>
      <c r="VEG159" s="22"/>
      <c r="VEH159" s="22"/>
      <c r="VEI159" s="22"/>
      <c r="VEJ159" s="22"/>
      <c r="VEK159" s="22"/>
      <c r="VEL159" s="22"/>
      <c r="VEM159" s="22"/>
      <c r="VEN159" s="22"/>
      <c r="VEO159" s="22"/>
      <c r="VEP159" s="22"/>
      <c r="VEQ159" s="22"/>
      <c r="VER159" s="22"/>
      <c r="VES159" s="22"/>
      <c r="VET159" s="22"/>
      <c r="VEU159" s="22"/>
      <c r="VEV159" s="22"/>
      <c r="VEW159" s="22"/>
      <c r="VEX159" s="22"/>
      <c r="VEY159" s="22"/>
      <c r="VEZ159" s="22"/>
      <c r="VFA159" s="22"/>
      <c r="VFB159" s="22"/>
      <c r="VFC159" s="22"/>
      <c r="VFD159" s="22"/>
      <c r="VFE159" s="22"/>
      <c r="VFF159" s="22"/>
      <c r="VFG159" s="22"/>
      <c r="VFH159" s="22"/>
      <c r="VFI159" s="22"/>
      <c r="VFJ159" s="22"/>
      <c r="VFK159" s="22"/>
      <c r="VFL159" s="22"/>
      <c r="VFM159" s="22"/>
      <c r="VFN159" s="22"/>
      <c r="VFO159" s="22"/>
      <c r="VFP159" s="22"/>
      <c r="VFQ159" s="22"/>
      <c r="VFR159" s="22"/>
      <c r="VFS159" s="22"/>
      <c r="VFT159" s="22"/>
      <c r="VFU159" s="22"/>
      <c r="VFV159" s="22"/>
      <c r="VFW159" s="22"/>
      <c r="VFX159" s="22"/>
      <c r="VFY159" s="22"/>
      <c r="VFZ159" s="22"/>
      <c r="VGA159" s="22"/>
      <c r="VGB159" s="22"/>
      <c r="VGC159" s="22"/>
      <c r="VGD159" s="22"/>
      <c r="VGE159" s="22"/>
      <c r="VGF159" s="22"/>
      <c r="VGG159" s="22"/>
      <c r="VGH159" s="22"/>
      <c r="VGI159" s="22"/>
      <c r="VGJ159" s="22"/>
      <c r="VGK159" s="22"/>
      <c r="VGL159" s="22"/>
      <c r="VGM159" s="22"/>
      <c r="VGN159" s="22"/>
      <c r="VGO159" s="22"/>
      <c r="VGP159" s="22"/>
      <c r="VGQ159" s="22"/>
      <c r="VGR159" s="22"/>
      <c r="VGS159" s="22"/>
      <c r="VGT159" s="22"/>
      <c r="VGU159" s="22"/>
      <c r="VGV159" s="22"/>
      <c r="VGW159" s="22"/>
      <c r="VGX159" s="22"/>
      <c r="VGY159" s="22"/>
      <c r="VGZ159" s="22"/>
      <c r="VHA159" s="22"/>
      <c r="VHB159" s="22"/>
      <c r="VHC159" s="22"/>
      <c r="VHD159" s="22"/>
      <c r="VHE159" s="22"/>
      <c r="VHF159" s="22"/>
      <c r="VHG159" s="22"/>
      <c r="VHH159" s="22"/>
      <c r="VHI159" s="22"/>
      <c r="VHJ159" s="22"/>
      <c r="VHK159" s="22"/>
      <c r="VHL159" s="22"/>
      <c r="VHM159" s="22"/>
      <c r="VHN159" s="22"/>
      <c r="VHO159" s="22"/>
      <c r="VHP159" s="22"/>
      <c r="VHQ159" s="22"/>
      <c r="VHR159" s="22"/>
      <c r="VHS159" s="22"/>
      <c r="VHT159" s="22"/>
      <c r="VHU159" s="22"/>
      <c r="VHV159" s="22"/>
      <c r="VHW159" s="22"/>
      <c r="VHX159" s="22"/>
      <c r="VHY159" s="22"/>
      <c r="VHZ159" s="22"/>
      <c r="VIA159" s="22"/>
      <c r="VIB159" s="22"/>
      <c r="VIC159" s="22"/>
      <c r="VID159" s="22"/>
      <c r="VIE159" s="22"/>
      <c r="VIF159" s="22"/>
      <c r="VIG159" s="22"/>
      <c r="VIH159" s="22"/>
      <c r="VII159" s="22"/>
      <c r="VIJ159" s="22"/>
      <c r="VIK159" s="22"/>
      <c r="VIL159" s="22"/>
      <c r="VIM159" s="22"/>
      <c r="VIN159" s="22"/>
      <c r="VIO159" s="22"/>
      <c r="VIP159" s="22"/>
      <c r="VIQ159" s="22"/>
      <c r="VIR159" s="22"/>
      <c r="VIS159" s="22"/>
      <c r="VIT159" s="22"/>
      <c r="VIU159" s="22"/>
      <c r="VIV159" s="22"/>
      <c r="VIW159" s="22"/>
      <c r="VIX159" s="22"/>
      <c r="VIY159" s="22"/>
      <c r="VIZ159" s="22"/>
      <c r="VJA159" s="22"/>
      <c r="VJB159" s="22"/>
      <c r="VJC159" s="22"/>
      <c r="VJD159" s="22"/>
      <c r="VJE159" s="22"/>
      <c r="VJF159" s="22"/>
      <c r="VJG159" s="22"/>
      <c r="VJH159" s="22"/>
      <c r="VJI159" s="22"/>
      <c r="VJJ159" s="22"/>
      <c r="VJK159" s="22"/>
      <c r="VJL159" s="22"/>
      <c r="VJM159" s="22"/>
      <c r="VJN159" s="22"/>
      <c r="VJO159" s="22"/>
      <c r="VJP159" s="22"/>
      <c r="VJQ159" s="22"/>
      <c r="VJR159" s="22"/>
      <c r="VJS159" s="22"/>
      <c r="VJT159" s="22"/>
      <c r="VJU159" s="22"/>
      <c r="VJV159" s="22"/>
      <c r="VJW159" s="22"/>
      <c r="VJX159" s="22"/>
      <c r="VJY159" s="22"/>
      <c r="VJZ159" s="22"/>
      <c r="VKA159" s="22"/>
      <c r="VKB159" s="22"/>
      <c r="VKC159" s="22"/>
      <c r="VKD159" s="22"/>
      <c r="VKE159" s="22"/>
      <c r="VKF159" s="22"/>
      <c r="VKG159" s="22"/>
      <c r="VKH159" s="22"/>
      <c r="VKI159" s="22"/>
      <c r="VKJ159" s="22"/>
      <c r="VKK159" s="22"/>
      <c r="VKL159" s="22"/>
      <c r="VKM159" s="22"/>
      <c r="VKN159" s="22"/>
      <c r="VKO159" s="22"/>
      <c r="VKP159" s="22"/>
      <c r="VKQ159" s="22"/>
      <c r="VKR159" s="22"/>
      <c r="VKS159" s="22"/>
      <c r="VKT159" s="22"/>
      <c r="VKU159" s="22"/>
      <c r="VKV159" s="22"/>
      <c r="VKW159" s="22"/>
      <c r="VKX159" s="22"/>
      <c r="VKY159" s="22"/>
      <c r="VKZ159" s="22"/>
      <c r="VLA159" s="22"/>
      <c r="VLB159" s="22"/>
      <c r="VLC159" s="22"/>
      <c r="VLD159" s="22"/>
      <c r="VLE159" s="22"/>
      <c r="VLF159" s="22"/>
      <c r="VLG159" s="22"/>
      <c r="VLH159" s="22"/>
      <c r="VLI159" s="22"/>
      <c r="VLJ159" s="22"/>
      <c r="VLK159" s="22"/>
      <c r="VLL159" s="22"/>
      <c r="VLM159" s="22"/>
      <c r="VLN159" s="22"/>
      <c r="VLO159" s="22"/>
      <c r="VLP159" s="22"/>
      <c r="VLQ159" s="22"/>
      <c r="VLR159" s="22"/>
      <c r="VLS159" s="22"/>
      <c r="VLT159" s="22"/>
      <c r="VLU159" s="22"/>
      <c r="VLV159" s="22"/>
      <c r="VLW159" s="22"/>
      <c r="VLX159" s="22"/>
      <c r="VLY159" s="22"/>
      <c r="VLZ159" s="22"/>
      <c r="VMA159" s="22"/>
      <c r="VMB159" s="22"/>
      <c r="VMC159" s="22"/>
      <c r="VMD159" s="22"/>
      <c r="VME159" s="22"/>
      <c r="VMF159" s="22"/>
      <c r="VMG159" s="22"/>
      <c r="VMH159" s="22"/>
      <c r="VMI159" s="22"/>
      <c r="VMJ159" s="22"/>
      <c r="VMK159" s="22"/>
      <c r="VML159" s="22"/>
      <c r="VMM159" s="22"/>
      <c r="VMN159" s="22"/>
      <c r="VMO159" s="22"/>
      <c r="VMP159" s="22"/>
      <c r="VMQ159" s="22"/>
      <c r="VMR159" s="22"/>
      <c r="VMS159" s="22"/>
      <c r="VMT159" s="22"/>
      <c r="VMU159" s="22"/>
      <c r="VMV159" s="22"/>
      <c r="VMW159" s="22"/>
      <c r="VMX159" s="22"/>
      <c r="VMY159" s="22"/>
      <c r="VMZ159" s="22"/>
      <c r="VNA159" s="22"/>
      <c r="VNB159" s="22"/>
      <c r="VNC159" s="22"/>
      <c r="VND159" s="22"/>
      <c r="VNE159" s="22"/>
      <c r="VNF159" s="22"/>
      <c r="VNG159" s="22"/>
      <c r="VNH159" s="22"/>
      <c r="VNI159" s="22"/>
      <c r="VNJ159" s="22"/>
      <c r="VNK159" s="22"/>
      <c r="VNL159" s="22"/>
      <c r="VNM159" s="22"/>
      <c r="VNN159" s="22"/>
      <c r="VNO159" s="22"/>
      <c r="VNP159" s="22"/>
      <c r="VNQ159" s="22"/>
      <c r="VNR159" s="22"/>
      <c r="VNS159" s="22"/>
      <c r="VNT159" s="22"/>
      <c r="VNU159" s="22"/>
      <c r="VNV159" s="22"/>
      <c r="VNW159" s="22"/>
      <c r="VNX159" s="22"/>
      <c r="VNY159" s="22"/>
      <c r="VNZ159" s="22"/>
      <c r="VOA159" s="22"/>
      <c r="VOB159" s="22"/>
      <c r="VOC159" s="22"/>
      <c r="VOD159" s="22"/>
      <c r="VOE159" s="22"/>
      <c r="VOF159" s="22"/>
      <c r="VOG159" s="22"/>
      <c r="VOH159" s="22"/>
      <c r="VOI159" s="22"/>
      <c r="VOJ159" s="22"/>
      <c r="VOK159" s="22"/>
      <c r="VOL159" s="22"/>
      <c r="VOM159" s="22"/>
      <c r="VON159" s="22"/>
      <c r="VOO159" s="22"/>
      <c r="VOP159" s="22"/>
      <c r="VOQ159" s="22"/>
      <c r="VOR159" s="22"/>
      <c r="VOS159" s="22"/>
      <c r="VOT159" s="22"/>
      <c r="VOU159" s="22"/>
      <c r="VOV159" s="22"/>
      <c r="VOW159" s="22"/>
      <c r="VOX159" s="22"/>
      <c r="VOY159" s="22"/>
      <c r="VOZ159" s="22"/>
      <c r="VPA159" s="22"/>
      <c r="VPB159" s="22"/>
      <c r="VPC159" s="22"/>
      <c r="VPD159" s="22"/>
      <c r="VPE159" s="22"/>
      <c r="VPF159" s="22"/>
      <c r="VPG159" s="22"/>
      <c r="VPH159" s="22"/>
      <c r="VPI159" s="22"/>
      <c r="VPJ159" s="22"/>
      <c r="VPK159" s="22"/>
      <c r="VPL159" s="22"/>
      <c r="VPM159" s="22"/>
      <c r="VPN159" s="22"/>
      <c r="VPO159" s="22"/>
      <c r="VPP159" s="22"/>
      <c r="VPQ159" s="22"/>
      <c r="VPR159" s="22"/>
      <c r="VPS159" s="22"/>
      <c r="VPT159" s="22"/>
      <c r="VPU159" s="22"/>
      <c r="VPV159" s="22"/>
      <c r="VPW159" s="22"/>
      <c r="VPX159" s="22"/>
      <c r="VPY159" s="22"/>
      <c r="VPZ159" s="22"/>
      <c r="VQA159" s="22"/>
      <c r="VQB159" s="22"/>
      <c r="VQC159" s="22"/>
      <c r="VQD159" s="22"/>
      <c r="VQE159" s="22"/>
      <c r="VQF159" s="22"/>
      <c r="VQG159" s="22"/>
      <c r="VQH159" s="22"/>
      <c r="VQI159" s="22"/>
      <c r="VQJ159" s="22"/>
      <c r="VQK159" s="22"/>
      <c r="VQL159" s="22"/>
      <c r="VQM159" s="22"/>
      <c r="VQN159" s="22"/>
      <c r="VQO159" s="22"/>
      <c r="VQP159" s="22"/>
      <c r="VQQ159" s="22"/>
      <c r="VQR159" s="22"/>
      <c r="VQS159" s="22"/>
      <c r="VQT159" s="22"/>
      <c r="VQU159" s="22"/>
      <c r="VQV159" s="22"/>
      <c r="VQW159" s="22"/>
      <c r="VQX159" s="22"/>
      <c r="VQY159" s="22"/>
      <c r="VQZ159" s="22"/>
      <c r="VRA159" s="22"/>
      <c r="VRB159" s="22"/>
      <c r="VRC159" s="22"/>
      <c r="VRD159" s="22"/>
      <c r="VRE159" s="22"/>
      <c r="VRF159" s="22"/>
      <c r="VRG159" s="22"/>
      <c r="VRH159" s="22"/>
      <c r="VRI159" s="22"/>
      <c r="VRJ159" s="22"/>
      <c r="VRK159" s="22"/>
      <c r="VRL159" s="22"/>
      <c r="VRM159" s="22"/>
      <c r="VRN159" s="22"/>
      <c r="VRO159" s="22"/>
      <c r="VRP159" s="22"/>
      <c r="VRQ159" s="22"/>
      <c r="VRR159" s="22"/>
      <c r="VRS159" s="22"/>
      <c r="VRT159" s="22"/>
      <c r="VRU159" s="22"/>
      <c r="VRV159" s="22"/>
      <c r="VRW159" s="22"/>
      <c r="VRX159" s="22"/>
      <c r="VRY159" s="22"/>
      <c r="VRZ159" s="22"/>
      <c r="VSA159" s="22"/>
      <c r="VSB159" s="22"/>
      <c r="VSC159" s="22"/>
      <c r="VSD159" s="22"/>
      <c r="VSE159" s="22"/>
      <c r="VSF159" s="22"/>
      <c r="VSG159" s="22"/>
      <c r="VSH159" s="22"/>
      <c r="VSI159" s="22"/>
      <c r="VSJ159" s="22"/>
      <c r="VSK159" s="22"/>
      <c r="VSL159" s="22"/>
      <c r="VSM159" s="22"/>
      <c r="VSN159" s="22"/>
      <c r="VSO159" s="22"/>
      <c r="VSP159" s="22"/>
      <c r="VSQ159" s="22"/>
      <c r="VSR159" s="22"/>
      <c r="VSS159" s="22"/>
      <c r="VST159" s="22"/>
      <c r="VSU159" s="22"/>
      <c r="VSV159" s="22"/>
      <c r="VSW159" s="22"/>
      <c r="VSX159" s="22"/>
      <c r="VSY159" s="22"/>
      <c r="VSZ159" s="22"/>
      <c r="VTA159" s="22"/>
      <c r="VTB159" s="22"/>
      <c r="VTC159" s="22"/>
      <c r="VTD159" s="22"/>
      <c r="VTE159" s="22"/>
      <c r="VTF159" s="22"/>
      <c r="VTG159" s="22"/>
      <c r="VTH159" s="22"/>
      <c r="VTI159" s="22"/>
      <c r="VTJ159" s="22"/>
      <c r="VTK159" s="22"/>
      <c r="VTL159" s="22"/>
      <c r="VTM159" s="22"/>
      <c r="VTN159" s="22"/>
      <c r="VTO159" s="22"/>
      <c r="VTP159" s="22"/>
      <c r="VTQ159" s="22"/>
      <c r="VTR159" s="22"/>
      <c r="VTS159" s="22"/>
      <c r="VTT159" s="22"/>
      <c r="VTU159" s="22"/>
      <c r="VTV159" s="22"/>
      <c r="VTW159" s="22"/>
      <c r="VTX159" s="22"/>
      <c r="VTY159" s="22"/>
      <c r="VTZ159" s="22"/>
      <c r="VUA159" s="22"/>
      <c r="VUB159" s="22"/>
      <c r="VUC159" s="22"/>
      <c r="VUD159" s="22"/>
      <c r="VUE159" s="22"/>
      <c r="VUF159" s="22"/>
      <c r="VUG159" s="22"/>
      <c r="VUH159" s="22"/>
      <c r="VUI159" s="22"/>
      <c r="VUJ159" s="22"/>
      <c r="VUK159" s="22"/>
      <c r="VUL159" s="22"/>
      <c r="VUM159" s="22"/>
      <c r="VUN159" s="22"/>
      <c r="VUO159" s="22"/>
      <c r="VUP159" s="22"/>
      <c r="VUQ159" s="22"/>
      <c r="VUR159" s="22"/>
      <c r="VUS159" s="22"/>
      <c r="VUT159" s="22"/>
      <c r="VUU159" s="22"/>
      <c r="VUV159" s="22"/>
      <c r="VUW159" s="22"/>
      <c r="VUX159" s="22"/>
      <c r="VUY159" s="22"/>
      <c r="VUZ159" s="22"/>
      <c r="VVA159" s="22"/>
      <c r="VVB159" s="22"/>
      <c r="VVC159" s="22"/>
      <c r="VVD159" s="22"/>
      <c r="VVE159" s="22"/>
      <c r="VVF159" s="22"/>
      <c r="VVG159" s="22"/>
      <c r="VVH159" s="22"/>
      <c r="VVI159" s="22"/>
      <c r="VVJ159" s="22"/>
      <c r="VVK159" s="22"/>
      <c r="VVL159" s="22"/>
      <c r="VVM159" s="22"/>
      <c r="VVN159" s="22"/>
      <c r="VVO159" s="22"/>
      <c r="VVP159" s="22"/>
      <c r="VVQ159" s="22"/>
      <c r="VVR159" s="22"/>
      <c r="VVS159" s="22"/>
      <c r="VVT159" s="22"/>
      <c r="VVU159" s="22"/>
      <c r="VVV159" s="22"/>
      <c r="VVW159" s="22"/>
      <c r="VVX159" s="22"/>
      <c r="VVY159" s="22"/>
      <c r="VVZ159" s="22"/>
      <c r="VWA159" s="22"/>
      <c r="VWB159" s="22"/>
      <c r="VWC159" s="22"/>
      <c r="VWD159" s="22"/>
      <c r="VWE159" s="22"/>
      <c r="VWF159" s="22"/>
      <c r="VWG159" s="22"/>
      <c r="VWH159" s="22"/>
      <c r="VWI159" s="22"/>
      <c r="VWJ159" s="22"/>
      <c r="VWK159" s="22"/>
      <c r="VWL159" s="22"/>
      <c r="VWM159" s="22"/>
      <c r="VWN159" s="22"/>
      <c r="VWO159" s="22"/>
      <c r="VWP159" s="22"/>
      <c r="VWQ159" s="22"/>
      <c r="VWR159" s="22"/>
      <c r="VWS159" s="22"/>
      <c r="VWT159" s="22"/>
      <c r="VWU159" s="22"/>
      <c r="VWV159" s="22"/>
      <c r="VWW159" s="22"/>
      <c r="VWX159" s="22"/>
      <c r="VWY159" s="22"/>
      <c r="VWZ159" s="22"/>
      <c r="VXA159" s="22"/>
      <c r="VXB159" s="22"/>
      <c r="VXC159" s="22"/>
      <c r="VXD159" s="22"/>
      <c r="VXE159" s="22"/>
      <c r="VXF159" s="22"/>
      <c r="VXG159" s="22"/>
      <c r="VXH159" s="22"/>
      <c r="VXI159" s="22"/>
      <c r="VXJ159" s="22"/>
      <c r="VXK159" s="22"/>
      <c r="VXL159" s="22"/>
      <c r="VXM159" s="22"/>
      <c r="VXN159" s="22"/>
      <c r="VXO159" s="22"/>
      <c r="VXP159" s="22"/>
      <c r="VXQ159" s="22"/>
      <c r="VXR159" s="22"/>
      <c r="VXS159" s="22"/>
      <c r="VXT159" s="22"/>
      <c r="VXU159" s="22"/>
      <c r="VXV159" s="22"/>
      <c r="VXW159" s="22"/>
      <c r="VXX159" s="22"/>
      <c r="VXY159" s="22"/>
      <c r="VXZ159" s="22"/>
      <c r="VYA159" s="22"/>
      <c r="VYB159" s="22"/>
      <c r="VYC159" s="22"/>
      <c r="VYD159" s="22"/>
      <c r="VYE159" s="22"/>
      <c r="VYF159" s="22"/>
      <c r="VYG159" s="22"/>
      <c r="VYH159" s="22"/>
      <c r="VYI159" s="22"/>
      <c r="VYJ159" s="22"/>
      <c r="VYK159" s="22"/>
      <c r="VYL159" s="22"/>
      <c r="VYM159" s="22"/>
      <c r="VYN159" s="22"/>
      <c r="VYO159" s="22"/>
      <c r="VYP159" s="22"/>
      <c r="VYQ159" s="22"/>
      <c r="VYR159" s="22"/>
      <c r="VYS159" s="22"/>
      <c r="VYT159" s="22"/>
      <c r="VYU159" s="22"/>
      <c r="VYV159" s="22"/>
      <c r="VYW159" s="22"/>
      <c r="VYX159" s="22"/>
      <c r="VYY159" s="22"/>
      <c r="VYZ159" s="22"/>
      <c r="VZA159" s="22"/>
      <c r="VZB159" s="22"/>
      <c r="VZC159" s="22"/>
      <c r="VZD159" s="22"/>
      <c r="VZE159" s="22"/>
      <c r="VZF159" s="22"/>
      <c r="VZG159" s="22"/>
      <c r="VZH159" s="22"/>
      <c r="VZI159" s="22"/>
      <c r="VZJ159" s="22"/>
      <c r="VZK159" s="22"/>
      <c r="VZL159" s="22"/>
      <c r="VZM159" s="22"/>
      <c r="VZN159" s="22"/>
      <c r="VZO159" s="22"/>
      <c r="VZP159" s="22"/>
      <c r="VZQ159" s="22"/>
      <c r="VZR159" s="22"/>
      <c r="VZS159" s="22"/>
      <c r="VZT159" s="22"/>
      <c r="VZU159" s="22"/>
      <c r="VZV159" s="22"/>
      <c r="VZW159" s="22"/>
      <c r="VZX159" s="22"/>
      <c r="VZY159" s="22"/>
      <c r="VZZ159" s="22"/>
      <c r="WAA159" s="22"/>
      <c r="WAB159" s="22"/>
      <c r="WAC159" s="22"/>
      <c r="WAD159" s="22"/>
      <c r="WAE159" s="22"/>
      <c r="WAF159" s="22"/>
      <c r="WAG159" s="22"/>
      <c r="WAH159" s="22"/>
      <c r="WAI159" s="22"/>
      <c r="WAJ159" s="22"/>
      <c r="WAK159" s="22"/>
      <c r="WAL159" s="22"/>
      <c r="WAM159" s="22"/>
      <c r="WAN159" s="22"/>
      <c r="WAO159" s="22"/>
      <c r="WAP159" s="22"/>
      <c r="WAQ159" s="22"/>
      <c r="WAR159" s="22"/>
      <c r="WAS159" s="22"/>
      <c r="WAT159" s="22"/>
      <c r="WAU159" s="22"/>
      <c r="WAV159" s="22"/>
      <c r="WAW159" s="22"/>
      <c r="WAX159" s="22"/>
      <c r="WAY159" s="22"/>
      <c r="WAZ159" s="22"/>
      <c r="WBA159" s="22"/>
      <c r="WBB159" s="22"/>
      <c r="WBC159" s="22"/>
      <c r="WBD159" s="22"/>
      <c r="WBE159" s="22"/>
      <c r="WBF159" s="22"/>
      <c r="WBG159" s="22"/>
      <c r="WBH159" s="22"/>
      <c r="WBI159" s="22"/>
      <c r="WBJ159" s="22"/>
      <c r="WBK159" s="22"/>
      <c r="WBL159" s="22"/>
      <c r="WBM159" s="22"/>
      <c r="WBN159" s="22"/>
      <c r="WBO159" s="22"/>
      <c r="WBP159" s="22"/>
      <c r="WBQ159" s="22"/>
      <c r="WBR159" s="22"/>
      <c r="WBS159" s="22"/>
      <c r="WBT159" s="22"/>
      <c r="WBU159" s="22"/>
      <c r="WBV159" s="22"/>
      <c r="WBW159" s="22"/>
      <c r="WBX159" s="22"/>
      <c r="WBY159" s="22"/>
      <c r="WBZ159" s="22"/>
      <c r="WCA159" s="22"/>
      <c r="WCB159" s="22"/>
      <c r="WCC159" s="22"/>
      <c r="WCD159" s="22"/>
      <c r="WCE159" s="22"/>
      <c r="WCF159" s="22"/>
      <c r="WCG159" s="22"/>
      <c r="WCH159" s="22"/>
      <c r="WCI159" s="22"/>
      <c r="WCJ159" s="22"/>
      <c r="WCK159" s="22"/>
      <c r="WCL159" s="22"/>
      <c r="WCM159" s="22"/>
      <c r="WCN159" s="22"/>
      <c r="WCO159" s="22"/>
      <c r="WCP159" s="22"/>
      <c r="WCQ159" s="22"/>
      <c r="WCR159" s="22"/>
      <c r="WCS159" s="22"/>
      <c r="WCT159" s="22"/>
      <c r="WCU159" s="22"/>
      <c r="WCV159" s="22"/>
      <c r="WCW159" s="22"/>
      <c r="WCX159" s="22"/>
      <c r="WCY159" s="22"/>
      <c r="WCZ159" s="22"/>
      <c r="WDA159" s="22"/>
      <c r="WDB159" s="22"/>
      <c r="WDC159" s="22"/>
      <c r="WDD159" s="22"/>
      <c r="WDE159" s="22"/>
      <c r="WDF159" s="22"/>
      <c r="WDG159" s="22"/>
      <c r="WDH159" s="22"/>
      <c r="WDI159" s="22"/>
      <c r="WDJ159" s="22"/>
      <c r="WDK159" s="22"/>
      <c r="WDL159" s="22"/>
      <c r="WDM159" s="22"/>
      <c r="WDN159" s="22"/>
      <c r="WDO159" s="22"/>
      <c r="WDP159" s="22"/>
      <c r="WDQ159" s="22"/>
      <c r="WDR159" s="22"/>
      <c r="WDS159" s="22"/>
      <c r="WDT159" s="22"/>
      <c r="WDU159" s="22"/>
      <c r="WDV159" s="22"/>
      <c r="WDW159" s="22"/>
      <c r="WDX159" s="22"/>
      <c r="WDY159" s="22"/>
      <c r="WDZ159" s="22"/>
      <c r="WEA159" s="22"/>
      <c r="WEB159" s="22"/>
      <c r="WEC159" s="22"/>
      <c r="WED159" s="22"/>
      <c r="WEE159" s="22"/>
      <c r="WEF159" s="22"/>
      <c r="WEG159" s="22"/>
      <c r="WEH159" s="22"/>
      <c r="WEI159" s="22"/>
      <c r="WEJ159" s="22"/>
      <c r="WEK159" s="22"/>
      <c r="WEL159" s="22"/>
      <c r="WEM159" s="22"/>
      <c r="WEN159" s="22"/>
      <c r="WEO159" s="22"/>
      <c r="WEP159" s="22"/>
      <c r="WEQ159" s="22"/>
      <c r="WER159" s="22"/>
      <c r="WES159" s="22"/>
      <c r="WET159" s="22"/>
      <c r="WEU159" s="22"/>
      <c r="WEV159" s="22"/>
      <c r="WEW159" s="22"/>
      <c r="WEX159" s="22"/>
      <c r="WEY159" s="22"/>
      <c r="WEZ159" s="22"/>
      <c r="WFA159" s="22"/>
      <c r="WFB159" s="22"/>
      <c r="WFC159" s="22"/>
      <c r="WFD159" s="22"/>
      <c r="WFE159" s="22"/>
      <c r="WFF159" s="22"/>
      <c r="WFG159" s="22"/>
      <c r="WFH159" s="22"/>
      <c r="WFI159" s="22"/>
      <c r="WFJ159" s="22"/>
      <c r="WFK159" s="22"/>
      <c r="WFL159" s="22"/>
      <c r="WFM159" s="22"/>
      <c r="WFN159" s="22"/>
      <c r="WFO159" s="22"/>
      <c r="WFP159" s="22"/>
      <c r="WFQ159" s="22"/>
      <c r="WFR159" s="22"/>
      <c r="WFS159" s="22"/>
      <c r="WFT159" s="22"/>
      <c r="WFU159" s="22"/>
      <c r="WFV159" s="22"/>
      <c r="WFW159" s="22"/>
      <c r="WFX159" s="22"/>
      <c r="WFY159" s="22"/>
      <c r="WFZ159" s="22"/>
      <c r="WGA159" s="22"/>
      <c r="WGB159" s="22"/>
      <c r="WGC159" s="22"/>
      <c r="WGD159" s="22"/>
      <c r="WGE159" s="22"/>
      <c r="WGF159" s="22"/>
      <c r="WGG159" s="22"/>
      <c r="WGH159" s="22"/>
      <c r="WGI159" s="22"/>
      <c r="WGJ159" s="22"/>
      <c r="WGK159" s="22"/>
      <c r="WGL159" s="22"/>
      <c r="WGM159" s="22"/>
      <c r="WGN159" s="22"/>
      <c r="WGO159" s="22"/>
      <c r="WGP159" s="22"/>
      <c r="WGQ159" s="22"/>
      <c r="WGR159" s="22"/>
      <c r="WGS159" s="22"/>
      <c r="WGT159" s="22"/>
      <c r="WGU159" s="22"/>
      <c r="WGV159" s="22"/>
      <c r="WGW159" s="22"/>
      <c r="WGX159" s="22"/>
      <c r="WGY159" s="22"/>
      <c r="WGZ159" s="22"/>
      <c r="WHA159" s="22"/>
      <c r="WHB159" s="22"/>
      <c r="WHC159" s="22"/>
      <c r="WHD159" s="22"/>
      <c r="WHE159" s="22"/>
      <c r="WHF159" s="22"/>
      <c r="WHG159" s="22"/>
      <c r="WHH159" s="22"/>
      <c r="WHI159" s="22"/>
      <c r="WHJ159" s="22"/>
      <c r="WHK159" s="22"/>
      <c r="WHL159" s="22"/>
      <c r="WHM159" s="22"/>
      <c r="WHN159" s="22"/>
      <c r="WHO159" s="22"/>
      <c r="WHP159" s="22"/>
      <c r="WHQ159" s="22"/>
      <c r="WHR159" s="22"/>
      <c r="WHS159" s="22"/>
      <c r="WHT159" s="22"/>
      <c r="WHU159" s="22"/>
      <c r="WHV159" s="22"/>
      <c r="WHW159" s="22"/>
      <c r="WHX159" s="22"/>
      <c r="WHY159" s="22"/>
      <c r="WHZ159" s="22"/>
      <c r="WIA159" s="22"/>
      <c r="WIB159" s="22"/>
      <c r="WIC159" s="22"/>
      <c r="WID159" s="22"/>
      <c r="WIE159" s="22"/>
      <c r="WIF159" s="22"/>
      <c r="WIG159" s="22"/>
      <c r="WIH159" s="22"/>
      <c r="WII159" s="22"/>
      <c r="WIJ159" s="22"/>
      <c r="WIK159" s="22"/>
      <c r="WIL159" s="22"/>
      <c r="WIM159" s="22"/>
      <c r="WIN159" s="22"/>
      <c r="WIO159" s="22"/>
      <c r="WIP159" s="22"/>
      <c r="WIQ159" s="22"/>
      <c r="WIR159" s="22"/>
      <c r="WIS159" s="22"/>
      <c r="WIT159" s="22"/>
      <c r="WIU159" s="22"/>
      <c r="WIV159" s="22"/>
      <c r="WIW159" s="22"/>
      <c r="WIX159" s="22"/>
      <c r="WIY159" s="22"/>
      <c r="WIZ159" s="22"/>
      <c r="WJA159" s="22"/>
      <c r="WJB159" s="22"/>
      <c r="WJC159" s="22"/>
      <c r="WJD159" s="22"/>
      <c r="WJE159" s="22"/>
      <c r="WJF159" s="22"/>
      <c r="WJG159" s="22"/>
      <c r="WJH159" s="22"/>
      <c r="WJI159" s="22"/>
      <c r="WJJ159" s="22"/>
      <c r="WJK159" s="22"/>
      <c r="WJL159" s="22"/>
      <c r="WJM159" s="22"/>
      <c r="WJN159" s="22"/>
      <c r="WJO159" s="22"/>
      <c r="WJP159" s="22"/>
      <c r="WJQ159" s="22"/>
      <c r="WJR159" s="22"/>
      <c r="WJS159" s="22"/>
      <c r="WJT159" s="22"/>
      <c r="WJU159" s="22"/>
      <c r="WJV159" s="22"/>
      <c r="WJW159" s="22"/>
      <c r="WJX159" s="22"/>
      <c r="WJY159" s="22"/>
      <c r="WJZ159" s="22"/>
      <c r="WKA159" s="22"/>
      <c r="WKB159" s="22"/>
      <c r="WKC159" s="22"/>
      <c r="WKD159" s="22"/>
      <c r="WKE159" s="22"/>
      <c r="WKF159" s="22"/>
      <c r="WKG159" s="22"/>
      <c r="WKH159" s="22"/>
      <c r="WKI159" s="22"/>
      <c r="WKJ159" s="22"/>
      <c r="WKK159" s="22"/>
      <c r="WKL159" s="22"/>
      <c r="WKM159" s="22"/>
      <c r="WKN159" s="22"/>
      <c r="WKO159" s="22"/>
      <c r="WKP159" s="22"/>
      <c r="WKQ159" s="22"/>
      <c r="WKR159" s="22"/>
      <c r="WKS159" s="22"/>
      <c r="WKT159" s="22"/>
      <c r="WKU159" s="22"/>
      <c r="WKV159" s="22"/>
      <c r="WKW159" s="22"/>
      <c r="WKX159" s="22"/>
      <c r="WKY159" s="22"/>
      <c r="WKZ159" s="22"/>
      <c r="WLA159" s="22"/>
      <c r="WLB159" s="22"/>
      <c r="WLC159" s="22"/>
      <c r="WLD159" s="22"/>
      <c r="WLE159" s="22"/>
      <c r="WLF159" s="22"/>
      <c r="WLG159" s="22"/>
      <c r="WLH159" s="22"/>
      <c r="WLI159" s="22"/>
      <c r="WLJ159" s="22"/>
      <c r="WLK159" s="22"/>
      <c r="WLL159" s="22"/>
      <c r="WLM159" s="22"/>
      <c r="WLN159" s="22"/>
      <c r="WLO159" s="22"/>
      <c r="WLP159" s="22"/>
      <c r="WLQ159" s="22"/>
      <c r="WLR159" s="22"/>
      <c r="WLS159" s="22"/>
      <c r="WLT159" s="22"/>
      <c r="WLU159" s="22"/>
      <c r="WLV159" s="22"/>
      <c r="WLW159" s="22"/>
      <c r="WLX159" s="22"/>
      <c r="WLY159" s="22"/>
      <c r="WLZ159" s="22"/>
      <c r="WMA159" s="22"/>
      <c r="WMB159" s="22"/>
      <c r="WMC159" s="22"/>
      <c r="WMD159" s="22"/>
      <c r="WME159" s="22"/>
      <c r="WMF159" s="22"/>
      <c r="WMG159" s="22"/>
      <c r="WMH159" s="22"/>
      <c r="WMI159" s="22"/>
      <c r="WMJ159" s="22"/>
      <c r="WMK159" s="22"/>
      <c r="WML159" s="22"/>
      <c r="WMM159" s="22"/>
      <c r="WMN159" s="22"/>
      <c r="WMO159" s="22"/>
      <c r="WMP159" s="22"/>
      <c r="WMQ159" s="22"/>
      <c r="WMR159" s="22"/>
      <c r="WMS159" s="22"/>
      <c r="WMT159" s="22"/>
      <c r="WMU159" s="22"/>
      <c r="WMV159" s="22"/>
      <c r="WMW159" s="22"/>
      <c r="WMX159" s="22"/>
      <c r="WMY159" s="22"/>
      <c r="WMZ159" s="22"/>
      <c r="WNA159" s="22"/>
      <c r="WNB159" s="22"/>
      <c r="WNC159" s="22"/>
      <c r="WND159" s="22"/>
      <c r="WNE159" s="22"/>
      <c r="WNF159" s="22"/>
      <c r="WNG159" s="22"/>
      <c r="WNH159" s="22"/>
      <c r="WNI159" s="22"/>
      <c r="WNJ159" s="22"/>
      <c r="WNK159" s="22"/>
      <c r="WNL159" s="22"/>
      <c r="WNM159" s="22"/>
      <c r="WNN159" s="22"/>
      <c r="WNO159" s="22"/>
      <c r="WNP159" s="22"/>
      <c r="WNQ159" s="22"/>
      <c r="WNR159" s="22"/>
      <c r="WNS159" s="22"/>
      <c r="WNT159" s="22"/>
      <c r="WNU159" s="22"/>
      <c r="WNV159" s="22"/>
      <c r="WNW159" s="22"/>
      <c r="WNX159" s="22"/>
      <c r="WNY159" s="22"/>
      <c r="WNZ159" s="22"/>
      <c r="WOA159" s="22"/>
      <c r="WOB159" s="22"/>
      <c r="WOC159" s="22"/>
      <c r="WOD159" s="22"/>
      <c r="WOE159" s="22"/>
      <c r="WOF159" s="22"/>
      <c r="WOG159" s="22"/>
      <c r="WOH159" s="22"/>
      <c r="WOI159" s="22"/>
      <c r="WOJ159" s="22"/>
      <c r="WOK159" s="22"/>
      <c r="WOL159" s="22"/>
      <c r="WOM159" s="22"/>
      <c r="WON159" s="22"/>
      <c r="WOO159" s="22"/>
      <c r="WOP159" s="22"/>
      <c r="WOQ159" s="22"/>
      <c r="WOR159" s="22"/>
      <c r="WOS159" s="22"/>
      <c r="WOT159" s="22"/>
      <c r="WOU159" s="22"/>
      <c r="WOV159" s="22"/>
      <c r="WOW159" s="22"/>
      <c r="WOX159" s="22"/>
      <c r="WOY159" s="22"/>
      <c r="WOZ159" s="22"/>
      <c r="WPA159" s="22"/>
      <c r="WPB159" s="22"/>
      <c r="WPC159" s="22"/>
      <c r="WPD159" s="22"/>
      <c r="WPE159" s="22"/>
      <c r="WPF159" s="22"/>
      <c r="WPG159" s="22"/>
      <c r="WPH159" s="22"/>
      <c r="WPI159" s="22"/>
      <c r="WPJ159" s="22"/>
      <c r="WPK159" s="22"/>
      <c r="WPL159" s="22"/>
      <c r="WPM159" s="22"/>
      <c r="WPN159" s="22"/>
      <c r="WPO159" s="22"/>
      <c r="WPP159" s="22"/>
      <c r="WPQ159" s="22"/>
      <c r="WPR159" s="22"/>
      <c r="WPS159" s="22"/>
      <c r="WPT159" s="22"/>
      <c r="WPU159" s="22"/>
      <c r="WPV159" s="22"/>
      <c r="WPW159" s="22"/>
      <c r="WPX159" s="22"/>
      <c r="WPY159" s="22"/>
      <c r="WPZ159" s="22"/>
      <c r="WQA159" s="22"/>
      <c r="WQB159" s="22"/>
      <c r="WQC159" s="22"/>
      <c r="WQD159" s="22"/>
      <c r="WQE159" s="22"/>
      <c r="WQF159" s="22"/>
      <c r="WQG159" s="22"/>
      <c r="WQH159" s="22"/>
      <c r="WQI159" s="22"/>
      <c r="WQJ159" s="22"/>
      <c r="WQK159" s="22"/>
      <c r="WQL159" s="22"/>
      <c r="WQM159" s="22"/>
      <c r="WQN159" s="22"/>
      <c r="WQO159" s="22"/>
      <c r="WQP159" s="22"/>
      <c r="WQQ159" s="22"/>
      <c r="WQR159" s="22"/>
      <c r="WQS159" s="22"/>
      <c r="WQT159" s="22"/>
      <c r="WQU159" s="22"/>
      <c r="WQV159" s="22"/>
      <c r="WQW159" s="22"/>
      <c r="WQX159" s="22"/>
      <c r="WQY159" s="22"/>
      <c r="WQZ159" s="22"/>
      <c r="WRA159" s="22"/>
      <c r="WRB159" s="22"/>
      <c r="WRC159" s="22"/>
      <c r="WRD159" s="22"/>
      <c r="WRE159" s="22"/>
      <c r="WRF159" s="22"/>
      <c r="WRG159" s="22"/>
      <c r="WRH159" s="22"/>
      <c r="WRI159" s="22"/>
      <c r="WRJ159" s="22"/>
      <c r="WRK159" s="22"/>
      <c r="WRL159" s="22"/>
      <c r="WRM159" s="22"/>
      <c r="WRN159" s="22"/>
      <c r="WRO159" s="22"/>
      <c r="WRP159" s="22"/>
      <c r="WRQ159" s="22"/>
      <c r="WRR159" s="22"/>
      <c r="WRS159" s="22"/>
      <c r="WRT159" s="22"/>
      <c r="WRU159" s="22"/>
      <c r="WRV159" s="22"/>
      <c r="WRW159" s="22"/>
      <c r="WRX159" s="22"/>
      <c r="WRY159" s="22"/>
      <c r="WRZ159" s="22"/>
      <c r="WSA159" s="22"/>
      <c r="WSB159" s="22"/>
      <c r="WSC159" s="22"/>
      <c r="WSD159" s="22"/>
      <c r="WSE159" s="22"/>
      <c r="WSF159" s="22"/>
      <c r="WSG159" s="22"/>
      <c r="WSH159" s="22"/>
      <c r="WSI159" s="22"/>
      <c r="WSJ159" s="22"/>
      <c r="WSK159" s="22"/>
      <c r="WSL159" s="22"/>
      <c r="WSM159" s="22"/>
      <c r="WSN159" s="22"/>
      <c r="WSO159" s="22"/>
      <c r="WSP159" s="22"/>
      <c r="WSQ159" s="22"/>
      <c r="WSR159" s="22"/>
      <c r="WSS159" s="22"/>
      <c r="WST159" s="22"/>
      <c r="WSU159" s="22"/>
      <c r="WSV159" s="22"/>
      <c r="WSW159" s="22"/>
      <c r="WSX159" s="22"/>
      <c r="WSY159" s="22"/>
      <c r="WSZ159" s="22"/>
      <c r="WTA159" s="22"/>
      <c r="WTB159" s="22"/>
      <c r="WTC159" s="22"/>
      <c r="WTD159" s="22"/>
      <c r="WTE159" s="22"/>
      <c r="WTF159" s="22"/>
      <c r="WTG159" s="22"/>
      <c r="WTH159" s="22"/>
      <c r="WTI159" s="22"/>
      <c r="WTJ159" s="22"/>
      <c r="WTK159" s="22"/>
      <c r="WTL159" s="22"/>
      <c r="WTM159" s="22"/>
      <c r="WTN159" s="22"/>
      <c r="WTO159" s="22"/>
      <c r="WTP159" s="22"/>
      <c r="WTQ159" s="22"/>
      <c r="WTR159" s="22"/>
      <c r="WTS159" s="22"/>
      <c r="WTT159" s="22"/>
      <c r="WTU159" s="22"/>
      <c r="WTV159" s="22"/>
      <c r="WTW159" s="22"/>
      <c r="WTX159" s="22"/>
      <c r="WTY159" s="22"/>
      <c r="WTZ159" s="22"/>
      <c r="WUA159" s="22"/>
      <c r="WUB159" s="22"/>
      <c r="WUC159" s="22"/>
      <c r="WUD159" s="22"/>
      <c r="WUE159" s="22"/>
      <c r="WUF159" s="22"/>
      <c r="WUG159" s="22"/>
      <c r="WUH159" s="22"/>
      <c r="WUI159" s="22"/>
      <c r="WUJ159" s="22"/>
      <c r="WUK159" s="22"/>
      <c r="WUL159" s="22"/>
      <c r="WUM159" s="22"/>
      <c r="WUN159" s="22"/>
      <c r="WUO159" s="22"/>
      <c r="WUP159" s="22"/>
      <c r="WUQ159" s="22"/>
      <c r="WUR159" s="22"/>
      <c r="WUS159" s="22"/>
      <c r="WUT159" s="22"/>
      <c r="WUU159" s="22"/>
      <c r="WUV159" s="22"/>
      <c r="WUW159" s="22"/>
      <c r="WUX159" s="22"/>
      <c r="WUY159" s="22"/>
      <c r="WUZ159" s="22"/>
      <c r="WVA159" s="22"/>
      <c r="WVB159" s="22"/>
      <c r="WVC159" s="22"/>
      <c r="WVD159" s="22"/>
      <c r="WVE159" s="22"/>
      <c r="WVF159" s="22"/>
      <c r="WVG159" s="22"/>
      <c r="WVH159" s="22"/>
      <c r="WVI159" s="22"/>
      <c r="WVJ159" s="22"/>
      <c r="WVK159" s="22"/>
      <c r="WVL159" s="22"/>
      <c r="WVM159" s="22"/>
      <c r="WVN159" s="22"/>
      <c r="WVO159" s="22"/>
      <c r="WVP159" s="22"/>
      <c r="WVQ159" s="22"/>
      <c r="WVR159" s="22"/>
      <c r="WVS159" s="22"/>
      <c r="WVT159" s="22"/>
      <c r="WVU159" s="22"/>
      <c r="WVV159" s="22"/>
      <c r="WVW159" s="22"/>
      <c r="WVX159" s="22"/>
      <c r="WVY159" s="22"/>
      <c r="WVZ159" s="22"/>
      <c r="WWA159" s="22"/>
      <c r="WWB159" s="22"/>
      <c r="WWC159" s="22"/>
      <c r="WWD159" s="22"/>
      <c r="WWE159" s="22"/>
      <c r="WWF159" s="22"/>
      <c r="WWG159" s="22"/>
      <c r="WWH159" s="22"/>
      <c r="WWI159" s="22"/>
      <c r="WWJ159" s="22"/>
      <c r="WWK159" s="22"/>
      <c r="WWL159" s="22"/>
      <c r="WWM159" s="22"/>
      <c r="WWN159" s="22"/>
      <c r="WWO159" s="22"/>
      <c r="WWP159" s="22"/>
      <c r="WWQ159" s="22"/>
      <c r="WWR159" s="22"/>
      <c r="WWS159" s="22"/>
      <c r="WWT159" s="22"/>
      <c r="WWU159" s="22"/>
      <c r="WWV159" s="22"/>
      <c r="WWW159" s="22"/>
      <c r="WWX159" s="22"/>
      <c r="WWY159" s="22"/>
      <c r="WWZ159" s="22"/>
      <c r="WXA159" s="22"/>
      <c r="WXB159" s="22"/>
      <c r="WXC159" s="22"/>
      <c r="WXD159" s="22"/>
      <c r="WXE159" s="22"/>
      <c r="WXF159" s="22"/>
      <c r="WXG159" s="22"/>
      <c r="WXH159" s="22"/>
      <c r="WXI159" s="22"/>
      <c r="WXJ159" s="22"/>
      <c r="WXK159" s="22"/>
      <c r="WXL159" s="22"/>
      <c r="WXM159" s="22"/>
      <c r="WXN159" s="22"/>
      <c r="WXO159" s="22"/>
      <c r="WXP159" s="22"/>
      <c r="WXQ159" s="22"/>
      <c r="WXR159" s="22"/>
      <c r="WXS159" s="22"/>
      <c r="WXT159" s="22"/>
      <c r="WXU159" s="22"/>
      <c r="WXV159" s="22"/>
      <c r="WXW159" s="22"/>
      <c r="WXX159" s="22"/>
      <c r="WXY159" s="22"/>
      <c r="WXZ159" s="22"/>
      <c r="WYA159" s="22"/>
      <c r="WYB159" s="22"/>
      <c r="WYC159" s="22"/>
      <c r="WYD159" s="22"/>
      <c r="WYE159" s="22"/>
      <c r="WYF159" s="22"/>
      <c r="WYG159" s="22"/>
      <c r="WYH159" s="22"/>
      <c r="WYI159" s="22"/>
      <c r="WYJ159" s="22"/>
      <c r="WYK159" s="22"/>
      <c r="WYL159" s="22"/>
      <c r="WYM159" s="22"/>
      <c r="WYN159" s="22"/>
      <c r="WYO159" s="22"/>
      <c r="WYP159" s="22"/>
      <c r="WYQ159" s="22"/>
      <c r="WYR159" s="22"/>
      <c r="WYS159" s="22"/>
      <c r="WYT159" s="22"/>
      <c r="WYU159" s="22"/>
      <c r="WYV159" s="22"/>
      <c r="WYW159" s="22"/>
      <c r="WYX159" s="22"/>
      <c r="WYY159" s="22"/>
      <c r="WYZ159" s="22"/>
      <c r="WZA159" s="22"/>
      <c r="WZB159" s="22"/>
      <c r="WZC159" s="22"/>
      <c r="WZD159" s="22"/>
      <c r="WZE159" s="22"/>
      <c r="WZF159" s="22"/>
      <c r="WZG159" s="22"/>
      <c r="WZH159" s="22"/>
      <c r="WZI159" s="22"/>
      <c r="WZJ159" s="22"/>
      <c r="WZK159" s="22"/>
      <c r="WZL159" s="22"/>
      <c r="WZM159" s="22"/>
      <c r="WZN159" s="22"/>
      <c r="WZO159" s="22"/>
      <c r="WZP159" s="22"/>
      <c r="WZQ159" s="22"/>
      <c r="WZR159" s="22"/>
      <c r="WZS159" s="22"/>
      <c r="WZT159" s="22"/>
      <c r="WZU159" s="22"/>
      <c r="WZV159" s="22"/>
      <c r="WZW159" s="22"/>
      <c r="WZX159" s="22"/>
      <c r="WZY159" s="22"/>
      <c r="WZZ159" s="22"/>
      <c r="XAA159" s="22"/>
      <c r="XAB159" s="22"/>
      <c r="XAC159" s="22"/>
      <c r="XAD159" s="22"/>
      <c r="XAE159" s="22"/>
      <c r="XAF159" s="22"/>
      <c r="XAG159" s="22"/>
      <c r="XAH159" s="22"/>
      <c r="XAI159" s="22"/>
      <c r="XAJ159" s="22"/>
      <c r="XAK159" s="22"/>
      <c r="XAL159" s="22"/>
      <c r="XAM159" s="22"/>
      <c r="XAN159" s="22"/>
      <c r="XAO159" s="22"/>
      <c r="XAP159" s="22"/>
      <c r="XAQ159" s="22"/>
      <c r="XAR159" s="22"/>
      <c r="XAS159" s="22"/>
      <c r="XAT159" s="22"/>
      <c r="XAU159" s="22"/>
      <c r="XAV159" s="22"/>
      <c r="XAW159" s="22"/>
      <c r="XAX159" s="22"/>
      <c r="XAY159" s="22"/>
      <c r="XAZ159" s="22"/>
      <c r="XBA159" s="22"/>
      <c r="XBB159" s="22"/>
      <c r="XBC159" s="22"/>
      <c r="XBD159" s="22"/>
      <c r="XBE159" s="22"/>
      <c r="XBF159" s="22"/>
      <c r="XBG159" s="22"/>
      <c r="XBH159" s="22"/>
      <c r="XBI159" s="22"/>
      <c r="XBJ159" s="22"/>
      <c r="XBK159" s="22"/>
      <c r="XBL159" s="22"/>
      <c r="XBM159" s="22"/>
      <c r="XBN159" s="22"/>
      <c r="XBO159" s="22"/>
      <c r="XBP159" s="22"/>
      <c r="XBQ159" s="22"/>
      <c r="XBR159" s="22"/>
      <c r="XBS159" s="22"/>
      <c r="XBT159" s="22"/>
      <c r="XBU159" s="22"/>
      <c r="XBV159" s="22"/>
      <c r="XBW159" s="22"/>
      <c r="XBX159" s="22"/>
      <c r="XBY159" s="22"/>
      <c r="XBZ159" s="22"/>
      <c r="XCA159" s="22"/>
      <c r="XCB159" s="22"/>
      <c r="XCC159" s="22"/>
      <c r="XCD159" s="22"/>
      <c r="XCE159" s="22"/>
      <c r="XCF159" s="22"/>
      <c r="XCG159" s="22"/>
      <c r="XCH159" s="22"/>
      <c r="XCI159" s="22"/>
      <c r="XCJ159" s="22"/>
      <c r="XCK159" s="22"/>
      <c r="XCL159" s="22"/>
      <c r="XCM159" s="22"/>
      <c r="XCN159" s="22"/>
      <c r="XCO159" s="22"/>
      <c r="XCP159" s="22"/>
      <c r="XCQ159" s="22"/>
      <c r="XCR159" s="22"/>
      <c r="XCS159" s="22"/>
      <c r="XCT159" s="22"/>
      <c r="XCU159" s="22"/>
      <c r="XCV159" s="22"/>
      <c r="XCW159" s="22"/>
      <c r="XCX159" s="22"/>
      <c r="XCY159" s="22"/>
      <c r="XCZ159" s="22"/>
      <c r="XDA159" s="22"/>
      <c r="XDB159" s="22"/>
      <c r="XDC159" s="22"/>
      <c r="XDD159" s="22"/>
      <c r="XDE159" s="22"/>
      <c r="XDF159" s="22"/>
      <c r="XDG159" s="22"/>
      <c r="XDH159" s="22"/>
      <c r="XDI159" s="22"/>
      <c r="XDJ159" s="22"/>
      <c r="XDK159" s="22"/>
      <c r="XDL159" s="22"/>
      <c r="XDM159" s="22"/>
      <c r="XDN159" s="22"/>
      <c r="XDO159" s="22"/>
      <c r="XDP159" s="22"/>
      <c r="XDQ159" s="22"/>
      <c r="XDR159" s="22"/>
      <c r="XDS159" s="22"/>
      <c r="XDT159" s="22"/>
      <c r="XDU159" s="22"/>
      <c r="XDV159" s="22"/>
      <c r="XDW159" s="22"/>
      <c r="XDX159" s="22"/>
      <c r="XDY159" s="22"/>
      <c r="XDZ159" s="22"/>
      <c r="XEA159" s="22"/>
      <c r="XEB159" s="22"/>
      <c r="XEC159" s="22"/>
      <c r="XED159" s="22"/>
      <c r="XEE159" s="22"/>
      <c r="XEF159" s="22"/>
      <c r="XEG159" s="22"/>
      <c r="XEH159" s="22"/>
      <c r="XEI159" s="22"/>
      <c r="XEJ159" s="22"/>
      <c r="XEK159" s="22"/>
      <c r="XEL159" s="22"/>
      <c r="XEM159" s="22"/>
      <c r="XEN159" s="22"/>
      <c r="XEO159" s="22"/>
      <c r="XEP159" s="22"/>
      <c r="XEQ159" s="22"/>
      <c r="XER159" s="22"/>
      <c r="XES159" s="22"/>
      <c r="XET159" s="22"/>
      <c r="XEU159" s="22"/>
      <c r="XEV159" s="22"/>
    </row>
    <row r="160" spans="2:16376" outlineLevel="2" x14ac:dyDescent="0.15">
      <c r="B160" s="17" t="s">
        <v>99</v>
      </c>
      <c r="C160" s="108" t="s">
        <v>252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AB160" s="22"/>
    </row>
    <row r="161" spans="2:28" outlineLevel="2" x14ac:dyDescent="0.15">
      <c r="B161" s="26" t="s">
        <v>130</v>
      </c>
      <c r="C161" s="23" t="s">
        <v>252</v>
      </c>
      <c r="F161" s="14" t="s">
        <v>35</v>
      </c>
      <c r="N161" s="17"/>
      <c r="O161" s="30">
        <v>280</v>
      </c>
    </row>
    <row r="162" spans="2:28" outlineLevel="2" x14ac:dyDescent="0.15">
      <c r="B162" s="26" t="s">
        <v>131</v>
      </c>
      <c r="C162" s="23" t="s">
        <v>252</v>
      </c>
      <c r="F162" s="14" t="s">
        <v>36</v>
      </c>
      <c r="N162" s="17"/>
      <c r="O162" s="30">
        <v>220</v>
      </c>
    </row>
    <row r="163" spans="2:28" outlineLevel="2" x14ac:dyDescent="0.15">
      <c r="B163" s="26" t="s">
        <v>132</v>
      </c>
      <c r="C163" s="23" t="s">
        <v>252</v>
      </c>
      <c r="F163" s="14" t="s">
        <v>37</v>
      </c>
      <c r="N163" s="17"/>
      <c r="O163" s="30">
        <v>470</v>
      </c>
    </row>
    <row r="164" spans="2:28" outlineLevel="2" x14ac:dyDescent="0.15">
      <c r="B164" s="26" t="s">
        <v>133</v>
      </c>
      <c r="C164" s="23" t="s">
        <v>252</v>
      </c>
      <c r="F164" s="14" t="s">
        <v>38</v>
      </c>
      <c r="N164" s="17"/>
      <c r="O164" s="30">
        <v>200</v>
      </c>
    </row>
    <row r="165" spans="2:28" outlineLevel="2" x14ac:dyDescent="0.15">
      <c r="B165" s="17" t="s">
        <v>102</v>
      </c>
      <c r="C165" s="108" t="s">
        <v>252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AB165" s="22"/>
    </row>
    <row r="166" spans="2:28" outlineLevel="2" x14ac:dyDescent="0.15">
      <c r="B166" s="26" t="s">
        <v>130</v>
      </c>
      <c r="C166" s="23" t="s">
        <v>252</v>
      </c>
      <c r="F166" s="14" t="s">
        <v>39</v>
      </c>
      <c r="N166" s="17"/>
      <c r="O166" s="30">
        <v>290</v>
      </c>
    </row>
    <row r="167" spans="2:28" outlineLevel="2" x14ac:dyDescent="0.15">
      <c r="B167" s="26" t="s">
        <v>131</v>
      </c>
      <c r="C167" s="23" t="s">
        <v>252</v>
      </c>
      <c r="F167" s="14" t="s">
        <v>40</v>
      </c>
      <c r="N167" s="17"/>
      <c r="O167" s="30">
        <v>230</v>
      </c>
    </row>
    <row r="168" spans="2:28" outlineLevel="2" x14ac:dyDescent="0.15">
      <c r="B168" s="26" t="s">
        <v>132</v>
      </c>
      <c r="C168" s="23" t="s">
        <v>252</v>
      </c>
      <c r="F168" s="14" t="s">
        <v>41</v>
      </c>
      <c r="N168" s="17"/>
      <c r="O168" s="30">
        <v>570</v>
      </c>
    </row>
    <row r="169" spans="2:28" outlineLevel="2" x14ac:dyDescent="0.15">
      <c r="B169" s="26" t="s">
        <v>133</v>
      </c>
      <c r="C169" s="23" t="s">
        <v>252</v>
      </c>
      <c r="F169" s="14" t="s">
        <v>42</v>
      </c>
      <c r="N169" s="17"/>
      <c r="O169" s="30">
        <v>210</v>
      </c>
    </row>
    <row r="170" spans="2:28" outlineLevel="2" x14ac:dyDescent="0.15">
      <c r="B170" s="17" t="s">
        <v>103</v>
      </c>
      <c r="C170" s="108" t="s">
        <v>252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AB170" s="22"/>
    </row>
    <row r="171" spans="2:28" outlineLevel="2" x14ac:dyDescent="0.15">
      <c r="B171" s="26" t="s">
        <v>130</v>
      </c>
      <c r="C171" s="23" t="s">
        <v>252</v>
      </c>
      <c r="F171" s="14" t="s">
        <v>43</v>
      </c>
      <c r="N171" s="17"/>
      <c r="O171" s="30">
        <v>250</v>
      </c>
    </row>
    <row r="172" spans="2:28" outlineLevel="2" x14ac:dyDescent="0.15">
      <c r="B172" s="26" t="s">
        <v>131</v>
      </c>
      <c r="C172" s="23" t="s">
        <v>252</v>
      </c>
      <c r="F172" s="14" t="s">
        <v>44</v>
      </c>
      <c r="N172" s="17"/>
      <c r="O172" s="30">
        <v>130</v>
      </c>
    </row>
    <row r="173" spans="2:28" outlineLevel="2" x14ac:dyDescent="0.15">
      <c r="B173" s="26" t="s">
        <v>132</v>
      </c>
      <c r="C173" s="23" t="s">
        <v>252</v>
      </c>
      <c r="F173" s="14" t="s">
        <v>45</v>
      </c>
      <c r="N173" s="17"/>
      <c r="O173" s="30">
        <v>520</v>
      </c>
    </row>
    <row r="174" spans="2:28" outlineLevel="2" x14ac:dyDescent="0.15">
      <c r="B174" s="26" t="s">
        <v>133</v>
      </c>
      <c r="C174" s="23" t="s">
        <v>252</v>
      </c>
      <c r="F174" s="14" t="s">
        <v>46</v>
      </c>
      <c r="N174" s="17"/>
      <c r="O174" s="30">
        <v>180</v>
      </c>
    </row>
    <row r="175" spans="2:28" outlineLevel="2" x14ac:dyDescent="0.15"/>
    <row r="176" spans="2:28" outlineLevel="2" x14ac:dyDescent="0.15">
      <c r="B176" s="22" t="s">
        <v>366</v>
      </c>
      <c r="C176" s="23" t="s">
        <v>367</v>
      </c>
      <c r="O176"/>
      <c r="P176" s="68"/>
      <c r="Q176" s="68">
        <v>0.02</v>
      </c>
      <c r="R176" s="68">
        <v>0.02</v>
      </c>
      <c r="S176" s="68"/>
      <c r="T176" s="68"/>
    </row>
    <row r="177" spans="1:28" outlineLevel="1" x14ac:dyDescent="0.15"/>
    <row r="178" spans="1:28" outlineLevel="1" x14ac:dyDescent="0.15">
      <c r="A178" s="67">
        <v>2.2000000000000002</v>
      </c>
      <c r="B178" s="18" t="s">
        <v>355</v>
      </c>
      <c r="C178" s="106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/>
      <c r="V178"/>
      <c r="W178"/>
      <c r="X178"/>
      <c r="Y178"/>
      <c r="Z178"/>
      <c r="AA178"/>
    </row>
    <row r="179" spans="1:28" outlineLevel="2" x14ac:dyDescent="0.15"/>
    <row r="180" spans="1:28" outlineLevel="2" x14ac:dyDescent="0.15">
      <c r="B180" s="96" t="s">
        <v>127</v>
      </c>
      <c r="C180" s="108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AB180" s="22"/>
    </row>
    <row r="181" spans="1:28" outlineLevel="2" x14ac:dyDescent="0.15">
      <c r="B181" s="22" t="s">
        <v>134</v>
      </c>
      <c r="C181" s="23" t="s">
        <v>255</v>
      </c>
      <c r="F181" s="14" t="s">
        <v>47</v>
      </c>
      <c r="O181" s="30">
        <v>35</v>
      </c>
      <c r="P181" s="30">
        <v>35</v>
      </c>
      <c r="Q181" s="30">
        <v>35</v>
      </c>
      <c r="R181" s="30">
        <v>35</v>
      </c>
      <c r="S181" s="30">
        <v>35</v>
      </c>
      <c r="T181" s="30">
        <v>35</v>
      </c>
    </row>
    <row r="182" spans="1:28" outlineLevel="2" x14ac:dyDescent="0.15">
      <c r="B182" s="22" t="s">
        <v>135</v>
      </c>
      <c r="C182" s="23" t="s">
        <v>255</v>
      </c>
      <c r="F182" s="14" t="s">
        <v>48</v>
      </c>
      <c r="O182" s="30">
        <v>20</v>
      </c>
      <c r="P182" s="30">
        <v>20</v>
      </c>
      <c r="Q182" s="30">
        <v>20</v>
      </c>
      <c r="R182" s="30">
        <v>20</v>
      </c>
      <c r="S182" s="30">
        <v>20</v>
      </c>
      <c r="T182" s="30">
        <v>20</v>
      </c>
    </row>
    <row r="183" spans="1:28" outlineLevel="2" x14ac:dyDescent="0.15"/>
    <row r="184" spans="1:28" outlineLevel="2" x14ac:dyDescent="0.15">
      <c r="B184" s="96" t="s">
        <v>128</v>
      </c>
      <c r="C184" s="108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AB184" s="22"/>
    </row>
    <row r="185" spans="1:28" outlineLevel="2" x14ac:dyDescent="0.15">
      <c r="B185" s="22" t="s">
        <v>134</v>
      </c>
      <c r="C185" s="23" t="s">
        <v>256</v>
      </c>
      <c r="F185" s="14" t="s">
        <v>49</v>
      </c>
      <c r="O185" s="30">
        <v>70000</v>
      </c>
    </row>
    <row r="186" spans="1:28" outlineLevel="2" x14ac:dyDescent="0.15">
      <c r="B186" s="22" t="s">
        <v>135</v>
      </c>
      <c r="C186" s="23" t="s">
        <v>256</v>
      </c>
      <c r="F186" s="14" t="s">
        <v>50</v>
      </c>
      <c r="O186" s="30">
        <v>40000</v>
      </c>
    </row>
    <row r="187" spans="1:28" outlineLevel="2" x14ac:dyDescent="0.15">
      <c r="B187"/>
      <c r="C187" s="20"/>
      <c r="D187" s="20"/>
      <c r="E187"/>
      <c r="F187"/>
      <c r="G187"/>
      <c r="H187"/>
      <c r="I187"/>
      <c r="J187"/>
      <c r="K187"/>
      <c r="L187"/>
      <c r="M187"/>
      <c r="N187"/>
      <c r="O187"/>
      <c r="AB187" s="22"/>
    </row>
    <row r="188" spans="1:28" outlineLevel="2" x14ac:dyDescent="0.15">
      <c r="B188" s="96" t="s">
        <v>354</v>
      </c>
      <c r="C188" s="108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AB188" s="22"/>
    </row>
    <row r="189" spans="1:28" outlineLevel="2" x14ac:dyDescent="0.15">
      <c r="B189" s="22" t="s">
        <v>136</v>
      </c>
      <c r="C189" s="23" t="str">
        <f>CurrUnit</f>
        <v>ths RUB</v>
      </c>
      <c r="F189" s="14" t="s">
        <v>51</v>
      </c>
      <c r="O189" s="30">
        <f>18000-726</f>
        <v>17274</v>
      </c>
    </row>
    <row r="190" spans="1:28" outlineLevel="2" x14ac:dyDescent="0.15">
      <c r="B190" s="22" t="s">
        <v>137</v>
      </c>
      <c r="C190" s="23" t="s">
        <v>252</v>
      </c>
      <c r="F190" s="14" t="s">
        <v>52</v>
      </c>
      <c r="O190" s="30">
        <v>100</v>
      </c>
    </row>
    <row r="191" spans="1:28" outlineLevel="2" x14ac:dyDescent="0.15">
      <c r="B191" s="22" t="s">
        <v>138</v>
      </c>
      <c r="C191" s="23" t="str">
        <f>CurrUnit</f>
        <v>ths RUB</v>
      </c>
      <c r="F191" s="14" t="s">
        <v>53</v>
      </c>
      <c r="O191" s="30">
        <v>3000</v>
      </c>
    </row>
    <row r="192" spans="1:28" outlineLevel="2" x14ac:dyDescent="0.15">
      <c r="B192" s="22" t="s">
        <v>366</v>
      </c>
      <c r="C192" s="23" t="s">
        <v>367</v>
      </c>
      <c r="F192" s="14"/>
      <c r="O192" s="30"/>
    </row>
    <row r="193" spans="1:28" outlineLevel="2" x14ac:dyDescent="0.15"/>
    <row r="194" spans="1:28" outlineLevel="2" x14ac:dyDescent="0.15">
      <c r="B194" s="96" t="s">
        <v>353</v>
      </c>
      <c r="C194" s="108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AB194" s="22"/>
    </row>
    <row r="195" spans="1:28" outlineLevel="2" x14ac:dyDescent="0.15">
      <c r="B195" s="22" t="s">
        <v>139</v>
      </c>
      <c r="C195" s="23" t="str">
        <f>CurrUnit</f>
        <v>ths RUB</v>
      </c>
      <c r="F195" s="14" t="s">
        <v>54</v>
      </c>
      <c r="O195" s="30">
        <v>10000</v>
      </c>
    </row>
    <row r="196" spans="1:28" outlineLevel="2" x14ac:dyDescent="0.15">
      <c r="B196" s="22" t="s">
        <v>133</v>
      </c>
      <c r="C196" s="23" t="str">
        <f>CurrUnit</f>
        <v>ths RUB</v>
      </c>
      <c r="F196" s="14" t="s">
        <v>55</v>
      </c>
      <c r="O196" s="30">
        <v>7000</v>
      </c>
    </row>
    <row r="197" spans="1:28" outlineLevel="1" x14ac:dyDescent="0.15"/>
    <row r="198" spans="1:28" outlineLevel="1" x14ac:dyDescent="0.15">
      <c r="A198" s="67">
        <v>2.2999999999999998</v>
      </c>
      <c r="B198" s="18" t="s">
        <v>145</v>
      </c>
      <c r="C198" s="106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/>
      <c r="V198"/>
      <c r="W198"/>
      <c r="X198"/>
      <c r="Y198"/>
      <c r="Z198"/>
      <c r="AA198"/>
    </row>
    <row r="199" spans="1:28" outlineLevel="2" x14ac:dyDescent="0.15"/>
    <row r="200" spans="1:28" outlineLevel="2" x14ac:dyDescent="0.15">
      <c r="B200" s="17" t="s">
        <v>146</v>
      </c>
      <c r="C200" s="110"/>
      <c r="D200" s="17"/>
      <c r="E200" s="17" t="s">
        <v>56</v>
      </c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AB200" s="22"/>
    </row>
    <row r="201" spans="1:28" outlineLevel="2" x14ac:dyDescent="0.15">
      <c r="B201" s="26" t="s">
        <v>147</v>
      </c>
      <c r="C201" s="23" t="str">
        <f t="shared" ref="C201:C206" si="40">CurrUnit</f>
        <v>ths RUB</v>
      </c>
      <c r="N201" s="30">
        <v>750000</v>
      </c>
      <c r="O201" s="30">
        <v>800000</v>
      </c>
    </row>
    <row r="202" spans="1:28" outlineLevel="2" x14ac:dyDescent="0.15">
      <c r="B202" s="26" t="s">
        <v>148</v>
      </c>
      <c r="C202" s="23" t="str">
        <f t="shared" si="40"/>
        <v>ths RUB</v>
      </c>
      <c r="N202" s="30">
        <v>850000</v>
      </c>
      <c r="O202" s="30">
        <v>1000000</v>
      </c>
    </row>
    <row r="203" spans="1:28" outlineLevel="2" x14ac:dyDescent="0.15">
      <c r="B203" s="26" t="s">
        <v>149</v>
      </c>
      <c r="C203" s="23" t="str">
        <f t="shared" si="40"/>
        <v>ths RUB</v>
      </c>
      <c r="N203" s="30">
        <v>720000</v>
      </c>
      <c r="O203" s="30">
        <v>700000</v>
      </c>
    </row>
    <row r="204" spans="1:28" outlineLevel="2" x14ac:dyDescent="0.15">
      <c r="B204" s="26" t="s">
        <v>150</v>
      </c>
      <c r="C204" s="23" t="str">
        <f t="shared" si="40"/>
        <v>ths RUB</v>
      </c>
      <c r="N204" s="30">
        <v>500000</v>
      </c>
      <c r="O204" s="30">
        <v>500000</v>
      </c>
    </row>
    <row r="205" spans="1:28" outlineLevel="2" x14ac:dyDescent="0.15">
      <c r="B205" s="26" t="s">
        <v>57</v>
      </c>
      <c r="C205" s="23" t="str">
        <f t="shared" si="40"/>
        <v>ths RUB</v>
      </c>
      <c r="N205" s="30">
        <v>0</v>
      </c>
      <c r="O205" s="30">
        <v>0</v>
      </c>
    </row>
    <row r="206" spans="1:28" outlineLevel="2" x14ac:dyDescent="0.15">
      <c r="B206" s="26" t="s">
        <v>57</v>
      </c>
      <c r="C206" s="23" t="str">
        <f t="shared" si="40"/>
        <v>ths RUB</v>
      </c>
      <c r="N206" s="30">
        <v>0</v>
      </c>
      <c r="O206" s="30">
        <v>0</v>
      </c>
    </row>
    <row r="207" spans="1:28" outlineLevel="2" x14ac:dyDescent="0.15">
      <c r="B207" s="100" t="s">
        <v>264</v>
      </c>
      <c r="C207" s="109" t="str">
        <f t="shared" ref="C207:C216" si="41">CurrUnit</f>
        <v>ths RUB</v>
      </c>
      <c r="D207" s="109"/>
      <c r="E207" s="100"/>
      <c r="F207" s="100"/>
      <c r="G207" s="100"/>
      <c r="H207" s="100"/>
      <c r="I207" s="100"/>
      <c r="J207" s="100"/>
      <c r="K207" s="100"/>
      <c r="L207" s="100"/>
      <c r="M207" s="100"/>
      <c r="N207" s="112">
        <f>SUM(N201:N206)</f>
        <v>2820000</v>
      </c>
      <c r="O207" s="112">
        <f>SUM(O201:O206)</f>
        <v>3000000</v>
      </c>
      <c r="AB207" s="22"/>
    </row>
    <row r="208" spans="1:28" outlineLevel="2" x14ac:dyDescent="0.15">
      <c r="F208"/>
      <c r="G208"/>
      <c r="H208"/>
      <c r="I208"/>
      <c r="J208"/>
      <c r="K208"/>
      <c r="L208"/>
      <c r="M208"/>
      <c r="N208"/>
    </row>
    <row r="209" spans="2:28" outlineLevel="2" x14ac:dyDescent="0.15">
      <c r="B209" s="17" t="s">
        <v>151</v>
      </c>
      <c r="C209" s="110"/>
      <c r="D209" s="17"/>
      <c r="E209" s="17" t="s">
        <v>58</v>
      </c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AB209" s="22"/>
    </row>
    <row r="210" spans="2:28" outlineLevel="2" x14ac:dyDescent="0.15">
      <c r="B210" s="26" t="s">
        <v>147</v>
      </c>
      <c r="C210" s="23" t="str">
        <f t="shared" si="41"/>
        <v>ths RUB</v>
      </c>
      <c r="O210" s="30">
        <v>650000</v>
      </c>
    </row>
    <row r="211" spans="2:28" outlineLevel="2" x14ac:dyDescent="0.15">
      <c r="B211" s="26" t="s">
        <v>148</v>
      </c>
      <c r="C211" s="23" t="str">
        <f t="shared" si="41"/>
        <v>ths RUB</v>
      </c>
      <c r="O211" s="30">
        <v>700000</v>
      </c>
    </row>
    <row r="212" spans="2:28" outlineLevel="2" x14ac:dyDescent="0.15">
      <c r="B212" s="26" t="s">
        <v>149</v>
      </c>
      <c r="C212" s="23" t="str">
        <f t="shared" si="41"/>
        <v>ths RUB</v>
      </c>
      <c r="O212" s="30">
        <v>150000</v>
      </c>
    </row>
    <row r="213" spans="2:28" outlineLevel="2" x14ac:dyDescent="0.15">
      <c r="B213" s="26" t="s">
        <v>150</v>
      </c>
      <c r="C213" s="23" t="str">
        <f t="shared" si="41"/>
        <v>ths RUB</v>
      </c>
      <c r="O213" s="30">
        <v>200000</v>
      </c>
    </row>
    <row r="214" spans="2:28" outlineLevel="2" x14ac:dyDescent="0.15">
      <c r="B214" s="26" t="s">
        <v>57</v>
      </c>
      <c r="C214" s="23" t="str">
        <f t="shared" si="41"/>
        <v>ths RUB</v>
      </c>
      <c r="O214" s="30">
        <v>0</v>
      </c>
    </row>
    <row r="215" spans="2:28" outlineLevel="2" x14ac:dyDescent="0.15">
      <c r="B215" s="26" t="s">
        <v>57</v>
      </c>
      <c r="C215" s="23" t="str">
        <f t="shared" si="41"/>
        <v>ths RUB</v>
      </c>
      <c r="O215" s="30">
        <v>0</v>
      </c>
    </row>
    <row r="216" spans="2:28" outlineLevel="2" x14ac:dyDescent="0.15">
      <c r="B216" s="151" t="s">
        <v>263</v>
      </c>
      <c r="C216" s="152" t="str">
        <f t="shared" si="41"/>
        <v>ths RUB</v>
      </c>
      <c r="D216" s="152"/>
      <c r="E216" s="151"/>
      <c r="F216" s="151"/>
      <c r="G216" s="151"/>
      <c r="H216" s="151"/>
      <c r="I216" s="151"/>
      <c r="J216" s="151"/>
      <c r="K216" s="151"/>
      <c r="L216" s="151"/>
      <c r="M216" s="151"/>
      <c r="N216" s="151"/>
      <c r="O216" s="153">
        <f>SUM(O210:O215)</f>
        <v>1700000</v>
      </c>
      <c r="AB216" s="22"/>
    </row>
    <row r="217" spans="2:28" outlineLevel="2" x14ac:dyDescent="0.15">
      <c r="B217" s="148"/>
      <c r="C217" s="149"/>
      <c r="D217" s="149"/>
      <c r="E217" s="148"/>
      <c r="F217" s="148"/>
      <c r="G217" s="148"/>
      <c r="H217" s="148"/>
      <c r="I217" s="148"/>
      <c r="J217" s="148"/>
      <c r="K217" s="148"/>
      <c r="L217" s="148"/>
      <c r="M217" s="148"/>
      <c r="N217" s="148"/>
      <c r="O217" s="150"/>
      <c r="AB217" s="22"/>
    </row>
    <row r="218" spans="2:28" outlineLevel="2" x14ac:dyDescent="0.15">
      <c r="B218" s="146" t="s">
        <v>362</v>
      </c>
      <c r="C218" s="138"/>
      <c r="D218" s="138"/>
      <c r="E218" s="60" t="str">
        <f ca="1">_xlfn.FORMULATEXT(O218)</f>
        <v>= His_BS!O11 = Assumptions!O216</v>
      </c>
      <c r="F218" s="138"/>
      <c r="G218" s="138"/>
      <c r="H218" s="138"/>
      <c r="I218" s="138"/>
      <c r="J218" s="138"/>
      <c r="K218" s="138"/>
      <c r="L218" s="138"/>
      <c r="M218" s="138"/>
      <c r="N218" s="138"/>
      <c r="O218" s="147" t="b">
        <f xml:space="preserve"> His_BS!O11 = Assumptions!O216</f>
        <v>1</v>
      </c>
      <c r="AB218" s="22"/>
    </row>
    <row r="219" spans="2:28" outlineLevel="2" x14ac:dyDescent="0.15">
      <c r="F219"/>
      <c r="G219"/>
      <c r="H219"/>
      <c r="I219"/>
      <c r="J219"/>
      <c r="K219"/>
      <c r="L219"/>
      <c r="M219"/>
      <c r="N219"/>
    </row>
    <row r="220" spans="2:28" outlineLevel="2" x14ac:dyDescent="0.15">
      <c r="B220" s="17" t="s">
        <v>289</v>
      </c>
      <c r="E220" s="22" t="s">
        <v>290</v>
      </c>
      <c r="F220"/>
      <c r="G220"/>
      <c r="H220"/>
      <c r="I220"/>
      <c r="J220"/>
      <c r="K220"/>
      <c r="L220"/>
      <c r="M220"/>
      <c r="N220"/>
      <c r="O220"/>
    </row>
    <row r="221" spans="2:28" outlineLevel="2" x14ac:dyDescent="0.15">
      <c r="B221" s="26" t="s">
        <v>147</v>
      </c>
      <c r="C221" s="23" t="str">
        <f t="shared" ref="C221:C227" si="42">CurrUnit</f>
        <v>ths RUB</v>
      </c>
      <c r="F221"/>
      <c r="G221"/>
      <c r="H221"/>
      <c r="I221"/>
      <c r="J221"/>
      <c r="K221"/>
      <c r="L221"/>
      <c r="M221"/>
      <c r="N221"/>
      <c r="O221" s="30">
        <v>16000</v>
      </c>
    </row>
    <row r="222" spans="2:28" outlineLevel="2" x14ac:dyDescent="0.15">
      <c r="B222" s="26" t="s">
        <v>148</v>
      </c>
      <c r="C222" s="23" t="str">
        <f t="shared" si="42"/>
        <v>ths RUB</v>
      </c>
      <c r="F222"/>
      <c r="G222"/>
      <c r="H222"/>
      <c r="I222"/>
      <c r="J222"/>
      <c r="K222"/>
      <c r="L222"/>
      <c r="M222"/>
      <c r="N222"/>
      <c r="O222" s="30">
        <v>50000</v>
      </c>
    </row>
    <row r="223" spans="2:28" outlineLevel="2" x14ac:dyDescent="0.15">
      <c r="B223" s="26" t="s">
        <v>149</v>
      </c>
      <c r="C223" s="23" t="str">
        <f t="shared" si="42"/>
        <v>ths RUB</v>
      </c>
      <c r="F223"/>
      <c r="G223"/>
      <c r="H223"/>
      <c r="I223"/>
      <c r="J223"/>
      <c r="K223"/>
      <c r="L223"/>
      <c r="M223"/>
      <c r="N223"/>
      <c r="O223" s="30">
        <v>175000</v>
      </c>
    </row>
    <row r="224" spans="2:28" outlineLevel="2" x14ac:dyDescent="0.15">
      <c r="B224" s="26" t="s">
        <v>150</v>
      </c>
      <c r="C224" s="23" t="str">
        <f t="shared" si="42"/>
        <v>ths RUB</v>
      </c>
      <c r="F224"/>
      <c r="G224"/>
      <c r="H224"/>
      <c r="I224"/>
      <c r="J224"/>
      <c r="K224"/>
      <c r="L224"/>
      <c r="M224"/>
      <c r="N224"/>
      <c r="O224" s="30">
        <v>50000</v>
      </c>
    </row>
    <row r="225" spans="1:28" outlineLevel="2" x14ac:dyDescent="0.15">
      <c r="B225" s="26" t="s">
        <v>57</v>
      </c>
      <c r="C225" s="23" t="str">
        <f t="shared" si="42"/>
        <v>ths RUB</v>
      </c>
      <c r="F225"/>
      <c r="G225"/>
      <c r="H225"/>
      <c r="I225"/>
      <c r="J225"/>
      <c r="K225"/>
      <c r="L225"/>
      <c r="M225"/>
      <c r="N225"/>
      <c r="O225" s="30">
        <v>0</v>
      </c>
    </row>
    <row r="226" spans="1:28" outlineLevel="2" x14ac:dyDescent="0.15">
      <c r="B226" s="26" t="s">
        <v>57</v>
      </c>
      <c r="C226" s="23" t="str">
        <f t="shared" si="42"/>
        <v>ths RUB</v>
      </c>
      <c r="F226"/>
      <c r="G226"/>
      <c r="H226"/>
      <c r="I226"/>
      <c r="J226"/>
      <c r="K226"/>
      <c r="L226"/>
      <c r="M226"/>
      <c r="N226"/>
      <c r="O226" s="30">
        <v>0</v>
      </c>
    </row>
    <row r="227" spans="1:28" s="19" customFormat="1" outlineLevel="2" x14ac:dyDescent="0.15">
      <c r="A227" s="22"/>
      <c r="B227" s="100" t="s">
        <v>152</v>
      </c>
      <c r="C227" s="109" t="str">
        <f t="shared" si="42"/>
        <v>ths RUB</v>
      </c>
      <c r="D227" s="109"/>
      <c r="E227" s="100"/>
      <c r="F227" s="14" t="s">
        <v>60</v>
      </c>
      <c r="G227" s="100"/>
      <c r="H227" s="100"/>
      <c r="I227" s="100"/>
      <c r="J227" s="100"/>
      <c r="K227" s="100"/>
      <c r="L227" s="100"/>
      <c r="M227" s="100"/>
      <c r="N227" s="100"/>
      <c r="O227" s="111">
        <f>SUM(O221:O226)</f>
        <v>291000</v>
      </c>
      <c r="P227" s="22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8" outlineLevel="2" x14ac:dyDescent="0.15">
      <c r="F228"/>
      <c r="G228"/>
      <c r="H228"/>
      <c r="I228"/>
      <c r="J228"/>
      <c r="K228"/>
      <c r="L228"/>
      <c r="M228"/>
      <c r="N228"/>
    </row>
    <row r="229" spans="1:28" outlineLevel="2" x14ac:dyDescent="0.15">
      <c r="B229" s="144" t="s">
        <v>363</v>
      </c>
      <c r="C229" s="108"/>
      <c r="D229" s="17"/>
      <c r="E229" s="17" t="s">
        <v>59</v>
      </c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AB229" s="22"/>
    </row>
    <row r="230" spans="1:28" outlineLevel="2" x14ac:dyDescent="0.15">
      <c r="B230" s="22" t="s">
        <v>147</v>
      </c>
      <c r="C230" s="23" t="s">
        <v>3</v>
      </c>
      <c r="E230" s="60" t="str">
        <f ca="1">_xlfn.FORMULATEXT(O230)</f>
        <v>=ЕСЛИОШИБКА(O221/СРЗНАЧ(N201:O201);0)</v>
      </c>
      <c r="O230" s="154">
        <f t="shared" ref="O230:O235" si="43">IFERROR(O221/AVERAGE(N201:O201),0)</f>
        <v>2.0645161290322581E-2</v>
      </c>
      <c r="P230" s="121"/>
    </row>
    <row r="231" spans="1:28" outlineLevel="2" x14ac:dyDescent="0.15">
      <c r="B231" s="22" t="s">
        <v>148</v>
      </c>
      <c r="C231" s="23" t="s">
        <v>3</v>
      </c>
      <c r="O231" s="154">
        <f t="shared" si="43"/>
        <v>5.4054054054054057E-2</v>
      </c>
      <c r="P231" s="121"/>
    </row>
    <row r="232" spans="1:28" outlineLevel="2" x14ac:dyDescent="0.15">
      <c r="B232" s="22" t="s">
        <v>149</v>
      </c>
      <c r="C232" s="23" t="s">
        <v>3</v>
      </c>
      <c r="O232" s="154">
        <f t="shared" si="43"/>
        <v>0.24647887323943662</v>
      </c>
      <c r="P232" s="121"/>
    </row>
    <row r="233" spans="1:28" outlineLevel="2" x14ac:dyDescent="0.15">
      <c r="B233" s="22" t="s">
        <v>150</v>
      </c>
      <c r="C233" s="23" t="s">
        <v>3</v>
      </c>
      <c r="O233" s="154">
        <f t="shared" si="43"/>
        <v>0.1</v>
      </c>
      <c r="P233" s="121"/>
    </row>
    <row r="234" spans="1:28" outlineLevel="2" x14ac:dyDescent="0.15">
      <c r="B234" s="22" t="s">
        <v>57</v>
      </c>
      <c r="C234" s="23" t="s">
        <v>3</v>
      </c>
      <c r="O234" s="154">
        <f t="shared" si="43"/>
        <v>0</v>
      </c>
      <c r="P234" s="121"/>
    </row>
    <row r="235" spans="1:28" outlineLevel="2" x14ac:dyDescent="0.15">
      <c r="B235" s="22" t="s">
        <v>57</v>
      </c>
      <c r="C235" s="23" t="s">
        <v>3</v>
      </c>
      <c r="O235" s="154">
        <f t="shared" si="43"/>
        <v>0</v>
      </c>
      <c r="P235" s="121"/>
    </row>
    <row r="236" spans="1:28" outlineLevel="2" x14ac:dyDescent="0.15">
      <c r="F236"/>
      <c r="G236"/>
      <c r="H236"/>
      <c r="I236"/>
      <c r="J236"/>
      <c r="K236"/>
      <c r="L236"/>
      <c r="M236"/>
      <c r="N236"/>
    </row>
    <row r="237" spans="1:28" outlineLevel="2" x14ac:dyDescent="0.15">
      <c r="B237" s="144" t="s">
        <v>153</v>
      </c>
      <c r="C237" s="110"/>
      <c r="D237" s="17"/>
      <c r="E237" s="17" t="s">
        <v>61</v>
      </c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AB237" s="22"/>
    </row>
    <row r="238" spans="1:28" outlineLevel="2" x14ac:dyDescent="0.15">
      <c r="B238" s="26" t="s">
        <v>147</v>
      </c>
      <c r="C238" s="23" t="str">
        <f t="shared" ref="C238:C244" si="44">CurrUnit</f>
        <v>ths RUB</v>
      </c>
      <c r="O238" s="30">
        <v>100000</v>
      </c>
    </row>
    <row r="239" spans="1:28" outlineLevel="2" x14ac:dyDescent="0.15">
      <c r="B239" s="26" t="s">
        <v>148</v>
      </c>
      <c r="C239" s="23" t="str">
        <f t="shared" si="44"/>
        <v>ths RUB</v>
      </c>
      <c r="O239" s="30">
        <v>250000</v>
      </c>
    </row>
    <row r="240" spans="1:28" outlineLevel="2" x14ac:dyDescent="0.15">
      <c r="B240" s="26" t="s">
        <v>149</v>
      </c>
      <c r="C240" s="23" t="str">
        <f t="shared" si="44"/>
        <v>ths RUB</v>
      </c>
      <c r="O240" s="30">
        <v>90000</v>
      </c>
    </row>
    <row r="241" spans="2:28" outlineLevel="2" x14ac:dyDescent="0.15">
      <c r="B241" s="26" t="s">
        <v>150</v>
      </c>
      <c r="C241" s="23" t="str">
        <f t="shared" si="44"/>
        <v>ths RUB</v>
      </c>
      <c r="O241" s="30">
        <v>80000</v>
      </c>
    </row>
    <row r="242" spans="2:28" outlineLevel="2" x14ac:dyDescent="0.15">
      <c r="B242" s="26" t="s">
        <v>57</v>
      </c>
      <c r="C242" s="23" t="str">
        <f t="shared" si="44"/>
        <v>ths RUB</v>
      </c>
      <c r="O242" s="41">
        <v>0</v>
      </c>
    </row>
    <row r="243" spans="2:28" outlineLevel="2" x14ac:dyDescent="0.15">
      <c r="B243" s="26" t="s">
        <v>57</v>
      </c>
      <c r="C243" s="23" t="str">
        <f t="shared" si="44"/>
        <v>ths RUB</v>
      </c>
      <c r="O243" s="41">
        <v>0</v>
      </c>
    </row>
    <row r="244" spans="2:28" outlineLevel="2" x14ac:dyDescent="0.15">
      <c r="B244" s="100" t="s">
        <v>262</v>
      </c>
      <c r="C244" s="109" t="str">
        <f t="shared" si="44"/>
        <v>ths RUB</v>
      </c>
      <c r="D244" s="109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12">
        <f>SUM(O238:O243)</f>
        <v>520000</v>
      </c>
      <c r="AB244" s="22"/>
    </row>
    <row r="245" spans="2:28" outlineLevel="2" x14ac:dyDescent="0.15">
      <c r="B245" s="148"/>
      <c r="C245" s="149"/>
      <c r="D245" s="149"/>
      <c r="E245" s="148"/>
      <c r="F245" s="148"/>
      <c r="G245" s="148"/>
      <c r="H245" s="148"/>
      <c r="I245" s="148"/>
      <c r="J245" s="148"/>
      <c r="K245" s="148"/>
      <c r="L245" s="148"/>
      <c r="M245" s="148"/>
      <c r="N245" s="148"/>
      <c r="O245" s="150"/>
      <c r="AB245" s="22"/>
    </row>
    <row r="246" spans="2:28" outlineLevel="2" x14ac:dyDescent="0.15">
      <c r="B246" s="146" t="s">
        <v>364</v>
      </c>
      <c r="C246" s="138"/>
      <c r="D246" s="138"/>
      <c r="E246" s="60" t="str">
        <f ca="1">_xlfn.FORMULATEXT(O246)</f>
        <v>= His_BS!O12 = Assumptions!O244</v>
      </c>
      <c r="F246" s="138"/>
      <c r="G246" s="138"/>
      <c r="H246" s="138"/>
      <c r="I246" s="138"/>
      <c r="J246" s="138"/>
      <c r="K246" s="138"/>
      <c r="L246" s="138"/>
      <c r="M246" s="138"/>
      <c r="N246" s="138"/>
      <c r="O246" s="147" t="b">
        <f xml:space="preserve"> His_BS!O12 = Assumptions!O244</f>
        <v>1</v>
      </c>
      <c r="AB246" s="22"/>
    </row>
    <row r="247" spans="2:28" outlineLevel="2" x14ac:dyDescent="0.15">
      <c r="F247"/>
      <c r="G247"/>
      <c r="H247"/>
      <c r="I247"/>
      <c r="J247"/>
      <c r="K247"/>
      <c r="L247"/>
      <c r="M247"/>
      <c r="N247"/>
    </row>
    <row r="248" spans="2:28" outlineLevel="2" x14ac:dyDescent="0.15">
      <c r="B248" s="17" t="s">
        <v>356</v>
      </c>
      <c r="C248" s="110"/>
      <c r="D248" s="17"/>
      <c r="E248" s="17" t="s">
        <v>62</v>
      </c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AB248" s="22"/>
    </row>
    <row r="249" spans="2:28" outlineLevel="2" x14ac:dyDescent="0.15">
      <c r="B249" s="26" t="s">
        <v>147</v>
      </c>
      <c r="C249" s="23" t="str">
        <f t="shared" ref="C249:C255" si="45">CurrUnit</f>
        <v>ths RUB</v>
      </c>
      <c r="P249" s="41">
        <v>0</v>
      </c>
      <c r="Q249" s="41">
        <v>0</v>
      </c>
      <c r="R249" s="41">
        <v>0</v>
      </c>
      <c r="S249" s="41">
        <v>0</v>
      </c>
      <c r="T249" s="41">
        <v>0</v>
      </c>
    </row>
    <row r="250" spans="2:28" outlineLevel="2" x14ac:dyDescent="0.15">
      <c r="B250" s="26" t="s">
        <v>148</v>
      </c>
      <c r="C250" s="23" t="str">
        <f t="shared" si="45"/>
        <v>ths RUB</v>
      </c>
      <c r="P250" s="30">
        <v>1900000</v>
      </c>
      <c r="Q250" s="30">
        <v>150000</v>
      </c>
      <c r="R250" s="30">
        <v>150000</v>
      </c>
      <c r="S250" s="30">
        <v>150000</v>
      </c>
      <c r="T250" s="30">
        <v>150000</v>
      </c>
    </row>
    <row r="251" spans="2:28" outlineLevel="2" x14ac:dyDescent="0.15">
      <c r="B251" s="26" t="s">
        <v>149</v>
      </c>
      <c r="C251" s="23" t="str">
        <f t="shared" si="45"/>
        <v>ths RUB</v>
      </c>
      <c r="P251" s="41">
        <v>0</v>
      </c>
      <c r="Q251" s="41">
        <v>0</v>
      </c>
      <c r="R251" s="41">
        <v>0</v>
      </c>
      <c r="S251" s="41">
        <v>0</v>
      </c>
      <c r="T251" s="41">
        <v>0</v>
      </c>
    </row>
    <row r="252" spans="2:28" outlineLevel="2" x14ac:dyDescent="0.15">
      <c r="B252" s="26" t="s">
        <v>150</v>
      </c>
      <c r="C252" s="23" t="str">
        <f t="shared" si="45"/>
        <v>ths RUB</v>
      </c>
      <c r="P252" s="41">
        <v>0</v>
      </c>
      <c r="Q252" s="41">
        <v>0</v>
      </c>
      <c r="R252" s="41">
        <v>0</v>
      </c>
      <c r="S252" s="41">
        <v>0</v>
      </c>
      <c r="T252" s="41">
        <v>0</v>
      </c>
    </row>
    <row r="253" spans="2:28" outlineLevel="2" x14ac:dyDescent="0.15">
      <c r="B253" s="26" t="s">
        <v>57</v>
      </c>
      <c r="C253" s="23" t="str">
        <f t="shared" si="45"/>
        <v>ths RUB</v>
      </c>
      <c r="P253" s="41">
        <v>0</v>
      </c>
      <c r="Q253" s="41">
        <v>0</v>
      </c>
      <c r="R253" s="41">
        <v>0</v>
      </c>
      <c r="S253" s="41">
        <v>0</v>
      </c>
      <c r="T253" s="41">
        <v>0</v>
      </c>
    </row>
    <row r="254" spans="2:28" outlineLevel="2" x14ac:dyDescent="0.15">
      <c r="B254" s="26" t="s">
        <v>57</v>
      </c>
      <c r="C254" s="23" t="str">
        <f t="shared" si="45"/>
        <v>ths RUB</v>
      </c>
      <c r="P254" s="41">
        <v>0</v>
      </c>
      <c r="Q254" s="41">
        <v>0</v>
      </c>
      <c r="R254" s="41">
        <v>0</v>
      </c>
      <c r="S254" s="41">
        <v>0</v>
      </c>
      <c r="T254" s="41">
        <v>0</v>
      </c>
    </row>
    <row r="255" spans="2:28" outlineLevel="2" x14ac:dyDescent="0.15">
      <c r="B255" s="100" t="s">
        <v>265</v>
      </c>
      <c r="C255" s="109" t="str">
        <f t="shared" si="45"/>
        <v>ths RUB</v>
      </c>
      <c r="D255" s="109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12"/>
      <c r="P255" s="112">
        <f t="shared" ref="P255:T255" si="46">SUM(P249:P254)</f>
        <v>1900000</v>
      </c>
      <c r="Q255" s="112">
        <f t="shared" si="46"/>
        <v>150000</v>
      </c>
      <c r="R255" s="112">
        <f t="shared" si="46"/>
        <v>150000</v>
      </c>
      <c r="S255" s="112">
        <f t="shared" si="46"/>
        <v>150000</v>
      </c>
      <c r="T255" s="112">
        <f t="shared" si="46"/>
        <v>150000</v>
      </c>
      <c r="AB255" s="22"/>
    </row>
    <row r="256" spans="2:28" outlineLevel="2" x14ac:dyDescent="0.15">
      <c r="F256"/>
      <c r="G256"/>
      <c r="H256"/>
      <c r="I256"/>
      <c r="J256"/>
      <c r="K256"/>
      <c r="L256"/>
      <c r="M256"/>
      <c r="N256"/>
    </row>
    <row r="257" spans="1:28" outlineLevel="2" x14ac:dyDescent="0.15">
      <c r="B257" s="17" t="s">
        <v>154</v>
      </c>
      <c r="C257" s="110"/>
      <c r="D257" s="17"/>
      <c r="E257" s="17" t="s">
        <v>63</v>
      </c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AB257" s="22"/>
    </row>
    <row r="258" spans="1:28" outlineLevel="2" x14ac:dyDescent="0.15">
      <c r="B258" s="26" t="s">
        <v>147</v>
      </c>
      <c r="C258" s="23" t="str">
        <f t="shared" ref="C258:C264" si="47">CurrUnit</f>
        <v>ths RUB</v>
      </c>
      <c r="E258"/>
      <c r="L258" s="147" t="b">
        <f t="shared" ref="L258:L263" si="48">SUM(O238,P249:T249)=SUM(P258:T258)</f>
        <v>1</v>
      </c>
      <c r="P258" s="30">
        <v>50000</v>
      </c>
      <c r="Q258" s="30">
        <v>50000</v>
      </c>
      <c r="R258" s="41">
        <v>0</v>
      </c>
      <c r="S258" s="41">
        <v>0</v>
      </c>
      <c r="T258" s="41">
        <v>0</v>
      </c>
    </row>
    <row r="259" spans="1:28" outlineLevel="2" x14ac:dyDescent="0.15">
      <c r="B259" s="26" t="s">
        <v>148</v>
      </c>
      <c r="C259" s="23" t="str">
        <f t="shared" si="47"/>
        <v>ths RUB</v>
      </c>
      <c r="E259" t="s">
        <v>365</v>
      </c>
      <c r="L259" s="147" t="b">
        <f t="shared" si="48"/>
        <v>0</v>
      </c>
      <c r="P259" s="30">
        <v>250000</v>
      </c>
      <c r="Q259" s="30">
        <v>1900000</v>
      </c>
      <c r="R259" s="30">
        <v>150000</v>
      </c>
      <c r="S259" s="30">
        <v>150000</v>
      </c>
      <c r="T259" s="30">
        <v>150000</v>
      </c>
    </row>
    <row r="260" spans="1:28" outlineLevel="2" x14ac:dyDescent="0.15">
      <c r="B260" s="26" t="s">
        <v>149</v>
      </c>
      <c r="C260" s="23" t="str">
        <f t="shared" si="47"/>
        <v>ths RUB</v>
      </c>
      <c r="E260"/>
      <c r="L260" s="147" t="b">
        <f t="shared" si="48"/>
        <v>1</v>
      </c>
      <c r="P260" s="30">
        <v>90000</v>
      </c>
      <c r="Q260" s="41">
        <v>0</v>
      </c>
      <c r="R260" s="41">
        <v>0</v>
      </c>
      <c r="S260" s="41">
        <v>0</v>
      </c>
      <c r="T260" s="41">
        <v>0</v>
      </c>
    </row>
    <row r="261" spans="1:28" outlineLevel="2" x14ac:dyDescent="0.15">
      <c r="B261" s="26" t="s">
        <v>150</v>
      </c>
      <c r="C261" s="23" t="str">
        <f t="shared" si="47"/>
        <v>ths RUB</v>
      </c>
      <c r="E261"/>
      <c r="L261" s="147" t="b">
        <f t="shared" si="48"/>
        <v>1</v>
      </c>
      <c r="P261" s="30">
        <v>80000</v>
      </c>
      <c r="Q261" s="41">
        <v>0</v>
      </c>
      <c r="R261" s="41">
        <v>0</v>
      </c>
      <c r="S261" s="41">
        <v>0</v>
      </c>
      <c r="T261" s="41">
        <v>0</v>
      </c>
    </row>
    <row r="262" spans="1:28" outlineLevel="2" x14ac:dyDescent="0.15">
      <c r="B262" s="26" t="s">
        <v>57</v>
      </c>
      <c r="C262" s="23" t="str">
        <f t="shared" si="47"/>
        <v>ths RUB</v>
      </c>
      <c r="E262"/>
      <c r="L262" s="147" t="b">
        <f t="shared" si="48"/>
        <v>1</v>
      </c>
      <c r="P262" s="41">
        <v>0</v>
      </c>
      <c r="Q262" s="41">
        <v>0</v>
      </c>
      <c r="R262" s="41">
        <v>0</v>
      </c>
      <c r="S262" s="41">
        <v>0</v>
      </c>
      <c r="T262" s="41">
        <v>0</v>
      </c>
    </row>
    <row r="263" spans="1:28" outlineLevel="2" x14ac:dyDescent="0.15">
      <c r="B263" s="26" t="s">
        <v>57</v>
      </c>
      <c r="C263" s="23" t="str">
        <f t="shared" si="47"/>
        <v>ths RUB</v>
      </c>
      <c r="E263"/>
      <c r="L263" s="147" t="b">
        <f t="shared" si="48"/>
        <v>1</v>
      </c>
      <c r="P263" s="41">
        <v>0</v>
      </c>
      <c r="Q263" s="41">
        <v>0</v>
      </c>
      <c r="R263" s="41">
        <v>0</v>
      </c>
      <c r="S263" s="41">
        <v>0</v>
      </c>
      <c r="T263" s="41">
        <v>0</v>
      </c>
    </row>
    <row r="264" spans="1:28" outlineLevel="2" x14ac:dyDescent="0.15">
      <c r="B264" s="100" t="s">
        <v>266</v>
      </c>
      <c r="C264" s="109" t="str">
        <f t="shared" si="47"/>
        <v>ths RUB</v>
      </c>
      <c r="D264" s="109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12"/>
      <c r="P264" s="112">
        <f t="shared" ref="P264" si="49">SUM(P258:P263)</f>
        <v>470000</v>
      </c>
      <c r="Q264" s="112">
        <f t="shared" ref="Q264" si="50">SUM(Q258:Q263)</f>
        <v>1950000</v>
      </c>
      <c r="R264" s="112">
        <f t="shared" ref="R264" si="51">SUM(R258:R263)</f>
        <v>150000</v>
      </c>
      <c r="S264" s="112">
        <f t="shared" ref="S264" si="52">SUM(S258:S263)</f>
        <v>150000</v>
      </c>
      <c r="T264" s="112">
        <f t="shared" ref="T264" si="53">SUM(T258:T263)</f>
        <v>150000</v>
      </c>
      <c r="AB264" s="22"/>
    </row>
    <row r="265" spans="1:28" outlineLevel="1" x14ac:dyDescent="0.15">
      <c r="F265"/>
      <c r="G265"/>
      <c r="H265"/>
      <c r="I265"/>
      <c r="J265"/>
      <c r="K265"/>
      <c r="L265"/>
      <c r="M265"/>
      <c r="N265"/>
    </row>
    <row r="266" spans="1:28" outlineLevel="1" x14ac:dyDescent="0.15">
      <c r="A266" s="67">
        <v>2.4</v>
      </c>
      <c r="B266" s="18" t="s">
        <v>189</v>
      </c>
      <c r="C266" s="106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/>
      <c r="V266"/>
      <c r="W266"/>
      <c r="X266"/>
      <c r="Y266"/>
      <c r="Z266"/>
      <c r="AA266"/>
    </row>
    <row r="267" spans="1:28" outlineLevel="2" x14ac:dyDescent="0.15">
      <c r="F267"/>
      <c r="G267"/>
      <c r="H267"/>
      <c r="I267"/>
      <c r="J267"/>
      <c r="K267"/>
      <c r="L267"/>
      <c r="M267"/>
      <c r="N267"/>
    </row>
    <row r="268" spans="1:28" outlineLevel="2" x14ac:dyDescent="0.15">
      <c r="B268" s="17" t="s">
        <v>155</v>
      </c>
      <c r="C268" s="108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AB268" s="22"/>
    </row>
    <row r="269" spans="1:28" outlineLevel="2" x14ac:dyDescent="0.15">
      <c r="B269" s="22" t="s">
        <v>156</v>
      </c>
      <c r="C269" s="23" t="str">
        <f>CurrUnit</f>
        <v>ths RUB</v>
      </c>
      <c r="G269"/>
      <c r="H269"/>
      <c r="I269"/>
      <c r="J269"/>
      <c r="K269"/>
      <c r="L269"/>
      <c r="M269"/>
      <c r="N269"/>
    </row>
    <row r="270" spans="1:28" outlineLevel="2" x14ac:dyDescent="0.15">
      <c r="B270" s="22" t="s">
        <v>157</v>
      </c>
      <c r="C270" s="23" t="str">
        <f>CurrUnit</f>
        <v>ths RUB</v>
      </c>
      <c r="F270" s="40" t="s">
        <v>64</v>
      </c>
      <c r="G270"/>
      <c r="H270"/>
      <c r="I270"/>
      <c r="J270"/>
      <c r="K270"/>
      <c r="L270"/>
      <c r="M270"/>
      <c r="N270"/>
    </row>
    <row r="271" spans="1:28" outlineLevel="2" x14ac:dyDescent="0.15">
      <c r="B271" s="22" t="s">
        <v>158</v>
      </c>
      <c r="C271" s="23" t="str">
        <f>CurrUnit</f>
        <v>ths RUB</v>
      </c>
      <c r="G271"/>
      <c r="H271"/>
      <c r="I271"/>
      <c r="J271"/>
      <c r="K271"/>
      <c r="L271"/>
      <c r="M271"/>
      <c r="N271"/>
    </row>
    <row r="272" spans="1:28" outlineLevel="2" x14ac:dyDescent="0.15">
      <c r="B272" s="22" t="s">
        <v>159</v>
      </c>
      <c r="C272" s="23" t="str">
        <f>CurrUnit</f>
        <v>ths RUB</v>
      </c>
      <c r="G272"/>
      <c r="H272"/>
      <c r="I272"/>
      <c r="J272"/>
      <c r="K272"/>
      <c r="L272"/>
      <c r="M272"/>
      <c r="N272"/>
      <c r="O272" s="79">
        <f>His_BS!O35</f>
        <v>800000</v>
      </c>
    </row>
    <row r="273" spans="2:16376" outlineLevel="2" x14ac:dyDescent="0.15">
      <c r="B273"/>
      <c r="C273" s="20"/>
      <c r="D273" s="20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AB273" s="22"/>
    </row>
    <row r="274" spans="2:16376" outlineLevel="2" x14ac:dyDescent="0.15">
      <c r="D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  <c r="IB274" s="22"/>
      <c r="IC274" s="22"/>
      <c r="ID274" s="22"/>
      <c r="IE274" s="22"/>
      <c r="IF274" s="22"/>
      <c r="IG274" s="22"/>
      <c r="IH274" s="22"/>
      <c r="II274" s="22"/>
      <c r="IJ274" s="22"/>
      <c r="IK274" s="22"/>
      <c r="IL274" s="22"/>
      <c r="IM274" s="22"/>
      <c r="IN274" s="22"/>
      <c r="IO274" s="22"/>
      <c r="IP274" s="22"/>
      <c r="IQ274" s="22"/>
      <c r="IR274" s="22"/>
      <c r="IS274" s="22"/>
      <c r="IT274" s="22"/>
      <c r="IU274" s="22"/>
      <c r="IV274" s="22"/>
      <c r="IW274" s="22"/>
      <c r="IX274" s="22"/>
      <c r="IY274" s="22"/>
      <c r="IZ274" s="22"/>
      <c r="JA274" s="22"/>
      <c r="JB274" s="22"/>
      <c r="JC274" s="22"/>
      <c r="JD274" s="22"/>
      <c r="JE274" s="22"/>
      <c r="JF274" s="22"/>
      <c r="JG274" s="22"/>
      <c r="JH274" s="22"/>
      <c r="JI274" s="22"/>
      <c r="JJ274" s="22"/>
      <c r="JK274" s="22"/>
      <c r="JL274" s="22"/>
      <c r="JM274" s="22"/>
      <c r="JN274" s="22"/>
      <c r="JO274" s="22"/>
      <c r="JP274" s="22"/>
      <c r="JQ274" s="22"/>
      <c r="JR274" s="22"/>
      <c r="JS274" s="22"/>
      <c r="JT274" s="22"/>
      <c r="JU274" s="22"/>
      <c r="JV274" s="22"/>
      <c r="JW274" s="22"/>
      <c r="JX274" s="22"/>
      <c r="JY274" s="22"/>
      <c r="JZ274" s="22"/>
      <c r="KA274" s="22"/>
      <c r="KB274" s="22"/>
      <c r="KC274" s="22"/>
      <c r="KD274" s="22"/>
      <c r="KE274" s="22"/>
      <c r="KF274" s="22"/>
      <c r="KG274" s="22"/>
      <c r="KH274" s="22"/>
      <c r="KI274" s="22"/>
      <c r="KJ274" s="22"/>
      <c r="KK274" s="22"/>
      <c r="KL274" s="22"/>
      <c r="KM274" s="22"/>
      <c r="KN274" s="22"/>
      <c r="KO274" s="22"/>
      <c r="KP274" s="22"/>
      <c r="KQ274" s="22"/>
      <c r="KR274" s="22"/>
      <c r="KS274" s="22"/>
      <c r="KT274" s="22"/>
      <c r="KU274" s="22"/>
      <c r="KV274" s="22"/>
      <c r="KW274" s="22"/>
      <c r="KX274" s="22"/>
      <c r="KY274" s="22"/>
      <c r="KZ274" s="22"/>
      <c r="LA274" s="22"/>
      <c r="LB274" s="22"/>
      <c r="LC274" s="22"/>
      <c r="LD274" s="22"/>
      <c r="LE274" s="22"/>
      <c r="LF274" s="22"/>
      <c r="LG274" s="22"/>
      <c r="LH274" s="22"/>
      <c r="LI274" s="22"/>
      <c r="LJ274" s="22"/>
      <c r="LK274" s="22"/>
      <c r="LL274" s="22"/>
      <c r="LM274" s="22"/>
      <c r="LN274" s="22"/>
      <c r="LO274" s="22"/>
      <c r="LP274" s="22"/>
      <c r="LQ274" s="22"/>
      <c r="LR274" s="22"/>
      <c r="LS274" s="22"/>
      <c r="LT274" s="22"/>
      <c r="LU274" s="22"/>
      <c r="LV274" s="22"/>
      <c r="LW274" s="22"/>
      <c r="LX274" s="22"/>
      <c r="LY274" s="22"/>
      <c r="LZ274" s="22"/>
      <c r="MA274" s="22"/>
      <c r="MB274" s="22"/>
      <c r="MC274" s="22"/>
      <c r="MD274" s="22"/>
      <c r="ME274" s="22"/>
      <c r="MF274" s="22"/>
      <c r="MG274" s="22"/>
      <c r="MH274" s="22"/>
      <c r="MI274" s="22"/>
      <c r="MJ274" s="22"/>
      <c r="MK274" s="22"/>
      <c r="ML274" s="22"/>
      <c r="MM274" s="22"/>
      <c r="MN274" s="22"/>
      <c r="MO274" s="22"/>
      <c r="MP274" s="22"/>
      <c r="MQ274" s="22"/>
      <c r="MR274" s="22"/>
      <c r="MS274" s="22"/>
      <c r="MT274" s="22"/>
      <c r="MU274" s="22"/>
      <c r="MV274" s="22"/>
      <c r="MW274" s="22"/>
      <c r="MX274" s="22"/>
      <c r="MY274" s="22"/>
      <c r="MZ274" s="22"/>
      <c r="NA274" s="22"/>
      <c r="NB274" s="22"/>
      <c r="NC274" s="22"/>
      <c r="ND274" s="22"/>
      <c r="NE274" s="22"/>
      <c r="NF274" s="22"/>
      <c r="NG274" s="22"/>
      <c r="NH274" s="22"/>
      <c r="NI274" s="22"/>
      <c r="NJ274" s="22"/>
      <c r="NK274" s="22"/>
      <c r="NL274" s="22"/>
      <c r="NM274" s="22"/>
      <c r="NN274" s="22"/>
      <c r="NO274" s="22"/>
      <c r="NP274" s="22"/>
      <c r="NQ274" s="22"/>
      <c r="NR274" s="22"/>
      <c r="NS274" s="22"/>
      <c r="NT274" s="22"/>
      <c r="NU274" s="22"/>
      <c r="NV274" s="22"/>
      <c r="NW274" s="22"/>
      <c r="NX274" s="22"/>
      <c r="NY274" s="22"/>
      <c r="NZ274" s="22"/>
      <c r="OA274" s="22"/>
      <c r="OB274" s="22"/>
      <c r="OC274" s="22"/>
      <c r="OD274" s="22"/>
      <c r="OE274" s="22"/>
      <c r="OF274" s="22"/>
      <c r="OG274" s="22"/>
      <c r="OH274" s="22"/>
      <c r="OI274" s="22"/>
      <c r="OJ274" s="22"/>
      <c r="OK274" s="22"/>
      <c r="OL274" s="22"/>
      <c r="OM274" s="22"/>
      <c r="ON274" s="22"/>
      <c r="OO274" s="22"/>
      <c r="OP274" s="22"/>
      <c r="OQ274" s="22"/>
      <c r="OR274" s="22"/>
      <c r="OS274" s="22"/>
      <c r="OT274" s="22"/>
      <c r="OU274" s="22"/>
      <c r="OV274" s="22"/>
      <c r="OW274" s="22"/>
      <c r="OX274" s="22"/>
      <c r="OY274" s="22"/>
      <c r="OZ274" s="22"/>
      <c r="PA274" s="22"/>
      <c r="PB274" s="22"/>
      <c r="PC274" s="22"/>
      <c r="PD274" s="22"/>
      <c r="PE274" s="22"/>
      <c r="PF274" s="22"/>
      <c r="PG274" s="22"/>
      <c r="PH274" s="22"/>
      <c r="PI274" s="22"/>
      <c r="PJ274" s="22"/>
      <c r="PK274" s="22"/>
      <c r="PL274" s="22"/>
      <c r="PM274" s="22"/>
      <c r="PN274" s="22"/>
      <c r="PO274" s="22"/>
      <c r="PP274" s="22"/>
      <c r="PQ274" s="22"/>
      <c r="PR274" s="22"/>
      <c r="PS274" s="22"/>
      <c r="PT274" s="22"/>
      <c r="PU274" s="22"/>
      <c r="PV274" s="22"/>
      <c r="PW274" s="22"/>
      <c r="PX274" s="22"/>
      <c r="PY274" s="22"/>
      <c r="PZ274" s="22"/>
      <c r="QA274" s="22"/>
      <c r="QB274" s="22"/>
      <c r="QC274" s="22"/>
      <c r="QD274" s="22"/>
      <c r="QE274" s="22"/>
      <c r="QF274" s="22"/>
      <c r="QG274" s="22"/>
      <c r="QH274" s="22"/>
      <c r="QI274" s="22"/>
      <c r="QJ274" s="22"/>
      <c r="QK274" s="22"/>
      <c r="QL274" s="22"/>
      <c r="QM274" s="22"/>
      <c r="QN274" s="22"/>
      <c r="QO274" s="22"/>
      <c r="QP274" s="22"/>
      <c r="QQ274" s="22"/>
      <c r="QR274" s="22"/>
      <c r="QS274" s="22"/>
      <c r="QT274" s="22"/>
      <c r="QU274" s="22"/>
      <c r="QV274" s="22"/>
      <c r="QW274" s="22"/>
      <c r="QX274" s="22"/>
      <c r="QY274" s="22"/>
      <c r="QZ274" s="22"/>
      <c r="RA274" s="22"/>
      <c r="RB274" s="22"/>
      <c r="RC274" s="22"/>
      <c r="RD274" s="22"/>
      <c r="RE274" s="22"/>
      <c r="RF274" s="22"/>
      <c r="RG274" s="22"/>
      <c r="RH274" s="22"/>
      <c r="RI274" s="22"/>
      <c r="RJ274" s="22"/>
      <c r="RK274" s="22"/>
      <c r="RL274" s="22"/>
      <c r="RM274" s="22"/>
      <c r="RN274" s="22"/>
      <c r="RO274" s="22"/>
      <c r="RP274" s="22"/>
      <c r="RQ274" s="22"/>
      <c r="RR274" s="22"/>
      <c r="RS274" s="22"/>
      <c r="RT274" s="22"/>
      <c r="RU274" s="22"/>
      <c r="RV274" s="22"/>
      <c r="RW274" s="22"/>
      <c r="RX274" s="22"/>
      <c r="RY274" s="22"/>
      <c r="RZ274" s="22"/>
      <c r="SA274" s="22"/>
      <c r="SB274" s="22"/>
      <c r="SC274" s="22"/>
      <c r="SD274" s="22"/>
      <c r="SE274" s="22"/>
      <c r="SF274" s="22"/>
      <c r="SG274" s="22"/>
      <c r="SH274" s="22"/>
      <c r="SI274" s="22"/>
      <c r="SJ274" s="22"/>
      <c r="SK274" s="22"/>
      <c r="SL274" s="22"/>
      <c r="SM274" s="22"/>
      <c r="SN274" s="22"/>
      <c r="SO274" s="22"/>
      <c r="SP274" s="22"/>
      <c r="SQ274" s="22"/>
      <c r="SR274" s="22"/>
      <c r="SS274" s="22"/>
      <c r="ST274" s="22"/>
      <c r="SU274" s="22"/>
      <c r="SV274" s="22"/>
      <c r="SW274" s="22"/>
      <c r="SX274" s="22"/>
      <c r="SY274" s="22"/>
      <c r="SZ274" s="22"/>
      <c r="TA274" s="22"/>
      <c r="TB274" s="22"/>
      <c r="TC274" s="22"/>
      <c r="TD274" s="22"/>
      <c r="TE274" s="22"/>
      <c r="TF274" s="22"/>
      <c r="TG274" s="22"/>
      <c r="TH274" s="22"/>
      <c r="TI274" s="22"/>
      <c r="TJ274" s="22"/>
      <c r="TK274" s="22"/>
      <c r="TL274" s="22"/>
      <c r="TM274" s="22"/>
      <c r="TN274" s="22"/>
      <c r="TO274" s="22"/>
      <c r="TP274" s="22"/>
      <c r="TQ274" s="22"/>
      <c r="TR274" s="22"/>
      <c r="TS274" s="22"/>
      <c r="TT274" s="22"/>
      <c r="TU274" s="22"/>
      <c r="TV274" s="22"/>
      <c r="TW274" s="22"/>
      <c r="TX274" s="22"/>
      <c r="TY274" s="22"/>
      <c r="TZ274" s="22"/>
      <c r="UA274" s="22"/>
      <c r="UB274" s="22"/>
      <c r="UC274" s="22"/>
      <c r="UD274" s="22"/>
      <c r="UE274" s="22"/>
      <c r="UF274" s="22"/>
      <c r="UG274" s="22"/>
      <c r="UH274" s="22"/>
      <c r="UI274" s="22"/>
      <c r="UJ274" s="22"/>
      <c r="UK274" s="22"/>
      <c r="UL274" s="22"/>
      <c r="UM274" s="22"/>
      <c r="UN274" s="22"/>
      <c r="UO274" s="22"/>
      <c r="UP274" s="22"/>
      <c r="UQ274" s="22"/>
      <c r="UR274" s="22"/>
      <c r="US274" s="22"/>
      <c r="UT274" s="22"/>
      <c r="UU274" s="22"/>
      <c r="UV274" s="22"/>
      <c r="UW274" s="22"/>
      <c r="UX274" s="22"/>
      <c r="UY274" s="22"/>
      <c r="UZ274" s="22"/>
      <c r="VA274" s="22"/>
      <c r="VB274" s="22"/>
      <c r="VC274" s="22"/>
      <c r="VD274" s="22"/>
      <c r="VE274" s="22"/>
      <c r="VF274" s="22"/>
      <c r="VG274" s="22"/>
      <c r="VH274" s="22"/>
      <c r="VI274" s="22"/>
      <c r="VJ274" s="22"/>
      <c r="VK274" s="22"/>
      <c r="VL274" s="22"/>
      <c r="VM274" s="22"/>
      <c r="VN274" s="22"/>
      <c r="VO274" s="22"/>
      <c r="VP274" s="22"/>
      <c r="VQ274" s="22"/>
      <c r="VR274" s="22"/>
      <c r="VS274" s="22"/>
      <c r="VT274" s="22"/>
      <c r="VU274" s="22"/>
      <c r="VV274" s="22"/>
      <c r="VW274" s="22"/>
      <c r="VX274" s="22"/>
      <c r="VY274" s="22"/>
      <c r="VZ274" s="22"/>
      <c r="WA274" s="22"/>
      <c r="WB274" s="22"/>
      <c r="WC274" s="22"/>
      <c r="WD274" s="22"/>
      <c r="WE274" s="22"/>
      <c r="WF274" s="22"/>
      <c r="WG274" s="22"/>
      <c r="WH274" s="22"/>
      <c r="WI274" s="22"/>
      <c r="WJ274" s="22"/>
      <c r="WK274" s="22"/>
      <c r="WL274" s="22"/>
      <c r="WM274" s="22"/>
      <c r="WN274" s="22"/>
      <c r="WO274" s="22"/>
      <c r="WP274" s="22"/>
      <c r="WQ274" s="22"/>
      <c r="WR274" s="22"/>
      <c r="WS274" s="22"/>
      <c r="WT274" s="22"/>
      <c r="WU274" s="22"/>
      <c r="WV274" s="22"/>
      <c r="WW274" s="22"/>
      <c r="WX274" s="22"/>
      <c r="WY274" s="22"/>
      <c r="WZ274" s="22"/>
      <c r="XA274" s="22"/>
      <c r="XB274" s="22"/>
      <c r="XC274" s="22"/>
      <c r="XD274" s="22"/>
      <c r="XE274" s="22"/>
      <c r="XF274" s="22"/>
      <c r="XG274" s="22"/>
      <c r="XH274" s="22"/>
      <c r="XI274" s="22"/>
      <c r="XJ274" s="22"/>
      <c r="XK274" s="22"/>
      <c r="XL274" s="22"/>
      <c r="XM274" s="22"/>
      <c r="XN274" s="22"/>
      <c r="XO274" s="22"/>
      <c r="XP274" s="22"/>
      <c r="XQ274" s="22"/>
      <c r="XR274" s="22"/>
      <c r="XS274" s="22"/>
      <c r="XT274" s="22"/>
      <c r="XU274" s="22"/>
      <c r="XV274" s="22"/>
      <c r="XW274" s="22"/>
      <c r="XX274" s="22"/>
      <c r="XY274" s="22"/>
      <c r="XZ274" s="22"/>
      <c r="YA274" s="22"/>
      <c r="YB274" s="22"/>
      <c r="YC274" s="22"/>
      <c r="YD274" s="22"/>
      <c r="YE274" s="22"/>
      <c r="YF274" s="22"/>
      <c r="YG274" s="22"/>
      <c r="YH274" s="22"/>
      <c r="YI274" s="22"/>
      <c r="YJ274" s="22"/>
      <c r="YK274" s="22"/>
      <c r="YL274" s="22"/>
      <c r="YM274" s="22"/>
      <c r="YN274" s="22"/>
      <c r="YO274" s="22"/>
      <c r="YP274" s="22"/>
      <c r="YQ274" s="22"/>
      <c r="YR274" s="22"/>
      <c r="YS274" s="22"/>
      <c r="YT274" s="22"/>
      <c r="YU274" s="22"/>
      <c r="YV274" s="22"/>
      <c r="YW274" s="22"/>
      <c r="YX274" s="22"/>
      <c r="YY274" s="22"/>
      <c r="YZ274" s="22"/>
      <c r="ZA274" s="22"/>
      <c r="ZB274" s="22"/>
      <c r="ZC274" s="22"/>
      <c r="ZD274" s="22"/>
      <c r="ZE274" s="22"/>
      <c r="ZF274" s="22"/>
      <c r="ZG274" s="22"/>
      <c r="ZH274" s="22"/>
      <c r="ZI274" s="22"/>
      <c r="ZJ274" s="22"/>
      <c r="ZK274" s="22"/>
      <c r="ZL274" s="22"/>
      <c r="ZM274" s="22"/>
      <c r="ZN274" s="22"/>
      <c r="ZO274" s="22"/>
      <c r="ZP274" s="22"/>
      <c r="ZQ274" s="22"/>
      <c r="ZR274" s="22"/>
      <c r="ZS274" s="22"/>
      <c r="ZT274" s="22"/>
      <c r="ZU274" s="22"/>
      <c r="ZV274" s="22"/>
      <c r="ZW274" s="22"/>
      <c r="ZX274" s="22"/>
      <c r="ZY274" s="22"/>
      <c r="ZZ274" s="22"/>
      <c r="AAA274" s="22"/>
      <c r="AAB274" s="22"/>
      <c r="AAC274" s="22"/>
      <c r="AAD274" s="22"/>
      <c r="AAE274" s="22"/>
      <c r="AAF274" s="22"/>
      <c r="AAG274" s="22"/>
      <c r="AAH274" s="22"/>
      <c r="AAI274" s="22"/>
      <c r="AAJ274" s="22"/>
      <c r="AAK274" s="22"/>
      <c r="AAL274" s="22"/>
      <c r="AAM274" s="22"/>
      <c r="AAN274" s="22"/>
      <c r="AAO274" s="22"/>
      <c r="AAP274" s="22"/>
      <c r="AAQ274" s="22"/>
      <c r="AAR274" s="22"/>
      <c r="AAS274" s="22"/>
      <c r="AAT274" s="22"/>
      <c r="AAU274" s="22"/>
      <c r="AAV274" s="22"/>
      <c r="AAW274" s="22"/>
      <c r="AAX274" s="22"/>
      <c r="AAY274" s="22"/>
      <c r="AAZ274" s="22"/>
      <c r="ABA274" s="22"/>
      <c r="ABB274" s="22"/>
      <c r="ABC274" s="22"/>
      <c r="ABD274" s="22"/>
      <c r="ABE274" s="22"/>
      <c r="ABF274" s="22"/>
      <c r="ABG274" s="22"/>
      <c r="ABH274" s="22"/>
      <c r="ABI274" s="22"/>
      <c r="ABJ274" s="22"/>
      <c r="ABK274" s="22"/>
      <c r="ABL274" s="22"/>
      <c r="ABM274" s="22"/>
      <c r="ABN274" s="22"/>
      <c r="ABO274" s="22"/>
      <c r="ABP274" s="22"/>
      <c r="ABQ274" s="22"/>
      <c r="ABR274" s="22"/>
      <c r="ABS274" s="22"/>
      <c r="ABT274" s="22"/>
      <c r="ABU274" s="22"/>
      <c r="ABV274" s="22"/>
      <c r="ABW274" s="22"/>
      <c r="ABX274" s="22"/>
      <c r="ABY274" s="22"/>
      <c r="ABZ274" s="22"/>
      <c r="ACA274" s="22"/>
      <c r="ACB274" s="22"/>
      <c r="ACC274" s="22"/>
      <c r="ACD274" s="22"/>
      <c r="ACE274" s="22"/>
      <c r="ACF274" s="22"/>
      <c r="ACG274" s="22"/>
      <c r="ACH274" s="22"/>
      <c r="ACI274" s="22"/>
      <c r="ACJ274" s="22"/>
      <c r="ACK274" s="22"/>
      <c r="ACL274" s="22"/>
      <c r="ACM274" s="22"/>
      <c r="ACN274" s="22"/>
      <c r="ACO274" s="22"/>
      <c r="ACP274" s="22"/>
      <c r="ACQ274" s="22"/>
      <c r="ACR274" s="22"/>
      <c r="ACS274" s="22"/>
      <c r="ACT274" s="22"/>
      <c r="ACU274" s="22"/>
      <c r="ACV274" s="22"/>
      <c r="ACW274" s="22"/>
      <c r="ACX274" s="22"/>
      <c r="ACY274" s="22"/>
      <c r="ACZ274" s="22"/>
      <c r="ADA274" s="22"/>
      <c r="ADB274" s="22"/>
      <c r="ADC274" s="22"/>
      <c r="ADD274" s="22"/>
      <c r="ADE274" s="22"/>
      <c r="ADF274" s="22"/>
      <c r="ADG274" s="22"/>
      <c r="ADH274" s="22"/>
      <c r="ADI274" s="22"/>
      <c r="ADJ274" s="22"/>
      <c r="ADK274" s="22"/>
      <c r="ADL274" s="22"/>
      <c r="ADM274" s="22"/>
      <c r="ADN274" s="22"/>
      <c r="ADO274" s="22"/>
      <c r="ADP274" s="22"/>
      <c r="ADQ274" s="22"/>
      <c r="ADR274" s="22"/>
      <c r="ADS274" s="22"/>
      <c r="ADT274" s="22"/>
      <c r="ADU274" s="22"/>
      <c r="ADV274" s="22"/>
      <c r="ADW274" s="22"/>
      <c r="ADX274" s="22"/>
      <c r="ADY274" s="22"/>
      <c r="ADZ274" s="22"/>
      <c r="AEA274" s="22"/>
      <c r="AEB274" s="22"/>
      <c r="AEC274" s="22"/>
      <c r="AED274" s="22"/>
      <c r="AEE274" s="22"/>
      <c r="AEF274" s="22"/>
      <c r="AEG274" s="22"/>
      <c r="AEH274" s="22"/>
      <c r="AEI274" s="22"/>
      <c r="AEJ274" s="22"/>
      <c r="AEK274" s="22"/>
      <c r="AEL274" s="22"/>
      <c r="AEM274" s="22"/>
      <c r="AEN274" s="22"/>
      <c r="AEO274" s="22"/>
      <c r="AEP274" s="22"/>
      <c r="AEQ274" s="22"/>
      <c r="AER274" s="22"/>
      <c r="AES274" s="22"/>
      <c r="AET274" s="22"/>
      <c r="AEU274" s="22"/>
      <c r="AEV274" s="22"/>
      <c r="AEW274" s="22"/>
      <c r="AEX274" s="22"/>
      <c r="AEY274" s="22"/>
      <c r="AEZ274" s="22"/>
      <c r="AFA274" s="22"/>
      <c r="AFB274" s="22"/>
      <c r="AFC274" s="22"/>
      <c r="AFD274" s="22"/>
      <c r="AFE274" s="22"/>
      <c r="AFF274" s="22"/>
      <c r="AFG274" s="22"/>
      <c r="AFH274" s="22"/>
      <c r="AFI274" s="22"/>
      <c r="AFJ274" s="22"/>
      <c r="AFK274" s="22"/>
      <c r="AFL274" s="22"/>
      <c r="AFM274" s="22"/>
      <c r="AFN274" s="22"/>
      <c r="AFO274" s="22"/>
      <c r="AFP274" s="22"/>
      <c r="AFQ274" s="22"/>
      <c r="AFR274" s="22"/>
      <c r="AFS274" s="22"/>
      <c r="AFT274" s="22"/>
      <c r="AFU274" s="22"/>
      <c r="AFV274" s="22"/>
      <c r="AFW274" s="22"/>
      <c r="AFX274" s="22"/>
      <c r="AFY274" s="22"/>
      <c r="AFZ274" s="22"/>
      <c r="AGA274" s="22"/>
      <c r="AGB274" s="22"/>
      <c r="AGC274" s="22"/>
      <c r="AGD274" s="22"/>
      <c r="AGE274" s="22"/>
      <c r="AGF274" s="22"/>
      <c r="AGG274" s="22"/>
      <c r="AGH274" s="22"/>
      <c r="AGI274" s="22"/>
      <c r="AGJ274" s="22"/>
      <c r="AGK274" s="22"/>
      <c r="AGL274" s="22"/>
      <c r="AGM274" s="22"/>
      <c r="AGN274" s="22"/>
      <c r="AGO274" s="22"/>
      <c r="AGP274" s="22"/>
      <c r="AGQ274" s="22"/>
      <c r="AGR274" s="22"/>
      <c r="AGS274" s="22"/>
      <c r="AGT274" s="22"/>
      <c r="AGU274" s="22"/>
      <c r="AGV274" s="22"/>
      <c r="AGW274" s="22"/>
      <c r="AGX274" s="22"/>
      <c r="AGY274" s="22"/>
      <c r="AGZ274" s="22"/>
      <c r="AHA274" s="22"/>
      <c r="AHB274" s="22"/>
      <c r="AHC274" s="22"/>
      <c r="AHD274" s="22"/>
      <c r="AHE274" s="22"/>
      <c r="AHF274" s="22"/>
      <c r="AHG274" s="22"/>
      <c r="AHH274" s="22"/>
      <c r="AHI274" s="22"/>
      <c r="AHJ274" s="22"/>
      <c r="AHK274" s="22"/>
      <c r="AHL274" s="22"/>
      <c r="AHM274" s="22"/>
      <c r="AHN274" s="22"/>
      <c r="AHO274" s="22"/>
      <c r="AHP274" s="22"/>
      <c r="AHQ274" s="22"/>
      <c r="AHR274" s="22"/>
      <c r="AHS274" s="22"/>
      <c r="AHT274" s="22"/>
      <c r="AHU274" s="22"/>
      <c r="AHV274" s="22"/>
      <c r="AHW274" s="22"/>
      <c r="AHX274" s="22"/>
      <c r="AHY274" s="22"/>
      <c r="AHZ274" s="22"/>
      <c r="AIA274" s="22"/>
      <c r="AIB274" s="22"/>
      <c r="AIC274" s="22"/>
      <c r="AID274" s="22"/>
      <c r="AIE274" s="22"/>
      <c r="AIF274" s="22"/>
      <c r="AIG274" s="22"/>
      <c r="AIH274" s="22"/>
      <c r="AII274" s="22"/>
      <c r="AIJ274" s="22"/>
      <c r="AIK274" s="22"/>
      <c r="AIL274" s="22"/>
      <c r="AIM274" s="22"/>
      <c r="AIN274" s="22"/>
      <c r="AIO274" s="22"/>
      <c r="AIP274" s="22"/>
      <c r="AIQ274" s="22"/>
      <c r="AIR274" s="22"/>
      <c r="AIS274" s="22"/>
      <c r="AIT274" s="22"/>
      <c r="AIU274" s="22"/>
      <c r="AIV274" s="22"/>
      <c r="AIW274" s="22"/>
      <c r="AIX274" s="22"/>
      <c r="AIY274" s="22"/>
      <c r="AIZ274" s="22"/>
      <c r="AJA274" s="22"/>
      <c r="AJB274" s="22"/>
      <c r="AJC274" s="22"/>
      <c r="AJD274" s="22"/>
      <c r="AJE274" s="22"/>
      <c r="AJF274" s="22"/>
      <c r="AJG274" s="22"/>
      <c r="AJH274" s="22"/>
      <c r="AJI274" s="22"/>
      <c r="AJJ274" s="22"/>
      <c r="AJK274" s="22"/>
      <c r="AJL274" s="22"/>
      <c r="AJM274" s="22"/>
      <c r="AJN274" s="22"/>
      <c r="AJO274" s="22"/>
      <c r="AJP274" s="22"/>
      <c r="AJQ274" s="22"/>
      <c r="AJR274" s="22"/>
      <c r="AJS274" s="22"/>
      <c r="AJT274" s="22"/>
      <c r="AJU274" s="22"/>
      <c r="AJV274" s="22"/>
      <c r="AJW274" s="22"/>
      <c r="AJX274" s="22"/>
      <c r="AJY274" s="22"/>
      <c r="AJZ274" s="22"/>
      <c r="AKA274" s="22"/>
      <c r="AKB274" s="22"/>
      <c r="AKC274" s="22"/>
      <c r="AKD274" s="22"/>
      <c r="AKE274" s="22"/>
      <c r="AKF274" s="22"/>
      <c r="AKG274" s="22"/>
      <c r="AKH274" s="22"/>
      <c r="AKI274" s="22"/>
      <c r="AKJ274" s="22"/>
      <c r="AKK274" s="22"/>
      <c r="AKL274" s="22"/>
      <c r="AKM274" s="22"/>
      <c r="AKN274" s="22"/>
      <c r="AKO274" s="22"/>
      <c r="AKP274" s="22"/>
      <c r="AKQ274" s="22"/>
      <c r="AKR274" s="22"/>
      <c r="AKS274" s="22"/>
      <c r="AKT274" s="22"/>
      <c r="AKU274" s="22"/>
      <c r="AKV274" s="22"/>
      <c r="AKW274" s="22"/>
      <c r="AKX274" s="22"/>
      <c r="AKY274" s="22"/>
      <c r="AKZ274" s="22"/>
      <c r="ALA274" s="22"/>
      <c r="ALB274" s="22"/>
      <c r="ALC274" s="22"/>
      <c r="ALD274" s="22"/>
      <c r="ALE274" s="22"/>
      <c r="ALF274" s="22"/>
      <c r="ALG274" s="22"/>
      <c r="ALH274" s="22"/>
      <c r="ALI274" s="22"/>
      <c r="ALJ274" s="22"/>
      <c r="ALK274" s="22"/>
      <c r="ALL274" s="22"/>
      <c r="ALM274" s="22"/>
      <c r="ALN274" s="22"/>
      <c r="ALO274" s="22"/>
      <c r="ALP274" s="22"/>
      <c r="ALQ274" s="22"/>
      <c r="ALR274" s="22"/>
      <c r="ALS274" s="22"/>
      <c r="ALT274" s="22"/>
      <c r="ALU274" s="22"/>
      <c r="ALV274" s="22"/>
      <c r="ALW274" s="22"/>
      <c r="ALX274" s="22"/>
      <c r="ALY274" s="22"/>
      <c r="ALZ274" s="22"/>
      <c r="AMA274" s="22"/>
      <c r="AMB274" s="22"/>
      <c r="AMC274" s="22"/>
      <c r="AMD274" s="22"/>
      <c r="AME274" s="22"/>
      <c r="AMF274" s="22"/>
      <c r="AMG274" s="22"/>
      <c r="AMH274" s="22"/>
      <c r="AMI274" s="22"/>
      <c r="AMJ274" s="22"/>
      <c r="AMK274" s="22"/>
      <c r="AML274" s="22"/>
      <c r="AMM274" s="22"/>
      <c r="AMN274" s="22"/>
      <c r="AMO274" s="22"/>
      <c r="AMP274" s="22"/>
      <c r="AMQ274" s="22"/>
      <c r="AMR274" s="22"/>
      <c r="AMS274" s="22"/>
      <c r="AMT274" s="22"/>
      <c r="AMU274" s="22"/>
      <c r="AMV274" s="22"/>
      <c r="AMW274" s="22"/>
      <c r="AMX274" s="22"/>
      <c r="AMY274" s="22"/>
      <c r="AMZ274" s="22"/>
      <c r="ANA274" s="22"/>
      <c r="ANB274" s="22"/>
      <c r="ANC274" s="22"/>
      <c r="AND274" s="22"/>
      <c r="ANE274" s="22"/>
      <c r="ANF274" s="22"/>
      <c r="ANG274" s="22"/>
      <c r="ANH274" s="22"/>
      <c r="ANI274" s="22"/>
      <c r="ANJ274" s="22"/>
      <c r="ANK274" s="22"/>
      <c r="ANL274" s="22"/>
      <c r="ANM274" s="22"/>
      <c r="ANN274" s="22"/>
      <c r="ANO274" s="22"/>
      <c r="ANP274" s="22"/>
      <c r="ANQ274" s="22"/>
      <c r="ANR274" s="22"/>
      <c r="ANS274" s="22"/>
      <c r="ANT274" s="22"/>
      <c r="ANU274" s="22"/>
      <c r="ANV274" s="22"/>
      <c r="ANW274" s="22"/>
      <c r="ANX274" s="22"/>
      <c r="ANY274" s="22"/>
      <c r="ANZ274" s="22"/>
      <c r="AOA274" s="22"/>
      <c r="AOB274" s="22"/>
      <c r="AOC274" s="22"/>
      <c r="AOD274" s="22"/>
      <c r="AOE274" s="22"/>
      <c r="AOF274" s="22"/>
      <c r="AOG274" s="22"/>
      <c r="AOH274" s="22"/>
      <c r="AOI274" s="22"/>
      <c r="AOJ274" s="22"/>
      <c r="AOK274" s="22"/>
      <c r="AOL274" s="22"/>
      <c r="AOM274" s="22"/>
      <c r="AON274" s="22"/>
      <c r="AOO274" s="22"/>
      <c r="AOP274" s="22"/>
      <c r="AOQ274" s="22"/>
      <c r="AOR274" s="22"/>
      <c r="AOS274" s="22"/>
      <c r="AOT274" s="22"/>
      <c r="AOU274" s="22"/>
      <c r="AOV274" s="22"/>
      <c r="AOW274" s="22"/>
      <c r="AOX274" s="22"/>
      <c r="AOY274" s="22"/>
      <c r="AOZ274" s="22"/>
      <c r="APA274" s="22"/>
      <c r="APB274" s="22"/>
      <c r="APC274" s="22"/>
      <c r="APD274" s="22"/>
      <c r="APE274" s="22"/>
      <c r="APF274" s="22"/>
      <c r="APG274" s="22"/>
      <c r="APH274" s="22"/>
      <c r="API274" s="22"/>
      <c r="APJ274" s="22"/>
      <c r="APK274" s="22"/>
      <c r="APL274" s="22"/>
      <c r="APM274" s="22"/>
      <c r="APN274" s="22"/>
      <c r="APO274" s="22"/>
      <c r="APP274" s="22"/>
      <c r="APQ274" s="22"/>
      <c r="APR274" s="22"/>
      <c r="APS274" s="22"/>
      <c r="APT274" s="22"/>
      <c r="APU274" s="22"/>
      <c r="APV274" s="22"/>
      <c r="APW274" s="22"/>
      <c r="APX274" s="22"/>
      <c r="APY274" s="22"/>
      <c r="APZ274" s="22"/>
      <c r="AQA274" s="22"/>
      <c r="AQB274" s="22"/>
      <c r="AQC274" s="22"/>
      <c r="AQD274" s="22"/>
      <c r="AQE274" s="22"/>
      <c r="AQF274" s="22"/>
      <c r="AQG274" s="22"/>
      <c r="AQH274" s="22"/>
      <c r="AQI274" s="22"/>
      <c r="AQJ274" s="22"/>
      <c r="AQK274" s="22"/>
      <c r="AQL274" s="22"/>
      <c r="AQM274" s="22"/>
      <c r="AQN274" s="22"/>
      <c r="AQO274" s="22"/>
      <c r="AQP274" s="22"/>
      <c r="AQQ274" s="22"/>
      <c r="AQR274" s="22"/>
      <c r="AQS274" s="22"/>
      <c r="AQT274" s="22"/>
      <c r="AQU274" s="22"/>
      <c r="AQV274" s="22"/>
      <c r="AQW274" s="22"/>
      <c r="AQX274" s="22"/>
      <c r="AQY274" s="22"/>
      <c r="AQZ274" s="22"/>
      <c r="ARA274" s="22"/>
      <c r="ARB274" s="22"/>
      <c r="ARC274" s="22"/>
      <c r="ARD274" s="22"/>
      <c r="ARE274" s="22"/>
      <c r="ARF274" s="22"/>
      <c r="ARG274" s="22"/>
      <c r="ARH274" s="22"/>
      <c r="ARI274" s="22"/>
      <c r="ARJ274" s="22"/>
      <c r="ARK274" s="22"/>
      <c r="ARL274" s="22"/>
      <c r="ARM274" s="22"/>
      <c r="ARN274" s="22"/>
      <c r="ARO274" s="22"/>
      <c r="ARP274" s="22"/>
      <c r="ARQ274" s="22"/>
      <c r="ARR274" s="22"/>
      <c r="ARS274" s="22"/>
      <c r="ART274" s="22"/>
      <c r="ARU274" s="22"/>
      <c r="ARV274" s="22"/>
      <c r="ARW274" s="22"/>
      <c r="ARX274" s="22"/>
      <c r="ARY274" s="22"/>
      <c r="ARZ274" s="22"/>
      <c r="ASA274" s="22"/>
      <c r="ASB274" s="22"/>
      <c r="ASC274" s="22"/>
      <c r="ASD274" s="22"/>
      <c r="ASE274" s="22"/>
      <c r="ASF274" s="22"/>
      <c r="ASG274" s="22"/>
      <c r="ASH274" s="22"/>
      <c r="ASI274" s="22"/>
      <c r="ASJ274" s="22"/>
      <c r="ASK274" s="22"/>
      <c r="ASL274" s="22"/>
      <c r="ASM274" s="22"/>
      <c r="ASN274" s="22"/>
      <c r="ASO274" s="22"/>
      <c r="ASP274" s="22"/>
      <c r="ASQ274" s="22"/>
      <c r="ASR274" s="22"/>
      <c r="ASS274" s="22"/>
      <c r="AST274" s="22"/>
      <c r="ASU274" s="22"/>
      <c r="ASV274" s="22"/>
      <c r="ASW274" s="22"/>
      <c r="ASX274" s="22"/>
      <c r="ASY274" s="22"/>
      <c r="ASZ274" s="22"/>
      <c r="ATA274" s="22"/>
      <c r="ATB274" s="22"/>
      <c r="ATC274" s="22"/>
      <c r="ATD274" s="22"/>
      <c r="ATE274" s="22"/>
      <c r="ATF274" s="22"/>
      <c r="ATG274" s="22"/>
      <c r="ATH274" s="22"/>
      <c r="ATI274" s="22"/>
      <c r="ATJ274" s="22"/>
      <c r="ATK274" s="22"/>
      <c r="ATL274" s="22"/>
      <c r="ATM274" s="22"/>
      <c r="ATN274" s="22"/>
      <c r="ATO274" s="22"/>
      <c r="ATP274" s="22"/>
      <c r="ATQ274" s="22"/>
      <c r="ATR274" s="22"/>
      <c r="ATS274" s="22"/>
      <c r="ATT274" s="22"/>
      <c r="ATU274" s="22"/>
      <c r="ATV274" s="22"/>
      <c r="ATW274" s="22"/>
      <c r="ATX274" s="22"/>
      <c r="ATY274" s="22"/>
      <c r="ATZ274" s="22"/>
      <c r="AUA274" s="22"/>
      <c r="AUB274" s="22"/>
      <c r="AUC274" s="22"/>
      <c r="AUD274" s="22"/>
      <c r="AUE274" s="22"/>
      <c r="AUF274" s="22"/>
      <c r="AUG274" s="22"/>
      <c r="AUH274" s="22"/>
      <c r="AUI274" s="22"/>
      <c r="AUJ274" s="22"/>
      <c r="AUK274" s="22"/>
      <c r="AUL274" s="22"/>
      <c r="AUM274" s="22"/>
      <c r="AUN274" s="22"/>
      <c r="AUO274" s="22"/>
      <c r="AUP274" s="22"/>
      <c r="AUQ274" s="22"/>
      <c r="AUR274" s="22"/>
      <c r="AUS274" s="22"/>
      <c r="AUT274" s="22"/>
      <c r="AUU274" s="22"/>
      <c r="AUV274" s="22"/>
      <c r="AUW274" s="22"/>
      <c r="AUX274" s="22"/>
      <c r="AUY274" s="22"/>
      <c r="AUZ274" s="22"/>
      <c r="AVA274" s="22"/>
      <c r="AVB274" s="22"/>
      <c r="AVC274" s="22"/>
      <c r="AVD274" s="22"/>
      <c r="AVE274" s="22"/>
      <c r="AVF274" s="22"/>
      <c r="AVG274" s="22"/>
      <c r="AVH274" s="22"/>
      <c r="AVI274" s="22"/>
      <c r="AVJ274" s="22"/>
      <c r="AVK274" s="22"/>
      <c r="AVL274" s="22"/>
      <c r="AVM274" s="22"/>
      <c r="AVN274" s="22"/>
      <c r="AVO274" s="22"/>
      <c r="AVP274" s="22"/>
      <c r="AVQ274" s="22"/>
      <c r="AVR274" s="22"/>
      <c r="AVS274" s="22"/>
      <c r="AVT274" s="22"/>
      <c r="AVU274" s="22"/>
      <c r="AVV274" s="22"/>
      <c r="AVW274" s="22"/>
      <c r="AVX274" s="22"/>
      <c r="AVY274" s="22"/>
      <c r="AVZ274" s="22"/>
      <c r="AWA274" s="22"/>
      <c r="AWB274" s="22"/>
      <c r="AWC274" s="22"/>
      <c r="AWD274" s="22"/>
      <c r="AWE274" s="22"/>
      <c r="AWF274" s="22"/>
      <c r="AWG274" s="22"/>
      <c r="AWH274" s="22"/>
      <c r="AWI274" s="22"/>
      <c r="AWJ274" s="22"/>
      <c r="AWK274" s="22"/>
      <c r="AWL274" s="22"/>
      <c r="AWM274" s="22"/>
      <c r="AWN274" s="22"/>
      <c r="AWO274" s="22"/>
      <c r="AWP274" s="22"/>
      <c r="AWQ274" s="22"/>
      <c r="AWR274" s="22"/>
      <c r="AWS274" s="22"/>
      <c r="AWT274" s="22"/>
      <c r="AWU274" s="22"/>
      <c r="AWV274" s="22"/>
      <c r="AWW274" s="22"/>
      <c r="AWX274" s="22"/>
      <c r="AWY274" s="22"/>
      <c r="AWZ274" s="22"/>
      <c r="AXA274" s="22"/>
      <c r="AXB274" s="22"/>
      <c r="AXC274" s="22"/>
      <c r="AXD274" s="22"/>
      <c r="AXE274" s="22"/>
      <c r="AXF274" s="22"/>
      <c r="AXG274" s="22"/>
      <c r="AXH274" s="22"/>
      <c r="AXI274" s="22"/>
      <c r="AXJ274" s="22"/>
      <c r="AXK274" s="22"/>
      <c r="AXL274" s="22"/>
      <c r="AXM274" s="22"/>
      <c r="AXN274" s="22"/>
      <c r="AXO274" s="22"/>
      <c r="AXP274" s="22"/>
      <c r="AXQ274" s="22"/>
      <c r="AXR274" s="22"/>
      <c r="AXS274" s="22"/>
      <c r="AXT274" s="22"/>
      <c r="AXU274" s="22"/>
      <c r="AXV274" s="22"/>
      <c r="AXW274" s="22"/>
      <c r="AXX274" s="22"/>
      <c r="AXY274" s="22"/>
      <c r="AXZ274" s="22"/>
      <c r="AYA274" s="22"/>
      <c r="AYB274" s="22"/>
      <c r="AYC274" s="22"/>
      <c r="AYD274" s="22"/>
      <c r="AYE274" s="22"/>
      <c r="AYF274" s="22"/>
      <c r="AYG274" s="22"/>
      <c r="AYH274" s="22"/>
      <c r="AYI274" s="22"/>
      <c r="AYJ274" s="22"/>
      <c r="AYK274" s="22"/>
      <c r="AYL274" s="22"/>
      <c r="AYM274" s="22"/>
      <c r="AYN274" s="22"/>
      <c r="AYO274" s="22"/>
      <c r="AYP274" s="22"/>
      <c r="AYQ274" s="22"/>
      <c r="AYR274" s="22"/>
      <c r="AYS274" s="22"/>
      <c r="AYT274" s="22"/>
      <c r="AYU274" s="22"/>
      <c r="AYV274" s="22"/>
      <c r="AYW274" s="22"/>
      <c r="AYX274" s="22"/>
      <c r="AYY274" s="22"/>
      <c r="AYZ274" s="22"/>
      <c r="AZA274" s="22"/>
      <c r="AZB274" s="22"/>
      <c r="AZC274" s="22"/>
      <c r="AZD274" s="22"/>
      <c r="AZE274" s="22"/>
      <c r="AZF274" s="22"/>
      <c r="AZG274" s="22"/>
      <c r="AZH274" s="22"/>
      <c r="AZI274" s="22"/>
      <c r="AZJ274" s="22"/>
      <c r="AZK274" s="22"/>
      <c r="AZL274" s="22"/>
      <c r="AZM274" s="22"/>
      <c r="AZN274" s="22"/>
      <c r="AZO274" s="22"/>
      <c r="AZP274" s="22"/>
      <c r="AZQ274" s="22"/>
      <c r="AZR274" s="22"/>
      <c r="AZS274" s="22"/>
      <c r="AZT274" s="22"/>
      <c r="AZU274" s="22"/>
      <c r="AZV274" s="22"/>
      <c r="AZW274" s="22"/>
      <c r="AZX274" s="22"/>
      <c r="AZY274" s="22"/>
      <c r="AZZ274" s="22"/>
      <c r="BAA274" s="22"/>
      <c r="BAB274" s="22"/>
      <c r="BAC274" s="22"/>
      <c r="BAD274" s="22"/>
      <c r="BAE274" s="22"/>
      <c r="BAF274" s="22"/>
      <c r="BAG274" s="22"/>
      <c r="BAH274" s="22"/>
      <c r="BAI274" s="22"/>
      <c r="BAJ274" s="22"/>
      <c r="BAK274" s="22"/>
      <c r="BAL274" s="22"/>
      <c r="BAM274" s="22"/>
      <c r="BAN274" s="22"/>
      <c r="BAO274" s="22"/>
      <c r="BAP274" s="22"/>
      <c r="BAQ274" s="22"/>
      <c r="BAR274" s="22"/>
      <c r="BAS274" s="22"/>
      <c r="BAT274" s="22"/>
      <c r="BAU274" s="22"/>
      <c r="BAV274" s="22"/>
      <c r="BAW274" s="22"/>
      <c r="BAX274" s="22"/>
      <c r="BAY274" s="22"/>
      <c r="BAZ274" s="22"/>
      <c r="BBA274" s="22"/>
      <c r="BBB274" s="22"/>
      <c r="BBC274" s="22"/>
      <c r="BBD274" s="22"/>
      <c r="BBE274" s="22"/>
      <c r="BBF274" s="22"/>
      <c r="BBG274" s="22"/>
      <c r="BBH274" s="22"/>
      <c r="BBI274" s="22"/>
      <c r="BBJ274" s="22"/>
      <c r="BBK274" s="22"/>
      <c r="BBL274" s="22"/>
      <c r="BBM274" s="22"/>
      <c r="BBN274" s="22"/>
      <c r="BBO274" s="22"/>
      <c r="BBP274" s="22"/>
      <c r="BBQ274" s="22"/>
      <c r="BBR274" s="22"/>
      <c r="BBS274" s="22"/>
      <c r="BBT274" s="22"/>
      <c r="BBU274" s="22"/>
      <c r="BBV274" s="22"/>
      <c r="BBW274" s="22"/>
      <c r="BBX274" s="22"/>
      <c r="BBY274" s="22"/>
      <c r="BBZ274" s="22"/>
      <c r="BCA274" s="22"/>
      <c r="BCB274" s="22"/>
      <c r="BCC274" s="22"/>
      <c r="BCD274" s="22"/>
      <c r="BCE274" s="22"/>
      <c r="BCF274" s="22"/>
      <c r="BCG274" s="22"/>
      <c r="BCH274" s="22"/>
      <c r="BCI274" s="22"/>
      <c r="BCJ274" s="22"/>
      <c r="BCK274" s="22"/>
      <c r="BCL274" s="22"/>
      <c r="BCM274" s="22"/>
      <c r="BCN274" s="22"/>
      <c r="BCO274" s="22"/>
      <c r="BCP274" s="22"/>
      <c r="BCQ274" s="22"/>
      <c r="BCR274" s="22"/>
      <c r="BCS274" s="22"/>
      <c r="BCT274" s="22"/>
      <c r="BCU274" s="22"/>
      <c r="BCV274" s="22"/>
      <c r="BCW274" s="22"/>
      <c r="BCX274" s="22"/>
      <c r="BCY274" s="22"/>
      <c r="BCZ274" s="22"/>
      <c r="BDA274" s="22"/>
      <c r="BDB274" s="22"/>
      <c r="BDC274" s="22"/>
      <c r="BDD274" s="22"/>
      <c r="BDE274" s="22"/>
      <c r="BDF274" s="22"/>
      <c r="BDG274" s="22"/>
      <c r="BDH274" s="22"/>
      <c r="BDI274" s="22"/>
      <c r="BDJ274" s="22"/>
      <c r="BDK274" s="22"/>
      <c r="BDL274" s="22"/>
      <c r="BDM274" s="22"/>
      <c r="BDN274" s="22"/>
      <c r="BDO274" s="22"/>
      <c r="BDP274" s="22"/>
      <c r="BDQ274" s="22"/>
      <c r="BDR274" s="22"/>
      <c r="BDS274" s="22"/>
      <c r="BDT274" s="22"/>
      <c r="BDU274" s="22"/>
      <c r="BDV274" s="22"/>
      <c r="BDW274" s="22"/>
      <c r="BDX274" s="22"/>
      <c r="BDY274" s="22"/>
      <c r="BDZ274" s="22"/>
      <c r="BEA274" s="22"/>
      <c r="BEB274" s="22"/>
      <c r="BEC274" s="22"/>
      <c r="BED274" s="22"/>
      <c r="BEE274" s="22"/>
      <c r="BEF274" s="22"/>
      <c r="BEG274" s="22"/>
      <c r="BEH274" s="22"/>
      <c r="BEI274" s="22"/>
      <c r="BEJ274" s="22"/>
      <c r="BEK274" s="22"/>
      <c r="BEL274" s="22"/>
      <c r="BEM274" s="22"/>
      <c r="BEN274" s="22"/>
      <c r="BEO274" s="22"/>
      <c r="BEP274" s="22"/>
      <c r="BEQ274" s="22"/>
      <c r="BER274" s="22"/>
      <c r="BES274" s="22"/>
      <c r="BET274" s="22"/>
      <c r="BEU274" s="22"/>
      <c r="BEV274" s="22"/>
      <c r="BEW274" s="22"/>
      <c r="BEX274" s="22"/>
      <c r="BEY274" s="22"/>
      <c r="BEZ274" s="22"/>
      <c r="BFA274" s="22"/>
      <c r="BFB274" s="22"/>
      <c r="BFC274" s="22"/>
      <c r="BFD274" s="22"/>
      <c r="BFE274" s="22"/>
      <c r="BFF274" s="22"/>
      <c r="BFG274" s="22"/>
      <c r="BFH274" s="22"/>
      <c r="BFI274" s="22"/>
      <c r="BFJ274" s="22"/>
      <c r="BFK274" s="22"/>
      <c r="BFL274" s="22"/>
      <c r="BFM274" s="22"/>
      <c r="BFN274" s="22"/>
      <c r="BFO274" s="22"/>
      <c r="BFP274" s="22"/>
      <c r="BFQ274" s="22"/>
      <c r="BFR274" s="22"/>
      <c r="BFS274" s="22"/>
      <c r="BFT274" s="22"/>
      <c r="BFU274" s="22"/>
      <c r="BFV274" s="22"/>
      <c r="BFW274" s="22"/>
      <c r="BFX274" s="22"/>
      <c r="BFY274" s="22"/>
      <c r="BFZ274" s="22"/>
      <c r="BGA274" s="22"/>
      <c r="BGB274" s="22"/>
      <c r="BGC274" s="22"/>
      <c r="BGD274" s="22"/>
      <c r="BGE274" s="22"/>
      <c r="BGF274" s="22"/>
      <c r="BGG274" s="22"/>
      <c r="BGH274" s="22"/>
      <c r="BGI274" s="22"/>
      <c r="BGJ274" s="22"/>
      <c r="BGK274" s="22"/>
      <c r="BGL274" s="22"/>
      <c r="BGM274" s="22"/>
      <c r="BGN274" s="22"/>
      <c r="BGO274" s="22"/>
      <c r="BGP274" s="22"/>
      <c r="BGQ274" s="22"/>
      <c r="BGR274" s="22"/>
      <c r="BGS274" s="22"/>
      <c r="BGT274" s="22"/>
      <c r="BGU274" s="22"/>
      <c r="BGV274" s="22"/>
      <c r="BGW274" s="22"/>
      <c r="BGX274" s="22"/>
      <c r="BGY274" s="22"/>
      <c r="BGZ274" s="22"/>
      <c r="BHA274" s="22"/>
      <c r="BHB274" s="22"/>
      <c r="BHC274" s="22"/>
      <c r="BHD274" s="22"/>
      <c r="BHE274" s="22"/>
      <c r="BHF274" s="22"/>
      <c r="BHG274" s="22"/>
      <c r="BHH274" s="22"/>
      <c r="BHI274" s="22"/>
      <c r="BHJ274" s="22"/>
      <c r="BHK274" s="22"/>
      <c r="BHL274" s="22"/>
      <c r="BHM274" s="22"/>
      <c r="BHN274" s="22"/>
      <c r="BHO274" s="22"/>
      <c r="BHP274" s="22"/>
      <c r="BHQ274" s="22"/>
      <c r="BHR274" s="22"/>
      <c r="BHS274" s="22"/>
      <c r="BHT274" s="22"/>
      <c r="BHU274" s="22"/>
      <c r="BHV274" s="22"/>
      <c r="BHW274" s="22"/>
      <c r="BHX274" s="22"/>
      <c r="BHY274" s="22"/>
      <c r="BHZ274" s="22"/>
      <c r="BIA274" s="22"/>
      <c r="BIB274" s="22"/>
      <c r="BIC274" s="22"/>
      <c r="BID274" s="22"/>
      <c r="BIE274" s="22"/>
      <c r="BIF274" s="22"/>
      <c r="BIG274" s="22"/>
      <c r="BIH274" s="22"/>
      <c r="BII274" s="22"/>
      <c r="BIJ274" s="22"/>
      <c r="BIK274" s="22"/>
      <c r="BIL274" s="22"/>
      <c r="BIM274" s="22"/>
      <c r="BIN274" s="22"/>
      <c r="BIO274" s="22"/>
      <c r="BIP274" s="22"/>
      <c r="BIQ274" s="22"/>
      <c r="BIR274" s="22"/>
      <c r="BIS274" s="22"/>
      <c r="BIT274" s="22"/>
      <c r="BIU274" s="22"/>
      <c r="BIV274" s="22"/>
      <c r="BIW274" s="22"/>
      <c r="BIX274" s="22"/>
      <c r="BIY274" s="22"/>
      <c r="BIZ274" s="22"/>
      <c r="BJA274" s="22"/>
      <c r="BJB274" s="22"/>
      <c r="BJC274" s="22"/>
      <c r="BJD274" s="22"/>
      <c r="BJE274" s="22"/>
      <c r="BJF274" s="22"/>
      <c r="BJG274" s="22"/>
      <c r="BJH274" s="22"/>
      <c r="BJI274" s="22"/>
      <c r="BJJ274" s="22"/>
      <c r="BJK274" s="22"/>
      <c r="BJL274" s="22"/>
      <c r="BJM274" s="22"/>
      <c r="BJN274" s="22"/>
      <c r="BJO274" s="22"/>
      <c r="BJP274" s="22"/>
      <c r="BJQ274" s="22"/>
      <c r="BJR274" s="22"/>
      <c r="BJS274" s="22"/>
      <c r="BJT274" s="22"/>
      <c r="BJU274" s="22"/>
      <c r="BJV274" s="22"/>
      <c r="BJW274" s="22"/>
      <c r="BJX274" s="22"/>
      <c r="BJY274" s="22"/>
      <c r="BJZ274" s="22"/>
      <c r="BKA274" s="22"/>
      <c r="BKB274" s="22"/>
      <c r="BKC274" s="22"/>
      <c r="BKD274" s="22"/>
      <c r="BKE274" s="22"/>
      <c r="BKF274" s="22"/>
      <c r="BKG274" s="22"/>
      <c r="BKH274" s="22"/>
      <c r="BKI274" s="22"/>
      <c r="BKJ274" s="22"/>
      <c r="BKK274" s="22"/>
      <c r="BKL274" s="22"/>
      <c r="BKM274" s="22"/>
      <c r="BKN274" s="22"/>
      <c r="BKO274" s="22"/>
      <c r="BKP274" s="22"/>
      <c r="BKQ274" s="22"/>
      <c r="BKR274" s="22"/>
      <c r="BKS274" s="22"/>
      <c r="BKT274" s="22"/>
      <c r="BKU274" s="22"/>
      <c r="BKV274" s="22"/>
      <c r="BKW274" s="22"/>
      <c r="BKX274" s="22"/>
      <c r="BKY274" s="22"/>
      <c r="BKZ274" s="22"/>
      <c r="BLA274" s="22"/>
      <c r="BLB274" s="22"/>
      <c r="BLC274" s="22"/>
      <c r="BLD274" s="22"/>
      <c r="BLE274" s="22"/>
      <c r="BLF274" s="22"/>
      <c r="BLG274" s="22"/>
      <c r="BLH274" s="22"/>
      <c r="BLI274" s="22"/>
      <c r="BLJ274" s="22"/>
      <c r="BLK274" s="22"/>
      <c r="BLL274" s="22"/>
      <c r="BLM274" s="22"/>
      <c r="BLN274" s="22"/>
      <c r="BLO274" s="22"/>
      <c r="BLP274" s="22"/>
      <c r="BLQ274" s="22"/>
      <c r="BLR274" s="22"/>
      <c r="BLS274" s="22"/>
      <c r="BLT274" s="22"/>
      <c r="BLU274" s="22"/>
      <c r="BLV274" s="22"/>
      <c r="BLW274" s="22"/>
      <c r="BLX274" s="22"/>
      <c r="BLY274" s="22"/>
      <c r="BLZ274" s="22"/>
      <c r="BMA274" s="22"/>
      <c r="BMB274" s="22"/>
      <c r="BMC274" s="22"/>
      <c r="BMD274" s="22"/>
      <c r="BME274" s="22"/>
      <c r="BMF274" s="22"/>
      <c r="BMG274" s="22"/>
      <c r="BMH274" s="22"/>
      <c r="BMI274" s="22"/>
      <c r="BMJ274" s="22"/>
      <c r="BMK274" s="22"/>
      <c r="BML274" s="22"/>
      <c r="BMM274" s="22"/>
      <c r="BMN274" s="22"/>
      <c r="BMO274" s="22"/>
      <c r="BMP274" s="22"/>
      <c r="BMQ274" s="22"/>
      <c r="BMR274" s="22"/>
      <c r="BMS274" s="22"/>
      <c r="BMT274" s="22"/>
      <c r="BMU274" s="22"/>
      <c r="BMV274" s="22"/>
      <c r="BMW274" s="22"/>
      <c r="BMX274" s="22"/>
      <c r="BMY274" s="22"/>
      <c r="BMZ274" s="22"/>
      <c r="BNA274" s="22"/>
      <c r="BNB274" s="22"/>
      <c r="BNC274" s="22"/>
      <c r="BND274" s="22"/>
      <c r="BNE274" s="22"/>
      <c r="BNF274" s="22"/>
      <c r="BNG274" s="22"/>
      <c r="BNH274" s="22"/>
      <c r="BNI274" s="22"/>
      <c r="BNJ274" s="22"/>
      <c r="BNK274" s="22"/>
      <c r="BNL274" s="22"/>
      <c r="BNM274" s="22"/>
      <c r="BNN274" s="22"/>
      <c r="BNO274" s="22"/>
      <c r="BNP274" s="22"/>
      <c r="BNQ274" s="22"/>
      <c r="BNR274" s="22"/>
      <c r="BNS274" s="22"/>
      <c r="BNT274" s="22"/>
      <c r="BNU274" s="22"/>
      <c r="BNV274" s="22"/>
      <c r="BNW274" s="22"/>
      <c r="BNX274" s="22"/>
      <c r="BNY274" s="22"/>
      <c r="BNZ274" s="22"/>
      <c r="BOA274" s="22"/>
      <c r="BOB274" s="22"/>
      <c r="BOC274" s="22"/>
      <c r="BOD274" s="22"/>
      <c r="BOE274" s="22"/>
      <c r="BOF274" s="22"/>
      <c r="BOG274" s="22"/>
      <c r="BOH274" s="22"/>
      <c r="BOI274" s="22"/>
      <c r="BOJ274" s="22"/>
      <c r="BOK274" s="22"/>
      <c r="BOL274" s="22"/>
      <c r="BOM274" s="22"/>
      <c r="BON274" s="22"/>
      <c r="BOO274" s="22"/>
      <c r="BOP274" s="22"/>
      <c r="BOQ274" s="22"/>
      <c r="BOR274" s="22"/>
      <c r="BOS274" s="22"/>
      <c r="BOT274" s="22"/>
      <c r="BOU274" s="22"/>
      <c r="BOV274" s="22"/>
      <c r="BOW274" s="22"/>
      <c r="BOX274" s="22"/>
      <c r="BOY274" s="22"/>
      <c r="BOZ274" s="22"/>
      <c r="BPA274" s="22"/>
      <c r="BPB274" s="22"/>
      <c r="BPC274" s="22"/>
      <c r="BPD274" s="22"/>
      <c r="BPE274" s="22"/>
      <c r="BPF274" s="22"/>
      <c r="BPG274" s="22"/>
      <c r="BPH274" s="22"/>
      <c r="BPI274" s="22"/>
      <c r="BPJ274" s="22"/>
      <c r="BPK274" s="22"/>
      <c r="BPL274" s="22"/>
      <c r="BPM274" s="22"/>
      <c r="BPN274" s="22"/>
      <c r="BPO274" s="22"/>
      <c r="BPP274" s="22"/>
      <c r="BPQ274" s="22"/>
      <c r="BPR274" s="22"/>
      <c r="BPS274" s="22"/>
      <c r="BPT274" s="22"/>
      <c r="BPU274" s="22"/>
      <c r="BPV274" s="22"/>
      <c r="BPW274" s="22"/>
      <c r="BPX274" s="22"/>
      <c r="BPY274" s="22"/>
      <c r="BPZ274" s="22"/>
      <c r="BQA274" s="22"/>
      <c r="BQB274" s="22"/>
      <c r="BQC274" s="22"/>
      <c r="BQD274" s="22"/>
      <c r="BQE274" s="22"/>
      <c r="BQF274" s="22"/>
      <c r="BQG274" s="22"/>
      <c r="BQH274" s="22"/>
      <c r="BQI274" s="22"/>
      <c r="BQJ274" s="22"/>
      <c r="BQK274" s="22"/>
      <c r="BQL274" s="22"/>
      <c r="BQM274" s="22"/>
      <c r="BQN274" s="22"/>
      <c r="BQO274" s="22"/>
      <c r="BQP274" s="22"/>
      <c r="BQQ274" s="22"/>
      <c r="BQR274" s="22"/>
      <c r="BQS274" s="22"/>
      <c r="BQT274" s="22"/>
      <c r="BQU274" s="22"/>
      <c r="BQV274" s="22"/>
      <c r="BQW274" s="22"/>
      <c r="BQX274" s="22"/>
      <c r="BQY274" s="22"/>
      <c r="BQZ274" s="22"/>
      <c r="BRA274" s="22"/>
      <c r="BRB274" s="22"/>
      <c r="BRC274" s="22"/>
      <c r="BRD274" s="22"/>
      <c r="BRE274" s="22"/>
      <c r="BRF274" s="22"/>
      <c r="BRG274" s="22"/>
      <c r="BRH274" s="22"/>
      <c r="BRI274" s="22"/>
      <c r="BRJ274" s="22"/>
      <c r="BRK274" s="22"/>
      <c r="BRL274" s="22"/>
      <c r="BRM274" s="22"/>
      <c r="BRN274" s="22"/>
      <c r="BRO274" s="22"/>
      <c r="BRP274" s="22"/>
      <c r="BRQ274" s="22"/>
      <c r="BRR274" s="22"/>
      <c r="BRS274" s="22"/>
      <c r="BRT274" s="22"/>
      <c r="BRU274" s="22"/>
      <c r="BRV274" s="22"/>
      <c r="BRW274" s="22"/>
      <c r="BRX274" s="22"/>
      <c r="BRY274" s="22"/>
      <c r="BRZ274" s="22"/>
      <c r="BSA274" s="22"/>
      <c r="BSB274" s="22"/>
      <c r="BSC274" s="22"/>
      <c r="BSD274" s="22"/>
      <c r="BSE274" s="22"/>
      <c r="BSF274" s="22"/>
      <c r="BSG274" s="22"/>
      <c r="BSH274" s="22"/>
      <c r="BSI274" s="22"/>
      <c r="BSJ274" s="22"/>
      <c r="BSK274" s="22"/>
      <c r="BSL274" s="22"/>
      <c r="BSM274" s="22"/>
      <c r="BSN274" s="22"/>
      <c r="BSO274" s="22"/>
      <c r="BSP274" s="22"/>
      <c r="BSQ274" s="22"/>
      <c r="BSR274" s="22"/>
      <c r="BSS274" s="22"/>
      <c r="BST274" s="22"/>
      <c r="BSU274" s="22"/>
      <c r="BSV274" s="22"/>
      <c r="BSW274" s="22"/>
      <c r="BSX274" s="22"/>
      <c r="BSY274" s="22"/>
      <c r="BSZ274" s="22"/>
      <c r="BTA274" s="22"/>
      <c r="BTB274" s="22"/>
      <c r="BTC274" s="22"/>
      <c r="BTD274" s="22"/>
      <c r="BTE274" s="22"/>
      <c r="BTF274" s="22"/>
      <c r="BTG274" s="22"/>
      <c r="BTH274" s="22"/>
      <c r="BTI274" s="22"/>
      <c r="BTJ274" s="22"/>
      <c r="BTK274" s="22"/>
      <c r="BTL274" s="22"/>
      <c r="BTM274" s="22"/>
      <c r="BTN274" s="22"/>
      <c r="BTO274" s="22"/>
      <c r="BTP274" s="22"/>
      <c r="BTQ274" s="22"/>
      <c r="BTR274" s="22"/>
      <c r="BTS274" s="22"/>
      <c r="BTT274" s="22"/>
      <c r="BTU274" s="22"/>
      <c r="BTV274" s="22"/>
      <c r="BTW274" s="22"/>
      <c r="BTX274" s="22"/>
      <c r="BTY274" s="22"/>
      <c r="BTZ274" s="22"/>
      <c r="BUA274" s="22"/>
      <c r="BUB274" s="22"/>
      <c r="BUC274" s="22"/>
      <c r="BUD274" s="22"/>
      <c r="BUE274" s="22"/>
      <c r="BUF274" s="22"/>
      <c r="BUG274" s="22"/>
      <c r="BUH274" s="22"/>
      <c r="BUI274" s="22"/>
      <c r="BUJ274" s="22"/>
      <c r="BUK274" s="22"/>
      <c r="BUL274" s="22"/>
      <c r="BUM274" s="22"/>
      <c r="BUN274" s="22"/>
      <c r="BUO274" s="22"/>
      <c r="BUP274" s="22"/>
      <c r="BUQ274" s="22"/>
      <c r="BUR274" s="22"/>
      <c r="BUS274" s="22"/>
      <c r="BUT274" s="22"/>
      <c r="BUU274" s="22"/>
      <c r="BUV274" s="22"/>
      <c r="BUW274" s="22"/>
      <c r="BUX274" s="22"/>
      <c r="BUY274" s="22"/>
      <c r="BUZ274" s="22"/>
      <c r="BVA274" s="22"/>
      <c r="BVB274" s="22"/>
      <c r="BVC274" s="22"/>
      <c r="BVD274" s="22"/>
      <c r="BVE274" s="22"/>
      <c r="BVF274" s="22"/>
      <c r="BVG274" s="22"/>
      <c r="BVH274" s="22"/>
      <c r="BVI274" s="22"/>
      <c r="BVJ274" s="22"/>
      <c r="BVK274" s="22"/>
      <c r="BVL274" s="22"/>
      <c r="BVM274" s="22"/>
      <c r="BVN274" s="22"/>
      <c r="BVO274" s="22"/>
      <c r="BVP274" s="22"/>
      <c r="BVQ274" s="22"/>
      <c r="BVR274" s="22"/>
      <c r="BVS274" s="22"/>
      <c r="BVT274" s="22"/>
      <c r="BVU274" s="22"/>
      <c r="BVV274" s="22"/>
      <c r="BVW274" s="22"/>
      <c r="BVX274" s="22"/>
      <c r="BVY274" s="22"/>
      <c r="BVZ274" s="22"/>
      <c r="BWA274" s="22"/>
      <c r="BWB274" s="22"/>
      <c r="BWC274" s="22"/>
      <c r="BWD274" s="22"/>
      <c r="BWE274" s="22"/>
      <c r="BWF274" s="22"/>
      <c r="BWG274" s="22"/>
      <c r="BWH274" s="22"/>
      <c r="BWI274" s="22"/>
      <c r="BWJ274" s="22"/>
      <c r="BWK274" s="22"/>
      <c r="BWL274" s="22"/>
      <c r="BWM274" s="22"/>
      <c r="BWN274" s="22"/>
      <c r="BWO274" s="22"/>
      <c r="BWP274" s="22"/>
      <c r="BWQ274" s="22"/>
      <c r="BWR274" s="22"/>
      <c r="BWS274" s="22"/>
      <c r="BWT274" s="22"/>
      <c r="BWU274" s="22"/>
      <c r="BWV274" s="22"/>
      <c r="BWW274" s="22"/>
      <c r="BWX274" s="22"/>
      <c r="BWY274" s="22"/>
      <c r="BWZ274" s="22"/>
      <c r="BXA274" s="22"/>
      <c r="BXB274" s="22"/>
      <c r="BXC274" s="22"/>
      <c r="BXD274" s="22"/>
      <c r="BXE274" s="22"/>
      <c r="BXF274" s="22"/>
      <c r="BXG274" s="22"/>
      <c r="BXH274" s="22"/>
      <c r="BXI274" s="22"/>
      <c r="BXJ274" s="22"/>
      <c r="BXK274" s="22"/>
      <c r="BXL274" s="22"/>
      <c r="BXM274" s="22"/>
      <c r="BXN274" s="22"/>
      <c r="BXO274" s="22"/>
      <c r="BXP274" s="22"/>
      <c r="BXQ274" s="22"/>
      <c r="BXR274" s="22"/>
      <c r="BXS274" s="22"/>
      <c r="BXT274" s="22"/>
      <c r="BXU274" s="22"/>
      <c r="BXV274" s="22"/>
      <c r="BXW274" s="22"/>
      <c r="BXX274" s="22"/>
      <c r="BXY274" s="22"/>
      <c r="BXZ274" s="22"/>
      <c r="BYA274" s="22"/>
      <c r="BYB274" s="22"/>
      <c r="BYC274" s="22"/>
      <c r="BYD274" s="22"/>
      <c r="BYE274" s="22"/>
      <c r="BYF274" s="22"/>
      <c r="BYG274" s="22"/>
      <c r="BYH274" s="22"/>
      <c r="BYI274" s="22"/>
      <c r="BYJ274" s="22"/>
      <c r="BYK274" s="22"/>
      <c r="BYL274" s="22"/>
      <c r="BYM274" s="22"/>
      <c r="BYN274" s="22"/>
      <c r="BYO274" s="22"/>
      <c r="BYP274" s="22"/>
      <c r="BYQ274" s="22"/>
      <c r="BYR274" s="22"/>
      <c r="BYS274" s="22"/>
      <c r="BYT274" s="22"/>
      <c r="BYU274" s="22"/>
      <c r="BYV274" s="22"/>
      <c r="BYW274" s="22"/>
      <c r="BYX274" s="22"/>
      <c r="BYY274" s="22"/>
      <c r="BYZ274" s="22"/>
      <c r="BZA274" s="22"/>
      <c r="BZB274" s="22"/>
      <c r="BZC274" s="22"/>
      <c r="BZD274" s="22"/>
      <c r="BZE274" s="22"/>
      <c r="BZF274" s="22"/>
      <c r="BZG274" s="22"/>
      <c r="BZH274" s="22"/>
      <c r="BZI274" s="22"/>
      <c r="BZJ274" s="22"/>
      <c r="BZK274" s="22"/>
      <c r="BZL274" s="22"/>
      <c r="BZM274" s="22"/>
      <c r="BZN274" s="22"/>
      <c r="BZO274" s="22"/>
      <c r="BZP274" s="22"/>
      <c r="BZQ274" s="22"/>
      <c r="BZR274" s="22"/>
      <c r="BZS274" s="22"/>
      <c r="BZT274" s="22"/>
      <c r="BZU274" s="22"/>
      <c r="BZV274" s="22"/>
      <c r="BZW274" s="22"/>
      <c r="BZX274" s="22"/>
      <c r="BZY274" s="22"/>
      <c r="BZZ274" s="22"/>
      <c r="CAA274" s="22"/>
      <c r="CAB274" s="22"/>
      <c r="CAC274" s="22"/>
      <c r="CAD274" s="22"/>
      <c r="CAE274" s="22"/>
      <c r="CAF274" s="22"/>
      <c r="CAG274" s="22"/>
      <c r="CAH274" s="22"/>
      <c r="CAI274" s="22"/>
      <c r="CAJ274" s="22"/>
      <c r="CAK274" s="22"/>
      <c r="CAL274" s="22"/>
      <c r="CAM274" s="22"/>
      <c r="CAN274" s="22"/>
      <c r="CAO274" s="22"/>
      <c r="CAP274" s="22"/>
      <c r="CAQ274" s="22"/>
      <c r="CAR274" s="22"/>
      <c r="CAS274" s="22"/>
      <c r="CAT274" s="22"/>
      <c r="CAU274" s="22"/>
      <c r="CAV274" s="22"/>
      <c r="CAW274" s="22"/>
      <c r="CAX274" s="22"/>
      <c r="CAY274" s="22"/>
      <c r="CAZ274" s="22"/>
      <c r="CBA274" s="22"/>
      <c r="CBB274" s="22"/>
      <c r="CBC274" s="22"/>
      <c r="CBD274" s="22"/>
      <c r="CBE274" s="22"/>
      <c r="CBF274" s="22"/>
      <c r="CBG274" s="22"/>
      <c r="CBH274" s="22"/>
      <c r="CBI274" s="22"/>
      <c r="CBJ274" s="22"/>
      <c r="CBK274" s="22"/>
      <c r="CBL274" s="22"/>
      <c r="CBM274" s="22"/>
      <c r="CBN274" s="22"/>
      <c r="CBO274" s="22"/>
      <c r="CBP274" s="22"/>
      <c r="CBQ274" s="22"/>
      <c r="CBR274" s="22"/>
      <c r="CBS274" s="22"/>
      <c r="CBT274" s="22"/>
      <c r="CBU274" s="22"/>
      <c r="CBV274" s="22"/>
      <c r="CBW274" s="22"/>
      <c r="CBX274" s="22"/>
      <c r="CBY274" s="22"/>
      <c r="CBZ274" s="22"/>
      <c r="CCA274" s="22"/>
      <c r="CCB274" s="22"/>
      <c r="CCC274" s="22"/>
      <c r="CCD274" s="22"/>
      <c r="CCE274" s="22"/>
      <c r="CCF274" s="22"/>
      <c r="CCG274" s="22"/>
      <c r="CCH274" s="22"/>
      <c r="CCI274" s="22"/>
      <c r="CCJ274" s="22"/>
      <c r="CCK274" s="22"/>
      <c r="CCL274" s="22"/>
      <c r="CCM274" s="22"/>
      <c r="CCN274" s="22"/>
      <c r="CCO274" s="22"/>
      <c r="CCP274" s="22"/>
      <c r="CCQ274" s="22"/>
      <c r="CCR274" s="22"/>
      <c r="CCS274" s="22"/>
      <c r="CCT274" s="22"/>
      <c r="CCU274" s="22"/>
      <c r="CCV274" s="22"/>
      <c r="CCW274" s="22"/>
      <c r="CCX274" s="22"/>
      <c r="CCY274" s="22"/>
      <c r="CCZ274" s="22"/>
      <c r="CDA274" s="22"/>
      <c r="CDB274" s="22"/>
      <c r="CDC274" s="22"/>
      <c r="CDD274" s="22"/>
      <c r="CDE274" s="22"/>
      <c r="CDF274" s="22"/>
      <c r="CDG274" s="22"/>
      <c r="CDH274" s="22"/>
      <c r="CDI274" s="22"/>
      <c r="CDJ274" s="22"/>
      <c r="CDK274" s="22"/>
      <c r="CDL274" s="22"/>
      <c r="CDM274" s="22"/>
      <c r="CDN274" s="22"/>
      <c r="CDO274" s="22"/>
      <c r="CDP274" s="22"/>
      <c r="CDQ274" s="22"/>
      <c r="CDR274" s="22"/>
      <c r="CDS274" s="22"/>
      <c r="CDT274" s="22"/>
      <c r="CDU274" s="22"/>
      <c r="CDV274" s="22"/>
      <c r="CDW274" s="22"/>
      <c r="CDX274" s="22"/>
      <c r="CDY274" s="22"/>
      <c r="CDZ274" s="22"/>
      <c r="CEA274" s="22"/>
      <c r="CEB274" s="22"/>
      <c r="CEC274" s="22"/>
      <c r="CED274" s="22"/>
      <c r="CEE274" s="22"/>
      <c r="CEF274" s="22"/>
      <c r="CEG274" s="22"/>
      <c r="CEH274" s="22"/>
      <c r="CEI274" s="22"/>
      <c r="CEJ274" s="22"/>
      <c r="CEK274" s="22"/>
      <c r="CEL274" s="22"/>
      <c r="CEM274" s="22"/>
      <c r="CEN274" s="22"/>
      <c r="CEO274" s="22"/>
      <c r="CEP274" s="22"/>
      <c r="CEQ274" s="22"/>
      <c r="CER274" s="22"/>
      <c r="CES274" s="22"/>
      <c r="CET274" s="22"/>
      <c r="CEU274" s="22"/>
      <c r="CEV274" s="22"/>
      <c r="CEW274" s="22"/>
      <c r="CEX274" s="22"/>
      <c r="CEY274" s="22"/>
      <c r="CEZ274" s="22"/>
      <c r="CFA274" s="22"/>
      <c r="CFB274" s="22"/>
      <c r="CFC274" s="22"/>
      <c r="CFD274" s="22"/>
      <c r="CFE274" s="22"/>
      <c r="CFF274" s="22"/>
      <c r="CFG274" s="22"/>
      <c r="CFH274" s="22"/>
      <c r="CFI274" s="22"/>
      <c r="CFJ274" s="22"/>
      <c r="CFK274" s="22"/>
      <c r="CFL274" s="22"/>
      <c r="CFM274" s="22"/>
      <c r="CFN274" s="22"/>
      <c r="CFO274" s="22"/>
      <c r="CFP274" s="22"/>
      <c r="CFQ274" s="22"/>
      <c r="CFR274" s="22"/>
      <c r="CFS274" s="22"/>
      <c r="CFT274" s="22"/>
      <c r="CFU274" s="22"/>
      <c r="CFV274" s="22"/>
      <c r="CFW274" s="22"/>
      <c r="CFX274" s="22"/>
      <c r="CFY274" s="22"/>
      <c r="CFZ274" s="22"/>
      <c r="CGA274" s="22"/>
      <c r="CGB274" s="22"/>
      <c r="CGC274" s="22"/>
      <c r="CGD274" s="22"/>
      <c r="CGE274" s="22"/>
      <c r="CGF274" s="22"/>
      <c r="CGG274" s="22"/>
      <c r="CGH274" s="22"/>
      <c r="CGI274" s="22"/>
      <c r="CGJ274" s="22"/>
      <c r="CGK274" s="22"/>
      <c r="CGL274" s="22"/>
      <c r="CGM274" s="22"/>
      <c r="CGN274" s="22"/>
      <c r="CGO274" s="22"/>
      <c r="CGP274" s="22"/>
      <c r="CGQ274" s="22"/>
      <c r="CGR274" s="22"/>
      <c r="CGS274" s="22"/>
      <c r="CGT274" s="22"/>
      <c r="CGU274" s="22"/>
      <c r="CGV274" s="22"/>
      <c r="CGW274" s="22"/>
      <c r="CGX274" s="22"/>
      <c r="CGY274" s="22"/>
      <c r="CGZ274" s="22"/>
      <c r="CHA274" s="22"/>
      <c r="CHB274" s="22"/>
      <c r="CHC274" s="22"/>
      <c r="CHD274" s="22"/>
      <c r="CHE274" s="22"/>
      <c r="CHF274" s="22"/>
      <c r="CHG274" s="22"/>
      <c r="CHH274" s="22"/>
      <c r="CHI274" s="22"/>
      <c r="CHJ274" s="22"/>
      <c r="CHK274" s="22"/>
      <c r="CHL274" s="22"/>
      <c r="CHM274" s="22"/>
      <c r="CHN274" s="22"/>
      <c r="CHO274" s="22"/>
      <c r="CHP274" s="22"/>
      <c r="CHQ274" s="22"/>
      <c r="CHR274" s="22"/>
      <c r="CHS274" s="22"/>
      <c r="CHT274" s="22"/>
      <c r="CHU274" s="22"/>
      <c r="CHV274" s="22"/>
      <c r="CHW274" s="22"/>
      <c r="CHX274" s="22"/>
      <c r="CHY274" s="22"/>
      <c r="CHZ274" s="22"/>
      <c r="CIA274" s="22"/>
      <c r="CIB274" s="22"/>
      <c r="CIC274" s="22"/>
      <c r="CID274" s="22"/>
      <c r="CIE274" s="22"/>
      <c r="CIF274" s="22"/>
      <c r="CIG274" s="22"/>
      <c r="CIH274" s="22"/>
      <c r="CII274" s="22"/>
      <c r="CIJ274" s="22"/>
      <c r="CIK274" s="22"/>
      <c r="CIL274" s="22"/>
      <c r="CIM274" s="22"/>
      <c r="CIN274" s="22"/>
      <c r="CIO274" s="22"/>
      <c r="CIP274" s="22"/>
      <c r="CIQ274" s="22"/>
      <c r="CIR274" s="22"/>
      <c r="CIS274" s="22"/>
      <c r="CIT274" s="22"/>
      <c r="CIU274" s="22"/>
      <c r="CIV274" s="22"/>
      <c r="CIW274" s="22"/>
      <c r="CIX274" s="22"/>
      <c r="CIY274" s="22"/>
      <c r="CIZ274" s="22"/>
      <c r="CJA274" s="22"/>
      <c r="CJB274" s="22"/>
      <c r="CJC274" s="22"/>
      <c r="CJD274" s="22"/>
      <c r="CJE274" s="22"/>
      <c r="CJF274" s="22"/>
      <c r="CJG274" s="22"/>
      <c r="CJH274" s="22"/>
      <c r="CJI274" s="22"/>
      <c r="CJJ274" s="22"/>
      <c r="CJK274" s="22"/>
      <c r="CJL274" s="22"/>
      <c r="CJM274" s="22"/>
      <c r="CJN274" s="22"/>
      <c r="CJO274" s="22"/>
      <c r="CJP274" s="22"/>
      <c r="CJQ274" s="22"/>
      <c r="CJR274" s="22"/>
      <c r="CJS274" s="22"/>
      <c r="CJT274" s="22"/>
      <c r="CJU274" s="22"/>
      <c r="CJV274" s="22"/>
      <c r="CJW274" s="22"/>
      <c r="CJX274" s="22"/>
      <c r="CJY274" s="22"/>
      <c r="CJZ274" s="22"/>
      <c r="CKA274" s="22"/>
      <c r="CKB274" s="22"/>
      <c r="CKC274" s="22"/>
      <c r="CKD274" s="22"/>
      <c r="CKE274" s="22"/>
      <c r="CKF274" s="22"/>
      <c r="CKG274" s="22"/>
      <c r="CKH274" s="22"/>
      <c r="CKI274" s="22"/>
      <c r="CKJ274" s="22"/>
      <c r="CKK274" s="22"/>
      <c r="CKL274" s="22"/>
      <c r="CKM274" s="22"/>
      <c r="CKN274" s="22"/>
      <c r="CKO274" s="22"/>
      <c r="CKP274" s="22"/>
      <c r="CKQ274" s="22"/>
      <c r="CKR274" s="22"/>
      <c r="CKS274" s="22"/>
      <c r="CKT274" s="22"/>
      <c r="CKU274" s="22"/>
      <c r="CKV274" s="22"/>
      <c r="CKW274" s="22"/>
      <c r="CKX274" s="22"/>
      <c r="CKY274" s="22"/>
      <c r="CKZ274" s="22"/>
      <c r="CLA274" s="22"/>
      <c r="CLB274" s="22"/>
      <c r="CLC274" s="22"/>
      <c r="CLD274" s="22"/>
      <c r="CLE274" s="22"/>
      <c r="CLF274" s="22"/>
      <c r="CLG274" s="22"/>
      <c r="CLH274" s="22"/>
      <c r="CLI274" s="22"/>
      <c r="CLJ274" s="22"/>
      <c r="CLK274" s="22"/>
      <c r="CLL274" s="22"/>
      <c r="CLM274" s="22"/>
      <c r="CLN274" s="22"/>
      <c r="CLO274" s="22"/>
      <c r="CLP274" s="22"/>
      <c r="CLQ274" s="22"/>
      <c r="CLR274" s="22"/>
      <c r="CLS274" s="22"/>
      <c r="CLT274" s="22"/>
      <c r="CLU274" s="22"/>
      <c r="CLV274" s="22"/>
      <c r="CLW274" s="22"/>
      <c r="CLX274" s="22"/>
      <c r="CLY274" s="22"/>
      <c r="CLZ274" s="22"/>
      <c r="CMA274" s="22"/>
      <c r="CMB274" s="22"/>
      <c r="CMC274" s="22"/>
      <c r="CMD274" s="22"/>
      <c r="CME274" s="22"/>
      <c r="CMF274" s="22"/>
      <c r="CMG274" s="22"/>
      <c r="CMH274" s="22"/>
      <c r="CMI274" s="22"/>
      <c r="CMJ274" s="22"/>
      <c r="CMK274" s="22"/>
      <c r="CML274" s="22"/>
      <c r="CMM274" s="22"/>
      <c r="CMN274" s="22"/>
      <c r="CMO274" s="22"/>
      <c r="CMP274" s="22"/>
      <c r="CMQ274" s="22"/>
      <c r="CMR274" s="22"/>
      <c r="CMS274" s="22"/>
      <c r="CMT274" s="22"/>
      <c r="CMU274" s="22"/>
      <c r="CMV274" s="22"/>
      <c r="CMW274" s="22"/>
      <c r="CMX274" s="22"/>
      <c r="CMY274" s="22"/>
      <c r="CMZ274" s="22"/>
      <c r="CNA274" s="22"/>
      <c r="CNB274" s="22"/>
      <c r="CNC274" s="22"/>
      <c r="CND274" s="22"/>
      <c r="CNE274" s="22"/>
      <c r="CNF274" s="22"/>
      <c r="CNG274" s="22"/>
      <c r="CNH274" s="22"/>
      <c r="CNI274" s="22"/>
      <c r="CNJ274" s="22"/>
      <c r="CNK274" s="22"/>
      <c r="CNL274" s="22"/>
      <c r="CNM274" s="22"/>
      <c r="CNN274" s="22"/>
      <c r="CNO274" s="22"/>
      <c r="CNP274" s="22"/>
      <c r="CNQ274" s="22"/>
      <c r="CNR274" s="22"/>
      <c r="CNS274" s="22"/>
      <c r="CNT274" s="22"/>
      <c r="CNU274" s="22"/>
      <c r="CNV274" s="22"/>
      <c r="CNW274" s="22"/>
      <c r="CNX274" s="22"/>
      <c r="CNY274" s="22"/>
      <c r="CNZ274" s="22"/>
      <c r="COA274" s="22"/>
      <c r="COB274" s="22"/>
      <c r="COC274" s="22"/>
      <c r="COD274" s="22"/>
      <c r="COE274" s="22"/>
      <c r="COF274" s="22"/>
      <c r="COG274" s="22"/>
      <c r="COH274" s="22"/>
      <c r="COI274" s="22"/>
      <c r="COJ274" s="22"/>
      <c r="COK274" s="22"/>
      <c r="COL274" s="22"/>
      <c r="COM274" s="22"/>
      <c r="CON274" s="22"/>
      <c r="COO274" s="22"/>
      <c r="COP274" s="22"/>
      <c r="COQ274" s="22"/>
      <c r="COR274" s="22"/>
      <c r="COS274" s="22"/>
      <c r="COT274" s="22"/>
      <c r="COU274" s="22"/>
      <c r="COV274" s="22"/>
      <c r="COW274" s="22"/>
      <c r="COX274" s="22"/>
      <c r="COY274" s="22"/>
      <c r="COZ274" s="22"/>
      <c r="CPA274" s="22"/>
      <c r="CPB274" s="22"/>
      <c r="CPC274" s="22"/>
      <c r="CPD274" s="22"/>
      <c r="CPE274" s="22"/>
      <c r="CPF274" s="22"/>
      <c r="CPG274" s="22"/>
      <c r="CPH274" s="22"/>
      <c r="CPI274" s="22"/>
      <c r="CPJ274" s="22"/>
      <c r="CPK274" s="22"/>
      <c r="CPL274" s="22"/>
      <c r="CPM274" s="22"/>
      <c r="CPN274" s="22"/>
      <c r="CPO274" s="22"/>
      <c r="CPP274" s="22"/>
      <c r="CPQ274" s="22"/>
      <c r="CPR274" s="22"/>
      <c r="CPS274" s="22"/>
      <c r="CPT274" s="22"/>
      <c r="CPU274" s="22"/>
      <c r="CPV274" s="22"/>
      <c r="CPW274" s="22"/>
      <c r="CPX274" s="22"/>
      <c r="CPY274" s="22"/>
      <c r="CPZ274" s="22"/>
      <c r="CQA274" s="22"/>
      <c r="CQB274" s="22"/>
      <c r="CQC274" s="22"/>
      <c r="CQD274" s="22"/>
      <c r="CQE274" s="22"/>
      <c r="CQF274" s="22"/>
      <c r="CQG274" s="22"/>
      <c r="CQH274" s="22"/>
      <c r="CQI274" s="22"/>
      <c r="CQJ274" s="22"/>
      <c r="CQK274" s="22"/>
      <c r="CQL274" s="22"/>
      <c r="CQM274" s="22"/>
      <c r="CQN274" s="22"/>
      <c r="CQO274" s="22"/>
      <c r="CQP274" s="22"/>
      <c r="CQQ274" s="22"/>
      <c r="CQR274" s="22"/>
      <c r="CQS274" s="22"/>
      <c r="CQT274" s="22"/>
      <c r="CQU274" s="22"/>
      <c r="CQV274" s="22"/>
      <c r="CQW274" s="22"/>
      <c r="CQX274" s="22"/>
      <c r="CQY274" s="22"/>
      <c r="CQZ274" s="22"/>
      <c r="CRA274" s="22"/>
      <c r="CRB274" s="22"/>
      <c r="CRC274" s="22"/>
      <c r="CRD274" s="22"/>
      <c r="CRE274" s="22"/>
      <c r="CRF274" s="22"/>
      <c r="CRG274" s="22"/>
      <c r="CRH274" s="22"/>
      <c r="CRI274" s="22"/>
      <c r="CRJ274" s="22"/>
      <c r="CRK274" s="22"/>
      <c r="CRL274" s="22"/>
      <c r="CRM274" s="22"/>
      <c r="CRN274" s="22"/>
      <c r="CRO274" s="22"/>
      <c r="CRP274" s="22"/>
      <c r="CRQ274" s="22"/>
      <c r="CRR274" s="22"/>
      <c r="CRS274" s="22"/>
      <c r="CRT274" s="22"/>
      <c r="CRU274" s="22"/>
      <c r="CRV274" s="22"/>
      <c r="CRW274" s="22"/>
      <c r="CRX274" s="22"/>
      <c r="CRY274" s="22"/>
      <c r="CRZ274" s="22"/>
      <c r="CSA274" s="22"/>
      <c r="CSB274" s="22"/>
      <c r="CSC274" s="22"/>
      <c r="CSD274" s="22"/>
      <c r="CSE274" s="22"/>
      <c r="CSF274" s="22"/>
      <c r="CSG274" s="22"/>
      <c r="CSH274" s="22"/>
      <c r="CSI274" s="22"/>
      <c r="CSJ274" s="22"/>
      <c r="CSK274" s="22"/>
      <c r="CSL274" s="22"/>
      <c r="CSM274" s="22"/>
      <c r="CSN274" s="22"/>
      <c r="CSO274" s="22"/>
      <c r="CSP274" s="22"/>
      <c r="CSQ274" s="22"/>
      <c r="CSR274" s="22"/>
      <c r="CSS274" s="22"/>
      <c r="CST274" s="22"/>
      <c r="CSU274" s="22"/>
      <c r="CSV274" s="22"/>
      <c r="CSW274" s="22"/>
      <c r="CSX274" s="22"/>
      <c r="CSY274" s="22"/>
      <c r="CSZ274" s="22"/>
      <c r="CTA274" s="22"/>
      <c r="CTB274" s="22"/>
      <c r="CTC274" s="22"/>
      <c r="CTD274" s="22"/>
      <c r="CTE274" s="22"/>
      <c r="CTF274" s="22"/>
      <c r="CTG274" s="22"/>
      <c r="CTH274" s="22"/>
      <c r="CTI274" s="22"/>
      <c r="CTJ274" s="22"/>
      <c r="CTK274" s="22"/>
      <c r="CTL274" s="22"/>
      <c r="CTM274" s="22"/>
      <c r="CTN274" s="22"/>
      <c r="CTO274" s="22"/>
      <c r="CTP274" s="22"/>
      <c r="CTQ274" s="22"/>
      <c r="CTR274" s="22"/>
      <c r="CTS274" s="22"/>
      <c r="CTT274" s="22"/>
      <c r="CTU274" s="22"/>
      <c r="CTV274" s="22"/>
      <c r="CTW274" s="22"/>
      <c r="CTX274" s="22"/>
      <c r="CTY274" s="22"/>
      <c r="CTZ274" s="22"/>
      <c r="CUA274" s="22"/>
      <c r="CUB274" s="22"/>
      <c r="CUC274" s="22"/>
      <c r="CUD274" s="22"/>
      <c r="CUE274" s="22"/>
      <c r="CUF274" s="22"/>
      <c r="CUG274" s="22"/>
      <c r="CUH274" s="22"/>
      <c r="CUI274" s="22"/>
      <c r="CUJ274" s="22"/>
      <c r="CUK274" s="22"/>
      <c r="CUL274" s="22"/>
      <c r="CUM274" s="22"/>
      <c r="CUN274" s="22"/>
      <c r="CUO274" s="22"/>
      <c r="CUP274" s="22"/>
      <c r="CUQ274" s="22"/>
      <c r="CUR274" s="22"/>
      <c r="CUS274" s="22"/>
      <c r="CUT274" s="22"/>
      <c r="CUU274" s="22"/>
      <c r="CUV274" s="22"/>
      <c r="CUW274" s="22"/>
      <c r="CUX274" s="22"/>
      <c r="CUY274" s="22"/>
      <c r="CUZ274" s="22"/>
      <c r="CVA274" s="22"/>
      <c r="CVB274" s="22"/>
      <c r="CVC274" s="22"/>
      <c r="CVD274" s="22"/>
      <c r="CVE274" s="22"/>
      <c r="CVF274" s="22"/>
      <c r="CVG274" s="22"/>
      <c r="CVH274" s="22"/>
      <c r="CVI274" s="22"/>
      <c r="CVJ274" s="22"/>
      <c r="CVK274" s="22"/>
      <c r="CVL274" s="22"/>
      <c r="CVM274" s="22"/>
      <c r="CVN274" s="22"/>
      <c r="CVO274" s="22"/>
      <c r="CVP274" s="22"/>
      <c r="CVQ274" s="22"/>
      <c r="CVR274" s="22"/>
      <c r="CVS274" s="22"/>
      <c r="CVT274" s="22"/>
      <c r="CVU274" s="22"/>
      <c r="CVV274" s="22"/>
      <c r="CVW274" s="22"/>
      <c r="CVX274" s="22"/>
      <c r="CVY274" s="22"/>
      <c r="CVZ274" s="22"/>
      <c r="CWA274" s="22"/>
      <c r="CWB274" s="22"/>
      <c r="CWC274" s="22"/>
      <c r="CWD274" s="22"/>
      <c r="CWE274" s="22"/>
      <c r="CWF274" s="22"/>
      <c r="CWG274" s="22"/>
      <c r="CWH274" s="22"/>
      <c r="CWI274" s="22"/>
      <c r="CWJ274" s="22"/>
      <c r="CWK274" s="22"/>
      <c r="CWL274" s="22"/>
      <c r="CWM274" s="22"/>
      <c r="CWN274" s="22"/>
      <c r="CWO274" s="22"/>
      <c r="CWP274" s="22"/>
      <c r="CWQ274" s="22"/>
      <c r="CWR274" s="22"/>
      <c r="CWS274" s="22"/>
      <c r="CWT274" s="22"/>
      <c r="CWU274" s="22"/>
      <c r="CWV274" s="22"/>
      <c r="CWW274" s="22"/>
      <c r="CWX274" s="22"/>
      <c r="CWY274" s="22"/>
      <c r="CWZ274" s="22"/>
      <c r="CXA274" s="22"/>
      <c r="CXB274" s="22"/>
      <c r="CXC274" s="22"/>
      <c r="CXD274" s="22"/>
      <c r="CXE274" s="22"/>
      <c r="CXF274" s="22"/>
      <c r="CXG274" s="22"/>
      <c r="CXH274" s="22"/>
      <c r="CXI274" s="22"/>
      <c r="CXJ274" s="22"/>
      <c r="CXK274" s="22"/>
      <c r="CXL274" s="22"/>
      <c r="CXM274" s="22"/>
      <c r="CXN274" s="22"/>
      <c r="CXO274" s="22"/>
      <c r="CXP274" s="22"/>
      <c r="CXQ274" s="22"/>
      <c r="CXR274" s="22"/>
      <c r="CXS274" s="22"/>
      <c r="CXT274" s="22"/>
      <c r="CXU274" s="22"/>
      <c r="CXV274" s="22"/>
      <c r="CXW274" s="22"/>
      <c r="CXX274" s="22"/>
      <c r="CXY274" s="22"/>
      <c r="CXZ274" s="22"/>
      <c r="CYA274" s="22"/>
      <c r="CYB274" s="22"/>
      <c r="CYC274" s="22"/>
      <c r="CYD274" s="22"/>
      <c r="CYE274" s="22"/>
      <c r="CYF274" s="22"/>
      <c r="CYG274" s="22"/>
      <c r="CYH274" s="22"/>
      <c r="CYI274" s="22"/>
      <c r="CYJ274" s="22"/>
      <c r="CYK274" s="22"/>
      <c r="CYL274" s="22"/>
      <c r="CYM274" s="22"/>
      <c r="CYN274" s="22"/>
      <c r="CYO274" s="22"/>
      <c r="CYP274" s="22"/>
      <c r="CYQ274" s="22"/>
      <c r="CYR274" s="22"/>
      <c r="CYS274" s="22"/>
      <c r="CYT274" s="22"/>
      <c r="CYU274" s="22"/>
      <c r="CYV274" s="22"/>
      <c r="CYW274" s="22"/>
      <c r="CYX274" s="22"/>
      <c r="CYY274" s="22"/>
      <c r="CYZ274" s="22"/>
      <c r="CZA274" s="22"/>
      <c r="CZB274" s="22"/>
      <c r="CZC274" s="22"/>
      <c r="CZD274" s="22"/>
      <c r="CZE274" s="22"/>
      <c r="CZF274" s="22"/>
      <c r="CZG274" s="22"/>
      <c r="CZH274" s="22"/>
      <c r="CZI274" s="22"/>
      <c r="CZJ274" s="22"/>
      <c r="CZK274" s="22"/>
      <c r="CZL274" s="22"/>
      <c r="CZM274" s="22"/>
      <c r="CZN274" s="22"/>
      <c r="CZO274" s="22"/>
      <c r="CZP274" s="22"/>
      <c r="CZQ274" s="22"/>
      <c r="CZR274" s="22"/>
      <c r="CZS274" s="22"/>
      <c r="CZT274" s="22"/>
      <c r="CZU274" s="22"/>
      <c r="CZV274" s="22"/>
      <c r="CZW274" s="22"/>
      <c r="CZX274" s="22"/>
      <c r="CZY274" s="22"/>
      <c r="CZZ274" s="22"/>
      <c r="DAA274" s="22"/>
      <c r="DAB274" s="22"/>
      <c r="DAC274" s="22"/>
      <c r="DAD274" s="22"/>
      <c r="DAE274" s="22"/>
      <c r="DAF274" s="22"/>
      <c r="DAG274" s="22"/>
      <c r="DAH274" s="22"/>
      <c r="DAI274" s="22"/>
      <c r="DAJ274" s="22"/>
      <c r="DAK274" s="22"/>
      <c r="DAL274" s="22"/>
      <c r="DAM274" s="22"/>
      <c r="DAN274" s="22"/>
      <c r="DAO274" s="22"/>
      <c r="DAP274" s="22"/>
      <c r="DAQ274" s="22"/>
      <c r="DAR274" s="22"/>
      <c r="DAS274" s="22"/>
      <c r="DAT274" s="22"/>
      <c r="DAU274" s="22"/>
      <c r="DAV274" s="22"/>
      <c r="DAW274" s="22"/>
      <c r="DAX274" s="22"/>
      <c r="DAY274" s="22"/>
      <c r="DAZ274" s="22"/>
      <c r="DBA274" s="22"/>
      <c r="DBB274" s="22"/>
      <c r="DBC274" s="22"/>
      <c r="DBD274" s="22"/>
      <c r="DBE274" s="22"/>
      <c r="DBF274" s="22"/>
      <c r="DBG274" s="22"/>
      <c r="DBH274" s="22"/>
      <c r="DBI274" s="22"/>
      <c r="DBJ274" s="22"/>
      <c r="DBK274" s="22"/>
      <c r="DBL274" s="22"/>
      <c r="DBM274" s="22"/>
      <c r="DBN274" s="22"/>
      <c r="DBO274" s="22"/>
      <c r="DBP274" s="22"/>
      <c r="DBQ274" s="22"/>
      <c r="DBR274" s="22"/>
      <c r="DBS274" s="22"/>
      <c r="DBT274" s="22"/>
      <c r="DBU274" s="22"/>
      <c r="DBV274" s="22"/>
      <c r="DBW274" s="22"/>
      <c r="DBX274" s="22"/>
      <c r="DBY274" s="22"/>
      <c r="DBZ274" s="22"/>
      <c r="DCA274" s="22"/>
      <c r="DCB274" s="22"/>
      <c r="DCC274" s="22"/>
      <c r="DCD274" s="22"/>
      <c r="DCE274" s="22"/>
      <c r="DCF274" s="22"/>
      <c r="DCG274" s="22"/>
      <c r="DCH274" s="22"/>
      <c r="DCI274" s="22"/>
      <c r="DCJ274" s="22"/>
      <c r="DCK274" s="22"/>
      <c r="DCL274" s="22"/>
      <c r="DCM274" s="22"/>
      <c r="DCN274" s="22"/>
      <c r="DCO274" s="22"/>
      <c r="DCP274" s="22"/>
      <c r="DCQ274" s="22"/>
      <c r="DCR274" s="22"/>
      <c r="DCS274" s="22"/>
      <c r="DCT274" s="22"/>
      <c r="DCU274" s="22"/>
      <c r="DCV274" s="22"/>
      <c r="DCW274" s="22"/>
      <c r="DCX274" s="22"/>
      <c r="DCY274" s="22"/>
      <c r="DCZ274" s="22"/>
      <c r="DDA274" s="22"/>
      <c r="DDB274" s="22"/>
      <c r="DDC274" s="22"/>
      <c r="DDD274" s="22"/>
      <c r="DDE274" s="22"/>
      <c r="DDF274" s="22"/>
      <c r="DDG274" s="22"/>
      <c r="DDH274" s="22"/>
      <c r="DDI274" s="22"/>
      <c r="DDJ274" s="22"/>
      <c r="DDK274" s="22"/>
      <c r="DDL274" s="22"/>
      <c r="DDM274" s="22"/>
      <c r="DDN274" s="22"/>
      <c r="DDO274" s="22"/>
      <c r="DDP274" s="22"/>
      <c r="DDQ274" s="22"/>
      <c r="DDR274" s="22"/>
      <c r="DDS274" s="22"/>
      <c r="DDT274" s="22"/>
      <c r="DDU274" s="22"/>
      <c r="DDV274" s="22"/>
      <c r="DDW274" s="22"/>
      <c r="DDX274" s="22"/>
      <c r="DDY274" s="22"/>
      <c r="DDZ274" s="22"/>
      <c r="DEA274" s="22"/>
      <c r="DEB274" s="22"/>
      <c r="DEC274" s="22"/>
      <c r="DED274" s="22"/>
      <c r="DEE274" s="22"/>
      <c r="DEF274" s="22"/>
      <c r="DEG274" s="22"/>
      <c r="DEH274" s="22"/>
      <c r="DEI274" s="22"/>
      <c r="DEJ274" s="22"/>
      <c r="DEK274" s="22"/>
      <c r="DEL274" s="22"/>
      <c r="DEM274" s="22"/>
      <c r="DEN274" s="22"/>
      <c r="DEO274" s="22"/>
      <c r="DEP274" s="22"/>
      <c r="DEQ274" s="22"/>
      <c r="DER274" s="22"/>
      <c r="DES274" s="22"/>
      <c r="DET274" s="22"/>
      <c r="DEU274" s="22"/>
      <c r="DEV274" s="22"/>
      <c r="DEW274" s="22"/>
      <c r="DEX274" s="22"/>
      <c r="DEY274" s="22"/>
      <c r="DEZ274" s="22"/>
      <c r="DFA274" s="22"/>
      <c r="DFB274" s="22"/>
      <c r="DFC274" s="22"/>
      <c r="DFD274" s="22"/>
      <c r="DFE274" s="22"/>
      <c r="DFF274" s="22"/>
      <c r="DFG274" s="22"/>
      <c r="DFH274" s="22"/>
      <c r="DFI274" s="22"/>
      <c r="DFJ274" s="22"/>
      <c r="DFK274" s="22"/>
      <c r="DFL274" s="22"/>
      <c r="DFM274" s="22"/>
      <c r="DFN274" s="22"/>
      <c r="DFO274" s="22"/>
      <c r="DFP274" s="22"/>
      <c r="DFQ274" s="22"/>
      <c r="DFR274" s="22"/>
      <c r="DFS274" s="22"/>
      <c r="DFT274" s="22"/>
      <c r="DFU274" s="22"/>
      <c r="DFV274" s="22"/>
      <c r="DFW274" s="22"/>
      <c r="DFX274" s="22"/>
      <c r="DFY274" s="22"/>
      <c r="DFZ274" s="22"/>
      <c r="DGA274" s="22"/>
      <c r="DGB274" s="22"/>
      <c r="DGC274" s="22"/>
      <c r="DGD274" s="22"/>
      <c r="DGE274" s="22"/>
      <c r="DGF274" s="22"/>
      <c r="DGG274" s="22"/>
      <c r="DGH274" s="22"/>
      <c r="DGI274" s="22"/>
      <c r="DGJ274" s="22"/>
      <c r="DGK274" s="22"/>
      <c r="DGL274" s="22"/>
      <c r="DGM274" s="22"/>
      <c r="DGN274" s="22"/>
      <c r="DGO274" s="22"/>
      <c r="DGP274" s="22"/>
      <c r="DGQ274" s="22"/>
      <c r="DGR274" s="22"/>
      <c r="DGS274" s="22"/>
      <c r="DGT274" s="22"/>
      <c r="DGU274" s="22"/>
      <c r="DGV274" s="22"/>
      <c r="DGW274" s="22"/>
      <c r="DGX274" s="22"/>
      <c r="DGY274" s="22"/>
      <c r="DGZ274" s="22"/>
      <c r="DHA274" s="22"/>
      <c r="DHB274" s="22"/>
      <c r="DHC274" s="22"/>
      <c r="DHD274" s="22"/>
      <c r="DHE274" s="22"/>
      <c r="DHF274" s="22"/>
      <c r="DHG274" s="22"/>
      <c r="DHH274" s="22"/>
      <c r="DHI274" s="22"/>
      <c r="DHJ274" s="22"/>
      <c r="DHK274" s="22"/>
      <c r="DHL274" s="22"/>
      <c r="DHM274" s="22"/>
      <c r="DHN274" s="22"/>
      <c r="DHO274" s="22"/>
      <c r="DHP274" s="22"/>
      <c r="DHQ274" s="22"/>
      <c r="DHR274" s="22"/>
      <c r="DHS274" s="22"/>
      <c r="DHT274" s="22"/>
      <c r="DHU274" s="22"/>
      <c r="DHV274" s="22"/>
      <c r="DHW274" s="22"/>
      <c r="DHX274" s="22"/>
      <c r="DHY274" s="22"/>
      <c r="DHZ274" s="22"/>
      <c r="DIA274" s="22"/>
      <c r="DIB274" s="22"/>
      <c r="DIC274" s="22"/>
      <c r="DID274" s="22"/>
      <c r="DIE274" s="22"/>
      <c r="DIF274" s="22"/>
      <c r="DIG274" s="22"/>
      <c r="DIH274" s="22"/>
      <c r="DII274" s="22"/>
      <c r="DIJ274" s="22"/>
      <c r="DIK274" s="22"/>
      <c r="DIL274" s="22"/>
      <c r="DIM274" s="22"/>
      <c r="DIN274" s="22"/>
      <c r="DIO274" s="22"/>
      <c r="DIP274" s="22"/>
      <c r="DIQ274" s="22"/>
      <c r="DIR274" s="22"/>
      <c r="DIS274" s="22"/>
      <c r="DIT274" s="22"/>
      <c r="DIU274" s="22"/>
      <c r="DIV274" s="22"/>
      <c r="DIW274" s="22"/>
      <c r="DIX274" s="22"/>
      <c r="DIY274" s="22"/>
      <c r="DIZ274" s="22"/>
      <c r="DJA274" s="22"/>
      <c r="DJB274" s="22"/>
      <c r="DJC274" s="22"/>
      <c r="DJD274" s="22"/>
      <c r="DJE274" s="22"/>
      <c r="DJF274" s="22"/>
      <c r="DJG274" s="22"/>
      <c r="DJH274" s="22"/>
      <c r="DJI274" s="22"/>
      <c r="DJJ274" s="22"/>
      <c r="DJK274" s="22"/>
      <c r="DJL274" s="22"/>
      <c r="DJM274" s="22"/>
      <c r="DJN274" s="22"/>
      <c r="DJO274" s="22"/>
      <c r="DJP274" s="22"/>
      <c r="DJQ274" s="22"/>
      <c r="DJR274" s="22"/>
      <c r="DJS274" s="22"/>
      <c r="DJT274" s="22"/>
      <c r="DJU274" s="22"/>
      <c r="DJV274" s="22"/>
      <c r="DJW274" s="22"/>
      <c r="DJX274" s="22"/>
      <c r="DJY274" s="22"/>
      <c r="DJZ274" s="22"/>
      <c r="DKA274" s="22"/>
      <c r="DKB274" s="22"/>
      <c r="DKC274" s="22"/>
      <c r="DKD274" s="22"/>
      <c r="DKE274" s="22"/>
      <c r="DKF274" s="22"/>
      <c r="DKG274" s="22"/>
      <c r="DKH274" s="22"/>
      <c r="DKI274" s="22"/>
      <c r="DKJ274" s="22"/>
      <c r="DKK274" s="22"/>
      <c r="DKL274" s="22"/>
      <c r="DKM274" s="22"/>
      <c r="DKN274" s="22"/>
      <c r="DKO274" s="22"/>
      <c r="DKP274" s="22"/>
      <c r="DKQ274" s="22"/>
      <c r="DKR274" s="22"/>
      <c r="DKS274" s="22"/>
      <c r="DKT274" s="22"/>
      <c r="DKU274" s="22"/>
      <c r="DKV274" s="22"/>
      <c r="DKW274" s="22"/>
      <c r="DKX274" s="22"/>
      <c r="DKY274" s="22"/>
      <c r="DKZ274" s="22"/>
      <c r="DLA274" s="22"/>
      <c r="DLB274" s="22"/>
      <c r="DLC274" s="22"/>
      <c r="DLD274" s="22"/>
      <c r="DLE274" s="22"/>
      <c r="DLF274" s="22"/>
      <c r="DLG274" s="22"/>
      <c r="DLH274" s="22"/>
      <c r="DLI274" s="22"/>
      <c r="DLJ274" s="22"/>
      <c r="DLK274" s="22"/>
      <c r="DLL274" s="22"/>
      <c r="DLM274" s="22"/>
      <c r="DLN274" s="22"/>
      <c r="DLO274" s="22"/>
      <c r="DLP274" s="22"/>
      <c r="DLQ274" s="22"/>
      <c r="DLR274" s="22"/>
      <c r="DLS274" s="22"/>
      <c r="DLT274" s="22"/>
      <c r="DLU274" s="22"/>
      <c r="DLV274" s="22"/>
      <c r="DLW274" s="22"/>
      <c r="DLX274" s="22"/>
      <c r="DLY274" s="22"/>
      <c r="DLZ274" s="22"/>
      <c r="DMA274" s="22"/>
      <c r="DMB274" s="22"/>
      <c r="DMC274" s="22"/>
      <c r="DMD274" s="22"/>
      <c r="DME274" s="22"/>
      <c r="DMF274" s="22"/>
      <c r="DMG274" s="22"/>
      <c r="DMH274" s="22"/>
      <c r="DMI274" s="22"/>
      <c r="DMJ274" s="22"/>
      <c r="DMK274" s="22"/>
      <c r="DML274" s="22"/>
      <c r="DMM274" s="22"/>
      <c r="DMN274" s="22"/>
      <c r="DMO274" s="22"/>
      <c r="DMP274" s="22"/>
      <c r="DMQ274" s="22"/>
      <c r="DMR274" s="22"/>
      <c r="DMS274" s="22"/>
      <c r="DMT274" s="22"/>
      <c r="DMU274" s="22"/>
      <c r="DMV274" s="22"/>
      <c r="DMW274" s="22"/>
      <c r="DMX274" s="22"/>
      <c r="DMY274" s="22"/>
      <c r="DMZ274" s="22"/>
      <c r="DNA274" s="22"/>
      <c r="DNB274" s="22"/>
      <c r="DNC274" s="22"/>
      <c r="DND274" s="22"/>
      <c r="DNE274" s="22"/>
      <c r="DNF274" s="22"/>
      <c r="DNG274" s="22"/>
      <c r="DNH274" s="22"/>
      <c r="DNI274" s="22"/>
      <c r="DNJ274" s="22"/>
      <c r="DNK274" s="22"/>
      <c r="DNL274" s="22"/>
      <c r="DNM274" s="22"/>
      <c r="DNN274" s="22"/>
      <c r="DNO274" s="22"/>
      <c r="DNP274" s="22"/>
      <c r="DNQ274" s="22"/>
      <c r="DNR274" s="22"/>
      <c r="DNS274" s="22"/>
      <c r="DNT274" s="22"/>
      <c r="DNU274" s="22"/>
      <c r="DNV274" s="22"/>
      <c r="DNW274" s="22"/>
      <c r="DNX274" s="22"/>
      <c r="DNY274" s="22"/>
      <c r="DNZ274" s="22"/>
      <c r="DOA274" s="22"/>
      <c r="DOB274" s="22"/>
      <c r="DOC274" s="22"/>
      <c r="DOD274" s="22"/>
      <c r="DOE274" s="22"/>
      <c r="DOF274" s="22"/>
      <c r="DOG274" s="22"/>
      <c r="DOH274" s="22"/>
      <c r="DOI274" s="22"/>
      <c r="DOJ274" s="22"/>
      <c r="DOK274" s="22"/>
      <c r="DOL274" s="22"/>
      <c r="DOM274" s="22"/>
      <c r="DON274" s="22"/>
      <c r="DOO274" s="22"/>
      <c r="DOP274" s="22"/>
      <c r="DOQ274" s="22"/>
      <c r="DOR274" s="22"/>
      <c r="DOS274" s="22"/>
      <c r="DOT274" s="22"/>
      <c r="DOU274" s="22"/>
      <c r="DOV274" s="22"/>
      <c r="DOW274" s="22"/>
      <c r="DOX274" s="22"/>
      <c r="DOY274" s="22"/>
      <c r="DOZ274" s="22"/>
      <c r="DPA274" s="22"/>
      <c r="DPB274" s="22"/>
      <c r="DPC274" s="22"/>
      <c r="DPD274" s="22"/>
      <c r="DPE274" s="22"/>
      <c r="DPF274" s="22"/>
      <c r="DPG274" s="22"/>
      <c r="DPH274" s="22"/>
      <c r="DPI274" s="22"/>
      <c r="DPJ274" s="22"/>
      <c r="DPK274" s="22"/>
      <c r="DPL274" s="22"/>
      <c r="DPM274" s="22"/>
      <c r="DPN274" s="22"/>
      <c r="DPO274" s="22"/>
      <c r="DPP274" s="22"/>
      <c r="DPQ274" s="22"/>
      <c r="DPR274" s="22"/>
      <c r="DPS274" s="22"/>
      <c r="DPT274" s="22"/>
      <c r="DPU274" s="22"/>
      <c r="DPV274" s="22"/>
      <c r="DPW274" s="22"/>
      <c r="DPX274" s="22"/>
      <c r="DPY274" s="22"/>
      <c r="DPZ274" s="22"/>
      <c r="DQA274" s="22"/>
      <c r="DQB274" s="22"/>
      <c r="DQC274" s="22"/>
      <c r="DQD274" s="22"/>
      <c r="DQE274" s="22"/>
      <c r="DQF274" s="22"/>
      <c r="DQG274" s="22"/>
      <c r="DQH274" s="22"/>
      <c r="DQI274" s="22"/>
      <c r="DQJ274" s="22"/>
      <c r="DQK274" s="22"/>
      <c r="DQL274" s="22"/>
      <c r="DQM274" s="22"/>
      <c r="DQN274" s="22"/>
      <c r="DQO274" s="22"/>
      <c r="DQP274" s="22"/>
      <c r="DQQ274" s="22"/>
      <c r="DQR274" s="22"/>
      <c r="DQS274" s="22"/>
      <c r="DQT274" s="22"/>
      <c r="DQU274" s="22"/>
      <c r="DQV274" s="22"/>
      <c r="DQW274" s="22"/>
      <c r="DQX274" s="22"/>
      <c r="DQY274" s="22"/>
      <c r="DQZ274" s="22"/>
      <c r="DRA274" s="22"/>
      <c r="DRB274" s="22"/>
      <c r="DRC274" s="22"/>
      <c r="DRD274" s="22"/>
      <c r="DRE274" s="22"/>
      <c r="DRF274" s="22"/>
      <c r="DRG274" s="22"/>
      <c r="DRH274" s="22"/>
      <c r="DRI274" s="22"/>
      <c r="DRJ274" s="22"/>
      <c r="DRK274" s="22"/>
      <c r="DRL274" s="22"/>
      <c r="DRM274" s="22"/>
      <c r="DRN274" s="22"/>
      <c r="DRO274" s="22"/>
      <c r="DRP274" s="22"/>
      <c r="DRQ274" s="22"/>
      <c r="DRR274" s="22"/>
      <c r="DRS274" s="22"/>
      <c r="DRT274" s="22"/>
      <c r="DRU274" s="22"/>
      <c r="DRV274" s="22"/>
      <c r="DRW274" s="22"/>
      <c r="DRX274" s="22"/>
      <c r="DRY274" s="22"/>
      <c r="DRZ274" s="22"/>
      <c r="DSA274" s="22"/>
      <c r="DSB274" s="22"/>
      <c r="DSC274" s="22"/>
      <c r="DSD274" s="22"/>
      <c r="DSE274" s="22"/>
      <c r="DSF274" s="22"/>
      <c r="DSG274" s="22"/>
      <c r="DSH274" s="22"/>
      <c r="DSI274" s="22"/>
      <c r="DSJ274" s="22"/>
      <c r="DSK274" s="22"/>
      <c r="DSL274" s="22"/>
      <c r="DSM274" s="22"/>
      <c r="DSN274" s="22"/>
      <c r="DSO274" s="22"/>
      <c r="DSP274" s="22"/>
      <c r="DSQ274" s="22"/>
      <c r="DSR274" s="22"/>
      <c r="DSS274" s="22"/>
      <c r="DST274" s="22"/>
      <c r="DSU274" s="22"/>
      <c r="DSV274" s="22"/>
      <c r="DSW274" s="22"/>
      <c r="DSX274" s="22"/>
      <c r="DSY274" s="22"/>
      <c r="DSZ274" s="22"/>
      <c r="DTA274" s="22"/>
      <c r="DTB274" s="22"/>
      <c r="DTC274" s="22"/>
      <c r="DTD274" s="22"/>
      <c r="DTE274" s="22"/>
      <c r="DTF274" s="22"/>
      <c r="DTG274" s="22"/>
      <c r="DTH274" s="22"/>
      <c r="DTI274" s="22"/>
      <c r="DTJ274" s="22"/>
      <c r="DTK274" s="22"/>
      <c r="DTL274" s="22"/>
      <c r="DTM274" s="22"/>
      <c r="DTN274" s="22"/>
      <c r="DTO274" s="22"/>
      <c r="DTP274" s="22"/>
      <c r="DTQ274" s="22"/>
      <c r="DTR274" s="22"/>
      <c r="DTS274" s="22"/>
      <c r="DTT274" s="22"/>
      <c r="DTU274" s="22"/>
      <c r="DTV274" s="22"/>
      <c r="DTW274" s="22"/>
      <c r="DTX274" s="22"/>
      <c r="DTY274" s="22"/>
      <c r="DTZ274" s="22"/>
      <c r="DUA274" s="22"/>
      <c r="DUB274" s="22"/>
      <c r="DUC274" s="22"/>
      <c r="DUD274" s="22"/>
      <c r="DUE274" s="22"/>
      <c r="DUF274" s="22"/>
      <c r="DUG274" s="22"/>
      <c r="DUH274" s="22"/>
      <c r="DUI274" s="22"/>
      <c r="DUJ274" s="22"/>
      <c r="DUK274" s="22"/>
      <c r="DUL274" s="22"/>
      <c r="DUM274" s="22"/>
      <c r="DUN274" s="22"/>
      <c r="DUO274" s="22"/>
      <c r="DUP274" s="22"/>
      <c r="DUQ274" s="22"/>
      <c r="DUR274" s="22"/>
      <c r="DUS274" s="22"/>
      <c r="DUT274" s="22"/>
      <c r="DUU274" s="22"/>
      <c r="DUV274" s="22"/>
      <c r="DUW274" s="22"/>
      <c r="DUX274" s="22"/>
      <c r="DUY274" s="22"/>
      <c r="DUZ274" s="22"/>
      <c r="DVA274" s="22"/>
      <c r="DVB274" s="22"/>
      <c r="DVC274" s="22"/>
      <c r="DVD274" s="22"/>
      <c r="DVE274" s="22"/>
      <c r="DVF274" s="22"/>
      <c r="DVG274" s="22"/>
      <c r="DVH274" s="22"/>
      <c r="DVI274" s="22"/>
      <c r="DVJ274" s="22"/>
      <c r="DVK274" s="22"/>
      <c r="DVL274" s="22"/>
      <c r="DVM274" s="22"/>
      <c r="DVN274" s="22"/>
      <c r="DVO274" s="22"/>
      <c r="DVP274" s="22"/>
      <c r="DVQ274" s="22"/>
      <c r="DVR274" s="22"/>
      <c r="DVS274" s="22"/>
      <c r="DVT274" s="22"/>
      <c r="DVU274" s="22"/>
      <c r="DVV274" s="22"/>
      <c r="DVW274" s="22"/>
      <c r="DVX274" s="22"/>
      <c r="DVY274" s="22"/>
      <c r="DVZ274" s="22"/>
      <c r="DWA274" s="22"/>
      <c r="DWB274" s="22"/>
      <c r="DWC274" s="22"/>
      <c r="DWD274" s="22"/>
      <c r="DWE274" s="22"/>
      <c r="DWF274" s="22"/>
      <c r="DWG274" s="22"/>
      <c r="DWH274" s="22"/>
      <c r="DWI274" s="22"/>
      <c r="DWJ274" s="22"/>
      <c r="DWK274" s="22"/>
      <c r="DWL274" s="22"/>
      <c r="DWM274" s="22"/>
      <c r="DWN274" s="22"/>
      <c r="DWO274" s="22"/>
      <c r="DWP274" s="22"/>
      <c r="DWQ274" s="22"/>
      <c r="DWR274" s="22"/>
      <c r="DWS274" s="22"/>
      <c r="DWT274" s="22"/>
      <c r="DWU274" s="22"/>
      <c r="DWV274" s="22"/>
      <c r="DWW274" s="22"/>
      <c r="DWX274" s="22"/>
      <c r="DWY274" s="22"/>
      <c r="DWZ274" s="22"/>
      <c r="DXA274" s="22"/>
      <c r="DXB274" s="22"/>
      <c r="DXC274" s="22"/>
      <c r="DXD274" s="22"/>
      <c r="DXE274" s="22"/>
      <c r="DXF274" s="22"/>
      <c r="DXG274" s="22"/>
      <c r="DXH274" s="22"/>
      <c r="DXI274" s="22"/>
      <c r="DXJ274" s="22"/>
      <c r="DXK274" s="22"/>
      <c r="DXL274" s="22"/>
      <c r="DXM274" s="22"/>
      <c r="DXN274" s="22"/>
      <c r="DXO274" s="22"/>
      <c r="DXP274" s="22"/>
      <c r="DXQ274" s="22"/>
      <c r="DXR274" s="22"/>
      <c r="DXS274" s="22"/>
      <c r="DXT274" s="22"/>
      <c r="DXU274" s="22"/>
      <c r="DXV274" s="22"/>
      <c r="DXW274" s="22"/>
      <c r="DXX274" s="22"/>
      <c r="DXY274" s="22"/>
      <c r="DXZ274" s="22"/>
      <c r="DYA274" s="22"/>
      <c r="DYB274" s="22"/>
      <c r="DYC274" s="22"/>
      <c r="DYD274" s="22"/>
      <c r="DYE274" s="22"/>
      <c r="DYF274" s="22"/>
      <c r="DYG274" s="22"/>
      <c r="DYH274" s="22"/>
      <c r="DYI274" s="22"/>
      <c r="DYJ274" s="22"/>
      <c r="DYK274" s="22"/>
      <c r="DYL274" s="22"/>
      <c r="DYM274" s="22"/>
      <c r="DYN274" s="22"/>
      <c r="DYO274" s="22"/>
      <c r="DYP274" s="22"/>
      <c r="DYQ274" s="22"/>
      <c r="DYR274" s="22"/>
      <c r="DYS274" s="22"/>
      <c r="DYT274" s="22"/>
      <c r="DYU274" s="22"/>
      <c r="DYV274" s="22"/>
      <c r="DYW274" s="22"/>
      <c r="DYX274" s="22"/>
      <c r="DYY274" s="22"/>
      <c r="DYZ274" s="22"/>
      <c r="DZA274" s="22"/>
      <c r="DZB274" s="22"/>
      <c r="DZC274" s="22"/>
      <c r="DZD274" s="22"/>
      <c r="DZE274" s="22"/>
      <c r="DZF274" s="22"/>
      <c r="DZG274" s="22"/>
      <c r="DZH274" s="22"/>
      <c r="DZI274" s="22"/>
      <c r="DZJ274" s="22"/>
      <c r="DZK274" s="22"/>
      <c r="DZL274" s="22"/>
      <c r="DZM274" s="22"/>
      <c r="DZN274" s="22"/>
      <c r="DZO274" s="22"/>
      <c r="DZP274" s="22"/>
      <c r="DZQ274" s="22"/>
      <c r="DZR274" s="22"/>
      <c r="DZS274" s="22"/>
      <c r="DZT274" s="22"/>
      <c r="DZU274" s="22"/>
      <c r="DZV274" s="22"/>
      <c r="DZW274" s="22"/>
      <c r="DZX274" s="22"/>
      <c r="DZY274" s="22"/>
      <c r="DZZ274" s="22"/>
      <c r="EAA274" s="22"/>
      <c r="EAB274" s="22"/>
      <c r="EAC274" s="22"/>
      <c r="EAD274" s="22"/>
      <c r="EAE274" s="22"/>
      <c r="EAF274" s="22"/>
      <c r="EAG274" s="22"/>
      <c r="EAH274" s="22"/>
      <c r="EAI274" s="22"/>
      <c r="EAJ274" s="22"/>
      <c r="EAK274" s="22"/>
      <c r="EAL274" s="22"/>
      <c r="EAM274" s="22"/>
      <c r="EAN274" s="22"/>
      <c r="EAO274" s="22"/>
      <c r="EAP274" s="22"/>
      <c r="EAQ274" s="22"/>
      <c r="EAR274" s="22"/>
      <c r="EAS274" s="22"/>
      <c r="EAT274" s="22"/>
      <c r="EAU274" s="22"/>
      <c r="EAV274" s="22"/>
      <c r="EAW274" s="22"/>
      <c r="EAX274" s="22"/>
      <c r="EAY274" s="22"/>
      <c r="EAZ274" s="22"/>
      <c r="EBA274" s="22"/>
      <c r="EBB274" s="22"/>
      <c r="EBC274" s="22"/>
      <c r="EBD274" s="22"/>
      <c r="EBE274" s="22"/>
      <c r="EBF274" s="22"/>
      <c r="EBG274" s="22"/>
      <c r="EBH274" s="22"/>
      <c r="EBI274" s="22"/>
      <c r="EBJ274" s="22"/>
      <c r="EBK274" s="22"/>
      <c r="EBL274" s="22"/>
      <c r="EBM274" s="22"/>
      <c r="EBN274" s="22"/>
      <c r="EBO274" s="22"/>
      <c r="EBP274" s="22"/>
      <c r="EBQ274" s="22"/>
      <c r="EBR274" s="22"/>
      <c r="EBS274" s="22"/>
      <c r="EBT274" s="22"/>
      <c r="EBU274" s="22"/>
      <c r="EBV274" s="22"/>
      <c r="EBW274" s="22"/>
      <c r="EBX274" s="22"/>
      <c r="EBY274" s="22"/>
      <c r="EBZ274" s="22"/>
      <c r="ECA274" s="22"/>
      <c r="ECB274" s="22"/>
      <c r="ECC274" s="22"/>
      <c r="ECD274" s="22"/>
      <c r="ECE274" s="22"/>
      <c r="ECF274" s="22"/>
      <c r="ECG274" s="22"/>
      <c r="ECH274" s="22"/>
      <c r="ECI274" s="22"/>
      <c r="ECJ274" s="22"/>
      <c r="ECK274" s="22"/>
      <c r="ECL274" s="22"/>
      <c r="ECM274" s="22"/>
      <c r="ECN274" s="22"/>
      <c r="ECO274" s="22"/>
      <c r="ECP274" s="22"/>
      <c r="ECQ274" s="22"/>
      <c r="ECR274" s="22"/>
      <c r="ECS274" s="22"/>
      <c r="ECT274" s="22"/>
      <c r="ECU274" s="22"/>
      <c r="ECV274" s="22"/>
      <c r="ECW274" s="22"/>
      <c r="ECX274" s="22"/>
      <c r="ECY274" s="22"/>
      <c r="ECZ274" s="22"/>
      <c r="EDA274" s="22"/>
      <c r="EDB274" s="22"/>
      <c r="EDC274" s="22"/>
      <c r="EDD274" s="22"/>
      <c r="EDE274" s="22"/>
      <c r="EDF274" s="22"/>
      <c r="EDG274" s="22"/>
      <c r="EDH274" s="22"/>
      <c r="EDI274" s="22"/>
      <c r="EDJ274" s="22"/>
      <c r="EDK274" s="22"/>
      <c r="EDL274" s="22"/>
      <c r="EDM274" s="22"/>
      <c r="EDN274" s="22"/>
      <c r="EDO274" s="22"/>
      <c r="EDP274" s="22"/>
      <c r="EDQ274" s="22"/>
      <c r="EDR274" s="22"/>
      <c r="EDS274" s="22"/>
      <c r="EDT274" s="22"/>
      <c r="EDU274" s="22"/>
      <c r="EDV274" s="22"/>
      <c r="EDW274" s="22"/>
      <c r="EDX274" s="22"/>
      <c r="EDY274" s="22"/>
      <c r="EDZ274" s="22"/>
      <c r="EEA274" s="22"/>
      <c r="EEB274" s="22"/>
      <c r="EEC274" s="22"/>
      <c r="EED274" s="22"/>
      <c r="EEE274" s="22"/>
      <c r="EEF274" s="22"/>
      <c r="EEG274" s="22"/>
      <c r="EEH274" s="22"/>
      <c r="EEI274" s="22"/>
      <c r="EEJ274" s="22"/>
      <c r="EEK274" s="22"/>
      <c r="EEL274" s="22"/>
      <c r="EEM274" s="22"/>
      <c r="EEN274" s="22"/>
      <c r="EEO274" s="22"/>
      <c r="EEP274" s="22"/>
      <c r="EEQ274" s="22"/>
      <c r="EER274" s="22"/>
      <c r="EES274" s="22"/>
      <c r="EET274" s="22"/>
      <c r="EEU274" s="22"/>
      <c r="EEV274" s="22"/>
      <c r="EEW274" s="22"/>
      <c r="EEX274" s="22"/>
      <c r="EEY274" s="22"/>
      <c r="EEZ274" s="22"/>
      <c r="EFA274" s="22"/>
      <c r="EFB274" s="22"/>
      <c r="EFC274" s="22"/>
      <c r="EFD274" s="22"/>
      <c r="EFE274" s="22"/>
      <c r="EFF274" s="22"/>
      <c r="EFG274" s="22"/>
      <c r="EFH274" s="22"/>
      <c r="EFI274" s="22"/>
      <c r="EFJ274" s="22"/>
      <c r="EFK274" s="22"/>
      <c r="EFL274" s="22"/>
      <c r="EFM274" s="22"/>
      <c r="EFN274" s="22"/>
      <c r="EFO274" s="22"/>
      <c r="EFP274" s="22"/>
      <c r="EFQ274" s="22"/>
      <c r="EFR274" s="22"/>
      <c r="EFS274" s="22"/>
      <c r="EFT274" s="22"/>
      <c r="EFU274" s="22"/>
      <c r="EFV274" s="22"/>
      <c r="EFW274" s="22"/>
      <c r="EFX274" s="22"/>
      <c r="EFY274" s="22"/>
      <c r="EFZ274" s="22"/>
      <c r="EGA274" s="22"/>
      <c r="EGB274" s="22"/>
      <c r="EGC274" s="22"/>
      <c r="EGD274" s="22"/>
      <c r="EGE274" s="22"/>
      <c r="EGF274" s="22"/>
      <c r="EGG274" s="22"/>
      <c r="EGH274" s="22"/>
      <c r="EGI274" s="22"/>
      <c r="EGJ274" s="22"/>
      <c r="EGK274" s="22"/>
      <c r="EGL274" s="22"/>
      <c r="EGM274" s="22"/>
      <c r="EGN274" s="22"/>
      <c r="EGO274" s="22"/>
      <c r="EGP274" s="22"/>
      <c r="EGQ274" s="22"/>
      <c r="EGR274" s="22"/>
      <c r="EGS274" s="22"/>
      <c r="EGT274" s="22"/>
      <c r="EGU274" s="22"/>
      <c r="EGV274" s="22"/>
      <c r="EGW274" s="22"/>
      <c r="EGX274" s="22"/>
      <c r="EGY274" s="22"/>
      <c r="EGZ274" s="22"/>
      <c r="EHA274" s="22"/>
      <c r="EHB274" s="22"/>
      <c r="EHC274" s="22"/>
      <c r="EHD274" s="22"/>
      <c r="EHE274" s="22"/>
      <c r="EHF274" s="22"/>
      <c r="EHG274" s="22"/>
      <c r="EHH274" s="22"/>
      <c r="EHI274" s="22"/>
      <c r="EHJ274" s="22"/>
      <c r="EHK274" s="22"/>
      <c r="EHL274" s="22"/>
      <c r="EHM274" s="22"/>
      <c r="EHN274" s="22"/>
      <c r="EHO274" s="22"/>
      <c r="EHP274" s="22"/>
      <c r="EHQ274" s="22"/>
      <c r="EHR274" s="22"/>
      <c r="EHS274" s="22"/>
      <c r="EHT274" s="22"/>
      <c r="EHU274" s="22"/>
      <c r="EHV274" s="22"/>
      <c r="EHW274" s="22"/>
      <c r="EHX274" s="22"/>
      <c r="EHY274" s="22"/>
      <c r="EHZ274" s="22"/>
      <c r="EIA274" s="22"/>
      <c r="EIB274" s="22"/>
      <c r="EIC274" s="22"/>
      <c r="EID274" s="22"/>
      <c r="EIE274" s="22"/>
      <c r="EIF274" s="22"/>
      <c r="EIG274" s="22"/>
      <c r="EIH274" s="22"/>
      <c r="EII274" s="22"/>
      <c r="EIJ274" s="22"/>
      <c r="EIK274" s="22"/>
      <c r="EIL274" s="22"/>
      <c r="EIM274" s="22"/>
      <c r="EIN274" s="22"/>
      <c r="EIO274" s="22"/>
      <c r="EIP274" s="22"/>
      <c r="EIQ274" s="22"/>
      <c r="EIR274" s="22"/>
      <c r="EIS274" s="22"/>
      <c r="EIT274" s="22"/>
      <c r="EIU274" s="22"/>
      <c r="EIV274" s="22"/>
      <c r="EIW274" s="22"/>
      <c r="EIX274" s="22"/>
      <c r="EIY274" s="22"/>
      <c r="EIZ274" s="22"/>
      <c r="EJA274" s="22"/>
      <c r="EJB274" s="22"/>
      <c r="EJC274" s="22"/>
      <c r="EJD274" s="22"/>
      <c r="EJE274" s="22"/>
      <c r="EJF274" s="22"/>
      <c r="EJG274" s="22"/>
      <c r="EJH274" s="22"/>
      <c r="EJI274" s="22"/>
      <c r="EJJ274" s="22"/>
      <c r="EJK274" s="22"/>
      <c r="EJL274" s="22"/>
      <c r="EJM274" s="22"/>
      <c r="EJN274" s="22"/>
      <c r="EJO274" s="22"/>
      <c r="EJP274" s="22"/>
      <c r="EJQ274" s="22"/>
      <c r="EJR274" s="22"/>
      <c r="EJS274" s="22"/>
      <c r="EJT274" s="22"/>
      <c r="EJU274" s="22"/>
      <c r="EJV274" s="22"/>
      <c r="EJW274" s="22"/>
      <c r="EJX274" s="22"/>
      <c r="EJY274" s="22"/>
      <c r="EJZ274" s="22"/>
      <c r="EKA274" s="22"/>
      <c r="EKB274" s="22"/>
      <c r="EKC274" s="22"/>
      <c r="EKD274" s="22"/>
      <c r="EKE274" s="22"/>
      <c r="EKF274" s="22"/>
      <c r="EKG274" s="22"/>
      <c r="EKH274" s="22"/>
      <c r="EKI274" s="22"/>
      <c r="EKJ274" s="22"/>
      <c r="EKK274" s="22"/>
      <c r="EKL274" s="22"/>
      <c r="EKM274" s="22"/>
      <c r="EKN274" s="22"/>
      <c r="EKO274" s="22"/>
      <c r="EKP274" s="22"/>
      <c r="EKQ274" s="22"/>
      <c r="EKR274" s="22"/>
      <c r="EKS274" s="22"/>
      <c r="EKT274" s="22"/>
      <c r="EKU274" s="22"/>
      <c r="EKV274" s="22"/>
      <c r="EKW274" s="22"/>
      <c r="EKX274" s="22"/>
      <c r="EKY274" s="22"/>
      <c r="EKZ274" s="22"/>
      <c r="ELA274" s="22"/>
      <c r="ELB274" s="22"/>
      <c r="ELC274" s="22"/>
      <c r="ELD274" s="22"/>
      <c r="ELE274" s="22"/>
      <c r="ELF274" s="22"/>
      <c r="ELG274" s="22"/>
      <c r="ELH274" s="22"/>
      <c r="ELI274" s="22"/>
      <c r="ELJ274" s="22"/>
      <c r="ELK274" s="22"/>
      <c r="ELL274" s="22"/>
      <c r="ELM274" s="22"/>
      <c r="ELN274" s="22"/>
      <c r="ELO274" s="22"/>
      <c r="ELP274" s="22"/>
      <c r="ELQ274" s="22"/>
      <c r="ELR274" s="22"/>
      <c r="ELS274" s="22"/>
      <c r="ELT274" s="22"/>
      <c r="ELU274" s="22"/>
      <c r="ELV274" s="22"/>
      <c r="ELW274" s="22"/>
      <c r="ELX274" s="22"/>
      <c r="ELY274" s="22"/>
      <c r="ELZ274" s="22"/>
      <c r="EMA274" s="22"/>
      <c r="EMB274" s="22"/>
      <c r="EMC274" s="22"/>
      <c r="EMD274" s="22"/>
      <c r="EME274" s="22"/>
      <c r="EMF274" s="22"/>
      <c r="EMG274" s="22"/>
      <c r="EMH274" s="22"/>
      <c r="EMI274" s="22"/>
      <c r="EMJ274" s="22"/>
      <c r="EMK274" s="22"/>
      <c r="EML274" s="22"/>
      <c r="EMM274" s="22"/>
      <c r="EMN274" s="22"/>
      <c r="EMO274" s="22"/>
      <c r="EMP274" s="22"/>
      <c r="EMQ274" s="22"/>
      <c r="EMR274" s="22"/>
      <c r="EMS274" s="22"/>
      <c r="EMT274" s="22"/>
      <c r="EMU274" s="22"/>
      <c r="EMV274" s="22"/>
      <c r="EMW274" s="22"/>
      <c r="EMX274" s="22"/>
      <c r="EMY274" s="22"/>
      <c r="EMZ274" s="22"/>
      <c r="ENA274" s="22"/>
      <c r="ENB274" s="22"/>
      <c r="ENC274" s="22"/>
      <c r="END274" s="22"/>
      <c r="ENE274" s="22"/>
      <c r="ENF274" s="22"/>
      <c r="ENG274" s="22"/>
      <c r="ENH274" s="22"/>
      <c r="ENI274" s="22"/>
      <c r="ENJ274" s="22"/>
      <c r="ENK274" s="22"/>
      <c r="ENL274" s="22"/>
      <c r="ENM274" s="22"/>
      <c r="ENN274" s="22"/>
      <c r="ENO274" s="22"/>
      <c r="ENP274" s="22"/>
      <c r="ENQ274" s="22"/>
      <c r="ENR274" s="22"/>
      <c r="ENS274" s="22"/>
      <c r="ENT274" s="22"/>
      <c r="ENU274" s="22"/>
      <c r="ENV274" s="22"/>
      <c r="ENW274" s="22"/>
      <c r="ENX274" s="22"/>
      <c r="ENY274" s="22"/>
      <c r="ENZ274" s="22"/>
      <c r="EOA274" s="22"/>
      <c r="EOB274" s="22"/>
      <c r="EOC274" s="22"/>
      <c r="EOD274" s="22"/>
      <c r="EOE274" s="22"/>
      <c r="EOF274" s="22"/>
      <c r="EOG274" s="22"/>
      <c r="EOH274" s="22"/>
      <c r="EOI274" s="22"/>
      <c r="EOJ274" s="22"/>
      <c r="EOK274" s="22"/>
      <c r="EOL274" s="22"/>
      <c r="EOM274" s="22"/>
      <c r="EON274" s="22"/>
      <c r="EOO274" s="22"/>
      <c r="EOP274" s="22"/>
      <c r="EOQ274" s="22"/>
      <c r="EOR274" s="22"/>
      <c r="EOS274" s="22"/>
      <c r="EOT274" s="22"/>
      <c r="EOU274" s="22"/>
      <c r="EOV274" s="22"/>
      <c r="EOW274" s="22"/>
      <c r="EOX274" s="22"/>
      <c r="EOY274" s="22"/>
      <c r="EOZ274" s="22"/>
      <c r="EPA274" s="22"/>
      <c r="EPB274" s="22"/>
      <c r="EPC274" s="22"/>
      <c r="EPD274" s="22"/>
      <c r="EPE274" s="22"/>
      <c r="EPF274" s="22"/>
      <c r="EPG274" s="22"/>
      <c r="EPH274" s="22"/>
      <c r="EPI274" s="22"/>
      <c r="EPJ274" s="22"/>
      <c r="EPK274" s="22"/>
      <c r="EPL274" s="22"/>
      <c r="EPM274" s="22"/>
      <c r="EPN274" s="22"/>
      <c r="EPO274" s="22"/>
      <c r="EPP274" s="22"/>
      <c r="EPQ274" s="22"/>
      <c r="EPR274" s="22"/>
      <c r="EPS274" s="22"/>
      <c r="EPT274" s="22"/>
      <c r="EPU274" s="22"/>
      <c r="EPV274" s="22"/>
      <c r="EPW274" s="22"/>
      <c r="EPX274" s="22"/>
      <c r="EPY274" s="22"/>
      <c r="EPZ274" s="22"/>
      <c r="EQA274" s="22"/>
      <c r="EQB274" s="22"/>
      <c r="EQC274" s="22"/>
      <c r="EQD274" s="22"/>
      <c r="EQE274" s="22"/>
      <c r="EQF274" s="22"/>
      <c r="EQG274" s="22"/>
      <c r="EQH274" s="22"/>
      <c r="EQI274" s="22"/>
      <c r="EQJ274" s="22"/>
      <c r="EQK274" s="22"/>
      <c r="EQL274" s="22"/>
      <c r="EQM274" s="22"/>
      <c r="EQN274" s="22"/>
      <c r="EQO274" s="22"/>
      <c r="EQP274" s="22"/>
      <c r="EQQ274" s="22"/>
      <c r="EQR274" s="22"/>
      <c r="EQS274" s="22"/>
      <c r="EQT274" s="22"/>
      <c r="EQU274" s="22"/>
      <c r="EQV274" s="22"/>
      <c r="EQW274" s="22"/>
      <c r="EQX274" s="22"/>
      <c r="EQY274" s="22"/>
      <c r="EQZ274" s="22"/>
      <c r="ERA274" s="22"/>
      <c r="ERB274" s="22"/>
      <c r="ERC274" s="22"/>
      <c r="ERD274" s="22"/>
      <c r="ERE274" s="22"/>
      <c r="ERF274" s="22"/>
      <c r="ERG274" s="22"/>
      <c r="ERH274" s="22"/>
      <c r="ERI274" s="22"/>
      <c r="ERJ274" s="22"/>
      <c r="ERK274" s="22"/>
      <c r="ERL274" s="22"/>
      <c r="ERM274" s="22"/>
      <c r="ERN274" s="22"/>
      <c r="ERO274" s="22"/>
      <c r="ERP274" s="22"/>
      <c r="ERQ274" s="22"/>
      <c r="ERR274" s="22"/>
      <c r="ERS274" s="22"/>
      <c r="ERT274" s="22"/>
      <c r="ERU274" s="22"/>
      <c r="ERV274" s="22"/>
      <c r="ERW274" s="22"/>
      <c r="ERX274" s="22"/>
      <c r="ERY274" s="22"/>
      <c r="ERZ274" s="22"/>
      <c r="ESA274" s="22"/>
      <c r="ESB274" s="22"/>
      <c r="ESC274" s="22"/>
      <c r="ESD274" s="22"/>
      <c r="ESE274" s="22"/>
      <c r="ESF274" s="22"/>
      <c r="ESG274" s="22"/>
      <c r="ESH274" s="22"/>
      <c r="ESI274" s="22"/>
      <c r="ESJ274" s="22"/>
      <c r="ESK274" s="22"/>
      <c r="ESL274" s="22"/>
      <c r="ESM274" s="22"/>
      <c r="ESN274" s="22"/>
      <c r="ESO274" s="22"/>
      <c r="ESP274" s="22"/>
      <c r="ESQ274" s="22"/>
      <c r="ESR274" s="22"/>
      <c r="ESS274" s="22"/>
      <c r="EST274" s="22"/>
      <c r="ESU274" s="22"/>
      <c r="ESV274" s="22"/>
      <c r="ESW274" s="22"/>
      <c r="ESX274" s="22"/>
      <c r="ESY274" s="22"/>
      <c r="ESZ274" s="22"/>
      <c r="ETA274" s="22"/>
      <c r="ETB274" s="22"/>
      <c r="ETC274" s="22"/>
      <c r="ETD274" s="22"/>
      <c r="ETE274" s="22"/>
      <c r="ETF274" s="22"/>
      <c r="ETG274" s="22"/>
      <c r="ETH274" s="22"/>
      <c r="ETI274" s="22"/>
      <c r="ETJ274" s="22"/>
      <c r="ETK274" s="22"/>
      <c r="ETL274" s="22"/>
      <c r="ETM274" s="22"/>
      <c r="ETN274" s="22"/>
      <c r="ETO274" s="22"/>
      <c r="ETP274" s="22"/>
      <c r="ETQ274" s="22"/>
      <c r="ETR274" s="22"/>
      <c r="ETS274" s="22"/>
      <c r="ETT274" s="22"/>
      <c r="ETU274" s="22"/>
      <c r="ETV274" s="22"/>
      <c r="ETW274" s="22"/>
      <c r="ETX274" s="22"/>
      <c r="ETY274" s="22"/>
      <c r="ETZ274" s="22"/>
      <c r="EUA274" s="22"/>
      <c r="EUB274" s="22"/>
      <c r="EUC274" s="22"/>
      <c r="EUD274" s="22"/>
      <c r="EUE274" s="22"/>
      <c r="EUF274" s="22"/>
      <c r="EUG274" s="22"/>
      <c r="EUH274" s="22"/>
      <c r="EUI274" s="22"/>
      <c r="EUJ274" s="22"/>
      <c r="EUK274" s="22"/>
      <c r="EUL274" s="22"/>
      <c r="EUM274" s="22"/>
      <c r="EUN274" s="22"/>
      <c r="EUO274" s="22"/>
      <c r="EUP274" s="22"/>
      <c r="EUQ274" s="22"/>
      <c r="EUR274" s="22"/>
      <c r="EUS274" s="22"/>
      <c r="EUT274" s="22"/>
      <c r="EUU274" s="22"/>
      <c r="EUV274" s="22"/>
      <c r="EUW274" s="22"/>
      <c r="EUX274" s="22"/>
      <c r="EUY274" s="22"/>
      <c r="EUZ274" s="22"/>
      <c r="EVA274" s="22"/>
      <c r="EVB274" s="22"/>
      <c r="EVC274" s="22"/>
      <c r="EVD274" s="22"/>
      <c r="EVE274" s="22"/>
      <c r="EVF274" s="22"/>
      <c r="EVG274" s="22"/>
      <c r="EVH274" s="22"/>
      <c r="EVI274" s="22"/>
      <c r="EVJ274" s="22"/>
      <c r="EVK274" s="22"/>
      <c r="EVL274" s="22"/>
      <c r="EVM274" s="22"/>
      <c r="EVN274" s="22"/>
      <c r="EVO274" s="22"/>
      <c r="EVP274" s="22"/>
      <c r="EVQ274" s="22"/>
      <c r="EVR274" s="22"/>
      <c r="EVS274" s="22"/>
      <c r="EVT274" s="22"/>
      <c r="EVU274" s="22"/>
      <c r="EVV274" s="22"/>
      <c r="EVW274" s="22"/>
      <c r="EVX274" s="22"/>
      <c r="EVY274" s="22"/>
      <c r="EVZ274" s="22"/>
      <c r="EWA274" s="22"/>
      <c r="EWB274" s="22"/>
      <c r="EWC274" s="22"/>
      <c r="EWD274" s="22"/>
      <c r="EWE274" s="22"/>
      <c r="EWF274" s="22"/>
      <c r="EWG274" s="22"/>
      <c r="EWH274" s="22"/>
      <c r="EWI274" s="22"/>
      <c r="EWJ274" s="22"/>
      <c r="EWK274" s="22"/>
      <c r="EWL274" s="22"/>
      <c r="EWM274" s="22"/>
      <c r="EWN274" s="22"/>
      <c r="EWO274" s="22"/>
      <c r="EWP274" s="22"/>
      <c r="EWQ274" s="22"/>
      <c r="EWR274" s="22"/>
      <c r="EWS274" s="22"/>
      <c r="EWT274" s="22"/>
      <c r="EWU274" s="22"/>
      <c r="EWV274" s="22"/>
      <c r="EWW274" s="22"/>
      <c r="EWX274" s="22"/>
      <c r="EWY274" s="22"/>
      <c r="EWZ274" s="22"/>
      <c r="EXA274" s="22"/>
      <c r="EXB274" s="22"/>
      <c r="EXC274" s="22"/>
      <c r="EXD274" s="22"/>
      <c r="EXE274" s="22"/>
      <c r="EXF274" s="22"/>
      <c r="EXG274" s="22"/>
      <c r="EXH274" s="22"/>
      <c r="EXI274" s="22"/>
      <c r="EXJ274" s="22"/>
      <c r="EXK274" s="22"/>
      <c r="EXL274" s="22"/>
      <c r="EXM274" s="22"/>
      <c r="EXN274" s="22"/>
      <c r="EXO274" s="22"/>
      <c r="EXP274" s="22"/>
      <c r="EXQ274" s="22"/>
      <c r="EXR274" s="22"/>
      <c r="EXS274" s="22"/>
      <c r="EXT274" s="22"/>
      <c r="EXU274" s="22"/>
      <c r="EXV274" s="22"/>
      <c r="EXW274" s="22"/>
      <c r="EXX274" s="22"/>
      <c r="EXY274" s="22"/>
      <c r="EXZ274" s="22"/>
      <c r="EYA274" s="22"/>
      <c r="EYB274" s="22"/>
      <c r="EYC274" s="22"/>
      <c r="EYD274" s="22"/>
      <c r="EYE274" s="22"/>
      <c r="EYF274" s="22"/>
      <c r="EYG274" s="22"/>
      <c r="EYH274" s="22"/>
      <c r="EYI274" s="22"/>
      <c r="EYJ274" s="22"/>
      <c r="EYK274" s="22"/>
      <c r="EYL274" s="22"/>
      <c r="EYM274" s="22"/>
      <c r="EYN274" s="22"/>
      <c r="EYO274" s="22"/>
      <c r="EYP274" s="22"/>
      <c r="EYQ274" s="22"/>
      <c r="EYR274" s="22"/>
      <c r="EYS274" s="22"/>
      <c r="EYT274" s="22"/>
      <c r="EYU274" s="22"/>
      <c r="EYV274" s="22"/>
      <c r="EYW274" s="22"/>
      <c r="EYX274" s="22"/>
      <c r="EYY274" s="22"/>
      <c r="EYZ274" s="22"/>
      <c r="EZA274" s="22"/>
      <c r="EZB274" s="22"/>
      <c r="EZC274" s="22"/>
      <c r="EZD274" s="22"/>
      <c r="EZE274" s="22"/>
      <c r="EZF274" s="22"/>
      <c r="EZG274" s="22"/>
      <c r="EZH274" s="22"/>
      <c r="EZI274" s="22"/>
      <c r="EZJ274" s="22"/>
      <c r="EZK274" s="22"/>
      <c r="EZL274" s="22"/>
      <c r="EZM274" s="22"/>
      <c r="EZN274" s="22"/>
      <c r="EZO274" s="22"/>
      <c r="EZP274" s="22"/>
      <c r="EZQ274" s="22"/>
      <c r="EZR274" s="22"/>
      <c r="EZS274" s="22"/>
      <c r="EZT274" s="22"/>
      <c r="EZU274" s="22"/>
      <c r="EZV274" s="22"/>
      <c r="EZW274" s="22"/>
      <c r="EZX274" s="22"/>
      <c r="EZY274" s="22"/>
      <c r="EZZ274" s="22"/>
      <c r="FAA274" s="22"/>
      <c r="FAB274" s="22"/>
      <c r="FAC274" s="22"/>
      <c r="FAD274" s="22"/>
      <c r="FAE274" s="22"/>
      <c r="FAF274" s="22"/>
      <c r="FAG274" s="22"/>
      <c r="FAH274" s="22"/>
      <c r="FAI274" s="22"/>
      <c r="FAJ274" s="22"/>
      <c r="FAK274" s="22"/>
      <c r="FAL274" s="22"/>
      <c r="FAM274" s="22"/>
      <c r="FAN274" s="22"/>
      <c r="FAO274" s="22"/>
      <c r="FAP274" s="22"/>
      <c r="FAQ274" s="22"/>
      <c r="FAR274" s="22"/>
      <c r="FAS274" s="22"/>
      <c r="FAT274" s="22"/>
      <c r="FAU274" s="22"/>
      <c r="FAV274" s="22"/>
      <c r="FAW274" s="22"/>
      <c r="FAX274" s="22"/>
      <c r="FAY274" s="22"/>
      <c r="FAZ274" s="22"/>
      <c r="FBA274" s="22"/>
      <c r="FBB274" s="22"/>
      <c r="FBC274" s="22"/>
      <c r="FBD274" s="22"/>
      <c r="FBE274" s="22"/>
      <c r="FBF274" s="22"/>
      <c r="FBG274" s="22"/>
      <c r="FBH274" s="22"/>
      <c r="FBI274" s="22"/>
      <c r="FBJ274" s="22"/>
      <c r="FBK274" s="22"/>
      <c r="FBL274" s="22"/>
      <c r="FBM274" s="22"/>
      <c r="FBN274" s="22"/>
      <c r="FBO274" s="22"/>
      <c r="FBP274" s="22"/>
      <c r="FBQ274" s="22"/>
      <c r="FBR274" s="22"/>
      <c r="FBS274" s="22"/>
      <c r="FBT274" s="22"/>
      <c r="FBU274" s="22"/>
      <c r="FBV274" s="22"/>
      <c r="FBW274" s="22"/>
      <c r="FBX274" s="22"/>
      <c r="FBY274" s="22"/>
      <c r="FBZ274" s="22"/>
      <c r="FCA274" s="22"/>
      <c r="FCB274" s="22"/>
      <c r="FCC274" s="22"/>
      <c r="FCD274" s="22"/>
      <c r="FCE274" s="22"/>
      <c r="FCF274" s="22"/>
      <c r="FCG274" s="22"/>
      <c r="FCH274" s="22"/>
      <c r="FCI274" s="22"/>
      <c r="FCJ274" s="22"/>
      <c r="FCK274" s="22"/>
      <c r="FCL274" s="22"/>
      <c r="FCM274" s="22"/>
      <c r="FCN274" s="22"/>
      <c r="FCO274" s="22"/>
      <c r="FCP274" s="22"/>
      <c r="FCQ274" s="22"/>
      <c r="FCR274" s="22"/>
      <c r="FCS274" s="22"/>
      <c r="FCT274" s="22"/>
      <c r="FCU274" s="22"/>
      <c r="FCV274" s="22"/>
      <c r="FCW274" s="22"/>
      <c r="FCX274" s="22"/>
      <c r="FCY274" s="22"/>
      <c r="FCZ274" s="22"/>
      <c r="FDA274" s="22"/>
      <c r="FDB274" s="22"/>
      <c r="FDC274" s="22"/>
      <c r="FDD274" s="22"/>
      <c r="FDE274" s="22"/>
      <c r="FDF274" s="22"/>
      <c r="FDG274" s="22"/>
      <c r="FDH274" s="22"/>
      <c r="FDI274" s="22"/>
      <c r="FDJ274" s="22"/>
      <c r="FDK274" s="22"/>
      <c r="FDL274" s="22"/>
      <c r="FDM274" s="22"/>
      <c r="FDN274" s="22"/>
      <c r="FDO274" s="22"/>
      <c r="FDP274" s="22"/>
      <c r="FDQ274" s="22"/>
      <c r="FDR274" s="22"/>
      <c r="FDS274" s="22"/>
      <c r="FDT274" s="22"/>
      <c r="FDU274" s="22"/>
      <c r="FDV274" s="22"/>
      <c r="FDW274" s="22"/>
      <c r="FDX274" s="22"/>
      <c r="FDY274" s="22"/>
      <c r="FDZ274" s="22"/>
      <c r="FEA274" s="22"/>
      <c r="FEB274" s="22"/>
      <c r="FEC274" s="22"/>
      <c r="FED274" s="22"/>
      <c r="FEE274" s="22"/>
      <c r="FEF274" s="22"/>
      <c r="FEG274" s="22"/>
      <c r="FEH274" s="22"/>
      <c r="FEI274" s="22"/>
      <c r="FEJ274" s="22"/>
      <c r="FEK274" s="22"/>
      <c r="FEL274" s="22"/>
      <c r="FEM274" s="22"/>
      <c r="FEN274" s="22"/>
      <c r="FEO274" s="22"/>
      <c r="FEP274" s="22"/>
      <c r="FEQ274" s="22"/>
      <c r="FER274" s="22"/>
      <c r="FES274" s="22"/>
      <c r="FET274" s="22"/>
      <c r="FEU274" s="22"/>
      <c r="FEV274" s="22"/>
      <c r="FEW274" s="22"/>
      <c r="FEX274" s="22"/>
      <c r="FEY274" s="22"/>
      <c r="FEZ274" s="22"/>
      <c r="FFA274" s="22"/>
      <c r="FFB274" s="22"/>
      <c r="FFC274" s="22"/>
      <c r="FFD274" s="22"/>
      <c r="FFE274" s="22"/>
      <c r="FFF274" s="22"/>
      <c r="FFG274" s="22"/>
      <c r="FFH274" s="22"/>
      <c r="FFI274" s="22"/>
      <c r="FFJ274" s="22"/>
      <c r="FFK274" s="22"/>
      <c r="FFL274" s="22"/>
      <c r="FFM274" s="22"/>
      <c r="FFN274" s="22"/>
      <c r="FFO274" s="22"/>
      <c r="FFP274" s="22"/>
      <c r="FFQ274" s="22"/>
      <c r="FFR274" s="22"/>
      <c r="FFS274" s="22"/>
      <c r="FFT274" s="22"/>
      <c r="FFU274" s="22"/>
      <c r="FFV274" s="22"/>
      <c r="FFW274" s="22"/>
      <c r="FFX274" s="22"/>
      <c r="FFY274" s="22"/>
      <c r="FFZ274" s="22"/>
      <c r="FGA274" s="22"/>
      <c r="FGB274" s="22"/>
      <c r="FGC274" s="22"/>
      <c r="FGD274" s="22"/>
      <c r="FGE274" s="22"/>
      <c r="FGF274" s="22"/>
      <c r="FGG274" s="22"/>
      <c r="FGH274" s="22"/>
      <c r="FGI274" s="22"/>
      <c r="FGJ274" s="22"/>
      <c r="FGK274" s="22"/>
      <c r="FGL274" s="22"/>
      <c r="FGM274" s="22"/>
      <c r="FGN274" s="22"/>
      <c r="FGO274" s="22"/>
      <c r="FGP274" s="22"/>
      <c r="FGQ274" s="22"/>
      <c r="FGR274" s="22"/>
      <c r="FGS274" s="22"/>
      <c r="FGT274" s="22"/>
      <c r="FGU274" s="22"/>
      <c r="FGV274" s="22"/>
      <c r="FGW274" s="22"/>
      <c r="FGX274" s="22"/>
      <c r="FGY274" s="22"/>
      <c r="FGZ274" s="22"/>
      <c r="FHA274" s="22"/>
      <c r="FHB274" s="22"/>
      <c r="FHC274" s="22"/>
      <c r="FHD274" s="22"/>
      <c r="FHE274" s="22"/>
      <c r="FHF274" s="22"/>
      <c r="FHG274" s="22"/>
      <c r="FHH274" s="22"/>
      <c r="FHI274" s="22"/>
      <c r="FHJ274" s="22"/>
      <c r="FHK274" s="22"/>
      <c r="FHL274" s="22"/>
      <c r="FHM274" s="22"/>
      <c r="FHN274" s="22"/>
      <c r="FHO274" s="22"/>
      <c r="FHP274" s="22"/>
      <c r="FHQ274" s="22"/>
      <c r="FHR274" s="22"/>
      <c r="FHS274" s="22"/>
      <c r="FHT274" s="22"/>
      <c r="FHU274" s="22"/>
      <c r="FHV274" s="22"/>
      <c r="FHW274" s="22"/>
      <c r="FHX274" s="22"/>
      <c r="FHY274" s="22"/>
      <c r="FHZ274" s="22"/>
      <c r="FIA274" s="22"/>
      <c r="FIB274" s="22"/>
      <c r="FIC274" s="22"/>
      <c r="FID274" s="22"/>
      <c r="FIE274" s="22"/>
      <c r="FIF274" s="22"/>
      <c r="FIG274" s="22"/>
      <c r="FIH274" s="22"/>
      <c r="FII274" s="22"/>
      <c r="FIJ274" s="22"/>
      <c r="FIK274" s="22"/>
      <c r="FIL274" s="22"/>
      <c r="FIM274" s="22"/>
      <c r="FIN274" s="22"/>
      <c r="FIO274" s="22"/>
      <c r="FIP274" s="22"/>
      <c r="FIQ274" s="22"/>
      <c r="FIR274" s="22"/>
      <c r="FIS274" s="22"/>
      <c r="FIT274" s="22"/>
      <c r="FIU274" s="22"/>
      <c r="FIV274" s="22"/>
      <c r="FIW274" s="22"/>
      <c r="FIX274" s="22"/>
      <c r="FIY274" s="22"/>
      <c r="FIZ274" s="22"/>
      <c r="FJA274" s="22"/>
      <c r="FJB274" s="22"/>
      <c r="FJC274" s="22"/>
      <c r="FJD274" s="22"/>
      <c r="FJE274" s="22"/>
      <c r="FJF274" s="22"/>
      <c r="FJG274" s="22"/>
      <c r="FJH274" s="22"/>
      <c r="FJI274" s="22"/>
      <c r="FJJ274" s="22"/>
      <c r="FJK274" s="22"/>
      <c r="FJL274" s="22"/>
      <c r="FJM274" s="22"/>
      <c r="FJN274" s="22"/>
      <c r="FJO274" s="22"/>
      <c r="FJP274" s="22"/>
      <c r="FJQ274" s="22"/>
      <c r="FJR274" s="22"/>
      <c r="FJS274" s="22"/>
      <c r="FJT274" s="22"/>
      <c r="FJU274" s="22"/>
      <c r="FJV274" s="22"/>
      <c r="FJW274" s="22"/>
      <c r="FJX274" s="22"/>
      <c r="FJY274" s="22"/>
      <c r="FJZ274" s="22"/>
      <c r="FKA274" s="22"/>
      <c r="FKB274" s="22"/>
      <c r="FKC274" s="22"/>
      <c r="FKD274" s="22"/>
      <c r="FKE274" s="22"/>
      <c r="FKF274" s="22"/>
      <c r="FKG274" s="22"/>
      <c r="FKH274" s="22"/>
      <c r="FKI274" s="22"/>
      <c r="FKJ274" s="22"/>
      <c r="FKK274" s="22"/>
      <c r="FKL274" s="22"/>
      <c r="FKM274" s="22"/>
      <c r="FKN274" s="22"/>
      <c r="FKO274" s="22"/>
      <c r="FKP274" s="22"/>
      <c r="FKQ274" s="22"/>
      <c r="FKR274" s="22"/>
      <c r="FKS274" s="22"/>
      <c r="FKT274" s="22"/>
      <c r="FKU274" s="22"/>
      <c r="FKV274" s="22"/>
      <c r="FKW274" s="22"/>
      <c r="FKX274" s="22"/>
      <c r="FKY274" s="22"/>
      <c r="FKZ274" s="22"/>
      <c r="FLA274" s="22"/>
      <c r="FLB274" s="22"/>
      <c r="FLC274" s="22"/>
      <c r="FLD274" s="22"/>
      <c r="FLE274" s="22"/>
      <c r="FLF274" s="22"/>
      <c r="FLG274" s="22"/>
      <c r="FLH274" s="22"/>
      <c r="FLI274" s="22"/>
      <c r="FLJ274" s="22"/>
      <c r="FLK274" s="22"/>
      <c r="FLL274" s="22"/>
      <c r="FLM274" s="22"/>
      <c r="FLN274" s="22"/>
      <c r="FLO274" s="22"/>
      <c r="FLP274" s="22"/>
      <c r="FLQ274" s="22"/>
      <c r="FLR274" s="22"/>
      <c r="FLS274" s="22"/>
      <c r="FLT274" s="22"/>
      <c r="FLU274" s="22"/>
      <c r="FLV274" s="22"/>
      <c r="FLW274" s="22"/>
      <c r="FLX274" s="22"/>
      <c r="FLY274" s="22"/>
      <c r="FLZ274" s="22"/>
      <c r="FMA274" s="22"/>
      <c r="FMB274" s="22"/>
      <c r="FMC274" s="22"/>
      <c r="FMD274" s="22"/>
      <c r="FME274" s="22"/>
      <c r="FMF274" s="22"/>
      <c r="FMG274" s="22"/>
      <c r="FMH274" s="22"/>
      <c r="FMI274" s="22"/>
      <c r="FMJ274" s="22"/>
      <c r="FMK274" s="22"/>
      <c r="FML274" s="22"/>
      <c r="FMM274" s="22"/>
      <c r="FMN274" s="22"/>
      <c r="FMO274" s="22"/>
      <c r="FMP274" s="22"/>
      <c r="FMQ274" s="22"/>
      <c r="FMR274" s="22"/>
      <c r="FMS274" s="22"/>
      <c r="FMT274" s="22"/>
      <c r="FMU274" s="22"/>
      <c r="FMV274" s="22"/>
      <c r="FMW274" s="22"/>
      <c r="FMX274" s="22"/>
      <c r="FMY274" s="22"/>
      <c r="FMZ274" s="22"/>
      <c r="FNA274" s="22"/>
      <c r="FNB274" s="22"/>
      <c r="FNC274" s="22"/>
      <c r="FND274" s="22"/>
      <c r="FNE274" s="22"/>
      <c r="FNF274" s="22"/>
      <c r="FNG274" s="22"/>
      <c r="FNH274" s="22"/>
      <c r="FNI274" s="22"/>
      <c r="FNJ274" s="22"/>
      <c r="FNK274" s="22"/>
      <c r="FNL274" s="22"/>
      <c r="FNM274" s="22"/>
      <c r="FNN274" s="22"/>
      <c r="FNO274" s="22"/>
      <c r="FNP274" s="22"/>
      <c r="FNQ274" s="22"/>
      <c r="FNR274" s="22"/>
      <c r="FNS274" s="22"/>
      <c r="FNT274" s="22"/>
      <c r="FNU274" s="22"/>
      <c r="FNV274" s="22"/>
      <c r="FNW274" s="22"/>
      <c r="FNX274" s="22"/>
      <c r="FNY274" s="22"/>
      <c r="FNZ274" s="22"/>
      <c r="FOA274" s="22"/>
      <c r="FOB274" s="22"/>
      <c r="FOC274" s="22"/>
      <c r="FOD274" s="22"/>
      <c r="FOE274" s="22"/>
      <c r="FOF274" s="22"/>
      <c r="FOG274" s="22"/>
      <c r="FOH274" s="22"/>
      <c r="FOI274" s="22"/>
      <c r="FOJ274" s="22"/>
      <c r="FOK274" s="22"/>
      <c r="FOL274" s="22"/>
      <c r="FOM274" s="22"/>
      <c r="FON274" s="22"/>
      <c r="FOO274" s="22"/>
      <c r="FOP274" s="22"/>
      <c r="FOQ274" s="22"/>
      <c r="FOR274" s="22"/>
      <c r="FOS274" s="22"/>
      <c r="FOT274" s="22"/>
      <c r="FOU274" s="22"/>
      <c r="FOV274" s="22"/>
      <c r="FOW274" s="22"/>
      <c r="FOX274" s="22"/>
      <c r="FOY274" s="22"/>
      <c r="FOZ274" s="22"/>
      <c r="FPA274" s="22"/>
      <c r="FPB274" s="22"/>
      <c r="FPC274" s="22"/>
      <c r="FPD274" s="22"/>
      <c r="FPE274" s="22"/>
      <c r="FPF274" s="22"/>
      <c r="FPG274" s="22"/>
      <c r="FPH274" s="22"/>
      <c r="FPI274" s="22"/>
      <c r="FPJ274" s="22"/>
      <c r="FPK274" s="22"/>
      <c r="FPL274" s="22"/>
      <c r="FPM274" s="22"/>
      <c r="FPN274" s="22"/>
      <c r="FPO274" s="22"/>
      <c r="FPP274" s="22"/>
      <c r="FPQ274" s="22"/>
      <c r="FPR274" s="22"/>
      <c r="FPS274" s="22"/>
      <c r="FPT274" s="22"/>
      <c r="FPU274" s="22"/>
      <c r="FPV274" s="22"/>
      <c r="FPW274" s="22"/>
      <c r="FPX274" s="22"/>
      <c r="FPY274" s="22"/>
      <c r="FPZ274" s="22"/>
      <c r="FQA274" s="22"/>
      <c r="FQB274" s="22"/>
      <c r="FQC274" s="22"/>
      <c r="FQD274" s="22"/>
      <c r="FQE274" s="22"/>
      <c r="FQF274" s="22"/>
      <c r="FQG274" s="22"/>
      <c r="FQH274" s="22"/>
      <c r="FQI274" s="22"/>
      <c r="FQJ274" s="22"/>
      <c r="FQK274" s="22"/>
      <c r="FQL274" s="22"/>
      <c r="FQM274" s="22"/>
      <c r="FQN274" s="22"/>
      <c r="FQO274" s="22"/>
      <c r="FQP274" s="22"/>
      <c r="FQQ274" s="22"/>
      <c r="FQR274" s="22"/>
      <c r="FQS274" s="22"/>
      <c r="FQT274" s="22"/>
      <c r="FQU274" s="22"/>
      <c r="FQV274" s="22"/>
      <c r="FQW274" s="22"/>
      <c r="FQX274" s="22"/>
      <c r="FQY274" s="22"/>
      <c r="FQZ274" s="22"/>
      <c r="FRA274" s="22"/>
      <c r="FRB274" s="22"/>
      <c r="FRC274" s="22"/>
      <c r="FRD274" s="22"/>
      <c r="FRE274" s="22"/>
      <c r="FRF274" s="22"/>
      <c r="FRG274" s="22"/>
      <c r="FRH274" s="22"/>
      <c r="FRI274" s="22"/>
      <c r="FRJ274" s="22"/>
      <c r="FRK274" s="22"/>
      <c r="FRL274" s="22"/>
      <c r="FRM274" s="22"/>
      <c r="FRN274" s="22"/>
      <c r="FRO274" s="22"/>
      <c r="FRP274" s="22"/>
      <c r="FRQ274" s="22"/>
      <c r="FRR274" s="22"/>
      <c r="FRS274" s="22"/>
      <c r="FRT274" s="22"/>
      <c r="FRU274" s="22"/>
      <c r="FRV274" s="22"/>
      <c r="FRW274" s="22"/>
      <c r="FRX274" s="22"/>
      <c r="FRY274" s="22"/>
      <c r="FRZ274" s="22"/>
      <c r="FSA274" s="22"/>
      <c r="FSB274" s="22"/>
      <c r="FSC274" s="22"/>
      <c r="FSD274" s="22"/>
      <c r="FSE274" s="22"/>
      <c r="FSF274" s="22"/>
      <c r="FSG274" s="22"/>
      <c r="FSH274" s="22"/>
      <c r="FSI274" s="22"/>
      <c r="FSJ274" s="22"/>
      <c r="FSK274" s="22"/>
      <c r="FSL274" s="22"/>
      <c r="FSM274" s="22"/>
      <c r="FSN274" s="22"/>
      <c r="FSO274" s="22"/>
      <c r="FSP274" s="22"/>
      <c r="FSQ274" s="22"/>
      <c r="FSR274" s="22"/>
      <c r="FSS274" s="22"/>
      <c r="FST274" s="22"/>
      <c r="FSU274" s="22"/>
      <c r="FSV274" s="22"/>
      <c r="FSW274" s="22"/>
      <c r="FSX274" s="22"/>
      <c r="FSY274" s="22"/>
      <c r="FSZ274" s="22"/>
      <c r="FTA274" s="22"/>
      <c r="FTB274" s="22"/>
      <c r="FTC274" s="22"/>
      <c r="FTD274" s="22"/>
      <c r="FTE274" s="22"/>
      <c r="FTF274" s="22"/>
      <c r="FTG274" s="22"/>
      <c r="FTH274" s="22"/>
      <c r="FTI274" s="22"/>
      <c r="FTJ274" s="22"/>
      <c r="FTK274" s="22"/>
      <c r="FTL274" s="22"/>
      <c r="FTM274" s="22"/>
      <c r="FTN274" s="22"/>
      <c r="FTO274" s="22"/>
      <c r="FTP274" s="22"/>
      <c r="FTQ274" s="22"/>
      <c r="FTR274" s="22"/>
      <c r="FTS274" s="22"/>
      <c r="FTT274" s="22"/>
      <c r="FTU274" s="22"/>
      <c r="FTV274" s="22"/>
      <c r="FTW274" s="22"/>
      <c r="FTX274" s="22"/>
      <c r="FTY274" s="22"/>
      <c r="FTZ274" s="22"/>
      <c r="FUA274" s="22"/>
      <c r="FUB274" s="22"/>
      <c r="FUC274" s="22"/>
      <c r="FUD274" s="22"/>
      <c r="FUE274" s="22"/>
      <c r="FUF274" s="22"/>
      <c r="FUG274" s="22"/>
      <c r="FUH274" s="22"/>
      <c r="FUI274" s="22"/>
      <c r="FUJ274" s="22"/>
      <c r="FUK274" s="22"/>
      <c r="FUL274" s="22"/>
      <c r="FUM274" s="22"/>
      <c r="FUN274" s="22"/>
      <c r="FUO274" s="22"/>
      <c r="FUP274" s="22"/>
      <c r="FUQ274" s="22"/>
      <c r="FUR274" s="22"/>
      <c r="FUS274" s="22"/>
      <c r="FUT274" s="22"/>
      <c r="FUU274" s="22"/>
      <c r="FUV274" s="22"/>
      <c r="FUW274" s="22"/>
      <c r="FUX274" s="22"/>
      <c r="FUY274" s="22"/>
      <c r="FUZ274" s="22"/>
      <c r="FVA274" s="22"/>
      <c r="FVB274" s="22"/>
      <c r="FVC274" s="22"/>
      <c r="FVD274" s="22"/>
      <c r="FVE274" s="22"/>
      <c r="FVF274" s="22"/>
      <c r="FVG274" s="22"/>
      <c r="FVH274" s="22"/>
      <c r="FVI274" s="22"/>
      <c r="FVJ274" s="22"/>
      <c r="FVK274" s="22"/>
      <c r="FVL274" s="22"/>
      <c r="FVM274" s="22"/>
      <c r="FVN274" s="22"/>
      <c r="FVO274" s="22"/>
      <c r="FVP274" s="22"/>
      <c r="FVQ274" s="22"/>
      <c r="FVR274" s="22"/>
      <c r="FVS274" s="22"/>
      <c r="FVT274" s="22"/>
      <c r="FVU274" s="22"/>
      <c r="FVV274" s="22"/>
      <c r="FVW274" s="22"/>
      <c r="FVX274" s="22"/>
      <c r="FVY274" s="22"/>
      <c r="FVZ274" s="22"/>
      <c r="FWA274" s="22"/>
      <c r="FWB274" s="22"/>
      <c r="FWC274" s="22"/>
      <c r="FWD274" s="22"/>
      <c r="FWE274" s="22"/>
      <c r="FWF274" s="22"/>
      <c r="FWG274" s="22"/>
      <c r="FWH274" s="22"/>
      <c r="FWI274" s="22"/>
      <c r="FWJ274" s="22"/>
      <c r="FWK274" s="22"/>
      <c r="FWL274" s="22"/>
      <c r="FWM274" s="22"/>
      <c r="FWN274" s="22"/>
      <c r="FWO274" s="22"/>
      <c r="FWP274" s="22"/>
      <c r="FWQ274" s="22"/>
      <c r="FWR274" s="22"/>
      <c r="FWS274" s="22"/>
      <c r="FWT274" s="22"/>
      <c r="FWU274" s="22"/>
      <c r="FWV274" s="22"/>
      <c r="FWW274" s="22"/>
      <c r="FWX274" s="22"/>
      <c r="FWY274" s="22"/>
      <c r="FWZ274" s="22"/>
      <c r="FXA274" s="22"/>
      <c r="FXB274" s="22"/>
      <c r="FXC274" s="22"/>
      <c r="FXD274" s="22"/>
      <c r="FXE274" s="22"/>
      <c r="FXF274" s="22"/>
      <c r="FXG274" s="22"/>
      <c r="FXH274" s="22"/>
      <c r="FXI274" s="22"/>
      <c r="FXJ274" s="22"/>
      <c r="FXK274" s="22"/>
      <c r="FXL274" s="22"/>
      <c r="FXM274" s="22"/>
      <c r="FXN274" s="22"/>
      <c r="FXO274" s="22"/>
      <c r="FXP274" s="22"/>
      <c r="FXQ274" s="22"/>
      <c r="FXR274" s="22"/>
      <c r="FXS274" s="22"/>
      <c r="FXT274" s="22"/>
      <c r="FXU274" s="22"/>
      <c r="FXV274" s="22"/>
      <c r="FXW274" s="22"/>
      <c r="FXX274" s="22"/>
      <c r="FXY274" s="22"/>
      <c r="FXZ274" s="22"/>
      <c r="FYA274" s="22"/>
      <c r="FYB274" s="22"/>
      <c r="FYC274" s="22"/>
      <c r="FYD274" s="22"/>
      <c r="FYE274" s="22"/>
      <c r="FYF274" s="22"/>
      <c r="FYG274" s="22"/>
      <c r="FYH274" s="22"/>
      <c r="FYI274" s="22"/>
      <c r="FYJ274" s="22"/>
      <c r="FYK274" s="22"/>
      <c r="FYL274" s="22"/>
      <c r="FYM274" s="22"/>
      <c r="FYN274" s="22"/>
      <c r="FYO274" s="22"/>
      <c r="FYP274" s="22"/>
      <c r="FYQ274" s="22"/>
      <c r="FYR274" s="22"/>
      <c r="FYS274" s="22"/>
      <c r="FYT274" s="22"/>
      <c r="FYU274" s="22"/>
      <c r="FYV274" s="22"/>
      <c r="FYW274" s="22"/>
      <c r="FYX274" s="22"/>
      <c r="FYY274" s="22"/>
      <c r="FYZ274" s="22"/>
      <c r="FZA274" s="22"/>
      <c r="FZB274" s="22"/>
      <c r="FZC274" s="22"/>
      <c r="FZD274" s="22"/>
      <c r="FZE274" s="22"/>
      <c r="FZF274" s="22"/>
      <c r="FZG274" s="22"/>
      <c r="FZH274" s="22"/>
      <c r="FZI274" s="22"/>
      <c r="FZJ274" s="22"/>
      <c r="FZK274" s="22"/>
      <c r="FZL274" s="22"/>
      <c r="FZM274" s="22"/>
      <c r="FZN274" s="22"/>
      <c r="FZO274" s="22"/>
      <c r="FZP274" s="22"/>
      <c r="FZQ274" s="22"/>
      <c r="FZR274" s="22"/>
      <c r="FZS274" s="22"/>
      <c r="FZT274" s="22"/>
      <c r="FZU274" s="22"/>
      <c r="FZV274" s="22"/>
      <c r="FZW274" s="22"/>
      <c r="FZX274" s="22"/>
      <c r="FZY274" s="22"/>
      <c r="FZZ274" s="22"/>
      <c r="GAA274" s="22"/>
      <c r="GAB274" s="22"/>
      <c r="GAC274" s="22"/>
      <c r="GAD274" s="22"/>
      <c r="GAE274" s="22"/>
      <c r="GAF274" s="22"/>
      <c r="GAG274" s="22"/>
      <c r="GAH274" s="22"/>
      <c r="GAI274" s="22"/>
      <c r="GAJ274" s="22"/>
      <c r="GAK274" s="22"/>
      <c r="GAL274" s="22"/>
      <c r="GAM274" s="22"/>
      <c r="GAN274" s="22"/>
      <c r="GAO274" s="22"/>
      <c r="GAP274" s="22"/>
      <c r="GAQ274" s="22"/>
      <c r="GAR274" s="22"/>
      <c r="GAS274" s="22"/>
      <c r="GAT274" s="22"/>
      <c r="GAU274" s="22"/>
      <c r="GAV274" s="22"/>
      <c r="GAW274" s="22"/>
      <c r="GAX274" s="22"/>
      <c r="GAY274" s="22"/>
      <c r="GAZ274" s="22"/>
      <c r="GBA274" s="22"/>
      <c r="GBB274" s="22"/>
      <c r="GBC274" s="22"/>
      <c r="GBD274" s="22"/>
      <c r="GBE274" s="22"/>
      <c r="GBF274" s="22"/>
      <c r="GBG274" s="22"/>
      <c r="GBH274" s="22"/>
      <c r="GBI274" s="22"/>
      <c r="GBJ274" s="22"/>
      <c r="GBK274" s="22"/>
      <c r="GBL274" s="22"/>
      <c r="GBM274" s="22"/>
      <c r="GBN274" s="22"/>
      <c r="GBO274" s="22"/>
      <c r="GBP274" s="22"/>
      <c r="GBQ274" s="22"/>
      <c r="GBR274" s="22"/>
      <c r="GBS274" s="22"/>
      <c r="GBT274" s="22"/>
      <c r="GBU274" s="22"/>
      <c r="GBV274" s="22"/>
      <c r="GBW274" s="22"/>
      <c r="GBX274" s="22"/>
      <c r="GBY274" s="22"/>
      <c r="GBZ274" s="22"/>
      <c r="GCA274" s="22"/>
      <c r="GCB274" s="22"/>
      <c r="GCC274" s="22"/>
      <c r="GCD274" s="22"/>
      <c r="GCE274" s="22"/>
      <c r="GCF274" s="22"/>
      <c r="GCG274" s="22"/>
      <c r="GCH274" s="22"/>
      <c r="GCI274" s="22"/>
      <c r="GCJ274" s="22"/>
      <c r="GCK274" s="22"/>
      <c r="GCL274" s="22"/>
      <c r="GCM274" s="22"/>
      <c r="GCN274" s="22"/>
      <c r="GCO274" s="22"/>
      <c r="GCP274" s="22"/>
      <c r="GCQ274" s="22"/>
      <c r="GCR274" s="22"/>
      <c r="GCS274" s="22"/>
      <c r="GCT274" s="22"/>
      <c r="GCU274" s="22"/>
      <c r="GCV274" s="22"/>
      <c r="GCW274" s="22"/>
      <c r="GCX274" s="22"/>
      <c r="GCY274" s="22"/>
      <c r="GCZ274" s="22"/>
      <c r="GDA274" s="22"/>
      <c r="GDB274" s="22"/>
      <c r="GDC274" s="22"/>
      <c r="GDD274" s="22"/>
      <c r="GDE274" s="22"/>
      <c r="GDF274" s="22"/>
      <c r="GDG274" s="22"/>
      <c r="GDH274" s="22"/>
      <c r="GDI274" s="22"/>
      <c r="GDJ274" s="22"/>
      <c r="GDK274" s="22"/>
      <c r="GDL274" s="22"/>
      <c r="GDM274" s="22"/>
      <c r="GDN274" s="22"/>
      <c r="GDO274" s="22"/>
      <c r="GDP274" s="22"/>
      <c r="GDQ274" s="22"/>
      <c r="GDR274" s="22"/>
      <c r="GDS274" s="22"/>
      <c r="GDT274" s="22"/>
      <c r="GDU274" s="22"/>
      <c r="GDV274" s="22"/>
      <c r="GDW274" s="22"/>
      <c r="GDX274" s="22"/>
      <c r="GDY274" s="22"/>
      <c r="GDZ274" s="22"/>
      <c r="GEA274" s="22"/>
      <c r="GEB274" s="22"/>
      <c r="GEC274" s="22"/>
      <c r="GED274" s="22"/>
      <c r="GEE274" s="22"/>
      <c r="GEF274" s="22"/>
      <c r="GEG274" s="22"/>
      <c r="GEH274" s="22"/>
      <c r="GEI274" s="22"/>
      <c r="GEJ274" s="22"/>
      <c r="GEK274" s="22"/>
      <c r="GEL274" s="22"/>
      <c r="GEM274" s="22"/>
      <c r="GEN274" s="22"/>
      <c r="GEO274" s="22"/>
      <c r="GEP274" s="22"/>
      <c r="GEQ274" s="22"/>
      <c r="GER274" s="22"/>
      <c r="GES274" s="22"/>
      <c r="GET274" s="22"/>
      <c r="GEU274" s="22"/>
      <c r="GEV274" s="22"/>
      <c r="GEW274" s="22"/>
      <c r="GEX274" s="22"/>
      <c r="GEY274" s="22"/>
      <c r="GEZ274" s="22"/>
      <c r="GFA274" s="22"/>
      <c r="GFB274" s="22"/>
      <c r="GFC274" s="22"/>
      <c r="GFD274" s="22"/>
      <c r="GFE274" s="22"/>
      <c r="GFF274" s="22"/>
      <c r="GFG274" s="22"/>
      <c r="GFH274" s="22"/>
      <c r="GFI274" s="22"/>
      <c r="GFJ274" s="22"/>
      <c r="GFK274" s="22"/>
      <c r="GFL274" s="22"/>
      <c r="GFM274" s="22"/>
      <c r="GFN274" s="22"/>
      <c r="GFO274" s="22"/>
      <c r="GFP274" s="22"/>
      <c r="GFQ274" s="22"/>
      <c r="GFR274" s="22"/>
      <c r="GFS274" s="22"/>
      <c r="GFT274" s="22"/>
      <c r="GFU274" s="22"/>
      <c r="GFV274" s="22"/>
      <c r="GFW274" s="22"/>
      <c r="GFX274" s="22"/>
      <c r="GFY274" s="22"/>
      <c r="GFZ274" s="22"/>
      <c r="GGA274" s="22"/>
      <c r="GGB274" s="22"/>
      <c r="GGC274" s="22"/>
      <c r="GGD274" s="22"/>
      <c r="GGE274" s="22"/>
      <c r="GGF274" s="22"/>
      <c r="GGG274" s="22"/>
      <c r="GGH274" s="22"/>
      <c r="GGI274" s="22"/>
      <c r="GGJ274" s="22"/>
      <c r="GGK274" s="22"/>
      <c r="GGL274" s="22"/>
      <c r="GGM274" s="22"/>
      <c r="GGN274" s="22"/>
      <c r="GGO274" s="22"/>
      <c r="GGP274" s="22"/>
      <c r="GGQ274" s="22"/>
      <c r="GGR274" s="22"/>
      <c r="GGS274" s="22"/>
      <c r="GGT274" s="22"/>
      <c r="GGU274" s="22"/>
      <c r="GGV274" s="22"/>
      <c r="GGW274" s="22"/>
      <c r="GGX274" s="22"/>
      <c r="GGY274" s="22"/>
      <c r="GGZ274" s="22"/>
      <c r="GHA274" s="22"/>
      <c r="GHB274" s="22"/>
      <c r="GHC274" s="22"/>
      <c r="GHD274" s="22"/>
      <c r="GHE274" s="22"/>
      <c r="GHF274" s="22"/>
      <c r="GHG274" s="22"/>
      <c r="GHH274" s="22"/>
      <c r="GHI274" s="22"/>
      <c r="GHJ274" s="22"/>
      <c r="GHK274" s="22"/>
      <c r="GHL274" s="22"/>
      <c r="GHM274" s="22"/>
      <c r="GHN274" s="22"/>
      <c r="GHO274" s="22"/>
      <c r="GHP274" s="22"/>
      <c r="GHQ274" s="22"/>
      <c r="GHR274" s="22"/>
      <c r="GHS274" s="22"/>
      <c r="GHT274" s="22"/>
      <c r="GHU274" s="22"/>
      <c r="GHV274" s="22"/>
      <c r="GHW274" s="22"/>
      <c r="GHX274" s="22"/>
      <c r="GHY274" s="22"/>
      <c r="GHZ274" s="22"/>
      <c r="GIA274" s="22"/>
      <c r="GIB274" s="22"/>
      <c r="GIC274" s="22"/>
      <c r="GID274" s="22"/>
      <c r="GIE274" s="22"/>
      <c r="GIF274" s="22"/>
      <c r="GIG274" s="22"/>
      <c r="GIH274" s="22"/>
      <c r="GII274" s="22"/>
      <c r="GIJ274" s="22"/>
      <c r="GIK274" s="22"/>
      <c r="GIL274" s="22"/>
      <c r="GIM274" s="22"/>
      <c r="GIN274" s="22"/>
      <c r="GIO274" s="22"/>
      <c r="GIP274" s="22"/>
      <c r="GIQ274" s="22"/>
      <c r="GIR274" s="22"/>
      <c r="GIS274" s="22"/>
      <c r="GIT274" s="22"/>
      <c r="GIU274" s="22"/>
      <c r="GIV274" s="22"/>
      <c r="GIW274" s="22"/>
      <c r="GIX274" s="22"/>
      <c r="GIY274" s="22"/>
      <c r="GIZ274" s="22"/>
      <c r="GJA274" s="22"/>
      <c r="GJB274" s="22"/>
      <c r="GJC274" s="22"/>
      <c r="GJD274" s="22"/>
      <c r="GJE274" s="22"/>
      <c r="GJF274" s="22"/>
      <c r="GJG274" s="22"/>
      <c r="GJH274" s="22"/>
      <c r="GJI274" s="22"/>
      <c r="GJJ274" s="22"/>
      <c r="GJK274" s="22"/>
      <c r="GJL274" s="22"/>
      <c r="GJM274" s="22"/>
      <c r="GJN274" s="22"/>
      <c r="GJO274" s="22"/>
      <c r="GJP274" s="22"/>
      <c r="GJQ274" s="22"/>
      <c r="GJR274" s="22"/>
      <c r="GJS274" s="22"/>
      <c r="GJT274" s="22"/>
      <c r="GJU274" s="22"/>
      <c r="GJV274" s="22"/>
      <c r="GJW274" s="22"/>
      <c r="GJX274" s="22"/>
      <c r="GJY274" s="22"/>
      <c r="GJZ274" s="22"/>
      <c r="GKA274" s="22"/>
      <c r="GKB274" s="22"/>
      <c r="GKC274" s="22"/>
      <c r="GKD274" s="22"/>
      <c r="GKE274" s="22"/>
      <c r="GKF274" s="22"/>
      <c r="GKG274" s="22"/>
      <c r="GKH274" s="22"/>
      <c r="GKI274" s="22"/>
      <c r="GKJ274" s="22"/>
      <c r="GKK274" s="22"/>
      <c r="GKL274" s="22"/>
      <c r="GKM274" s="22"/>
      <c r="GKN274" s="22"/>
      <c r="GKO274" s="22"/>
      <c r="GKP274" s="22"/>
      <c r="GKQ274" s="22"/>
      <c r="GKR274" s="22"/>
      <c r="GKS274" s="22"/>
      <c r="GKT274" s="22"/>
      <c r="GKU274" s="22"/>
      <c r="GKV274" s="22"/>
      <c r="GKW274" s="22"/>
      <c r="GKX274" s="22"/>
      <c r="GKY274" s="22"/>
      <c r="GKZ274" s="22"/>
      <c r="GLA274" s="22"/>
      <c r="GLB274" s="22"/>
      <c r="GLC274" s="22"/>
      <c r="GLD274" s="22"/>
      <c r="GLE274" s="22"/>
      <c r="GLF274" s="22"/>
      <c r="GLG274" s="22"/>
      <c r="GLH274" s="22"/>
      <c r="GLI274" s="22"/>
      <c r="GLJ274" s="22"/>
      <c r="GLK274" s="22"/>
      <c r="GLL274" s="22"/>
      <c r="GLM274" s="22"/>
      <c r="GLN274" s="22"/>
      <c r="GLO274" s="22"/>
      <c r="GLP274" s="22"/>
      <c r="GLQ274" s="22"/>
      <c r="GLR274" s="22"/>
      <c r="GLS274" s="22"/>
      <c r="GLT274" s="22"/>
      <c r="GLU274" s="22"/>
      <c r="GLV274" s="22"/>
      <c r="GLW274" s="22"/>
      <c r="GLX274" s="22"/>
      <c r="GLY274" s="22"/>
      <c r="GLZ274" s="22"/>
      <c r="GMA274" s="22"/>
      <c r="GMB274" s="22"/>
      <c r="GMC274" s="22"/>
      <c r="GMD274" s="22"/>
      <c r="GME274" s="22"/>
      <c r="GMF274" s="22"/>
      <c r="GMG274" s="22"/>
      <c r="GMH274" s="22"/>
      <c r="GMI274" s="22"/>
      <c r="GMJ274" s="22"/>
      <c r="GMK274" s="22"/>
      <c r="GML274" s="22"/>
      <c r="GMM274" s="22"/>
      <c r="GMN274" s="22"/>
      <c r="GMO274" s="22"/>
      <c r="GMP274" s="22"/>
      <c r="GMQ274" s="22"/>
      <c r="GMR274" s="22"/>
      <c r="GMS274" s="22"/>
      <c r="GMT274" s="22"/>
      <c r="GMU274" s="22"/>
      <c r="GMV274" s="22"/>
      <c r="GMW274" s="22"/>
      <c r="GMX274" s="22"/>
      <c r="GMY274" s="22"/>
      <c r="GMZ274" s="22"/>
      <c r="GNA274" s="22"/>
      <c r="GNB274" s="22"/>
      <c r="GNC274" s="22"/>
      <c r="GND274" s="22"/>
      <c r="GNE274" s="22"/>
      <c r="GNF274" s="22"/>
      <c r="GNG274" s="22"/>
      <c r="GNH274" s="22"/>
      <c r="GNI274" s="22"/>
      <c r="GNJ274" s="22"/>
      <c r="GNK274" s="22"/>
      <c r="GNL274" s="22"/>
      <c r="GNM274" s="22"/>
      <c r="GNN274" s="22"/>
      <c r="GNO274" s="22"/>
      <c r="GNP274" s="22"/>
      <c r="GNQ274" s="22"/>
      <c r="GNR274" s="22"/>
      <c r="GNS274" s="22"/>
      <c r="GNT274" s="22"/>
      <c r="GNU274" s="22"/>
      <c r="GNV274" s="22"/>
      <c r="GNW274" s="22"/>
      <c r="GNX274" s="22"/>
      <c r="GNY274" s="22"/>
      <c r="GNZ274" s="22"/>
      <c r="GOA274" s="22"/>
      <c r="GOB274" s="22"/>
      <c r="GOC274" s="22"/>
      <c r="GOD274" s="22"/>
      <c r="GOE274" s="22"/>
      <c r="GOF274" s="22"/>
      <c r="GOG274" s="22"/>
      <c r="GOH274" s="22"/>
      <c r="GOI274" s="22"/>
      <c r="GOJ274" s="22"/>
      <c r="GOK274" s="22"/>
      <c r="GOL274" s="22"/>
      <c r="GOM274" s="22"/>
      <c r="GON274" s="22"/>
      <c r="GOO274" s="22"/>
      <c r="GOP274" s="22"/>
      <c r="GOQ274" s="22"/>
      <c r="GOR274" s="22"/>
      <c r="GOS274" s="22"/>
      <c r="GOT274" s="22"/>
      <c r="GOU274" s="22"/>
      <c r="GOV274" s="22"/>
      <c r="GOW274" s="22"/>
      <c r="GOX274" s="22"/>
      <c r="GOY274" s="22"/>
      <c r="GOZ274" s="22"/>
      <c r="GPA274" s="22"/>
      <c r="GPB274" s="22"/>
      <c r="GPC274" s="22"/>
      <c r="GPD274" s="22"/>
      <c r="GPE274" s="22"/>
      <c r="GPF274" s="22"/>
      <c r="GPG274" s="22"/>
      <c r="GPH274" s="22"/>
      <c r="GPI274" s="22"/>
      <c r="GPJ274" s="22"/>
      <c r="GPK274" s="22"/>
      <c r="GPL274" s="22"/>
      <c r="GPM274" s="22"/>
      <c r="GPN274" s="22"/>
      <c r="GPO274" s="22"/>
      <c r="GPP274" s="22"/>
      <c r="GPQ274" s="22"/>
      <c r="GPR274" s="22"/>
      <c r="GPS274" s="22"/>
      <c r="GPT274" s="22"/>
      <c r="GPU274" s="22"/>
      <c r="GPV274" s="22"/>
      <c r="GPW274" s="22"/>
      <c r="GPX274" s="22"/>
      <c r="GPY274" s="22"/>
      <c r="GPZ274" s="22"/>
      <c r="GQA274" s="22"/>
      <c r="GQB274" s="22"/>
      <c r="GQC274" s="22"/>
      <c r="GQD274" s="22"/>
      <c r="GQE274" s="22"/>
      <c r="GQF274" s="22"/>
      <c r="GQG274" s="22"/>
      <c r="GQH274" s="22"/>
      <c r="GQI274" s="22"/>
      <c r="GQJ274" s="22"/>
      <c r="GQK274" s="22"/>
      <c r="GQL274" s="22"/>
      <c r="GQM274" s="22"/>
      <c r="GQN274" s="22"/>
      <c r="GQO274" s="22"/>
      <c r="GQP274" s="22"/>
      <c r="GQQ274" s="22"/>
      <c r="GQR274" s="22"/>
      <c r="GQS274" s="22"/>
      <c r="GQT274" s="22"/>
      <c r="GQU274" s="22"/>
      <c r="GQV274" s="22"/>
      <c r="GQW274" s="22"/>
      <c r="GQX274" s="22"/>
      <c r="GQY274" s="22"/>
      <c r="GQZ274" s="22"/>
      <c r="GRA274" s="22"/>
      <c r="GRB274" s="22"/>
      <c r="GRC274" s="22"/>
      <c r="GRD274" s="22"/>
      <c r="GRE274" s="22"/>
      <c r="GRF274" s="22"/>
      <c r="GRG274" s="22"/>
      <c r="GRH274" s="22"/>
      <c r="GRI274" s="22"/>
      <c r="GRJ274" s="22"/>
      <c r="GRK274" s="22"/>
      <c r="GRL274" s="22"/>
      <c r="GRM274" s="22"/>
      <c r="GRN274" s="22"/>
      <c r="GRO274" s="22"/>
      <c r="GRP274" s="22"/>
      <c r="GRQ274" s="22"/>
      <c r="GRR274" s="22"/>
      <c r="GRS274" s="22"/>
      <c r="GRT274" s="22"/>
      <c r="GRU274" s="22"/>
      <c r="GRV274" s="22"/>
      <c r="GRW274" s="22"/>
      <c r="GRX274" s="22"/>
      <c r="GRY274" s="22"/>
      <c r="GRZ274" s="22"/>
      <c r="GSA274" s="22"/>
      <c r="GSB274" s="22"/>
      <c r="GSC274" s="22"/>
      <c r="GSD274" s="22"/>
      <c r="GSE274" s="22"/>
      <c r="GSF274" s="22"/>
      <c r="GSG274" s="22"/>
      <c r="GSH274" s="22"/>
      <c r="GSI274" s="22"/>
      <c r="GSJ274" s="22"/>
      <c r="GSK274" s="22"/>
      <c r="GSL274" s="22"/>
      <c r="GSM274" s="22"/>
      <c r="GSN274" s="22"/>
      <c r="GSO274" s="22"/>
      <c r="GSP274" s="22"/>
      <c r="GSQ274" s="22"/>
      <c r="GSR274" s="22"/>
      <c r="GSS274" s="22"/>
      <c r="GST274" s="22"/>
      <c r="GSU274" s="22"/>
      <c r="GSV274" s="22"/>
      <c r="GSW274" s="22"/>
      <c r="GSX274" s="22"/>
      <c r="GSY274" s="22"/>
      <c r="GSZ274" s="22"/>
      <c r="GTA274" s="22"/>
      <c r="GTB274" s="22"/>
      <c r="GTC274" s="22"/>
      <c r="GTD274" s="22"/>
      <c r="GTE274" s="22"/>
      <c r="GTF274" s="22"/>
      <c r="GTG274" s="22"/>
      <c r="GTH274" s="22"/>
      <c r="GTI274" s="22"/>
      <c r="GTJ274" s="22"/>
      <c r="GTK274" s="22"/>
      <c r="GTL274" s="22"/>
      <c r="GTM274" s="22"/>
      <c r="GTN274" s="22"/>
      <c r="GTO274" s="22"/>
      <c r="GTP274" s="22"/>
      <c r="GTQ274" s="22"/>
      <c r="GTR274" s="22"/>
      <c r="GTS274" s="22"/>
      <c r="GTT274" s="22"/>
      <c r="GTU274" s="22"/>
      <c r="GTV274" s="22"/>
      <c r="GTW274" s="22"/>
      <c r="GTX274" s="22"/>
      <c r="GTY274" s="22"/>
      <c r="GTZ274" s="22"/>
      <c r="GUA274" s="22"/>
      <c r="GUB274" s="22"/>
      <c r="GUC274" s="22"/>
      <c r="GUD274" s="22"/>
      <c r="GUE274" s="22"/>
      <c r="GUF274" s="22"/>
      <c r="GUG274" s="22"/>
      <c r="GUH274" s="22"/>
      <c r="GUI274" s="22"/>
      <c r="GUJ274" s="22"/>
      <c r="GUK274" s="22"/>
      <c r="GUL274" s="22"/>
      <c r="GUM274" s="22"/>
      <c r="GUN274" s="22"/>
      <c r="GUO274" s="22"/>
      <c r="GUP274" s="22"/>
      <c r="GUQ274" s="22"/>
      <c r="GUR274" s="22"/>
      <c r="GUS274" s="22"/>
      <c r="GUT274" s="22"/>
      <c r="GUU274" s="22"/>
      <c r="GUV274" s="22"/>
      <c r="GUW274" s="22"/>
      <c r="GUX274" s="22"/>
      <c r="GUY274" s="22"/>
      <c r="GUZ274" s="22"/>
      <c r="GVA274" s="22"/>
      <c r="GVB274" s="22"/>
      <c r="GVC274" s="22"/>
      <c r="GVD274" s="22"/>
      <c r="GVE274" s="22"/>
      <c r="GVF274" s="22"/>
      <c r="GVG274" s="22"/>
      <c r="GVH274" s="22"/>
      <c r="GVI274" s="22"/>
      <c r="GVJ274" s="22"/>
      <c r="GVK274" s="22"/>
      <c r="GVL274" s="22"/>
      <c r="GVM274" s="22"/>
      <c r="GVN274" s="22"/>
      <c r="GVO274" s="22"/>
      <c r="GVP274" s="22"/>
      <c r="GVQ274" s="22"/>
      <c r="GVR274" s="22"/>
      <c r="GVS274" s="22"/>
      <c r="GVT274" s="22"/>
      <c r="GVU274" s="22"/>
      <c r="GVV274" s="22"/>
      <c r="GVW274" s="22"/>
      <c r="GVX274" s="22"/>
      <c r="GVY274" s="22"/>
      <c r="GVZ274" s="22"/>
      <c r="GWA274" s="22"/>
      <c r="GWB274" s="22"/>
      <c r="GWC274" s="22"/>
      <c r="GWD274" s="22"/>
      <c r="GWE274" s="22"/>
      <c r="GWF274" s="22"/>
      <c r="GWG274" s="22"/>
      <c r="GWH274" s="22"/>
      <c r="GWI274" s="22"/>
      <c r="GWJ274" s="22"/>
      <c r="GWK274" s="22"/>
      <c r="GWL274" s="22"/>
      <c r="GWM274" s="22"/>
      <c r="GWN274" s="22"/>
      <c r="GWO274" s="22"/>
      <c r="GWP274" s="22"/>
      <c r="GWQ274" s="22"/>
      <c r="GWR274" s="22"/>
      <c r="GWS274" s="22"/>
      <c r="GWT274" s="22"/>
      <c r="GWU274" s="22"/>
      <c r="GWV274" s="22"/>
      <c r="GWW274" s="22"/>
      <c r="GWX274" s="22"/>
      <c r="GWY274" s="22"/>
      <c r="GWZ274" s="22"/>
      <c r="GXA274" s="22"/>
      <c r="GXB274" s="22"/>
      <c r="GXC274" s="22"/>
      <c r="GXD274" s="22"/>
      <c r="GXE274" s="22"/>
      <c r="GXF274" s="22"/>
      <c r="GXG274" s="22"/>
      <c r="GXH274" s="22"/>
      <c r="GXI274" s="22"/>
      <c r="GXJ274" s="22"/>
      <c r="GXK274" s="22"/>
      <c r="GXL274" s="22"/>
      <c r="GXM274" s="22"/>
      <c r="GXN274" s="22"/>
      <c r="GXO274" s="22"/>
      <c r="GXP274" s="22"/>
      <c r="GXQ274" s="22"/>
      <c r="GXR274" s="22"/>
      <c r="GXS274" s="22"/>
      <c r="GXT274" s="22"/>
      <c r="GXU274" s="22"/>
      <c r="GXV274" s="22"/>
      <c r="GXW274" s="22"/>
      <c r="GXX274" s="22"/>
      <c r="GXY274" s="22"/>
      <c r="GXZ274" s="22"/>
      <c r="GYA274" s="22"/>
      <c r="GYB274" s="22"/>
      <c r="GYC274" s="22"/>
      <c r="GYD274" s="22"/>
      <c r="GYE274" s="22"/>
      <c r="GYF274" s="22"/>
      <c r="GYG274" s="22"/>
      <c r="GYH274" s="22"/>
      <c r="GYI274" s="22"/>
      <c r="GYJ274" s="22"/>
      <c r="GYK274" s="22"/>
      <c r="GYL274" s="22"/>
      <c r="GYM274" s="22"/>
      <c r="GYN274" s="22"/>
      <c r="GYO274" s="22"/>
      <c r="GYP274" s="22"/>
      <c r="GYQ274" s="22"/>
      <c r="GYR274" s="22"/>
      <c r="GYS274" s="22"/>
      <c r="GYT274" s="22"/>
      <c r="GYU274" s="22"/>
      <c r="GYV274" s="22"/>
      <c r="GYW274" s="22"/>
      <c r="GYX274" s="22"/>
      <c r="GYY274" s="22"/>
      <c r="GYZ274" s="22"/>
      <c r="GZA274" s="22"/>
      <c r="GZB274" s="22"/>
      <c r="GZC274" s="22"/>
      <c r="GZD274" s="22"/>
      <c r="GZE274" s="22"/>
      <c r="GZF274" s="22"/>
      <c r="GZG274" s="22"/>
      <c r="GZH274" s="22"/>
      <c r="GZI274" s="22"/>
      <c r="GZJ274" s="22"/>
      <c r="GZK274" s="22"/>
      <c r="GZL274" s="22"/>
      <c r="GZM274" s="22"/>
      <c r="GZN274" s="22"/>
      <c r="GZO274" s="22"/>
      <c r="GZP274" s="22"/>
      <c r="GZQ274" s="22"/>
      <c r="GZR274" s="22"/>
      <c r="GZS274" s="22"/>
      <c r="GZT274" s="22"/>
      <c r="GZU274" s="22"/>
      <c r="GZV274" s="22"/>
      <c r="GZW274" s="22"/>
      <c r="GZX274" s="22"/>
      <c r="GZY274" s="22"/>
      <c r="GZZ274" s="22"/>
      <c r="HAA274" s="22"/>
      <c r="HAB274" s="22"/>
      <c r="HAC274" s="22"/>
      <c r="HAD274" s="22"/>
      <c r="HAE274" s="22"/>
      <c r="HAF274" s="22"/>
      <c r="HAG274" s="22"/>
      <c r="HAH274" s="22"/>
      <c r="HAI274" s="22"/>
      <c r="HAJ274" s="22"/>
      <c r="HAK274" s="22"/>
      <c r="HAL274" s="22"/>
      <c r="HAM274" s="22"/>
      <c r="HAN274" s="22"/>
      <c r="HAO274" s="22"/>
      <c r="HAP274" s="22"/>
      <c r="HAQ274" s="22"/>
      <c r="HAR274" s="22"/>
      <c r="HAS274" s="22"/>
      <c r="HAT274" s="22"/>
      <c r="HAU274" s="22"/>
      <c r="HAV274" s="22"/>
      <c r="HAW274" s="22"/>
      <c r="HAX274" s="22"/>
      <c r="HAY274" s="22"/>
      <c r="HAZ274" s="22"/>
      <c r="HBA274" s="22"/>
      <c r="HBB274" s="22"/>
      <c r="HBC274" s="22"/>
      <c r="HBD274" s="22"/>
      <c r="HBE274" s="22"/>
      <c r="HBF274" s="22"/>
      <c r="HBG274" s="22"/>
      <c r="HBH274" s="22"/>
      <c r="HBI274" s="22"/>
      <c r="HBJ274" s="22"/>
      <c r="HBK274" s="22"/>
      <c r="HBL274" s="22"/>
      <c r="HBM274" s="22"/>
      <c r="HBN274" s="22"/>
      <c r="HBO274" s="22"/>
      <c r="HBP274" s="22"/>
      <c r="HBQ274" s="22"/>
      <c r="HBR274" s="22"/>
      <c r="HBS274" s="22"/>
      <c r="HBT274" s="22"/>
      <c r="HBU274" s="22"/>
      <c r="HBV274" s="22"/>
      <c r="HBW274" s="22"/>
      <c r="HBX274" s="22"/>
      <c r="HBY274" s="22"/>
      <c r="HBZ274" s="22"/>
      <c r="HCA274" s="22"/>
      <c r="HCB274" s="22"/>
      <c r="HCC274" s="22"/>
      <c r="HCD274" s="22"/>
      <c r="HCE274" s="22"/>
      <c r="HCF274" s="22"/>
      <c r="HCG274" s="22"/>
      <c r="HCH274" s="22"/>
      <c r="HCI274" s="22"/>
      <c r="HCJ274" s="22"/>
      <c r="HCK274" s="22"/>
      <c r="HCL274" s="22"/>
      <c r="HCM274" s="22"/>
      <c r="HCN274" s="22"/>
      <c r="HCO274" s="22"/>
      <c r="HCP274" s="22"/>
      <c r="HCQ274" s="22"/>
      <c r="HCR274" s="22"/>
      <c r="HCS274" s="22"/>
      <c r="HCT274" s="22"/>
      <c r="HCU274" s="22"/>
      <c r="HCV274" s="22"/>
      <c r="HCW274" s="22"/>
      <c r="HCX274" s="22"/>
      <c r="HCY274" s="22"/>
      <c r="HCZ274" s="22"/>
      <c r="HDA274" s="22"/>
      <c r="HDB274" s="22"/>
      <c r="HDC274" s="22"/>
      <c r="HDD274" s="22"/>
      <c r="HDE274" s="22"/>
      <c r="HDF274" s="22"/>
      <c r="HDG274" s="22"/>
      <c r="HDH274" s="22"/>
      <c r="HDI274" s="22"/>
      <c r="HDJ274" s="22"/>
      <c r="HDK274" s="22"/>
      <c r="HDL274" s="22"/>
      <c r="HDM274" s="22"/>
      <c r="HDN274" s="22"/>
      <c r="HDO274" s="22"/>
      <c r="HDP274" s="22"/>
      <c r="HDQ274" s="22"/>
      <c r="HDR274" s="22"/>
      <c r="HDS274" s="22"/>
      <c r="HDT274" s="22"/>
      <c r="HDU274" s="22"/>
      <c r="HDV274" s="22"/>
      <c r="HDW274" s="22"/>
      <c r="HDX274" s="22"/>
      <c r="HDY274" s="22"/>
      <c r="HDZ274" s="22"/>
      <c r="HEA274" s="22"/>
      <c r="HEB274" s="22"/>
      <c r="HEC274" s="22"/>
      <c r="HED274" s="22"/>
      <c r="HEE274" s="22"/>
      <c r="HEF274" s="22"/>
      <c r="HEG274" s="22"/>
      <c r="HEH274" s="22"/>
      <c r="HEI274" s="22"/>
      <c r="HEJ274" s="22"/>
      <c r="HEK274" s="22"/>
      <c r="HEL274" s="22"/>
      <c r="HEM274" s="22"/>
      <c r="HEN274" s="22"/>
      <c r="HEO274" s="22"/>
      <c r="HEP274" s="22"/>
      <c r="HEQ274" s="22"/>
      <c r="HER274" s="22"/>
      <c r="HES274" s="22"/>
      <c r="HET274" s="22"/>
      <c r="HEU274" s="22"/>
      <c r="HEV274" s="22"/>
      <c r="HEW274" s="22"/>
      <c r="HEX274" s="22"/>
      <c r="HEY274" s="22"/>
      <c r="HEZ274" s="22"/>
      <c r="HFA274" s="22"/>
      <c r="HFB274" s="22"/>
      <c r="HFC274" s="22"/>
      <c r="HFD274" s="22"/>
      <c r="HFE274" s="22"/>
      <c r="HFF274" s="22"/>
      <c r="HFG274" s="22"/>
      <c r="HFH274" s="22"/>
      <c r="HFI274" s="22"/>
      <c r="HFJ274" s="22"/>
      <c r="HFK274" s="22"/>
      <c r="HFL274" s="22"/>
      <c r="HFM274" s="22"/>
      <c r="HFN274" s="22"/>
      <c r="HFO274" s="22"/>
      <c r="HFP274" s="22"/>
      <c r="HFQ274" s="22"/>
      <c r="HFR274" s="22"/>
      <c r="HFS274" s="22"/>
      <c r="HFT274" s="22"/>
      <c r="HFU274" s="22"/>
      <c r="HFV274" s="22"/>
      <c r="HFW274" s="22"/>
      <c r="HFX274" s="22"/>
      <c r="HFY274" s="22"/>
      <c r="HFZ274" s="22"/>
      <c r="HGA274" s="22"/>
      <c r="HGB274" s="22"/>
      <c r="HGC274" s="22"/>
      <c r="HGD274" s="22"/>
      <c r="HGE274" s="22"/>
      <c r="HGF274" s="22"/>
      <c r="HGG274" s="22"/>
      <c r="HGH274" s="22"/>
      <c r="HGI274" s="22"/>
      <c r="HGJ274" s="22"/>
      <c r="HGK274" s="22"/>
      <c r="HGL274" s="22"/>
      <c r="HGM274" s="22"/>
      <c r="HGN274" s="22"/>
      <c r="HGO274" s="22"/>
      <c r="HGP274" s="22"/>
      <c r="HGQ274" s="22"/>
      <c r="HGR274" s="22"/>
      <c r="HGS274" s="22"/>
      <c r="HGT274" s="22"/>
      <c r="HGU274" s="22"/>
      <c r="HGV274" s="22"/>
      <c r="HGW274" s="22"/>
      <c r="HGX274" s="22"/>
      <c r="HGY274" s="22"/>
      <c r="HGZ274" s="22"/>
      <c r="HHA274" s="22"/>
      <c r="HHB274" s="22"/>
      <c r="HHC274" s="22"/>
      <c r="HHD274" s="22"/>
      <c r="HHE274" s="22"/>
      <c r="HHF274" s="22"/>
      <c r="HHG274" s="22"/>
      <c r="HHH274" s="22"/>
      <c r="HHI274" s="22"/>
      <c r="HHJ274" s="22"/>
      <c r="HHK274" s="22"/>
      <c r="HHL274" s="22"/>
      <c r="HHM274" s="22"/>
      <c r="HHN274" s="22"/>
      <c r="HHO274" s="22"/>
      <c r="HHP274" s="22"/>
      <c r="HHQ274" s="22"/>
      <c r="HHR274" s="22"/>
      <c r="HHS274" s="22"/>
      <c r="HHT274" s="22"/>
      <c r="HHU274" s="22"/>
      <c r="HHV274" s="22"/>
      <c r="HHW274" s="22"/>
      <c r="HHX274" s="22"/>
      <c r="HHY274" s="22"/>
      <c r="HHZ274" s="22"/>
      <c r="HIA274" s="22"/>
      <c r="HIB274" s="22"/>
      <c r="HIC274" s="22"/>
      <c r="HID274" s="22"/>
      <c r="HIE274" s="22"/>
      <c r="HIF274" s="22"/>
      <c r="HIG274" s="22"/>
      <c r="HIH274" s="22"/>
      <c r="HII274" s="22"/>
      <c r="HIJ274" s="22"/>
      <c r="HIK274" s="22"/>
      <c r="HIL274" s="22"/>
      <c r="HIM274" s="22"/>
      <c r="HIN274" s="22"/>
      <c r="HIO274" s="22"/>
      <c r="HIP274" s="22"/>
      <c r="HIQ274" s="22"/>
      <c r="HIR274" s="22"/>
      <c r="HIS274" s="22"/>
      <c r="HIT274" s="22"/>
      <c r="HIU274" s="22"/>
      <c r="HIV274" s="22"/>
      <c r="HIW274" s="22"/>
      <c r="HIX274" s="22"/>
      <c r="HIY274" s="22"/>
      <c r="HIZ274" s="22"/>
      <c r="HJA274" s="22"/>
      <c r="HJB274" s="22"/>
      <c r="HJC274" s="22"/>
      <c r="HJD274" s="22"/>
      <c r="HJE274" s="22"/>
      <c r="HJF274" s="22"/>
      <c r="HJG274" s="22"/>
      <c r="HJH274" s="22"/>
      <c r="HJI274" s="22"/>
      <c r="HJJ274" s="22"/>
      <c r="HJK274" s="22"/>
      <c r="HJL274" s="22"/>
      <c r="HJM274" s="22"/>
      <c r="HJN274" s="22"/>
      <c r="HJO274" s="22"/>
      <c r="HJP274" s="22"/>
      <c r="HJQ274" s="22"/>
      <c r="HJR274" s="22"/>
      <c r="HJS274" s="22"/>
      <c r="HJT274" s="22"/>
      <c r="HJU274" s="22"/>
      <c r="HJV274" s="22"/>
      <c r="HJW274" s="22"/>
      <c r="HJX274" s="22"/>
      <c r="HJY274" s="22"/>
      <c r="HJZ274" s="22"/>
      <c r="HKA274" s="22"/>
      <c r="HKB274" s="22"/>
      <c r="HKC274" s="22"/>
      <c r="HKD274" s="22"/>
      <c r="HKE274" s="22"/>
      <c r="HKF274" s="22"/>
      <c r="HKG274" s="22"/>
      <c r="HKH274" s="22"/>
      <c r="HKI274" s="22"/>
      <c r="HKJ274" s="22"/>
      <c r="HKK274" s="22"/>
      <c r="HKL274" s="22"/>
      <c r="HKM274" s="22"/>
      <c r="HKN274" s="22"/>
      <c r="HKO274" s="22"/>
      <c r="HKP274" s="22"/>
      <c r="HKQ274" s="22"/>
      <c r="HKR274" s="22"/>
      <c r="HKS274" s="22"/>
      <c r="HKT274" s="22"/>
      <c r="HKU274" s="22"/>
      <c r="HKV274" s="22"/>
      <c r="HKW274" s="22"/>
      <c r="HKX274" s="22"/>
      <c r="HKY274" s="22"/>
      <c r="HKZ274" s="22"/>
      <c r="HLA274" s="22"/>
      <c r="HLB274" s="22"/>
      <c r="HLC274" s="22"/>
      <c r="HLD274" s="22"/>
      <c r="HLE274" s="22"/>
      <c r="HLF274" s="22"/>
      <c r="HLG274" s="22"/>
      <c r="HLH274" s="22"/>
      <c r="HLI274" s="22"/>
      <c r="HLJ274" s="22"/>
      <c r="HLK274" s="22"/>
      <c r="HLL274" s="22"/>
      <c r="HLM274" s="22"/>
      <c r="HLN274" s="22"/>
      <c r="HLO274" s="22"/>
      <c r="HLP274" s="22"/>
      <c r="HLQ274" s="22"/>
      <c r="HLR274" s="22"/>
      <c r="HLS274" s="22"/>
      <c r="HLT274" s="22"/>
      <c r="HLU274" s="22"/>
      <c r="HLV274" s="22"/>
      <c r="HLW274" s="22"/>
      <c r="HLX274" s="22"/>
      <c r="HLY274" s="22"/>
      <c r="HLZ274" s="22"/>
      <c r="HMA274" s="22"/>
      <c r="HMB274" s="22"/>
      <c r="HMC274" s="22"/>
      <c r="HMD274" s="22"/>
      <c r="HME274" s="22"/>
      <c r="HMF274" s="22"/>
      <c r="HMG274" s="22"/>
      <c r="HMH274" s="22"/>
      <c r="HMI274" s="22"/>
      <c r="HMJ274" s="22"/>
      <c r="HMK274" s="22"/>
      <c r="HML274" s="22"/>
      <c r="HMM274" s="22"/>
      <c r="HMN274" s="22"/>
      <c r="HMO274" s="22"/>
      <c r="HMP274" s="22"/>
      <c r="HMQ274" s="22"/>
      <c r="HMR274" s="22"/>
      <c r="HMS274" s="22"/>
      <c r="HMT274" s="22"/>
      <c r="HMU274" s="22"/>
      <c r="HMV274" s="22"/>
      <c r="HMW274" s="22"/>
      <c r="HMX274" s="22"/>
      <c r="HMY274" s="22"/>
      <c r="HMZ274" s="22"/>
      <c r="HNA274" s="22"/>
      <c r="HNB274" s="22"/>
      <c r="HNC274" s="22"/>
      <c r="HND274" s="22"/>
      <c r="HNE274" s="22"/>
      <c r="HNF274" s="22"/>
      <c r="HNG274" s="22"/>
      <c r="HNH274" s="22"/>
      <c r="HNI274" s="22"/>
      <c r="HNJ274" s="22"/>
      <c r="HNK274" s="22"/>
      <c r="HNL274" s="22"/>
      <c r="HNM274" s="22"/>
      <c r="HNN274" s="22"/>
      <c r="HNO274" s="22"/>
      <c r="HNP274" s="22"/>
      <c r="HNQ274" s="22"/>
      <c r="HNR274" s="22"/>
      <c r="HNS274" s="22"/>
      <c r="HNT274" s="22"/>
      <c r="HNU274" s="22"/>
      <c r="HNV274" s="22"/>
      <c r="HNW274" s="22"/>
      <c r="HNX274" s="22"/>
      <c r="HNY274" s="22"/>
      <c r="HNZ274" s="22"/>
      <c r="HOA274" s="22"/>
      <c r="HOB274" s="22"/>
      <c r="HOC274" s="22"/>
      <c r="HOD274" s="22"/>
      <c r="HOE274" s="22"/>
      <c r="HOF274" s="22"/>
      <c r="HOG274" s="22"/>
      <c r="HOH274" s="22"/>
      <c r="HOI274" s="22"/>
      <c r="HOJ274" s="22"/>
      <c r="HOK274" s="22"/>
      <c r="HOL274" s="22"/>
      <c r="HOM274" s="22"/>
      <c r="HON274" s="22"/>
      <c r="HOO274" s="22"/>
      <c r="HOP274" s="22"/>
      <c r="HOQ274" s="22"/>
      <c r="HOR274" s="22"/>
      <c r="HOS274" s="22"/>
      <c r="HOT274" s="22"/>
      <c r="HOU274" s="22"/>
      <c r="HOV274" s="22"/>
      <c r="HOW274" s="22"/>
      <c r="HOX274" s="22"/>
      <c r="HOY274" s="22"/>
      <c r="HOZ274" s="22"/>
      <c r="HPA274" s="22"/>
      <c r="HPB274" s="22"/>
      <c r="HPC274" s="22"/>
      <c r="HPD274" s="22"/>
      <c r="HPE274" s="22"/>
      <c r="HPF274" s="22"/>
      <c r="HPG274" s="22"/>
      <c r="HPH274" s="22"/>
      <c r="HPI274" s="22"/>
      <c r="HPJ274" s="22"/>
      <c r="HPK274" s="22"/>
      <c r="HPL274" s="22"/>
      <c r="HPM274" s="22"/>
      <c r="HPN274" s="22"/>
      <c r="HPO274" s="22"/>
      <c r="HPP274" s="22"/>
      <c r="HPQ274" s="22"/>
      <c r="HPR274" s="22"/>
      <c r="HPS274" s="22"/>
      <c r="HPT274" s="22"/>
      <c r="HPU274" s="22"/>
      <c r="HPV274" s="22"/>
      <c r="HPW274" s="22"/>
      <c r="HPX274" s="22"/>
      <c r="HPY274" s="22"/>
      <c r="HPZ274" s="22"/>
      <c r="HQA274" s="22"/>
      <c r="HQB274" s="22"/>
      <c r="HQC274" s="22"/>
      <c r="HQD274" s="22"/>
      <c r="HQE274" s="22"/>
      <c r="HQF274" s="22"/>
      <c r="HQG274" s="22"/>
      <c r="HQH274" s="22"/>
      <c r="HQI274" s="22"/>
      <c r="HQJ274" s="22"/>
      <c r="HQK274" s="22"/>
      <c r="HQL274" s="22"/>
      <c r="HQM274" s="22"/>
      <c r="HQN274" s="22"/>
      <c r="HQO274" s="22"/>
      <c r="HQP274" s="22"/>
      <c r="HQQ274" s="22"/>
      <c r="HQR274" s="22"/>
      <c r="HQS274" s="22"/>
      <c r="HQT274" s="22"/>
      <c r="HQU274" s="22"/>
      <c r="HQV274" s="22"/>
      <c r="HQW274" s="22"/>
      <c r="HQX274" s="22"/>
      <c r="HQY274" s="22"/>
      <c r="HQZ274" s="22"/>
      <c r="HRA274" s="22"/>
      <c r="HRB274" s="22"/>
      <c r="HRC274" s="22"/>
      <c r="HRD274" s="22"/>
      <c r="HRE274" s="22"/>
      <c r="HRF274" s="22"/>
      <c r="HRG274" s="22"/>
      <c r="HRH274" s="22"/>
      <c r="HRI274" s="22"/>
      <c r="HRJ274" s="22"/>
      <c r="HRK274" s="22"/>
      <c r="HRL274" s="22"/>
      <c r="HRM274" s="22"/>
      <c r="HRN274" s="22"/>
      <c r="HRO274" s="22"/>
      <c r="HRP274" s="22"/>
      <c r="HRQ274" s="22"/>
      <c r="HRR274" s="22"/>
      <c r="HRS274" s="22"/>
      <c r="HRT274" s="22"/>
      <c r="HRU274" s="22"/>
      <c r="HRV274" s="22"/>
      <c r="HRW274" s="22"/>
      <c r="HRX274" s="22"/>
      <c r="HRY274" s="22"/>
      <c r="HRZ274" s="22"/>
      <c r="HSA274" s="22"/>
      <c r="HSB274" s="22"/>
      <c r="HSC274" s="22"/>
      <c r="HSD274" s="22"/>
      <c r="HSE274" s="22"/>
      <c r="HSF274" s="22"/>
      <c r="HSG274" s="22"/>
      <c r="HSH274" s="22"/>
      <c r="HSI274" s="22"/>
      <c r="HSJ274" s="22"/>
      <c r="HSK274" s="22"/>
      <c r="HSL274" s="22"/>
      <c r="HSM274" s="22"/>
      <c r="HSN274" s="22"/>
      <c r="HSO274" s="22"/>
      <c r="HSP274" s="22"/>
      <c r="HSQ274" s="22"/>
      <c r="HSR274" s="22"/>
      <c r="HSS274" s="22"/>
      <c r="HST274" s="22"/>
      <c r="HSU274" s="22"/>
      <c r="HSV274" s="22"/>
      <c r="HSW274" s="22"/>
      <c r="HSX274" s="22"/>
      <c r="HSY274" s="22"/>
      <c r="HSZ274" s="22"/>
      <c r="HTA274" s="22"/>
      <c r="HTB274" s="22"/>
      <c r="HTC274" s="22"/>
      <c r="HTD274" s="22"/>
      <c r="HTE274" s="22"/>
      <c r="HTF274" s="22"/>
      <c r="HTG274" s="22"/>
      <c r="HTH274" s="22"/>
      <c r="HTI274" s="22"/>
      <c r="HTJ274" s="22"/>
      <c r="HTK274" s="22"/>
      <c r="HTL274" s="22"/>
      <c r="HTM274" s="22"/>
      <c r="HTN274" s="22"/>
      <c r="HTO274" s="22"/>
      <c r="HTP274" s="22"/>
      <c r="HTQ274" s="22"/>
      <c r="HTR274" s="22"/>
      <c r="HTS274" s="22"/>
      <c r="HTT274" s="22"/>
      <c r="HTU274" s="22"/>
      <c r="HTV274" s="22"/>
      <c r="HTW274" s="22"/>
      <c r="HTX274" s="22"/>
      <c r="HTY274" s="22"/>
      <c r="HTZ274" s="22"/>
      <c r="HUA274" s="22"/>
      <c r="HUB274" s="22"/>
      <c r="HUC274" s="22"/>
      <c r="HUD274" s="22"/>
      <c r="HUE274" s="22"/>
      <c r="HUF274" s="22"/>
      <c r="HUG274" s="22"/>
      <c r="HUH274" s="22"/>
      <c r="HUI274" s="22"/>
      <c r="HUJ274" s="22"/>
      <c r="HUK274" s="22"/>
      <c r="HUL274" s="22"/>
      <c r="HUM274" s="22"/>
      <c r="HUN274" s="22"/>
      <c r="HUO274" s="22"/>
      <c r="HUP274" s="22"/>
      <c r="HUQ274" s="22"/>
      <c r="HUR274" s="22"/>
      <c r="HUS274" s="22"/>
      <c r="HUT274" s="22"/>
      <c r="HUU274" s="22"/>
      <c r="HUV274" s="22"/>
      <c r="HUW274" s="22"/>
      <c r="HUX274" s="22"/>
      <c r="HUY274" s="22"/>
      <c r="HUZ274" s="22"/>
      <c r="HVA274" s="22"/>
      <c r="HVB274" s="22"/>
      <c r="HVC274" s="22"/>
      <c r="HVD274" s="22"/>
      <c r="HVE274" s="22"/>
      <c r="HVF274" s="22"/>
      <c r="HVG274" s="22"/>
      <c r="HVH274" s="22"/>
      <c r="HVI274" s="22"/>
      <c r="HVJ274" s="22"/>
      <c r="HVK274" s="22"/>
      <c r="HVL274" s="22"/>
      <c r="HVM274" s="22"/>
      <c r="HVN274" s="22"/>
      <c r="HVO274" s="22"/>
      <c r="HVP274" s="22"/>
      <c r="HVQ274" s="22"/>
      <c r="HVR274" s="22"/>
      <c r="HVS274" s="22"/>
      <c r="HVT274" s="22"/>
      <c r="HVU274" s="22"/>
      <c r="HVV274" s="22"/>
      <c r="HVW274" s="22"/>
      <c r="HVX274" s="22"/>
      <c r="HVY274" s="22"/>
      <c r="HVZ274" s="22"/>
      <c r="HWA274" s="22"/>
      <c r="HWB274" s="22"/>
      <c r="HWC274" s="22"/>
      <c r="HWD274" s="22"/>
      <c r="HWE274" s="22"/>
      <c r="HWF274" s="22"/>
      <c r="HWG274" s="22"/>
      <c r="HWH274" s="22"/>
      <c r="HWI274" s="22"/>
      <c r="HWJ274" s="22"/>
      <c r="HWK274" s="22"/>
      <c r="HWL274" s="22"/>
      <c r="HWM274" s="22"/>
      <c r="HWN274" s="22"/>
      <c r="HWO274" s="22"/>
      <c r="HWP274" s="22"/>
      <c r="HWQ274" s="22"/>
      <c r="HWR274" s="22"/>
      <c r="HWS274" s="22"/>
      <c r="HWT274" s="22"/>
      <c r="HWU274" s="22"/>
      <c r="HWV274" s="22"/>
      <c r="HWW274" s="22"/>
      <c r="HWX274" s="22"/>
      <c r="HWY274" s="22"/>
      <c r="HWZ274" s="22"/>
      <c r="HXA274" s="22"/>
      <c r="HXB274" s="22"/>
      <c r="HXC274" s="22"/>
      <c r="HXD274" s="22"/>
      <c r="HXE274" s="22"/>
      <c r="HXF274" s="22"/>
      <c r="HXG274" s="22"/>
      <c r="HXH274" s="22"/>
      <c r="HXI274" s="22"/>
      <c r="HXJ274" s="22"/>
      <c r="HXK274" s="22"/>
      <c r="HXL274" s="22"/>
      <c r="HXM274" s="22"/>
      <c r="HXN274" s="22"/>
      <c r="HXO274" s="22"/>
      <c r="HXP274" s="22"/>
      <c r="HXQ274" s="22"/>
      <c r="HXR274" s="22"/>
      <c r="HXS274" s="22"/>
      <c r="HXT274" s="22"/>
      <c r="HXU274" s="22"/>
      <c r="HXV274" s="22"/>
      <c r="HXW274" s="22"/>
      <c r="HXX274" s="22"/>
      <c r="HXY274" s="22"/>
      <c r="HXZ274" s="22"/>
      <c r="HYA274" s="22"/>
      <c r="HYB274" s="22"/>
      <c r="HYC274" s="22"/>
      <c r="HYD274" s="22"/>
      <c r="HYE274" s="22"/>
      <c r="HYF274" s="22"/>
      <c r="HYG274" s="22"/>
      <c r="HYH274" s="22"/>
      <c r="HYI274" s="22"/>
      <c r="HYJ274" s="22"/>
      <c r="HYK274" s="22"/>
      <c r="HYL274" s="22"/>
      <c r="HYM274" s="22"/>
      <c r="HYN274" s="22"/>
      <c r="HYO274" s="22"/>
      <c r="HYP274" s="22"/>
      <c r="HYQ274" s="22"/>
      <c r="HYR274" s="22"/>
      <c r="HYS274" s="22"/>
      <c r="HYT274" s="22"/>
      <c r="HYU274" s="22"/>
      <c r="HYV274" s="22"/>
      <c r="HYW274" s="22"/>
      <c r="HYX274" s="22"/>
      <c r="HYY274" s="22"/>
      <c r="HYZ274" s="22"/>
      <c r="HZA274" s="22"/>
      <c r="HZB274" s="22"/>
      <c r="HZC274" s="22"/>
      <c r="HZD274" s="22"/>
      <c r="HZE274" s="22"/>
      <c r="HZF274" s="22"/>
      <c r="HZG274" s="22"/>
      <c r="HZH274" s="22"/>
      <c r="HZI274" s="22"/>
      <c r="HZJ274" s="22"/>
      <c r="HZK274" s="22"/>
      <c r="HZL274" s="22"/>
      <c r="HZM274" s="22"/>
      <c r="HZN274" s="22"/>
      <c r="HZO274" s="22"/>
      <c r="HZP274" s="22"/>
      <c r="HZQ274" s="22"/>
      <c r="HZR274" s="22"/>
      <c r="HZS274" s="22"/>
      <c r="HZT274" s="22"/>
      <c r="HZU274" s="22"/>
      <c r="HZV274" s="22"/>
      <c r="HZW274" s="22"/>
      <c r="HZX274" s="22"/>
      <c r="HZY274" s="22"/>
      <c r="HZZ274" s="22"/>
      <c r="IAA274" s="22"/>
      <c r="IAB274" s="22"/>
      <c r="IAC274" s="22"/>
      <c r="IAD274" s="22"/>
      <c r="IAE274" s="22"/>
      <c r="IAF274" s="22"/>
      <c r="IAG274" s="22"/>
      <c r="IAH274" s="22"/>
      <c r="IAI274" s="22"/>
      <c r="IAJ274" s="22"/>
      <c r="IAK274" s="22"/>
      <c r="IAL274" s="22"/>
      <c r="IAM274" s="22"/>
      <c r="IAN274" s="22"/>
      <c r="IAO274" s="22"/>
      <c r="IAP274" s="22"/>
      <c r="IAQ274" s="22"/>
      <c r="IAR274" s="22"/>
      <c r="IAS274" s="22"/>
      <c r="IAT274" s="22"/>
      <c r="IAU274" s="22"/>
      <c r="IAV274" s="22"/>
      <c r="IAW274" s="22"/>
      <c r="IAX274" s="22"/>
      <c r="IAY274" s="22"/>
      <c r="IAZ274" s="22"/>
      <c r="IBA274" s="22"/>
      <c r="IBB274" s="22"/>
      <c r="IBC274" s="22"/>
      <c r="IBD274" s="22"/>
      <c r="IBE274" s="22"/>
      <c r="IBF274" s="22"/>
      <c r="IBG274" s="22"/>
      <c r="IBH274" s="22"/>
      <c r="IBI274" s="22"/>
      <c r="IBJ274" s="22"/>
      <c r="IBK274" s="22"/>
      <c r="IBL274" s="22"/>
      <c r="IBM274" s="22"/>
      <c r="IBN274" s="22"/>
      <c r="IBO274" s="22"/>
      <c r="IBP274" s="22"/>
      <c r="IBQ274" s="22"/>
      <c r="IBR274" s="22"/>
      <c r="IBS274" s="22"/>
      <c r="IBT274" s="22"/>
      <c r="IBU274" s="22"/>
      <c r="IBV274" s="22"/>
      <c r="IBW274" s="22"/>
      <c r="IBX274" s="22"/>
      <c r="IBY274" s="22"/>
      <c r="IBZ274" s="22"/>
      <c r="ICA274" s="22"/>
      <c r="ICB274" s="22"/>
      <c r="ICC274" s="22"/>
      <c r="ICD274" s="22"/>
      <c r="ICE274" s="22"/>
      <c r="ICF274" s="22"/>
      <c r="ICG274" s="22"/>
      <c r="ICH274" s="22"/>
      <c r="ICI274" s="22"/>
      <c r="ICJ274" s="22"/>
      <c r="ICK274" s="22"/>
      <c r="ICL274" s="22"/>
      <c r="ICM274" s="22"/>
      <c r="ICN274" s="22"/>
      <c r="ICO274" s="22"/>
      <c r="ICP274" s="22"/>
      <c r="ICQ274" s="22"/>
      <c r="ICR274" s="22"/>
      <c r="ICS274" s="22"/>
      <c r="ICT274" s="22"/>
      <c r="ICU274" s="22"/>
      <c r="ICV274" s="22"/>
      <c r="ICW274" s="22"/>
      <c r="ICX274" s="22"/>
      <c r="ICY274" s="22"/>
      <c r="ICZ274" s="22"/>
      <c r="IDA274" s="22"/>
      <c r="IDB274" s="22"/>
      <c r="IDC274" s="22"/>
      <c r="IDD274" s="22"/>
      <c r="IDE274" s="22"/>
      <c r="IDF274" s="22"/>
      <c r="IDG274" s="22"/>
      <c r="IDH274" s="22"/>
      <c r="IDI274" s="22"/>
      <c r="IDJ274" s="22"/>
      <c r="IDK274" s="22"/>
      <c r="IDL274" s="22"/>
      <c r="IDM274" s="22"/>
      <c r="IDN274" s="22"/>
      <c r="IDO274" s="22"/>
      <c r="IDP274" s="22"/>
      <c r="IDQ274" s="22"/>
      <c r="IDR274" s="22"/>
      <c r="IDS274" s="22"/>
      <c r="IDT274" s="22"/>
      <c r="IDU274" s="22"/>
      <c r="IDV274" s="22"/>
      <c r="IDW274" s="22"/>
      <c r="IDX274" s="22"/>
      <c r="IDY274" s="22"/>
      <c r="IDZ274" s="22"/>
      <c r="IEA274" s="22"/>
      <c r="IEB274" s="22"/>
      <c r="IEC274" s="22"/>
      <c r="IED274" s="22"/>
      <c r="IEE274" s="22"/>
      <c r="IEF274" s="22"/>
      <c r="IEG274" s="22"/>
      <c r="IEH274" s="22"/>
      <c r="IEI274" s="22"/>
      <c r="IEJ274" s="22"/>
      <c r="IEK274" s="22"/>
      <c r="IEL274" s="22"/>
      <c r="IEM274" s="22"/>
      <c r="IEN274" s="22"/>
      <c r="IEO274" s="22"/>
      <c r="IEP274" s="22"/>
      <c r="IEQ274" s="22"/>
      <c r="IER274" s="22"/>
      <c r="IES274" s="22"/>
      <c r="IET274" s="22"/>
      <c r="IEU274" s="22"/>
      <c r="IEV274" s="22"/>
      <c r="IEW274" s="22"/>
      <c r="IEX274" s="22"/>
      <c r="IEY274" s="22"/>
      <c r="IEZ274" s="22"/>
      <c r="IFA274" s="22"/>
      <c r="IFB274" s="22"/>
      <c r="IFC274" s="22"/>
      <c r="IFD274" s="22"/>
      <c r="IFE274" s="22"/>
      <c r="IFF274" s="22"/>
      <c r="IFG274" s="22"/>
      <c r="IFH274" s="22"/>
      <c r="IFI274" s="22"/>
      <c r="IFJ274" s="22"/>
      <c r="IFK274" s="22"/>
      <c r="IFL274" s="22"/>
      <c r="IFM274" s="22"/>
      <c r="IFN274" s="22"/>
      <c r="IFO274" s="22"/>
      <c r="IFP274" s="22"/>
      <c r="IFQ274" s="22"/>
      <c r="IFR274" s="22"/>
      <c r="IFS274" s="22"/>
      <c r="IFT274" s="22"/>
      <c r="IFU274" s="22"/>
      <c r="IFV274" s="22"/>
      <c r="IFW274" s="22"/>
      <c r="IFX274" s="22"/>
      <c r="IFY274" s="22"/>
      <c r="IFZ274" s="22"/>
      <c r="IGA274" s="22"/>
      <c r="IGB274" s="22"/>
      <c r="IGC274" s="22"/>
      <c r="IGD274" s="22"/>
      <c r="IGE274" s="22"/>
      <c r="IGF274" s="22"/>
      <c r="IGG274" s="22"/>
      <c r="IGH274" s="22"/>
      <c r="IGI274" s="22"/>
      <c r="IGJ274" s="22"/>
      <c r="IGK274" s="22"/>
      <c r="IGL274" s="22"/>
      <c r="IGM274" s="22"/>
      <c r="IGN274" s="22"/>
      <c r="IGO274" s="22"/>
      <c r="IGP274" s="22"/>
      <c r="IGQ274" s="22"/>
      <c r="IGR274" s="22"/>
      <c r="IGS274" s="22"/>
      <c r="IGT274" s="22"/>
      <c r="IGU274" s="22"/>
      <c r="IGV274" s="22"/>
      <c r="IGW274" s="22"/>
      <c r="IGX274" s="22"/>
      <c r="IGY274" s="22"/>
      <c r="IGZ274" s="22"/>
      <c r="IHA274" s="22"/>
      <c r="IHB274" s="22"/>
      <c r="IHC274" s="22"/>
      <c r="IHD274" s="22"/>
      <c r="IHE274" s="22"/>
      <c r="IHF274" s="22"/>
      <c r="IHG274" s="22"/>
      <c r="IHH274" s="22"/>
      <c r="IHI274" s="22"/>
      <c r="IHJ274" s="22"/>
      <c r="IHK274" s="22"/>
      <c r="IHL274" s="22"/>
      <c r="IHM274" s="22"/>
      <c r="IHN274" s="22"/>
      <c r="IHO274" s="22"/>
      <c r="IHP274" s="22"/>
      <c r="IHQ274" s="22"/>
      <c r="IHR274" s="22"/>
      <c r="IHS274" s="22"/>
      <c r="IHT274" s="22"/>
      <c r="IHU274" s="22"/>
      <c r="IHV274" s="22"/>
      <c r="IHW274" s="22"/>
      <c r="IHX274" s="22"/>
      <c r="IHY274" s="22"/>
      <c r="IHZ274" s="22"/>
      <c r="IIA274" s="22"/>
      <c r="IIB274" s="22"/>
      <c r="IIC274" s="22"/>
      <c r="IID274" s="22"/>
      <c r="IIE274" s="22"/>
      <c r="IIF274" s="22"/>
      <c r="IIG274" s="22"/>
      <c r="IIH274" s="22"/>
      <c r="III274" s="22"/>
      <c r="IIJ274" s="22"/>
      <c r="IIK274" s="22"/>
      <c r="IIL274" s="22"/>
      <c r="IIM274" s="22"/>
      <c r="IIN274" s="22"/>
      <c r="IIO274" s="22"/>
      <c r="IIP274" s="22"/>
      <c r="IIQ274" s="22"/>
      <c r="IIR274" s="22"/>
      <c r="IIS274" s="22"/>
      <c r="IIT274" s="22"/>
      <c r="IIU274" s="22"/>
      <c r="IIV274" s="22"/>
      <c r="IIW274" s="22"/>
      <c r="IIX274" s="22"/>
      <c r="IIY274" s="22"/>
      <c r="IIZ274" s="22"/>
      <c r="IJA274" s="22"/>
      <c r="IJB274" s="22"/>
      <c r="IJC274" s="22"/>
      <c r="IJD274" s="22"/>
      <c r="IJE274" s="22"/>
      <c r="IJF274" s="22"/>
      <c r="IJG274" s="22"/>
      <c r="IJH274" s="22"/>
      <c r="IJI274" s="22"/>
      <c r="IJJ274" s="22"/>
      <c r="IJK274" s="22"/>
      <c r="IJL274" s="22"/>
      <c r="IJM274" s="22"/>
      <c r="IJN274" s="22"/>
      <c r="IJO274" s="22"/>
      <c r="IJP274" s="22"/>
      <c r="IJQ274" s="22"/>
      <c r="IJR274" s="22"/>
      <c r="IJS274" s="22"/>
      <c r="IJT274" s="22"/>
      <c r="IJU274" s="22"/>
      <c r="IJV274" s="22"/>
      <c r="IJW274" s="22"/>
      <c r="IJX274" s="22"/>
      <c r="IJY274" s="22"/>
      <c r="IJZ274" s="22"/>
      <c r="IKA274" s="22"/>
      <c r="IKB274" s="22"/>
      <c r="IKC274" s="22"/>
      <c r="IKD274" s="22"/>
      <c r="IKE274" s="22"/>
      <c r="IKF274" s="22"/>
      <c r="IKG274" s="22"/>
      <c r="IKH274" s="22"/>
      <c r="IKI274" s="22"/>
      <c r="IKJ274" s="22"/>
      <c r="IKK274" s="22"/>
      <c r="IKL274" s="22"/>
      <c r="IKM274" s="22"/>
      <c r="IKN274" s="22"/>
      <c r="IKO274" s="22"/>
      <c r="IKP274" s="22"/>
      <c r="IKQ274" s="22"/>
      <c r="IKR274" s="22"/>
      <c r="IKS274" s="22"/>
      <c r="IKT274" s="22"/>
      <c r="IKU274" s="22"/>
      <c r="IKV274" s="22"/>
      <c r="IKW274" s="22"/>
      <c r="IKX274" s="22"/>
      <c r="IKY274" s="22"/>
      <c r="IKZ274" s="22"/>
      <c r="ILA274" s="22"/>
      <c r="ILB274" s="22"/>
      <c r="ILC274" s="22"/>
      <c r="ILD274" s="22"/>
      <c r="ILE274" s="22"/>
      <c r="ILF274" s="22"/>
      <c r="ILG274" s="22"/>
      <c r="ILH274" s="22"/>
      <c r="ILI274" s="22"/>
      <c r="ILJ274" s="22"/>
      <c r="ILK274" s="22"/>
      <c r="ILL274" s="22"/>
      <c r="ILM274" s="22"/>
      <c r="ILN274" s="22"/>
      <c r="ILO274" s="22"/>
      <c r="ILP274" s="22"/>
      <c r="ILQ274" s="22"/>
      <c r="ILR274" s="22"/>
      <c r="ILS274" s="22"/>
      <c r="ILT274" s="22"/>
      <c r="ILU274" s="22"/>
      <c r="ILV274" s="22"/>
      <c r="ILW274" s="22"/>
      <c r="ILX274" s="22"/>
      <c r="ILY274" s="22"/>
      <c r="ILZ274" s="22"/>
      <c r="IMA274" s="22"/>
      <c r="IMB274" s="22"/>
      <c r="IMC274" s="22"/>
      <c r="IMD274" s="22"/>
      <c r="IME274" s="22"/>
      <c r="IMF274" s="22"/>
      <c r="IMG274" s="22"/>
      <c r="IMH274" s="22"/>
      <c r="IMI274" s="22"/>
      <c r="IMJ274" s="22"/>
      <c r="IMK274" s="22"/>
      <c r="IML274" s="22"/>
      <c r="IMM274" s="22"/>
      <c r="IMN274" s="22"/>
      <c r="IMO274" s="22"/>
      <c r="IMP274" s="22"/>
      <c r="IMQ274" s="22"/>
      <c r="IMR274" s="22"/>
      <c r="IMS274" s="22"/>
      <c r="IMT274" s="22"/>
      <c r="IMU274" s="22"/>
      <c r="IMV274" s="22"/>
      <c r="IMW274" s="22"/>
      <c r="IMX274" s="22"/>
      <c r="IMY274" s="22"/>
      <c r="IMZ274" s="22"/>
      <c r="INA274" s="22"/>
      <c r="INB274" s="22"/>
      <c r="INC274" s="22"/>
      <c r="IND274" s="22"/>
      <c r="INE274" s="22"/>
      <c r="INF274" s="22"/>
      <c r="ING274" s="22"/>
      <c r="INH274" s="22"/>
      <c r="INI274" s="22"/>
      <c r="INJ274" s="22"/>
      <c r="INK274" s="22"/>
      <c r="INL274" s="22"/>
      <c r="INM274" s="22"/>
      <c r="INN274" s="22"/>
      <c r="INO274" s="22"/>
      <c r="INP274" s="22"/>
      <c r="INQ274" s="22"/>
      <c r="INR274" s="22"/>
      <c r="INS274" s="22"/>
      <c r="INT274" s="22"/>
      <c r="INU274" s="22"/>
      <c r="INV274" s="22"/>
      <c r="INW274" s="22"/>
      <c r="INX274" s="22"/>
      <c r="INY274" s="22"/>
      <c r="INZ274" s="22"/>
      <c r="IOA274" s="22"/>
      <c r="IOB274" s="22"/>
      <c r="IOC274" s="22"/>
      <c r="IOD274" s="22"/>
      <c r="IOE274" s="22"/>
      <c r="IOF274" s="22"/>
      <c r="IOG274" s="22"/>
      <c r="IOH274" s="22"/>
      <c r="IOI274" s="22"/>
      <c r="IOJ274" s="22"/>
      <c r="IOK274" s="22"/>
      <c r="IOL274" s="22"/>
      <c r="IOM274" s="22"/>
      <c r="ION274" s="22"/>
      <c r="IOO274" s="22"/>
      <c r="IOP274" s="22"/>
      <c r="IOQ274" s="22"/>
      <c r="IOR274" s="22"/>
      <c r="IOS274" s="22"/>
      <c r="IOT274" s="22"/>
      <c r="IOU274" s="22"/>
      <c r="IOV274" s="22"/>
      <c r="IOW274" s="22"/>
      <c r="IOX274" s="22"/>
      <c r="IOY274" s="22"/>
      <c r="IOZ274" s="22"/>
      <c r="IPA274" s="22"/>
      <c r="IPB274" s="22"/>
      <c r="IPC274" s="22"/>
      <c r="IPD274" s="22"/>
      <c r="IPE274" s="22"/>
      <c r="IPF274" s="22"/>
      <c r="IPG274" s="22"/>
      <c r="IPH274" s="22"/>
      <c r="IPI274" s="22"/>
      <c r="IPJ274" s="22"/>
      <c r="IPK274" s="22"/>
      <c r="IPL274" s="22"/>
      <c r="IPM274" s="22"/>
      <c r="IPN274" s="22"/>
      <c r="IPO274" s="22"/>
      <c r="IPP274" s="22"/>
      <c r="IPQ274" s="22"/>
      <c r="IPR274" s="22"/>
      <c r="IPS274" s="22"/>
      <c r="IPT274" s="22"/>
      <c r="IPU274" s="22"/>
      <c r="IPV274" s="22"/>
      <c r="IPW274" s="22"/>
      <c r="IPX274" s="22"/>
      <c r="IPY274" s="22"/>
      <c r="IPZ274" s="22"/>
      <c r="IQA274" s="22"/>
      <c r="IQB274" s="22"/>
      <c r="IQC274" s="22"/>
      <c r="IQD274" s="22"/>
      <c r="IQE274" s="22"/>
      <c r="IQF274" s="22"/>
      <c r="IQG274" s="22"/>
      <c r="IQH274" s="22"/>
      <c r="IQI274" s="22"/>
      <c r="IQJ274" s="22"/>
      <c r="IQK274" s="22"/>
      <c r="IQL274" s="22"/>
      <c r="IQM274" s="22"/>
      <c r="IQN274" s="22"/>
      <c r="IQO274" s="22"/>
      <c r="IQP274" s="22"/>
      <c r="IQQ274" s="22"/>
      <c r="IQR274" s="22"/>
      <c r="IQS274" s="22"/>
      <c r="IQT274" s="22"/>
      <c r="IQU274" s="22"/>
      <c r="IQV274" s="22"/>
      <c r="IQW274" s="22"/>
      <c r="IQX274" s="22"/>
      <c r="IQY274" s="22"/>
      <c r="IQZ274" s="22"/>
      <c r="IRA274" s="22"/>
      <c r="IRB274" s="22"/>
      <c r="IRC274" s="22"/>
      <c r="IRD274" s="22"/>
      <c r="IRE274" s="22"/>
      <c r="IRF274" s="22"/>
      <c r="IRG274" s="22"/>
      <c r="IRH274" s="22"/>
      <c r="IRI274" s="22"/>
      <c r="IRJ274" s="22"/>
      <c r="IRK274" s="22"/>
      <c r="IRL274" s="22"/>
      <c r="IRM274" s="22"/>
      <c r="IRN274" s="22"/>
      <c r="IRO274" s="22"/>
      <c r="IRP274" s="22"/>
      <c r="IRQ274" s="22"/>
      <c r="IRR274" s="22"/>
      <c r="IRS274" s="22"/>
      <c r="IRT274" s="22"/>
      <c r="IRU274" s="22"/>
      <c r="IRV274" s="22"/>
      <c r="IRW274" s="22"/>
      <c r="IRX274" s="22"/>
      <c r="IRY274" s="22"/>
      <c r="IRZ274" s="22"/>
      <c r="ISA274" s="22"/>
      <c r="ISB274" s="22"/>
      <c r="ISC274" s="22"/>
      <c r="ISD274" s="22"/>
      <c r="ISE274" s="22"/>
      <c r="ISF274" s="22"/>
      <c r="ISG274" s="22"/>
      <c r="ISH274" s="22"/>
      <c r="ISI274" s="22"/>
      <c r="ISJ274" s="22"/>
      <c r="ISK274" s="22"/>
      <c r="ISL274" s="22"/>
      <c r="ISM274" s="22"/>
      <c r="ISN274" s="22"/>
      <c r="ISO274" s="22"/>
      <c r="ISP274" s="22"/>
      <c r="ISQ274" s="22"/>
      <c r="ISR274" s="22"/>
      <c r="ISS274" s="22"/>
      <c r="IST274" s="22"/>
      <c r="ISU274" s="22"/>
      <c r="ISV274" s="22"/>
      <c r="ISW274" s="22"/>
      <c r="ISX274" s="22"/>
      <c r="ISY274" s="22"/>
      <c r="ISZ274" s="22"/>
      <c r="ITA274" s="22"/>
      <c r="ITB274" s="22"/>
      <c r="ITC274" s="22"/>
      <c r="ITD274" s="22"/>
      <c r="ITE274" s="22"/>
      <c r="ITF274" s="22"/>
      <c r="ITG274" s="22"/>
      <c r="ITH274" s="22"/>
      <c r="ITI274" s="22"/>
      <c r="ITJ274" s="22"/>
      <c r="ITK274" s="22"/>
      <c r="ITL274" s="22"/>
      <c r="ITM274" s="22"/>
      <c r="ITN274" s="22"/>
      <c r="ITO274" s="22"/>
      <c r="ITP274" s="22"/>
      <c r="ITQ274" s="22"/>
      <c r="ITR274" s="22"/>
      <c r="ITS274" s="22"/>
      <c r="ITT274" s="22"/>
      <c r="ITU274" s="22"/>
      <c r="ITV274" s="22"/>
      <c r="ITW274" s="22"/>
      <c r="ITX274" s="22"/>
      <c r="ITY274" s="22"/>
      <c r="ITZ274" s="22"/>
      <c r="IUA274" s="22"/>
      <c r="IUB274" s="22"/>
      <c r="IUC274" s="22"/>
      <c r="IUD274" s="22"/>
      <c r="IUE274" s="22"/>
      <c r="IUF274" s="22"/>
      <c r="IUG274" s="22"/>
      <c r="IUH274" s="22"/>
      <c r="IUI274" s="22"/>
      <c r="IUJ274" s="22"/>
      <c r="IUK274" s="22"/>
      <c r="IUL274" s="22"/>
      <c r="IUM274" s="22"/>
      <c r="IUN274" s="22"/>
      <c r="IUO274" s="22"/>
      <c r="IUP274" s="22"/>
      <c r="IUQ274" s="22"/>
      <c r="IUR274" s="22"/>
      <c r="IUS274" s="22"/>
      <c r="IUT274" s="22"/>
      <c r="IUU274" s="22"/>
      <c r="IUV274" s="22"/>
      <c r="IUW274" s="22"/>
      <c r="IUX274" s="22"/>
      <c r="IUY274" s="22"/>
      <c r="IUZ274" s="22"/>
      <c r="IVA274" s="22"/>
      <c r="IVB274" s="22"/>
      <c r="IVC274" s="22"/>
      <c r="IVD274" s="22"/>
      <c r="IVE274" s="22"/>
      <c r="IVF274" s="22"/>
      <c r="IVG274" s="22"/>
      <c r="IVH274" s="22"/>
      <c r="IVI274" s="22"/>
      <c r="IVJ274" s="22"/>
      <c r="IVK274" s="22"/>
      <c r="IVL274" s="22"/>
      <c r="IVM274" s="22"/>
      <c r="IVN274" s="22"/>
      <c r="IVO274" s="22"/>
      <c r="IVP274" s="22"/>
      <c r="IVQ274" s="22"/>
      <c r="IVR274" s="22"/>
      <c r="IVS274" s="22"/>
      <c r="IVT274" s="22"/>
      <c r="IVU274" s="22"/>
      <c r="IVV274" s="22"/>
      <c r="IVW274" s="22"/>
      <c r="IVX274" s="22"/>
      <c r="IVY274" s="22"/>
      <c r="IVZ274" s="22"/>
      <c r="IWA274" s="22"/>
      <c r="IWB274" s="22"/>
      <c r="IWC274" s="22"/>
      <c r="IWD274" s="22"/>
      <c r="IWE274" s="22"/>
      <c r="IWF274" s="22"/>
      <c r="IWG274" s="22"/>
      <c r="IWH274" s="22"/>
      <c r="IWI274" s="22"/>
      <c r="IWJ274" s="22"/>
      <c r="IWK274" s="22"/>
      <c r="IWL274" s="22"/>
      <c r="IWM274" s="22"/>
      <c r="IWN274" s="22"/>
      <c r="IWO274" s="22"/>
      <c r="IWP274" s="22"/>
      <c r="IWQ274" s="22"/>
      <c r="IWR274" s="22"/>
      <c r="IWS274" s="22"/>
      <c r="IWT274" s="22"/>
      <c r="IWU274" s="22"/>
      <c r="IWV274" s="22"/>
      <c r="IWW274" s="22"/>
      <c r="IWX274" s="22"/>
      <c r="IWY274" s="22"/>
      <c r="IWZ274" s="22"/>
      <c r="IXA274" s="22"/>
      <c r="IXB274" s="22"/>
      <c r="IXC274" s="22"/>
      <c r="IXD274" s="22"/>
      <c r="IXE274" s="22"/>
      <c r="IXF274" s="22"/>
      <c r="IXG274" s="22"/>
      <c r="IXH274" s="22"/>
      <c r="IXI274" s="22"/>
      <c r="IXJ274" s="22"/>
      <c r="IXK274" s="22"/>
      <c r="IXL274" s="22"/>
      <c r="IXM274" s="22"/>
      <c r="IXN274" s="22"/>
      <c r="IXO274" s="22"/>
      <c r="IXP274" s="22"/>
      <c r="IXQ274" s="22"/>
      <c r="IXR274" s="22"/>
      <c r="IXS274" s="22"/>
      <c r="IXT274" s="22"/>
      <c r="IXU274" s="22"/>
      <c r="IXV274" s="22"/>
      <c r="IXW274" s="22"/>
      <c r="IXX274" s="22"/>
      <c r="IXY274" s="22"/>
      <c r="IXZ274" s="22"/>
      <c r="IYA274" s="22"/>
      <c r="IYB274" s="22"/>
      <c r="IYC274" s="22"/>
      <c r="IYD274" s="22"/>
      <c r="IYE274" s="22"/>
      <c r="IYF274" s="22"/>
      <c r="IYG274" s="22"/>
      <c r="IYH274" s="22"/>
      <c r="IYI274" s="22"/>
      <c r="IYJ274" s="22"/>
      <c r="IYK274" s="22"/>
      <c r="IYL274" s="22"/>
      <c r="IYM274" s="22"/>
      <c r="IYN274" s="22"/>
      <c r="IYO274" s="22"/>
      <c r="IYP274" s="22"/>
      <c r="IYQ274" s="22"/>
      <c r="IYR274" s="22"/>
      <c r="IYS274" s="22"/>
      <c r="IYT274" s="22"/>
      <c r="IYU274" s="22"/>
      <c r="IYV274" s="22"/>
      <c r="IYW274" s="22"/>
      <c r="IYX274" s="22"/>
      <c r="IYY274" s="22"/>
      <c r="IYZ274" s="22"/>
      <c r="IZA274" s="22"/>
      <c r="IZB274" s="22"/>
      <c r="IZC274" s="22"/>
      <c r="IZD274" s="22"/>
      <c r="IZE274" s="22"/>
      <c r="IZF274" s="22"/>
      <c r="IZG274" s="22"/>
      <c r="IZH274" s="22"/>
      <c r="IZI274" s="22"/>
      <c r="IZJ274" s="22"/>
      <c r="IZK274" s="22"/>
      <c r="IZL274" s="22"/>
      <c r="IZM274" s="22"/>
      <c r="IZN274" s="22"/>
      <c r="IZO274" s="22"/>
      <c r="IZP274" s="22"/>
      <c r="IZQ274" s="22"/>
      <c r="IZR274" s="22"/>
      <c r="IZS274" s="22"/>
      <c r="IZT274" s="22"/>
      <c r="IZU274" s="22"/>
      <c r="IZV274" s="22"/>
      <c r="IZW274" s="22"/>
      <c r="IZX274" s="22"/>
      <c r="IZY274" s="22"/>
      <c r="IZZ274" s="22"/>
      <c r="JAA274" s="22"/>
      <c r="JAB274" s="22"/>
      <c r="JAC274" s="22"/>
      <c r="JAD274" s="22"/>
      <c r="JAE274" s="22"/>
      <c r="JAF274" s="22"/>
      <c r="JAG274" s="22"/>
      <c r="JAH274" s="22"/>
      <c r="JAI274" s="22"/>
      <c r="JAJ274" s="22"/>
      <c r="JAK274" s="22"/>
      <c r="JAL274" s="22"/>
      <c r="JAM274" s="22"/>
      <c r="JAN274" s="22"/>
      <c r="JAO274" s="22"/>
      <c r="JAP274" s="22"/>
      <c r="JAQ274" s="22"/>
      <c r="JAR274" s="22"/>
      <c r="JAS274" s="22"/>
      <c r="JAT274" s="22"/>
      <c r="JAU274" s="22"/>
      <c r="JAV274" s="22"/>
      <c r="JAW274" s="22"/>
      <c r="JAX274" s="22"/>
      <c r="JAY274" s="22"/>
      <c r="JAZ274" s="22"/>
      <c r="JBA274" s="22"/>
      <c r="JBB274" s="22"/>
      <c r="JBC274" s="22"/>
      <c r="JBD274" s="22"/>
      <c r="JBE274" s="22"/>
      <c r="JBF274" s="22"/>
      <c r="JBG274" s="22"/>
      <c r="JBH274" s="22"/>
      <c r="JBI274" s="22"/>
      <c r="JBJ274" s="22"/>
      <c r="JBK274" s="22"/>
      <c r="JBL274" s="22"/>
      <c r="JBM274" s="22"/>
      <c r="JBN274" s="22"/>
      <c r="JBO274" s="22"/>
      <c r="JBP274" s="22"/>
      <c r="JBQ274" s="22"/>
      <c r="JBR274" s="22"/>
      <c r="JBS274" s="22"/>
      <c r="JBT274" s="22"/>
      <c r="JBU274" s="22"/>
      <c r="JBV274" s="22"/>
      <c r="JBW274" s="22"/>
      <c r="JBX274" s="22"/>
      <c r="JBY274" s="22"/>
      <c r="JBZ274" s="22"/>
      <c r="JCA274" s="22"/>
      <c r="JCB274" s="22"/>
      <c r="JCC274" s="22"/>
      <c r="JCD274" s="22"/>
      <c r="JCE274" s="22"/>
      <c r="JCF274" s="22"/>
      <c r="JCG274" s="22"/>
      <c r="JCH274" s="22"/>
      <c r="JCI274" s="22"/>
      <c r="JCJ274" s="22"/>
      <c r="JCK274" s="22"/>
      <c r="JCL274" s="22"/>
      <c r="JCM274" s="22"/>
      <c r="JCN274" s="22"/>
      <c r="JCO274" s="22"/>
      <c r="JCP274" s="22"/>
      <c r="JCQ274" s="22"/>
      <c r="JCR274" s="22"/>
      <c r="JCS274" s="22"/>
      <c r="JCT274" s="22"/>
      <c r="JCU274" s="22"/>
      <c r="JCV274" s="22"/>
      <c r="JCW274" s="22"/>
      <c r="JCX274" s="22"/>
      <c r="JCY274" s="22"/>
      <c r="JCZ274" s="22"/>
      <c r="JDA274" s="22"/>
      <c r="JDB274" s="22"/>
      <c r="JDC274" s="22"/>
      <c r="JDD274" s="22"/>
      <c r="JDE274" s="22"/>
      <c r="JDF274" s="22"/>
      <c r="JDG274" s="22"/>
      <c r="JDH274" s="22"/>
      <c r="JDI274" s="22"/>
      <c r="JDJ274" s="22"/>
      <c r="JDK274" s="22"/>
      <c r="JDL274" s="22"/>
      <c r="JDM274" s="22"/>
      <c r="JDN274" s="22"/>
      <c r="JDO274" s="22"/>
      <c r="JDP274" s="22"/>
      <c r="JDQ274" s="22"/>
      <c r="JDR274" s="22"/>
      <c r="JDS274" s="22"/>
      <c r="JDT274" s="22"/>
      <c r="JDU274" s="22"/>
      <c r="JDV274" s="22"/>
      <c r="JDW274" s="22"/>
      <c r="JDX274" s="22"/>
      <c r="JDY274" s="22"/>
      <c r="JDZ274" s="22"/>
      <c r="JEA274" s="22"/>
      <c r="JEB274" s="22"/>
      <c r="JEC274" s="22"/>
      <c r="JED274" s="22"/>
      <c r="JEE274" s="22"/>
      <c r="JEF274" s="22"/>
      <c r="JEG274" s="22"/>
      <c r="JEH274" s="22"/>
      <c r="JEI274" s="22"/>
      <c r="JEJ274" s="22"/>
      <c r="JEK274" s="22"/>
      <c r="JEL274" s="22"/>
      <c r="JEM274" s="22"/>
      <c r="JEN274" s="22"/>
      <c r="JEO274" s="22"/>
      <c r="JEP274" s="22"/>
      <c r="JEQ274" s="22"/>
      <c r="JER274" s="22"/>
      <c r="JES274" s="22"/>
      <c r="JET274" s="22"/>
      <c r="JEU274" s="22"/>
      <c r="JEV274" s="22"/>
      <c r="JEW274" s="22"/>
      <c r="JEX274" s="22"/>
      <c r="JEY274" s="22"/>
      <c r="JEZ274" s="22"/>
      <c r="JFA274" s="22"/>
      <c r="JFB274" s="22"/>
      <c r="JFC274" s="22"/>
      <c r="JFD274" s="22"/>
      <c r="JFE274" s="22"/>
      <c r="JFF274" s="22"/>
      <c r="JFG274" s="22"/>
      <c r="JFH274" s="22"/>
      <c r="JFI274" s="22"/>
      <c r="JFJ274" s="22"/>
      <c r="JFK274" s="22"/>
      <c r="JFL274" s="22"/>
      <c r="JFM274" s="22"/>
      <c r="JFN274" s="22"/>
      <c r="JFO274" s="22"/>
      <c r="JFP274" s="22"/>
      <c r="JFQ274" s="22"/>
      <c r="JFR274" s="22"/>
      <c r="JFS274" s="22"/>
      <c r="JFT274" s="22"/>
      <c r="JFU274" s="22"/>
      <c r="JFV274" s="22"/>
      <c r="JFW274" s="22"/>
      <c r="JFX274" s="22"/>
      <c r="JFY274" s="22"/>
      <c r="JFZ274" s="22"/>
      <c r="JGA274" s="22"/>
      <c r="JGB274" s="22"/>
      <c r="JGC274" s="22"/>
      <c r="JGD274" s="22"/>
      <c r="JGE274" s="22"/>
      <c r="JGF274" s="22"/>
      <c r="JGG274" s="22"/>
      <c r="JGH274" s="22"/>
      <c r="JGI274" s="22"/>
      <c r="JGJ274" s="22"/>
      <c r="JGK274" s="22"/>
      <c r="JGL274" s="22"/>
      <c r="JGM274" s="22"/>
      <c r="JGN274" s="22"/>
      <c r="JGO274" s="22"/>
      <c r="JGP274" s="22"/>
      <c r="JGQ274" s="22"/>
      <c r="JGR274" s="22"/>
      <c r="JGS274" s="22"/>
      <c r="JGT274" s="22"/>
      <c r="JGU274" s="22"/>
      <c r="JGV274" s="22"/>
      <c r="JGW274" s="22"/>
      <c r="JGX274" s="22"/>
      <c r="JGY274" s="22"/>
      <c r="JGZ274" s="22"/>
      <c r="JHA274" s="22"/>
      <c r="JHB274" s="22"/>
      <c r="JHC274" s="22"/>
      <c r="JHD274" s="22"/>
      <c r="JHE274" s="22"/>
      <c r="JHF274" s="22"/>
      <c r="JHG274" s="22"/>
      <c r="JHH274" s="22"/>
      <c r="JHI274" s="22"/>
      <c r="JHJ274" s="22"/>
      <c r="JHK274" s="22"/>
      <c r="JHL274" s="22"/>
      <c r="JHM274" s="22"/>
      <c r="JHN274" s="22"/>
      <c r="JHO274" s="22"/>
      <c r="JHP274" s="22"/>
      <c r="JHQ274" s="22"/>
      <c r="JHR274" s="22"/>
      <c r="JHS274" s="22"/>
      <c r="JHT274" s="22"/>
      <c r="JHU274" s="22"/>
      <c r="JHV274" s="22"/>
      <c r="JHW274" s="22"/>
      <c r="JHX274" s="22"/>
      <c r="JHY274" s="22"/>
      <c r="JHZ274" s="22"/>
      <c r="JIA274" s="22"/>
      <c r="JIB274" s="22"/>
      <c r="JIC274" s="22"/>
      <c r="JID274" s="22"/>
      <c r="JIE274" s="22"/>
      <c r="JIF274" s="22"/>
      <c r="JIG274" s="22"/>
      <c r="JIH274" s="22"/>
      <c r="JII274" s="22"/>
      <c r="JIJ274" s="22"/>
      <c r="JIK274" s="22"/>
      <c r="JIL274" s="22"/>
      <c r="JIM274" s="22"/>
      <c r="JIN274" s="22"/>
      <c r="JIO274" s="22"/>
      <c r="JIP274" s="22"/>
      <c r="JIQ274" s="22"/>
      <c r="JIR274" s="22"/>
      <c r="JIS274" s="22"/>
      <c r="JIT274" s="22"/>
      <c r="JIU274" s="22"/>
      <c r="JIV274" s="22"/>
      <c r="JIW274" s="22"/>
      <c r="JIX274" s="22"/>
      <c r="JIY274" s="22"/>
      <c r="JIZ274" s="22"/>
      <c r="JJA274" s="22"/>
      <c r="JJB274" s="22"/>
      <c r="JJC274" s="22"/>
      <c r="JJD274" s="22"/>
      <c r="JJE274" s="22"/>
      <c r="JJF274" s="22"/>
      <c r="JJG274" s="22"/>
      <c r="JJH274" s="22"/>
      <c r="JJI274" s="22"/>
      <c r="JJJ274" s="22"/>
      <c r="JJK274" s="22"/>
      <c r="JJL274" s="22"/>
      <c r="JJM274" s="22"/>
      <c r="JJN274" s="22"/>
      <c r="JJO274" s="22"/>
      <c r="JJP274" s="22"/>
      <c r="JJQ274" s="22"/>
      <c r="JJR274" s="22"/>
      <c r="JJS274" s="22"/>
      <c r="JJT274" s="22"/>
      <c r="JJU274" s="22"/>
      <c r="JJV274" s="22"/>
      <c r="JJW274" s="22"/>
      <c r="JJX274" s="22"/>
      <c r="JJY274" s="22"/>
      <c r="JJZ274" s="22"/>
      <c r="JKA274" s="22"/>
      <c r="JKB274" s="22"/>
      <c r="JKC274" s="22"/>
      <c r="JKD274" s="22"/>
      <c r="JKE274" s="22"/>
      <c r="JKF274" s="22"/>
      <c r="JKG274" s="22"/>
      <c r="JKH274" s="22"/>
      <c r="JKI274" s="22"/>
      <c r="JKJ274" s="22"/>
      <c r="JKK274" s="22"/>
      <c r="JKL274" s="22"/>
      <c r="JKM274" s="22"/>
      <c r="JKN274" s="22"/>
      <c r="JKO274" s="22"/>
      <c r="JKP274" s="22"/>
      <c r="JKQ274" s="22"/>
      <c r="JKR274" s="22"/>
      <c r="JKS274" s="22"/>
      <c r="JKT274" s="22"/>
      <c r="JKU274" s="22"/>
      <c r="JKV274" s="22"/>
      <c r="JKW274" s="22"/>
      <c r="JKX274" s="22"/>
      <c r="JKY274" s="22"/>
      <c r="JKZ274" s="22"/>
      <c r="JLA274" s="22"/>
      <c r="JLB274" s="22"/>
      <c r="JLC274" s="22"/>
      <c r="JLD274" s="22"/>
      <c r="JLE274" s="22"/>
      <c r="JLF274" s="22"/>
      <c r="JLG274" s="22"/>
      <c r="JLH274" s="22"/>
      <c r="JLI274" s="22"/>
      <c r="JLJ274" s="22"/>
      <c r="JLK274" s="22"/>
      <c r="JLL274" s="22"/>
      <c r="JLM274" s="22"/>
      <c r="JLN274" s="22"/>
      <c r="JLO274" s="22"/>
      <c r="JLP274" s="22"/>
      <c r="JLQ274" s="22"/>
      <c r="JLR274" s="22"/>
      <c r="JLS274" s="22"/>
      <c r="JLT274" s="22"/>
      <c r="JLU274" s="22"/>
      <c r="JLV274" s="22"/>
      <c r="JLW274" s="22"/>
      <c r="JLX274" s="22"/>
      <c r="JLY274" s="22"/>
      <c r="JLZ274" s="22"/>
      <c r="JMA274" s="22"/>
      <c r="JMB274" s="22"/>
      <c r="JMC274" s="22"/>
      <c r="JMD274" s="22"/>
      <c r="JME274" s="22"/>
      <c r="JMF274" s="22"/>
      <c r="JMG274" s="22"/>
      <c r="JMH274" s="22"/>
      <c r="JMI274" s="22"/>
      <c r="JMJ274" s="22"/>
      <c r="JMK274" s="22"/>
      <c r="JML274" s="22"/>
      <c r="JMM274" s="22"/>
      <c r="JMN274" s="22"/>
      <c r="JMO274" s="22"/>
      <c r="JMP274" s="22"/>
      <c r="JMQ274" s="22"/>
      <c r="JMR274" s="22"/>
      <c r="JMS274" s="22"/>
      <c r="JMT274" s="22"/>
      <c r="JMU274" s="22"/>
      <c r="JMV274" s="22"/>
      <c r="JMW274" s="22"/>
      <c r="JMX274" s="22"/>
      <c r="JMY274" s="22"/>
      <c r="JMZ274" s="22"/>
      <c r="JNA274" s="22"/>
      <c r="JNB274" s="22"/>
      <c r="JNC274" s="22"/>
      <c r="JND274" s="22"/>
      <c r="JNE274" s="22"/>
      <c r="JNF274" s="22"/>
      <c r="JNG274" s="22"/>
      <c r="JNH274" s="22"/>
      <c r="JNI274" s="22"/>
      <c r="JNJ274" s="22"/>
      <c r="JNK274" s="22"/>
      <c r="JNL274" s="22"/>
      <c r="JNM274" s="22"/>
      <c r="JNN274" s="22"/>
      <c r="JNO274" s="22"/>
      <c r="JNP274" s="22"/>
      <c r="JNQ274" s="22"/>
      <c r="JNR274" s="22"/>
      <c r="JNS274" s="22"/>
      <c r="JNT274" s="22"/>
      <c r="JNU274" s="22"/>
      <c r="JNV274" s="22"/>
      <c r="JNW274" s="22"/>
      <c r="JNX274" s="22"/>
      <c r="JNY274" s="22"/>
      <c r="JNZ274" s="22"/>
      <c r="JOA274" s="22"/>
      <c r="JOB274" s="22"/>
      <c r="JOC274" s="22"/>
      <c r="JOD274" s="22"/>
      <c r="JOE274" s="22"/>
      <c r="JOF274" s="22"/>
      <c r="JOG274" s="22"/>
      <c r="JOH274" s="22"/>
      <c r="JOI274" s="22"/>
      <c r="JOJ274" s="22"/>
      <c r="JOK274" s="22"/>
      <c r="JOL274" s="22"/>
      <c r="JOM274" s="22"/>
      <c r="JON274" s="22"/>
      <c r="JOO274" s="22"/>
      <c r="JOP274" s="22"/>
      <c r="JOQ274" s="22"/>
      <c r="JOR274" s="22"/>
      <c r="JOS274" s="22"/>
      <c r="JOT274" s="22"/>
      <c r="JOU274" s="22"/>
      <c r="JOV274" s="22"/>
      <c r="JOW274" s="22"/>
      <c r="JOX274" s="22"/>
      <c r="JOY274" s="22"/>
      <c r="JOZ274" s="22"/>
      <c r="JPA274" s="22"/>
      <c r="JPB274" s="22"/>
      <c r="JPC274" s="22"/>
      <c r="JPD274" s="22"/>
      <c r="JPE274" s="22"/>
      <c r="JPF274" s="22"/>
      <c r="JPG274" s="22"/>
      <c r="JPH274" s="22"/>
      <c r="JPI274" s="22"/>
      <c r="JPJ274" s="22"/>
      <c r="JPK274" s="22"/>
      <c r="JPL274" s="22"/>
      <c r="JPM274" s="22"/>
      <c r="JPN274" s="22"/>
      <c r="JPO274" s="22"/>
      <c r="JPP274" s="22"/>
      <c r="JPQ274" s="22"/>
      <c r="JPR274" s="22"/>
      <c r="JPS274" s="22"/>
      <c r="JPT274" s="22"/>
      <c r="JPU274" s="22"/>
      <c r="JPV274" s="22"/>
      <c r="JPW274" s="22"/>
      <c r="JPX274" s="22"/>
      <c r="JPY274" s="22"/>
      <c r="JPZ274" s="22"/>
      <c r="JQA274" s="22"/>
      <c r="JQB274" s="22"/>
      <c r="JQC274" s="22"/>
      <c r="JQD274" s="22"/>
      <c r="JQE274" s="22"/>
      <c r="JQF274" s="22"/>
      <c r="JQG274" s="22"/>
      <c r="JQH274" s="22"/>
      <c r="JQI274" s="22"/>
      <c r="JQJ274" s="22"/>
      <c r="JQK274" s="22"/>
      <c r="JQL274" s="22"/>
      <c r="JQM274" s="22"/>
      <c r="JQN274" s="22"/>
      <c r="JQO274" s="22"/>
      <c r="JQP274" s="22"/>
      <c r="JQQ274" s="22"/>
      <c r="JQR274" s="22"/>
      <c r="JQS274" s="22"/>
      <c r="JQT274" s="22"/>
      <c r="JQU274" s="22"/>
      <c r="JQV274" s="22"/>
      <c r="JQW274" s="22"/>
      <c r="JQX274" s="22"/>
      <c r="JQY274" s="22"/>
      <c r="JQZ274" s="22"/>
      <c r="JRA274" s="22"/>
      <c r="JRB274" s="22"/>
      <c r="JRC274" s="22"/>
      <c r="JRD274" s="22"/>
      <c r="JRE274" s="22"/>
      <c r="JRF274" s="22"/>
      <c r="JRG274" s="22"/>
      <c r="JRH274" s="22"/>
      <c r="JRI274" s="22"/>
      <c r="JRJ274" s="22"/>
      <c r="JRK274" s="22"/>
      <c r="JRL274" s="22"/>
      <c r="JRM274" s="22"/>
      <c r="JRN274" s="22"/>
      <c r="JRO274" s="22"/>
      <c r="JRP274" s="22"/>
      <c r="JRQ274" s="22"/>
      <c r="JRR274" s="22"/>
      <c r="JRS274" s="22"/>
      <c r="JRT274" s="22"/>
      <c r="JRU274" s="22"/>
      <c r="JRV274" s="22"/>
      <c r="JRW274" s="22"/>
      <c r="JRX274" s="22"/>
      <c r="JRY274" s="22"/>
      <c r="JRZ274" s="22"/>
      <c r="JSA274" s="22"/>
      <c r="JSB274" s="22"/>
      <c r="JSC274" s="22"/>
      <c r="JSD274" s="22"/>
      <c r="JSE274" s="22"/>
      <c r="JSF274" s="22"/>
      <c r="JSG274" s="22"/>
      <c r="JSH274" s="22"/>
      <c r="JSI274" s="22"/>
      <c r="JSJ274" s="22"/>
      <c r="JSK274" s="22"/>
      <c r="JSL274" s="22"/>
      <c r="JSM274" s="22"/>
      <c r="JSN274" s="22"/>
      <c r="JSO274" s="22"/>
      <c r="JSP274" s="22"/>
      <c r="JSQ274" s="22"/>
      <c r="JSR274" s="22"/>
      <c r="JSS274" s="22"/>
      <c r="JST274" s="22"/>
      <c r="JSU274" s="22"/>
      <c r="JSV274" s="22"/>
      <c r="JSW274" s="22"/>
      <c r="JSX274" s="22"/>
      <c r="JSY274" s="22"/>
      <c r="JSZ274" s="22"/>
      <c r="JTA274" s="22"/>
      <c r="JTB274" s="22"/>
      <c r="JTC274" s="22"/>
      <c r="JTD274" s="22"/>
      <c r="JTE274" s="22"/>
      <c r="JTF274" s="22"/>
      <c r="JTG274" s="22"/>
      <c r="JTH274" s="22"/>
      <c r="JTI274" s="22"/>
      <c r="JTJ274" s="22"/>
      <c r="JTK274" s="22"/>
      <c r="JTL274" s="22"/>
      <c r="JTM274" s="22"/>
      <c r="JTN274" s="22"/>
      <c r="JTO274" s="22"/>
      <c r="JTP274" s="22"/>
      <c r="JTQ274" s="22"/>
      <c r="JTR274" s="22"/>
      <c r="JTS274" s="22"/>
      <c r="JTT274" s="22"/>
      <c r="JTU274" s="22"/>
      <c r="JTV274" s="22"/>
      <c r="JTW274" s="22"/>
      <c r="JTX274" s="22"/>
      <c r="JTY274" s="22"/>
      <c r="JTZ274" s="22"/>
      <c r="JUA274" s="22"/>
      <c r="JUB274" s="22"/>
      <c r="JUC274" s="22"/>
      <c r="JUD274" s="22"/>
      <c r="JUE274" s="22"/>
      <c r="JUF274" s="22"/>
      <c r="JUG274" s="22"/>
      <c r="JUH274" s="22"/>
      <c r="JUI274" s="22"/>
      <c r="JUJ274" s="22"/>
      <c r="JUK274" s="22"/>
      <c r="JUL274" s="22"/>
      <c r="JUM274" s="22"/>
      <c r="JUN274" s="22"/>
      <c r="JUO274" s="22"/>
      <c r="JUP274" s="22"/>
      <c r="JUQ274" s="22"/>
      <c r="JUR274" s="22"/>
      <c r="JUS274" s="22"/>
      <c r="JUT274" s="22"/>
      <c r="JUU274" s="22"/>
      <c r="JUV274" s="22"/>
      <c r="JUW274" s="22"/>
      <c r="JUX274" s="22"/>
      <c r="JUY274" s="22"/>
      <c r="JUZ274" s="22"/>
      <c r="JVA274" s="22"/>
      <c r="JVB274" s="22"/>
      <c r="JVC274" s="22"/>
      <c r="JVD274" s="22"/>
      <c r="JVE274" s="22"/>
      <c r="JVF274" s="22"/>
      <c r="JVG274" s="22"/>
      <c r="JVH274" s="22"/>
      <c r="JVI274" s="22"/>
      <c r="JVJ274" s="22"/>
      <c r="JVK274" s="22"/>
      <c r="JVL274" s="22"/>
      <c r="JVM274" s="22"/>
      <c r="JVN274" s="22"/>
      <c r="JVO274" s="22"/>
      <c r="JVP274" s="22"/>
      <c r="JVQ274" s="22"/>
      <c r="JVR274" s="22"/>
      <c r="JVS274" s="22"/>
      <c r="JVT274" s="22"/>
      <c r="JVU274" s="22"/>
      <c r="JVV274" s="22"/>
      <c r="JVW274" s="22"/>
      <c r="JVX274" s="22"/>
      <c r="JVY274" s="22"/>
      <c r="JVZ274" s="22"/>
      <c r="JWA274" s="22"/>
      <c r="JWB274" s="22"/>
      <c r="JWC274" s="22"/>
      <c r="JWD274" s="22"/>
      <c r="JWE274" s="22"/>
      <c r="JWF274" s="22"/>
      <c r="JWG274" s="22"/>
      <c r="JWH274" s="22"/>
      <c r="JWI274" s="22"/>
      <c r="JWJ274" s="22"/>
      <c r="JWK274" s="22"/>
      <c r="JWL274" s="22"/>
      <c r="JWM274" s="22"/>
      <c r="JWN274" s="22"/>
      <c r="JWO274" s="22"/>
      <c r="JWP274" s="22"/>
      <c r="JWQ274" s="22"/>
      <c r="JWR274" s="22"/>
      <c r="JWS274" s="22"/>
      <c r="JWT274" s="22"/>
      <c r="JWU274" s="22"/>
      <c r="JWV274" s="22"/>
      <c r="JWW274" s="22"/>
      <c r="JWX274" s="22"/>
      <c r="JWY274" s="22"/>
      <c r="JWZ274" s="22"/>
      <c r="JXA274" s="22"/>
      <c r="JXB274" s="22"/>
      <c r="JXC274" s="22"/>
      <c r="JXD274" s="22"/>
      <c r="JXE274" s="22"/>
      <c r="JXF274" s="22"/>
      <c r="JXG274" s="22"/>
      <c r="JXH274" s="22"/>
      <c r="JXI274" s="22"/>
      <c r="JXJ274" s="22"/>
      <c r="JXK274" s="22"/>
      <c r="JXL274" s="22"/>
      <c r="JXM274" s="22"/>
      <c r="JXN274" s="22"/>
      <c r="JXO274" s="22"/>
      <c r="JXP274" s="22"/>
      <c r="JXQ274" s="22"/>
      <c r="JXR274" s="22"/>
      <c r="JXS274" s="22"/>
      <c r="JXT274" s="22"/>
      <c r="JXU274" s="22"/>
      <c r="JXV274" s="22"/>
      <c r="JXW274" s="22"/>
      <c r="JXX274" s="22"/>
      <c r="JXY274" s="22"/>
      <c r="JXZ274" s="22"/>
      <c r="JYA274" s="22"/>
      <c r="JYB274" s="22"/>
      <c r="JYC274" s="22"/>
      <c r="JYD274" s="22"/>
      <c r="JYE274" s="22"/>
      <c r="JYF274" s="22"/>
      <c r="JYG274" s="22"/>
      <c r="JYH274" s="22"/>
      <c r="JYI274" s="22"/>
      <c r="JYJ274" s="22"/>
      <c r="JYK274" s="22"/>
      <c r="JYL274" s="22"/>
      <c r="JYM274" s="22"/>
      <c r="JYN274" s="22"/>
      <c r="JYO274" s="22"/>
      <c r="JYP274" s="22"/>
      <c r="JYQ274" s="22"/>
      <c r="JYR274" s="22"/>
      <c r="JYS274" s="22"/>
      <c r="JYT274" s="22"/>
      <c r="JYU274" s="22"/>
      <c r="JYV274" s="22"/>
      <c r="JYW274" s="22"/>
      <c r="JYX274" s="22"/>
      <c r="JYY274" s="22"/>
      <c r="JYZ274" s="22"/>
      <c r="JZA274" s="22"/>
      <c r="JZB274" s="22"/>
      <c r="JZC274" s="22"/>
      <c r="JZD274" s="22"/>
      <c r="JZE274" s="22"/>
      <c r="JZF274" s="22"/>
      <c r="JZG274" s="22"/>
      <c r="JZH274" s="22"/>
      <c r="JZI274" s="22"/>
      <c r="JZJ274" s="22"/>
      <c r="JZK274" s="22"/>
      <c r="JZL274" s="22"/>
      <c r="JZM274" s="22"/>
      <c r="JZN274" s="22"/>
      <c r="JZO274" s="22"/>
      <c r="JZP274" s="22"/>
      <c r="JZQ274" s="22"/>
      <c r="JZR274" s="22"/>
      <c r="JZS274" s="22"/>
      <c r="JZT274" s="22"/>
      <c r="JZU274" s="22"/>
      <c r="JZV274" s="22"/>
      <c r="JZW274" s="22"/>
      <c r="JZX274" s="22"/>
      <c r="JZY274" s="22"/>
      <c r="JZZ274" s="22"/>
      <c r="KAA274" s="22"/>
      <c r="KAB274" s="22"/>
      <c r="KAC274" s="22"/>
      <c r="KAD274" s="22"/>
      <c r="KAE274" s="22"/>
      <c r="KAF274" s="22"/>
      <c r="KAG274" s="22"/>
      <c r="KAH274" s="22"/>
      <c r="KAI274" s="22"/>
      <c r="KAJ274" s="22"/>
      <c r="KAK274" s="22"/>
      <c r="KAL274" s="22"/>
      <c r="KAM274" s="22"/>
      <c r="KAN274" s="22"/>
      <c r="KAO274" s="22"/>
      <c r="KAP274" s="22"/>
      <c r="KAQ274" s="22"/>
      <c r="KAR274" s="22"/>
      <c r="KAS274" s="22"/>
      <c r="KAT274" s="22"/>
      <c r="KAU274" s="22"/>
      <c r="KAV274" s="22"/>
      <c r="KAW274" s="22"/>
      <c r="KAX274" s="22"/>
      <c r="KAY274" s="22"/>
      <c r="KAZ274" s="22"/>
      <c r="KBA274" s="22"/>
      <c r="KBB274" s="22"/>
      <c r="KBC274" s="22"/>
      <c r="KBD274" s="22"/>
      <c r="KBE274" s="22"/>
      <c r="KBF274" s="22"/>
      <c r="KBG274" s="22"/>
      <c r="KBH274" s="22"/>
      <c r="KBI274" s="22"/>
      <c r="KBJ274" s="22"/>
      <c r="KBK274" s="22"/>
      <c r="KBL274" s="22"/>
      <c r="KBM274" s="22"/>
      <c r="KBN274" s="22"/>
      <c r="KBO274" s="22"/>
      <c r="KBP274" s="22"/>
      <c r="KBQ274" s="22"/>
      <c r="KBR274" s="22"/>
      <c r="KBS274" s="22"/>
      <c r="KBT274" s="22"/>
      <c r="KBU274" s="22"/>
      <c r="KBV274" s="22"/>
      <c r="KBW274" s="22"/>
      <c r="KBX274" s="22"/>
      <c r="KBY274" s="22"/>
      <c r="KBZ274" s="22"/>
      <c r="KCA274" s="22"/>
      <c r="KCB274" s="22"/>
      <c r="KCC274" s="22"/>
      <c r="KCD274" s="22"/>
      <c r="KCE274" s="22"/>
      <c r="KCF274" s="22"/>
      <c r="KCG274" s="22"/>
      <c r="KCH274" s="22"/>
      <c r="KCI274" s="22"/>
      <c r="KCJ274" s="22"/>
      <c r="KCK274" s="22"/>
      <c r="KCL274" s="22"/>
      <c r="KCM274" s="22"/>
      <c r="KCN274" s="22"/>
      <c r="KCO274" s="22"/>
      <c r="KCP274" s="22"/>
      <c r="KCQ274" s="22"/>
      <c r="KCR274" s="22"/>
      <c r="KCS274" s="22"/>
      <c r="KCT274" s="22"/>
      <c r="KCU274" s="22"/>
      <c r="KCV274" s="22"/>
      <c r="KCW274" s="22"/>
      <c r="KCX274" s="22"/>
      <c r="KCY274" s="22"/>
      <c r="KCZ274" s="22"/>
      <c r="KDA274" s="22"/>
      <c r="KDB274" s="22"/>
      <c r="KDC274" s="22"/>
      <c r="KDD274" s="22"/>
      <c r="KDE274" s="22"/>
      <c r="KDF274" s="22"/>
      <c r="KDG274" s="22"/>
      <c r="KDH274" s="22"/>
      <c r="KDI274" s="22"/>
      <c r="KDJ274" s="22"/>
      <c r="KDK274" s="22"/>
      <c r="KDL274" s="22"/>
      <c r="KDM274" s="22"/>
      <c r="KDN274" s="22"/>
      <c r="KDO274" s="22"/>
      <c r="KDP274" s="22"/>
      <c r="KDQ274" s="22"/>
      <c r="KDR274" s="22"/>
      <c r="KDS274" s="22"/>
      <c r="KDT274" s="22"/>
      <c r="KDU274" s="22"/>
      <c r="KDV274" s="22"/>
      <c r="KDW274" s="22"/>
      <c r="KDX274" s="22"/>
      <c r="KDY274" s="22"/>
      <c r="KDZ274" s="22"/>
      <c r="KEA274" s="22"/>
      <c r="KEB274" s="22"/>
      <c r="KEC274" s="22"/>
      <c r="KED274" s="22"/>
      <c r="KEE274" s="22"/>
      <c r="KEF274" s="22"/>
      <c r="KEG274" s="22"/>
      <c r="KEH274" s="22"/>
      <c r="KEI274" s="22"/>
      <c r="KEJ274" s="22"/>
      <c r="KEK274" s="22"/>
      <c r="KEL274" s="22"/>
      <c r="KEM274" s="22"/>
      <c r="KEN274" s="22"/>
      <c r="KEO274" s="22"/>
      <c r="KEP274" s="22"/>
      <c r="KEQ274" s="22"/>
      <c r="KER274" s="22"/>
      <c r="KES274" s="22"/>
      <c r="KET274" s="22"/>
      <c r="KEU274" s="22"/>
      <c r="KEV274" s="22"/>
      <c r="KEW274" s="22"/>
      <c r="KEX274" s="22"/>
      <c r="KEY274" s="22"/>
      <c r="KEZ274" s="22"/>
      <c r="KFA274" s="22"/>
      <c r="KFB274" s="22"/>
      <c r="KFC274" s="22"/>
      <c r="KFD274" s="22"/>
      <c r="KFE274" s="22"/>
      <c r="KFF274" s="22"/>
      <c r="KFG274" s="22"/>
      <c r="KFH274" s="22"/>
      <c r="KFI274" s="22"/>
      <c r="KFJ274" s="22"/>
      <c r="KFK274" s="22"/>
      <c r="KFL274" s="22"/>
      <c r="KFM274" s="22"/>
      <c r="KFN274" s="22"/>
      <c r="KFO274" s="22"/>
      <c r="KFP274" s="22"/>
      <c r="KFQ274" s="22"/>
      <c r="KFR274" s="22"/>
      <c r="KFS274" s="22"/>
      <c r="KFT274" s="22"/>
      <c r="KFU274" s="22"/>
      <c r="KFV274" s="22"/>
      <c r="KFW274" s="22"/>
      <c r="KFX274" s="22"/>
      <c r="KFY274" s="22"/>
      <c r="KFZ274" s="22"/>
      <c r="KGA274" s="22"/>
      <c r="KGB274" s="22"/>
      <c r="KGC274" s="22"/>
      <c r="KGD274" s="22"/>
      <c r="KGE274" s="22"/>
      <c r="KGF274" s="22"/>
      <c r="KGG274" s="22"/>
      <c r="KGH274" s="22"/>
      <c r="KGI274" s="22"/>
      <c r="KGJ274" s="22"/>
      <c r="KGK274" s="22"/>
      <c r="KGL274" s="22"/>
      <c r="KGM274" s="22"/>
      <c r="KGN274" s="22"/>
      <c r="KGO274" s="22"/>
      <c r="KGP274" s="22"/>
      <c r="KGQ274" s="22"/>
      <c r="KGR274" s="22"/>
      <c r="KGS274" s="22"/>
      <c r="KGT274" s="22"/>
      <c r="KGU274" s="22"/>
      <c r="KGV274" s="22"/>
      <c r="KGW274" s="22"/>
      <c r="KGX274" s="22"/>
      <c r="KGY274" s="22"/>
      <c r="KGZ274" s="22"/>
      <c r="KHA274" s="22"/>
      <c r="KHB274" s="22"/>
      <c r="KHC274" s="22"/>
      <c r="KHD274" s="22"/>
      <c r="KHE274" s="22"/>
      <c r="KHF274" s="22"/>
      <c r="KHG274" s="22"/>
      <c r="KHH274" s="22"/>
      <c r="KHI274" s="22"/>
      <c r="KHJ274" s="22"/>
      <c r="KHK274" s="22"/>
      <c r="KHL274" s="22"/>
      <c r="KHM274" s="22"/>
      <c r="KHN274" s="22"/>
      <c r="KHO274" s="22"/>
      <c r="KHP274" s="22"/>
      <c r="KHQ274" s="22"/>
      <c r="KHR274" s="22"/>
      <c r="KHS274" s="22"/>
      <c r="KHT274" s="22"/>
      <c r="KHU274" s="22"/>
      <c r="KHV274" s="22"/>
      <c r="KHW274" s="22"/>
      <c r="KHX274" s="22"/>
      <c r="KHY274" s="22"/>
      <c r="KHZ274" s="22"/>
      <c r="KIA274" s="22"/>
      <c r="KIB274" s="22"/>
      <c r="KIC274" s="22"/>
      <c r="KID274" s="22"/>
      <c r="KIE274" s="22"/>
      <c r="KIF274" s="22"/>
      <c r="KIG274" s="22"/>
      <c r="KIH274" s="22"/>
      <c r="KII274" s="22"/>
      <c r="KIJ274" s="22"/>
      <c r="KIK274" s="22"/>
      <c r="KIL274" s="22"/>
      <c r="KIM274" s="22"/>
      <c r="KIN274" s="22"/>
      <c r="KIO274" s="22"/>
      <c r="KIP274" s="22"/>
      <c r="KIQ274" s="22"/>
      <c r="KIR274" s="22"/>
      <c r="KIS274" s="22"/>
      <c r="KIT274" s="22"/>
      <c r="KIU274" s="22"/>
      <c r="KIV274" s="22"/>
      <c r="KIW274" s="22"/>
      <c r="KIX274" s="22"/>
      <c r="KIY274" s="22"/>
      <c r="KIZ274" s="22"/>
      <c r="KJA274" s="22"/>
      <c r="KJB274" s="22"/>
      <c r="KJC274" s="22"/>
      <c r="KJD274" s="22"/>
      <c r="KJE274" s="22"/>
      <c r="KJF274" s="22"/>
      <c r="KJG274" s="22"/>
      <c r="KJH274" s="22"/>
      <c r="KJI274" s="22"/>
      <c r="KJJ274" s="22"/>
      <c r="KJK274" s="22"/>
      <c r="KJL274" s="22"/>
      <c r="KJM274" s="22"/>
      <c r="KJN274" s="22"/>
      <c r="KJO274" s="22"/>
      <c r="KJP274" s="22"/>
      <c r="KJQ274" s="22"/>
      <c r="KJR274" s="22"/>
      <c r="KJS274" s="22"/>
      <c r="KJT274" s="22"/>
      <c r="KJU274" s="22"/>
      <c r="KJV274" s="22"/>
      <c r="KJW274" s="22"/>
      <c r="KJX274" s="22"/>
      <c r="KJY274" s="22"/>
      <c r="KJZ274" s="22"/>
      <c r="KKA274" s="22"/>
      <c r="KKB274" s="22"/>
      <c r="KKC274" s="22"/>
      <c r="KKD274" s="22"/>
      <c r="KKE274" s="22"/>
      <c r="KKF274" s="22"/>
      <c r="KKG274" s="22"/>
      <c r="KKH274" s="22"/>
      <c r="KKI274" s="22"/>
      <c r="KKJ274" s="22"/>
      <c r="KKK274" s="22"/>
      <c r="KKL274" s="22"/>
      <c r="KKM274" s="22"/>
      <c r="KKN274" s="22"/>
      <c r="KKO274" s="22"/>
      <c r="KKP274" s="22"/>
      <c r="KKQ274" s="22"/>
      <c r="KKR274" s="22"/>
      <c r="KKS274" s="22"/>
      <c r="KKT274" s="22"/>
      <c r="KKU274" s="22"/>
      <c r="KKV274" s="22"/>
      <c r="KKW274" s="22"/>
      <c r="KKX274" s="22"/>
      <c r="KKY274" s="22"/>
      <c r="KKZ274" s="22"/>
      <c r="KLA274" s="22"/>
      <c r="KLB274" s="22"/>
      <c r="KLC274" s="22"/>
      <c r="KLD274" s="22"/>
      <c r="KLE274" s="22"/>
      <c r="KLF274" s="22"/>
      <c r="KLG274" s="22"/>
      <c r="KLH274" s="22"/>
      <c r="KLI274" s="22"/>
      <c r="KLJ274" s="22"/>
      <c r="KLK274" s="22"/>
      <c r="KLL274" s="22"/>
      <c r="KLM274" s="22"/>
      <c r="KLN274" s="22"/>
      <c r="KLO274" s="22"/>
      <c r="KLP274" s="22"/>
      <c r="KLQ274" s="22"/>
      <c r="KLR274" s="22"/>
      <c r="KLS274" s="22"/>
      <c r="KLT274" s="22"/>
      <c r="KLU274" s="22"/>
      <c r="KLV274" s="22"/>
      <c r="KLW274" s="22"/>
      <c r="KLX274" s="22"/>
      <c r="KLY274" s="22"/>
      <c r="KLZ274" s="22"/>
      <c r="KMA274" s="22"/>
      <c r="KMB274" s="22"/>
      <c r="KMC274" s="22"/>
      <c r="KMD274" s="22"/>
      <c r="KME274" s="22"/>
      <c r="KMF274" s="22"/>
      <c r="KMG274" s="22"/>
      <c r="KMH274" s="22"/>
      <c r="KMI274" s="22"/>
      <c r="KMJ274" s="22"/>
      <c r="KMK274" s="22"/>
      <c r="KML274" s="22"/>
      <c r="KMM274" s="22"/>
      <c r="KMN274" s="22"/>
      <c r="KMO274" s="22"/>
      <c r="KMP274" s="22"/>
      <c r="KMQ274" s="22"/>
      <c r="KMR274" s="22"/>
      <c r="KMS274" s="22"/>
      <c r="KMT274" s="22"/>
      <c r="KMU274" s="22"/>
      <c r="KMV274" s="22"/>
      <c r="KMW274" s="22"/>
      <c r="KMX274" s="22"/>
      <c r="KMY274" s="22"/>
      <c r="KMZ274" s="22"/>
      <c r="KNA274" s="22"/>
      <c r="KNB274" s="22"/>
      <c r="KNC274" s="22"/>
      <c r="KND274" s="22"/>
      <c r="KNE274" s="22"/>
      <c r="KNF274" s="22"/>
      <c r="KNG274" s="22"/>
      <c r="KNH274" s="22"/>
      <c r="KNI274" s="22"/>
      <c r="KNJ274" s="22"/>
      <c r="KNK274" s="22"/>
      <c r="KNL274" s="22"/>
      <c r="KNM274" s="22"/>
      <c r="KNN274" s="22"/>
      <c r="KNO274" s="22"/>
      <c r="KNP274" s="22"/>
      <c r="KNQ274" s="22"/>
      <c r="KNR274" s="22"/>
      <c r="KNS274" s="22"/>
      <c r="KNT274" s="22"/>
      <c r="KNU274" s="22"/>
      <c r="KNV274" s="22"/>
      <c r="KNW274" s="22"/>
      <c r="KNX274" s="22"/>
      <c r="KNY274" s="22"/>
      <c r="KNZ274" s="22"/>
      <c r="KOA274" s="22"/>
      <c r="KOB274" s="22"/>
      <c r="KOC274" s="22"/>
      <c r="KOD274" s="22"/>
      <c r="KOE274" s="22"/>
      <c r="KOF274" s="22"/>
      <c r="KOG274" s="22"/>
      <c r="KOH274" s="22"/>
      <c r="KOI274" s="22"/>
      <c r="KOJ274" s="22"/>
      <c r="KOK274" s="22"/>
      <c r="KOL274" s="22"/>
      <c r="KOM274" s="22"/>
      <c r="KON274" s="22"/>
      <c r="KOO274" s="22"/>
      <c r="KOP274" s="22"/>
      <c r="KOQ274" s="22"/>
      <c r="KOR274" s="22"/>
      <c r="KOS274" s="22"/>
      <c r="KOT274" s="22"/>
      <c r="KOU274" s="22"/>
      <c r="KOV274" s="22"/>
      <c r="KOW274" s="22"/>
      <c r="KOX274" s="22"/>
      <c r="KOY274" s="22"/>
      <c r="KOZ274" s="22"/>
      <c r="KPA274" s="22"/>
      <c r="KPB274" s="22"/>
      <c r="KPC274" s="22"/>
      <c r="KPD274" s="22"/>
      <c r="KPE274" s="22"/>
      <c r="KPF274" s="22"/>
      <c r="KPG274" s="22"/>
      <c r="KPH274" s="22"/>
      <c r="KPI274" s="22"/>
      <c r="KPJ274" s="22"/>
      <c r="KPK274" s="22"/>
      <c r="KPL274" s="22"/>
      <c r="KPM274" s="22"/>
      <c r="KPN274" s="22"/>
      <c r="KPO274" s="22"/>
      <c r="KPP274" s="22"/>
      <c r="KPQ274" s="22"/>
      <c r="KPR274" s="22"/>
      <c r="KPS274" s="22"/>
      <c r="KPT274" s="22"/>
      <c r="KPU274" s="22"/>
      <c r="KPV274" s="22"/>
      <c r="KPW274" s="22"/>
      <c r="KPX274" s="22"/>
      <c r="KPY274" s="22"/>
      <c r="KPZ274" s="22"/>
      <c r="KQA274" s="22"/>
      <c r="KQB274" s="22"/>
      <c r="KQC274" s="22"/>
      <c r="KQD274" s="22"/>
      <c r="KQE274" s="22"/>
      <c r="KQF274" s="22"/>
      <c r="KQG274" s="22"/>
      <c r="KQH274" s="22"/>
      <c r="KQI274" s="22"/>
      <c r="KQJ274" s="22"/>
      <c r="KQK274" s="22"/>
      <c r="KQL274" s="22"/>
      <c r="KQM274" s="22"/>
      <c r="KQN274" s="22"/>
      <c r="KQO274" s="22"/>
      <c r="KQP274" s="22"/>
      <c r="KQQ274" s="22"/>
      <c r="KQR274" s="22"/>
      <c r="KQS274" s="22"/>
      <c r="KQT274" s="22"/>
      <c r="KQU274" s="22"/>
      <c r="KQV274" s="22"/>
      <c r="KQW274" s="22"/>
      <c r="KQX274" s="22"/>
      <c r="KQY274" s="22"/>
      <c r="KQZ274" s="22"/>
      <c r="KRA274" s="22"/>
      <c r="KRB274" s="22"/>
      <c r="KRC274" s="22"/>
      <c r="KRD274" s="22"/>
      <c r="KRE274" s="22"/>
      <c r="KRF274" s="22"/>
      <c r="KRG274" s="22"/>
      <c r="KRH274" s="22"/>
      <c r="KRI274" s="22"/>
      <c r="KRJ274" s="22"/>
      <c r="KRK274" s="22"/>
      <c r="KRL274" s="22"/>
      <c r="KRM274" s="22"/>
      <c r="KRN274" s="22"/>
      <c r="KRO274" s="22"/>
      <c r="KRP274" s="22"/>
      <c r="KRQ274" s="22"/>
      <c r="KRR274" s="22"/>
      <c r="KRS274" s="22"/>
      <c r="KRT274" s="22"/>
      <c r="KRU274" s="22"/>
      <c r="KRV274" s="22"/>
      <c r="KRW274" s="22"/>
      <c r="KRX274" s="22"/>
      <c r="KRY274" s="22"/>
      <c r="KRZ274" s="22"/>
      <c r="KSA274" s="22"/>
      <c r="KSB274" s="22"/>
      <c r="KSC274" s="22"/>
      <c r="KSD274" s="22"/>
      <c r="KSE274" s="22"/>
      <c r="KSF274" s="22"/>
      <c r="KSG274" s="22"/>
      <c r="KSH274" s="22"/>
      <c r="KSI274" s="22"/>
      <c r="KSJ274" s="22"/>
      <c r="KSK274" s="22"/>
      <c r="KSL274" s="22"/>
      <c r="KSM274" s="22"/>
      <c r="KSN274" s="22"/>
      <c r="KSO274" s="22"/>
      <c r="KSP274" s="22"/>
      <c r="KSQ274" s="22"/>
      <c r="KSR274" s="22"/>
      <c r="KSS274" s="22"/>
      <c r="KST274" s="22"/>
      <c r="KSU274" s="22"/>
      <c r="KSV274" s="22"/>
      <c r="KSW274" s="22"/>
      <c r="KSX274" s="22"/>
      <c r="KSY274" s="22"/>
      <c r="KSZ274" s="22"/>
      <c r="KTA274" s="22"/>
      <c r="KTB274" s="22"/>
      <c r="KTC274" s="22"/>
      <c r="KTD274" s="22"/>
      <c r="KTE274" s="22"/>
      <c r="KTF274" s="22"/>
      <c r="KTG274" s="22"/>
      <c r="KTH274" s="22"/>
      <c r="KTI274" s="22"/>
      <c r="KTJ274" s="22"/>
      <c r="KTK274" s="22"/>
      <c r="KTL274" s="22"/>
      <c r="KTM274" s="22"/>
      <c r="KTN274" s="22"/>
      <c r="KTO274" s="22"/>
      <c r="KTP274" s="22"/>
      <c r="KTQ274" s="22"/>
      <c r="KTR274" s="22"/>
      <c r="KTS274" s="22"/>
      <c r="KTT274" s="22"/>
      <c r="KTU274" s="22"/>
      <c r="KTV274" s="22"/>
      <c r="KTW274" s="22"/>
      <c r="KTX274" s="22"/>
      <c r="KTY274" s="22"/>
      <c r="KTZ274" s="22"/>
      <c r="KUA274" s="22"/>
      <c r="KUB274" s="22"/>
      <c r="KUC274" s="22"/>
      <c r="KUD274" s="22"/>
      <c r="KUE274" s="22"/>
      <c r="KUF274" s="22"/>
      <c r="KUG274" s="22"/>
      <c r="KUH274" s="22"/>
      <c r="KUI274" s="22"/>
      <c r="KUJ274" s="22"/>
      <c r="KUK274" s="22"/>
      <c r="KUL274" s="22"/>
      <c r="KUM274" s="22"/>
      <c r="KUN274" s="22"/>
      <c r="KUO274" s="22"/>
      <c r="KUP274" s="22"/>
      <c r="KUQ274" s="22"/>
      <c r="KUR274" s="22"/>
      <c r="KUS274" s="22"/>
      <c r="KUT274" s="22"/>
      <c r="KUU274" s="22"/>
      <c r="KUV274" s="22"/>
      <c r="KUW274" s="22"/>
      <c r="KUX274" s="22"/>
      <c r="KUY274" s="22"/>
      <c r="KUZ274" s="22"/>
      <c r="KVA274" s="22"/>
      <c r="KVB274" s="22"/>
      <c r="KVC274" s="22"/>
      <c r="KVD274" s="22"/>
      <c r="KVE274" s="22"/>
      <c r="KVF274" s="22"/>
      <c r="KVG274" s="22"/>
      <c r="KVH274" s="22"/>
      <c r="KVI274" s="22"/>
      <c r="KVJ274" s="22"/>
      <c r="KVK274" s="22"/>
      <c r="KVL274" s="22"/>
      <c r="KVM274" s="22"/>
      <c r="KVN274" s="22"/>
      <c r="KVO274" s="22"/>
      <c r="KVP274" s="22"/>
      <c r="KVQ274" s="22"/>
      <c r="KVR274" s="22"/>
      <c r="KVS274" s="22"/>
      <c r="KVT274" s="22"/>
      <c r="KVU274" s="22"/>
      <c r="KVV274" s="22"/>
      <c r="KVW274" s="22"/>
      <c r="KVX274" s="22"/>
      <c r="KVY274" s="22"/>
      <c r="KVZ274" s="22"/>
      <c r="KWA274" s="22"/>
      <c r="KWB274" s="22"/>
      <c r="KWC274" s="22"/>
      <c r="KWD274" s="22"/>
      <c r="KWE274" s="22"/>
      <c r="KWF274" s="22"/>
      <c r="KWG274" s="22"/>
      <c r="KWH274" s="22"/>
      <c r="KWI274" s="22"/>
      <c r="KWJ274" s="22"/>
      <c r="KWK274" s="22"/>
      <c r="KWL274" s="22"/>
      <c r="KWM274" s="22"/>
      <c r="KWN274" s="22"/>
      <c r="KWO274" s="22"/>
      <c r="KWP274" s="22"/>
      <c r="KWQ274" s="22"/>
      <c r="KWR274" s="22"/>
      <c r="KWS274" s="22"/>
      <c r="KWT274" s="22"/>
      <c r="KWU274" s="22"/>
      <c r="KWV274" s="22"/>
      <c r="KWW274" s="22"/>
      <c r="KWX274" s="22"/>
      <c r="KWY274" s="22"/>
      <c r="KWZ274" s="22"/>
      <c r="KXA274" s="22"/>
      <c r="KXB274" s="22"/>
      <c r="KXC274" s="22"/>
      <c r="KXD274" s="22"/>
      <c r="KXE274" s="22"/>
      <c r="KXF274" s="22"/>
      <c r="KXG274" s="22"/>
      <c r="KXH274" s="22"/>
      <c r="KXI274" s="22"/>
      <c r="KXJ274" s="22"/>
      <c r="KXK274" s="22"/>
      <c r="KXL274" s="22"/>
      <c r="KXM274" s="22"/>
      <c r="KXN274" s="22"/>
      <c r="KXO274" s="22"/>
      <c r="KXP274" s="22"/>
      <c r="KXQ274" s="22"/>
      <c r="KXR274" s="22"/>
      <c r="KXS274" s="22"/>
      <c r="KXT274" s="22"/>
      <c r="KXU274" s="22"/>
      <c r="KXV274" s="22"/>
      <c r="KXW274" s="22"/>
      <c r="KXX274" s="22"/>
      <c r="KXY274" s="22"/>
      <c r="KXZ274" s="22"/>
      <c r="KYA274" s="22"/>
      <c r="KYB274" s="22"/>
      <c r="KYC274" s="22"/>
      <c r="KYD274" s="22"/>
      <c r="KYE274" s="22"/>
      <c r="KYF274" s="22"/>
      <c r="KYG274" s="22"/>
      <c r="KYH274" s="22"/>
      <c r="KYI274" s="22"/>
      <c r="KYJ274" s="22"/>
      <c r="KYK274" s="22"/>
      <c r="KYL274" s="22"/>
      <c r="KYM274" s="22"/>
      <c r="KYN274" s="22"/>
      <c r="KYO274" s="22"/>
      <c r="KYP274" s="22"/>
      <c r="KYQ274" s="22"/>
      <c r="KYR274" s="22"/>
      <c r="KYS274" s="22"/>
      <c r="KYT274" s="22"/>
      <c r="KYU274" s="22"/>
      <c r="KYV274" s="22"/>
      <c r="KYW274" s="22"/>
      <c r="KYX274" s="22"/>
      <c r="KYY274" s="22"/>
      <c r="KYZ274" s="22"/>
      <c r="KZA274" s="22"/>
      <c r="KZB274" s="22"/>
      <c r="KZC274" s="22"/>
      <c r="KZD274" s="22"/>
      <c r="KZE274" s="22"/>
      <c r="KZF274" s="22"/>
      <c r="KZG274" s="22"/>
      <c r="KZH274" s="22"/>
      <c r="KZI274" s="22"/>
      <c r="KZJ274" s="22"/>
      <c r="KZK274" s="22"/>
      <c r="KZL274" s="22"/>
      <c r="KZM274" s="22"/>
      <c r="KZN274" s="22"/>
      <c r="KZO274" s="22"/>
      <c r="KZP274" s="22"/>
      <c r="KZQ274" s="22"/>
      <c r="KZR274" s="22"/>
      <c r="KZS274" s="22"/>
      <c r="KZT274" s="22"/>
      <c r="KZU274" s="22"/>
      <c r="KZV274" s="22"/>
      <c r="KZW274" s="22"/>
      <c r="KZX274" s="22"/>
      <c r="KZY274" s="22"/>
      <c r="KZZ274" s="22"/>
      <c r="LAA274" s="22"/>
      <c r="LAB274" s="22"/>
      <c r="LAC274" s="22"/>
      <c r="LAD274" s="22"/>
      <c r="LAE274" s="22"/>
      <c r="LAF274" s="22"/>
      <c r="LAG274" s="22"/>
      <c r="LAH274" s="22"/>
      <c r="LAI274" s="22"/>
      <c r="LAJ274" s="22"/>
      <c r="LAK274" s="22"/>
      <c r="LAL274" s="22"/>
      <c r="LAM274" s="22"/>
      <c r="LAN274" s="22"/>
      <c r="LAO274" s="22"/>
      <c r="LAP274" s="22"/>
      <c r="LAQ274" s="22"/>
      <c r="LAR274" s="22"/>
      <c r="LAS274" s="22"/>
      <c r="LAT274" s="22"/>
      <c r="LAU274" s="22"/>
      <c r="LAV274" s="22"/>
      <c r="LAW274" s="22"/>
      <c r="LAX274" s="22"/>
      <c r="LAY274" s="22"/>
      <c r="LAZ274" s="22"/>
      <c r="LBA274" s="22"/>
      <c r="LBB274" s="22"/>
      <c r="LBC274" s="22"/>
      <c r="LBD274" s="22"/>
      <c r="LBE274" s="22"/>
      <c r="LBF274" s="22"/>
      <c r="LBG274" s="22"/>
      <c r="LBH274" s="22"/>
      <c r="LBI274" s="22"/>
      <c r="LBJ274" s="22"/>
      <c r="LBK274" s="22"/>
      <c r="LBL274" s="22"/>
      <c r="LBM274" s="22"/>
      <c r="LBN274" s="22"/>
      <c r="LBO274" s="22"/>
      <c r="LBP274" s="22"/>
      <c r="LBQ274" s="22"/>
      <c r="LBR274" s="22"/>
      <c r="LBS274" s="22"/>
      <c r="LBT274" s="22"/>
      <c r="LBU274" s="22"/>
      <c r="LBV274" s="22"/>
      <c r="LBW274" s="22"/>
      <c r="LBX274" s="22"/>
      <c r="LBY274" s="22"/>
      <c r="LBZ274" s="22"/>
      <c r="LCA274" s="22"/>
      <c r="LCB274" s="22"/>
      <c r="LCC274" s="22"/>
      <c r="LCD274" s="22"/>
      <c r="LCE274" s="22"/>
      <c r="LCF274" s="22"/>
      <c r="LCG274" s="22"/>
      <c r="LCH274" s="22"/>
      <c r="LCI274" s="22"/>
      <c r="LCJ274" s="22"/>
      <c r="LCK274" s="22"/>
      <c r="LCL274" s="22"/>
      <c r="LCM274" s="22"/>
      <c r="LCN274" s="22"/>
      <c r="LCO274" s="22"/>
      <c r="LCP274" s="22"/>
      <c r="LCQ274" s="22"/>
      <c r="LCR274" s="22"/>
      <c r="LCS274" s="22"/>
      <c r="LCT274" s="22"/>
      <c r="LCU274" s="22"/>
      <c r="LCV274" s="22"/>
      <c r="LCW274" s="22"/>
      <c r="LCX274" s="22"/>
      <c r="LCY274" s="22"/>
      <c r="LCZ274" s="22"/>
      <c r="LDA274" s="22"/>
      <c r="LDB274" s="22"/>
      <c r="LDC274" s="22"/>
      <c r="LDD274" s="22"/>
      <c r="LDE274" s="22"/>
      <c r="LDF274" s="22"/>
      <c r="LDG274" s="22"/>
      <c r="LDH274" s="22"/>
      <c r="LDI274" s="22"/>
      <c r="LDJ274" s="22"/>
      <c r="LDK274" s="22"/>
      <c r="LDL274" s="22"/>
      <c r="LDM274" s="22"/>
      <c r="LDN274" s="22"/>
      <c r="LDO274" s="22"/>
      <c r="LDP274" s="22"/>
      <c r="LDQ274" s="22"/>
      <c r="LDR274" s="22"/>
      <c r="LDS274" s="22"/>
      <c r="LDT274" s="22"/>
      <c r="LDU274" s="22"/>
      <c r="LDV274" s="22"/>
      <c r="LDW274" s="22"/>
      <c r="LDX274" s="22"/>
      <c r="LDY274" s="22"/>
      <c r="LDZ274" s="22"/>
      <c r="LEA274" s="22"/>
      <c r="LEB274" s="22"/>
      <c r="LEC274" s="22"/>
      <c r="LED274" s="22"/>
      <c r="LEE274" s="22"/>
      <c r="LEF274" s="22"/>
      <c r="LEG274" s="22"/>
      <c r="LEH274" s="22"/>
      <c r="LEI274" s="22"/>
      <c r="LEJ274" s="22"/>
      <c r="LEK274" s="22"/>
      <c r="LEL274" s="22"/>
      <c r="LEM274" s="22"/>
      <c r="LEN274" s="22"/>
      <c r="LEO274" s="22"/>
      <c r="LEP274" s="22"/>
      <c r="LEQ274" s="22"/>
      <c r="LER274" s="22"/>
      <c r="LES274" s="22"/>
      <c r="LET274" s="22"/>
      <c r="LEU274" s="22"/>
      <c r="LEV274" s="22"/>
      <c r="LEW274" s="22"/>
      <c r="LEX274" s="22"/>
      <c r="LEY274" s="22"/>
      <c r="LEZ274" s="22"/>
      <c r="LFA274" s="22"/>
      <c r="LFB274" s="22"/>
      <c r="LFC274" s="22"/>
      <c r="LFD274" s="22"/>
      <c r="LFE274" s="22"/>
      <c r="LFF274" s="22"/>
      <c r="LFG274" s="22"/>
      <c r="LFH274" s="22"/>
      <c r="LFI274" s="22"/>
      <c r="LFJ274" s="22"/>
      <c r="LFK274" s="22"/>
      <c r="LFL274" s="22"/>
      <c r="LFM274" s="22"/>
      <c r="LFN274" s="22"/>
      <c r="LFO274" s="22"/>
      <c r="LFP274" s="22"/>
      <c r="LFQ274" s="22"/>
      <c r="LFR274" s="22"/>
      <c r="LFS274" s="22"/>
      <c r="LFT274" s="22"/>
      <c r="LFU274" s="22"/>
      <c r="LFV274" s="22"/>
      <c r="LFW274" s="22"/>
      <c r="LFX274" s="22"/>
      <c r="LFY274" s="22"/>
      <c r="LFZ274" s="22"/>
      <c r="LGA274" s="22"/>
      <c r="LGB274" s="22"/>
      <c r="LGC274" s="22"/>
      <c r="LGD274" s="22"/>
      <c r="LGE274" s="22"/>
      <c r="LGF274" s="22"/>
      <c r="LGG274" s="22"/>
      <c r="LGH274" s="22"/>
      <c r="LGI274" s="22"/>
      <c r="LGJ274" s="22"/>
      <c r="LGK274" s="22"/>
      <c r="LGL274" s="22"/>
      <c r="LGM274" s="22"/>
      <c r="LGN274" s="22"/>
      <c r="LGO274" s="22"/>
      <c r="LGP274" s="22"/>
      <c r="LGQ274" s="22"/>
      <c r="LGR274" s="22"/>
      <c r="LGS274" s="22"/>
      <c r="LGT274" s="22"/>
      <c r="LGU274" s="22"/>
      <c r="LGV274" s="22"/>
      <c r="LGW274" s="22"/>
      <c r="LGX274" s="22"/>
      <c r="LGY274" s="22"/>
      <c r="LGZ274" s="22"/>
      <c r="LHA274" s="22"/>
      <c r="LHB274" s="22"/>
      <c r="LHC274" s="22"/>
      <c r="LHD274" s="22"/>
      <c r="LHE274" s="22"/>
      <c r="LHF274" s="22"/>
      <c r="LHG274" s="22"/>
      <c r="LHH274" s="22"/>
      <c r="LHI274" s="22"/>
      <c r="LHJ274" s="22"/>
      <c r="LHK274" s="22"/>
      <c r="LHL274" s="22"/>
      <c r="LHM274" s="22"/>
      <c r="LHN274" s="22"/>
      <c r="LHO274" s="22"/>
      <c r="LHP274" s="22"/>
      <c r="LHQ274" s="22"/>
      <c r="LHR274" s="22"/>
      <c r="LHS274" s="22"/>
      <c r="LHT274" s="22"/>
      <c r="LHU274" s="22"/>
      <c r="LHV274" s="22"/>
      <c r="LHW274" s="22"/>
      <c r="LHX274" s="22"/>
      <c r="LHY274" s="22"/>
      <c r="LHZ274" s="22"/>
      <c r="LIA274" s="22"/>
      <c r="LIB274" s="22"/>
      <c r="LIC274" s="22"/>
      <c r="LID274" s="22"/>
      <c r="LIE274" s="22"/>
      <c r="LIF274" s="22"/>
      <c r="LIG274" s="22"/>
      <c r="LIH274" s="22"/>
      <c r="LII274" s="22"/>
      <c r="LIJ274" s="22"/>
      <c r="LIK274" s="22"/>
      <c r="LIL274" s="22"/>
      <c r="LIM274" s="22"/>
      <c r="LIN274" s="22"/>
      <c r="LIO274" s="22"/>
      <c r="LIP274" s="22"/>
      <c r="LIQ274" s="22"/>
      <c r="LIR274" s="22"/>
      <c r="LIS274" s="22"/>
      <c r="LIT274" s="22"/>
      <c r="LIU274" s="22"/>
      <c r="LIV274" s="22"/>
      <c r="LIW274" s="22"/>
      <c r="LIX274" s="22"/>
      <c r="LIY274" s="22"/>
      <c r="LIZ274" s="22"/>
      <c r="LJA274" s="22"/>
      <c r="LJB274" s="22"/>
      <c r="LJC274" s="22"/>
      <c r="LJD274" s="22"/>
      <c r="LJE274" s="22"/>
      <c r="LJF274" s="22"/>
      <c r="LJG274" s="22"/>
      <c r="LJH274" s="22"/>
      <c r="LJI274" s="22"/>
      <c r="LJJ274" s="22"/>
      <c r="LJK274" s="22"/>
      <c r="LJL274" s="22"/>
      <c r="LJM274" s="22"/>
      <c r="LJN274" s="22"/>
      <c r="LJO274" s="22"/>
      <c r="LJP274" s="22"/>
      <c r="LJQ274" s="22"/>
      <c r="LJR274" s="22"/>
      <c r="LJS274" s="22"/>
      <c r="LJT274" s="22"/>
      <c r="LJU274" s="22"/>
      <c r="LJV274" s="22"/>
      <c r="LJW274" s="22"/>
      <c r="LJX274" s="22"/>
      <c r="LJY274" s="22"/>
      <c r="LJZ274" s="22"/>
      <c r="LKA274" s="22"/>
      <c r="LKB274" s="22"/>
      <c r="LKC274" s="22"/>
      <c r="LKD274" s="22"/>
      <c r="LKE274" s="22"/>
      <c r="LKF274" s="22"/>
      <c r="LKG274" s="22"/>
      <c r="LKH274" s="22"/>
      <c r="LKI274" s="22"/>
      <c r="LKJ274" s="22"/>
      <c r="LKK274" s="22"/>
      <c r="LKL274" s="22"/>
      <c r="LKM274" s="22"/>
      <c r="LKN274" s="22"/>
      <c r="LKO274" s="22"/>
      <c r="LKP274" s="22"/>
      <c r="LKQ274" s="22"/>
      <c r="LKR274" s="22"/>
      <c r="LKS274" s="22"/>
      <c r="LKT274" s="22"/>
      <c r="LKU274" s="22"/>
      <c r="LKV274" s="22"/>
      <c r="LKW274" s="22"/>
      <c r="LKX274" s="22"/>
      <c r="LKY274" s="22"/>
      <c r="LKZ274" s="22"/>
      <c r="LLA274" s="22"/>
      <c r="LLB274" s="22"/>
      <c r="LLC274" s="22"/>
      <c r="LLD274" s="22"/>
      <c r="LLE274" s="22"/>
      <c r="LLF274" s="22"/>
      <c r="LLG274" s="22"/>
      <c r="LLH274" s="22"/>
      <c r="LLI274" s="22"/>
      <c r="LLJ274" s="22"/>
      <c r="LLK274" s="22"/>
      <c r="LLL274" s="22"/>
      <c r="LLM274" s="22"/>
      <c r="LLN274" s="22"/>
      <c r="LLO274" s="22"/>
      <c r="LLP274" s="22"/>
      <c r="LLQ274" s="22"/>
      <c r="LLR274" s="22"/>
      <c r="LLS274" s="22"/>
      <c r="LLT274" s="22"/>
      <c r="LLU274" s="22"/>
      <c r="LLV274" s="22"/>
      <c r="LLW274" s="22"/>
      <c r="LLX274" s="22"/>
      <c r="LLY274" s="22"/>
      <c r="LLZ274" s="22"/>
      <c r="LMA274" s="22"/>
      <c r="LMB274" s="22"/>
      <c r="LMC274" s="22"/>
      <c r="LMD274" s="22"/>
      <c r="LME274" s="22"/>
      <c r="LMF274" s="22"/>
      <c r="LMG274" s="22"/>
      <c r="LMH274" s="22"/>
      <c r="LMI274" s="22"/>
      <c r="LMJ274" s="22"/>
      <c r="LMK274" s="22"/>
      <c r="LML274" s="22"/>
      <c r="LMM274" s="22"/>
      <c r="LMN274" s="22"/>
      <c r="LMO274" s="22"/>
      <c r="LMP274" s="22"/>
      <c r="LMQ274" s="22"/>
      <c r="LMR274" s="22"/>
      <c r="LMS274" s="22"/>
      <c r="LMT274" s="22"/>
      <c r="LMU274" s="22"/>
      <c r="LMV274" s="22"/>
      <c r="LMW274" s="22"/>
      <c r="LMX274" s="22"/>
      <c r="LMY274" s="22"/>
      <c r="LMZ274" s="22"/>
      <c r="LNA274" s="22"/>
      <c r="LNB274" s="22"/>
      <c r="LNC274" s="22"/>
      <c r="LND274" s="22"/>
      <c r="LNE274" s="22"/>
      <c r="LNF274" s="22"/>
      <c r="LNG274" s="22"/>
      <c r="LNH274" s="22"/>
      <c r="LNI274" s="22"/>
      <c r="LNJ274" s="22"/>
      <c r="LNK274" s="22"/>
      <c r="LNL274" s="22"/>
      <c r="LNM274" s="22"/>
      <c r="LNN274" s="22"/>
      <c r="LNO274" s="22"/>
      <c r="LNP274" s="22"/>
      <c r="LNQ274" s="22"/>
      <c r="LNR274" s="22"/>
      <c r="LNS274" s="22"/>
      <c r="LNT274" s="22"/>
      <c r="LNU274" s="22"/>
      <c r="LNV274" s="22"/>
      <c r="LNW274" s="22"/>
      <c r="LNX274" s="22"/>
      <c r="LNY274" s="22"/>
      <c r="LNZ274" s="22"/>
      <c r="LOA274" s="22"/>
      <c r="LOB274" s="22"/>
      <c r="LOC274" s="22"/>
      <c r="LOD274" s="22"/>
      <c r="LOE274" s="22"/>
      <c r="LOF274" s="22"/>
      <c r="LOG274" s="22"/>
      <c r="LOH274" s="22"/>
      <c r="LOI274" s="22"/>
      <c r="LOJ274" s="22"/>
      <c r="LOK274" s="22"/>
      <c r="LOL274" s="22"/>
      <c r="LOM274" s="22"/>
      <c r="LON274" s="22"/>
      <c r="LOO274" s="22"/>
      <c r="LOP274" s="22"/>
      <c r="LOQ274" s="22"/>
      <c r="LOR274" s="22"/>
      <c r="LOS274" s="22"/>
      <c r="LOT274" s="22"/>
      <c r="LOU274" s="22"/>
      <c r="LOV274" s="22"/>
      <c r="LOW274" s="22"/>
      <c r="LOX274" s="22"/>
      <c r="LOY274" s="22"/>
      <c r="LOZ274" s="22"/>
      <c r="LPA274" s="22"/>
      <c r="LPB274" s="22"/>
      <c r="LPC274" s="22"/>
      <c r="LPD274" s="22"/>
      <c r="LPE274" s="22"/>
      <c r="LPF274" s="22"/>
      <c r="LPG274" s="22"/>
      <c r="LPH274" s="22"/>
      <c r="LPI274" s="22"/>
      <c r="LPJ274" s="22"/>
      <c r="LPK274" s="22"/>
      <c r="LPL274" s="22"/>
      <c r="LPM274" s="22"/>
      <c r="LPN274" s="22"/>
      <c r="LPO274" s="22"/>
      <c r="LPP274" s="22"/>
      <c r="LPQ274" s="22"/>
      <c r="LPR274" s="22"/>
      <c r="LPS274" s="22"/>
      <c r="LPT274" s="22"/>
      <c r="LPU274" s="22"/>
      <c r="LPV274" s="22"/>
      <c r="LPW274" s="22"/>
      <c r="LPX274" s="22"/>
      <c r="LPY274" s="22"/>
      <c r="LPZ274" s="22"/>
      <c r="LQA274" s="22"/>
      <c r="LQB274" s="22"/>
      <c r="LQC274" s="22"/>
      <c r="LQD274" s="22"/>
      <c r="LQE274" s="22"/>
      <c r="LQF274" s="22"/>
      <c r="LQG274" s="22"/>
      <c r="LQH274" s="22"/>
      <c r="LQI274" s="22"/>
      <c r="LQJ274" s="22"/>
      <c r="LQK274" s="22"/>
      <c r="LQL274" s="22"/>
      <c r="LQM274" s="22"/>
      <c r="LQN274" s="22"/>
      <c r="LQO274" s="22"/>
      <c r="LQP274" s="22"/>
      <c r="LQQ274" s="22"/>
      <c r="LQR274" s="22"/>
      <c r="LQS274" s="22"/>
      <c r="LQT274" s="22"/>
      <c r="LQU274" s="22"/>
      <c r="LQV274" s="22"/>
      <c r="LQW274" s="22"/>
      <c r="LQX274" s="22"/>
      <c r="LQY274" s="22"/>
      <c r="LQZ274" s="22"/>
      <c r="LRA274" s="22"/>
      <c r="LRB274" s="22"/>
      <c r="LRC274" s="22"/>
      <c r="LRD274" s="22"/>
      <c r="LRE274" s="22"/>
      <c r="LRF274" s="22"/>
      <c r="LRG274" s="22"/>
      <c r="LRH274" s="22"/>
      <c r="LRI274" s="22"/>
      <c r="LRJ274" s="22"/>
      <c r="LRK274" s="22"/>
      <c r="LRL274" s="22"/>
      <c r="LRM274" s="22"/>
      <c r="LRN274" s="22"/>
      <c r="LRO274" s="22"/>
      <c r="LRP274" s="22"/>
      <c r="LRQ274" s="22"/>
      <c r="LRR274" s="22"/>
      <c r="LRS274" s="22"/>
      <c r="LRT274" s="22"/>
      <c r="LRU274" s="22"/>
      <c r="LRV274" s="22"/>
      <c r="LRW274" s="22"/>
      <c r="LRX274" s="22"/>
      <c r="LRY274" s="22"/>
      <c r="LRZ274" s="22"/>
      <c r="LSA274" s="22"/>
      <c r="LSB274" s="22"/>
      <c r="LSC274" s="22"/>
      <c r="LSD274" s="22"/>
      <c r="LSE274" s="22"/>
      <c r="LSF274" s="22"/>
      <c r="LSG274" s="22"/>
      <c r="LSH274" s="22"/>
      <c r="LSI274" s="22"/>
      <c r="LSJ274" s="22"/>
      <c r="LSK274" s="22"/>
      <c r="LSL274" s="22"/>
      <c r="LSM274" s="22"/>
      <c r="LSN274" s="22"/>
      <c r="LSO274" s="22"/>
      <c r="LSP274" s="22"/>
      <c r="LSQ274" s="22"/>
      <c r="LSR274" s="22"/>
      <c r="LSS274" s="22"/>
      <c r="LST274" s="22"/>
      <c r="LSU274" s="22"/>
      <c r="LSV274" s="22"/>
      <c r="LSW274" s="22"/>
      <c r="LSX274" s="22"/>
      <c r="LSY274" s="22"/>
      <c r="LSZ274" s="22"/>
      <c r="LTA274" s="22"/>
      <c r="LTB274" s="22"/>
      <c r="LTC274" s="22"/>
      <c r="LTD274" s="22"/>
      <c r="LTE274" s="22"/>
      <c r="LTF274" s="22"/>
      <c r="LTG274" s="22"/>
      <c r="LTH274" s="22"/>
      <c r="LTI274" s="22"/>
      <c r="LTJ274" s="22"/>
      <c r="LTK274" s="22"/>
      <c r="LTL274" s="22"/>
      <c r="LTM274" s="22"/>
      <c r="LTN274" s="22"/>
      <c r="LTO274" s="22"/>
      <c r="LTP274" s="22"/>
      <c r="LTQ274" s="22"/>
      <c r="LTR274" s="22"/>
      <c r="LTS274" s="22"/>
      <c r="LTT274" s="22"/>
      <c r="LTU274" s="22"/>
      <c r="LTV274" s="22"/>
      <c r="LTW274" s="22"/>
      <c r="LTX274" s="22"/>
      <c r="LTY274" s="22"/>
      <c r="LTZ274" s="22"/>
      <c r="LUA274" s="22"/>
      <c r="LUB274" s="22"/>
      <c r="LUC274" s="22"/>
      <c r="LUD274" s="22"/>
      <c r="LUE274" s="22"/>
      <c r="LUF274" s="22"/>
      <c r="LUG274" s="22"/>
      <c r="LUH274" s="22"/>
      <c r="LUI274" s="22"/>
      <c r="LUJ274" s="22"/>
      <c r="LUK274" s="22"/>
      <c r="LUL274" s="22"/>
      <c r="LUM274" s="22"/>
      <c r="LUN274" s="22"/>
      <c r="LUO274" s="22"/>
      <c r="LUP274" s="22"/>
      <c r="LUQ274" s="22"/>
      <c r="LUR274" s="22"/>
      <c r="LUS274" s="22"/>
      <c r="LUT274" s="22"/>
      <c r="LUU274" s="22"/>
      <c r="LUV274" s="22"/>
      <c r="LUW274" s="22"/>
      <c r="LUX274" s="22"/>
      <c r="LUY274" s="22"/>
      <c r="LUZ274" s="22"/>
      <c r="LVA274" s="22"/>
      <c r="LVB274" s="22"/>
      <c r="LVC274" s="22"/>
      <c r="LVD274" s="22"/>
      <c r="LVE274" s="22"/>
      <c r="LVF274" s="22"/>
      <c r="LVG274" s="22"/>
      <c r="LVH274" s="22"/>
      <c r="LVI274" s="22"/>
      <c r="LVJ274" s="22"/>
      <c r="LVK274" s="22"/>
      <c r="LVL274" s="22"/>
      <c r="LVM274" s="22"/>
      <c r="LVN274" s="22"/>
      <c r="LVO274" s="22"/>
      <c r="LVP274" s="22"/>
      <c r="LVQ274" s="22"/>
      <c r="LVR274" s="22"/>
      <c r="LVS274" s="22"/>
      <c r="LVT274" s="22"/>
      <c r="LVU274" s="22"/>
      <c r="LVV274" s="22"/>
      <c r="LVW274" s="22"/>
      <c r="LVX274" s="22"/>
      <c r="LVY274" s="22"/>
      <c r="LVZ274" s="22"/>
      <c r="LWA274" s="22"/>
      <c r="LWB274" s="22"/>
      <c r="LWC274" s="22"/>
      <c r="LWD274" s="22"/>
      <c r="LWE274" s="22"/>
      <c r="LWF274" s="22"/>
      <c r="LWG274" s="22"/>
      <c r="LWH274" s="22"/>
      <c r="LWI274" s="22"/>
      <c r="LWJ274" s="22"/>
      <c r="LWK274" s="22"/>
      <c r="LWL274" s="22"/>
      <c r="LWM274" s="22"/>
      <c r="LWN274" s="22"/>
      <c r="LWO274" s="22"/>
      <c r="LWP274" s="22"/>
      <c r="LWQ274" s="22"/>
      <c r="LWR274" s="22"/>
      <c r="LWS274" s="22"/>
      <c r="LWT274" s="22"/>
      <c r="LWU274" s="22"/>
      <c r="LWV274" s="22"/>
      <c r="LWW274" s="22"/>
      <c r="LWX274" s="22"/>
      <c r="LWY274" s="22"/>
      <c r="LWZ274" s="22"/>
      <c r="LXA274" s="22"/>
      <c r="LXB274" s="22"/>
      <c r="LXC274" s="22"/>
      <c r="LXD274" s="22"/>
      <c r="LXE274" s="22"/>
      <c r="LXF274" s="22"/>
      <c r="LXG274" s="22"/>
      <c r="LXH274" s="22"/>
      <c r="LXI274" s="22"/>
      <c r="LXJ274" s="22"/>
      <c r="LXK274" s="22"/>
      <c r="LXL274" s="22"/>
      <c r="LXM274" s="22"/>
      <c r="LXN274" s="22"/>
      <c r="LXO274" s="22"/>
      <c r="LXP274" s="22"/>
      <c r="LXQ274" s="22"/>
      <c r="LXR274" s="22"/>
      <c r="LXS274" s="22"/>
      <c r="LXT274" s="22"/>
      <c r="LXU274" s="22"/>
      <c r="LXV274" s="22"/>
      <c r="LXW274" s="22"/>
      <c r="LXX274" s="22"/>
      <c r="LXY274" s="22"/>
      <c r="LXZ274" s="22"/>
      <c r="LYA274" s="22"/>
      <c r="LYB274" s="22"/>
      <c r="LYC274" s="22"/>
      <c r="LYD274" s="22"/>
      <c r="LYE274" s="22"/>
      <c r="LYF274" s="22"/>
      <c r="LYG274" s="22"/>
      <c r="LYH274" s="22"/>
      <c r="LYI274" s="22"/>
      <c r="LYJ274" s="22"/>
      <c r="LYK274" s="22"/>
      <c r="LYL274" s="22"/>
      <c r="LYM274" s="22"/>
      <c r="LYN274" s="22"/>
      <c r="LYO274" s="22"/>
      <c r="LYP274" s="22"/>
      <c r="LYQ274" s="22"/>
      <c r="LYR274" s="22"/>
      <c r="LYS274" s="22"/>
      <c r="LYT274" s="22"/>
      <c r="LYU274" s="22"/>
      <c r="LYV274" s="22"/>
      <c r="LYW274" s="22"/>
      <c r="LYX274" s="22"/>
      <c r="LYY274" s="22"/>
      <c r="LYZ274" s="22"/>
      <c r="LZA274" s="22"/>
      <c r="LZB274" s="22"/>
      <c r="LZC274" s="22"/>
      <c r="LZD274" s="22"/>
      <c r="LZE274" s="22"/>
      <c r="LZF274" s="22"/>
      <c r="LZG274" s="22"/>
      <c r="LZH274" s="22"/>
      <c r="LZI274" s="22"/>
      <c r="LZJ274" s="22"/>
      <c r="LZK274" s="22"/>
      <c r="LZL274" s="22"/>
      <c r="LZM274" s="22"/>
      <c r="LZN274" s="22"/>
      <c r="LZO274" s="22"/>
      <c r="LZP274" s="22"/>
      <c r="LZQ274" s="22"/>
      <c r="LZR274" s="22"/>
      <c r="LZS274" s="22"/>
      <c r="LZT274" s="22"/>
      <c r="LZU274" s="22"/>
      <c r="LZV274" s="22"/>
      <c r="LZW274" s="22"/>
      <c r="LZX274" s="22"/>
      <c r="LZY274" s="22"/>
      <c r="LZZ274" s="22"/>
      <c r="MAA274" s="22"/>
      <c r="MAB274" s="22"/>
      <c r="MAC274" s="22"/>
      <c r="MAD274" s="22"/>
      <c r="MAE274" s="22"/>
      <c r="MAF274" s="22"/>
      <c r="MAG274" s="22"/>
      <c r="MAH274" s="22"/>
      <c r="MAI274" s="22"/>
      <c r="MAJ274" s="22"/>
      <c r="MAK274" s="22"/>
      <c r="MAL274" s="22"/>
      <c r="MAM274" s="22"/>
      <c r="MAN274" s="22"/>
      <c r="MAO274" s="22"/>
      <c r="MAP274" s="22"/>
      <c r="MAQ274" s="22"/>
      <c r="MAR274" s="22"/>
      <c r="MAS274" s="22"/>
      <c r="MAT274" s="22"/>
      <c r="MAU274" s="22"/>
      <c r="MAV274" s="22"/>
      <c r="MAW274" s="22"/>
      <c r="MAX274" s="22"/>
      <c r="MAY274" s="22"/>
      <c r="MAZ274" s="22"/>
      <c r="MBA274" s="22"/>
      <c r="MBB274" s="22"/>
      <c r="MBC274" s="22"/>
      <c r="MBD274" s="22"/>
      <c r="MBE274" s="22"/>
      <c r="MBF274" s="22"/>
      <c r="MBG274" s="22"/>
      <c r="MBH274" s="22"/>
      <c r="MBI274" s="22"/>
      <c r="MBJ274" s="22"/>
      <c r="MBK274" s="22"/>
      <c r="MBL274" s="22"/>
      <c r="MBM274" s="22"/>
      <c r="MBN274" s="22"/>
      <c r="MBO274" s="22"/>
      <c r="MBP274" s="22"/>
      <c r="MBQ274" s="22"/>
      <c r="MBR274" s="22"/>
      <c r="MBS274" s="22"/>
      <c r="MBT274" s="22"/>
      <c r="MBU274" s="22"/>
      <c r="MBV274" s="22"/>
      <c r="MBW274" s="22"/>
      <c r="MBX274" s="22"/>
      <c r="MBY274" s="22"/>
      <c r="MBZ274" s="22"/>
      <c r="MCA274" s="22"/>
      <c r="MCB274" s="22"/>
      <c r="MCC274" s="22"/>
      <c r="MCD274" s="22"/>
      <c r="MCE274" s="22"/>
      <c r="MCF274" s="22"/>
      <c r="MCG274" s="22"/>
      <c r="MCH274" s="22"/>
      <c r="MCI274" s="22"/>
      <c r="MCJ274" s="22"/>
      <c r="MCK274" s="22"/>
      <c r="MCL274" s="22"/>
      <c r="MCM274" s="22"/>
      <c r="MCN274" s="22"/>
      <c r="MCO274" s="22"/>
      <c r="MCP274" s="22"/>
      <c r="MCQ274" s="22"/>
      <c r="MCR274" s="22"/>
      <c r="MCS274" s="22"/>
      <c r="MCT274" s="22"/>
      <c r="MCU274" s="22"/>
      <c r="MCV274" s="22"/>
      <c r="MCW274" s="22"/>
      <c r="MCX274" s="22"/>
      <c r="MCY274" s="22"/>
      <c r="MCZ274" s="22"/>
      <c r="MDA274" s="22"/>
      <c r="MDB274" s="22"/>
      <c r="MDC274" s="22"/>
      <c r="MDD274" s="22"/>
      <c r="MDE274" s="22"/>
      <c r="MDF274" s="22"/>
      <c r="MDG274" s="22"/>
      <c r="MDH274" s="22"/>
      <c r="MDI274" s="22"/>
      <c r="MDJ274" s="22"/>
      <c r="MDK274" s="22"/>
      <c r="MDL274" s="22"/>
      <c r="MDM274" s="22"/>
      <c r="MDN274" s="22"/>
      <c r="MDO274" s="22"/>
      <c r="MDP274" s="22"/>
      <c r="MDQ274" s="22"/>
      <c r="MDR274" s="22"/>
      <c r="MDS274" s="22"/>
      <c r="MDT274" s="22"/>
      <c r="MDU274" s="22"/>
      <c r="MDV274" s="22"/>
      <c r="MDW274" s="22"/>
      <c r="MDX274" s="22"/>
      <c r="MDY274" s="22"/>
      <c r="MDZ274" s="22"/>
      <c r="MEA274" s="22"/>
      <c r="MEB274" s="22"/>
      <c r="MEC274" s="22"/>
      <c r="MED274" s="22"/>
      <c r="MEE274" s="22"/>
      <c r="MEF274" s="22"/>
      <c r="MEG274" s="22"/>
      <c r="MEH274" s="22"/>
      <c r="MEI274" s="22"/>
      <c r="MEJ274" s="22"/>
      <c r="MEK274" s="22"/>
      <c r="MEL274" s="22"/>
      <c r="MEM274" s="22"/>
      <c r="MEN274" s="22"/>
      <c r="MEO274" s="22"/>
      <c r="MEP274" s="22"/>
      <c r="MEQ274" s="22"/>
      <c r="MER274" s="22"/>
      <c r="MES274" s="22"/>
      <c r="MET274" s="22"/>
      <c r="MEU274" s="22"/>
      <c r="MEV274" s="22"/>
      <c r="MEW274" s="22"/>
      <c r="MEX274" s="22"/>
      <c r="MEY274" s="22"/>
      <c r="MEZ274" s="22"/>
      <c r="MFA274" s="22"/>
      <c r="MFB274" s="22"/>
      <c r="MFC274" s="22"/>
      <c r="MFD274" s="22"/>
      <c r="MFE274" s="22"/>
      <c r="MFF274" s="22"/>
      <c r="MFG274" s="22"/>
      <c r="MFH274" s="22"/>
      <c r="MFI274" s="22"/>
      <c r="MFJ274" s="22"/>
      <c r="MFK274" s="22"/>
      <c r="MFL274" s="22"/>
      <c r="MFM274" s="22"/>
      <c r="MFN274" s="22"/>
      <c r="MFO274" s="22"/>
      <c r="MFP274" s="22"/>
      <c r="MFQ274" s="22"/>
      <c r="MFR274" s="22"/>
      <c r="MFS274" s="22"/>
      <c r="MFT274" s="22"/>
      <c r="MFU274" s="22"/>
      <c r="MFV274" s="22"/>
      <c r="MFW274" s="22"/>
      <c r="MFX274" s="22"/>
      <c r="MFY274" s="22"/>
      <c r="MFZ274" s="22"/>
      <c r="MGA274" s="22"/>
      <c r="MGB274" s="22"/>
      <c r="MGC274" s="22"/>
      <c r="MGD274" s="22"/>
      <c r="MGE274" s="22"/>
      <c r="MGF274" s="22"/>
      <c r="MGG274" s="22"/>
      <c r="MGH274" s="22"/>
      <c r="MGI274" s="22"/>
      <c r="MGJ274" s="22"/>
      <c r="MGK274" s="22"/>
      <c r="MGL274" s="22"/>
      <c r="MGM274" s="22"/>
      <c r="MGN274" s="22"/>
      <c r="MGO274" s="22"/>
      <c r="MGP274" s="22"/>
      <c r="MGQ274" s="22"/>
      <c r="MGR274" s="22"/>
      <c r="MGS274" s="22"/>
      <c r="MGT274" s="22"/>
      <c r="MGU274" s="22"/>
      <c r="MGV274" s="22"/>
      <c r="MGW274" s="22"/>
      <c r="MGX274" s="22"/>
      <c r="MGY274" s="22"/>
      <c r="MGZ274" s="22"/>
      <c r="MHA274" s="22"/>
      <c r="MHB274" s="22"/>
      <c r="MHC274" s="22"/>
      <c r="MHD274" s="22"/>
      <c r="MHE274" s="22"/>
      <c r="MHF274" s="22"/>
      <c r="MHG274" s="22"/>
      <c r="MHH274" s="22"/>
      <c r="MHI274" s="22"/>
      <c r="MHJ274" s="22"/>
      <c r="MHK274" s="22"/>
      <c r="MHL274" s="22"/>
      <c r="MHM274" s="22"/>
      <c r="MHN274" s="22"/>
      <c r="MHO274" s="22"/>
      <c r="MHP274" s="22"/>
      <c r="MHQ274" s="22"/>
      <c r="MHR274" s="22"/>
      <c r="MHS274" s="22"/>
      <c r="MHT274" s="22"/>
      <c r="MHU274" s="22"/>
      <c r="MHV274" s="22"/>
      <c r="MHW274" s="22"/>
      <c r="MHX274" s="22"/>
      <c r="MHY274" s="22"/>
      <c r="MHZ274" s="22"/>
      <c r="MIA274" s="22"/>
      <c r="MIB274" s="22"/>
      <c r="MIC274" s="22"/>
      <c r="MID274" s="22"/>
      <c r="MIE274" s="22"/>
      <c r="MIF274" s="22"/>
      <c r="MIG274" s="22"/>
      <c r="MIH274" s="22"/>
      <c r="MII274" s="22"/>
      <c r="MIJ274" s="22"/>
      <c r="MIK274" s="22"/>
      <c r="MIL274" s="22"/>
      <c r="MIM274" s="22"/>
      <c r="MIN274" s="22"/>
      <c r="MIO274" s="22"/>
      <c r="MIP274" s="22"/>
      <c r="MIQ274" s="22"/>
      <c r="MIR274" s="22"/>
      <c r="MIS274" s="22"/>
      <c r="MIT274" s="22"/>
      <c r="MIU274" s="22"/>
      <c r="MIV274" s="22"/>
      <c r="MIW274" s="22"/>
      <c r="MIX274" s="22"/>
      <c r="MIY274" s="22"/>
      <c r="MIZ274" s="22"/>
      <c r="MJA274" s="22"/>
      <c r="MJB274" s="22"/>
      <c r="MJC274" s="22"/>
      <c r="MJD274" s="22"/>
      <c r="MJE274" s="22"/>
      <c r="MJF274" s="22"/>
      <c r="MJG274" s="22"/>
      <c r="MJH274" s="22"/>
      <c r="MJI274" s="22"/>
      <c r="MJJ274" s="22"/>
      <c r="MJK274" s="22"/>
      <c r="MJL274" s="22"/>
      <c r="MJM274" s="22"/>
      <c r="MJN274" s="22"/>
      <c r="MJO274" s="22"/>
      <c r="MJP274" s="22"/>
      <c r="MJQ274" s="22"/>
      <c r="MJR274" s="22"/>
      <c r="MJS274" s="22"/>
      <c r="MJT274" s="22"/>
      <c r="MJU274" s="22"/>
      <c r="MJV274" s="22"/>
      <c r="MJW274" s="22"/>
      <c r="MJX274" s="22"/>
      <c r="MJY274" s="22"/>
      <c r="MJZ274" s="22"/>
      <c r="MKA274" s="22"/>
      <c r="MKB274" s="22"/>
      <c r="MKC274" s="22"/>
      <c r="MKD274" s="22"/>
      <c r="MKE274" s="22"/>
      <c r="MKF274" s="22"/>
      <c r="MKG274" s="22"/>
      <c r="MKH274" s="22"/>
      <c r="MKI274" s="22"/>
      <c r="MKJ274" s="22"/>
      <c r="MKK274" s="22"/>
      <c r="MKL274" s="22"/>
      <c r="MKM274" s="22"/>
      <c r="MKN274" s="22"/>
      <c r="MKO274" s="22"/>
      <c r="MKP274" s="22"/>
      <c r="MKQ274" s="22"/>
      <c r="MKR274" s="22"/>
      <c r="MKS274" s="22"/>
      <c r="MKT274" s="22"/>
      <c r="MKU274" s="22"/>
      <c r="MKV274" s="22"/>
      <c r="MKW274" s="22"/>
      <c r="MKX274" s="22"/>
      <c r="MKY274" s="22"/>
      <c r="MKZ274" s="22"/>
      <c r="MLA274" s="22"/>
      <c r="MLB274" s="22"/>
      <c r="MLC274" s="22"/>
      <c r="MLD274" s="22"/>
      <c r="MLE274" s="22"/>
      <c r="MLF274" s="22"/>
      <c r="MLG274" s="22"/>
      <c r="MLH274" s="22"/>
      <c r="MLI274" s="22"/>
      <c r="MLJ274" s="22"/>
      <c r="MLK274" s="22"/>
      <c r="MLL274" s="22"/>
      <c r="MLM274" s="22"/>
      <c r="MLN274" s="22"/>
      <c r="MLO274" s="22"/>
      <c r="MLP274" s="22"/>
      <c r="MLQ274" s="22"/>
      <c r="MLR274" s="22"/>
      <c r="MLS274" s="22"/>
      <c r="MLT274" s="22"/>
      <c r="MLU274" s="22"/>
      <c r="MLV274" s="22"/>
      <c r="MLW274" s="22"/>
      <c r="MLX274" s="22"/>
      <c r="MLY274" s="22"/>
      <c r="MLZ274" s="22"/>
      <c r="MMA274" s="22"/>
      <c r="MMB274" s="22"/>
      <c r="MMC274" s="22"/>
      <c r="MMD274" s="22"/>
      <c r="MME274" s="22"/>
      <c r="MMF274" s="22"/>
      <c r="MMG274" s="22"/>
      <c r="MMH274" s="22"/>
      <c r="MMI274" s="22"/>
      <c r="MMJ274" s="22"/>
      <c r="MMK274" s="22"/>
      <c r="MML274" s="22"/>
      <c r="MMM274" s="22"/>
      <c r="MMN274" s="22"/>
      <c r="MMO274" s="22"/>
      <c r="MMP274" s="22"/>
      <c r="MMQ274" s="22"/>
      <c r="MMR274" s="22"/>
      <c r="MMS274" s="22"/>
      <c r="MMT274" s="22"/>
      <c r="MMU274" s="22"/>
      <c r="MMV274" s="22"/>
      <c r="MMW274" s="22"/>
      <c r="MMX274" s="22"/>
      <c r="MMY274" s="22"/>
      <c r="MMZ274" s="22"/>
      <c r="MNA274" s="22"/>
      <c r="MNB274" s="22"/>
      <c r="MNC274" s="22"/>
      <c r="MND274" s="22"/>
      <c r="MNE274" s="22"/>
      <c r="MNF274" s="22"/>
      <c r="MNG274" s="22"/>
      <c r="MNH274" s="22"/>
      <c r="MNI274" s="22"/>
      <c r="MNJ274" s="22"/>
      <c r="MNK274" s="22"/>
      <c r="MNL274" s="22"/>
      <c r="MNM274" s="22"/>
      <c r="MNN274" s="22"/>
      <c r="MNO274" s="22"/>
      <c r="MNP274" s="22"/>
      <c r="MNQ274" s="22"/>
      <c r="MNR274" s="22"/>
      <c r="MNS274" s="22"/>
      <c r="MNT274" s="22"/>
      <c r="MNU274" s="22"/>
      <c r="MNV274" s="22"/>
      <c r="MNW274" s="22"/>
      <c r="MNX274" s="22"/>
      <c r="MNY274" s="22"/>
      <c r="MNZ274" s="22"/>
      <c r="MOA274" s="22"/>
      <c r="MOB274" s="22"/>
      <c r="MOC274" s="22"/>
      <c r="MOD274" s="22"/>
      <c r="MOE274" s="22"/>
      <c r="MOF274" s="22"/>
      <c r="MOG274" s="22"/>
      <c r="MOH274" s="22"/>
      <c r="MOI274" s="22"/>
      <c r="MOJ274" s="22"/>
      <c r="MOK274" s="22"/>
      <c r="MOL274" s="22"/>
      <c r="MOM274" s="22"/>
      <c r="MON274" s="22"/>
      <c r="MOO274" s="22"/>
      <c r="MOP274" s="22"/>
      <c r="MOQ274" s="22"/>
      <c r="MOR274" s="22"/>
      <c r="MOS274" s="22"/>
      <c r="MOT274" s="22"/>
      <c r="MOU274" s="22"/>
      <c r="MOV274" s="22"/>
      <c r="MOW274" s="22"/>
      <c r="MOX274" s="22"/>
      <c r="MOY274" s="22"/>
      <c r="MOZ274" s="22"/>
      <c r="MPA274" s="22"/>
      <c r="MPB274" s="22"/>
      <c r="MPC274" s="22"/>
      <c r="MPD274" s="22"/>
      <c r="MPE274" s="22"/>
      <c r="MPF274" s="22"/>
      <c r="MPG274" s="22"/>
      <c r="MPH274" s="22"/>
      <c r="MPI274" s="22"/>
      <c r="MPJ274" s="22"/>
      <c r="MPK274" s="22"/>
      <c r="MPL274" s="22"/>
      <c r="MPM274" s="22"/>
      <c r="MPN274" s="22"/>
      <c r="MPO274" s="22"/>
      <c r="MPP274" s="22"/>
      <c r="MPQ274" s="22"/>
      <c r="MPR274" s="22"/>
      <c r="MPS274" s="22"/>
      <c r="MPT274" s="22"/>
      <c r="MPU274" s="22"/>
      <c r="MPV274" s="22"/>
      <c r="MPW274" s="22"/>
      <c r="MPX274" s="22"/>
      <c r="MPY274" s="22"/>
      <c r="MPZ274" s="22"/>
      <c r="MQA274" s="22"/>
      <c r="MQB274" s="22"/>
      <c r="MQC274" s="22"/>
      <c r="MQD274" s="22"/>
      <c r="MQE274" s="22"/>
      <c r="MQF274" s="22"/>
      <c r="MQG274" s="22"/>
      <c r="MQH274" s="22"/>
      <c r="MQI274" s="22"/>
      <c r="MQJ274" s="22"/>
      <c r="MQK274" s="22"/>
      <c r="MQL274" s="22"/>
      <c r="MQM274" s="22"/>
      <c r="MQN274" s="22"/>
      <c r="MQO274" s="22"/>
      <c r="MQP274" s="22"/>
      <c r="MQQ274" s="22"/>
      <c r="MQR274" s="22"/>
      <c r="MQS274" s="22"/>
      <c r="MQT274" s="22"/>
      <c r="MQU274" s="22"/>
      <c r="MQV274" s="22"/>
      <c r="MQW274" s="22"/>
      <c r="MQX274" s="22"/>
      <c r="MQY274" s="22"/>
      <c r="MQZ274" s="22"/>
      <c r="MRA274" s="22"/>
      <c r="MRB274" s="22"/>
      <c r="MRC274" s="22"/>
      <c r="MRD274" s="22"/>
      <c r="MRE274" s="22"/>
      <c r="MRF274" s="22"/>
      <c r="MRG274" s="22"/>
      <c r="MRH274" s="22"/>
      <c r="MRI274" s="22"/>
      <c r="MRJ274" s="22"/>
      <c r="MRK274" s="22"/>
      <c r="MRL274" s="22"/>
      <c r="MRM274" s="22"/>
      <c r="MRN274" s="22"/>
      <c r="MRO274" s="22"/>
      <c r="MRP274" s="22"/>
      <c r="MRQ274" s="22"/>
      <c r="MRR274" s="22"/>
      <c r="MRS274" s="22"/>
      <c r="MRT274" s="22"/>
      <c r="MRU274" s="22"/>
      <c r="MRV274" s="22"/>
      <c r="MRW274" s="22"/>
      <c r="MRX274" s="22"/>
      <c r="MRY274" s="22"/>
      <c r="MRZ274" s="22"/>
      <c r="MSA274" s="22"/>
      <c r="MSB274" s="22"/>
      <c r="MSC274" s="22"/>
      <c r="MSD274" s="22"/>
      <c r="MSE274" s="22"/>
      <c r="MSF274" s="22"/>
      <c r="MSG274" s="22"/>
      <c r="MSH274" s="22"/>
      <c r="MSI274" s="22"/>
      <c r="MSJ274" s="22"/>
      <c r="MSK274" s="22"/>
      <c r="MSL274" s="22"/>
      <c r="MSM274" s="22"/>
      <c r="MSN274" s="22"/>
      <c r="MSO274" s="22"/>
      <c r="MSP274" s="22"/>
      <c r="MSQ274" s="22"/>
      <c r="MSR274" s="22"/>
      <c r="MSS274" s="22"/>
      <c r="MST274" s="22"/>
      <c r="MSU274" s="22"/>
      <c r="MSV274" s="22"/>
      <c r="MSW274" s="22"/>
      <c r="MSX274" s="22"/>
      <c r="MSY274" s="22"/>
      <c r="MSZ274" s="22"/>
      <c r="MTA274" s="22"/>
      <c r="MTB274" s="22"/>
      <c r="MTC274" s="22"/>
      <c r="MTD274" s="22"/>
      <c r="MTE274" s="22"/>
      <c r="MTF274" s="22"/>
      <c r="MTG274" s="22"/>
      <c r="MTH274" s="22"/>
      <c r="MTI274" s="22"/>
      <c r="MTJ274" s="22"/>
      <c r="MTK274" s="22"/>
      <c r="MTL274" s="22"/>
      <c r="MTM274" s="22"/>
      <c r="MTN274" s="22"/>
      <c r="MTO274" s="22"/>
      <c r="MTP274" s="22"/>
      <c r="MTQ274" s="22"/>
      <c r="MTR274" s="22"/>
      <c r="MTS274" s="22"/>
      <c r="MTT274" s="22"/>
      <c r="MTU274" s="22"/>
      <c r="MTV274" s="22"/>
      <c r="MTW274" s="22"/>
      <c r="MTX274" s="22"/>
      <c r="MTY274" s="22"/>
      <c r="MTZ274" s="22"/>
      <c r="MUA274" s="22"/>
      <c r="MUB274" s="22"/>
      <c r="MUC274" s="22"/>
      <c r="MUD274" s="22"/>
      <c r="MUE274" s="22"/>
      <c r="MUF274" s="22"/>
      <c r="MUG274" s="22"/>
      <c r="MUH274" s="22"/>
      <c r="MUI274" s="22"/>
      <c r="MUJ274" s="22"/>
      <c r="MUK274" s="22"/>
      <c r="MUL274" s="22"/>
      <c r="MUM274" s="22"/>
      <c r="MUN274" s="22"/>
      <c r="MUO274" s="22"/>
      <c r="MUP274" s="22"/>
      <c r="MUQ274" s="22"/>
      <c r="MUR274" s="22"/>
      <c r="MUS274" s="22"/>
      <c r="MUT274" s="22"/>
      <c r="MUU274" s="22"/>
      <c r="MUV274" s="22"/>
      <c r="MUW274" s="22"/>
      <c r="MUX274" s="22"/>
      <c r="MUY274" s="22"/>
      <c r="MUZ274" s="22"/>
      <c r="MVA274" s="22"/>
      <c r="MVB274" s="22"/>
      <c r="MVC274" s="22"/>
      <c r="MVD274" s="22"/>
      <c r="MVE274" s="22"/>
      <c r="MVF274" s="22"/>
      <c r="MVG274" s="22"/>
      <c r="MVH274" s="22"/>
      <c r="MVI274" s="22"/>
      <c r="MVJ274" s="22"/>
      <c r="MVK274" s="22"/>
      <c r="MVL274" s="22"/>
      <c r="MVM274" s="22"/>
      <c r="MVN274" s="22"/>
      <c r="MVO274" s="22"/>
      <c r="MVP274" s="22"/>
      <c r="MVQ274" s="22"/>
      <c r="MVR274" s="22"/>
      <c r="MVS274" s="22"/>
      <c r="MVT274" s="22"/>
      <c r="MVU274" s="22"/>
      <c r="MVV274" s="22"/>
      <c r="MVW274" s="22"/>
      <c r="MVX274" s="22"/>
      <c r="MVY274" s="22"/>
      <c r="MVZ274" s="22"/>
      <c r="MWA274" s="22"/>
      <c r="MWB274" s="22"/>
      <c r="MWC274" s="22"/>
      <c r="MWD274" s="22"/>
      <c r="MWE274" s="22"/>
      <c r="MWF274" s="22"/>
      <c r="MWG274" s="22"/>
      <c r="MWH274" s="22"/>
      <c r="MWI274" s="22"/>
      <c r="MWJ274" s="22"/>
      <c r="MWK274" s="22"/>
      <c r="MWL274" s="22"/>
      <c r="MWM274" s="22"/>
      <c r="MWN274" s="22"/>
      <c r="MWO274" s="22"/>
      <c r="MWP274" s="22"/>
      <c r="MWQ274" s="22"/>
      <c r="MWR274" s="22"/>
      <c r="MWS274" s="22"/>
      <c r="MWT274" s="22"/>
      <c r="MWU274" s="22"/>
      <c r="MWV274" s="22"/>
      <c r="MWW274" s="22"/>
      <c r="MWX274" s="22"/>
      <c r="MWY274" s="22"/>
      <c r="MWZ274" s="22"/>
      <c r="MXA274" s="22"/>
      <c r="MXB274" s="22"/>
      <c r="MXC274" s="22"/>
      <c r="MXD274" s="22"/>
      <c r="MXE274" s="22"/>
      <c r="MXF274" s="22"/>
      <c r="MXG274" s="22"/>
      <c r="MXH274" s="22"/>
      <c r="MXI274" s="22"/>
      <c r="MXJ274" s="22"/>
      <c r="MXK274" s="22"/>
      <c r="MXL274" s="22"/>
      <c r="MXM274" s="22"/>
      <c r="MXN274" s="22"/>
      <c r="MXO274" s="22"/>
      <c r="MXP274" s="22"/>
      <c r="MXQ274" s="22"/>
      <c r="MXR274" s="22"/>
      <c r="MXS274" s="22"/>
      <c r="MXT274" s="22"/>
      <c r="MXU274" s="22"/>
      <c r="MXV274" s="22"/>
      <c r="MXW274" s="22"/>
      <c r="MXX274" s="22"/>
      <c r="MXY274" s="22"/>
      <c r="MXZ274" s="22"/>
      <c r="MYA274" s="22"/>
      <c r="MYB274" s="22"/>
      <c r="MYC274" s="22"/>
      <c r="MYD274" s="22"/>
      <c r="MYE274" s="22"/>
      <c r="MYF274" s="22"/>
      <c r="MYG274" s="22"/>
      <c r="MYH274" s="22"/>
      <c r="MYI274" s="22"/>
      <c r="MYJ274" s="22"/>
      <c r="MYK274" s="22"/>
      <c r="MYL274" s="22"/>
      <c r="MYM274" s="22"/>
      <c r="MYN274" s="22"/>
      <c r="MYO274" s="22"/>
      <c r="MYP274" s="22"/>
      <c r="MYQ274" s="22"/>
      <c r="MYR274" s="22"/>
      <c r="MYS274" s="22"/>
      <c r="MYT274" s="22"/>
      <c r="MYU274" s="22"/>
      <c r="MYV274" s="22"/>
      <c r="MYW274" s="22"/>
      <c r="MYX274" s="22"/>
      <c r="MYY274" s="22"/>
      <c r="MYZ274" s="22"/>
      <c r="MZA274" s="22"/>
      <c r="MZB274" s="22"/>
      <c r="MZC274" s="22"/>
      <c r="MZD274" s="22"/>
      <c r="MZE274" s="22"/>
      <c r="MZF274" s="22"/>
      <c r="MZG274" s="22"/>
      <c r="MZH274" s="22"/>
      <c r="MZI274" s="22"/>
      <c r="MZJ274" s="22"/>
      <c r="MZK274" s="22"/>
      <c r="MZL274" s="22"/>
      <c r="MZM274" s="22"/>
      <c r="MZN274" s="22"/>
      <c r="MZO274" s="22"/>
      <c r="MZP274" s="22"/>
      <c r="MZQ274" s="22"/>
      <c r="MZR274" s="22"/>
      <c r="MZS274" s="22"/>
      <c r="MZT274" s="22"/>
      <c r="MZU274" s="22"/>
      <c r="MZV274" s="22"/>
      <c r="MZW274" s="22"/>
      <c r="MZX274" s="22"/>
      <c r="MZY274" s="22"/>
      <c r="MZZ274" s="22"/>
      <c r="NAA274" s="22"/>
      <c r="NAB274" s="22"/>
      <c r="NAC274" s="22"/>
      <c r="NAD274" s="22"/>
      <c r="NAE274" s="22"/>
      <c r="NAF274" s="22"/>
      <c r="NAG274" s="22"/>
      <c r="NAH274" s="22"/>
      <c r="NAI274" s="22"/>
      <c r="NAJ274" s="22"/>
      <c r="NAK274" s="22"/>
      <c r="NAL274" s="22"/>
      <c r="NAM274" s="22"/>
      <c r="NAN274" s="22"/>
      <c r="NAO274" s="22"/>
      <c r="NAP274" s="22"/>
      <c r="NAQ274" s="22"/>
      <c r="NAR274" s="22"/>
      <c r="NAS274" s="22"/>
      <c r="NAT274" s="22"/>
      <c r="NAU274" s="22"/>
      <c r="NAV274" s="22"/>
      <c r="NAW274" s="22"/>
      <c r="NAX274" s="22"/>
      <c r="NAY274" s="22"/>
      <c r="NAZ274" s="22"/>
      <c r="NBA274" s="22"/>
      <c r="NBB274" s="22"/>
      <c r="NBC274" s="22"/>
      <c r="NBD274" s="22"/>
      <c r="NBE274" s="22"/>
      <c r="NBF274" s="22"/>
      <c r="NBG274" s="22"/>
      <c r="NBH274" s="22"/>
      <c r="NBI274" s="22"/>
      <c r="NBJ274" s="22"/>
      <c r="NBK274" s="22"/>
      <c r="NBL274" s="22"/>
      <c r="NBM274" s="22"/>
      <c r="NBN274" s="22"/>
      <c r="NBO274" s="22"/>
      <c r="NBP274" s="22"/>
      <c r="NBQ274" s="22"/>
      <c r="NBR274" s="22"/>
      <c r="NBS274" s="22"/>
      <c r="NBT274" s="22"/>
      <c r="NBU274" s="22"/>
      <c r="NBV274" s="22"/>
      <c r="NBW274" s="22"/>
      <c r="NBX274" s="22"/>
      <c r="NBY274" s="22"/>
      <c r="NBZ274" s="22"/>
      <c r="NCA274" s="22"/>
      <c r="NCB274" s="22"/>
      <c r="NCC274" s="22"/>
      <c r="NCD274" s="22"/>
      <c r="NCE274" s="22"/>
      <c r="NCF274" s="22"/>
      <c r="NCG274" s="22"/>
      <c r="NCH274" s="22"/>
      <c r="NCI274" s="22"/>
      <c r="NCJ274" s="22"/>
      <c r="NCK274" s="22"/>
      <c r="NCL274" s="22"/>
      <c r="NCM274" s="22"/>
      <c r="NCN274" s="22"/>
      <c r="NCO274" s="22"/>
      <c r="NCP274" s="22"/>
      <c r="NCQ274" s="22"/>
      <c r="NCR274" s="22"/>
      <c r="NCS274" s="22"/>
      <c r="NCT274" s="22"/>
      <c r="NCU274" s="22"/>
      <c r="NCV274" s="22"/>
      <c r="NCW274" s="22"/>
      <c r="NCX274" s="22"/>
      <c r="NCY274" s="22"/>
      <c r="NCZ274" s="22"/>
      <c r="NDA274" s="22"/>
      <c r="NDB274" s="22"/>
      <c r="NDC274" s="22"/>
      <c r="NDD274" s="22"/>
      <c r="NDE274" s="22"/>
      <c r="NDF274" s="22"/>
      <c r="NDG274" s="22"/>
      <c r="NDH274" s="22"/>
      <c r="NDI274" s="22"/>
      <c r="NDJ274" s="22"/>
      <c r="NDK274" s="22"/>
      <c r="NDL274" s="22"/>
      <c r="NDM274" s="22"/>
      <c r="NDN274" s="22"/>
      <c r="NDO274" s="22"/>
      <c r="NDP274" s="22"/>
      <c r="NDQ274" s="22"/>
      <c r="NDR274" s="22"/>
      <c r="NDS274" s="22"/>
      <c r="NDT274" s="22"/>
      <c r="NDU274" s="22"/>
      <c r="NDV274" s="22"/>
      <c r="NDW274" s="22"/>
      <c r="NDX274" s="22"/>
      <c r="NDY274" s="22"/>
      <c r="NDZ274" s="22"/>
      <c r="NEA274" s="22"/>
      <c r="NEB274" s="22"/>
      <c r="NEC274" s="22"/>
      <c r="NED274" s="22"/>
      <c r="NEE274" s="22"/>
      <c r="NEF274" s="22"/>
      <c r="NEG274" s="22"/>
      <c r="NEH274" s="22"/>
      <c r="NEI274" s="22"/>
      <c r="NEJ274" s="22"/>
      <c r="NEK274" s="22"/>
      <c r="NEL274" s="22"/>
      <c r="NEM274" s="22"/>
      <c r="NEN274" s="22"/>
      <c r="NEO274" s="22"/>
      <c r="NEP274" s="22"/>
      <c r="NEQ274" s="22"/>
      <c r="NER274" s="22"/>
      <c r="NES274" s="22"/>
      <c r="NET274" s="22"/>
      <c r="NEU274" s="22"/>
      <c r="NEV274" s="22"/>
      <c r="NEW274" s="22"/>
      <c r="NEX274" s="22"/>
      <c r="NEY274" s="22"/>
      <c r="NEZ274" s="22"/>
      <c r="NFA274" s="22"/>
      <c r="NFB274" s="22"/>
      <c r="NFC274" s="22"/>
      <c r="NFD274" s="22"/>
      <c r="NFE274" s="22"/>
      <c r="NFF274" s="22"/>
      <c r="NFG274" s="22"/>
      <c r="NFH274" s="22"/>
      <c r="NFI274" s="22"/>
      <c r="NFJ274" s="22"/>
      <c r="NFK274" s="22"/>
      <c r="NFL274" s="22"/>
      <c r="NFM274" s="22"/>
      <c r="NFN274" s="22"/>
      <c r="NFO274" s="22"/>
      <c r="NFP274" s="22"/>
      <c r="NFQ274" s="22"/>
      <c r="NFR274" s="22"/>
      <c r="NFS274" s="22"/>
      <c r="NFT274" s="22"/>
      <c r="NFU274" s="22"/>
      <c r="NFV274" s="22"/>
      <c r="NFW274" s="22"/>
      <c r="NFX274" s="22"/>
      <c r="NFY274" s="22"/>
      <c r="NFZ274" s="22"/>
      <c r="NGA274" s="22"/>
      <c r="NGB274" s="22"/>
      <c r="NGC274" s="22"/>
      <c r="NGD274" s="22"/>
      <c r="NGE274" s="22"/>
      <c r="NGF274" s="22"/>
      <c r="NGG274" s="22"/>
      <c r="NGH274" s="22"/>
      <c r="NGI274" s="22"/>
      <c r="NGJ274" s="22"/>
      <c r="NGK274" s="22"/>
      <c r="NGL274" s="22"/>
      <c r="NGM274" s="22"/>
      <c r="NGN274" s="22"/>
      <c r="NGO274" s="22"/>
      <c r="NGP274" s="22"/>
      <c r="NGQ274" s="22"/>
      <c r="NGR274" s="22"/>
      <c r="NGS274" s="22"/>
      <c r="NGT274" s="22"/>
      <c r="NGU274" s="22"/>
      <c r="NGV274" s="22"/>
      <c r="NGW274" s="22"/>
      <c r="NGX274" s="22"/>
      <c r="NGY274" s="22"/>
      <c r="NGZ274" s="22"/>
      <c r="NHA274" s="22"/>
      <c r="NHB274" s="22"/>
      <c r="NHC274" s="22"/>
      <c r="NHD274" s="22"/>
      <c r="NHE274" s="22"/>
      <c r="NHF274" s="22"/>
      <c r="NHG274" s="22"/>
      <c r="NHH274" s="22"/>
      <c r="NHI274" s="22"/>
      <c r="NHJ274" s="22"/>
      <c r="NHK274" s="22"/>
      <c r="NHL274" s="22"/>
      <c r="NHM274" s="22"/>
      <c r="NHN274" s="22"/>
      <c r="NHO274" s="22"/>
      <c r="NHP274" s="22"/>
      <c r="NHQ274" s="22"/>
      <c r="NHR274" s="22"/>
      <c r="NHS274" s="22"/>
      <c r="NHT274" s="22"/>
      <c r="NHU274" s="22"/>
      <c r="NHV274" s="22"/>
      <c r="NHW274" s="22"/>
      <c r="NHX274" s="22"/>
      <c r="NHY274" s="22"/>
      <c r="NHZ274" s="22"/>
      <c r="NIA274" s="22"/>
      <c r="NIB274" s="22"/>
      <c r="NIC274" s="22"/>
      <c r="NID274" s="22"/>
      <c r="NIE274" s="22"/>
      <c r="NIF274" s="22"/>
      <c r="NIG274" s="22"/>
      <c r="NIH274" s="22"/>
      <c r="NII274" s="22"/>
      <c r="NIJ274" s="22"/>
      <c r="NIK274" s="22"/>
      <c r="NIL274" s="22"/>
      <c r="NIM274" s="22"/>
      <c r="NIN274" s="22"/>
      <c r="NIO274" s="22"/>
      <c r="NIP274" s="22"/>
      <c r="NIQ274" s="22"/>
      <c r="NIR274" s="22"/>
      <c r="NIS274" s="22"/>
      <c r="NIT274" s="22"/>
      <c r="NIU274" s="22"/>
      <c r="NIV274" s="22"/>
      <c r="NIW274" s="22"/>
      <c r="NIX274" s="22"/>
      <c r="NIY274" s="22"/>
      <c r="NIZ274" s="22"/>
      <c r="NJA274" s="22"/>
      <c r="NJB274" s="22"/>
      <c r="NJC274" s="22"/>
      <c r="NJD274" s="22"/>
      <c r="NJE274" s="22"/>
      <c r="NJF274" s="22"/>
      <c r="NJG274" s="22"/>
      <c r="NJH274" s="22"/>
      <c r="NJI274" s="22"/>
      <c r="NJJ274" s="22"/>
      <c r="NJK274" s="22"/>
      <c r="NJL274" s="22"/>
      <c r="NJM274" s="22"/>
      <c r="NJN274" s="22"/>
      <c r="NJO274" s="22"/>
      <c r="NJP274" s="22"/>
      <c r="NJQ274" s="22"/>
      <c r="NJR274" s="22"/>
      <c r="NJS274" s="22"/>
      <c r="NJT274" s="22"/>
      <c r="NJU274" s="22"/>
      <c r="NJV274" s="22"/>
      <c r="NJW274" s="22"/>
      <c r="NJX274" s="22"/>
      <c r="NJY274" s="22"/>
      <c r="NJZ274" s="22"/>
      <c r="NKA274" s="22"/>
      <c r="NKB274" s="22"/>
      <c r="NKC274" s="22"/>
      <c r="NKD274" s="22"/>
      <c r="NKE274" s="22"/>
      <c r="NKF274" s="22"/>
      <c r="NKG274" s="22"/>
      <c r="NKH274" s="22"/>
      <c r="NKI274" s="22"/>
      <c r="NKJ274" s="22"/>
      <c r="NKK274" s="22"/>
      <c r="NKL274" s="22"/>
      <c r="NKM274" s="22"/>
      <c r="NKN274" s="22"/>
      <c r="NKO274" s="22"/>
      <c r="NKP274" s="22"/>
      <c r="NKQ274" s="22"/>
      <c r="NKR274" s="22"/>
      <c r="NKS274" s="22"/>
      <c r="NKT274" s="22"/>
      <c r="NKU274" s="22"/>
      <c r="NKV274" s="22"/>
      <c r="NKW274" s="22"/>
      <c r="NKX274" s="22"/>
      <c r="NKY274" s="22"/>
      <c r="NKZ274" s="22"/>
      <c r="NLA274" s="22"/>
      <c r="NLB274" s="22"/>
      <c r="NLC274" s="22"/>
      <c r="NLD274" s="22"/>
      <c r="NLE274" s="22"/>
      <c r="NLF274" s="22"/>
      <c r="NLG274" s="22"/>
      <c r="NLH274" s="22"/>
      <c r="NLI274" s="22"/>
      <c r="NLJ274" s="22"/>
      <c r="NLK274" s="22"/>
      <c r="NLL274" s="22"/>
      <c r="NLM274" s="22"/>
      <c r="NLN274" s="22"/>
      <c r="NLO274" s="22"/>
      <c r="NLP274" s="22"/>
      <c r="NLQ274" s="22"/>
      <c r="NLR274" s="22"/>
      <c r="NLS274" s="22"/>
      <c r="NLT274" s="22"/>
      <c r="NLU274" s="22"/>
      <c r="NLV274" s="22"/>
      <c r="NLW274" s="22"/>
      <c r="NLX274" s="22"/>
      <c r="NLY274" s="22"/>
      <c r="NLZ274" s="22"/>
      <c r="NMA274" s="22"/>
      <c r="NMB274" s="22"/>
      <c r="NMC274" s="22"/>
      <c r="NMD274" s="22"/>
      <c r="NME274" s="22"/>
      <c r="NMF274" s="22"/>
      <c r="NMG274" s="22"/>
      <c r="NMH274" s="22"/>
      <c r="NMI274" s="22"/>
      <c r="NMJ274" s="22"/>
      <c r="NMK274" s="22"/>
      <c r="NML274" s="22"/>
      <c r="NMM274" s="22"/>
      <c r="NMN274" s="22"/>
      <c r="NMO274" s="22"/>
      <c r="NMP274" s="22"/>
      <c r="NMQ274" s="22"/>
      <c r="NMR274" s="22"/>
      <c r="NMS274" s="22"/>
      <c r="NMT274" s="22"/>
      <c r="NMU274" s="22"/>
      <c r="NMV274" s="22"/>
      <c r="NMW274" s="22"/>
      <c r="NMX274" s="22"/>
      <c r="NMY274" s="22"/>
      <c r="NMZ274" s="22"/>
      <c r="NNA274" s="22"/>
      <c r="NNB274" s="22"/>
      <c r="NNC274" s="22"/>
      <c r="NND274" s="22"/>
      <c r="NNE274" s="22"/>
      <c r="NNF274" s="22"/>
      <c r="NNG274" s="22"/>
      <c r="NNH274" s="22"/>
      <c r="NNI274" s="22"/>
      <c r="NNJ274" s="22"/>
      <c r="NNK274" s="22"/>
      <c r="NNL274" s="22"/>
      <c r="NNM274" s="22"/>
      <c r="NNN274" s="22"/>
      <c r="NNO274" s="22"/>
      <c r="NNP274" s="22"/>
      <c r="NNQ274" s="22"/>
      <c r="NNR274" s="22"/>
      <c r="NNS274" s="22"/>
      <c r="NNT274" s="22"/>
      <c r="NNU274" s="22"/>
      <c r="NNV274" s="22"/>
      <c r="NNW274" s="22"/>
      <c r="NNX274" s="22"/>
      <c r="NNY274" s="22"/>
      <c r="NNZ274" s="22"/>
      <c r="NOA274" s="22"/>
      <c r="NOB274" s="22"/>
      <c r="NOC274" s="22"/>
      <c r="NOD274" s="22"/>
      <c r="NOE274" s="22"/>
      <c r="NOF274" s="22"/>
      <c r="NOG274" s="22"/>
      <c r="NOH274" s="22"/>
      <c r="NOI274" s="22"/>
      <c r="NOJ274" s="22"/>
      <c r="NOK274" s="22"/>
      <c r="NOL274" s="22"/>
      <c r="NOM274" s="22"/>
      <c r="NON274" s="22"/>
      <c r="NOO274" s="22"/>
      <c r="NOP274" s="22"/>
      <c r="NOQ274" s="22"/>
      <c r="NOR274" s="22"/>
      <c r="NOS274" s="22"/>
      <c r="NOT274" s="22"/>
      <c r="NOU274" s="22"/>
      <c r="NOV274" s="22"/>
      <c r="NOW274" s="22"/>
      <c r="NOX274" s="22"/>
      <c r="NOY274" s="22"/>
      <c r="NOZ274" s="22"/>
      <c r="NPA274" s="22"/>
      <c r="NPB274" s="22"/>
      <c r="NPC274" s="22"/>
      <c r="NPD274" s="22"/>
      <c r="NPE274" s="22"/>
      <c r="NPF274" s="22"/>
      <c r="NPG274" s="22"/>
      <c r="NPH274" s="22"/>
      <c r="NPI274" s="22"/>
      <c r="NPJ274" s="22"/>
      <c r="NPK274" s="22"/>
      <c r="NPL274" s="22"/>
      <c r="NPM274" s="22"/>
      <c r="NPN274" s="22"/>
      <c r="NPO274" s="22"/>
      <c r="NPP274" s="22"/>
      <c r="NPQ274" s="22"/>
      <c r="NPR274" s="22"/>
      <c r="NPS274" s="22"/>
      <c r="NPT274" s="22"/>
      <c r="NPU274" s="22"/>
      <c r="NPV274" s="22"/>
      <c r="NPW274" s="22"/>
      <c r="NPX274" s="22"/>
      <c r="NPY274" s="22"/>
      <c r="NPZ274" s="22"/>
      <c r="NQA274" s="22"/>
      <c r="NQB274" s="22"/>
      <c r="NQC274" s="22"/>
      <c r="NQD274" s="22"/>
      <c r="NQE274" s="22"/>
      <c r="NQF274" s="22"/>
      <c r="NQG274" s="22"/>
      <c r="NQH274" s="22"/>
      <c r="NQI274" s="22"/>
      <c r="NQJ274" s="22"/>
      <c r="NQK274" s="22"/>
      <c r="NQL274" s="22"/>
      <c r="NQM274" s="22"/>
      <c r="NQN274" s="22"/>
      <c r="NQO274" s="22"/>
      <c r="NQP274" s="22"/>
      <c r="NQQ274" s="22"/>
      <c r="NQR274" s="22"/>
      <c r="NQS274" s="22"/>
      <c r="NQT274" s="22"/>
      <c r="NQU274" s="22"/>
      <c r="NQV274" s="22"/>
      <c r="NQW274" s="22"/>
      <c r="NQX274" s="22"/>
      <c r="NQY274" s="22"/>
      <c r="NQZ274" s="22"/>
      <c r="NRA274" s="22"/>
      <c r="NRB274" s="22"/>
      <c r="NRC274" s="22"/>
      <c r="NRD274" s="22"/>
      <c r="NRE274" s="22"/>
      <c r="NRF274" s="22"/>
      <c r="NRG274" s="22"/>
      <c r="NRH274" s="22"/>
      <c r="NRI274" s="22"/>
      <c r="NRJ274" s="22"/>
      <c r="NRK274" s="22"/>
      <c r="NRL274" s="22"/>
      <c r="NRM274" s="22"/>
      <c r="NRN274" s="22"/>
      <c r="NRO274" s="22"/>
      <c r="NRP274" s="22"/>
      <c r="NRQ274" s="22"/>
      <c r="NRR274" s="22"/>
      <c r="NRS274" s="22"/>
      <c r="NRT274" s="22"/>
      <c r="NRU274" s="22"/>
      <c r="NRV274" s="22"/>
      <c r="NRW274" s="22"/>
      <c r="NRX274" s="22"/>
      <c r="NRY274" s="22"/>
      <c r="NRZ274" s="22"/>
      <c r="NSA274" s="22"/>
      <c r="NSB274" s="22"/>
      <c r="NSC274" s="22"/>
      <c r="NSD274" s="22"/>
      <c r="NSE274" s="22"/>
      <c r="NSF274" s="22"/>
      <c r="NSG274" s="22"/>
      <c r="NSH274" s="22"/>
      <c r="NSI274" s="22"/>
      <c r="NSJ274" s="22"/>
      <c r="NSK274" s="22"/>
      <c r="NSL274" s="22"/>
      <c r="NSM274" s="22"/>
      <c r="NSN274" s="22"/>
      <c r="NSO274" s="22"/>
      <c r="NSP274" s="22"/>
      <c r="NSQ274" s="22"/>
      <c r="NSR274" s="22"/>
      <c r="NSS274" s="22"/>
      <c r="NST274" s="22"/>
      <c r="NSU274" s="22"/>
      <c r="NSV274" s="22"/>
      <c r="NSW274" s="22"/>
      <c r="NSX274" s="22"/>
      <c r="NSY274" s="22"/>
      <c r="NSZ274" s="22"/>
      <c r="NTA274" s="22"/>
      <c r="NTB274" s="22"/>
      <c r="NTC274" s="22"/>
      <c r="NTD274" s="22"/>
      <c r="NTE274" s="22"/>
      <c r="NTF274" s="22"/>
      <c r="NTG274" s="22"/>
      <c r="NTH274" s="22"/>
      <c r="NTI274" s="22"/>
      <c r="NTJ274" s="22"/>
      <c r="NTK274" s="22"/>
      <c r="NTL274" s="22"/>
      <c r="NTM274" s="22"/>
      <c r="NTN274" s="22"/>
      <c r="NTO274" s="22"/>
      <c r="NTP274" s="22"/>
      <c r="NTQ274" s="22"/>
      <c r="NTR274" s="22"/>
      <c r="NTS274" s="22"/>
      <c r="NTT274" s="22"/>
      <c r="NTU274" s="22"/>
      <c r="NTV274" s="22"/>
      <c r="NTW274" s="22"/>
      <c r="NTX274" s="22"/>
      <c r="NTY274" s="22"/>
      <c r="NTZ274" s="22"/>
      <c r="NUA274" s="22"/>
      <c r="NUB274" s="22"/>
      <c r="NUC274" s="22"/>
      <c r="NUD274" s="22"/>
      <c r="NUE274" s="22"/>
      <c r="NUF274" s="22"/>
      <c r="NUG274" s="22"/>
      <c r="NUH274" s="22"/>
      <c r="NUI274" s="22"/>
      <c r="NUJ274" s="22"/>
      <c r="NUK274" s="22"/>
      <c r="NUL274" s="22"/>
      <c r="NUM274" s="22"/>
      <c r="NUN274" s="22"/>
      <c r="NUO274" s="22"/>
      <c r="NUP274" s="22"/>
      <c r="NUQ274" s="22"/>
      <c r="NUR274" s="22"/>
      <c r="NUS274" s="22"/>
      <c r="NUT274" s="22"/>
      <c r="NUU274" s="22"/>
      <c r="NUV274" s="22"/>
      <c r="NUW274" s="22"/>
      <c r="NUX274" s="22"/>
      <c r="NUY274" s="22"/>
      <c r="NUZ274" s="22"/>
      <c r="NVA274" s="22"/>
      <c r="NVB274" s="22"/>
      <c r="NVC274" s="22"/>
      <c r="NVD274" s="22"/>
      <c r="NVE274" s="22"/>
      <c r="NVF274" s="22"/>
      <c r="NVG274" s="22"/>
      <c r="NVH274" s="22"/>
      <c r="NVI274" s="22"/>
      <c r="NVJ274" s="22"/>
      <c r="NVK274" s="22"/>
      <c r="NVL274" s="22"/>
      <c r="NVM274" s="22"/>
      <c r="NVN274" s="22"/>
      <c r="NVO274" s="22"/>
      <c r="NVP274" s="22"/>
      <c r="NVQ274" s="22"/>
      <c r="NVR274" s="22"/>
      <c r="NVS274" s="22"/>
      <c r="NVT274" s="22"/>
      <c r="NVU274" s="22"/>
      <c r="NVV274" s="22"/>
      <c r="NVW274" s="22"/>
      <c r="NVX274" s="22"/>
      <c r="NVY274" s="22"/>
      <c r="NVZ274" s="22"/>
      <c r="NWA274" s="22"/>
      <c r="NWB274" s="22"/>
      <c r="NWC274" s="22"/>
      <c r="NWD274" s="22"/>
      <c r="NWE274" s="22"/>
      <c r="NWF274" s="22"/>
      <c r="NWG274" s="22"/>
      <c r="NWH274" s="22"/>
      <c r="NWI274" s="22"/>
      <c r="NWJ274" s="22"/>
      <c r="NWK274" s="22"/>
      <c r="NWL274" s="22"/>
      <c r="NWM274" s="22"/>
      <c r="NWN274" s="22"/>
      <c r="NWO274" s="22"/>
      <c r="NWP274" s="22"/>
      <c r="NWQ274" s="22"/>
      <c r="NWR274" s="22"/>
      <c r="NWS274" s="22"/>
      <c r="NWT274" s="22"/>
      <c r="NWU274" s="22"/>
      <c r="NWV274" s="22"/>
      <c r="NWW274" s="22"/>
      <c r="NWX274" s="22"/>
      <c r="NWY274" s="22"/>
      <c r="NWZ274" s="22"/>
      <c r="NXA274" s="22"/>
      <c r="NXB274" s="22"/>
      <c r="NXC274" s="22"/>
      <c r="NXD274" s="22"/>
      <c r="NXE274" s="22"/>
      <c r="NXF274" s="22"/>
      <c r="NXG274" s="22"/>
      <c r="NXH274" s="22"/>
      <c r="NXI274" s="22"/>
      <c r="NXJ274" s="22"/>
      <c r="NXK274" s="22"/>
      <c r="NXL274" s="22"/>
      <c r="NXM274" s="22"/>
      <c r="NXN274" s="22"/>
      <c r="NXO274" s="22"/>
      <c r="NXP274" s="22"/>
      <c r="NXQ274" s="22"/>
      <c r="NXR274" s="22"/>
      <c r="NXS274" s="22"/>
      <c r="NXT274" s="22"/>
      <c r="NXU274" s="22"/>
      <c r="NXV274" s="22"/>
      <c r="NXW274" s="22"/>
      <c r="NXX274" s="22"/>
      <c r="NXY274" s="22"/>
      <c r="NXZ274" s="22"/>
      <c r="NYA274" s="22"/>
      <c r="NYB274" s="22"/>
      <c r="NYC274" s="22"/>
      <c r="NYD274" s="22"/>
      <c r="NYE274" s="22"/>
      <c r="NYF274" s="22"/>
      <c r="NYG274" s="22"/>
      <c r="NYH274" s="22"/>
      <c r="NYI274" s="22"/>
      <c r="NYJ274" s="22"/>
      <c r="NYK274" s="22"/>
      <c r="NYL274" s="22"/>
      <c r="NYM274" s="22"/>
      <c r="NYN274" s="22"/>
      <c r="NYO274" s="22"/>
      <c r="NYP274" s="22"/>
      <c r="NYQ274" s="22"/>
      <c r="NYR274" s="22"/>
      <c r="NYS274" s="22"/>
      <c r="NYT274" s="22"/>
      <c r="NYU274" s="22"/>
      <c r="NYV274" s="22"/>
      <c r="NYW274" s="22"/>
      <c r="NYX274" s="22"/>
      <c r="NYY274" s="22"/>
      <c r="NYZ274" s="22"/>
      <c r="NZA274" s="22"/>
      <c r="NZB274" s="22"/>
      <c r="NZC274" s="22"/>
      <c r="NZD274" s="22"/>
      <c r="NZE274" s="22"/>
      <c r="NZF274" s="22"/>
      <c r="NZG274" s="22"/>
      <c r="NZH274" s="22"/>
      <c r="NZI274" s="22"/>
      <c r="NZJ274" s="22"/>
      <c r="NZK274" s="22"/>
      <c r="NZL274" s="22"/>
      <c r="NZM274" s="22"/>
      <c r="NZN274" s="22"/>
      <c r="NZO274" s="22"/>
      <c r="NZP274" s="22"/>
      <c r="NZQ274" s="22"/>
      <c r="NZR274" s="22"/>
      <c r="NZS274" s="22"/>
      <c r="NZT274" s="22"/>
      <c r="NZU274" s="22"/>
      <c r="NZV274" s="22"/>
      <c r="NZW274" s="22"/>
      <c r="NZX274" s="22"/>
      <c r="NZY274" s="22"/>
      <c r="NZZ274" s="22"/>
      <c r="OAA274" s="22"/>
      <c r="OAB274" s="22"/>
      <c r="OAC274" s="22"/>
      <c r="OAD274" s="22"/>
      <c r="OAE274" s="22"/>
      <c r="OAF274" s="22"/>
      <c r="OAG274" s="22"/>
      <c r="OAH274" s="22"/>
      <c r="OAI274" s="22"/>
      <c r="OAJ274" s="22"/>
      <c r="OAK274" s="22"/>
      <c r="OAL274" s="22"/>
      <c r="OAM274" s="22"/>
      <c r="OAN274" s="22"/>
      <c r="OAO274" s="22"/>
      <c r="OAP274" s="22"/>
      <c r="OAQ274" s="22"/>
      <c r="OAR274" s="22"/>
      <c r="OAS274" s="22"/>
      <c r="OAT274" s="22"/>
      <c r="OAU274" s="22"/>
      <c r="OAV274" s="22"/>
      <c r="OAW274" s="22"/>
      <c r="OAX274" s="22"/>
      <c r="OAY274" s="22"/>
      <c r="OAZ274" s="22"/>
      <c r="OBA274" s="22"/>
      <c r="OBB274" s="22"/>
      <c r="OBC274" s="22"/>
      <c r="OBD274" s="22"/>
      <c r="OBE274" s="22"/>
      <c r="OBF274" s="22"/>
      <c r="OBG274" s="22"/>
      <c r="OBH274" s="22"/>
      <c r="OBI274" s="22"/>
      <c r="OBJ274" s="22"/>
      <c r="OBK274" s="22"/>
      <c r="OBL274" s="22"/>
      <c r="OBM274" s="22"/>
      <c r="OBN274" s="22"/>
      <c r="OBO274" s="22"/>
      <c r="OBP274" s="22"/>
      <c r="OBQ274" s="22"/>
      <c r="OBR274" s="22"/>
      <c r="OBS274" s="22"/>
      <c r="OBT274" s="22"/>
      <c r="OBU274" s="22"/>
      <c r="OBV274" s="22"/>
      <c r="OBW274" s="22"/>
      <c r="OBX274" s="22"/>
      <c r="OBY274" s="22"/>
      <c r="OBZ274" s="22"/>
      <c r="OCA274" s="22"/>
      <c r="OCB274" s="22"/>
      <c r="OCC274" s="22"/>
      <c r="OCD274" s="22"/>
      <c r="OCE274" s="22"/>
      <c r="OCF274" s="22"/>
      <c r="OCG274" s="22"/>
      <c r="OCH274" s="22"/>
      <c r="OCI274" s="22"/>
      <c r="OCJ274" s="22"/>
      <c r="OCK274" s="22"/>
      <c r="OCL274" s="22"/>
      <c r="OCM274" s="22"/>
      <c r="OCN274" s="22"/>
      <c r="OCO274" s="22"/>
      <c r="OCP274" s="22"/>
      <c r="OCQ274" s="22"/>
      <c r="OCR274" s="22"/>
      <c r="OCS274" s="22"/>
      <c r="OCT274" s="22"/>
      <c r="OCU274" s="22"/>
      <c r="OCV274" s="22"/>
      <c r="OCW274" s="22"/>
      <c r="OCX274" s="22"/>
      <c r="OCY274" s="22"/>
      <c r="OCZ274" s="22"/>
      <c r="ODA274" s="22"/>
      <c r="ODB274" s="22"/>
      <c r="ODC274" s="22"/>
      <c r="ODD274" s="22"/>
      <c r="ODE274" s="22"/>
      <c r="ODF274" s="22"/>
      <c r="ODG274" s="22"/>
      <c r="ODH274" s="22"/>
      <c r="ODI274" s="22"/>
      <c r="ODJ274" s="22"/>
      <c r="ODK274" s="22"/>
      <c r="ODL274" s="22"/>
      <c r="ODM274" s="22"/>
      <c r="ODN274" s="22"/>
      <c r="ODO274" s="22"/>
      <c r="ODP274" s="22"/>
      <c r="ODQ274" s="22"/>
      <c r="ODR274" s="22"/>
      <c r="ODS274" s="22"/>
      <c r="ODT274" s="22"/>
      <c r="ODU274" s="22"/>
      <c r="ODV274" s="22"/>
      <c r="ODW274" s="22"/>
      <c r="ODX274" s="22"/>
      <c r="ODY274" s="22"/>
      <c r="ODZ274" s="22"/>
      <c r="OEA274" s="22"/>
      <c r="OEB274" s="22"/>
      <c r="OEC274" s="22"/>
      <c r="OED274" s="22"/>
      <c r="OEE274" s="22"/>
      <c r="OEF274" s="22"/>
      <c r="OEG274" s="22"/>
      <c r="OEH274" s="22"/>
      <c r="OEI274" s="22"/>
      <c r="OEJ274" s="22"/>
      <c r="OEK274" s="22"/>
      <c r="OEL274" s="22"/>
      <c r="OEM274" s="22"/>
      <c r="OEN274" s="22"/>
      <c r="OEO274" s="22"/>
      <c r="OEP274" s="22"/>
      <c r="OEQ274" s="22"/>
      <c r="OER274" s="22"/>
      <c r="OES274" s="22"/>
      <c r="OET274" s="22"/>
      <c r="OEU274" s="22"/>
      <c r="OEV274" s="22"/>
      <c r="OEW274" s="22"/>
      <c r="OEX274" s="22"/>
      <c r="OEY274" s="22"/>
      <c r="OEZ274" s="22"/>
      <c r="OFA274" s="22"/>
      <c r="OFB274" s="22"/>
      <c r="OFC274" s="22"/>
      <c r="OFD274" s="22"/>
      <c r="OFE274" s="22"/>
      <c r="OFF274" s="22"/>
      <c r="OFG274" s="22"/>
      <c r="OFH274" s="22"/>
      <c r="OFI274" s="22"/>
      <c r="OFJ274" s="22"/>
      <c r="OFK274" s="22"/>
      <c r="OFL274" s="22"/>
      <c r="OFM274" s="22"/>
      <c r="OFN274" s="22"/>
      <c r="OFO274" s="22"/>
      <c r="OFP274" s="22"/>
      <c r="OFQ274" s="22"/>
      <c r="OFR274" s="22"/>
      <c r="OFS274" s="22"/>
      <c r="OFT274" s="22"/>
      <c r="OFU274" s="22"/>
      <c r="OFV274" s="22"/>
      <c r="OFW274" s="22"/>
      <c r="OFX274" s="22"/>
      <c r="OFY274" s="22"/>
      <c r="OFZ274" s="22"/>
      <c r="OGA274" s="22"/>
      <c r="OGB274" s="22"/>
      <c r="OGC274" s="22"/>
      <c r="OGD274" s="22"/>
      <c r="OGE274" s="22"/>
      <c r="OGF274" s="22"/>
      <c r="OGG274" s="22"/>
      <c r="OGH274" s="22"/>
      <c r="OGI274" s="22"/>
      <c r="OGJ274" s="22"/>
      <c r="OGK274" s="22"/>
      <c r="OGL274" s="22"/>
      <c r="OGM274" s="22"/>
      <c r="OGN274" s="22"/>
      <c r="OGO274" s="22"/>
      <c r="OGP274" s="22"/>
      <c r="OGQ274" s="22"/>
      <c r="OGR274" s="22"/>
      <c r="OGS274" s="22"/>
      <c r="OGT274" s="22"/>
      <c r="OGU274" s="22"/>
      <c r="OGV274" s="22"/>
      <c r="OGW274" s="22"/>
      <c r="OGX274" s="22"/>
      <c r="OGY274" s="22"/>
      <c r="OGZ274" s="22"/>
      <c r="OHA274" s="22"/>
      <c r="OHB274" s="22"/>
      <c r="OHC274" s="22"/>
      <c r="OHD274" s="22"/>
      <c r="OHE274" s="22"/>
      <c r="OHF274" s="22"/>
      <c r="OHG274" s="22"/>
      <c r="OHH274" s="22"/>
      <c r="OHI274" s="22"/>
      <c r="OHJ274" s="22"/>
      <c r="OHK274" s="22"/>
      <c r="OHL274" s="22"/>
      <c r="OHM274" s="22"/>
      <c r="OHN274" s="22"/>
      <c r="OHO274" s="22"/>
      <c r="OHP274" s="22"/>
      <c r="OHQ274" s="22"/>
      <c r="OHR274" s="22"/>
      <c r="OHS274" s="22"/>
      <c r="OHT274" s="22"/>
      <c r="OHU274" s="22"/>
      <c r="OHV274" s="22"/>
      <c r="OHW274" s="22"/>
      <c r="OHX274" s="22"/>
      <c r="OHY274" s="22"/>
      <c r="OHZ274" s="22"/>
      <c r="OIA274" s="22"/>
      <c r="OIB274" s="22"/>
      <c r="OIC274" s="22"/>
      <c r="OID274" s="22"/>
      <c r="OIE274" s="22"/>
      <c r="OIF274" s="22"/>
      <c r="OIG274" s="22"/>
      <c r="OIH274" s="22"/>
      <c r="OII274" s="22"/>
      <c r="OIJ274" s="22"/>
      <c r="OIK274" s="22"/>
      <c r="OIL274" s="22"/>
      <c r="OIM274" s="22"/>
      <c r="OIN274" s="22"/>
      <c r="OIO274" s="22"/>
      <c r="OIP274" s="22"/>
      <c r="OIQ274" s="22"/>
      <c r="OIR274" s="22"/>
      <c r="OIS274" s="22"/>
      <c r="OIT274" s="22"/>
      <c r="OIU274" s="22"/>
      <c r="OIV274" s="22"/>
      <c r="OIW274" s="22"/>
      <c r="OIX274" s="22"/>
      <c r="OIY274" s="22"/>
      <c r="OIZ274" s="22"/>
      <c r="OJA274" s="22"/>
      <c r="OJB274" s="22"/>
      <c r="OJC274" s="22"/>
      <c r="OJD274" s="22"/>
      <c r="OJE274" s="22"/>
      <c r="OJF274" s="22"/>
      <c r="OJG274" s="22"/>
      <c r="OJH274" s="22"/>
      <c r="OJI274" s="22"/>
      <c r="OJJ274" s="22"/>
      <c r="OJK274" s="22"/>
      <c r="OJL274" s="22"/>
      <c r="OJM274" s="22"/>
      <c r="OJN274" s="22"/>
      <c r="OJO274" s="22"/>
      <c r="OJP274" s="22"/>
      <c r="OJQ274" s="22"/>
      <c r="OJR274" s="22"/>
      <c r="OJS274" s="22"/>
      <c r="OJT274" s="22"/>
      <c r="OJU274" s="22"/>
      <c r="OJV274" s="22"/>
      <c r="OJW274" s="22"/>
      <c r="OJX274" s="22"/>
      <c r="OJY274" s="22"/>
      <c r="OJZ274" s="22"/>
      <c r="OKA274" s="22"/>
      <c r="OKB274" s="22"/>
      <c r="OKC274" s="22"/>
      <c r="OKD274" s="22"/>
      <c r="OKE274" s="22"/>
      <c r="OKF274" s="22"/>
      <c r="OKG274" s="22"/>
      <c r="OKH274" s="22"/>
      <c r="OKI274" s="22"/>
      <c r="OKJ274" s="22"/>
      <c r="OKK274" s="22"/>
      <c r="OKL274" s="22"/>
      <c r="OKM274" s="22"/>
      <c r="OKN274" s="22"/>
      <c r="OKO274" s="22"/>
      <c r="OKP274" s="22"/>
      <c r="OKQ274" s="22"/>
      <c r="OKR274" s="22"/>
      <c r="OKS274" s="22"/>
      <c r="OKT274" s="22"/>
      <c r="OKU274" s="22"/>
      <c r="OKV274" s="22"/>
      <c r="OKW274" s="22"/>
      <c r="OKX274" s="22"/>
      <c r="OKY274" s="22"/>
      <c r="OKZ274" s="22"/>
      <c r="OLA274" s="22"/>
      <c r="OLB274" s="22"/>
      <c r="OLC274" s="22"/>
      <c r="OLD274" s="22"/>
      <c r="OLE274" s="22"/>
      <c r="OLF274" s="22"/>
      <c r="OLG274" s="22"/>
      <c r="OLH274" s="22"/>
      <c r="OLI274" s="22"/>
      <c r="OLJ274" s="22"/>
      <c r="OLK274" s="22"/>
      <c r="OLL274" s="22"/>
      <c r="OLM274" s="22"/>
      <c r="OLN274" s="22"/>
      <c r="OLO274" s="22"/>
      <c r="OLP274" s="22"/>
      <c r="OLQ274" s="22"/>
      <c r="OLR274" s="22"/>
      <c r="OLS274" s="22"/>
      <c r="OLT274" s="22"/>
      <c r="OLU274" s="22"/>
      <c r="OLV274" s="22"/>
      <c r="OLW274" s="22"/>
      <c r="OLX274" s="22"/>
      <c r="OLY274" s="22"/>
      <c r="OLZ274" s="22"/>
      <c r="OMA274" s="22"/>
      <c r="OMB274" s="22"/>
      <c r="OMC274" s="22"/>
      <c r="OMD274" s="22"/>
      <c r="OME274" s="22"/>
      <c r="OMF274" s="22"/>
      <c r="OMG274" s="22"/>
      <c r="OMH274" s="22"/>
      <c r="OMI274" s="22"/>
      <c r="OMJ274" s="22"/>
      <c r="OMK274" s="22"/>
      <c r="OML274" s="22"/>
      <c r="OMM274" s="22"/>
      <c r="OMN274" s="22"/>
      <c r="OMO274" s="22"/>
      <c r="OMP274" s="22"/>
      <c r="OMQ274" s="22"/>
      <c r="OMR274" s="22"/>
      <c r="OMS274" s="22"/>
      <c r="OMT274" s="22"/>
      <c r="OMU274" s="22"/>
      <c r="OMV274" s="22"/>
      <c r="OMW274" s="22"/>
      <c r="OMX274" s="22"/>
      <c r="OMY274" s="22"/>
      <c r="OMZ274" s="22"/>
      <c r="ONA274" s="22"/>
      <c r="ONB274" s="22"/>
      <c r="ONC274" s="22"/>
      <c r="OND274" s="22"/>
      <c r="ONE274" s="22"/>
      <c r="ONF274" s="22"/>
      <c r="ONG274" s="22"/>
      <c r="ONH274" s="22"/>
      <c r="ONI274" s="22"/>
      <c r="ONJ274" s="22"/>
      <c r="ONK274" s="22"/>
      <c r="ONL274" s="22"/>
      <c r="ONM274" s="22"/>
      <c r="ONN274" s="22"/>
      <c r="ONO274" s="22"/>
      <c r="ONP274" s="22"/>
      <c r="ONQ274" s="22"/>
      <c r="ONR274" s="22"/>
      <c r="ONS274" s="22"/>
      <c r="ONT274" s="22"/>
      <c r="ONU274" s="22"/>
      <c r="ONV274" s="22"/>
      <c r="ONW274" s="22"/>
      <c r="ONX274" s="22"/>
      <c r="ONY274" s="22"/>
      <c r="ONZ274" s="22"/>
      <c r="OOA274" s="22"/>
      <c r="OOB274" s="22"/>
      <c r="OOC274" s="22"/>
      <c r="OOD274" s="22"/>
      <c r="OOE274" s="22"/>
      <c r="OOF274" s="22"/>
      <c r="OOG274" s="22"/>
      <c r="OOH274" s="22"/>
      <c r="OOI274" s="22"/>
      <c r="OOJ274" s="22"/>
      <c r="OOK274" s="22"/>
      <c r="OOL274" s="22"/>
      <c r="OOM274" s="22"/>
      <c r="OON274" s="22"/>
      <c r="OOO274" s="22"/>
      <c r="OOP274" s="22"/>
      <c r="OOQ274" s="22"/>
      <c r="OOR274" s="22"/>
      <c r="OOS274" s="22"/>
      <c r="OOT274" s="22"/>
      <c r="OOU274" s="22"/>
      <c r="OOV274" s="22"/>
      <c r="OOW274" s="22"/>
      <c r="OOX274" s="22"/>
      <c r="OOY274" s="22"/>
      <c r="OOZ274" s="22"/>
      <c r="OPA274" s="22"/>
      <c r="OPB274" s="22"/>
      <c r="OPC274" s="22"/>
      <c r="OPD274" s="22"/>
      <c r="OPE274" s="22"/>
      <c r="OPF274" s="22"/>
      <c r="OPG274" s="22"/>
      <c r="OPH274" s="22"/>
      <c r="OPI274" s="22"/>
      <c r="OPJ274" s="22"/>
      <c r="OPK274" s="22"/>
      <c r="OPL274" s="22"/>
      <c r="OPM274" s="22"/>
      <c r="OPN274" s="22"/>
      <c r="OPO274" s="22"/>
      <c r="OPP274" s="22"/>
      <c r="OPQ274" s="22"/>
      <c r="OPR274" s="22"/>
      <c r="OPS274" s="22"/>
      <c r="OPT274" s="22"/>
      <c r="OPU274" s="22"/>
      <c r="OPV274" s="22"/>
      <c r="OPW274" s="22"/>
      <c r="OPX274" s="22"/>
      <c r="OPY274" s="22"/>
      <c r="OPZ274" s="22"/>
      <c r="OQA274" s="22"/>
      <c r="OQB274" s="22"/>
      <c r="OQC274" s="22"/>
      <c r="OQD274" s="22"/>
      <c r="OQE274" s="22"/>
      <c r="OQF274" s="22"/>
      <c r="OQG274" s="22"/>
      <c r="OQH274" s="22"/>
      <c r="OQI274" s="22"/>
      <c r="OQJ274" s="22"/>
      <c r="OQK274" s="22"/>
      <c r="OQL274" s="22"/>
      <c r="OQM274" s="22"/>
      <c r="OQN274" s="22"/>
      <c r="OQO274" s="22"/>
      <c r="OQP274" s="22"/>
      <c r="OQQ274" s="22"/>
      <c r="OQR274" s="22"/>
      <c r="OQS274" s="22"/>
      <c r="OQT274" s="22"/>
      <c r="OQU274" s="22"/>
      <c r="OQV274" s="22"/>
      <c r="OQW274" s="22"/>
      <c r="OQX274" s="22"/>
      <c r="OQY274" s="22"/>
      <c r="OQZ274" s="22"/>
      <c r="ORA274" s="22"/>
      <c r="ORB274" s="22"/>
      <c r="ORC274" s="22"/>
      <c r="ORD274" s="22"/>
      <c r="ORE274" s="22"/>
      <c r="ORF274" s="22"/>
      <c r="ORG274" s="22"/>
      <c r="ORH274" s="22"/>
      <c r="ORI274" s="22"/>
      <c r="ORJ274" s="22"/>
      <c r="ORK274" s="22"/>
      <c r="ORL274" s="22"/>
      <c r="ORM274" s="22"/>
      <c r="ORN274" s="22"/>
      <c r="ORO274" s="22"/>
      <c r="ORP274" s="22"/>
      <c r="ORQ274" s="22"/>
      <c r="ORR274" s="22"/>
      <c r="ORS274" s="22"/>
      <c r="ORT274" s="22"/>
      <c r="ORU274" s="22"/>
      <c r="ORV274" s="22"/>
      <c r="ORW274" s="22"/>
      <c r="ORX274" s="22"/>
      <c r="ORY274" s="22"/>
      <c r="ORZ274" s="22"/>
      <c r="OSA274" s="22"/>
      <c r="OSB274" s="22"/>
      <c r="OSC274" s="22"/>
      <c r="OSD274" s="22"/>
      <c r="OSE274" s="22"/>
      <c r="OSF274" s="22"/>
      <c r="OSG274" s="22"/>
      <c r="OSH274" s="22"/>
      <c r="OSI274" s="22"/>
      <c r="OSJ274" s="22"/>
      <c r="OSK274" s="22"/>
      <c r="OSL274" s="22"/>
      <c r="OSM274" s="22"/>
      <c r="OSN274" s="22"/>
      <c r="OSO274" s="22"/>
      <c r="OSP274" s="22"/>
      <c r="OSQ274" s="22"/>
      <c r="OSR274" s="22"/>
      <c r="OSS274" s="22"/>
      <c r="OST274" s="22"/>
      <c r="OSU274" s="22"/>
      <c r="OSV274" s="22"/>
      <c r="OSW274" s="22"/>
      <c r="OSX274" s="22"/>
      <c r="OSY274" s="22"/>
      <c r="OSZ274" s="22"/>
      <c r="OTA274" s="22"/>
      <c r="OTB274" s="22"/>
      <c r="OTC274" s="22"/>
      <c r="OTD274" s="22"/>
      <c r="OTE274" s="22"/>
      <c r="OTF274" s="22"/>
      <c r="OTG274" s="22"/>
      <c r="OTH274" s="22"/>
      <c r="OTI274" s="22"/>
      <c r="OTJ274" s="22"/>
      <c r="OTK274" s="22"/>
      <c r="OTL274" s="22"/>
      <c r="OTM274" s="22"/>
      <c r="OTN274" s="22"/>
      <c r="OTO274" s="22"/>
      <c r="OTP274" s="22"/>
      <c r="OTQ274" s="22"/>
      <c r="OTR274" s="22"/>
      <c r="OTS274" s="22"/>
      <c r="OTT274" s="22"/>
      <c r="OTU274" s="22"/>
      <c r="OTV274" s="22"/>
      <c r="OTW274" s="22"/>
      <c r="OTX274" s="22"/>
      <c r="OTY274" s="22"/>
      <c r="OTZ274" s="22"/>
      <c r="OUA274" s="22"/>
      <c r="OUB274" s="22"/>
      <c r="OUC274" s="22"/>
      <c r="OUD274" s="22"/>
      <c r="OUE274" s="22"/>
      <c r="OUF274" s="22"/>
      <c r="OUG274" s="22"/>
      <c r="OUH274" s="22"/>
      <c r="OUI274" s="22"/>
      <c r="OUJ274" s="22"/>
      <c r="OUK274" s="22"/>
      <c r="OUL274" s="22"/>
      <c r="OUM274" s="22"/>
      <c r="OUN274" s="22"/>
      <c r="OUO274" s="22"/>
      <c r="OUP274" s="22"/>
      <c r="OUQ274" s="22"/>
      <c r="OUR274" s="22"/>
      <c r="OUS274" s="22"/>
      <c r="OUT274" s="22"/>
      <c r="OUU274" s="22"/>
      <c r="OUV274" s="22"/>
      <c r="OUW274" s="22"/>
      <c r="OUX274" s="22"/>
      <c r="OUY274" s="22"/>
      <c r="OUZ274" s="22"/>
      <c r="OVA274" s="22"/>
      <c r="OVB274" s="22"/>
      <c r="OVC274" s="22"/>
      <c r="OVD274" s="22"/>
      <c r="OVE274" s="22"/>
      <c r="OVF274" s="22"/>
      <c r="OVG274" s="22"/>
      <c r="OVH274" s="22"/>
      <c r="OVI274" s="22"/>
      <c r="OVJ274" s="22"/>
      <c r="OVK274" s="22"/>
      <c r="OVL274" s="22"/>
      <c r="OVM274" s="22"/>
      <c r="OVN274" s="22"/>
      <c r="OVO274" s="22"/>
      <c r="OVP274" s="22"/>
      <c r="OVQ274" s="22"/>
      <c r="OVR274" s="22"/>
      <c r="OVS274" s="22"/>
      <c r="OVT274" s="22"/>
      <c r="OVU274" s="22"/>
      <c r="OVV274" s="22"/>
      <c r="OVW274" s="22"/>
      <c r="OVX274" s="22"/>
      <c r="OVY274" s="22"/>
      <c r="OVZ274" s="22"/>
      <c r="OWA274" s="22"/>
      <c r="OWB274" s="22"/>
      <c r="OWC274" s="22"/>
      <c r="OWD274" s="22"/>
      <c r="OWE274" s="22"/>
      <c r="OWF274" s="22"/>
      <c r="OWG274" s="22"/>
      <c r="OWH274" s="22"/>
      <c r="OWI274" s="22"/>
      <c r="OWJ274" s="22"/>
      <c r="OWK274" s="22"/>
      <c r="OWL274" s="22"/>
      <c r="OWM274" s="22"/>
      <c r="OWN274" s="22"/>
      <c r="OWO274" s="22"/>
      <c r="OWP274" s="22"/>
      <c r="OWQ274" s="22"/>
      <c r="OWR274" s="22"/>
      <c r="OWS274" s="22"/>
      <c r="OWT274" s="22"/>
      <c r="OWU274" s="22"/>
      <c r="OWV274" s="22"/>
      <c r="OWW274" s="22"/>
      <c r="OWX274" s="22"/>
      <c r="OWY274" s="22"/>
      <c r="OWZ274" s="22"/>
      <c r="OXA274" s="22"/>
      <c r="OXB274" s="22"/>
      <c r="OXC274" s="22"/>
      <c r="OXD274" s="22"/>
      <c r="OXE274" s="22"/>
      <c r="OXF274" s="22"/>
      <c r="OXG274" s="22"/>
      <c r="OXH274" s="22"/>
      <c r="OXI274" s="22"/>
      <c r="OXJ274" s="22"/>
      <c r="OXK274" s="22"/>
      <c r="OXL274" s="22"/>
      <c r="OXM274" s="22"/>
      <c r="OXN274" s="22"/>
      <c r="OXO274" s="22"/>
      <c r="OXP274" s="22"/>
      <c r="OXQ274" s="22"/>
      <c r="OXR274" s="22"/>
      <c r="OXS274" s="22"/>
      <c r="OXT274" s="22"/>
      <c r="OXU274" s="22"/>
      <c r="OXV274" s="22"/>
      <c r="OXW274" s="22"/>
      <c r="OXX274" s="22"/>
      <c r="OXY274" s="22"/>
      <c r="OXZ274" s="22"/>
      <c r="OYA274" s="22"/>
      <c r="OYB274" s="22"/>
      <c r="OYC274" s="22"/>
      <c r="OYD274" s="22"/>
      <c r="OYE274" s="22"/>
      <c r="OYF274" s="22"/>
      <c r="OYG274" s="22"/>
      <c r="OYH274" s="22"/>
      <c r="OYI274" s="22"/>
      <c r="OYJ274" s="22"/>
      <c r="OYK274" s="22"/>
      <c r="OYL274" s="22"/>
      <c r="OYM274" s="22"/>
      <c r="OYN274" s="22"/>
      <c r="OYO274" s="22"/>
      <c r="OYP274" s="22"/>
      <c r="OYQ274" s="22"/>
      <c r="OYR274" s="22"/>
      <c r="OYS274" s="22"/>
      <c r="OYT274" s="22"/>
      <c r="OYU274" s="22"/>
      <c r="OYV274" s="22"/>
      <c r="OYW274" s="22"/>
      <c r="OYX274" s="22"/>
      <c r="OYY274" s="22"/>
      <c r="OYZ274" s="22"/>
      <c r="OZA274" s="22"/>
      <c r="OZB274" s="22"/>
      <c r="OZC274" s="22"/>
      <c r="OZD274" s="22"/>
      <c r="OZE274" s="22"/>
      <c r="OZF274" s="22"/>
      <c r="OZG274" s="22"/>
      <c r="OZH274" s="22"/>
      <c r="OZI274" s="22"/>
      <c r="OZJ274" s="22"/>
      <c r="OZK274" s="22"/>
      <c r="OZL274" s="22"/>
      <c r="OZM274" s="22"/>
      <c r="OZN274" s="22"/>
      <c r="OZO274" s="22"/>
      <c r="OZP274" s="22"/>
      <c r="OZQ274" s="22"/>
      <c r="OZR274" s="22"/>
      <c r="OZS274" s="22"/>
      <c r="OZT274" s="22"/>
      <c r="OZU274" s="22"/>
      <c r="OZV274" s="22"/>
      <c r="OZW274" s="22"/>
      <c r="OZX274" s="22"/>
      <c r="OZY274" s="22"/>
      <c r="OZZ274" s="22"/>
      <c r="PAA274" s="22"/>
      <c r="PAB274" s="22"/>
      <c r="PAC274" s="22"/>
      <c r="PAD274" s="22"/>
      <c r="PAE274" s="22"/>
      <c r="PAF274" s="22"/>
      <c r="PAG274" s="22"/>
      <c r="PAH274" s="22"/>
      <c r="PAI274" s="22"/>
      <c r="PAJ274" s="22"/>
      <c r="PAK274" s="22"/>
      <c r="PAL274" s="22"/>
      <c r="PAM274" s="22"/>
      <c r="PAN274" s="22"/>
      <c r="PAO274" s="22"/>
      <c r="PAP274" s="22"/>
      <c r="PAQ274" s="22"/>
      <c r="PAR274" s="22"/>
      <c r="PAS274" s="22"/>
      <c r="PAT274" s="22"/>
      <c r="PAU274" s="22"/>
      <c r="PAV274" s="22"/>
      <c r="PAW274" s="22"/>
      <c r="PAX274" s="22"/>
      <c r="PAY274" s="22"/>
      <c r="PAZ274" s="22"/>
      <c r="PBA274" s="22"/>
      <c r="PBB274" s="22"/>
      <c r="PBC274" s="22"/>
      <c r="PBD274" s="22"/>
      <c r="PBE274" s="22"/>
      <c r="PBF274" s="22"/>
      <c r="PBG274" s="22"/>
      <c r="PBH274" s="22"/>
      <c r="PBI274" s="22"/>
      <c r="PBJ274" s="22"/>
      <c r="PBK274" s="22"/>
      <c r="PBL274" s="22"/>
      <c r="PBM274" s="22"/>
      <c r="PBN274" s="22"/>
      <c r="PBO274" s="22"/>
      <c r="PBP274" s="22"/>
      <c r="PBQ274" s="22"/>
      <c r="PBR274" s="22"/>
      <c r="PBS274" s="22"/>
      <c r="PBT274" s="22"/>
      <c r="PBU274" s="22"/>
      <c r="PBV274" s="22"/>
      <c r="PBW274" s="22"/>
      <c r="PBX274" s="22"/>
      <c r="PBY274" s="22"/>
      <c r="PBZ274" s="22"/>
      <c r="PCA274" s="22"/>
      <c r="PCB274" s="22"/>
      <c r="PCC274" s="22"/>
      <c r="PCD274" s="22"/>
      <c r="PCE274" s="22"/>
      <c r="PCF274" s="22"/>
      <c r="PCG274" s="22"/>
      <c r="PCH274" s="22"/>
      <c r="PCI274" s="22"/>
      <c r="PCJ274" s="22"/>
      <c r="PCK274" s="22"/>
      <c r="PCL274" s="22"/>
      <c r="PCM274" s="22"/>
      <c r="PCN274" s="22"/>
      <c r="PCO274" s="22"/>
      <c r="PCP274" s="22"/>
      <c r="PCQ274" s="22"/>
      <c r="PCR274" s="22"/>
      <c r="PCS274" s="22"/>
      <c r="PCT274" s="22"/>
      <c r="PCU274" s="22"/>
      <c r="PCV274" s="22"/>
      <c r="PCW274" s="22"/>
      <c r="PCX274" s="22"/>
      <c r="PCY274" s="22"/>
      <c r="PCZ274" s="22"/>
      <c r="PDA274" s="22"/>
      <c r="PDB274" s="22"/>
      <c r="PDC274" s="22"/>
      <c r="PDD274" s="22"/>
      <c r="PDE274" s="22"/>
      <c r="PDF274" s="22"/>
      <c r="PDG274" s="22"/>
      <c r="PDH274" s="22"/>
      <c r="PDI274" s="22"/>
      <c r="PDJ274" s="22"/>
      <c r="PDK274" s="22"/>
      <c r="PDL274" s="22"/>
      <c r="PDM274" s="22"/>
      <c r="PDN274" s="22"/>
      <c r="PDO274" s="22"/>
      <c r="PDP274" s="22"/>
      <c r="PDQ274" s="22"/>
      <c r="PDR274" s="22"/>
      <c r="PDS274" s="22"/>
      <c r="PDT274" s="22"/>
      <c r="PDU274" s="22"/>
      <c r="PDV274" s="22"/>
      <c r="PDW274" s="22"/>
      <c r="PDX274" s="22"/>
      <c r="PDY274" s="22"/>
      <c r="PDZ274" s="22"/>
      <c r="PEA274" s="22"/>
      <c r="PEB274" s="22"/>
      <c r="PEC274" s="22"/>
      <c r="PED274" s="22"/>
      <c r="PEE274" s="22"/>
      <c r="PEF274" s="22"/>
      <c r="PEG274" s="22"/>
      <c r="PEH274" s="22"/>
      <c r="PEI274" s="22"/>
      <c r="PEJ274" s="22"/>
      <c r="PEK274" s="22"/>
      <c r="PEL274" s="22"/>
      <c r="PEM274" s="22"/>
      <c r="PEN274" s="22"/>
      <c r="PEO274" s="22"/>
      <c r="PEP274" s="22"/>
      <c r="PEQ274" s="22"/>
      <c r="PER274" s="22"/>
      <c r="PES274" s="22"/>
      <c r="PET274" s="22"/>
      <c r="PEU274" s="22"/>
      <c r="PEV274" s="22"/>
      <c r="PEW274" s="22"/>
      <c r="PEX274" s="22"/>
      <c r="PEY274" s="22"/>
      <c r="PEZ274" s="22"/>
      <c r="PFA274" s="22"/>
      <c r="PFB274" s="22"/>
      <c r="PFC274" s="22"/>
      <c r="PFD274" s="22"/>
      <c r="PFE274" s="22"/>
      <c r="PFF274" s="22"/>
      <c r="PFG274" s="22"/>
      <c r="PFH274" s="22"/>
      <c r="PFI274" s="22"/>
      <c r="PFJ274" s="22"/>
      <c r="PFK274" s="22"/>
      <c r="PFL274" s="22"/>
      <c r="PFM274" s="22"/>
      <c r="PFN274" s="22"/>
      <c r="PFO274" s="22"/>
      <c r="PFP274" s="22"/>
      <c r="PFQ274" s="22"/>
      <c r="PFR274" s="22"/>
      <c r="PFS274" s="22"/>
      <c r="PFT274" s="22"/>
      <c r="PFU274" s="22"/>
      <c r="PFV274" s="22"/>
      <c r="PFW274" s="22"/>
      <c r="PFX274" s="22"/>
      <c r="PFY274" s="22"/>
      <c r="PFZ274" s="22"/>
      <c r="PGA274" s="22"/>
      <c r="PGB274" s="22"/>
      <c r="PGC274" s="22"/>
      <c r="PGD274" s="22"/>
      <c r="PGE274" s="22"/>
      <c r="PGF274" s="22"/>
      <c r="PGG274" s="22"/>
      <c r="PGH274" s="22"/>
      <c r="PGI274" s="22"/>
      <c r="PGJ274" s="22"/>
      <c r="PGK274" s="22"/>
      <c r="PGL274" s="22"/>
      <c r="PGM274" s="22"/>
      <c r="PGN274" s="22"/>
      <c r="PGO274" s="22"/>
      <c r="PGP274" s="22"/>
      <c r="PGQ274" s="22"/>
      <c r="PGR274" s="22"/>
      <c r="PGS274" s="22"/>
      <c r="PGT274" s="22"/>
      <c r="PGU274" s="22"/>
      <c r="PGV274" s="22"/>
      <c r="PGW274" s="22"/>
      <c r="PGX274" s="22"/>
      <c r="PGY274" s="22"/>
      <c r="PGZ274" s="22"/>
      <c r="PHA274" s="22"/>
      <c r="PHB274" s="22"/>
      <c r="PHC274" s="22"/>
      <c r="PHD274" s="22"/>
      <c r="PHE274" s="22"/>
      <c r="PHF274" s="22"/>
      <c r="PHG274" s="22"/>
      <c r="PHH274" s="22"/>
      <c r="PHI274" s="22"/>
      <c r="PHJ274" s="22"/>
      <c r="PHK274" s="22"/>
      <c r="PHL274" s="22"/>
      <c r="PHM274" s="22"/>
      <c r="PHN274" s="22"/>
      <c r="PHO274" s="22"/>
      <c r="PHP274" s="22"/>
      <c r="PHQ274" s="22"/>
      <c r="PHR274" s="22"/>
      <c r="PHS274" s="22"/>
      <c r="PHT274" s="22"/>
      <c r="PHU274" s="22"/>
      <c r="PHV274" s="22"/>
      <c r="PHW274" s="22"/>
      <c r="PHX274" s="22"/>
      <c r="PHY274" s="22"/>
      <c r="PHZ274" s="22"/>
      <c r="PIA274" s="22"/>
      <c r="PIB274" s="22"/>
      <c r="PIC274" s="22"/>
      <c r="PID274" s="22"/>
      <c r="PIE274" s="22"/>
      <c r="PIF274" s="22"/>
      <c r="PIG274" s="22"/>
      <c r="PIH274" s="22"/>
      <c r="PII274" s="22"/>
      <c r="PIJ274" s="22"/>
      <c r="PIK274" s="22"/>
      <c r="PIL274" s="22"/>
      <c r="PIM274" s="22"/>
      <c r="PIN274" s="22"/>
      <c r="PIO274" s="22"/>
      <c r="PIP274" s="22"/>
      <c r="PIQ274" s="22"/>
      <c r="PIR274" s="22"/>
      <c r="PIS274" s="22"/>
      <c r="PIT274" s="22"/>
      <c r="PIU274" s="22"/>
      <c r="PIV274" s="22"/>
      <c r="PIW274" s="22"/>
      <c r="PIX274" s="22"/>
      <c r="PIY274" s="22"/>
      <c r="PIZ274" s="22"/>
      <c r="PJA274" s="22"/>
      <c r="PJB274" s="22"/>
      <c r="PJC274" s="22"/>
      <c r="PJD274" s="22"/>
      <c r="PJE274" s="22"/>
      <c r="PJF274" s="22"/>
      <c r="PJG274" s="22"/>
      <c r="PJH274" s="22"/>
      <c r="PJI274" s="22"/>
      <c r="PJJ274" s="22"/>
      <c r="PJK274" s="22"/>
      <c r="PJL274" s="22"/>
      <c r="PJM274" s="22"/>
      <c r="PJN274" s="22"/>
      <c r="PJO274" s="22"/>
      <c r="PJP274" s="22"/>
      <c r="PJQ274" s="22"/>
      <c r="PJR274" s="22"/>
      <c r="PJS274" s="22"/>
      <c r="PJT274" s="22"/>
      <c r="PJU274" s="22"/>
      <c r="PJV274" s="22"/>
      <c r="PJW274" s="22"/>
      <c r="PJX274" s="22"/>
      <c r="PJY274" s="22"/>
      <c r="PJZ274" s="22"/>
      <c r="PKA274" s="22"/>
      <c r="PKB274" s="22"/>
      <c r="PKC274" s="22"/>
      <c r="PKD274" s="22"/>
      <c r="PKE274" s="22"/>
      <c r="PKF274" s="22"/>
      <c r="PKG274" s="22"/>
      <c r="PKH274" s="22"/>
      <c r="PKI274" s="22"/>
      <c r="PKJ274" s="22"/>
      <c r="PKK274" s="22"/>
      <c r="PKL274" s="22"/>
      <c r="PKM274" s="22"/>
      <c r="PKN274" s="22"/>
      <c r="PKO274" s="22"/>
      <c r="PKP274" s="22"/>
      <c r="PKQ274" s="22"/>
      <c r="PKR274" s="22"/>
      <c r="PKS274" s="22"/>
      <c r="PKT274" s="22"/>
      <c r="PKU274" s="22"/>
      <c r="PKV274" s="22"/>
      <c r="PKW274" s="22"/>
      <c r="PKX274" s="22"/>
      <c r="PKY274" s="22"/>
      <c r="PKZ274" s="22"/>
      <c r="PLA274" s="22"/>
      <c r="PLB274" s="22"/>
      <c r="PLC274" s="22"/>
      <c r="PLD274" s="22"/>
      <c r="PLE274" s="22"/>
      <c r="PLF274" s="22"/>
      <c r="PLG274" s="22"/>
      <c r="PLH274" s="22"/>
      <c r="PLI274" s="22"/>
      <c r="PLJ274" s="22"/>
      <c r="PLK274" s="22"/>
      <c r="PLL274" s="22"/>
      <c r="PLM274" s="22"/>
      <c r="PLN274" s="22"/>
      <c r="PLO274" s="22"/>
      <c r="PLP274" s="22"/>
      <c r="PLQ274" s="22"/>
      <c r="PLR274" s="22"/>
      <c r="PLS274" s="22"/>
      <c r="PLT274" s="22"/>
      <c r="PLU274" s="22"/>
      <c r="PLV274" s="22"/>
      <c r="PLW274" s="22"/>
      <c r="PLX274" s="22"/>
      <c r="PLY274" s="22"/>
      <c r="PLZ274" s="22"/>
      <c r="PMA274" s="22"/>
      <c r="PMB274" s="22"/>
      <c r="PMC274" s="22"/>
      <c r="PMD274" s="22"/>
      <c r="PME274" s="22"/>
      <c r="PMF274" s="22"/>
      <c r="PMG274" s="22"/>
      <c r="PMH274" s="22"/>
      <c r="PMI274" s="22"/>
      <c r="PMJ274" s="22"/>
      <c r="PMK274" s="22"/>
      <c r="PML274" s="22"/>
      <c r="PMM274" s="22"/>
      <c r="PMN274" s="22"/>
      <c r="PMO274" s="22"/>
      <c r="PMP274" s="22"/>
      <c r="PMQ274" s="22"/>
      <c r="PMR274" s="22"/>
      <c r="PMS274" s="22"/>
      <c r="PMT274" s="22"/>
      <c r="PMU274" s="22"/>
      <c r="PMV274" s="22"/>
      <c r="PMW274" s="22"/>
      <c r="PMX274" s="22"/>
      <c r="PMY274" s="22"/>
      <c r="PMZ274" s="22"/>
      <c r="PNA274" s="22"/>
      <c r="PNB274" s="22"/>
      <c r="PNC274" s="22"/>
      <c r="PND274" s="22"/>
      <c r="PNE274" s="22"/>
      <c r="PNF274" s="22"/>
      <c r="PNG274" s="22"/>
      <c r="PNH274" s="22"/>
      <c r="PNI274" s="22"/>
      <c r="PNJ274" s="22"/>
      <c r="PNK274" s="22"/>
      <c r="PNL274" s="22"/>
      <c r="PNM274" s="22"/>
      <c r="PNN274" s="22"/>
      <c r="PNO274" s="22"/>
      <c r="PNP274" s="22"/>
      <c r="PNQ274" s="22"/>
      <c r="PNR274" s="22"/>
      <c r="PNS274" s="22"/>
      <c r="PNT274" s="22"/>
      <c r="PNU274" s="22"/>
      <c r="PNV274" s="22"/>
      <c r="PNW274" s="22"/>
      <c r="PNX274" s="22"/>
      <c r="PNY274" s="22"/>
      <c r="PNZ274" s="22"/>
      <c r="POA274" s="22"/>
      <c r="POB274" s="22"/>
      <c r="POC274" s="22"/>
      <c r="POD274" s="22"/>
      <c r="POE274" s="22"/>
      <c r="POF274" s="22"/>
      <c r="POG274" s="22"/>
      <c r="POH274" s="22"/>
      <c r="POI274" s="22"/>
      <c r="POJ274" s="22"/>
      <c r="POK274" s="22"/>
      <c r="POL274" s="22"/>
      <c r="POM274" s="22"/>
      <c r="PON274" s="22"/>
      <c r="POO274" s="22"/>
      <c r="POP274" s="22"/>
      <c r="POQ274" s="22"/>
      <c r="POR274" s="22"/>
      <c r="POS274" s="22"/>
      <c r="POT274" s="22"/>
      <c r="POU274" s="22"/>
      <c r="POV274" s="22"/>
      <c r="POW274" s="22"/>
      <c r="POX274" s="22"/>
      <c r="POY274" s="22"/>
      <c r="POZ274" s="22"/>
      <c r="PPA274" s="22"/>
      <c r="PPB274" s="22"/>
      <c r="PPC274" s="22"/>
      <c r="PPD274" s="22"/>
      <c r="PPE274" s="22"/>
      <c r="PPF274" s="22"/>
      <c r="PPG274" s="22"/>
      <c r="PPH274" s="22"/>
      <c r="PPI274" s="22"/>
      <c r="PPJ274" s="22"/>
      <c r="PPK274" s="22"/>
      <c r="PPL274" s="22"/>
      <c r="PPM274" s="22"/>
      <c r="PPN274" s="22"/>
      <c r="PPO274" s="22"/>
      <c r="PPP274" s="22"/>
      <c r="PPQ274" s="22"/>
      <c r="PPR274" s="22"/>
      <c r="PPS274" s="22"/>
      <c r="PPT274" s="22"/>
      <c r="PPU274" s="22"/>
      <c r="PPV274" s="22"/>
      <c r="PPW274" s="22"/>
      <c r="PPX274" s="22"/>
      <c r="PPY274" s="22"/>
      <c r="PPZ274" s="22"/>
      <c r="PQA274" s="22"/>
      <c r="PQB274" s="22"/>
      <c r="PQC274" s="22"/>
      <c r="PQD274" s="22"/>
      <c r="PQE274" s="22"/>
      <c r="PQF274" s="22"/>
      <c r="PQG274" s="22"/>
      <c r="PQH274" s="22"/>
      <c r="PQI274" s="22"/>
      <c r="PQJ274" s="22"/>
      <c r="PQK274" s="22"/>
      <c r="PQL274" s="22"/>
      <c r="PQM274" s="22"/>
      <c r="PQN274" s="22"/>
      <c r="PQO274" s="22"/>
      <c r="PQP274" s="22"/>
      <c r="PQQ274" s="22"/>
      <c r="PQR274" s="22"/>
      <c r="PQS274" s="22"/>
      <c r="PQT274" s="22"/>
      <c r="PQU274" s="22"/>
      <c r="PQV274" s="22"/>
      <c r="PQW274" s="22"/>
      <c r="PQX274" s="22"/>
      <c r="PQY274" s="22"/>
      <c r="PQZ274" s="22"/>
      <c r="PRA274" s="22"/>
      <c r="PRB274" s="22"/>
      <c r="PRC274" s="22"/>
      <c r="PRD274" s="22"/>
      <c r="PRE274" s="22"/>
      <c r="PRF274" s="22"/>
      <c r="PRG274" s="22"/>
      <c r="PRH274" s="22"/>
      <c r="PRI274" s="22"/>
      <c r="PRJ274" s="22"/>
      <c r="PRK274" s="22"/>
      <c r="PRL274" s="22"/>
      <c r="PRM274" s="22"/>
      <c r="PRN274" s="22"/>
      <c r="PRO274" s="22"/>
      <c r="PRP274" s="22"/>
      <c r="PRQ274" s="22"/>
      <c r="PRR274" s="22"/>
      <c r="PRS274" s="22"/>
      <c r="PRT274" s="22"/>
      <c r="PRU274" s="22"/>
      <c r="PRV274" s="22"/>
      <c r="PRW274" s="22"/>
      <c r="PRX274" s="22"/>
      <c r="PRY274" s="22"/>
      <c r="PRZ274" s="22"/>
      <c r="PSA274" s="22"/>
      <c r="PSB274" s="22"/>
      <c r="PSC274" s="22"/>
      <c r="PSD274" s="22"/>
      <c r="PSE274" s="22"/>
      <c r="PSF274" s="22"/>
      <c r="PSG274" s="22"/>
      <c r="PSH274" s="22"/>
      <c r="PSI274" s="22"/>
      <c r="PSJ274" s="22"/>
      <c r="PSK274" s="22"/>
      <c r="PSL274" s="22"/>
      <c r="PSM274" s="22"/>
      <c r="PSN274" s="22"/>
      <c r="PSO274" s="22"/>
      <c r="PSP274" s="22"/>
      <c r="PSQ274" s="22"/>
      <c r="PSR274" s="22"/>
      <c r="PSS274" s="22"/>
      <c r="PST274" s="22"/>
      <c r="PSU274" s="22"/>
      <c r="PSV274" s="22"/>
      <c r="PSW274" s="22"/>
      <c r="PSX274" s="22"/>
      <c r="PSY274" s="22"/>
      <c r="PSZ274" s="22"/>
      <c r="PTA274" s="22"/>
      <c r="PTB274" s="22"/>
      <c r="PTC274" s="22"/>
      <c r="PTD274" s="22"/>
      <c r="PTE274" s="22"/>
      <c r="PTF274" s="22"/>
      <c r="PTG274" s="22"/>
      <c r="PTH274" s="22"/>
      <c r="PTI274" s="22"/>
      <c r="PTJ274" s="22"/>
      <c r="PTK274" s="22"/>
      <c r="PTL274" s="22"/>
      <c r="PTM274" s="22"/>
      <c r="PTN274" s="22"/>
      <c r="PTO274" s="22"/>
      <c r="PTP274" s="22"/>
      <c r="PTQ274" s="22"/>
      <c r="PTR274" s="22"/>
      <c r="PTS274" s="22"/>
      <c r="PTT274" s="22"/>
      <c r="PTU274" s="22"/>
      <c r="PTV274" s="22"/>
      <c r="PTW274" s="22"/>
      <c r="PTX274" s="22"/>
      <c r="PTY274" s="22"/>
      <c r="PTZ274" s="22"/>
      <c r="PUA274" s="22"/>
      <c r="PUB274" s="22"/>
      <c r="PUC274" s="22"/>
      <c r="PUD274" s="22"/>
      <c r="PUE274" s="22"/>
      <c r="PUF274" s="22"/>
      <c r="PUG274" s="22"/>
      <c r="PUH274" s="22"/>
      <c r="PUI274" s="22"/>
      <c r="PUJ274" s="22"/>
      <c r="PUK274" s="22"/>
      <c r="PUL274" s="22"/>
      <c r="PUM274" s="22"/>
      <c r="PUN274" s="22"/>
      <c r="PUO274" s="22"/>
      <c r="PUP274" s="22"/>
      <c r="PUQ274" s="22"/>
      <c r="PUR274" s="22"/>
      <c r="PUS274" s="22"/>
      <c r="PUT274" s="22"/>
      <c r="PUU274" s="22"/>
      <c r="PUV274" s="22"/>
      <c r="PUW274" s="22"/>
      <c r="PUX274" s="22"/>
      <c r="PUY274" s="22"/>
      <c r="PUZ274" s="22"/>
      <c r="PVA274" s="22"/>
      <c r="PVB274" s="22"/>
      <c r="PVC274" s="22"/>
      <c r="PVD274" s="22"/>
      <c r="PVE274" s="22"/>
      <c r="PVF274" s="22"/>
      <c r="PVG274" s="22"/>
      <c r="PVH274" s="22"/>
      <c r="PVI274" s="22"/>
      <c r="PVJ274" s="22"/>
      <c r="PVK274" s="22"/>
      <c r="PVL274" s="22"/>
      <c r="PVM274" s="22"/>
      <c r="PVN274" s="22"/>
      <c r="PVO274" s="22"/>
      <c r="PVP274" s="22"/>
      <c r="PVQ274" s="22"/>
      <c r="PVR274" s="22"/>
      <c r="PVS274" s="22"/>
      <c r="PVT274" s="22"/>
      <c r="PVU274" s="22"/>
      <c r="PVV274" s="22"/>
      <c r="PVW274" s="22"/>
      <c r="PVX274" s="22"/>
      <c r="PVY274" s="22"/>
      <c r="PVZ274" s="22"/>
      <c r="PWA274" s="22"/>
      <c r="PWB274" s="22"/>
      <c r="PWC274" s="22"/>
      <c r="PWD274" s="22"/>
      <c r="PWE274" s="22"/>
      <c r="PWF274" s="22"/>
      <c r="PWG274" s="22"/>
      <c r="PWH274" s="22"/>
      <c r="PWI274" s="22"/>
      <c r="PWJ274" s="22"/>
      <c r="PWK274" s="22"/>
      <c r="PWL274" s="22"/>
      <c r="PWM274" s="22"/>
      <c r="PWN274" s="22"/>
      <c r="PWO274" s="22"/>
      <c r="PWP274" s="22"/>
      <c r="PWQ274" s="22"/>
      <c r="PWR274" s="22"/>
      <c r="PWS274" s="22"/>
      <c r="PWT274" s="22"/>
      <c r="PWU274" s="22"/>
      <c r="PWV274" s="22"/>
      <c r="PWW274" s="22"/>
      <c r="PWX274" s="22"/>
      <c r="PWY274" s="22"/>
      <c r="PWZ274" s="22"/>
      <c r="PXA274" s="22"/>
      <c r="PXB274" s="22"/>
      <c r="PXC274" s="22"/>
      <c r="PXD274" s="22"/>
      <c r="PXE274" s="22"/>
      <c r="PXF274" s="22"/>
      <c r="PXG274" s="22"/>
      <c r="PXH274" s="22"/>
      <c r="PXI274" s="22"/>
      <c r="PXJ274" s="22"/>
      <c r="PXK274" s="22"/>
      <c r="PXL274" s="22"/>
      <c r="PXM274" s="22"/>
      <c r="PXN274" s="22"/>
      <c r="PXO274" s="22"/>
      <c r="PXP274" s="22"/>
      <c r="PXQ274" s="22"/>
      <c r="PXR274" s="22"/>
      <c r="PXS274" s="22"/>
      <c r="PXT274" s="22"/>
      <c r="PXU274" s="22"/>
      <c r="PXV274" s="22"/>
      <c r="PXW274" s="22"/>
      <c r="PXX274" s="22"/>
      <c r="PXY274" s="22"/>
      <c r="PXZ274" s="22"/>
      <c r="PYA274" s="22"/>
      <c r="PYB274" s="22"/>
      <c r="PYC274" s="22"/>
      <c r="PYD274" s="22"/>
      <c r="PYE274" s="22"/>
      <c r="PYF274" s="22"/>
      <c r="PYG274" s="22"/>
      <c r="PYH274" s="22"/>
      <c r="PYI274" s="22"/>
      <c r="PYJ274" s="22"/>
      <c r="PYK274" s="22"/>
      <c r="PYL274" s="22"/>
      <c r="PYM274" s="22"/>
      <c r="PYN274" s="22"/>
      <c r="PYO274" s="22"/>
      <c r="PYP274" s="22"/>
      <c r="PYQ274" s="22"/>
      <c r="PYR274" s="22"/>
      <c r="PYS274" s="22"/>
      <c r="PYT274" s="22"/>
      <c r="PYU274" s="22"/>
      <c r="PYV274" s="22"/>
      <c r="PYW274" s="22"/>
      <c r="PYX274" s="22"/>
      <c r="PYY274" s="22"/>
      <c r="PYZ274" s="22"/>
      <c r="PZA274" s="22"/>
      <c r="PZB274" s="22"/>
      <c r="PZC274" s="22"/>
      <c r="PZD274" s="22"/>
      <c r="PZE274" s="22"/>
      <c r="PZF274" s="22"/>
      <c r="PZG274" s="22"/>
      <c r="PZH274" s="22"/>
      <c r="PZI274" s="22"/>
      <c r="PZJ274" s="22"/>
      <c r="PZK274" s="22"/>
      <c r="PZL274" s="22"/>
      <c r="PZM274" s="22"/>
      <c r="PZN274" s="22"/>
      <c r="PZO274" s="22"/>
      <c r="PZP274" s="22"/>
      <c r="PZQ274" s="22"/>
      <c r="PZR274" s="22"/>
      <c r="PZS274" s="22"/>
      <c r="PZT274" s="22"/>
      <c r="PZU274" s="22"/>
      <c r="PZV274" s="22"/>
      <c r="PZW274" s="22"/>
      <c r="PZX274" s="22"/>
      <c r="PZY274" s="22"/>
      <c r="PZZ274" s="22"/>
      <c r="QAA274" s="22"/>
      <c r="QAB274" s="22"/>
      <c r="QAC274" s="22"/>
      <c r="QAD274" s="22"/>
      <c r="QAE274" s="22"/>
      <c r="QAF274" s="22"/>
      <c r="QAG274" s="22"/>
      <c r="QAH274" s="22"/>
      <c r="QAI274" s="22"/>
      <c r="QAJ274" s="22"/>
      <c r="QAK274" s="22"/>
      <c r="QAL274" s="22"/>
      <c r="QAM274" s="22"/>
      <c r="QAN274" s="22"/>
      <c r="QAO274" s="22"/>
      <c r="QAP274" s="22"/>
      <c r="QAQ274" s="22"/>
      <c r="QAR274" s="22"/>
      <c r="QAS274" s="22"/>
      <c r="QAT274" s="22"/>
      <c r="QAU274" s="22"/>
      <c r="QAV274" s="22"/>
      <c r="QAW274" s="22"/>
      <c r="QAX274" s="22"/>
      <c r="QAY274" s="22"/>
      <c r="QAZ274" s="22"/>
      <c r="QBA274" s="22"/>
      <c r="QBB274" s="22"/>
      <c r="QBC274" s="22"/>
      <c r="QBD274" s="22"/>
      <c r="QBE274" s="22"/>
      <c r="QBF274" s="22"/>
      <c r="QBG274" s="22"/>
      <c r="QBH274" s="22"/>
      <c r="QBI274" s="22"/>
      <c r="QBJ274" s="22"/>
      <c r="QBK274" s="22"/>
      <c r="QBL274" s="22"/>
      <c r="QBM274" s="22"/>
      <c r="QBN274" s="22"/>
      <c r="QBO274" s="22"/>
      <c r="QBP274" s="22"/>
      <c r="QBQ274" s="22"/>
      <c r="QBR274" s="22"/>
      <c r="QBS274" s="22"/>
      <c r="QBT274" s="22"/>
      <c r="QBU274" s="22"/>
      <c r="QBV274" s="22"/>
      <c r="QBW274" s="22"/>
      <c r="QBX274" s="22"/>
      <c r="QBY274" s="22"/>
      <c r="QBZ274" s="22"/>
      <c r="QCA274" s="22"/>
      <c r="QCB274" s="22"/>
      <c r="QCC274" s="22"/>
      <c r="QCD274" s="22"/>
      <c r="QCE274" s="22"/>
      <c r="QCF274" s="22"/>
      <c r="QCG274" s="22"/>
      <c r="QCH274" s="22"/>
      <c r="QCI274" s="22"/>
      <c r="QCJ274" s="22"/>
      <c r="QCK274" s="22"/>
      <c r="QCL274" s="22"/>
      <c r="QCM274" s="22"/>
      <c r="QCN274" s="22"/>
      <c r="QCO274" s="22"/>
      <c r="QCP274" s="22"/>
      <c r="QCQ274" s="22"/>
      <c r="QCR274" s="22"/>
      <c r="QCS274" s="22"/>
      <c r="QCT274" s="22"/>
      <c r="QCU274" s="22"/>
      <c r="QCV274" s="22"/>
      <c r="QCW274" s="22"/>
      <c r="QCX274" s="22"/>
      <c r="QCY274" s="22"/>
      <c r="QCZ274" s="22"/>
      <c r="QDA274" s="22"/>
      <c r="QDB274" s="22"/>
      <c r="QDC274" s="22"/>
      <c r="QDD274" s="22"/>
      <c r="QDE274" s="22"/>
      <c r="QDF274" s="22"/>
      <c r="QDG274" s="22"/>
      <c r="QDH274" s="22"/>
      <c r="QDI274" s="22"/>
      <c r="QDJ274" s="22"/>
      <c r="QDK274" s="22"/>
      <c r="QDL274" s="22"/>
      <c r="QDM274" s="22"/>
      <c r="QDN274" s="22"/>
      <c r="QDO274" s="22"/>
      <c r="QDP274" s="22"/>
      <c r="QDQ274" s="22"/>
      <c r="QDR274" s="22"/>
      <c r="QDS274" s="22"/>
      <c r="QDT274" s="22"/>
      <c r="QDU274" s="22"/>
      <c r="QDV274" s="22"/>
      <c r="QDW274" s="22"/>
      <c r="QDX274" s="22"/>
      <c r="QDY274" s="22"/>
      <c r="QDZ274" s="22"/>
      <c r="QEA274" s="22"/>
      <c r="QEB274" s="22"/>
      <c r="QEC274" s="22"/>
      <c r="QED274" s="22"/>
      <c r="QEE274" s="22"/>
      <c r="QEF274" s="22"/>
      <c r="QEG274" s="22"/>
      <c r="QEH274" s="22"/>
      <c r="QEI274" s="22"/>
      <c r="QEJ274" s="22"/>
      <c r="QEK274" s="22"/>
      <c r="QEL274" s="22"/>
      <c r="QEM274" s="22"/>
      <c r="QEN274" s="22"/>
      <c r="QEO274" s="22"/>
      <c r="QEP274" s="22"/>
      <c r="QEQ274" s="22"/>
      <c r="QER274" s="22"/>
      <c r="QES274" s="22"/>
      <c r="QET274" s="22"/>
      <c r="QEU274" s="22"/>
      <c r="QEV274" s="22"/>
      <c r="QEW274" s="22"/>
      <c r="QEX274" s="22"/>
      <c r="QEY274" s="22"/>
      <c r="QEZ274" s="22"/>
      <c r="QFA274" s="22"/>
      <c r="QFB274" s="22"/>
      <c r="QFC274" s="22"/>
      <c r="QFD274" s="22"/>
      <c r="QFE274" s="22"/>
      <c r="QFF274" s="22"/>
      <c r="QFG274" s="22"/>
      <c r="QFH274" s="22"/>
      <c r="QFI274" s="22"/>
      <c r="QFJ274" s="22"/>
      <c r="QFK274" s="22"/>
      <c r="QFL274" s="22"/>
      <c r="QFM274" s="22"/>
      <c r="QFN274" s="22"/>
      <c r="QFO274" s="22"/>
      <c r="QFP274" s="22"/>
      <c r="QFQ274" s="22"/>
      <c r="QFR274" s="22"/>
      <c r="QFS274" s="22"/>
      <c r="QFT274" s="22"/>
      <c r="QFU274" s="22"/>
      <c r="QFV274" s="22"/>
      <c r="QFW274" s="22"/>
      <c r="QFX274" s="22"/>
      <c r="QFY274" s="22"/>
      <c r="QFZ274" s="22"/>
      <c r="QGA274" s="22"/>
      <c r="QGB274" s="22"/>
      <c r="QGC274" s="22"/>
      <c r="QGD274" s="22"/>
      <c r="QGE274" s="22"/>
      <c r="QGF274" s="22"/>
      <c r="QGG274" s="22"/>
      <c r="QGH274" s="22"/>
      <c r="QGI274" s="22"/>
      <c r="QGJ274" s="22"/>
      <c r="QGK274" s="22"/>
      <c r="QGL274" s="22"/>
      <c r="QGM274" s="22"/>
      <c r="QGN274" s="22"/>
      <c r="QGO274" s="22"/>
      <c r="QGP274" s="22"/>
      <c r="QGQ274" s="22"/>
      <c r="QGR274" s="22"/>
      <c r="QGS274" s="22"/>
      <c r="QGT274" s="22"/>
      <c r="QGU274" s="22"/>
      <c r="QGV274" s="22"/>
      <c r="QGW274" s="22"/>
      <c r="QGX274" s="22"/>
      <c r="QGY274" s="22"/>
      <c r="QGZ274" s="22"/>
      <c r="QHA274" s="22"/>
      <c r="QHB274" s="22"/>
      <c r="QHC274" s="22"/>
      <c r="QHD274" s="22"/>
      <c r="QHE274" s="22"/>
      <c r="QHF274" s="22"/>
      <c r="QHG274" s="22"/>
      <c r="QHH274" s="22"/>
      <c r="QHI274" s="22"/>
      <c r="QHJ274" s="22"/>
      <c r="QHK274" s="22"/>
      <c r="QHL274" s="22"/>
      <c r="QHM274" s="22"/>
      <c r="QHN274" s="22"/>
      <c r="QHO274" s="22"/>
      <c r="QHP274" s="22"/>
      <c r="QHQ274" s="22"/>
      <c r="QHR274" s="22"/>
      <c r="QHS274" s="22"/>
      <c r="QHT274" s="22"/>
      <c r="QHU274" s="22"/>
      <c r="QHV274" s="22"/>
      <c r="QHW274" s="22"/>
      <c r="QHX274" s="22"/>
      <c r="QHY274" s="22"/>
      <c r="QHZ274" s="22"/>
      <c r="QIA274" s="22"/>
      <c r="QIB274" s="22"/>
      <c r="QIC274" s="22"/>
      <c r="QID274" s="22"/>
      <c r="QIE274" s="22"/>
      <c r="QIF274" s="22"/>
      <c r="QIG274" s="22"/>
      <c r="QIH274" s="22"/>
      <c r="QII274" s="22"/>
      <c r="QIJ274" s="22"/>
      <c r="QIK274" s="22"/>
      <c r="QIL274" s="22"/>
      <c r="QIM274" s="22"/>
      <c r="QIN274" s="22"/>
      <c r="QIO274" s="22"/>
      <c r="QIP274" s="22"/>
      <c r="QIQ274" s="22"/>
      <c r="QIR274" s="22"/>
      <c r="QIS274" s="22"/>
      <c r="QIT274" s="22"/>
      <c r="QIU274" s="22"/>
      <c r="QIV274" s="22"/>
      <c r="QIW274" s="22"/>
      <c r="QIX274" s="22"/>
      <c r="QIY274" s="22"/>
      <c r="QIZ274" s="22"/>
      <c r="QJA274" s="22"/>
      <c r="QJB274" s="22"/>
      <c r="QJC274" s="22"/>
      <c r="QJD274" s="22"/>
      <c r="QJE274" s="22"/>
      <c r="QJF274" s="22"/>
      <c r="QJG274" s="22"/>
      <c r="QJH274" s="22"/>
      <c r="QJI274" s="22"/>
      <c r="QJJ274" s="22"/>
      <c r="QJK274" s="22"/>
      <c r="QJL274" s="22"/>
      <c r="QJM274" s="22"/>
      <c r="QJN274" s="22"/>
      <c r="QJO274" s="22"/>
      <c r="QJP274" s="22"/>
      <c r="QJQ274" s="22"/>
      <c r="QJR274" s="22"/>
      <c r="QJS274" s="22"/>
      <c r="QJT274" s="22"/>
      <c r="QJU274" s="22"/>
      <c r="QJV274" s="22"/>
      <c r="QJW274" s="22"/>
      <c r="QJX274" s="22"/>
      <c r="QJY274" s="22"/>
      <c r="QJZ274" s="22"/>
      <c r="QKA274" s="22"/>
      <c r="QKB274" s="22"/>
      <c r="QKC274" s="22"/>
      <c r="QKD274" s="22"/>
      <c r="QKE274" s="22"/>
      <c r="QKF274" s="22"/>
      <c r="QKG274" s="22"/>
      <c r="QKH274" s="22"/>
      <c r="QKI274" s="22"/>
      <c r="QKJ274" s="22"/>
      <c r="QKK274" s="22"/>
      <c r="QKL274" s="22"/>
      <c r="QKM274" s="22"/>
      <c r="QKN274" s="22"/>
      <c r="QKO274" s="22"/>
      <c r="QKP274" s="22"/>
      <c r="QKQ274" s="22"/>
      <c r="QKR274" s="22"/>
      <c r="QKS274" s="22"/>
      <c r="QKT274" s="22"/>
      <c r="QKU274" s="22"/>
      <c r="QKV274" s="22"/>
      <c r="QKW274" s="22"/>
      <c r="QKX274" s="22"/>
      <c r="QKY274" s="22"/>
      <c r="QKZ274" s="22"/>
      <c r="QLA274" s="22"/>
      <c r="QLB274" s="22"/>
      <c r="QLC274" s="22"/>
      <c r="QLD274" s="22"/>
      <c r="QLE274" s="22"/>
      <c r="QLF274" s="22"/>
      <c r="QLG274" s="22"/>
      <c r="QLH274" s="22"/>
      <c r="QLI274" s="22"/>
      <c r="QLJ274" s="22"/>
      <c r="QLK274" s="22"/>
      <c r="QLL274" s="22"/>
      <c r="QLM274" s="22"/>
      <c r="QLN274" s="22"/>
      <c r="QLO274" s="22"/>
      <c r="QLP274" s="22"/>
      <c r="QLQ274" s="22"/>
      <c r="QLR274" s="22"/>
      <c r="QLS274" s="22"/>
      <c r="QLT274" s="22"/>
      <c r="QLU274" s="22"/>
      <c r="QLV274" s="22"/>
      <c r="QLW274" s="22"/>
      <c r="QLX274" s="22"/>
      <c r="QLY274" s="22"/>
      <c r="QLZ274" s="22"/>
      <c r="QMA274" s="22"/>
      <c r="QMB274" s="22"/>
      <c r="QMC274" s="22"/>
      <c r="QMD274" s="22"/>
      <c r="QME274" s="22"/>
      <c r="QMF274" s="22"/>
      <c r="QMG274" s="22"/>
      <c r="QMH274" s="22"/>
      <c r="QMI274" s="22"/>
      <c r="QMJ274" s="22"/>
      <c r="QMK274" s="22"/>
      <c r="QML274" s="22"/>
      <c r="QMM274" s="22"/>
      <c r="QMN274" s="22"/>
      <c r="QMO274" s="22"/>
      <c r="QMP274" s="22"/>
      <c r="QMQ274" s="22"/>
      <c r="QMR274" s="22"/>
      <c r="QMS274" s="22"/>
      <c r="QMT274" s="22"/>
      <c r="QMU274" s="22"/>
      <c r="QMV274" s="22"/>
      <c r="QMW274" s="22"/>
      <c r="QMX274" s="22"/>
      <c r="QMY274" s="22"/>
      <c r="QMZ274" s="22"/>
      <c r="QNA274" s="22"/>
      <c r="QNB274" s="22"/>
      <c r="QNC274" s="22"/>
      <c r="QND274" s="22"/>
      <c r="QNE274" s="22"/>
      <c r="QNF274" s="22"/>
      <c r="QNG274" s="22"/>
      <c r="QNH274" s="22"/>
      <c r="QNI274" s="22"/>
      <c r="QNJ274" s="22"/>
      <c r="QNK274" s="22"/>
      <c r="QNL274" s="22"/>
      <c r="QNM274" s="22"/>
      <c r="QNN274" s="22"/>
      <c r="QNO274" s="22"/>
      <c r="QNP274" s="22"/>
      <c r="QNQ274" s="22"/>
      <c r="QNR274" s="22"/>
      <c r="QNS274" s="22"/>
      <c r="QNT274" s="22"/>
      <c r="QNU274" s="22"/>
      <c r="QNV274" s="22"/>
      <c r="QNW274" s="22"/>
      <c r="QNX274" s="22"/>
      <c r="QNY274" s="22"/>
      <c r="QNZ274" s="22"/>
      <c r="QOA274" s="22"/>
      <c r="QOB274" s="22"/>
      <c r="QOC274" s="22"/>
      <c r="QOD274" s="22"/>
      <c r="QOE274" s="22"/>
      <c r="QOF274" s="22"/>
      <c r="QOG274" s="22"/>
      <c r="QOH274" s="22"/>
      <c r="QOI274" s="22"/>
      <c r="QOJ274" s="22"/>
      <c r="QOK274" s="22"/>
      <c r="QOL274" s="22"/>
      <c r="QOM274" s="22"/>
      <c r="QON274" s="22"/>
      <c r="QOO274" s="22"/>
      <c r="QOP274" s="22"/>
      <c r="QOQ274" s="22"/>
      <c r="QOR274" s="22"/>
      <c r="QOS274" s="22"/>
      <c r="QOT274" s="22"/>
      <c r="QOU274" s="22"/>
      <c r="QOV274" s="22"/>
      <c r="QOW274" s="22"/>
      <c r="QOX274" s="22"/>
      <c r="QOY274" s="22"/>
      <c r="QOZ274" s="22"/>
      <c r="QPA274" s="22"/>
      <c r="QPB274" s="22"/>
      <c r="QPC274" s="22"/>
      <c r="QPD274" s="22"/>
      <c r="QPE274" s="22"/>
      <c r="QPF274" s="22"/>
      <c r="QPG274" s="22"/>
      <c r="QPH274" s="22"/>
      <c r="QPI274" s="22"/>
      <c r="QPJ274" s="22"/>
      <c r="QPK274" s="22"/>
      <c r="QPL274" s="22"/>
      <c r="QPM274" s="22"/>
      <c r="QPN274" s="22"/>
      <c r="QPO274" s="22"/>
      <c r="QPP274" s="22"/>
      <c r="QPQ274" s="22"/>
      <c r="QPR274" s="22"/>
      <c r="QPS274" s="22"/>
      <c r="QPT274" s="22"/>
      <c r="QPU274" s="22"/>
      <c r="QPV274" s="22"/>
      <c r="QPW274" s="22"/>
      <c r="QPX274" s="22"/>
      <c r="QPY274" s="22"/>
      <c r="QPZ274" s="22"/>
      <c r="QQA274" s="22"/>
      <c r="QQB274" s="22"/>
      <c r="QQC274" s="22"/>
      <c r="QQD274" s="22"/>
      <c r="QQE274" s="22"/>
      <c r="QQF274" s="22"/>
      <c r="QQG274" s="22"/>
      <c r="QQH274" s="22"/>
      <c r="QQI274" s="22"/>
      <c r="QQJ274" s="22"/>
      <c r="QQK274" s="22"/>
      <c r="QQL274" s="22"/>
      <c r="QQM274" s="22"/>
      <c r="QQN274" s="22"/>
      <c r="QQO274" s="22"/>
      <c r="QQP274" s="22"/>
      <c r="QQQ274" s="22"/>
      <c r="QQR274" s="22"/>
      <c r="QQS274" s="22"/>
      <c r="QQT274" s="22"/>
      <c r="QQU274" s="22"/>
      <c r="QQV274" s="22"/>
      <c r="QQW274" s="22"/>
      <c r="QQX274" s="22"/>
      <c r="QQY274" s="22"/>
      <c r="QQZ274" s="22"/>
      <c r="QRA274" s="22"/>
      <c r="QRB274" s="22"/>
      <c r="QRC274" s="22"/>
      <c r="QRD274" s="22"/>
      <c r="QRE274" s="22"/>
      <c r="QRF274" s="22"/>
      <c r="QRG274" s="22"/>
      <c r="QRH274" s="22"/>
      <c r="QRI274" s="22"/>
      <c r="QRJ274" s="22"/>
      <c r="QRK274" s="22"/>
      <c r="QRL274" s="22"/>
      <c r="QRM274" s="22"/>
      <c r="QRN274" s="22"/>
      <c r="QRO274" s="22"/>
      <c r="QRP274" s="22"/>
      <c r="QRQ274" s="22"/>
      <c r="QRR274" s="22"/>
      <c r="QRS274" s="22"/>
      <c r="QRT274" s="22"/>
      <c r="QRU274" s="22"/>
      <c r="QRV274" s="22"/>
      <c r="QRW274" s="22"/>
      <c r="QRX274" s="22"/>
      <c r="QRY274" s="22"/>
      <c r="QRZ274" s="22"/>
      <c r="QSA274" s="22"/>
      <c r="QSB274" s="22"/>
      <c r="QSC274" s="22"/>
      <c r="QSD274" s="22"/>
      <c r="QSE274" s="22"/>
      <c r="QSF274" s="22"/>
      <c r="QSG274" s="22"/>
      <c r="QSH274" s="22"/>
      <c r="QSI274" s="22"/>
      <c r="QSJ274" s="22"/>
      <c r="QSK274" s="22"/>
      <c r="QSL274" s="22"/>
      <c r="QSM274" s="22"/>
      <c r="QSN274" s="22"/>
      <c r="QSO274" s="22"/>
      <c r="QSP274" s="22"/>
      <c r="QSQ274" s="22"/>
      <c r="QSR274" s="22"/>
      <c r="QSS274" s="22"/>
      <c r="QST274" s="22"/>
      <c r="QSU274" s="22"/>
      <c r="QSV274" s="22"/>
      <c r="QSW274" s="22"/>
      <c r="QSX274" s="22"/>
      <c r="QSY274" s="22"/>
      <c r="QSZ274" s="22"/>
      <c r="QTA274" s="22"/>
      <c r="QTB274" s="22"/>
      <c r="QTC274" s="22"/>
      <c r="QTD274" s="22"/>
      <c r="QTE274" s="22"/>
      <c r="QTF274" s="22"/>
      <c r="QTG274" s="22"/>
      <c r="QTH274" s="22"/>
      <c r="QTI274" s="22"/>
      <c r="QTJ274" s="22"/>
      <c r="QTK274" s="22"/>
      <c r="QTL274" s="22"/>
      <c r="QTM274" s="22"/>
      <c r="QTN274" s="22"/>
      <c r="QTO274" s="22"/>
      <c r="QTP274" s="22"/>
      <c r="QTQ274" s="22"/>
      <c r="QTR274" s="22"/>
      <c r="QTS274" s="22"/>
      <c r="QTT274" s="22"/>
      <c r="QTU274" s="22"/>
      <c r="QTV274" s="22"/>
      <c r="QTW274" s="22"/>
      <c r="QTX274" s="22"/>
      <c r="QTY274" s="22"/>
      <c r="QTZ274" s="22"/>
      <c r="QUA274" s="22"/>
      <c r="QUB274" s="22"/>
      <c r="QUC274" s="22"/>
      <c r="QUD274" s="22"/>
      <c r="QUE274" s="22"/>
      <c r="QUF274" s="22"/>
      <c r="QUG274" s="22"/>
      <c r="QUH274" s="22"/>
      <c r="QUI274" s="22"/>
      <c r="QUJ274" s="22"/>
      <c r="QUK274" s="22"/>
      <c r="QUL274" s="22"/>
      <c r="QUM274" s="22"/>
      <c r="QUN274" s="22"/>
      <c r="QUO274" s="22"/>
      <c r="QUP274" s="22"/>
      <c r="QUQ274" s="22"/>
      <c r="QUR274" s="22"/>
      <c r="QUS274" s="22"/>
      <c r="QUT274" s="22"/>
      <c r="QUU274" s="22"/>
      <c r="QUV274" s="22"/>
      <c r="QUW274" s="22"/>
      <c r="QUX274" s="22"/>
      <c r="QUY274" s="22"/>
      <c r="QUZ274" s="22"/>
      <c r="QVA274" s="22"/>
      <c r="QVB274" s="22"/>
      <c r="QVC274" s="22"/>
      <c r="QVD274" s="22"/>
      <c r="QVE274" s="22"/>
      <c r="QVF274" s="22"/>
      <c r="QVG274" s="22"/>
      <c r="QVH274" s="22"/>
      <c r="QVI274" s="22"/>
      <c r="QVJ274" s="22"/>
      <c r="QVK274" s="22"/>
      <c r="QVL274" s="22"/>
      <c r="QVM274" s="22"/>
      <c r="QVN274" s="22"/>
      <c r="QVO274" s="22"/>
      <c r="QVP274" s="22"/>
      <c r="QVQ274" s="22"/>
      <c r="QVR274" s="22"/>
      <c r="QVS274" s="22"/>
      <c r="QVT274" s="22"/>
      <c r="QVU274" s="22"/>
      <c r="QVV274" s="22"/>
      <c r="QVW274" s="22"/>
      <c r="QVX274" s="22"/>
      <c r="QVY274" s="22"/>
      <c r="QVZ274" s="22"/>
      <c r="QWA274" s="22"/>
      <c r="QWB274" s="22"/>
      <c r="QWC274" s="22"/>
      <c r="QWD274" s="22"/>
      <c r="QWE274" s="22"/>
      <c r="QWF274" s="22"/>
      <c r="QWG274" s="22"/>
      <c r="QWH274" s="22"/>
      <c r="QWI274" s="22"/>
      <c r="QWJ274" s="22"/>
      <c r="QWK274" s="22"/>
      <c r="QWL274" s="22"/>
      <c r="QWM274" s="22"/>
      <c r="QWN274" s="22"/>
      <c r="QWO274" s="22"/>
      <c r="QWP274" s="22"/>
      <c r="QWQ274" s="22"/>
      <c r="QWR274" s="22"/>
      <c r="QWS274" s="22"/>
      <c r="QWT274" s="22"/>
      <c r="QWU274" s="22"/>
      <c r="QWV274" s="22"/>
      <c r="QWW274" s="22"/>
      <c r="QWX274" s="22"/>
      <c r="QWY274" s="22"/>
      <c r="QWZ274" s="22"/>
      <c r="QXA274" s="22"/>
      <c r="QXB274" s="22"/>
      <c r="QXC274" s="22"/>
      <c r="QXD274" s="22"/>
      <c r="QXE274" s="22"/>
      <c r="QXF274" s="22"/>
      <c r="QXG274" s="22"/>
      <c r="QXH274" s="22"/>
      <c r="QXI274" s="22"/>
      <c r="QXJ274" s="22"/>
      <c r="QXK274" s="22"/>
      <c r="QXL274" s="22"/>
      <c r="QXM274" s="22"/>
      <c r="QXN274" s="22"/>
      <c r="QXO274" s="22"/>
      <c r="QXP274" s="22"/>
      <c r="QXQ274" s="22"/>
      <c r="QXR274" s="22"/>
      <c r="QXS274" s="22"/>
      <c r="QXT274" s="22"/>
      <c r="QXU274" s="22"/>
      <c r="QXV274" s="22"/>
      <c r="QXW274" s="22"/>
      <c r="QXX274" s="22"/>
      <c r="QXY274" s="22"/>
      <c r="QXZ274" s="22"/>
      <c r="QYA274" s="22"/>
      <c r="QYB274" s="22"/>
      <c r="QYC274" s="22"/>
      <c r="QYD274" s="22"/>
      <c r="QYE274" s="22"/>
      <c r="QYF274" s="22"/>
      <c r="QYG274" s="22"/>
      <c r="QYH274" s="22"/>
      <c r="QYI274" s="22"/>
      <c r="QYJ274" s="22"/>
      <c r="QYK274" s="22"/>
      <c r="QYL274" s="22"/>
      <c r="QYM274" s="22"/>
      <c r="QYN274" s="22"/>
      <c r="QYO274" s="22"/>
      <c r="QYP274" s="22"/>
      <c r="QYQ274" s="22"/>
      <c r="QYR274" s="22"/>
      <c r="QYS274" s="22"/>
      <c r="QYT274" s="22"/>
      <c r="QYU274" s="22"/>
      <c r="QYV274" s="22"/>
      <c r="QYW274" s="22"/>
      <c r="QYX274" s="22"/>
      <c r="QYY274" s="22"/>
      <c r="QYZ274" s="22"/>
      <c r="QZA274" s="22"/>
      <c r="QZB274" s="22"/>
      <c r="QZC274" s="22"/>
      <c r="QZD274" s="22"/>
      <c r="QZE274" s="22"/>
      <c r="QZF274" s="22"/>
      <c r="QZG274" s="22"/>
      <c r="QZH274" s="22"/>
      <c r="QZI274" s="22"/>
      <c r="QZJ274" s="22"/>
      <c r="QZK274" s="22"/>
      <c r="QZL274" s="22"/>
      <c r="QZM274" s="22"/>
      <c r="QZN274" s="22"/>
      <c r="QZO274" s="22"/>
      <c r="QZP274" s="22"/>
      <c r="QZQ274" s="22"/>
      <c r="QZR274" s="22"/>
      <c r="QZS274" s="22"/>
      <c r="QZT274" s="22"/>
      <c r="QZU274" s="22"/>
      <c r="QZV274" s="22"/>
      <c r="QZW274" s="22"/>
      <c r="QZX274" s="22"/>
      <c r="QZY274" s="22"/>
      <c r="QZZ274" s="22"/>
      <c r="RAA274" s="22"/>
      <c r="RAB274" s="22"/>
      <c r="RAC274" s="22"/>
      <c r="RAD274" s="22"/>
      <c r="RAE274" s="22"/>
      <c r="RAF274" s="22"/>
      <c r="RAG274" s="22"/>
      <c r="RAH274" s="22"/>
      <c r="RAI274" s="22"/>
      <c r="RAJ274" s="22"/>
      <c r="RAK274" s="22"/>
      <c r="RAL274" s="22"/>
      <c r="RAM274" s="22"/>
      <c r="RAN274" s="22"/>
      <c r="RAO274" s="22"/>
      <c r="RAP274" s="22"/>
      <c r="RAQ274" s="22"/>
      <c r="RAR274" s="22"/>
      <c r="RAS274" s="22"/>
      <c r="RAT274" s="22"/>
      <c r="RAU274" s="22"/>
      <c r="RAV274" s="22"/>
      <c r="RAW274" s="22"/>
      <c r="RAX274" s="22"/>
      <c r="RAY274" s="22"/>
      <c r="RAZ274" s="22"/>
      <c r="RBA274" s="22"/>
      <c r="RBB274" s="22"/>
      <c r="RBC274" s="22"/>
      <c r="RBD274" s="22"/>
      <c r="RBE274" s="22"/>
      <c r="RBF274" s="22"/>
      <c r="RBG274" s="22"/>
      <c r="RBH274" s="22"/>
      <c r="RBI274" s="22"/>
      <c r="RBJ274" s="22"/>
      <c r="RBK274" s="22"/>
      <c r="RBL274" s="22"/>
      <c r="RBM274" s="22"/>
      <c r="RBN274" s="22"/>
      <c r="RBO274" s="22"/>
      <c r="RBP274" s="22"/>
      <c r="RBQ274" s="22"/>
      <c r="RBR274" s="22"/>
      <c r="RBS274" s="22"/>
      <c r="RBT274" s="22"/>
      <c r="RBU274" s="22"/>
      <c r="RBV274" s="22"/>
      <c r="RBW274" s="22"/>
      <c r="RBX274" s="22"/>
      <c r="RBY274" s="22"/>
      <c r="RBZ274" s="22"/>
      <c r="RCA274" s="22"/>
      <c r="RCB274" s="22"/>
      <c r="RCC274" s="22"/>
      <c r="RCD274" s="22"/>
      <c r="RCE274" s="22"/>
      <c r="RCF274" s="22"/>
      <c r="RCG274" s="22"/>
      <c r="RCH274" s="22"/>
      <c r="RCI274" s="22"/>
      <c r="RCJ274" s="22"/>
      <c r="RCK274" s="22"/>
      <c r="RCL274" s="22"/>
      <c r="RCM274" s="22"/>
      <c r="RCN274" s="22"/>
      <c r="RCO274" s="22"/>
      <c r="RCP274" s="22"/>
      <c r="RCQ274" s="22"/>
      <c r="RCR274" s="22"/>
      <c r="RCS274" s="22"/>
      <c r="RCT274" s="22"/>
      <c r="RCU274" s="22"/>
      <c r="RCV274" s="22"/>
      <c r="RCW274" s="22"/>
      <c r="RCX274" s="22"/>
      <c r="RCY274" s="22"/>
      <c r="RCZ274" s="22"/>
      <c r="RDA274" s="22"/>
      <c r="RDB274" s="22"/>
      <c r="RDC274" s="22"/>
      <c r="RDD274" s="22"/>
      <c r="RDE274" s="22"/>
      <c r="RDF274" s="22"/>
      <c r="RDG274" s="22"/>
      <c r="RDH274" s="22"/>
      <c r="RDI274" s="22"/>
      <c r="RDJ274" s="22"/>
      <c r="RDK274" s="22"/>
      <c r="RDL274" s="22"/>
      <c r="RDM274" s="22"/>
      <c r="RDN274" s="22"/>
      <c r="RDO274" s="22"/>
      <c r="RDP274" s="22"/>
      <c r="RDQ274" s="22"/>
      <c r="RDR274" s="22"/>
      <c r="RDS274" s="22"/>
      <c r="RDT274" s="22"/>
      <c r="RDU274" s="22"/>
      <c r="RDV274" s="22"/>
      <c r="RDW274" s="22"/>
      <c r="RDX274" s="22"/>
      <c r="RDY274" s="22"/>
      <c r="RDZ274" s="22"/>
      <c r="REA274" s="22"/>
      <c r="REB274" s="22"/>
      <c r="REC274" s="22"/>
      <c r="RED274" s="22"/>
      <c r="REE274" s="22"/>
      <c r="REF274" s="22"/>
      <c r="REG274" s="22"/>
      <c r="REH274" s="22"/>
      <c r="REI274" s="22"/>
      <c r="REJ274" s="22"/>
      <c r="REK274" s="22"/>
      <c r="REL274" s="22"/>
      <c r="REM274" s="22"/>
      <c r="REN274" s="22"/>
      <c r="REO274" s="22"/>
      <c r="REP274" s="22"/>
      <c r="REQ274" s="22"/>
      <c r="RER274" s="22"/>
      <c r="RES274" s="22"/>
      <c r="RET274" s="22"/>
      <c r="REU274" s="22"/>
      <c r="REV274" s="22"/>
      <c r="REW274" s="22"/>
      <c r="REX274" s="22"/>
      <c r="REY274" s="22"/>
      <c r="REZ274" s="22"/>
      <c r="RFA274" s="22"/>
      <c r="RFB274" s="22"/>
      <c r="RFC274" s="22"/>
      <c r="RFD274" s="22"/>
      <c r="RFE274" s="22"/>
      <c r="RFF274" s="22"/>
      <c r="RFG274" s="22"/>
      <c r="RFH274" s="22"/>
      <c r="RFI274" s="22"/>
      <c r="RFJ274" s="22"/>
      <c r="RFK274" s="22"/>
      <c r="RFL274" s="22"/>
      <c r="RFM274" s="22"/>
      <c r="RFN274" s="22"/>
      <c r="RFO274" s="22"/>
      <c r="RFP274" s="22"/>
      <c r="RFQ274" s="22"/>
      <c r="RFR274" s="22"/>
      <c r="RFS274" s="22"/>
      <c r="RFT274" s="22"/>
      <c r="RFU274" s="22"/>
      <c r="RFV274" s="22"/>
      <c r="RFW274" s="22"/>
      <c r="RFX274" s="22"/>
      <c r="RFY274" s="22"/>
      <c r="RFZ274" s="22"/>
      <c r="RGA274" s="22"/>
      <c r="RGB274" s="22"/>
      <c r="RGC274" s="22"/>
      <c r="RGD274" s="22"/>
      <c r="RGE274" s="22"/>
      <c r="RGF274" s="22"/>
      <c r="RGG274" s="22"/>
      <c r="RGH274" s="22"/>
      <c r="RGI274" s="22"/>
      <c r="RGJ274" s="22"/>
      <c r="RGK274" s="22"/>
      <c r="RGL274" s="22"/>
      <c r="RGM274" s="22"/>
      <c r="RGN274" s="22"/>
      <c r="RGO274" s="22"/>
      <c r="RGP274" s="22"/>
      <c r="RGQ274" s="22"/>
      <c r="RGR274" s="22"/>
      <c r="RGS274" s="22"/>
      <c r="RGT274" s="22"/>
      <c r="RGU274" s="22"/>
      <c r="RGV274" s="22"/>
      <c r="RGW274" s="22"/>
      <c r="RGX274" s="22"/>
      <c r="RGY274" s="22"/>
      <c r="RGZ274" s="22"/>
      <c r="RHA274" s="22"/>
      <c r="RHB274" s="22"/>
      <c r="RHC274" s="22"/>
      <c r="RHD274" s="22"/>
      <c r="RHE274" s="22"/>
      <c r="RHF274" s="22"/>
      <c r="RHG274" s="22"/>
      <c r="RHH274" s="22"/>
      <c r="RHI274" s="22"/>
      <c r="RHJ274" s="22"/>
      <c r="RHK274" s="22"/>
      <c r="RHL274" s="22"/>
      <c r="RHM274" s="22"/>
      <c r="RHN274" s="22"/>
      <c r="RHO274" s="22"/>
      <c r="RHP274" s="22"/>
      <c r="RHQ274" s="22"/>
      <c r="RHR274" s="22"/>
      <c r="RHS274" s="22"/>
      <c r="RHT274" s="22"/>
      <c r="RHU274" s="22"/>
      <c r="RHV274" s="22"/>
      <c r="RHW274" s="22"/>
      <c r="RHX274" s="22"/>
      <c r="RHY274" s="22"/>
      <c r="RHZ274" s="22"/>
      <c r="RIA274" s="22"/>
      <c r="RIB274" s="22"/>
      <c r="RIC274" s="22"/>
      <c r="RID274" s="22"/>
      <c r="RIE274" s="22"/>
      <c r="RIF274" s="22"/>
      <c r="RIG274" s="22"/>
      <c r="RIH274" s="22"/>
      <c r="RII274" s="22"/>
      <c r="RIJ274" s="22"/>
      <c r="RIK274" s="22"/>
      <c r="RIL274" s="22"/>
      <c r="RIM274" s="22"/>
      <c r="RIN274" s="22"/>
      <c r="RIO274" s="22"/>
      <c r="RIP274" s="22"/>
      <c r="RIQ274" s="22"/>
      <c r="RIR274" s="22"/>
      <c r="RIS274" s="22"/>
      <c r="RIT274" s="22"/>
      <c r="RIU274" s="22"/>
      <c r="RIV274" s="22"/>
      <c r="RIW274" s="22"/>
      <c r="RIX274" s="22"/>
      <c r="RIY274" s="22"/>
      <c r="RIZ274" s="22"/>
      <c r="RJA274" s="22"/>
      <c r="RJB274" s="22"/>
      <c r="RJC274" s="22"/>
      <c r="RJD274" s="22"/>
      <c r="RJE274" s="22"/>
      <c r="RJF274" s="22"/>
      <c r="RJG274" s="22"/>
      <c r="RJH274" s="22"/>
      <c r="RJI274" s="22"/>
      <c r="RJJ274" s="22"/>
      <c r="RJK274" s="22"/>
      <c r="RJL274" s="22"/>
      <c r="RJM274" s="22"/>
      <c r="RJN274" s="22"/>
      <c r="RJO274" s="22"/>
      <c r="RJP274" s="22"/>
      <c r="RJQ274" s="22"/>
      <c r="RJR274" s="22"/>
      <c r="RJS274" s="22"/>
      <c r="RJT274" s="22"/>
      <c r="RJU274" s="22"/>
      <c r="RJV274" s="22"/>
      <c r="RJW274" s="22"/>
      <c r="RJX274" s="22"/>
      <c r="RJY274" s="22"/>
      <c r="RJZ274" s="22"/>
      <c r="RKA274" s="22"/>
      <c r="RKB274" s="22"/>
      <c r="RKC274" s="22"/>
      <c r="RKD274" s="22"/>
      <c r="RKE274" s="22"/>
      <c r="RKF274" s="22"/>
      <c r="RKG274" s="22"/>
      <c r="RKH274" s="22"/>
      <c r="RKI274" s="22"/>
      <c r="RKJ274" s="22"/>
      <c r="RKK274" s="22"/>
      <c r="RKL274" s="22"/>
      <c r="RKM274" s="22"/>
      <c r="RKN274" s="22"/>
      <c r="RKO274" s="22"/>
      <c r="RKP274" s="22"/>
      <c r="RKQ274" s="22"/>
      <c r="RKR274" s="22"/>
      <c r="RKS274" s="22"/>
      <c r="RKT274" s="22"/>
      <c r="RKU274" s="22"/>
      <c r="RKV274" s="22"/>
      <c r="RKW274" s="22"/>
      <c r="RKX274" s="22"/>
      <c r="RKY274" s="22"/>
      <c r="RKZ274" s="22"/>
      <c r="RLA274" s="22"/>
      <c r="RLB274" s="22"/>
      <c r="RLC274" s="22"/>
      <c r="RLD274" s="22"/>
      <c r="RLE274" s="22"/>
      <c r="RLF274" s="22"/>
      <c r="RLG274" s="22"/>
      <c r="RLH274" s="22"/>
      <c r="RLI274" s="22"/>
      <c r="RLJ274" s="22"/>
      <c r="RLK274" s="22"/>
      <c r="RLL274" s="22"/>
      <c r="RLM274" s="22"/>
      <c r="RLN274" s="22"/>
      <c r="RLO274" s="22"/>
      <c r="RLP274" s="22"/>
      <c r="RLQ274" s="22"/>
      <c r="RLR274" s="22"/>
      <c r="RLS274" s="22"/>
      <c r="RLT274" s="22"/>
      <c r="RLU274" s="22"/>
      <c r="RLV274" s="22"/>
      <c r="RLW274" s="22"/>
      <c r="RLX274" s="22"/>
      <c r="RLY274" s="22"/>
      <c r="RLZ274" s="22"/>
      <c r="RMA274" s="22"/>
      <c r="RMB274" s="22"/>
      <c r="RMC274" s="22"/>
      <c r="RMD274" s="22"/>
      <c r="RME274" s="22"/>
      <c r="RMF274" s="22"/>
      <c r="RMG274" s="22"/>
      <c r="RMH274" s="22"/>
      <c r="RMI274" s="22"/>
      <c r="RMJ274" s="22"/>
      <c r="RMK274" s="22"/>
      <c r="RML274" s="22"/>
      <c r="RMM274" s="22"/>
      <c r="RMN274" s="22"/>
      <c r="RMO274" s="22"/>
      <c r="RMP274" s="22"/>
      <c r="RMQ274" s="22"/>
      <c r="RMR274" s="22"/>
      <c r="RMS274" s="22"/>
      <c r="RMT274" s="22"/>
      <c r="RMU274" s="22"/>
      <c r="RMV274" s="22"/>
      <c r="RMW274" s="22"/>
      <c r="RMX274" s="22"/>
      <c r="RMY274" s="22"/>
      <c r="RMZ274" s="22"/>
      <c r="RNA274" s="22"/>
      <c r="RNB274" s="22"/>
      <c r="RNC274" s="22"/>
      <c r="RND274" s="22"/>
      <c r="RNE274" s="22"/>
      <c r="RNF274" s="22"/>
      <c r="RNG274" s="22"/>
      <c r="RNH274" s="22"/>
      <c r="RNI274" s="22"/>
      <c r="RNJ274" s="22"/>
      <c r="RNK274" s="22"/>
      <c r="RNL274" s="22"/>
      <c r="RNM274" s="22"/>
      <c r="RNN274" s="22"/>
      <c r="RNO274" s="22"/>
      <c r="RNP274" s="22"/>
      <c r="RNQ274" s="22"/>
      <c r="RNR274" s="22"/>
      <c r="RNS274" s="22"/>
      <c r="RNT274" s="22"/>
      <c r="RNU274" s="22"/>
      <c r="RNV274" s="22"/>
      <c r="RNW274" s="22"/>
      <c r="RNX274" s="22"/>
      <c r="RNY274" s="22"/>
      <c r="RNZ274" s="22"/>
      <c r="ROA274" s="22"/>
      <c r="ROB274" s="22"/>
      <c r="ROC274" s="22"/>
      <c r="ROD274" s="22"/>
      <c r="ROE274" s="22"/>
      <c r="ROF274" s="22"/>
      <c r="ROG274" s="22"/>
      <c r="ROH274" s="22"/>
      <c r="ROI274" s="22"/>
      <c r="ROJ274" s="22"/>
      <c r="ROK274" s="22"/>
      <c r="ROL274" s="22"/>
      <c r="ROM274" s="22"/>
      <c r="RON274" s="22"/>
      <c r="ROO274" s="22"/>
      <c r="ROP274" s="22"/>
      <c r="ROQ274" s="22"/>
      <c r="ROR274" s="22"/>
      <c r="ROS274" s="22"/>
      <c r="ROT274" s="22"/>
      <c r="ROU274" s="22"/>
      <c r="ROV274" s="22"/>
      <c r="ROW274" s="22"/>
      <c r="ROX274" s="22"/>
      <c r="ROY274" s="22"/>
      <c r="ROZ274" s="22"/>
      <c r="RPA274" s="22"/>
      <c r="RPB274" s="22"/>
      <c r="RPC274" s="22"/>
      <c r="RPD274" s="22"/>
      <c r="RPE274" s="22"/>
      <c r="RPF274" s="22"/>
      <c r="RPG274" s="22"/>
      <c r="RPH274" s="22"/>
      <c r="RPI274" s="22"/>
      <c r="RPJ274" s="22"/>
      <c r="RPK274" s="22"/>
      <c r="RPL274" s="22"/>
      <c r="RPM274" s="22"/>
      <c r="RPN274" s="22"/>
      <c r="RPO274" s="22"/>
      <c r="RPP274" s="22"/>
      <c r="RPQ274" s="22"/>
      <c r="RPR274" s="22"/>
      <c r="RPS274" s="22"/>
      <c r="RPT274" s="22"/>
      <c r="RPU274" s="22"/>
      <c r="RPV274" s="22"/>
      <c r="RPW274" s="22"/>
      <c r="RPX274" s="22"/>
      <c r="RPY274" s="22"/>
      <c r="RPZ274" s="22"/>
      <c r="RQA274" s="22"/>
      <c r="RQB274" s="22"/>
      <c r="RQC274" s="22"/>
      <c r="RQD274" s="22"/>
      <c r="RQE274" s="22"/>
      <c r="RQF274" s="22"/>
      <c r="RQG274" s="22"/>
      <c r="RQH274" s="22"/>
      <c r="RQI274" s="22"/>
      <c r="RQJ274" s="22"/>
      <c r="RQK274" s="22"/>
      <c r="RQL274" s="22"/>
      <c r="RQM274" s="22"/>
      <c r="RQN274" s="22"/>
      <c r="RQO274" s="22"/>
      <c r="RQP274" s="22"/>
      <c r="RQQ274" s="22"/>
      <c r="RQR274" s="22"/>
      <c r="RQS274" s="22"/>
      <c r="RQT274" s="22"/>
      <c r="RQU274" s="22"/>
      <c r="RQV274" s="22"/>
      <c r="RQW274" s="22"/>
      <c r="RQX274" s="22"/>
      <c r="RQY274" s="22"/>
      <c r="RQZ274" s="22"/>
      <c r="RRA274" s="22"/>
      <c r="RRB274" s="22"/>
      <c r="RRC274" s="22"/>
      <c r="RRD274" s="22"/>
      <c r="RRE274" s="22"/>
      <c r="RRF274" s="22"/>
      <c r="RRG274" s="22"/>
      <c r="RRH274" s="22"/>
      <c r="RRI274" s="22"/>
      <c r="RRJ274" s="22"/>
      <c r="RRK274" s="22"/>
      <c r="RRL274" s="22"/>
      <c r="RRM274" s="22"/>
      <c r="RRN274" s="22"/>
      <c r="RRO274" s="22"/>
      <c r="RRP274" s="22"/>
      <c r="RRQ274" s="22"/>
      <c r="RRR274" s="22"/>
      <c r="RRS274" s="22"/>
      <c r="RRT274" s="22"/>
      <c r="RRU274" s="22"/>
      <c r="RRV274" s="22"/>
      <c r="RRW274" s="22"/>
      <c r="RRX274" s="22"/>
      <c r="RRY274" s="22"/>
      <c r="RRZ274" s="22"/>
      <c r="RSA274" s="22"/>
      <c r="RSB274" s="22"/>
      <c r="RSC274" s="22"/>
      <c r="RSD274" s="22"/>
      <c r="RSE274" s="22"/>
      <c r="RSF274" s="22"/>
      <c r="RSG274" s="22"/>
      <c r="RSH274" s="22"/>
      <c r="RSI274" s="22"/>
      <c r="RSJ274" s="22"/>
      <c r="RSK274" s="22"/>
      <c r="RSL274" s="22"/>
      <c r="RSM274" s="22"/>
      <c r="RSN274" s="22"/>
      <c r="RSO274" s="22"/>
      <c r="RSP274" s="22"/>
      <c r="RSQ274" s="22"/>
      <c r="RSR274" s="22"/>
      <c r="RSS274" s="22"/>
      <c r="RST274" s="22"/>
      <c r="RSU274" s="22"/>
      <c r="RSV274" s="22"/>
      <c r="RSW274" s="22"/>
      <c r="RSX274" s="22"/>
      <c r="RSY274" s="22"/>
      <c r="RSZ274" s="22"/>
      <c r="RTA274" s="22"/>
      <c r="RTB274" s="22"/>
      <c r="RTC274" s="22"/>
      <c r="RTD274" s="22"/>
      <c r="RTE274" s="22"/>
      <c r="RTF274" s="22"/>
      <c r="RTG274" s="22"/>
      <c r="RTH274" s="22"/>
      <c r="RTI274" s="22"/>
      <c r="RTJ274" s="22"/>
      <c r="RTK274" s="22"/>
      <c r="RTL274" s="22"/>
      <c r="RTM274" s="22"/>
      <c r="RTN274" s="22"/>
      <c r="RTO274" s="22"/>
      <c r="RTP274" s="22"/>
      <c r="RTQ274" s="22"/>
      <c r="RTR274" s="22"/>
      <c r="RTS274" s="22"/>
      <c r="RTT274" s="22"/>
      <c r="RTU274" s="22"/>
      <c r="RTV274" s="22"/>
      <c r="RTW274" s="22"/>
      <c r="RTX274" s="22"/>
      <c r="RTY274" s="22"/>
      <c r="RTZ274" s="22"/>
      <c r="RUA274" s="22"/>
      <c r="RUB274" s="22"/>
      <c r="RUC274" s="22"/>
      <c r="RUD274" s="22"/>
      <c r="RUE274" s="22"/>
      <c r="RUF274" s="22"/>
      <c r="RUG274" s="22"/>
      <c r="RUH274" s="22"/>
      <c r="RUI274" s="22"/>
      <c r="RUJ274" s="22"/>
      <c r="RUK274" s="22"/>
      <c r="RUL274" s="22"/>
      <c r="RUM274" s="22"/>
      <c r="RUN274" s="22"/>
      <c r="RUO274" s="22"/>
      <c r="RUP274" s="22"/>
      <c r="RUQ274" s="22"/>
      <c r="RUR274" s="22"/>
      <c r="RUS274" s="22"/>
      <c r="RUT274" s="22"/>
      <c r="RUU274" s="22"/>
      <c r="RUV274" s="22"/>
      <c r="RUW274" s="22"/>
      <c r="RUX274" s="22"/>
      <c r="RUY274" s="22"/>
      <c r="RUZ274" s="22"/>
      <c r="RVA274" s="22"/>
      <c r="RVB274" s="22"/>
      <c r="RVC274" s="22"/>
      <c r="RVD274" s="22"/>
      <c r="RVE274" s="22"/>
      <c r="RVF274" s="22"/>
      <c r="RVG274" s="22"/>
      <c r="RVH274" s="22"/>
      <c r="RVI274" s="22"/>
      <c r="RVJ274" s="22"/>
      <c r="RVK274" s="22"/>
      <c r="RVL274" s="22"/>
      <c r="RVM274" s="22"/>
      <c r="RVN274" s="22"/>
      <c r="RVO274" s="22"/>
      <c r="RVP274" s="22"/>
      <c r="RVQ274" s="22"/>
      <c r="RVR274" s="22"/>
      <c r="RVS274" s="22"/>
      <c r="RVT274" s="22"/>
      <c r="RVU274" s="22"/>
      <c r="RVV274" s="22"/>
      <c r="RVW274" s="22"/>
      <c r="RVX274" s="22"/>
      <c r="RVY274" s="22"/>
      <c r="RVZ274" s="22"/>
      <c r="RWA274" s="22"/>
      <c r="RWB274" s="22"/>
      <c r="RWC274" s="22"/>
      <c r="RWD274" s="22"/>
      <c r="RWE274" s="22"/>
      <c r="RWF274" s="22"/>
      <c r="RWG274" s="22"/>
      <c r="RWH274" s="22"/>
      <c r="RWI274" s="22"/>
      <c r="RWJ274" s="22"/>
      <c r="RWK274" s="22"/>
      <c r="RWL274" s="22"/>
      <c r="RWM274" s="22"/>
      <c r="RWN274" s="22"/>
      <c r="RWO274" s="22"/>
      <c r="RWP274" s="22"/>
      <c r="RWQ274" s="22"/>
      <c r="RWR274" s="22"/>
      <c r="RWS274" s="22"/>
      <c r="RWT274" s="22"/>
      <c r="RWU274" s="22"/>
      <c r="RWV274" s="22"/>
      <c r="RWW274" s="22"/>
      <c r="RWX274" s="22"/>
      <c r="RWY274" s="22"/>
      <c r="RWZ274" s="22"/>
      <c r="RXA274" s="22"/>
      <c r="RXB274" s="22"/>
      <c r="RXC274" s="22"/>
      <c r="RXD274" s="22"/>
      <c r="RXE274" s="22"/>
      <c r="RXF274" s="22"/>
      <c r="RXG274" s="22"/>
      <c r="RXH274" s="22"/>
      <c r="RXI274" s="22"/>
      <c r="RXJ274" s="22"/>
      <c r="RXK274" s="22"/>
      <c r="RXL274" s="22"/>
      <c r="RXM274" s="22"/>
      <c r="RXN274" s="22"/>
      <c r="RXO274" s="22"/>
      <c r="RXP274" s="22"/>
      <c r="RXQ274" s="22"/>
      <c r="RXR274" s="22"/>
      <c r="RXS274" s="22"/>
      <c r="RXT274" s="22"/>
      <c r="RXU274" s="22"/>
      <c r="RXV274" s="22"/>
      <c r="RXW274" s="22"/>
      <c r="RXX274" s="22"/>
      <c r="RXY274" s="22"/>
      <c r="RXZ274" s="22"/>
      <c r="RYA274" s="22"/>
      <c r="RYB274" s="22"/>
      <c r="RYC274" s="22"/>
      <c r="RYD274" s="22"/>
      <c r="RYE274" s="22"/>
      <c r="RYF274" s="22"/>
      <c r="RYG274" s="22"/>
      <c r="RYH274" s="22"/>
      <c r="RYI274" s="22"/>
      <c r="RYJ274" s="22"/>
      <c r="RYK274" s="22"/>
      <c r="RYL274" s="22"/>
      <c r="RYM274" s="22"/>
      <c r="RYN274" s="22"/>
      <c r="RYO274" s="22"/>
      <c r="RYP274" s="22"/>
      <c r="RYQ274" s="22"/>
      <c r="RYR274" s="22"/>
      <c r="RYS274" s="22"/>
      <c r="RYT274" s="22"/>
      <c r="RYU274" s="22"/>
      <c r="RYV274" s="22"/>
      <c r="RYW274" s="22"/>
      <c r="RYX274" s="22"/>
      <c r="RYY274" s="22"/>
      <c r="RYZ274" s="22"/>
      <c r="RZA274" s="22"/>
      <c r="RZB274" s="22"/>
      <c r="RZC274" s="22"/>
      <c r="RZD274" s="22"/>
      <c r="RZE274" s="22"/>
      <c r="RZF274" s="22"/>
      <c r="RZG274" s="22"/>
      <c r="RZH274" s="22"/>
      <c r="RZI274" s="22"/>
      <c r="RZJ274" s="22"/>
      <c r="RZK274" s="22"/>
      <c r="RZL274" s="22"/>
      <c r="RZM274" s="22"/>
      <c r="RZN274" s="22"/>
      <c r="RZO274" s="22"/>
      <c r="RZP274" s="22"/>
      <c r="RZQ274" s="22"/>
      <c r="RZR274" s="22"/>
      <c r="RZS274" s="22"/>
      <c r="RZT274" s="22"/>
      <c r="RZU274" s="22"/>
      <c r="RZV274" s="22"/>
      <c r="RZW274" s="22"/>
      <c r="RZX274" s="22"/>
      <c r="RZY274" s="22"/>
      <c r="RZZ274" s="22"/>
      <c r="SAA274" s="22"/>
      <c r="SAB274" s="22"/>
      <c r="SAC274" s="22"/>
      <c r="SAD274" s="22"/>
      <c r="SAE274" s="22"/>
      <c r="SAF274" s="22"/>
      <c r="SAG274" s="22"/>
      <c r="SAH274" s="22"/>
      <c r="SAI274" s="22"/>
      <c r="SAJ274" s="22"/>
      <c r="SAK274" s="22"/>
      <c r="SAL274" s="22"/>
      <c r="SAM274" s="22"/>
      <c r="SAN274" s="22"/>
      <c r="SAO274" s="22"/>
      <c r="SAP274" s="22"/>
      <c r="SAQ274" s="22"/>
      <c r="SAR274" s="22"/>
      <c r="SAS274" s="22"/>
      <c r="SAT274" s="22"/>
      <c r="SAU274" s="22"/>
      <c r="SAV274" s="22"/>
      <c r="SAW274" s="22"/>
      <c r="SAX274" s="22"/>
      <c r="SAY274" s="22"/>
      <c r="SAZ274" s="22"/>
      <c r="SBA274" s="22"/>
      <c r="SBB274" s="22"/>
      <c r="SBC274" s="22"/>
      <c r="SBD274" s="22"/>
      <c r="SBE274" s="22"/>
      <c r="SBF274" s="22"/>
      <c r="SBG274" s="22"/>
      <c r="SBH274" s="22"/>
      <c r="SBI274" s="22"/>
      <c r="SBJ274" s="22"/>
      <c r="SBK274" s="22"/>
      <c r="SBL274" s="22"/>
      <c r="SBM274" s="22"/>
      <c r="SBN274" s="22"/>
      <c r="SBO274" s="22"/>
      <c r="SBP274" s="22"/>
      <c r="SBQ274" s="22"/>
      <c r="SBR274" s="22"/>
      <c r="SBS274" s="22"/>
      <c r="SBT274" s="22"/>
      <c r="SBU274" s="22"/>
      <c r="SBV274" s="22"/>
      <c r="SBW274" s="22"/>
      <c r="SBX274" s="22"/>
      <c r="SBY274" s="22"/>
      <c r="SBZ274" s="22"/>
      <c r="SCA274" s="22"/>
      <c r="SCB274" s="22"/>
      <c r="SCC274" s="22"/>
      <c r="SCD274" s="22"/>
      <c r="SCE274" s="22"/>
      <c r="SCF274" s="22"/>
      <c r="SCG274" s="22"/>
      <c r="SCH274" s="22"/>
      <c r="SCI274" s="22"/>
      <c r="SCJ274" s="22"/>
      <c r="SCK274" s="22"/>
      <c r="SCL274" s="22"/>
      <c r="SCM274" s="22"/>
      <c r="SCN274" s="22"/>
      <c r="SCO274" s="22"/>
      <c r="SCP274" s="22"/>
      <c r="SCQ274" s="22"/>
      <c r="SCR274" s="22"/>
      <c r="SCS274" s="22"/>
      <c r="SCT274" s="22"/>
      <c r="SCU274" s="22"/>
      <c r="SCV274" s="22"/>
      <c r="SCW274" s="22"/>
      <c r="SCX274" s="22"/>
      <c r="SCY274" s="22"/>
      <c r="SCZ274" s="22"/>
      <c r="SDA274" s="22"/>
      <c r="SDB274" s="22"/>
      <c r="SDC274" s="22"/>
      <c r="SDD274" s="22"/>
      <c r="SDE274" s="22"/>
      <c r="SDF274" s="22"/>
      <c r="SDG274" s="22"/>
      <c r="SDH274" s="22"/>
      <c r="SDI274" s="22"/>
      <c r="SDJ274" s="22"/>
      <c r="SDK274" s="22"/>
      <c r="SDL274" s="22"/>
      <c r="SDM274" s="22"/>
      <c r="SDN274" s="22"/>
      <c r="SDO274" s="22"/>
      <c r="SDP274" s="22"/>
      <c r="SDQ274" s="22"/>
      <c r="SDR274" s="22"/>
      <c r="SDS274" s="22"/>
      <c r="SDT274" s="22"/>
      <c r="SDU274" s="22"/>
      <c r="SDV274" s="22"/>
      <c r="SDW274" s="22"/>
      <c r="SDX274" s="22"/>
      <c r="SDY274" s="22"/>
      <c r="SDZ274" s="22"/>
      <c r="SEA274" s="22"/>
      <c r="SEB274" s="22"/>
      <c r="SEC274" s="22"/>
      <c r="SED274" s="22"/>
      <c r="SEE274" s="22"/>
      <c r="SEF274" s="22"/>
      <c r="SEG274" s="22"/>
      <c r="SEH274" s="22"/>
      <c r="SEI274" s="22"/>
      <c r="SEJ274" s="22"/>
      <c r="SEK274" s="22"/>
      <c r="SEL274" s="22"/>
      <c r="SEM274" s="22"/>
      <c r="SEN274" s="22"/>
      <c r="SEO274" s="22"/>
      <c r="SEP274" s="22"/>
      <c r="SEQ274" s="22"/>
      <c r="SER274" s="22"/>
      <c r="SES274" s="22"/>
      <c r="SET274" s="22"/>
      <c r="SEU274" s="22"/>
      <c r="SEV274" s="22"/>
      <c r="SEW274" s="22"/>
      <c r="SEX274" s="22"/>
      <c r="SEY274" s="22"/>
      <c r="SEZ274" s="22"/>
      <c r="SFA274" s="22"/>
      <c r="SFB274" s="22"/>
      <c r="SFC274" s="22"/>
      <c r="SFD274" s="22"/>
      <c r="SFE274" s="22"/>
      <c r="SFF274" s="22"/>
      <c r="SFG274" s="22"/>
      <c r="SFH274" s="22"/>
      <c r="SFI274" s="22"/>
      <c r="SFJ274" s="22"/>
      <c r="SFK274" s="22"/>
      <c r="SFL274" s="22"/>
      <c r="SFM274" s="22"/>
      <c r="SFN274" s="22"/>
      <c r="SFO274" s="22"/>
      <c r="SFP274" s="22"/>
      <c r="SFQ274" s="22"/>
      <c r="SFR274" s="22"/>
      <c r="SFS274" s="22"/>
      <c r="SFT274" s="22"/>
      <c r="SFU274" s="22"/>
      <c r="SFV274" s="22"/>
      <c r="SFW274" s="22"/>
      <c r="SFX274" s="22"/>
      <c r="SFY274" s="22"/>
      <c r="SFZ274" s="22"/>
      <c r="SGA274" s="22"/>
      <c r="SGB274" s="22"/>
      <c r="SGC274" s="22"/>
      <c r="SGD274" s="22"/>
      <c r="SGE274" s="22"/>
      <c r="SGF274" s="22"/>
      <c r="SGG274" s="22"/>
      <c r="SGH274" s="22"/>
      <c r="SGI274" s="22"/>
      <c r="SGJ274" s="22"/>
      <c r="SGK274" s="22"/>
      <c r="SGL274" s="22"/>
      <c r="SGM274" s="22"/>
      <c r="SGN274" s="22"/>
      <c r="SGO274" s="22"/>
      <c r="SGP274" s="22"/>
      <c r="SGQ274" s="22"/>
      <c r="SGR274" s="22"/>
      <c r="SGS274" s="22"/>
      <c r="SGT274" s="22"/>
      <c r="SGU274" s="22"/>
      <c r="SGV274" s="22"/>
      <c r="SGW274" s="22"/>
      <c r="SGX274" s="22"/>
      <c r="SGY274" s="22"/>
      <c r="SGZ274" s="22"/>
      <c r="SHA274" s="22"/>
      <c r="SHB274" s="22"/>
      <c r="SHC274" s="22"/>
      <c r="SHD274" s="22"/>
      <c r="SHE274" s="22"/>
      <c r="SHF274" s="22"/>
      <c r="SHG274" s="22"/>
      <c r="SHH274" s="22"/>
      <c r="SHI274" s="22"/>
      <c r="SHJ274" s="22"/>
      <c r="SHK274" s="22"/>
      <c r="SHL274" s="22"/>
      <c r="SHM274" s="22"/>
      <c r="SHN274" s="22"/>
      <c r="SHO274" s="22"/>
      <c r="SHP274" s="22"/>
      <c r="SHQ274" s="22"/>
      <c r="SHR274" s="22"/>
      <c r="SHS274" s="22"/>
      <c r="SHT274" s="22"/>
      <c r="SHU274" s="22"/>
      <c r="SHV274" s="22"/>
      <c r="SHW274" s="22"/>
      <c r="SHX274" s="22"/>
      <c r="SHY274" s="22"/>
      <c r="SHZ274" s="22"/>
      <c r="SIA274" s="22"/>
      <c r="SIB274" s="22"/>
      <c r="SIC274" s="22"/>
      <c r="SID274" s="22"/>
      <c r="SIE274" s="22"/>
      <c r="SIF274" s="22"/>
      <c r="SIG274" s="22"/>
      <c r="SIH274" s="22"/>
      <c r="SII274" s="22"/>
      <c r="SIJ274" s="22"/>
      <c r="SIK274" s="22"/>
      <c r="SIL274" s="22"/>
      <c r="SIM274" s="22"/>
      <c r="SIN274" s="22"/>
      <c r="SIO274" s="22"/>
      <c r="SIP274" s="22"/>
      <c r="SIQ274" s="22"/>
      <c r="SIR274" s="22"/>
      <c r="SIS274" s="22"/>
      <c r="SIT274" s="22"/>
      <c r="SIU274" s="22"/>
      <c r="SIV274" s="22"/>
      <c r="SIW274" s="22"/>
      <c r="SIX274" s="22"/>
      <c r="SIY274" s="22"/>
      <c r="SIZ274" s="22"/>
      <c r="SJA274" s="22"/>
      <c r="SJB274" s="22"/>
      <c r="SJC274" s="22"/>
      <c r="SJD274" s="22"/>
      <c r="SJE274" s="22"/>
      <c r="SJF274" s="22"/>
      <c r="SJG274" s="22"/>
      <c r="SJH274" s="22"/>
      <c r="SJI274" s="22"/>
      <c r="SJJ274" s="22"/>
      <c r="SJK274" s="22"/>
      <c r="SJL274" s="22"/>
      <c r="SJM274" s="22"/>
      <c r="SJN274" s="22"/>
      <c r="SJO274" s="22"/>
      <c r="SJP274" s="22"/>
      <c r="SJQ274" s="22"/>
      <c r="SJR274" s="22"/>
      <c r="SJS274" s="22"/>
      <c r="SJT274" s="22"/>
      <c r="SJU274" s="22"/>
      <c r="SJV274" s="22"/>
      <c r="SJW274" s="22"/>
      <c r="SJX274" s="22"/>
      <c r="SJY274" s="22"/>
      <c r="SJZ274" s="22"/>
      <c r="SKA274" s="22"/>
      <c r="SKB274" s="22"/>
      <c r="SKC274" s="22"/>
      <c r="SKD274" s="22"/>
      <c r="SKE274" s="22"/>
      <c r="SKF274" s="22"/>
      <c r="SKG274" s="22"/>
      <c r="SKH274" s="22"/>
      <c r="SKI274" s="22"/>
      <c r="SKJ274" s="22"/>
      <c r="SKK274" s="22"/>
      <c r="SKL274" s="22"/>
      <c r="SKM274" s="22"/>
      <c r="SKN274" s="22"/>
      <c r="SKO274" s="22"/>
      <c r="SKP274" s="22"/>
      <c r="SKQ274" s="22"/>
      <c r="SKR274" s="22"/>
      <c r="SKS274" s="22"/>
      <c r="SKT274" s="22"/>
      <c r="SKU274" s="22"/>
      <c r="SKV274" s="22"/>
      <c r="SKW274" s="22"/>
      <c r="SKX274" s="22"/>
      <c r="SKY274" s="22"/>
      <c r="SKZ274" s="22"/>
      <c r="SLA274" s="22"/>
      <c r="SLB274" s="22"/>
      <c r="SLC274" s="22"/>
      <c r="SLD274" s="22"/>
      <c r="SLE274" s="22"/>
      <c r="SLF274" s="22"/>
      <c r="SLG274" s="22"/>
      <c r="SLH274" s="22"/>
      <c r="SLI274" s="22"/>
      <c r="SLJ274" s="22"/>
      <c r="SLK274" s="22"/>
      <c r="SLL274" s="22"/>
      <c r="SLM274" s="22"/>
      <c r="SLN274" s="22"/>
      <c r="SLO274" s="22"/>
      <c r="SLP274" s="22"/>
      <c r="SLQ274" s="22"/>
      <c r="SLR274" s="22"/>
      <c r="SLS274" s="22"/>
      <c r="SLT274" s="22"/>
      <c r="SLU274" s="22"/>
      <c r="SLV274" s="22"/>
      <c r="SLW274" s="22"/>
      <c r="SLX274" s="22"/>
      <c r="SLY274" s="22"/>
      <c r="SLZ274" s="22"/>
      <c r="SMA274" s="22"/>
      <c r="SMB274" s="22"/>
      <c r="SMC274" s="22"/>
      <c r="SMD274" s="22"/>
      <c r="SME274" s="22"/>
      <c r="SMF274" s="22"/>
      <c r="SMG274" s="22"/>
      <c r="SMH274" s="22"/>
      <c r="SMI274" s="22"/>
      <c r="SMJ274" s="22"/>
      <c r="SMK274" s="22"/>
      <c r="SML274" s="22"/>
      <c r="SMM274" s="22"/>
      <c r="SMN274" s="22"/>
      <c r="SMO274" s="22"/>
      <c r="SMP274" s="22"/>
      <c r="SMQ274" s="22"/>
      <c r="SMR274" s="22"/>
      <c r="SMS274" s="22"/>
      <c r="SMT274" s="22"/>
      <c r="SMU274" s="22"/>
      <c r="SMV274" s="22"/>
      <c r="SMW274" s="22"/>
      <c r="SMX274" s="22"/>
      <c r="SMY274" s="22"/>
      <c r="SMZ274" s="22"/>
      <c r="SNA274" s="22"/>
      <c r="SNB274" s="22"/>
      <c r="SNC274" s="22"/>
      <c r="SND274" s="22"/>
      <c r="SNE274" s="22"/>
      <c r="SNF274" s="22"/>
      <c r="SNG274" s="22"/>
      <c r="SNH274" s="22"/>
      <c r="SNI274" s="22"/>
      <c r="SNJ274" s="22"/>
      <c r="SNK274" s="22"/>
      <c r="SNL274" s="22"/>
      <c r="SNM274" s="22"/>
      <c r="SNN274" s="22"/>
      <c r="SNO274" s="22"/>
      <c r="SNP274" s="22"/>
      <c r="SNQ274" s="22"/>
      <c r="SNR274" s="22"/>
      <c r="SNS274" s="22"/>
      <c r="SNT274" s="22"/>
      <c r="SNU274" s="22"/>
      <c r="SNV274" s="22"/>
      <c r="SNW274" s="22"/>
      <c r="SNX274" s="22"/>
      <c r="SNY274" s="22"/>
      <c r="SNZ274" s="22"/>
      <c r="SOA274" s="22"/>
      <c r="SOB274" s="22"/>
      <c r="SOC274" s="22"/>
      <c r="SOD274" s="22"/>
      <c r="SOE274" s="22"/>
      <c r="SOF274" s="22"/>
      <c r="SOG274" s="22"/>
      <c r="SOH274" s="22"/>
      <c r="SOI274" s="22"/>
      <c r="SOJ274" s="22"/>
      <c r="SOK274" s="22"/>
      <c r="SOL274" s="22"/>
      <c r="SOM274" s="22"/>
      <c r="SON274" s="22"/>
      <c r="SOO274" s="22"/>
      <c r="SOP274" s="22"/>
      <c r="SOQ274" s="22"/>
      <c r="SOR274" s="22"/>
      <c r="SOS274" s="22"/>
      <c r="SOT274" s="22"/>
      <c r="SOU274" s="22"/>
      <c r="SOV274" s="22"/>
      <c r="SOW274" s="22"/>
      <c r="SOX274" s="22"/>
      <c r="SOY274" s="22"/>
      <c r="SOZ274" s="22"/>
      <c r="SPA274" s="22"/>
      <c r="SPB274" s="22"/>
      <c r="SPC274" s="22"/>
      <c r="SPD274" s="22"/>
      <c r="SPE274" s="22"/>
      <c r="SPF274" s="22"/>
      <c r="SPG274" s="22"/>
      <c r="SPH274" s="22"/>
      <c r="SPI274" s="22"/>
      <c r="SPJ274" s="22"/>
      <c r="SPK274" s="22"/>
      <c r="SPL274" s="22"/>
      <c r="SPM274" s="22"/>
      <c r="SPN274" s="22"/>
      <c r="SPO274" s="22"/>
      <c r="SPP274" s="22"/>
      <c r="SPQ274" s="22"/>
      <c r="SPR274" s="22"/>
      <c r="SPS274" s="22"/>
      <c r="SPT274" s="22"/>
      <c r="SPU274" s="22"/>
      <c r="SPV274" s="22"/>
      <c r="SPW274" s="22"/>
      <c r="SPX274" s="22"/>
      <c r="SPY274" s="22"/>
      <c r="SPZ274" s="22"/>
      <c r="SQA274" s="22"/>
      <c r="SQB274" s="22"/>
      <c r="SQC274" s="22"/>
      <c r="SQD274" s="22"/>
      <c r="SQE274" s="22"/>
      <c r="SQF274" s="22"/>
      <c r="SQG274" s="22"/>
      <c r="SQH274" s="22"/>
      <c r="SQI274" s="22"/>
      <c r="SQJ274" s="22"/>
      <c r="SQK274" s="22"/>
      <c r="SQL274" s="22"/>
      <c r="SQM274" s="22"/>
      <c r="SQN274" s="22"/>
      <c r="SQO274" s="22"/>
      <c r="SQP274" s="22"/>
      <c r="SQQ274" s="22"/>
      <c r="SQR274" s="22"/>
      <c r="SQS274" s="22"/>
      <c r="SQT274" s="22"/>
      <c r="SQU274" s="22"/>
      <c r="SQV274" s="22"/>
      <c r="SQW274" s="22"/>
      <c r="SQX274" s="22"/>
      <c r="SQY274" s="22"/>
      <c r="SQZ274" s="22"/>
      <c r="SRA274" s="22"/>
      <c r="SRB274" s="22"/>
      <c r="SRC274" s="22"/>
      <c r="SRD274" s="22"/>
      <c r="SRE274" s="22"/>
      <c r="SRF274" s="22"/>
      <c r="SRG274" s="22"/>
      <c r="SRH274" s="22"/>
      <c r="SRI274" s="22"/>
      <c r="SRJ274" s="22"/>
      <c r="SRK274" s="22"/>
      <c r="SRL274" s="22"/>
      <c r="SRM274" s="22"/>
      <c r="SRN274" s="22"/>
      <c r="SRO274" s="22"/>
      <c r="SRP274" s="22"/>
      <c r="SRQ274" s="22"/>
      <c r="SRR274" s="22"/>
      <c r="SRS274" s="22"/>
      <c r="SRT274" s="22"/>
      <c r="SRU274" s="22"/>
      <c r="SRV274" s="22"/>
      <c r="SRW274" s="22"/>
      <c r="SRX274" s="22"/>
      <c r="SRY274" s="22"/>
      <c r="SRZ274" s="22"/>
      <c r="SSA274" s="22"/>
      <c r="SSB274" s="22"/>
      <c r="SSC274" s="22"/>
      <c r="SSD274" s="22"/>
      <c r="SSE274" s="22"/>
      <c r="SSF274" s="22"/>
      <c r="SSG274" s="22"/>
      <c r="SSH274" s="22"/>
      <c r="SSI274" s="22"/>
      <c r="SSJ274" s="22"/>
      <c r="SSK274" s="22"/>
      <c r="SSL274" s="22"/>
      <c r="SSM274" s="22"/>
      <c r="SSN274" s="22"/>
      <c r="SSO274" s="22"/>
      <c r="SSP274" s="22"/>
      <c r="SSQ274" s="22"/>
      <c r="SSR274" s="22"/>
      <c r="SSS274" s="22"/>
      <c r="SST274" s="22"/>
      <c r="SSU274" s="22"/>
      <c r="SSV274" s="22"/>
      <c r="SSW274" s="22"/>
      <c r="SSX274" s="22"/>
      <c r="SSY274" s="22"/>
      <c r="SSZ274" s="22"/>
      <c r="STA274" s="22"/>
      <c r="STB274" s="22"/>
      <c r="STC274" s="22"/>
      <c r="STD274" s="22"/>
      <c r="STE274" s="22"/>
      <c r="STF274" s="22"/>
      <c r="STG274" s="22"/>
      <c r="STH274" s="22"/>
      <c r="STI274" s="22"/>
      <c r="STJ274" s="22"/>
      <c r="STK274" s="22"/>
      <c r="STL274" s="22"/>
      <c r="STM274" s="22"/>
      <c r="STN274" s="22"/>
      <c r="STO274" s="22"/>
      <c r="STP274" s="22"/>
      <c r="STQ274" s="22"/>
      <c r="STR274" s="22"/>
      <c r="STS274" s="22"/>
      <c r="STT274" s="22"/>
      <c r="STU274" s="22"/>
      <c r="STV274" s="22"/>
      <c r="STW274" s="22"/>
      <c r="STX274" s="22"/>
      <c r="STY274" s="22"/>
      <c r="STZ274" s="22"/>
      <c r="SUA274" s="22"/>
      <c r="SUB274" s="22"/>
      <c r="SUC274" s="22"/>
      <c r="SUD274" s="22"/>
      <c r="SUE274" s="22"/>
      <c r="SUF274" s="22"/>
      <c r="SUG274" s="22"/>
      <c r="SUH274" s="22"/>
      <c r="SUI274" s="22"/>
      <c r="SUJ274" s="22"/>
      <c r="SUK274" s="22"/>
      <c r="SUL274" s="22"/>
      <c r="SUM274" s="22"/>
      <c r="SUN274" s="22"/>
      <c r="SUO274" s="22"/>
      <c r="SUP274" s="22"/>
      <c r="SUQ274" s="22"/>
      <c r="SUR274" s="22"/>
      <c r="SUS274" s="22"/>
      <c r="SUT274" s="22"/>
      <c r="SUU274" s="22"/>
      <c r="SUV274" s="22"/>
      <c r="SUW274" s="22"/>
      <c r="SUX274" s="22"/>
      <c r="SUY274" s="22"/>
      <c r="SUZ274" s="22"/>
      <c r="SVA274" s="22"/>
      <c r="SVB274" s="22"/>
      <c r="SVC274" s="22"/>
      <c r="SVD274" s="22"/>
      <c r="SVE274" s="22"/>
      <c r="SVF274" s="22"/>
      <c r="SVG274" s="22"/>
      <c r="SVH274" s="22"/>
      <c r="SVI274" s="22"/>
      <c r="SVJ274" s="22"/>
      <c r="SVK274" s="22"/>
      <c r="SVL274" s="22"/>
      <c r="SVM274" s="22"/>
      <c r="SVN274" s="22"/>
      <c r="SVO274" s="22"/>
      <c r="SVP274" s="22"/>
      <c r="SVQ274" s="22"/>
      <c r="SVR274" s="22"/>
      <c r="SVS274" s="22"/>
      <c r="SVT274" s="22"/>
      <c r="SVU274" s="22"/>
      <c r="SVV274" s="22"/>
      <c r="SVW274" s="22"/>
      <c r="SVX274" s="22"/>
      <c r="SVY274" s="22"/>
      <c r="SVZ274" s="22"/>
      <c r="SWA274" s="22"/>
      <c r="SWB274" s="22"/>
      <c r="SWC274" s="22"/>
      <c r="SWD274" s="22"/>
      <c r="SWE274" s="22"/>
      <c r="SWF274" s="22"/>
      <c r="SWG274" s="22"/>
      <c r="SWH274" s="22"/>
      <c r="SWI274" s="22"/>
      <c r="SWJ274" s="22"/>
      <c r="SWK274" s="22"/>
      <c r="SWL274" s="22"/>
      <c r="SWM274" s="22"/>
      <c r="SWN274" s="22"/>
      <c r="SWO274" s="22"/>
      <c r="SWP274" s="22"/>
      <c r="SWQ274" s="22"/>
      <c r="SWR274" s="22"/>
      <c r="SWS274" s="22"/>
      <c r="SWT274" s="22"/>
      <c r="SWU274" s="22"/>
      <c r="SWV274" s="22"/>
      <c r="SWW274" s="22"/>
      <c r="SWX274" s="22"/>
      <c r="SWY274" s="22"/>
      <c r="SWZ274" s="22"/>
      <c r="SXA274" s="22"/>
      <c r="SXB274" s="22"/>
      <c r="SXC274" s="22"/>
      <c r="SXD274" s="22"/>
      <c r="SXE274" s="22"/>
      <c r="SXF274" s="22"/>
      <c r="SXG274" s="22"/>
      <c r="SXH274" s="22"/>
      <c r="SXI274" s="22"/>
      <c r="SXJ274" s="22"/>
      <c r="SXK274" s="22"/>
      <c r="SXL274" s="22"/>
      <c r="SXM274" s="22"/>
      <c r="SXN274" s="22"/>
      <c r="SXO274" s="22"/>
      <c r="SXP274" s="22"/>
      <c r="SXQ274" s="22"/>
      <c r="SXR274" s="22"/>
      <c r="SXS274" s="22"/>
      <c r="SXT274" s="22"/>
      <c r="SXU274" s="22"/>
      <c r="SXV274" s="22"/>
      <c r="SXW274" s="22"/>
      <c r="SXX274" s="22"/>
      <c r="SXY274" s="22"/>
      <c r="SXZ274" s="22"/>
      <c r="SYA274" s="22"/>
      <c r="SYB274" s="22"/>
      <c r="SYC274" s="22"/>
      <c r="SYD274" s="22"/>
      <c r="SYE274" s="22"/>
      <c r="SYF274" s="22"/>
      <c r="SYG274" s="22"/>
      <c r="SYH274" s="22"/>
      <c r="SYI274" s="22"/>
      <c r="SYJ274" s="22"/>
      <c r="SYK274" s="22"/>
      <c r="SYL274" s="22"/>
      <c r="SYM274" s="22"/>
      <c r="SYN274" s="22"/>
      <c r="SYO274" s="22"/>
      <c r="SYP274" s="22"/>
      <c r="SYQ274" s="22"/>
      <c r="SYR274" s="22"/>
      <c r="SYS274" s="22"/>
      <c r="SYT274" s="22"/>
      <c r="SYU274" s="22"/>
      <c r="SYV274" s="22"/>
      <c r="SYW274" s="22"/>
      <c r="SYX274" s="22"/>
      <c r="SYY274" s="22"/>
      <c r="SYZ274" s="22"/>
      <c r="SZA274" s="22"/>
      <c r="SZB274" s="22"/>
      <c r="SZC274" s="22"/>
      <c r="SZD274" s="22"/>
      <c r="SZE274" s="22"/>
      <c r="SZF274" s="22"/>
      <c r="SZG274" s="22"/>
      <c r="SZH274" s="22"/>
      <c r="SZI274" s="22"/>
      <c r="SZJ274" s="22"/>
      <c r="SZK274" s="22"/>
      <c r="SZL274" s="22"/>
      <c r="SZM274" s="22"/>
      <c r="SZN274" s="22"/>
      <c r="SZO274" s="22"/>
      <c r="SZP274" s="22"/>
      <c r="SZQ274" s="22"/>
      <c r="SZR274" s="22"/>
      <c r="SZS274" s="22"/>
      <c r="SZT274" s="22"/>
      <c r="SZU274" s="22"/>
      <c r="SZV274" s="22"/>
      <c r="SZW274" s="22"/>
      <c r="SZX274" s="22"/>
      <c r="SZY274" s="22"/>
      <c r="SZZ274" s="22"/>
      <c r="TAA274" s="22"/>
      <c r="TAB274" s="22"/>
      <c r="TAC274" s="22"/>
      <c r="TAD274" s="22"/>
      <c r="TAE274" s="22"/>
      <c r="TAF274" s="22"/>
      <c r="TAG274" s="22"/>
      <c r="TAH274" s="22"/>
      <c r="TAI274" s="22"/>
      <c r="TAJ274" s="22"/>
      <c r="TAK274" s="22"/>
      <c r="TAL274" s="22"/>
      <c r="TAM274" s="22"/>
      <c r="TAN274" s="22"/>
      <c r="TAO274" s="22"/>
      <c r="TAP274" s="22"/>
      <c r="TAQ274" s="22"/>
      <c r="TAR274" s="22"/>
      <c r="TAS274" s="22"/>
      <c r="TAT274" s="22"/>
      <c r="TAU274" s="22"/>
      <c r="TAV274" s="22"/>
      <c r="TAW274" s="22"/>
      <c r="TAX274" s="22"/>
      <c r="TAY274" s="22"/>
      <c r="TAZ274" s="22"/>
      <c r="TBA274" s="22"/>
      <c r="TBB274" s="22"/>
      <c r="TBC274" s="22"/>
      <c r="TBD274" s="22"/>
      <c r="TBE274" s="22"/>
      <c r="TBF274" s="22"/>
      <c r="TBG274" s="22"/>
      <c r="TBH274" s="22"/>
      <c r="TBI274" s="22"/>
      <c r="TBJ274" s="22"/>
      <c r="TBK274" s="22"/>
      <c r="TBL274" s="22"/>
      <c r="TBM274" s="22"/>
      <c r="TBN274" s="22"/>
      <c r="TBO274" s="22"/>
      <c r="TBP274" s="22"/>
      <c r="TBQ274" s="22"/>
      <c r="TBR274" s="22"/>
      <c r="TBS274" s="22"/>
      <c r="TBT274" s="22"/>
      <c r="TBU274" s="22"/>
      <c r="TBV274" s="22"/>
      <c r="TBW274" s="22"/>
      <c r="TBX274" s="22"/>
      <c r="TBY274" s="22"/>
      <c r="TBZ274" s="22"/>
      <c r="TCA274" s="22"/>
      <c r="TCB274" s="22"/>
      <c r="TCC274" s="22"/>
      <c r="TCD274" s="22"/>
      <c r="TCE274" s="22"/>
      <c r="TCF274" s="22"/>
      <c r="TCG274" s="22"/>
      <c r="TCH274" s="22"/>
      <c r="TCI274" s="22"/>
      <c r="TCJ274" s="22"/>
      <c r="TCK274" s="22"/>
      <c r="TCL274" s="22"/>
      <c r="TCM274" s="22"/>
      <c r="TCN274" s="22"/>
      <c r="TCO274" s="22"/>
      <c r="TCP274" s="22"/>
      <c r="TCQ274" s="22"/>
      <c r="TCR274" s="22"/>
      <c r="TCS274" s="22"/>
      <c r="TCT274" s="22"/>
      <c r="TCU274" s="22"/>
      <c r="TCV274" s="22"/>
      <c r="TCW274" s="22"/>
      <c r="TCX274" s="22"/>
      <c r="TCY274" s="22"/>
      <c r="TCZ274" s="22"/>
      <c r="TDA274" s="22"/>
      <c r="TDB274" s="22"/>
      <c r="TDC274" s="22"/>
      <c r="TDD274" s="22"/>
      <c r="TDE274" s="22"/>
      <c r="TDF274" s="22"/>
      <c r="TDG274" s="22"/>
      <c r="TDH274" s="22"/>
      <c r="TDI274" s="22"/>
      <c r="TDJ274" s="22"/>
      <c r="TDK274" s="22"/>
      <c r="TDL274" s="22"/>
      <c r="TDM274" s="22"/>
      <c r="TDN274" s="22"/>
      <c r="TDO274" s="22"/>
      <c r="TDP274" s="22"/>
      <c r="TDQ274" s="22"/>
      <c r="TDR274" s="22"/>
      <c r="TDS274" s="22"/>
      <c r="TDT274" s="22"/>
      <c r="TDU274" s="22"/>
      <c r="TDV274" s="22"/>
      <c r="TDW274" s="22"/>
      <c r="TDX274" s="22"/>
      <c r="TDY274" s="22"/>
      <c r="TDZ274" s="22"/>
      <c r="TEA274" s="22"/>
      <c r="TEB274" s="22"/>
      <c r="TEC274" s="22"/>
      <c r="TED274" s="22"/>
      <c r="TEE274" s="22"/>
      <c r="TEF274" s="22"/>
      <c r="TEG274" s="22"/>
      <c r="TEH274" s="22"/>
      <c r="TEI274" s="22"/>
      <c r="TEJ274" s="22"/>
      <c r="TEK274" s="22"/>
      <c r="TEL274" s="22"/>
      <c r="TEM274" s="22"/>
      <c r="TEN274" s="22"/>
      <c r="TEO274" s="22"/>
      <c r="TEP274" s="22"/>
      <c r="TEQ274" s="22"/>
      <c r="TER274" s="22"/>
      <c r="TES274" s="22"/>
      <c r="TET274" s="22"/>
      <c r="TEU274" s="22"/>
      <c r="TEV274" s="22"/>
      <c r="TEW274" s="22"/>
      <c r="TEX274" s="22"/>
      <c r="TEY274" s="22"/>
      <c r="TEZ274" s="22"/>
      <c r="TFA274" s="22"/>
      <c r="TFB274" s="22"/>
      <c r="TFC274" s="22"/>
      <c r="TFD274" s="22"/>
      <c r="TFE274" s="22"/>
      <c r="TFF274" s="22"/>
      <c r="TFG274" s="22"/>
      <c r="TFH274" s="22"/>
      <c r="TFI274" s="22"/>
      <c r="TFJ274" s="22"/>
      <c r="TFK274" s="22"/>
      <c r="TFL274" s="22"/>
      <c r="TFM274" s="22"/>
      <c r="TFN274" s="22"/>
      <c r="TFO274" s="22"/>
      <c r="TFP274" s="22"/>
      <c r="TFQ274" s="22"/>
      <c r="TFR274" s="22"/>
      <c r="TFS274" s="22"/>
      <c r="TFT274" s="22"/>
      <c r="TFU274" s="22"/>
      <c r="TFV274" s="22"/>
      <c r="TFW274" s="22"/>
      <c r="TFX274" s="22"/>
      <c r="TFY274" s="22"/>
      <c r="TFZ274" s="22"/>
      <c r="TGA274" s="22"/>
      <c r="TGB274" s="22"/>
      <c r="TGC274" s="22"/>
      <c r="TGD274" s="22"/>
      <c r="TGE274" s="22"/>
      <c r="TGF274" s="22"/>
      <c r="TGG274" s="22"/>
      <c r="TGH274" s="22"/>
      <c r="TGI274" s="22"/>
      <c r="TGJ274" s="22"/>
      <c r="TGK274" s="22"/>
      <c r="TGL274" s="22"/>
      <c r="TGM274" s="22"/>
      <c r="TGN274" s="22"/>
      <c r="TGO274" s="22"/>
      <c r="TGP274" s="22"/>
      <c r="TGQ274" s="22"/>
      <c r="TGR274" s="22"/>
      <c r="TGS274" s="22"/>
      <c r="TGT274" s="22"/>
      <c r="TGU274" s="22"/>
      <c r="TGV274" s="22"/>
      <c r="TGW274" s="22"/>
      <c r="TGX274" s="22"/>
      <c r="TGY274" s="22"/>
      <c r="TGZ274" s="22"/>
      <c r="THA274" s="22"/>
      <c r="THB274" s="22"/>
      <c r="THC274" s="22"/>
      <c r="THD274" s="22"/>
      <c r="THE274" s="22"/>
      <c r="THF274" s="22"/>
      <c r="THG274" s="22"/>
      <c r="THH274" s="22"/>
      <c r="THI274" s="22"/>
      <c r="THJ274" s="22"/>
      <c r="THK274" s="22"/>
      <c r="THL274" s="22"/>
      <c r="THM274" s="22"/>
      <c r="THN274" s="22"/>
      <c r="THO274" s="22"/>
      <c r="THP274" s="22"/>
      <c r="THQ274" s="22"/>
      <c r="THR274" s="22"/>
      <c r="THS274" s="22"/>
      <c r="THT274" s="22"/>
      <c r="THU274" s="22"/>
      <c r="THV274" s="22"/>
      <c r="THW274" s="22"/>
      <c r="THX274" s="22"/>
      <c r="THY274" s="22"/>
      <c r="THZ274" s="22"/>
      <c r="TIA274" s="22"/>
      <c r="TIB274" s="22"/>
      <c r="TIC274" s="22"/>
      <c r="TID274" s="22"/>
      <c r="TIE274" s="22"/>
      <c r="TIF274" s="22"/>
      <c r="TIG274" s="22"/>
      <c r="TIH274" s="22"/>
      <c r="TII274" s="22"/>
      <c r="TIJ274" s="22"/>
      <c r="TIK274" s="22"/>
      <c r="TIL274" s="22"/>
      <c r="TIM274" s="22"/>
      <c r="TIN274" s="22"/>
      <c r="TIO274" s="22"/>
      <c r="TIP274" s="22"/>
      <c r="TIQ274" s="22"/>
      <c r="TIR274" s="22"/>
      <c r="TIS274" s="22"/>
      <c r="TIT274" s="22"/>
      <c r="TIU274" s="22"/>
      <c r="TIV274" s="22"/>
      <c r="TIW274" s="22"/>
      <c r="TIX274" s="22"/>
      <c r="TIY274" s="22"/>
      <c r="TIZ274" s="22"/>
      <c r="TJA274" s="22"/>
      <c r="TJB274" s="22"/>
      <c r="TJC274" s="22"/>
      <c r="TJD274" s="22"/>
      <c r="TJE274" s="22"/>
      <c r="TJF274" s="22"/>
      <c r="TJG274" s="22"/>
      <c r="TJH274" s="22"/>
      <c r="TJI274" s="22"/>
      <c r="TJJ274" s="22"/>
      <c r="TJK274" s="22"/>
      <c r="TJL274" s="22"/>
      <c r="TJM274" s="22"/>
      <c r="TJN274" s="22"/>
      <c r="TJO274" s="22"/>
      <c r="TJP274" s="22"/>
      <c r="TJQ274" s="22"/>
      <c r="TJR274" s="22"/>
      <c r="TJS274" s="22"/>
      <c r="TJT274" s="22"/>
      <c r="TJU274" s="22"/>
      <c r="TJV274" s="22"/>
      <c r="TJW274" s="22"/>
      <c r="TJX274" s="22"/>
      <c r="TJY274" s="22"/>
      <c r="TJZ274" s="22"/>
      <c r="TKA274" s="22"/>
      <c r="TKB274" s="22"/>
      <c r="TKC274" s="22"/>
      <c r="TKD274" s="22"/>
      <c r="TKE274" s="22"/>
      <c r="TKF274" s="22"/>
      <c r="TKG274" s="22"/>
      <c r="TKH274" s="22"/>
      <c r="TKI274" s="22"/>
      <c r="TKJ274" s="22"/>
      <c r="TKK274" s="22"/>
      <c r="TKL274" s="22"/>
      <c r="TKM274" s="22"/>
      <c r="TKN274" s="22"/>
      <c r="TKO274" s="22"/>
      <c r="TKP274" s="22"/>
      <c r="TKQ274" s="22"/>
      <c r="TKR274" s="22"/>
      <c r="TKS274" s="22"/>
      <c r="TKT274" s="22"/>
      <c r="TKU274" s="22"/>
      <c r="TKV274" s="22"/>
      <c r="TKW274" s="22"/>
      <c r="TKX274" s="22"/>
      <c r="TKY274" s="22"/>
      <c r="TKZ274" s="22"/>
      <c r="TLA274" s="22"/>
      <c r="TLB274" s="22"/>
      <c r="TLC274" s="22"/>
      <c r="TLD274" s="22"/>
      <c r="TLE274" s="22"/>
      <c r="TLF274" s="22"/>
      <c r="TLG274" s="22"/>
      <c r="TLH274" s="22"/>
      <c r="TLI274" s="22"/>
      <c r="TLJ274" s="22"/>
      <c r="TLK274" s="22"/>
      <c r="TLL274" s="22"/>
      <c r="TLM274" s="22"/>
      <c r="TLN274" s="22"/>
      <c r="TLO274" s="22"/>
      <c r="TLP274" s="22"/>
      <c r="TLQ274" s="22"/>
      <c r="TLR274" s="22"/>
      <c r="TLS274" s="22"/>
      <c r="TLT274" s="22"/>
      <c r="TLU274" s="22"/>
      <c r="TLV274" s="22"/>
      <c r="TLW274" s="22"/>
      <c r="TLX274" s="22"/>
      <c r="TLY274" s="22"/>
      <c r="TLZ274" s="22"/>
      <c r="TMA274" s="22"/>
      <c r="TMB274" s="22"/>
      <c r="TMC274" s="22"/>
      <c r="TMD274" s="22"/>
      <c r="TME274" s="22"/>
      <c r="TMF274" s="22"/>
      <c r="TMG274" s="22"/>
      <c r="TMH274" s="22"/>
      <c r="TMI274" s="22"/>
      <c r="TMJ274" s="22"/>
      <c r="TMK274" s="22"/>
      <c r="TML274" s="22"/>
      <c r="TMM274" s="22"/>
      <c r="TMN274" s="22"/>
      <c r="TMO274" s="22"/>
      <c r="TMP274" s="22"/>
      <c r="TMQ274" s="22"/>
      <c r="TMR274" s="22"/>
      <c r="TMS274" s="22"/>
      <c r="TMT274" s="22"/>
      <c r="TMU274" s="22"/>
      <c r="TMV274" s="22"/>
      <c r="TMW274" s="22"/>
      <c r="TMX274" s="22"/>
      <c r="TMY274" s="22"/>
      <c r="TMZ274" s="22"/>
      <c r="TNA274" s="22"/>
      <c r="TNB274" s="22"/>
      <c r="TNC274" s="22"/>
      <c r="TND274" s="22"/>
      <c r="TNE274" s="22"/>
      <c r="TNF274" s="22"/>
      <c r="TNG274" s="22"/>
      <c r="TNH274" s="22"/>
      <c r="TNI274" s="22"/>
      <c r="TNJ274" s="22"/>
      <c r="TNK274" s="22"/>
      <c r="TNL274" s="22"/>
      <c r="TNM274" s="22"/>
      <c r="TNN274" s="22"/>
      <c r="TNO274" s="22"/>
      <c r="TNP274" s="22"/>
      <c r="TNQ274" s="22"/>
      <c r="TNR274" s="22"/>
      <c r="TNS274" s="22"/>
      <c r="TNT274" s="22"/>
      <c r="TNU274" s="22"/>
      <c r="TNV274" s="22"/>
      <c r="TNW274" s="22"/>
      <c r="TNX274" s="22"/>
      <c r="TNY274" s="22"/>
      <c r="TNZ274" s="22"/>
      <c r="TOA274" s="22"/>
      <c r="TOB274" s="22"/>
      <c r="TOC274" s="22"/>
      <c r="TOD274" s="22"/>
      <c r="TOE274" s="22"/>
      <c r="TOF274" s="22"/>
      <c r="TOG274" s="22"/>
      <c r="TOH274" s="22"/>
      <c r="TOI274" s="22"/>
      <c r="TOJ274" s="22"/>
      <c r="TOK274" s="22"/>
      <c r="TOL274" s="22"/>
      <c r="TOM274" s="22"/>
      <c r="TON274" s="22"/>
      <c r="TOO274" s="22"/>
      <c r="TOP274" s="22"/>
      <c r="TOQ274" s="22"/>
      <c r="TOR274" s="22"/>
      <c r="TOS274" s="22"/>
      <c r="TOT274" s="22"/>
      <c r="TOU274" s="22"/>
      <c r="TOV274" s="22"/>
      <c r="TOW274" s="22"/>
      <c r="TOX274" s="22"/>
      <c r="TOY274" s="22"/>
      <c r="TOZ274" s="22"/>
      <c r="TPA274" s="22"/>
      <c r="TPB274" s="22"/>
      <c r="TPC274" s="22"/>
      <c r="TPD274" s="22"/>
      <c r="TPE274" s="22"/>
      <c r="TPF274" s="22"/>
      <c r="TPG274" s="22"/>
      <c r="TPH274" s="22"/>
      <c r="TPI274" s="22"/>
      <c r="TPJ274" s="22"/>
      <c r="TPK274" s="22"/>
      <c r="TPL274" s="22"/>
      <c r="TPM274" s="22"/>
      <c r="TPN274" s="22"/>
      <c r="TPO274" s="22"/>
      <c r="TPP274" s="22"/>
      <c r="TPQ274" s="22"/>
      <c r="TPR274" s="22"/>
      <c r="TPS274" s="22"/>
      <c r="TPT274" s="22"/>
      <c r="TPU274" s="22"/>
      <c r="TPV274" s="22"/>
      <c r="TPW274" s="22"/>
      <c r="TPX274" s="22"/>
      <c r="TPY274" s="22"/>
      <c r="TPZ274" s="22"/>
      <c r="TQA274" s="22"/>
      <c r="TQB274" s="22"/>
      <c r="TQC274" s="22"/>
      <c r="TQD274" s="22"/>
      <c r="TQE274" s="22"/>
      <c r="TQF274" s="22"/>
      <c r="TQG274" s="22"/>
      <c r="TQH274" s="22"/>
      <c r="TQI274" s="22"/>
      <c r="TQJ274" s="22"/>
      <c r="TQK274" s="22"/>
      <c r="TQL274" s="22"/>
      <c r="TQM274" s="22"/>
      <c r="TQN274" s="22"/>
      <c r="TQO274" s="22"/>
      <c r="TQP274" s="22"/>
      <c r="TQQ274" s="22"/>
      <c r="TQR274" s="22"/>
      <c r="TQS274" s="22"/>
      <c r="TQT274" s="22"/>
      <c r="TQU274" s="22"/>
      <c r="TQV274" s="22"/>
      <c r="TQW274" s="22"/>
      <c r="TQX274" s="22"/>
      <c r="TQY274" s="22"/>
      <c r="TQZ274" s="22"/>
      <c r="TRA274" s="22"/>
      <c r="TRB274" s="22"/>
      <c r="TRC274" s="22"/>
      <c r="TRD274" s="22"/>
      <c r="TRE274" s="22"/>
      <c r="TRF274" s="22"/>
      <c r="TRG274" s="22"/>
      <c r="TRH274" s="22"/>
      <c r="TRI274" s="22"/>
      <c r="TRJ274" s="22"/>
      <c r="TRK274" s="22"/>
      <c r="TRL274" s="22"/>
      <c r="TRM274" s="22"/>
      <c r="TRN274" s="22"/>
      <c r="TRO274" s="22"/>
      <c r="TRP274" s="22"/>
      <c r="TRQ274" s="22"/>
      <c r="TRR274" s="22"/>
      <c r="TRS274" s="22"/>
      <c r="TRT274" s="22"/>
      <c r="TRU274" s="22"/>
      <c r="TRV274" s="22"/>
      <c r="TRW274" s="22"/>
      <c r="TRX274" s="22"/>
      <c r="TRY274" s="22"/>
      <c r="TRZ274" s="22"/>
      <c r="TSA274" s="22"/>
      <c r="TSB274" s="22"/>
      <c r="TSC274" s="22"/>
      <c r="TSD274" s="22"/>
      <c r="TSE274" s="22"/>
      <c r="TSF274" s="22"/>
      <c r="TSG274" s="22"/>
      <c r="TSH274" s="22"/>
      <c r="TSI274" s="22"/>
      <c r="TSJ274" s="22"/>
      <c r="TSK274" s="22"/>
      <c r="TSL274" s="22"/>
      <c r="TSM274" s="22"/>
      <c r="TSN274" s="22"/>
      <c r="TSO274" s="22"/>
      <c r="TSP274" s="22"/>
      <c r="TSQ274" s="22"/>
      <c r="TSR274" s="22"/>
      <c r="TSS274" s="22"/>
      <c r="TST274" s="22"/>
      <c r="TSU274" s="22"/>
      <c r="TSV274" s="22"/>
      <c r="TSW274" s="22"/>
      <c r="TSX274" s="22"/>
      <c r="TSY274" s="22"/>
      <c r="TSZ274" s="22"/>
      <c r="TTA274" s="22"/>
      <c r="TTB274" s="22"/>
      <c r="TTC274" s="22"/>
      <c r="TTD274" s="22"/>
      <c r="TTE274" s="22"/>
      <c r="TTF274" s="22"/>
      <c r="TTG274" s="22"/>
      <c r="TTH274" s="22"/>
      <c r="TTI274" s="22"/>
      <c r="TTJ274" s="22"/>
      <c r="TTK274" s="22"/>
      <c r="TTL274" s="22"/>
      <c r="TTM274" s="22"/>
      <c r="TTN274" s="22"/>
      <c r="TTO274" s="22"/>
      <c r="TTP274" s="22"/>
      <c r="TTQ274" s="22"/>
      <c r="TTR274" s="22"/>
      <c r="TTS274" s="22"/>
      <c r="TTT274" s="22"/>
      <c r="TTU274" s="22"/>
      <c r="TTV274" s="22"/>
      <c r="TTW274" s="22"/>
      <c r="TTX274" s="22"/>
      <c r="TTY274" s="22"/>
      <c r="TTZ274" s="22"/>
      <c r="TUA274" s="22"/>
      <c r="TUB274" s="22"/>
      <c r="TUC274" s="22"/>
      <c r="TUD274" s="22"/>
      <c r="TUE274" s="22"/>
      <c r="TUF274" s="22"/>
      <c r="TUG274" s="22"/>
      <c r="TUH274" s="22"/>
      <c r="TUI274" s="22"/>
      <c r="TUJ274" s="22"/>
      <c r="TUK274" s="22"/>
      <c r="TUL274" s="22"/>
      <c r="TUM274" s="22"/>
      <c r="TUN274" s="22"/>
      <c r="TUO274" s="22"/>
      <c r="TUP274" s="22"/>
      <c r="TUQ274" s="22"/>
      <c r="TUR274" s="22"/>
      <c r="TUS274" s="22"/>
      <c r="TUT274" s="22"/>
      <c r="TUU274" s="22"/>
      <c r="TUV274" s="22"/>
      <c r="TUW274" s="22"/>
      <c r="TUX274" s="22"/>
      <c r="TUY274" s="22"/>
      <c r="TUZ274" s="22"/>
      <c r="TVA274" s="22"/>
      <c r="TVB274" s="22"/>
      <c r="TVC274" s="22"/>
      <c r="TVD274" s="22"/>
      <c r="TVE274" s="22"/>
      <c r="TVF274" s="22"/>
      <c r="TVG274" s="22"/>
      <c r="TVH274" s="22"/>
      <c r="TVI274" s="22"/>
      <c r="TVJ274" s="22"/>
      <c r="TVK274" s="22"/>
      <c r="TVL274" s="22"/>
      <c r="TVM274" s="22"/>
      <c r="TVN274" s="22"/>
      <c r="TVO274" s="22"/>
      <c r="TVP274" s="22"/>
      <c r="TVQ274" s="22"/>
      <c r="TVR274" s="22"/>
      <c r="TVS274" s="22"/>
      <c r="TVT274" s="22"/>
      <c r="TVU274" s="22"/>
      <c r="TVV274" s="22"/>
      <c r="TVW274" s="22"/>
      <c r="TVX274" s="22"/>
      <c r="TVY274" s="22"/>
      <c r="TVZ274" s="22"/>
      <c r="TWA274" s="22"/>
      <c r="TWB274" s="22"/>
      <c r="TWC274" s="22"/>
      <c r="TWD274" s="22"/>
      <c r="TWE274" s="22"/>
      <c r="TWF274" s="22"/>
      <c r="TWG274" s="22"/>
      <c r="TWH274" s="22"/>
      <c r="TWI274" s="22"/>
      <c r="TWJ274" s="22"/>
      <c r="TWK274" s="22"/>
      <c r="TWL274" s="22"/>
      <c r="TWM274" s="22"/>
      <c r="TWN274" s="22"/>
      <c r="TWO274" s="22"/>
      <c r="TWP274" s="22"/>
      <c r="TWQ274" s="22"/>
      <c r="TWR274" s="22"/>
      <c r="TWS274" s="22"/>
      <c r="TWT274" s="22"/>
      <c r="TWU274" s="22"/>
      <c r="TWV274" s="22"/>
      <c r="TWW274" s="22"/>
      <c r="TWX274" s="22"/>
      <c r="TWY274" s="22"/>
      <c r="TWZ274" s="22"/>
      <c r="TXA274" s="22"/>
      <c r="TXB274" s="22"/>
      <c r="TXC274" s="22"/>
      <c r="TXD274" s="22"/>
      <c r="TXE274" s="22"/>
      <c r="TXF274" s="22"/>
      <c r="TXG274" s="22"/>
      <c r="TXH274" s="22"/>
      <c r="TXI274" s="22"/>
      <c r="TXJ274" s="22"/>
      <c r="TXK274" s="22"/>
      <c r="TXL274" s="22"/>
      <c r="TXM274" s="22"/>
      <c r="TXN274" s="22"/>
      <c r="TXO274" s="22"/>
      <c r="TXP274" s="22"/>
      <c r="TXQ274" s="22"/>
      <c r="TXR274" s="22"/>
      <c r="TXS274" s="22"/>
      <c r="TXT274" s="22"/>
      <c r="TXU274" s="22"/>
      <c r="TXV274" s="22"/>
      <c r="TXW274" s="22"/>
      <c r="TXX274" s="22"/>
      <c r="TXY274" s="22"/>
      <c r="TXZ274" s="22"/>
      <c r="TYA274" s="22"/>
      <c r="TYB274" s="22"/>
      <c r="TYC274" s="22"/>
      <c r="TYD274" s="22"/>
      <c r="TYE274" s="22"/>
      <c r="TYF274" s="22"/>
      <c r="TYG274" s="22"/>
      <c r="TYH274" s="22"/>
      <c r="TYI274" s="22"/>
      <c r="TYJ274" s="22"/>
      <c r="TYK274" s="22"/>
      <c r="TYL274" s="22"/>
      <c r="TYM274" s="22"/>
      <c r="TYN274" s="22"/>
      <c r="TYO274" s="22"/>
      <c r="TYP274" s="22"/>
      <c r="TYQ274" s="22"/>
      <c r="TYR274" s="22"/>
      <c r="TYS274" s="22"/>
      <c r="TYT274" s="22"/>
      <c r="TYU274" s="22"/>
      <c r="TYV274" s="22"/>
      <c r="TYW274" s="22"/>
      <c r="TYX274" s="22"/>
      <c r="TYY274" s="22"/>
      <c r="TYZ274" s="22"/>
      <c r="TZA274" s="22"/>
      <c r="TZB274" s="22"/>
      <c r="TZC274" s="22"/>
      <c r="TZD274" s="22"/>
      <c r="TZE274" s="22"/>
      <c r="TZF274" s="22"/>
      <c r="TZG274" s="22"/>
      <c r="TZH274" s="22"/>
      <c r="TZI274" s="22"/>
      <c r="TZJ274" s="22"/>
      <c r="TZK274" s="22"/>
      <c r="TZL274" s="22"/>
      <c r="TZM274" s="22"/>
      <c r="TZN274" s="22"/>
      <c r="TZO274" s="22"/>
      <c r="TZP274" s="22"/>
      <c r="TZQ274" s="22"/>
      <c r="TZR274" s="22"/>
      <c r="TZS274" s="22"/>
      <c r="TZT274" s="22"/>
      <c r="TZU274" s="22"/>
      <c r="TZV274" s="22"/>
      <c r="TZW274" s="22"/>
      <c r="TZX274" s="22"/>
      <c r="TZY274" s="22"/>
      <c r="TZZ274" s="22"/>
      <c r="UAA274" s="22"/>
      <c r="UAB274" s="22"/>
      <c r="UAC274" s="22"/>
      <c r="UAD274" s="22"/>
      <c r="UAE274" s="22"/>
      <c r="UAF274" s="22"/>
      <c r="UAG274" s="22"/>
      <c r="UAH274" s="22"/>
      <c r="UAI274" s="22"/>
      <c r="UAJ274" s="22"/>
      <c r="UAK274" s="22"/>
      <c r="UAL274" s="22"/>
      <c r="UAM274" s="22"/>
      <c r="UAN274" s="22"/>
      <c r="UAO274" s="22"/>
      <c r="UAP274" s="22"/>
      <c r="UAQ274" s="22"/>
      <c r="UAR274" s="22"/>
      <c r="UAS274" s="22"/>
      <c r="UAT274" s="22"/>
      <c r="UAU274" s="22"/>
      <c r="UAV274" s="22"/>
      <c r="UAW274" s="22"/>
      <c r="UAX274" s="22"/>
      <c r="UAY274" s="22"/>
      <c r="UAZ274" s="22"/>
      <c r="UBA274" s="22"/>
      <c r="UBB274" s="22"/>
      <c r="UBC274" s="22"/>
      <c r="UBD274" s="22"/>
      <c r="UBE274" s="22"/>
      <c r="UBF274" s="22"/>
      <c r="UBG274" s="22"/>
      <c r="UBH274" s="22"/>
      <c r="UBI274" s="22"/>
      <c r="UBJ274" s="22"/>
      <c r="UBK274" s="22"/>
      <c r="UBL274" s="22"/>
      <c r="UBM274" s="22"/>
      <c r="UBN274" s="22"/>
      <c r="UBO274" s="22"/>
      <c r="UBP274" s="22"/>
      <c r="UBQ274" s="22"/>
      <c r="UBR274" s="22"/>
      <c r="UBS274" s="22"/>
      <c r="UBT274" s="22"/>
      <c r="UBU274" s="22"/>
      <c r="UBV274" s="22"/>
      <c r="UBW274" s="22"/>
      <c r="UBX274" s="22"/>
      <c r="UBY274" s="22"/>
      <c r="UBZ274" s="22"/>
      <c r="UCA274" s="22"/>
      <c r="UCB274" s="22"/>
      <c r="UCC274" s="22"/>
      <c r="UCD274" s="22"/>
      <c r="UCE274" s="22"/>
      <c r="UCF274" s="22"/>
      <c r="UCG274" s="22"/>
      <c r="UCH274" s="22"/>
      <c r="UCI274" s="22"/>
      <c r="UCJ274" s="22"/>
      <c r="UCK274" s="22"/>
      <c r="UCL274" s="22"/>
      <c r="UCM274" s="22"/>
      <c r="UCN274" s="22"/>
      <c r="UCO274" s="22"/>
      <c r="UCP274" s="22"/>
      <c r="UCQ274" s="22"/>
      <c r="UCR274" s="22"/>
      <c r="UCS274" s="22"/>
      <c r="UCT274" s="22"/>
      <c r="UCU274" s="22"/>
      <c r="UCV274" s="22"/>
      <c r="UCW274" s="22"/>
      <c r="UCX274" s="22"/>
      <c r="UCY274" s="22"/>
      <c r="UCZ274" s="22"/>
      <c r="UDA274" s="22"/>
      <c r="UDB274" s="22"/>
      <c r="UDC274" s="22"/>
      <c r="UDD274" s="22"/>
      <c r="UDE274" s="22"/>
      <c r="UDF274" s="22"/>
      <c r="UDG274" s="22"/>
      <c r="UDH274" s="22"/>
      <c r="UDI274" s="22"/>
      <c r="UDJ274" s="22"/>
      <c r="UDK274" s="22"/>
      <c r="UDL274" s="22"/>
      <c r="UDM274" s="22"/>
      <c r="UDN274" s="22"/>
      <c r="UDO274" s="22"/>
      <c r="UDP274" s="22"/>
      <c r="UDQ274" s="22"/>
      <c r="UDR274" s="22"/>
      <c r="UDS274" s="22"/>
      <c r="UDT274" s="22"/>
      <c r="UDU274" s="22"/>
      <c r="UDV274" s="22"/>
      <c r="UDW274" s="22"/>
      <c r="UDX274" s="22"/>
      <c r="UDY274" s="22"/>
      <c r="UDZ274" s="22"/>
      <c r="UEA274" s="22"/>
      <c r="UEB274" s="22"/>
      <c r="UEC274" s="22"/>
      <c r="UED274" s="22"/>
      <c r="UEE274" s="22"/>
      <c r="UEF274" s="22"/>
      <c r="UEG274" s="22"/>
      <c r="UEH274" s="22"/>
      <c r="UEI274" s="22"/>
      <c r="UEJ274" s="22"/>
      <c r="UEK274" s="22"/>
      <c r="UEL274" s="22"/>
      <c r="UEM274" s="22"/>
      <c r="UEN274" s="22"/>
      <c r="UEO274" s="22"/>
      <c r="UEP274" s="22"/>
      <c r="UEQ274" s="22"/>
      <c r="UER274" s="22"/>
      <c r="UES274" s="22"/>
      <c r="UET274" s="22"/>
      <c r="UEU274" s="22"/>
      <c r="UEV274" s="22"/>
      <c r="UEW274" s="22"/>
      <c r="UEX274" s="22"/>
      <c r="UEY274" s="22"/>
      <c r="UEZ274" s="22"/>
      <c r="UFA274" s="22"/>
      <c r="UFB274" s="22"/>
      <c r="UFC274" s="22"/>
      <c r="UFD274" s="22"/>
      <c r="UFE274" s="22"/>
      <c r="UFF274" s="22"/>
      <c r="UFG274" s="22"/>
      <c r="UFH274" s="22"/>
      <c r="UFI274" s="22"/>
      <c r="UFJ274" s="22"/>
      <c r="UFK274" s="22"/>
      <c r="UFL274" s="22"/>
      <c r="UFM274" s="22"/>
      <c r="UFN274" s="22"/>
      <c r="UFO274" s="22"/>
      <c r="UFP274" s="22"/>
      <c r="UFQ274" s="22"/>
      <c r="UFR274" s="22"/>
      <c r="UFS274" s="22"/>
      <c r="UFT274" s="22"/>
      <c r="UFU274" s="22"/>
      <c r="UFV274" s="22"/>
      <c r="UFW274" s="22"/>
      <c r="UFX274" s="22"/>
      <c r="UFY274" s="22"/>
      <c r="UFZ274" s="22"/>
      <c r="UGA274" s="22"/>
      <c r="UGB274" s="22"/>
      <c r="UGC274" s="22"/>
      <c r="UGD274" s="22"/>
      <c r="UGE274" s="22"/>
      <c r="UGF274" s="22"/>
      <c r="UGG274" s="22"/>
      <c r="UGH274" s="22"/>
      <c r="UGI274" s="22"/>
      <c r="UGJ274" s="22"/>
      <c r="UGK274" s="22"/>
      <c r="UGL274" s="22"/>
      <c r="UGM274" s="22"/>
      <c r="UGN274" s="22"/>
      <c r="UGO274" s="22"/>
      <c r="UGP274" s="22"/>
      <c r="UGQ274" s="22"/>
      <c r="UGR274" s="22"/>
      <c r="UGS274" s="22"/>
      <c r="UGT274" s="22"/>
      <c r="UGU274" s="22"/>
      <c r="UGV274" s="22"/>
      <c r="UGW274" s="22"/>
      <c r="UGX274" s="22"/>
      <c r="UGY274" s="22"/>
      <c r="UGZ274" s="22"/>
      <c r="UHA274" s="22"/>
      <c r="UHB274" s="22"/>
      <c r="UHC274" s="22"/>
      <c r="UHD274" s="22"/>
      <c r="UHE274" s="22"/>
      <c r="UHF274" s="22"/>
      <c r="UHG274" s="22"/>
      <c r="UHH274" s="22"/>
      <c r="UHI274" s="22"/>
      <c r="UHJ274" s="22"/>
      <c r="UHK274" s="22"/>
      <c r="UHL274" s="22"/>
      <c r="UHM274" s="22"/>
      <c r="UHN274" s="22"/>
      <c r="UHO274" s="22"/>
      <c r="UHP274" s="22"/>
      <c r="UHQ274" s="22"/>
      <c r="UHR274" s="22"/>
      <c r="UHS274" s="22"/>
      <c r="UHT274" s="22"/>
      <c r="UHU274" s="22"/>
      <c r="UHV274" s="22"/>
      <c r="UHW274" s="22"/>
      <c r="UHX274" s="22"/>
      <c r="UHY274" s="22"/>
      <c r="UHZ274" s="22"/>
      <c r="UIA274" s="22"/>
      <c r="UIB274" s="22"/>
      <c r="UIC274" s="22"/>
      <c r="UID274" s="22"/>
      <c r="UIE274" s="22"/>
      <c r="UIF274" s="22"/>
      <c r="UIG274" s="22"/>
      <c r="UIH274" s="22"/>
      <c r="UII274" s="22"/>
      <c r="UIJ274" s="22"/>
      <c r="UIK274" s="22"/>
      <c r="UIL274" s="22"/>
      <c r="UIM274" s="22"/>
      <c r="UIN274" s="22"/>
      <c r="UIO274" s="22"/>
      <c r="UIP274" s="22"/>
      <c r="UIQ274" s="22"/>
      <c r="UIR274" s="22"/>
      <c r="UIS274" s="22"/>
      <c r="UIT274" s="22"/>
      <c r="UIU274" s="22"/>
      <c r="UIV274" s="22"/>
      <c r="UIW274" s="22"/>
      <c r="UIX274" s="22"/>
      <c r="UIY274" s="22"/>
      <c r="UIZ274" s="22"/>
      <c r="UJA274" s="22"/>
      <c r="UJB274" s="22"/>
      <c r="UJC274" s="22"/>
      <c r="UJD274" s="22"/>
      <c r="UJE274" s="22"/>
      <c r="UJF274" s="22"/>
      <c r="UJG274" s="22"/>
      <c r="UJH274" s="22"/>
      <c r="UJI274" s="22"/>
      <c r="UJJ274" s="22"/>
      <c r="UJK274" s="22"/>
      <c r="UJL274" s="22"/>
      <c r="UJM274" s="22"/>
      <c r="UJN274" s="22"/>
      <c r="UJO274" s="22"/>
      <c r="UJP274" s="22"/>
      <c r="UJQ274" s="22"/>
      <c r="UJR274" s="22"/>
      <c r="UJS274" s="22"/>
      <c r="UJT274" s="22"/>
      <c r="UJU274" s="22"/>
      <c r="UJV274" s="22"/>
      <c r="UJW274" s="22"/>
      <c r="UJX274" s="22"/>
      <c r="UJY274" s="22"/>
      <c r="UJZ274" s="22"/>
      <c r="UKA274" s="22"/>
      <c r="UKB274" s="22"/>
      <c r="UKC274" s="22"/>
      <c r="UKD274" s="22"/>
      <c r="UKE274" s="22"/>
      <c r="UKF274" s="22"/>
      <c r="UKG274" s="22"/>
      <c r="UKH274" s="22"/>
      <c r="UKI274" s="22"/>
      <c r="UKJ274" s="22"/>
      <c r="UKK274" s="22"/>
      <c r="UKL274" s="22"/>
      <c r="UKM274" s="22"/>
      <c r="UKN274" s="22"/>
      <c r="UKO274" s="22"/>
      <c r="UKP274" s="22"/>
      <c r="UKQ274" s="22"/>
      <c r="UKR274" s="22"/>
      <c r="UKS274" s="22"/>
      <c r="UKT274" s="22"/>
      <c r="UKU274" s="22"/>
      <c r="UKV274" s="22"/>
      <c r="UKW274" s="22"/>
      <c r="UKX274" s="22"/>
      <c r="UKY274" s="22"/>
      <c r="UKZ274" s="22"/>
      <c r="ULA274" s="22"/>
      <c r="ULB274" s="22"/>
      <c r="ULC274" s="22"/>
      <c r="ULD274" s="22"/>
      <c r="ULE274" s="22"/>
      <c r="ULF274" s="22"/>
      <c r="ULG274" s="22"/>
      <c r="ULH274" s="22"/>
      <c r="ULI274" s="22"/>
      <c r="ULJ274" s="22"/>
      <c r="ULK274" s="22"/>
      <c r="ULL274" s="22"/>
      <c r="ULM274" s="22"/>
      <c r="ULN274" s="22"/>
      <c r="ULO274" s="22"/>
      <c r="ULP274" s="22"/>
      <c r="ULQ274" s="22"/>
      <c r="ULR274" s="22"/>
      <c r="ULS274" s="22"/>
      <c r="ULT274" s="22"/>
      <c r="ULU274" s="22"/>
      <c r="ULV274" s="22"/>
      <c r="ULW274" s="22"/>
      <c r="ULX274" s="22"/>
      <c r="ULY274" s="22"/>
      <c r="ULZ274" s="22"/>
      <c r="UMA274" s="22"/>
      <c r="UMB274" s="22"/>
      <c r="UMC274" s="22"/>
      <c r="UMD274" s="22"/>
      <c r="UME274" s="22"/>
      <c r="UMF274" s="22"/>
      <c r="UMG274" s="22"/>
      <c r="UMH274" s="22"/>
      <c r="UMI274" s="22"/>
      <c r="UMJ274" s="22"/>
      <c r="UMK274" s="22"/>
      <c r="UML274" s="22"/>
      <c r="UMM274" s="22"/>
      <c r="UMN274" s="22"/>
      <c r="UMO274" s="22"/>
      <c r="UMP274" s="22"/>
      <c r="UMQ274" s="22"/>
      <c r="UMR274" s="22"/>
      <c r="UMS274" s="22"/>
      <c r="UMT274" s="22"/>
      <c r="UMU274" s="22"/>
      <c r="UMV274" s="22"/>
      <c r="UMW274" s="22"/>
      <c r="UMX274" s="22"/>
      <c r="UMY274" s="22"/>
      <c r="UMZ274" s="22"/>
      <c r="UNA274" s="22"/>
      <c r="UNB274" s="22"/>
      <c r="UNC274" s="22"/>
      <c r="UND274" s="22"/>
      <c r="UNE274" s="22"/>
      <c r="UNF274" s="22"/>
      <c r="UNG274" s="22"/>
      <c r="UNH274" s="22"/>
      <c r="UNI274" s="22"/>
      <c r="UNJ274" s="22"/>
      <c r="UNK274" s="22"/>
      <c r="UNL274" s="22"/>
      <c r="UNM274" s="22"/>
      <c r="UNN274" s="22"/>
      <c r="UNO274" s="22"/>
      <c r="UNP274" s="22"/>
      <c r="UNQ274" s="22"/>
      <c r="UNR274" s="22"/>
      <c r="UNS274" s="22"/>
      <c r="UNT274" s="22"/>
      <c r="UNU274" s="22"/>
      <c r="UNV274" s="22"/>
      <c r="UNW274" s="22"/>
      <c r="UNX274" s="22"/>
      <c r="UNY274" s="22"/>
      <c r="UNZ274" s="22"/>
      <c r="UOA274" s="22"/>
      <c r="UOB274" s="22"/>
      <c r="UOC274" s="22"/>
      <c r="UOD274" s="22"/>
      <c r="UOE274" s="22"/>
      <c r="UOF274" s="22"/>
      <c r="UOG274" s="22"/>
      <c r="UOH274" s="22"/>
      <c r="UOI274" s="22"/>
      <c r="UOJ274" s="22"/>
      <c r="UOK274" s="22"/>
      <c r="UOL274" s="22"/>
      <c r="UOM274" s="22"/>
      <c r="UON274" s="22"/>
      <c r="UOO274" s="22"/>
      <c r="UOP274" s="22"/>
      <c r="UOQ274" s="22"/>
      <c r="UOR274" s="22"/>
      <c r="UOS274" s="22"/>
      <c r="UOT274" s="22"/>
      <c r="UOU274" s="22"/>
      <c r="UOV274" s="22"/>
      <c r="UOW274" s="22"/>
      <c r="UOX274" s="22"/>
      <c r="UOY274" s="22"/>
      <c r="UOZ274" s="22"/>
      <c r="UPA274" s="22"/>
      <c r="UPB274" s="22"/>
      <c r="UPC274" s="22"/>
      <c r="UPD274" s="22"/>
      <c r="UPE274" s="22"/>
      <c r="UPF274" s="22"/>
      <c r="UPG274" s="22"/>
      <c r="UPH274" s="22"/>
      <c r="UPI274" s="22"/>
      <c r="UPJ274" s="22"/>
      <c r="UPK274" s="22"/>
      <c r="UPL274" s="22"/>
      <c r="UPM274" s="22"/>
      <c r="UPN274" s="22"/>
      <c r="UPO274" s="22"/>
      <c r="UPP274" s="22"/>
      <c r="UPQ274" s="22"/>
      <c r="UPR274" s="22"/>
      <c r="UPS274" s="22"/>
      <c r="UPT274" s="22"/>
      <c r="UPU274" s="22"/>
      <c r="UPV274" s="22"/>
      <c r="UPW274" s="22"/>
      <c r="UPX274" s="22"/>
      <c r="UPY274" s="22"/>
      <c r="UPZ274" s="22"/>
      <c r="UQA274" s="22"/>
      <c r="UQB274" s="22"/>
      <c r="UQC274" s="22"/>
      <c r="UQD274" s="22"/>
      <c r="UQE274" s="22"/>
      <c r="UQF274" s="22"/>
      <c r="UQG274" s="22"/>
      <c r="UQH274" s="22"/>
      <c r="UQI274" s="22"/>
      <c r="UQJ274" s="22"/>
      <c r="UQK274" s="22"/>
      <c r="UQL274" s="22"/>
      <c r="UQM274" s="22"/>
      <c r="UQN274" s="22"/>
      <c r="UQO274" s="22"/>
      <c r="UQP274" s="22"/>
      <c r="UQQ274" s="22"/>
      <c r="UQR274" s="22"/>
      <c r="UQS274" s="22"/>
      <c r="UQT274" s="22"/>
      <c r="UQU274" s="22"/>
      <c r="UQV274" s="22"/>
      <c r="UQW274" s="22"/>
      <c r="UQX274" s="22"/>
      <c r="UQY274" s="22"/>
      <c r="UQZ274" s="22"/>
      <c r="URA274" s="22"/>
      <c r="URB274" s="22"/>
      <c r="URC274" s="22"/>
      <c r="URD274" s="22"/>
      <c r="URE274" s="22"/>
      <c r="URF274" s="22"/>
      <c r="URG274" s="22"/>
      <c r="URH274" s="22"/>
      <c r="URI274" s="22"/>
      <c r="URJ274" s="22"/>
      <c r="URK274" s="22"/>
      <c r="URL274" s="22"/>
      <c r="URM274" s="22"/>
      <c r="URN274" s="22"/>
      <c r="URO274" s="22"/>
      <c r="URP274" s="22"/>
      <c r="URQ274" s="22"/>
      <c r="URR274" s="22"/>
      <c r="URS274" s="22"/>
      <c r="URT274" s="22"/>
      <c r="URU274" s="22"/>
      <c r="URV274" s="22"/>
      <c r="URW274" s="22"/>
      <c r="URX274" s="22"/>
      <c r="URY274" s="22"/>
      <c r="URZ274" s="22"/>
      <c r="USA274" s="22"/>
      <c r="USB274" s="22"/>
      <c r="USC274" s="22"/>
      <c r="USD274" s="22"/>
      <c r="USE274" s="22"/>
      <c r="USF274" s="22"/>
      <c r="USG274" s="22"/>
      <c r="USH274" s="22"/>
      <c r="USI274" s="22"/>
      <c r="USJ274" s="22"/>
      <c r="USK274" s="22"/>
      <c r="USL274" s="22"/>
      <c r="USM274" s="22"/>
      <c r="USN274" s="22"/>
      <c r="USO274" s="22"/>
      <c r="USP274" s="22"/>
      <c r="USQ274" s="22"/>
      <c r="USR274" s="22"/>
      <c r="USS274" s="22"/>
      <c r="UST274" s="22"/>
      <c r="USU274" s="22"/>
      <c r="USV274" s="22"/>
      <c r="USW274" s="22"/>
      <c r="USX274" s="22"/>
      <c r="USY274" s="22"/>
      <c r="USZ274" s="22"/>
      <c r="UTA274" s="22"/>
      <c r="UTB274" s="22"/>
      <c r="UTC274" s="22"/>
      <c r="UTD274" s="22"/>
      <c r="UTE274" s="22"/>
      <c r="UTF274" s="22"/>
      <c r="UTG274" s="22"/>
      <c r="UTH274" s="22"/>
      <c r="UTI274" s="22"/>
      <c r="UTJ274" s="22"/>
      <c r="UTK274" s="22"/>
      <c r="UTL274" s="22"/>
      <c r="UTM274" s="22"/>
      <c r="UTN274" s="22"/>
      <c r="UTO274" s="22"/>
      <c r="UTP274" s="22"/>
      <c r="UTQ274" s="22"/>
      <c r="UTR274" s="22"/>
      <c r="UTS274" s="22"/>
      <c r="UTT274" s="22"/>
      <c r="UTU274" s="22"/>
      <c r="UTV274" s="22"/>
      <c r="UTW274" s="22"/>
      <c r="UTX274" s="22"/>
      <c r="UTY274" s="22"/>
      <c r="UTZ274" s="22"/>
      <c r="UUA274" s="22"/>
      <c r="UUB274" s="22"/>
      <c r="UUC274" s="22"/>
      <c r="UUD274" s="22"/>
      <c r="UUE274" s="22"/>
      <c r="UUF274" s="22"/>
      <c r="UUG274" s="22"/>
      <c r="UUH274" s="22"/>
      <c r="UUI274" s="22"/>
      <c r="UUJ274" s="22"/>
      <c r="UUK274" s="22"/>
      <c r="UUL274" s="22"/>
      <c r="UUM274" s="22"/>
      <c r="UUN274" s="22"/>
      <c r="UUO274" s="22"/>
      <c r="UUP274" s="22"/>
      <c r="UUQ274" s="22"/>
      <c r="UUR274" s="22"/>
      <c r="UUS274" s="22"/>
      <c r="UUT274" s="22"/>
      <c r="UUU274" s="22"/>
      <c r="UUV274" s="22"/>
      <c r="UUW274" s="22"/>
      <c r="UUX274" s="22"/>
      <c r="UUY274" s="22"/>
      <c r="UUZ274" s="22"/>
      <c r="UVA274" s="22"/>
      <c r="UVB274" s="22"/>
      <c r="UVC274" s="22"/>
      <c r="UVD274" s="22"/>
      <c r="UVE274" s="22"/>
      <c r="UVF274" s="22"/>
      <c r="UVG274" s="22"/>
      <c r="UVH274" s="22"/>
      <c r="UVI274" s="22"/>
      <c r="UVJ274" s="22"/>
      <c r="UVK274" s="22"/>
      <c r="UVL274" s="22"/>
      <c r="UVM274" s="22"/>
      <c r="UVN274" s="22"/>
      <c r="UVO274" s="22"/>
      <c r="UVP274" s="22"/>
      <c r="UVQ274" s="22"/>
      <c r="UVR274" s="22"/>
      <c r="UVS274" s="22"/>
      <c r="UVT274" s="22"/>
      <c r="UVU274" s="22"/>
      <c r="UVV274" s="22"/>
      <c r="UVW274" s="22"/>
      <c r="UVX274" s="22"/>
      <c r="UVY274" s="22"/>
      <c r="UVZ274" s="22"/>
      <c r="UWA274" s="22"/>
      <c r="UWB274" s="22"/>
      <c r="UWC274" s="22"/>
      <c r="UWD274" s="22"/>
      <c r="UWE274" s="22"/>
      <c r="UWF274" s="22"/>
      <c r="UWG274" s="22"/>
      <c r="UWH274" s="22"/>
      <c r="UWI274" s="22"/>
      <c r="UWJ274" s="22"/>
      <c r="UWK274" s="22"/>
      <c r="UWL274" s="22"/>
      <c r="UWM274" s="22"/>
      <c r="UWN274" s="22"/>
      <c r="UWO274" s="22"/>
      <c r="UWP274" s="22"/>
      <c r="UWQ274" s="22"/>
      <c r="UWR274" s="22"/>
      <c r="UWS274" s="22"/>
      <c r="UWT274" s="22"/>
      <c r="UWU274" s="22"/>
      <c r="UWV274" s="22"/>
      <c r="UWW274" s="22"/>
      <c r="UWX274" s="22"/>
      <c r="UWY274" s="22"/>
      <c r="UWZ274" s="22"/>
      <c r="UXA274" s="22"/>
      <c r="UXB274" s="22"/>
      <c r="UXC274" s="22"/>
      <c r="UXD274" s="22"/>
      <c r="UXE274" s="22"/>
      <c r="UXF274" s="22"/>
      <c r="UXG274" s="22"/>
      <c r="UXH274" s="22"/>
      <c r="UXI274" s="22"/>
      <c r="UXJ274" s="22"/>
      <c r="UXK274" s="22"/>
      <c r="UXL274" s="22"/>
      <c r="UXM274" s="22"/>
      <c r="UXN274" s="22"/>
      <c r="UXO274" s="22"/>
      <c r="UXP274" s="22"/>
      <c r="UXQ274" s="22"/>
      <c r="UXR274" s="22"/>
      <c r="UXS274" s="22"/>
      <c r="UXT274" s="22"/>
      <c r="UXU274" s="22"/>
      <c r="UXV274" s="22"/>
      <c r="UXW274" s="22"/>
      <c r="UXX274" s="22"/>
      <c r="UXY274" s="22"/>
      <c r="UXZ274" s="22"/>
      <c r="UYA274" s="22"/>
      <c r="UYB274" s="22"/>
      <c r="UYC274" s="22"/>
      <c r="UYD274" s="22"/>
      <c r="UYE274" s="22"/>
      <c r="UYF274" s="22"/>
      <c r="UYG274" s="22"/>
      <c r="UYH274" s="22"/>
      <c r="UYI274" s="22"/>
      <c r="UYJ274" s="22"/>
      <c r="UYK274" s="22"/>
      <c r="UYL274" s="22"/>
      <c r="UYM274" s="22"/>
      <c r="UYN274" s="22"/>
      <c r="UYO274" s="22"/>
      <c r="UYP274" s="22"/>
      <c r="UYQ274" s="22"/>
      <c r="UYR274" s="22"/>
      <c r="UYS274" s="22"/>
      <c r="UYT274" s="22"/>
      <c r="UYU274" s="22"/>
      <c r="UYV274" s="22"/>
      <c r="UYW274" s="22"/>
      <c r="UYX274" s="22"/>
      <c r="UYY274" s="22"/>
      <c r="UYZ274" s="22"/>
      <c r="UZA274" s="22"/>
      <c r="UZB274" s="22"/>
      <c r="UZC274" s="22"/>
      <c r="UZD274" s="22"/>
      <c r="UZE274" s="22"/>
      <c r="UZF274" s="22"/>
      <c r="UZG274" s="22"/>
      <c r="UZH274" s="22"/>
      <c r="UZI274" s="22"/>
      <c r="UZJ274" s="22"/>
      <c r="UZK274" s="22"/>
      <c r="UZL274" s="22"/>
      <c r="UZM274" s="22"/>
      <c r="UZN274" s="22"/>
      <c r="UZO274" s="22"/>
      <c r="UZP274" s="22"/>
      <c r="UZQ274" s="22"/>
      <c r="UZR274" s="22"/>
      <c r="UZS274" s="22"/>
      <c r="UZT274" s="22"/>
      <c r="UZU274" s="22"/>
      <c r="UZV274" s="22"/>
      <c r="UZW274" s="22"/>
      <c r="UZX274" s="22"/>
      <c r="UZY274" s="22"/>
      <c r="UZZ274" s="22"/>
      <c r="VAA274" s="22"/>
      <c r="VAB274" s="22"/>
      <c r="VAC274" s="22"/>
      <c r="VAD274" s="22"/>
      <c r="VAE274" s="22"/>
      <c r="VAF274" s="22"/>
      <c r="VAG274" s="22"/>
      <c r="VAH274" s="22"/>
      <c r="VAI274" s="22"/>
      <c r="VAJ274" s="22"/>
      <c r="VAK274" s="22"/>
      <c r="VAL274" s="22"/>
      <c r="VAM274" s="22"/>
      <c r="VAN274" s="22"/>
      <c r="VAO274" s="22"/>
      <c r="VAP274" s="22"/>
      <c r="VAQ274" s="22"/>
      <c r="VAR274" s="22"/>
      <c r="VAS274" s="22"/>
      <c r="VAT274" s="22"/>
      <c r="VAU274" s="22"/>
      <c r="VAV274" s="22"/>
      <c r="VAW274" s="22"/>
      <c r="VAX274" s="22"/>
      <c r="VAY274" s="22"/>
      <c r="VAZ274" s="22"/>
      <c r="VBA274" s="22"/>
      <c r="VBB274" s="22"/>
      <c r="VBC274" s="22"/>
      <c r="VBD274" s="22"/>
      <c r="VBE274" s="22"/>
      <c r="VBF274" s="22"/>
      <c r="VBG274" s="22"/>
      <c r="VBH274" s="22"/>
      <c r="VBI274" s="22"/>
      <c r="VBJ274" s="22"/>
      <c r="VBK274" s="22"/>
      <c r="VBL274" s="22"/>
      <c r="VBM274" s="22"/>
      <c r="VBN274" s="22"/>
      <c r="VBO274" s="22"/>
      <c r="VBP274" s="22"/>
      <c r="VBQ274" s="22"/>
      <c r="VBR274" s="22"/>
      <c r="VBS274" s="22"/>
      <c r="VBT274" s="22"/>
      <c r="VBU274" s="22"/>
      <c r="VBV274" s="22"/>
      <c r="VBW274" s="22"/>
      <c r="VBX274" s="22"/>
      <c r="VBY274" s="22"/>
      <c r="VBZ274" s="22"/>
      <c r="VCA274" s="22"/>
      <c r="VCB274" s="22"/>
      <c r="VCC274" s="22"/>
      <c r="VCD274" s="22"/>
      <c r="VCE274" s="22"/>
      <c r="VCF274" s="22"/>
      <c r="VCG274" s="22"/>
      <c r="VCH274" s="22"/>
      <c r="VCI274" s="22"/>
      <c r="VCJ274" s="22"/>
      <c r="VCK274" s="22"/>
      <c r="VCL274" s="22"/>
      <c r="VCM274" s="22"/>
      <c r="VCN274" s="22"/>
      <c r="VCO274" s="22"/>
      <c r="VCP274" s="22"/>
      <c r="VCQ274" s="22"/>
      <c r="VCR274" s="22"/>
      <c r="VCS274" s="22"/>
      <c r="VCT274" s="22"/>
      <c r="VCU274" s="22"/>
      <c r="VCV274" s="22"/>
      <c r="VCW274" s="22"/>
      <c r="VCX274" s="22"/>
      <c r="VCY274" s="22"/>
      <c r="VCZ274" s="22"/>
      <c r="VDA274" s="22"/>
      <c r="VDB274" s="22"/>
      <c r="VDC274" s="22"/>
      <c r="VDD274" s="22"/>
      <c r="VDE274" s="22"/>
      <c r="VDF274" s="22"/>
      <c r="VDG274" s="22"/>
      <c r="VDH274" s="22"/>
      <c r="VDI274" s="22"/>
      <c r="VDJ274" s="22"/>
      <c r="VDK274" s="22"/>
      <c r="VDL274" s="22"/>
      <c r="VDM274" s="22"/>
      <c r="VDN274" s="22"/>
      <c r="VDO274" s="22"/>
      <c r="VDP274" s="22"/>
      <c r="VDQ274" s="22"/>
      <c r="VDR274" s="22"/>
      <c r="VDS274" s="22"/>
      <c r="VDT274" s="22"/>
      <c r="VDU274" s="22"/>
      <c r="VDV274" s="22"/>
      <c r="VDW274" s="22"/>
      <c r="VDX274" s="22"/>
      <c r="VDY274" s="22"/>
      <c r="VDZ274" s="22"/>
      <c r="VEA274" s="22"/>
      <c r="VEB274" s="22"/>
      <c r="VEC274" s="22"/>
      <c r="VED274" s="22"/>
      <c r="VEE274" s="22"/>
      <c r="VEF274" s="22"/>
      <c r="VEG274" s="22"/>
      <c r="VEH274" s="22"/>
      <c r="VEI274" s="22"/>
      <c r="VEJ274" s="22"/>
      <c r="VEK274" s="22"/>
      <c r="VEL274" s="22"/>
      <c r="VEM274" s="22"/>
      <c r="VEN274" s="22"/>
      <c r="VEO274" s="22"/>
      <c r="VEP274" s="22"/>
      <c r="VEQ274" s="22"/>
      <c r="VER274" s="22"/>
      <c r="VES274" s="22"/>
      <c r="VET274" s="22"/>
      <c r="VEU274" s="22"/>
      <c r="VEV274" s="22"/>
      <c r="VEW274" s="22"/>
      <c r="VEX274" s="22"/>
      <c r="VEY274" s="22"/>
      <c r="VEZ274" s="22"/>
      <c r="VFA274" s="22"/>
      <c r="VFB274" s="22"/>
      <c r="VFC274" s="22"/>
      <c r="VFD274" s="22"/>
      <c r="VFE274" s="22"/>
      <c r="VFF274" s="22"/>
      <c r="VFG274" s="22"/>
      <c r="VFH274" s="22"/>
      <c r="VFI274" s="22"/>
      <c r="VFJ274" s="22"/>
      <c r="VFK274" s="22"/>
      <c r="VFL274" s="22"/>
      <c r="VFM274" s="22"/>
      <c r="VFN274" s="22"/>
      <c r="VFO274" s="22"/>
      <c r="VFP274" s="22"/>
      <c r="VFQ274" s="22"/>
      <c r="VFR274" s="22"/>
      <c r="VFS274" s="22"/>
      <c r="VFT274" s="22"/>
      <c r="VFU274" s="22"/>
      <c r="VFV274" s="22"/>
      <c r="VFW274" s="22"/>
      <c r="VFX274" s="22"/>
      <c r="VFY274" s="22"/>
      <c r="VFZ274" s="22"/>
      <c r="VGA274" s="22"/>
      <c r="VGB274" s="22"/>
      <c r="VGC274" s="22"/>
      <c r="VGD274" s="22"/>
      <c r="VGE274" s="22"/>
      <c r="VGF274" s="22"/>
      <c r="VGG274" s="22"/>
      <c r="VGH274" s="22"/>
      <c r="VGI274" s="22"/>
      <c r="VGJ274" s="22"/>
      <c r="VGK274" s="22"/>
      <c r="VGL274" s="22"/>
      <c r="VGM274" s="22"/>
      <c r="VGN274" s="22"/>
      <c r="VGO274" s="22"/>
      <c r="VGP274" s="22"/>
      <c r="VGQ274" s="22"/>
      <c r="VGR274" s="22"/>
      <c r="VGS274" s="22"/>
      <c r="VGT274" s="22"/>
      <c r="VGU274" s="22"/>
      <c r="VGV274" s="22"/>
      <c r="VGW274" s="22"/>
      <c r="VGX274" s="22"/>
      <c r="VGY274" s="22"/>
      <c r="VGZ274" s="22"/>
      <c r="VHA274" s="22"/>
      <c r="VHB274" s="22"/>
      <c r="VHC274" s="22"/>
      <c r="VHD274" s="22"/>
      <c r="VHE274" s="22"/>
      <c r="VHF274" s="22"/>
      <c r="VHG274" s="22"/>
      <c r="VHH274" s="22"/>
      <c r="VHI274" s="22"/>
      <c r="VHJ274" s="22"/>
      <c r="VHK274" s="22"/>
      <c r="VHL274" s="22"/>
      <c r="VHM274" s="22"/>
      <c r="VHN274" s="22"/>
      <c r="VHO274" s="22"/>
      <c r="VHP274" s="22"/>
      <c r="VHQ274" s="22"/>
      <c r="VHR274" s="22"/>
      <c r="VHS274" s="22"/>
      <c r="VHT274" s="22"/>
      <c r="VHU274" s="22"/>
      <c r="VHV274" s="22"/>
      <c r="VHW274" s="22"/>
      <c r="VHX274" s="22"/>
      <c r="VHY274" s="22"/>
      <c r="VHZ274" s="22"/>
      <c r="VIA274" s="22"/>
      <c r="VIB274" s="22"/>
      <c r="VIC274" s="22"/>
      <c r="VID274" s="22"/>
      <c r="VIE274" s="22"/>
      <c r="VIF274" s="22"/>
      <c r="VIG274" s="22"/>
      <c r="VIH274" s="22"/>
      <c r="VII274" s="22"/>
      <c r="VIJ274" s="22"/>
      <c r="VIK274" s="22"/>
      <c r="VIL274" s="22"/>
      <c r="VIM274" s="22"/>
      <c r="VIN274" s="22"/>
      <c r="VIO274" s="22"/>
      <c r="VIP274" s="22"/>
      <c r="VIQ274" s="22"/>
      <c r="VIR274" s="22"/>
      <c r="VIS274" s="22"/>
      <c r="VIT274" s="22"/>
      <c r="VIU274" s="22"/>
      <c r="VIV274" s="22"/>
      <c r="VIW274" s="22"/>
      <c r="VIX274" s="22"/>
      <c r="VIY274" s="22"/>
      <c r="VIZ274" s="22"/>
      <c r="VJA274" s="22"/>
      <c r="VJB274" s="22"/>
      <c r="VJC274" s="22"/>
      <c r="VJD274" s="22"/>
      <c r="VJE274" s="22"/>
      <c r="VJF274" s="22"/>
      <c r="VJG274" s="22"/>
      <c r="VJH274" s="22"/>
      <c r="VJI274" s="22"/>
      <c r="VJJ274" s="22"/>
      <c r="VJK274" s="22"/>
      <c r="VJL274" s="22"/>
      <c r="VJM274" s="22"/>
      <c r="VJN274" s="22"/>
      <c r="VJO274" s="22"/>
      <c r="VJP274" s="22"/>
      <c r="VJQ274" s="22"/>
      <c r="VJR274" s="22"/>
      <c r="VJS274" s="22"/>
      <c r="VJT274" s="22"/>
      <c r="VJU274" s="22"/>
      <c r="VJV274" s="22"/>
      <c r="VJW274" s="22"/>
      <c r="VJX274" s="22"/>
      <c r="VJY274" s="22"/>
      <c r="VJZ274" s="22"/>
      <c r="VKA274" s="22"/>
      <c r="VKB274" s="22"/>
      <c r="VKC274" s="22"/>
      <c r="VKD274" s="22"/>
      <c r="VKE274" s="22"/>
      <c r="VKF274" s="22"/>
      <c r="VKG274" s="22"/>
      <c r="VKH274" s="22"/>
      <c r="VKI274" s="22"/>
      <c r="VKJ274" s="22"/>
      <c r="VKK274" s="22"/>
      <c r="VKL274" s="22"/>
      <c r="VKM274" s="22"/>
      <c r="VKN274" s="22"/>
      <c r="VKO274" s="22"/>
      <c r="VKP274" s="22"/>
      <c r="VKQ274" s="22"/>
      <c r="VKR274" s="22"/>
      <c r="VKS274" s="22"/>
      <c r="VKT274" s="22"/>
      <c r="VKU274" s="22"/>
      <c r="VKV274" s="22"/>
      <c r="VKW274" s="22"/>
      <c r="VKX274" s="22"/>
      <c r="VKY274" s="22"/>
      <c r="VKZ274" s="22"/>
      <c r="VLA274" s="22"/>
      <c r="VLB274" s="22"/>
      <c r="VLC274" s="22"/>
      <c r="VLD274" s="22"/>
      <c r="VLE274" s="22"/>
      <c r="VLF274" s="22"/>
      <c r="VLG274" s="22"/>
      <c r="VLH274" s="22"/>
      <c r="VLI274" s="22"/>
      <c r="VLJ274" s="22"/>
      <c r="VLK274" s="22"/>
      <c r="VLL274" s="22"/>
      <c r="VLM274" s="22"/>
      <c r="VLN274" s="22"/>
      <c r="VLO274" s="22"/>
      <c r="VLP274" s="22"/>
      <c r="VLQ274" s="22"/>
      <c r="VLR274" s="22"/>
      <c r="VLS274" s="22"/>
      <c r="VLT274" s="22"/>
      <c r="VLU274" s="22"/>
      <c r="VLV274" s="22"/>
      <c r="VLW274" s="22"/>
      <c r="VLX274" s="22"/>
      <c r="VLY274" s="22"/>
      <c r="VLZ274" s="22"/>
      <c r="VMA274" s="22"/>
      <c r="VMB274" s="22"/>
      <c r="VMC274" s="22"/>
      <c r="VMD274" s="22"/>
      <c r="VME274" s="22"/>
      <c r="VMF274" s="22"/>
      <c r="VMG274" s="22"/>
      <c r="VMH274" s="22"/>
      <c r="VMI274" s="22"/>
      <c r="VMJ274" s="22"/>
      <c r="VMK274" s="22"/>
      <c r="VML274" s="22"/>
      <c r="VMM274" s="22"/>
      <c r="VMN274" s="22"/>
      <c r="VMO274" s="22"/>
      <c r="VMP274" s="22"/>
      <c r="VMQ274" s="22"/>
      <c r="VMR274" s="22"/>
      <c r="VMS274" s="22"/>
      <c r="VMT274" s="22"/>
      <c r="VMU274" s="22"/>
      <c r="VMV274" s="22"/>
      <c r="VMW274" s="22"/>
      <c r="VMX274" s="22"/>
      <c r="VMY274" s="22"/>
      <c r="VMZ274" s="22"/>
      <c r="VNA274" s="22"/>
      <c r="VNB274" s="22"/>
      <c r="VNC274" s="22"/>
      <c r="VND274" s="22"/>
      <c r="VNE274" s="22"/>
      <c r="VNF274" s="22"/>
      <c r="VNG274" s="22"/>
      <c r="VNH274" s="22"/>
      <c r="VNI274" s="22"/>
      <c r="VNJ274" s="22"/>
      <c r="VNK274" s="22"/>
      <c r="VNL274" s="22"/>
      <c r="VNM274" s="22"/>
      <c r="VNN274" s="22"/>
      <c r="VNO274" s="22"/>
      <c r="VNP274" s="22"/>
      <c r="VNQ274" s="22"/>
      <c r="VNR274" s="22"/>
      <c r="VNS274" s="22"/>
      <c r="VNT274" s="22"/>
      <c r="VNU274" s="22"/>
      <c r="VNV274" s="22"/>
      <c r="VNW274" s="22"/>
      <c r="VNX274" s="22"/>
      <c r="VNY274" s="22"/>
      <c r="VNZ274" s="22"/>
      <c r="VOA274" s="22"/>
      <c r="VOB274" s="22"/>
      <c r="VOC274" s="22"/>
      <c r="VOD274" s="22"/>
      <c r="VOE274" s="22"/>
      <c r="VOF274" s="22"/>
      <c r="VOG274" s="22"/>
      <c r="VOH274" s="22"/>
      <c r="VOI274" s="22"/>
      <c r="VOJ274" s="22"/>
      <c r="VOK274" s="22"/>
      <c r="VOL274" s="22"/>
      <c r="VOM274" s="22"/>
      <c r="VON274" s="22"/>
      <c r="VOO274" s="22"/>
      <c r="VOP274" s="22"/>
      <c r="VOQ274" s="22"/>
      <c r="VOR274" s="22"/>
      <c r="VOS274" s="22"/>
      <c r="VOT274" s="22"/>
      <c r="VOU274" s="22"/>
      <c r="VOV274" s="22"/>
      <c r="VOW274" s="22"/>
      <c r="VOX274" s="22"/>
      <c r="VOY274" s="22"/>
      <c r="VOZ274" s="22"/>
      <c r="VPA274" s="22"/>
      <c r="VPB274" s="22"/>
      <c r="VPC274" s="22"/>
      <c r="VPD274" s="22"/>
      <c r="VPE274" s="22"/>
      <c r="VPF274" s="22"/>
      <c r="VPG274" s="22"/>
      <c r="VPH274" s="22"/>
      <c r="VPI274" s="22"/>
      <c r="VPJ274" s="22"/>
      <c r="VPK274" s="22"/>
      <c r="VPL274" s="22"/>
      <c r="VPM274" s="22"/>
      <c r="VPN274" s="22"/>
      <c r="VPO274" s="22"/>
      <c r="VPP274" s="22"/>
      <c r="VPQ274" s="22"/>
      <c r="VPR274" s="22"/>
      <c r="VPS274" s="22"/>
      <c r="VPT274" s="22"/>
      <c r="VPU274" s="22"/>
      <c r="VPV274" s="22"/>
      <c r="VPW274" s="22"/>
      <c r="VPX274" s="22"/>
      <c r="VPY274" s="22"/>
      <c r="VPZ274" s="22"/>
      <c r="VQA274" s="22"/>
      <c r="VQB274" s="22"/>
      <c r="VQC274" s="22"/>
      <c r="VQD274" s="22"/>
      <c r="VQE274" s="22"/>
      <c r="VQF274" s="22"/>
      <c r="VQG274" s="22"/>
      <c r="VQH274" s="22"/>
      <c r="VQI274" s="22"/>
      <c r="VQJ274" s="22"/>
      <c r="VQK274" s="22"/>
      <c r="VQL274" s="22"/>
      <c r="VQM274" s="22"/>
      <c r="VQN274" s="22"/>
      <c r="VQO274" s="22"/>
      <c r="VQP274" s="22"/>
      <c r="VQQ274" s="22"/>
      <c r="VQR274" s="22"/>
      <c r="VQS274" s="22"/>
      <c r="VQT274" s="22"/>
      <c r="VQU274" s="22"/>
      <c r="VQV274" s="22"/>
      <c r="VQW274" s="22"/>
      <c r="VQX274" s="22"/>
      <c r="VQY274" s="22"/>
      <c r="VQZ274" s="22"/>
      <c r="VRA274" s="22"/>
      <c r="VRB274" s="22"/>
      <c r="VRC274" s="22"/>
      <c r="VRD274" s="22"/>
      <c r="VRE274" s="22"/>
      <c r="VRF274" s="22"/>
      <c r="VRG274" s="22"/>
      <c r="VRH274" s="22"/>
      <c r="VRI274" s="22"/>
      <c r="VRJ274" s="22"/>
      <c r="VRK274" s="22"/>
      <c r="VRL274" s="22"/>
      <c r="VRM274" s="22"/>
      <c r="VRN274" s="22"/>
      <c r="VRO274" s="22"/>
      <c r="VRP274" s="22"/>
      <c r="VRQ274" s="22"/>
      <c r="VRR274" s="22"/>
      <c r="VRS274" s="22"/>
      <c r="VRT274" s="22"/>
      <c r="VRU274" s="22"/>
      <c r="VRV274" s="22"/>
      <c r="VRW274" s="22"/>
      <c r="VRX274" s="22"/>
      <c r="VRY274" s="22"/>
      <c r="VRZ274" s="22"/>
      <c r="VSA274" s="22"/>
      <c r="VSB274" s="22"/>
      <c r="VSC274" s="22"/>
      <c r="VSD274" s="22"/>
      <c r="VSE274" s="22"/>
      <c r="VSF274" s="22"/>
      <c r="VSG274" s="22"/>
      <c r="VSH274" s="22"/>
      <c r="VSI274" s="22"/>
      <c r="VSJ274" s="22"/>
      <c r="VSK274" s="22"/>
      <c r="VSL274" s="22"/>
      <c r="VSM274" s="22"/>
      <c r="VSN274" s="22"/>
      <c r="VSO274" s="22"/>
      <c r="VSP274" s="22"/>
      <c r="VSQ274" s="22"/>
      <c r="VSR274" s="22"/>
      <c r="VSS274" s="22"/>
      <c r="VST274" s="22"/>
      <c r="VSU274" s="22"/>
      <c r="VSV274" s="22"/>
      <c r="VSW274" s="22"/>
      <c r="VSX274" s="22"/>
      <c r="VSY274" s="22"/>
      <c r="VSZ274" s="22"/>
      <c r="VTA274" s="22"/>
      <c r="VTB274" s="22"/>
      <c r="VTC274" s="22"/>
      <c r="VTD274" s="22"/>
      <c r="VTE274" s="22"/>
      <c r="VTF274" s="22"/>
      <c r="VTG274" s="22"/>
      <c r="VTH274" s="22"/>
      <c r="VTI274" s="22"/>
      <c r="VTJ274" s="22"/>
      <c r="VTK274" s="22"/>
      <c r="VTL274" s="22"/>
      <c r="VTM274" s="22"/>
      <c r="VTN274" s="22"/>
      <c r="VTO274" s="22"/>
      <c r="VTP274" s="22"/>
      <c r="VTQ274" s="22"/>
      <c r="VTR274" s="22"/>
      <c r="VTS274" s="22"/>
      <c r="VTT274" s="22"/>
      <c r="VTU274" s="22"/>
      <c r="VTV274" s="22"/>
      <c r="VTW274" s="22"/>
      <c r="VTX274" s="22"/>
      <c r="VTY274" s="22"/>
      <c r="VTZ274" s="22"/>
      <c r="VUA274" s="22"/>
      <c r="VUB274" s="22"/>
      <c r="VUC274" s="22"/>
      <c r="VUD274" s="22"/>
      <c r="VUE274" s="22"/>
      <c r="VUF274" s="22"/>
      <c r="VUG274" s="22"/>
      <c r="VUH274" s="22"/>
      <c r="VUI274" s="22"/>
      <c r="VUJ274" s="22"/>
      <c r="VUK274" s="22"/>
      <c r="VUL274" s="22"/>
      <c r="VUM274" s="22"/>
      <c r="VUN274" s="22"/>
      <c r="VUO274" s="22"/>
      <c r="VUP274" s="22"/>
      <c r="VUQ274" s="22"/>
      <c r="VUR274" s="22"/>
      <c r="VUS274" s="22"/>
      <c r="VUT274" s="22"/>
      <c r="VUU274" s="22"/>
      <c r="VUV274" s="22"/>
      <c r="VUW274" s="22"/>
      <c r="VUX274" s="22"/>
      <c r="VUY274" s="22"/>
      <c r="VUZ274" s="22"/>
      <c r="VVA274" s="22"/>
      <c r="VVB274" s="22"/>
      <c r="VVC274" s="22"/>
      <c r="VVD274" s="22"/>
      <c r="VVE274" s="22"/>
      <c r="VVF274" s="22"/>
      <c r="VVG274" s="22"/>
      <c r="VVH274" s="22"/>
      <c r="VVI274" s="22"/>
      <c r="VVJ274" s="22"/>
      <c r="VVK274" s="22"/>
      <c r="VVL274" s="22"/>
      <c r="VVM274" s="22"/>
      <c r="VVN274" s="22"/>
      <c r="VVO274" s="22"/>
      <c r="VVP274" s="22"/>
      <c r="VVQ274" s="22"/>
      <c r="VVR274" s="22"/>
      <c r="VVS274" s="22"/>
      <c r="VVT274" s="22"/>
      <c r="VVU274" s="22"/>
      <c r="VVV274" s="22"/>
      <c r="VVW274" s="22"/>
      <c r="VVX274" s="22"/>
      <c r="VVY274" s="22"/>
      <c r="VVZ274" s="22"/>
      <c r="VWA274" s="22"/>
      <c r="VWB274" s="22"/>
      <c r="VWC274" s="22"/>
      <c r="VWD274" s="22"/>
      <c r="VWE274" s="22"/>
      <c r="VWF274" s="22"/>
      <c r="VWG274" s="22"/>
      <c r="VWH274" s="22"/>
      <c r="VWI274" s="22"/>
      <c r="VWJ274" s="22"/>
      <c r="VWK274" s="22"/>
      <c r="VWL274" s="22"/>
      <c r="VWM274" s="22"/>
      <c r="VWN274" s="22"/>
      <c r="VWO274" s="22"/>
      <c r="VWP274" s="22"/>
      <c r="VWQ274" s="22"/>
      <c r="VWR274" s="22"/>
      <c r="VWS274" s="22"/>
      <c r="VWT274" s="22"/>
      <c r="VWU274" s="22"/>
      <c r="VWV274" s="22"/>
      <c r="VWW274" s="22"/>
      <c r="VWX274" s="22"/>
      <c r="VWY274" s="22"/>
      <c r="VWZ274" s="22"/>
      <c r="VXA274" s="22"/>
      <c r="VXB274" s="22"/>
      <c r="VXC274" s="22"/>
      <c r="VXD274" s="22"/>
      <c r="VXE274" s="22"/>
      <c r="VXF274" s="22"/>
      <c r="VXG274" s="22"/>
      <c r="VXH274" s="22"/>
      <c r="VXI274" s="22"/>
      <c r="VXJ274" s="22"/>
      <c r="VXK274" s="22"/>
      <c r="VXL274" s="22"/>
      <c r="VXM274" s="22"/>
      <c r="VXN274" s="22"/>
      <c r="VXO274" s="22"/>
      <c r="VXP274" s="22"/>
      <c r="VXQ274" s="22"/>
      <c r="VXR274" s="22"/>
      <c r="VXS274" s="22"/>
      <c r="VXT274" s="22"/>
      <c r="VXU274" s="22"/>
      <c r="VXV274" s="22"/>
      <c r="VXW274" s="22"/>
      <c r="VXX274" s="22"/>
      <c r="VXY274" s="22"/>
      <c r="VXZ274" s="22"/>
      <c r="VYA274" s="22"/>
      <c r="VYB274" s="22"/>
      <c r="VYC274" s="22"/>
      <c r="VYD274" s="22"/>
      <c r="VYE274" s="22"/>
      <c r="VYF274" s="22"/>
      <c r="VYG274" s="22"/>
      <c r="VYH274" s="22"/>
      <c r="VYI274" s="22"/>
      <c r="VYJ274" s="22"/>
      <c r="VYK274" s="22"/>
      <c r="VYL274" s="22"/>
      <c r="VYM274" s="22"/>
      <c r="VYN274" s="22"/>
      <c r="VYO274" s="22"/>
      <c r="VYP274" s="22"/>
      <c r="VYQ274" s="22"/>
      <c r="VYR274" s="22"/>
      <c r="VYS274" s="22"/>
      <c r="VYT274" s="22"/>
      <c r="VYU274" s="22"/>
      <c r="VYV274" s="22"/>
      <c r="VYW274" s="22"/>
      <c r="VYX274" s="22"/>
      <c r="VYY274" s="22"/>
      <c r="VYZ274" s="22"/>
      <c r="VZA274" s="22"/>
      <c r="VZB274" s="22"/>
      <c r="VZC274" s="22"/>
      <c r="VZD274" s="22"/>
      <c r="VZE274" s="22"/>
      <c r="VZF274" s="22"/>
      <c r="VZG274" s="22"/>
      <c r="VZH274" s="22"/>
      <c r="VZI274" s="22"/>
      <c r="VZJ274" s="22"/>
      <c r="VZK274" s="22"/>
      <c r="VZL274" s="22"/>
      <c r="VZM274" s="22"/>
      <c r="VZN274" s="22"/>
      <c r="VZO274" s="22"/>
      <c r="VZP274" s="22"/>
      <c r="VZQ274" s="22"/>
      <c r="VZR274" s="22"/>
      <c r="VZS274" s="22"/>
      <c r="VZT274" s="22"/>
      <c r="VZU274" s="22"/>
      <c r="VZV274" s="22"/>
      <c r="VZW274" s="22"/>
      <c r="VZX274" s="22"/>
      <c r="VZY274" s="22"/>
      <c r="VZZ274" s="22"/>
      <c r="WAA274" s="22"/>
      <c r="WAB274" s="22"/>
      <c r="WAC274" s="22"/>
      <c r="WAD274" s="22"/>
      <c r="WAE274" s="22"/>
      <c r="WAF274" s="22"/>
      <c r="WAG274" s="22"/>
      <c r="WAH274" s="22"/>
      <c r="WAI274" s="22"/>
      <c r="WAJ274" s="22"/>
      <c r="WAK274" s="22"/>
      <c r="WAL274" s="22"/>
      <c r="WAM274" s="22"/>
      <c r="WAN274" s="22"/>
      <c r="WAO274" s="22"/>
      <c r="WAP274" s="22"/>
      <c r="WAQ274" s="22"/>
      <c r="WAR274" s="22"/>
      <c r="WAS274" s="22"/>
      <c r="WAT274" s="22"/>
      <c r="WAU274" s="22"/>
      <c r="WAV274" s="22"/>
      <c r="WAW274" s="22"/>
      <c r="WAX274" s="22"/>
      <c r="WAY274" s="22"/>
      <c r="WAZ274" s="22"/>
      <c r="WBA274" s="22"/>
      <c r="WBB274" s="22"/>
      <c r="WBC274" s="22"/>
      <c r="WBD274" s="22"/>
      <c r="WBE274" s="22"/>
      <c r="WBF274" s="22"/>
      <c r="WBG274" s="22"/>
      <c r="WBH274" s="22"/>
      <c r="WBI274" s="22"/>
      <c r="WBJ274" s="22"/>
      <c r="WBK274" s="22"/>
      <c r="WBL274" s="22"/>
      <c r="WBM274" s="22"/>
      <c r="WBN274" s="22"/>
      <c r="WBO274" s="22"/>
      <c r="WBP274" s="22"/>
      <c r="WBQ274" s="22"/>
      <c r="WBR274" s="22"/>
      <c r="WBS274" s="22"/>
      <c r="WBT274" s="22"/>
      <c r="WBU274" s="22"/>
      <c r="WBV274" s="22"/>
      <c r="WBW274" s="22"/>
      <c r="WBX274" s="22"/>
      <c r="WBY274" s="22"/>
      <c r="WBZ274" s="22"/>
      <c r="WCA274" s="22"/>
      <c r="WCB274" s="22"/>
      <c r="WCC274" s="22"/>
      <c r="WCD274" s="22"/>
      <c r="WCE274" s="22"/>
      <c r="WCF274" s="22"/>
      <c r="WCG274" s="22"/>
      <c r="WCH274" s="22"/>
      <c r="WCI274" s="22"/>
      <c r="WCJ274" s="22"/>
      <c r="WCK274" s="22"/>
      <c r="WCL274" s="22"/>
      <c r="WCM274" s="22"/>
      <c r="WCN274" s="22"/>
      <c r="WCO274" s="22"/>
      <c r="WCP274" s="22"/>
      <c r="WCQ274" s="22"/>
      <c r="WCR274" s="22"/>
      <c r="WCS274" s="22"/>
      <c r="WCT274" s="22"/>
      <c r="WCU274" s="22"/>
      <c r="WCV274" s="22"/>
      <c r="WCW274" s="22"/>
      <c r="WCX274" s="22"/>
      <c r="WCY274" s="22"/>
      <c r="WCZ274" s="22"/>
      <c r="WDA274" s="22"/>
      <c r="WDB274" s="22"/>
      <c r="WDC274" s="22"/>
      <c r="WDD274" s="22"/>
      <c r="WDE274" s="22"/>
      <c r="WDF274" s="22"/>
      <c r="WDG274" s="22"/>
      <c r="WDH274" s="22"/>
      <c r="WDI274" s="22"/>
      <c r="WDJ274" s="22"/>
      <c r="WDK274" s="22"/>
      <c r="WDL274" s="22"/>
      <c r="WDM274" s="22"/>
      <c r="WDN274" s="22"/>
      <c r="WDO274" s="22"/>
      <c r="WDP274" s="22"/>
      <c r="WDQ274" s="22"/>
      <c r="WDR274" s="22"/>
      <c r="WDS274" s="22"/>
      <c r="WDT274" s="22"/>
      <c r="WDU274" s="22"/>
      <c r="WDV274" s="22"/>
      <c r="WDW274" s="22"/>
      <c r="WDX274" s="22"/>
      <c r="WDY274" s="22"/>
      <c r="WDZ274" s="22"/>
      <c r="WEA274" s="22"/>
      <c r="WEB274" s="22"/>
      <c r="WEC274" s="22"/>
      <c r="WED274" s="22"/>
      <c r="WEE274" s="22"/>
      <c r="WEF274" s="22"/>
      <c r="WEG274" s="22"/>
      <c r="WEH274" s="22"/>
      <c r="WEI274" s="22"/>
      <c r="WEJ274" s="22"/>
      <c r="WEK274" s="22"/>
      <c r="WEL274" s="22"/>
      <c r="WEM274" s="22"/>
      <c r="WEN274" s="22"/>
      <c r="WEO274" s="22"/>
      <c r="WEP274" s="22"/>
      <c r="WEQ274" s="22"/>
      <c r="WER274" s="22"/>
      <c r="WES274" s="22"/>
      <c r="WET274" s="22"/>
      <c r="WEU274" s="22"/>
      <c r="WEV274" s="22"/>
      <c r="WEW274" s="22"/>
      <c r="WEX274" s="22"/>
      <c r="WEY274" s="22"/>
      <c r="WEZ274" s="22"/>
      <c r="WFA274" s="22"/>
      <c r="WFB274" s="22"/>
      <c r="WFC274" s="22"/>
      <c r="WFD274" s="22"/>
      <c r="WFE274" s="22"/>
      <c r="WFF274" s="22"/>
      <c r="WFG274" s="22"/>
      <c r="WFH274" s="22"/>
      <c r="WFI274" s="22"/>
      <c r="WFJ274" s="22"/>
      <c r="WFK274" s="22"/>
      <c r="WFL274" s="22"/>
      <c r="WFM274" s="22"/>
      <c r="WFN274" s="22"/>
      <c r="WFO274" s="22"/>
      <c r="WFP274" s="22"/>
      <c r="WFQ274" s="22"/>
      <c r="WFR274" s="22"/>
      <c r="WFS274" s="22"/>
      <c r="WFT274" s="22"/>
      <c r="WFU274" s="22"/>
      <c r="WFV274" s="22"/>
      <c r="WFW274" s="22"/>
      <c r="WFX274" s="22"/>
      <c r="WFY274" s="22"/>
      <c r="WFZ274" s="22"/>
      <c r="WGA274" s="22"/>
      <c r="WGB274" s="22"/>
      <c r="WGC274" s="22"/>
      <c r="WGD274" s="22"/>
      <c r="WGE274" s="22"/>
      <c r="WGF274" s="22"/>
      <c r="WGG274" s="22"/>
      <c r="WGH274" s="22"/>
      <c r="WGI274" s="22"/>
      <c r="WGJ274" s="22"/>
      <c r="WGK274" s="22"/>
      <c r="WGL274" s="22"/>
      <c r="WGM274" s="22"/>
      <c r="WGN274" s="22"/>
      <c r="WGO274" s="22"/>
      <c r="WGP274" s="22"/>
      <c r="WGQ274" s="22"/>
      <c r="WGR274" s="22"/>
      <c r="WGS274" s="22"/>
      <c r="WGT274" s="22"/>
      <c r="WGU274" s="22"/>
      <c r="WGV274" s="22"/>
      <c r="WGW274" s="22"/>
      <c r="WGX274" s="22"/>
      <c r="WGY274" s="22"/>
      <c r="WGZ274" s="22"/>
      <c r="WHA274" s="22"/>
      <c r="WHB274" s="22"/>
      <c r="WHC274" s="22"/>
      <c r="WHD274" s="22"/>
      <c r="WHE274" s="22"/>
      <c r="WHF274" s="22"/>
      <c r="WHG274" s="22"/>
      <c r="WHH274" s="22"/>
      <c r="WHI274" s="22"/>
      <c r="WHJ274" s="22"/>
      <c r="WHK274" s="22"/>
      <c r="WHL274" s="22"/>
      <c r="WHM274" s="22"/>
      <c r="WHN274" s="22"/>
      <c r="WHO274" s="22"/>
      <c r="WHP274" s="22"/>
      <c r="WHQ274" s="22"/>
      <c r="WHR274" s="22"/>
      <c r="WHS274" s="22"/>
      <c r="WHT274" s="22"/>
      <c r="WHU274" s="22"/>
      <c r="WHV274" s="22"/>
      <c r="WHW274" s="22"/>
      <c r="WHX274" s="22"/>
      <c r="WHY274" s="22"/>
      <c r="WHZ274" s="22"/>
      <c r="WIA274" s="22"/>
      <c r="WIB274" s="22"/>
      <c r="WIC274" s="22"/>
      <c r="WID274" s="22"/>
      <c r="WIE274" s="22"/>
      <c r="WIF274" s="22"/>
      <c r="WIG274" s="22"/>
      <c r="WIH274" s="22"/>
      <c r="WII274" s="22"/>
      <c r="WIJ274" s="22"/>
      <c r="WIK274" s="22"/>
      <c r="WIL274" s="22"/>
      <c r="WIM274" s="22"/>
      <c r="WIN274" s="22"/>
      <c r="WIO274" s="22"/>
      <c r="WIP274" s="22"/>
      <c r="WIQ274" s="22"/>
      <c r="WIR274" s="22"/>
      <c r="WIS274" s="22"/>
      <c r="WIT274" s="22"/>
      <c r="WIU274" s="22"/>
      <c r="WIV274" s="22"/>
      <c r="WIW274" s="22"/>
      <c r="WIX274" s="22"/>
      <c r="WIY274" s="22"/>
      <c r="WIZ274" s="22"/>
      <c r="WJA274" s="22"/>
      <c r="WJB274" s="22"/>
      <c r="WJC274" s="22"/>
      <c r="WJD274" s="22"/>
      <c r="WJE274" s="22"/>
      <c r="WJF274" s="22"/>
      <c r="WJG274" s="22"/>
      <c r="WJH274" s="22"/>
      <c r="WJI274" s="22"/>
      <c r="WJJ274" s="22"/>
      <c r="WJK274" s="22"/>
      <c r="WJL274" s="22"/>
      <c r="WJM274" s="22"/>
      <c r="WJN274" s="22"/>
      <c r="WJO274" s="22"/>
      <c r="WJP274" s="22"/>
      <c r="WJQ274" s="22"/>
      <c r="WJR274" s="22"/>
      <c r="WJS274" s="22"/>
      <c r="WJT274" s="22"/>
      <c r="WJU274" s="22"/>
      <c r="WJV274" s="22"/>
      <c r="WJW274" s="22"/>
      <c r="WJX274" s="22"/>
      <c r="WJY274" s="22"/>
      <c r="WJZ274" s="22"/>
      <c r="WKA274" s="22"/>
      <c r="WKB274" s="22"/>
      <c r="WKC274" s="22"/>
      <c r="WKD274" s="22"/>
      <c r="WKE274" s="22"/>
      <c r="WKF274" s="22"/>
      <c r="WKG274" s="22"/>
      <c r="WKH274" s="22"/>
      <c r="WKI274" s="22"/>
      <c r="WKJ274" s="22"/>
      <c r="WKK274" s="22"/>
      <c r="WKL274" s="22"/>
      <c r="WKM274" s="22"/>
      <c r="WKN274" s="22"/>
      <c r="WKO274" s="22"/>
      <c r="WKP274" s="22"/>
      <c r="WKQ274" s="22"/>
      <c r="WKR274" s="22"/>
      <c r="WKS274" s="22"/>
      <c r="WKT274" s="22"/>
      <c r="WKU274" s="22"/>
      <c r="WKV274" s="22"/>
      <c r="WKW274" s="22"/>
      <c r="WKX274" s="22"/>
      <c r="WKY274" s="22"/>
      <c r="WKZ274" s="22"/>
      <c r="WLA274" s="22"/>
      <c r="WLB274" s="22"/>
      <c r="WLC274" s="22"/>
      <c r="WLD274" s="22"/>
      <c r="WLE274" s="22"/>
      <c r="WLF274" s="22"/>
      <c r="WLG274" s="22"/>
      <c r="WLH274" s="22"/>
      <c r="WLI274" s="22"/>
      <c r="WLJ274" s="22"/>
      <c r="WLK274" s="22"/>
      <c r="WLL274" s="22"/>
      <c r="WLM274" s="22"/>
      <c r="WLN274" s="22"/>
      <c r="WLO274" s="22"/>
      <c r="WLP274" s="22"/>
      <c r="WLQ274" s="22"/>
      <c r="WLR274" s="22"/>
      <c r="WLS274" s="22"/>
      <c r="WLT274" s="22"/>
      <c r="WLU274" s="22"/>
      <c r="WLV274" s="22"/>
      <c r="WLW274" s="22"/>
      <c r="WLX274" s="22"/>
      <c r="WLY274" s="22"/>
      <c r="WLZ274" s="22"/>
      <c r="WMA274" s="22"/>
      <c r="WMB274" s="22"/>
      <c r="WMC274" s="22"/>
      <c r="WMD274" s="22"/>
      <c r="WME274" s="22"/>
      <c r="WMF274" s="22"/>
      <c r="WMG274" s="22"/>
      <c r="WMH274" s="22"/>
      <c r="WMI274" s="22"/>
      <c r="WMJ274" s="22"/>
      <c r="WMK274" s="22"/>
      <c r="WML274" s="22"/>
      <c r="WMM274" s="22"/>
      <c r="WMN274" s="22"/>
      <c r="WMO274" s="22"/>
      <c r="WMP274" s="22"/>
      <c r="WMQ274" s="22"/>
      <c r="WMR274" s="22"/>
      <c r="WMS274" s="22"/>
      <c r="WMT274" s="22"/>
      <c r="WMU274" s="22"/>
      <c r="WMV274" s="22"/>
      <c r="WMW274" s="22"/>
      <c r="WMX274" s="22"/>
      <c r="WMY274" s="22"/>
      <c r="WMZ274" s="22"/>
      <c r="WNA274" s="22"/>
      <c r="WNB274" s="22"/>
      <c r="WNC274" s="22"/>
      <c r="WND274" s="22"/>
      <c r="WNE274" s="22"/>
      <c r="WNF274" s="22"/>
      <c r="WNG274" s="22"/>
      <c r="WNH274" s="22"/>
      <c r="WNI274" s="22"/>
      <c r="WNJ274" s="22"/>
      <c r="WNK274" s="22"/>
      <c r="WNL274" s="22"/>
      <c r="WNM274" s="22"/>
      <c r="WNN274" s="22"/>
      <c r="WNO274" s="22"/>
      <c r="WNP274" s="22"/>
      <c r="WNQ274" s="22"/>
      <c r="WNR274" s="22"/>
      <c r="WNS274" s="22"/>
      <c r="WNT274" s="22"/>
      <c r="WNU274" s="22"/>
      <c r="WNV274" s="22"/>
      <c r="WNW274" s="22"/>
      <c r="WNX274" s="22"/>
      <c r="WNY274" s="22"/>
      <c r="WNZ274" s="22"/>
      <c r="WOA274" s="22"/>
      <c r="WOB274" s="22"/>
      <c r="WOC274" s="22"/>
      <c r="WOD274" s="22"/>
      <c r="WOE274" s="22"/>
      <c r="WOF274" s="22"/>
      <c r="WOG274" s="22"/>
      <c r="WOH274" s="22"/>
      <c r="WOI274" s="22"/>
      <c r="WOJ274" s="22"/>
      <c r="WOK274" s="22"/>
      <c r="WOL274" s="22"/>
      <c r="WOM274" s="22"/>
      <c r="WON274" s="22"/>
      <c r="WOO274" s="22"/>
      <c r="WOP274" s="22"/>
      <c r="WOQ274" s="22"/>
      <c r="WOR274" s="22"/>
      <c r="WOS274" s="22"/>
      <c r="WOT274" s="22"/>
      <c r="WOU274" s="22"/>
      <c r="WOV274" s="22"/>
      <c r="WOW274" s="22"/>
      <c r="WOX274" s="22"/>
      <c r="WOY274" s="22"/>
      <c r="WOZ274" s="22"/>
      <c r="WPA274" s="22"/>
      <c r="WPB274" s="22"/>
      <c r="WPC274" s="22"/>
      <c r="WPD274" s="22"/>
      <c r="WPE274" s="22"/>
      <c r="WPF274" s="22"/>
      <c r="WPG274" s="22"/>
      <c r="WPH274" s="22"/>
      <c r="WPI274" s="22"/>
      <c r="WPJ274" s="22"/>
      <c r="WPK274" s="22"/>
      <c r="WPL274" s="22"/>
      <c r="WPM274" s="22"/>
      <c r="WPN274" s="22"/>
      <c r="WPO274" s="22"/>
      <c r="WPP274" s="22"/>
      <c r="WPQ274" s="22"/>
      <c r="WPR274" s="22"/>
      <c r="WPS274" s="22"/>
      <c r="WPT274" s="22"/>
      <c r="WPU274" s="22"/>
      <c r="WPV274" s="22"/>
      <c r="WPW274" s="22"/>
      <c r="WPX274" s="22"/>
      <c r="WPY274" s="22"/>
      <c r="WPZ274" s="22"/>
      <c r="WQA274" s="22"/>
      <c r="WQB274" s="22"/>
      <c r="WQC274" s="22"/>
      <c r="WQD274" s="22"/>
      <c r="WQE274" s="22"/>
      <c r="WQF274" s="22"/>
      <c r="WQG274" s="22"/>
      <c r="WQH274" s="22"/>
      <c r="WQI274" s="22"/>
      <c r="WQJ274" s="22"/>
      <c r="WQK274" s="22"/>
      <c r="WQL274" s="22"/>
      <c r="WQM274" s="22"/>
      <c r="WQN274" s="22"/>
      <c r="WQO274" s="22"/>
      <c r="WQP274" s="22"/>
      <c r="WQQ274" s="22"/>
      <c r="WQR274" s="22"/>
      <c r="WQS274" s="22"/>
      <c r="WQT274" s="22"/>
      <c r="WQU274" s="22"/>
      <c r="WQV274" s="22"/>
      <c r="WQW274" s="22"/>
      <c r="WQX274" s="22"/>
      <c r="WQY274" s="22"/>
      <c r="WQZ274" s="22"/>
      <c r="WRA274" s="22"/>
      <c r="WRB274" s="22"/>
      <c r="WRC274" s="22"/>
      <c r="WRD274" s="22"/>
      <c r="WRE274" s="22"/>
      <c r="WRF274" s="22"/>
      <c r="WRG274" s="22"/>
      <c r="WRH274" s="22"/>
      <c r="WRI274" s="22"/>
      <c r="WRJ274" s="22"/>
      <c r="WRK274" s="22"/>
      <c r="WRL274" s="22"/>
      <c r="WRM274" s="22"/>
      <c r="WRN274" s="22"/>
      <c r="WRO274" s="22"/>
      <c r="WRP274" s="22"/>
      <c r="WRQ274" s="22"/>
      <c r="WRR274" s="22"/>
      <c r="WRS274" s="22"/>
      <c r="WRT274" s="22"/>
      <c r="WRU274" s="22"/>
      <c r="WRV274" s="22"/>
      <c r="WRW274" s="22"/>
      <c r="WRX274" s="22"/>
      <c r="WRY274" s="22"/>
      <c r="WRZ274" s="22"/>
      <c r="WSA274" s="22"/>
      <c r="WSB274" s="22"/>
      <c r="WSC274" s="22"/>
      <c r="WSD274" s="22"/>
      <c r="WSE274" s="22"/>
      <c r="WSF274" s="22"/>
      <c r="WSG274" s="22"/>
      <c r="WSH274" s="22"/>
      <c r="WSI274" s="22"/>
      <c r="WSJ274" s="22"/>
      <c r="WSK274" s="22"/>
      <c r="WSL274" s="22"/>
      <c r="WSM274" s="22"/>
      <c r="WSN274" s="22"/>
      <c r="WSO274" s="22"/>
      <c r="WSP274" s="22"/>
      <c r="WSQ274" s="22"/>
      <c r="WSR274" s="22"/>
      <c r="WSS274" s="22"/>
      <c r="WST274" s="22"/>
      <c r="WSU274" s="22"/>
      <c r="WSV274" s="22"/>
      <c r="WSW274" s="22"/>
      <c r="WSX274" s="22"/>
      <c r="WSY274" s="22"/>
      <c r="WSZ274" s="22"/>
      <c r="WTA274" s="22"/>
      <c r="WTB274" s="22"/>
      <c r="WTC274" s="22"/>
      <c r="WTD274" s="22"/>
      <c r="WTE274" s="22"/>
      <c r="WTF274" s="22"/>
      <c r="WTG274" s="22"/>
      <c r="WTH274" s="22"/>
      <c r="WTI274" s="22"/>
      <c r="WTJ274" s="22"/>
      <c r="WTK274" s="22"/>
      <c r="WTL274" s="22"/>
      <c r="WTM274" s="22"/>
      <c r="WTN274" s="22"/>
      <c r="WTO274" s="22"/>
      <c r="WTP274" s="22"/>
      <c r="WTQ274" s="22"/>
      <c r="WTR274" s="22"/>
      <c r="WTS274" s="22"/>
      <c r="WTT274" s="22"/>
      <c r="WTU274" s="22"/>
      <c r="WTV274" s="22"/>
      <c r="WTW274" s="22"/>
      <c r="WTX274" s="22"/>
      <c r="WTY274" s="22"/>
      <c r="WTZ274" s="22"/>
      <c r="WUA274" s="22"/>
      <c r="WUB274" s="22"/>
      <c r="WUC274" s="22"/>
      <c r="WUD274" s="22"/>
      <c r="WUE274" s="22"/>
      <c r="WUF274" s="22"/>
      <c r="WUG274" s="22"/>
      <c r="WUH274" s="22"/>
      <c r="WUI274" s="22"/>
      <c r="WUJ274" s="22"/>
      <c r="WUK274" s="22"/>
      <c r="WUL274" s="22"/>
      <c r="WUM274" s="22"/>
      <c r="WUN274" s="22"/>
      <c r="WUO274" s="22"/>
      <c r="WUP274" s="22"/>
      <c r="WUQ274" s="22"/>
      <c r="WUR274" s="22"/>
      <c r="WUS274" s="22"/>
      <c r="WUT274" s="22"/>
      <c r="WUU274" s="22"/>
      <c r="WUV274" s="22"/>
      <c r="WUW274" s="22"/>
      <c r="WUX274" s="22"/>
      <c r="WUY274" s="22"/>
      <c r="WUZ274" s="22"/>
      <c r="WVA274" s="22"/>
      <c r="WVB274" s="22"/>
      <c r="WVC274" s="22"/>
      <c r="WVD274" s="22"/>
      <c r="WVE274" s="22"/>
      <c r="WVF274" s="22"/>
      <c r="WVG274" s="22"/>
      <c r="WVH274" s="22"/>
      <c r="WVI274" s="22"/>
      <c r="WVJ274" s="22"/>
      <c r="WVK274" s="22"/>
      <c r="WVL274" s="22"/>
      <c r="WVM274" s="22"/>
      <c r="WVN274" s="22"/>
      <c r="WVO274" s="22"/>
      <c r="WVP274" s="22"/>
      <c r="WVQ274" s="22"/>
      <c r="WVR274" s="22"/>
      <c r="WVS274" s="22"/>
      <c r="WVT274" s="22"/>
      <c r="WVU274" s="22"/>
      <c r="WVV274" s="22"/>
      <c r="WVW274" s="22"/>
      <c r="WVX274" s="22"/>
      <c r="WVY274" s="22"/>
      <c r="WVZ274" s="22"/>
      <c r="WWA274" s="22"/>
      <c r="WWB274" s="22"/>
      <c r="WWC274" s="22"/>
      <c r="WWD274" s="22"/>
      <c r="WWE274" s="22"/>
      <c r="WWF274" s="22"/>
      <c r="WWG274" s="22"/>
      <c r="WWH274" s="22"/>
      <c r="WWI274" s="22"/>
      <c r="WWJ274" s="22"/>
      <c r="WWK274" s="22"/>
      <c r="WWL274" s="22"/>
      <c r="WWM274" s="22"/>
      <c r="WWN274" s="22"/>
      <c r="WWO274" s="22"/>
      <c r="WWP274" s="22"/>
      <c r="WWQ274" s="22"/>
      <c r="WWR274" s="22"/>
      <c r="WWS274" s="22"/>
      <c r="WWT274" s="22"/>
      <c r="WWU274" s="22"/>
      <c r="WWV274" s="22"/>
      <c r="WWW274" s="22"/>
      <c r="WWX274" s="22"/>
      <c r="WWY274" s="22"/>
      <c r="WWZ274" s="22"/>
      <c r="WXA274" s="22"/>
      <c r="WXB274" s="22"/>
      <c r="WXC274" s="22"/>
      <c r="WXD274" s="22"/>
      <c r="WXE274" s="22"/>
      <c r="WXF274" s="22"/>
      <c r="WXG274" s="22"/>
      <c r="WXH274" s="22"/>
      <c r="WXI274" s="22"/>
      <c r="WXJ274" s="22"/>
      <c r="WXK274" s="22"/>
      <c r="WXL274" s="22"/>
      <c r="WXM274" s="22"/>
      <c r="WXN274" s="22"/>
      <c r="WXO274" s="22"/>
      <c r="WXP274" s="22"/>
      <c r="WXQ274" s="22"/>
      <c r="WXR274" s="22"/>
      <c r="WXS274" s="22"/>
      <c r="WXT274" s="22"/>
      <c r="WXU274" s="22"/>
      <c r="WXV274" s="22"/>
      <c r="WXW274" s="22"/>
      <c r="WXX274" s="22"/>
      <c r="WXY274" s="22"/>
      <c r="WXZ274" s="22"/>
      <c r="WYA274" s="22"/>
      <c r="WYB274" s="22"/>
      <c r="WYC274" s="22"/>
      <c r="WYD274" s="22"/>
      <c r="WYE274" s="22"/>
      <c r="WYF274" s="22"/>
      <c r="WYG274" s="22"/>
      <c r="WYH274" s="22"/>
      <c r="WYI274" s="22"/>
      <c r="WYJ274" s="22"/>
      <c r="WYK274" s="22"/>
      <c r="WYL274" s="22"/>
      <c r="WYM274" s="22"/>
      <c r="WYN274" s="22"/>
      <c r="WYO274" s="22"/>
      <c r="WYP274" s="22"/>
      <c r="WYQ274" s="22"/>
      <c r="WYR274" s="22"/>
      <c r="WYS274" s="22"/>
      <c r="WYT274" s="22"/>
      <c r="WYU274" s="22"/>
      <c r="WYV274" s="22"/>
      <c r="WYW274" s="22"/>
      <c r="WYX274" s="22"/>
      <c r="WYY274" s="22"/>
      <c r="WYZ274" s="22"/>
      <c r="WZA274" s="22"/>
      <c r="WZB274" s="22"/>
      <c r="WZC274" s="22"/>
      <c r="WZD274" s="22"/>
      <c r="WZE274" s="22"/>
      <c r="WZF274" s="22"/>
      <c r="WZG274" s="22"/>
      <c r="WZH274" s="22"/>
      <c r="WZI274" s="22"/>
      <c r="WZJ274" s="22"/>
      <c r="WZK274" s="22"/>
      <c r="WZL274" s="22"/>
      <c r="WZM274" s="22"/>
      <c r="WZN274" s="22"/>
      <c r="WZO274" s="22"/>
      <c r="WZP274" s="22"/>
      <c r="WZQ274" s="22"/>
      <c r="WZR274" s="22"/>
      <c r="WZS274" s="22"/>
      <c r="WZT274" s="22"/>
      <c r="WZU274" s="22"/>
      <c r="WZV274" s="22"/>
      <c r="WZW274" s="22"/>
      <c r="WZX274" s="22"/>
      <c r="WZY274" s="22"/>
      <c r="WZZ274" s="22"/>
      <c r="XAA274" s="22"/>
      <c r="XAB274" s="22"/>
      <c r="XAC274" s="22"/>
      <c r="XAD274" s="22"/>
      <c r="XAE274" s="22"/>
      <c r="XAF274" s="22"/>
      <c r="XAG274" s="22"/>
      <c r="XAH274" s="22"/>
      <c r="XAI274" s="22"/>
      <c r="XAJ274" s="22"/>
      <c r="XAK274" s="22"/>
      <c r="XAL274" s="22"/>
      <c r="XAM274" s="22"/>
      <c r="XAN274" s="22"/>
      <c r="XAO274" s="22"/>
      <c r="XAP274" s="22"/>
      <c r="XAQ274" s="22"/>
      <c r="XAR274" s="22"/>
      <c r="XAS274" s="22"/>
      <c r="XAT274" s="22"/>
      <c r="XAU274" s="22"/>
      <c r="XAV274" s="22"/>
      <c r="XAW274" s="22"/>
      <c r="XAX274" s="22"/>
      <c r="XAY274" s="22"/>
      <c r="XAZ274" s="22"/>
      <c r="XBA274" s="22"/>
      <c r="XBB274" s="22"/>
      <c r="XBC274" s="22"/>
      <c r="XBD274" s="22"/>
      <c r="XBE274" s="22"/>
      <c r="XBF274" s="22"/>
      <c r="XBG274" s="22"/>
      <c r="XBH274" s="22"/>
      <c r="XBI274" s="22"/>
      <c r="XBJ274" s="22"/>
      <c r="XBK274" s="22"/>
      <c r="XBL274" s="22"/>
      <c r="XBM274" s="22"/>
      <c r="XBN274" s="22"/>
      <c r="XBO274" s="22"/>
      <c r="XBP274" s="22"/>
      <c r="XBQ274" s="22"/>
      <c r="XBR274" s="22"/>
      <c r="XBS274" s="22"/>
      <c r="XBT274" s="22"/>
      <c r="XBU274" s="22"/>
      <c r="XBV274" s="22"/>
      <c r="XBW274" s="22"/>
      <c r="XBX274" s="22"/>
      <c r="XBY274" s="22"/>
      <c r="XBZ274" s="22"/>
      <c r="XCA274" s="22"/>
      <c r="XCB274" s="22"/>
      <c r="XCC274" s="22"/>
      <c r="XCD274" s="22"/>
      <c r="XCE274" s="22"/>
      <c r="XCF274" s="22"/>
      <c r="XCG274" s="22"/>
      <c r="XCH274" s="22"/>
      <c r="XCI274" s="22"/>
      <c r="XCJ274" s="22"/>
      <c r="XCK274" s="22"/>
      <c r="XCL274" s="22"/>
      <c r="XCM274" s="22"/>
      <c r="XCN274" s="22"/>
      <c r="XCO274" s="22"/>
      <c r="XCP274" s="22"/>
      <c r="XCQ274" s="22"/>
      <c r="XCR274" s="22"/>
      <c r="XCS274" s="22"/>
      <c r="XCT274" s="22"/>
      <c r="XCU274" s="22"/>
      <c r="XCV274" s="22"/>
      <c r="XCW274" s="22"/>
      <c r="XCX274" s="22"/>
      <c r="XCY274" s="22"/>
      <c r="XCZ274" s="22"/>
      <c r="XDA274" s="22"/>
      <c r="XDB274" s="22"/>
      <c r="XDC274" s="22"/>
      <c r="XDD274" s="22"/>
      <c r="XDE274" s="22"/>
      <c r="XDF274" s="22"/>
      <c r="XDG274" s="22"/>
      <c r="XDH274" s="22"/>
      <c r="XDI274" s="22"/>
      <c r="XDJ274" s="22"/>
      <c r="XDK274" s="22"/>
      <c r="XDL274" s="22"/>
      <c r="XDM274" s="22"/>
      <c r="XDN274" s="22"/>
      <c r="XDO274" s="22"/>
      <c r="XDP274" s="22"/>
      <c r="XDQ274" s="22"/>
      <c r="XDR274" s="22"/>
      <c r="XDS274" s="22"/>
      <c r="XDT274" s="22"/>
      <c r="XDU274" s="22"/>
      <c r="XDV274" s="22"/>
      <c r="XDW274" s="22"/>
      <c r="XDX274" s="22"/>
      <c r="XDY274" s="22"/>
      <c r="XDZ274" s="22"/>
      <c r="XEA274" s="22"/>
      <c r="XEB274" s="22"/>
      <c r="XEC274" s="22"/>
      <c r="XED274" s="22"/>
      <c r="XEE274" s="22"/>
      <c r="XEF274" s="22"/>
      <c r="XEG274" s="22"/>
      <c r="XEH274" s="22"/>
      <c r="XEI274" s="22"/>
      <c r="XEJ274" s="22"/>
      <c r="XEK274" s="22"/>
      <c r="XEL274" s="22"/>
      <c r="XEM274" s="22"/>
      <c r="XEN274" s="22"/>
      <c r="XEO274" s="22"/>
      <c r="XEP274" s="22"/>
      <c r="XEQ274" s="22"/>
      <c r="XER274" s="22"/>
      <c r="XES274" s="22"/>
      <c r="XET274" s="22"/>
      <c r="XEU274" s="22"/>
      <c r="XEV274" s="22"/>
    </row>
    <row r="275" spans="2:16376" outlineLevel="2" x14ac:dyDescent="0.15">
      <c r="B275" s="17" t="s">
        <v>160</v>
      </c>
      <c r="C275" s="108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AB275" s="22"/>
    </row>
    <row r="276" spans="2:16376" outlineLevel="2" x14ac:dyDescent="0.15">
      <c r="B276" s="22" t="s">
        <v>156</v>
      </c>
      <c r="C276" s="23" t="str">
        <f>CurrUnit</f>
        <v>ths RUB</v>
      </c>
      <c r="G276"/>
      <c r="H276"/>
      <c r="I276"/>
      <c r="J276"/>
      <c r="K276"/>
      <c r="L276"/>
      <c r="M276"/>
      <c r="N276"/>
    </row>
    <row r="277" spans="2:16376" outlineLevel="2" x14ac:dyDescent="0.15">
      <c r="B277" s="22" t="s">
        <v>157</v>
      </c>
      <c r="C277" s="23" t="str">
        <f>CurrUnit</f>
        <v>ths RUB</v>
      </c>
      <c r="F277" s="40" t="s">
        <v>65</v>
      </c>
      <c r="G277"/>
      <c r="H277"/>
      <c r="I277"/>
      <c r="J277"/>
      <c r="K277"/>
      <c r="L277"/>
      <c r="M277"/>
      <c r="N277"/>
      <c r="P277" s="30">
        <v>1900000</v>
      </c>
      <c r="Q277" s="30"/>
      <c r="R277" s="30"/>
      <c r="S277" s="30"/>
      <c r="T277" s="30"/>
    </row>
    <row r="278" spans="2:16376" outlineLevel="2" x14ac:dyDescent="0.15">
      <c r="B278" s="22" t="s">
        <v>158</v>
      </c>
      <c r="C278" s="23" t="str">
        <f>CurrUnit</f>
        <v>ths RUB</v>
      </c>
      <c r="F278" s="40" t="s">
        <v>66</v>
      </c>
      <c r="G278"/>
      <c r="H278"/>
      <c r="I278"/>
      <c r="J278"/>
      <c r="K278"/>
      <c r="L278"/>
      <c r="M278"/>
      <c r="N278"/>
      <c r="P278" s="30"/>
      <c r="Q278" s="30">
        <v>-300000</v>
      </c>
      <c r="R278" s="30">
        <v>-300000</v>
      </c>
      <c r="S278" s="30">
        <v>-300000</v>
      </c>
      <c r="T278" s="30">
        <v>-300000</v>
      </c>
    </row>
    <row r="279" spans="2:16376" outlineLevel="2" x14ac:dyDescent="0.15">
      <c r="B279" s="22" t="s">
        <v>159</v>
      </c>
      <c r="C279" s="23" t="str">
        <f>CurrUnit</f>
        <v>ths RUB</v>
      </c>
      <c r="G279"/>
      <c r="H279"/>
      <c r="I279"/>
      <c r="J279"/>
      <c r="K279"/>
      <c r="L279"/>
      <c r="M279"/>
      <c r="N279"/>
      <c r="O279" s="79">
        <f>His_BS!O32</f>
        <v>1200000</v>
      </c>
    </row>
    <row r="280" spans="2:16376" outlineLevel="2" x14ac:dyDescent="0.15">
      <c r="B280"/>
      <c r="C280" s="20"/>
      <c r="D280" s="2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AB280" s="22"/>
    </row>
    <row r="281" spans="2:16376" s="22" customFormat="1" outlineLevel="2" x14ac:dyDescent="0.15">
      <c r="C281" s="23"/>
    </row>
    <row r="282" spans="2:16376" outlineLevel="2" x14ac:dyDescent="0.15">
      <c r="B282" s="17" t="s">
        <v>161</v>
      </c>
      <c r="C282" s="108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AB282" s="22"/>
    </row>
    <row r="283" spans="2:16376" outlineLevel="2" x14ac:dyDescent="0.15">
      <c r="B283" s="22" t="s">
        <v>162</v>
      </c>
      <c r="C283" s="23" t="s">
        <v>258</v>
      </c>
      <c r="F283" s="40" t="s">
        <v>67</v>
      </c>
      <c r="G283"/>
      <c r="H283"/>
      <c r="I283"/>
      <c r="J283"/>
      <c r="K283"/>
      <c r="L283"/>
      <c r="M283"/>
      <c r="N283"/>
      <c r="O283" s="62">
        <v>0.14000000000000001</v>
      </c>
      <c r="P283" s="62">
        <v>0.14000000000000001</v>
      </c>
      <c r="Q283" s="62">
        <v>0.14000000000000001</v>
      </c>
      <c r="R283" s="62">
        <v>0.14000000000000001</v>
      </c>
      <c r="S283" s="62">
        <v>0.14000000000000001</v>
      </c>
      <c r="T283" s="62">
        <v>0.14000000000000001</v>
      </c>
    </row>
    <row r="284" spans="2:16376" outlineLevel="2" x14ac:dyDescent="0.15">
      <c r="B284" s="22" t="s">
        <v>163</v>
      </c>
      <c r="C284" s="23" t="s">
        <v>258</v>
      </c>
      <c r="F284" s="40" t="s">
        <v>68</v>
      </c>
      <c r="G284"/>
      <c r="H284"/>
      <c r="I284"/>
      <c r="J284"/>
      <c r="K284"/>
      <c r="L284"/>
      <c r="M284"/>
      <c r="N284"/>
      <c r="O284" s="62">
        <v>0.11</v>
      </c>
      <c r="P284" s="62">
        <v>0.11</v>
      </c>
      <c r="Q284" s="62">
        <v>0.11</v>
      </c>
      <c r="R284" s="62">
        <v>0.11</v>
      </c>
      <c r="S284" s="62">
        <v>0.11</v>
      </c>
      <c r="T284" s="62">
        <v>0.11</v>
      </c>
    </row>
    <row r="285" spans="2:16376" outlineLevel="2" x14ac:dyDescent="0.15">
      <c r="B285" s="22" t="s">
        <v>287</v>
      </c>
      <c r="C285" s="23" t="s">
        <v>3</v>
      </c>
      <c r="F285" s="40" t="s">
        <v>69</v>
      </c>
      <c r="G285"/>
      <c r="H285"/>
      <c r="I285"/>
      <c r="J285"/>
      <c r="K285"/>
      <c r="L285"/>
      <c r="M285"/>
      <c r="N285"/>
      <c r="O285" s="62">
        <v>0.01</v>
      </c>
      <c r="P285" s="80"/>
      <c r="Q285" s="80"/>
      <c r="R285" s="80"/>
      <c r="S285" s="80"/>
      <c r="T285" s="80"/>
    </row>
    <row r="286" spans="2:16376" outlineLevel="2" x14ac:dyDescent="0.15">
      <c r="B286" s="22" t="s">
        <v>164</v>
      </c>
      <c r="C286" s="23" t="s">
        <v>3</v>
      </c>
      <c r="G286"/>
      <c r="H286"/>
      <c r="I286"/>
      <c r="J286"/>
      <c r="K286"/>
      <c r="L286"/>
      <c r="M286"/>
      <c r="N286"/>
      <c r="O286" s="46">
        <v>0.5</v>
      </c>
    </row>
    <row r="287" spans="2:16376" outlineLevel="2" x14ac:dyDescent="0.15">
      <c r="B287" s="22" t="s">
        <v>165</v>
      </c>
      <c r="C287" s="23" t="str">
        <f>CurrUnit</f>
        <v>ths RUB</v>
      </c>
      <c r="F287" s="40" t="s">
        <v>70</v>
      </c>
      <c r="G287"/>
      <c r="H287"/>
      <c r="I287"/>
      <c r="J287"/>
      <c r="K287"/>
      <c r="L287"/>
      <c r="M287"/>
      <c r="N287"/>
      <c r="O287" s="30">
        <f>-His_PL!O20</f>
        <v>200000</v>
      </c>
    </row>
    <row r="288" spans="2:16376" outlineLevel="2" x14ac:dyDescent="0.15">
      <c r="B288"/>
      <c r="C288" s="20"/>
      <c r="D288" s="20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AB288" s="22"/>
    </row>
    <row r="289" outlineLevel="1" x14ac:dyDescent="0.15"/>
  </sheetData>
  <conditionalFormatting sqref="M7:T7">
    <cfRule type="expression" dxfId="16" priority="1">
      <formula>(#REF!&lt;=date_Valuation)</formula>
    </cfRule>
  </conditionalFormatting>
  <dataValidations count="1">
    <dataValidation type="list" allowBlank="1" showInputMessage="1" showErrorMessage="1" sqref="L13" xr:uid="{00000000-0002-0000-0800-000000000000}">
      <formula1>$L$14:$L$16</formula1>
    </dataValidation>
  </dataValidations>
  <pageMargins left="0.25" right="0.25" top="0.75" bottom="0.75" header="0.3" footer="0.3"/>
  <pageSetup paperSize="9" scale="63" fitToHeight="6" orientation="landscape" r:id="rId1"/>
  <rowBreaks count="4" manualBreakCount="4">
    <brk id="75" max="19" man="1"/>
    <brk id="125" max="19" man="1"/>
    <brk id="177" max="19" man="1"/>
    <brk id="228" max="1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>
    <tabColor theme="4" tint="0.39997558519241921"/>
  </sheetPr>
  <dimension ref="A1:XFC45"/>
  <sheetViews>
    <sheetView showGridLines="0" zoomScale="85" zoomScaleNormal="85" workbookViewId="0">
      <pane xSplit="3" ySplit="7" topLeftCell="D8" activePane="bottomRight" state="frozen"/>
      <selection activeCell="B37" sqref="B37"/>
      <selection pane="topRight" activeCell="B37" sqref="B37"/>
      <selection pane="bottomLeft" activeCell="B37" sqref="B37"/>
      <selection pane="bottomRight" activeCell="M16" sqref="M16"/>
    </sheetView>
  </sheetViews>
  <sheetFormatPr baseColWidth="10" defaultColWidth="0" defaultRowHeight="13" outlineLevelRow="1" outlineLevelCol="1" x14ac:dyDescent="0.15"/>
  <cols>
    <col min="1" max="1" width="5.6640625" style="22" customWidth="1"/>
    <col min="2" max="2" width="54.5" style="22" customWidth="1"/>
    <col min="3" max="4" width="10.33203125" style="23" customWidth="1"/>
    <col min="5" max="5" width="22.33203125" style="22" customWidth="1"/>
    <col min="6" max="6" width="18.33203125" style="22" customWidth="1"/>
    <col min="7" max="11" width="11.33203125" style="22" customWidth="1" outlineLevel="1"/>
    <col min="12" max="17" width="11.33203125" style="22" customWidth="1"/>
    <col min="18" max="19" width="10.6640625" style="22" customWidth="1"/>
    <col min="20" max="20" width="11.6640625" style="22" customWidth="1"/>
    <col min="21" max="27" width="10.6640625" style="22" customWidth="1"/>
    <col min="28" max="28" width="9.33203125" customWidth="1"/>
    <col min="37" max="16383" width="9.33203125" hidden="1"/>
    <col min="16384" max="16384" width="0.33203125" customWidth="1"/>
  </cols>
  <sheetData>
    <row r="1" spans="1:27" ht="23" outlineLevel="1" x14ac:dyDescent="0.25">
      <c r="A1" s="8" t="s">
        <v>330</v>
      </c>
      <c r="F1" s="9"/>
      <c r="G1" s="9"/>
      <c r="H1" s="9"/>
      <c r="I1" s="9"/>
      <c r="J1" s="9"/>
      <c r="K1" s="9"/>
      <c r="U1"/>
      <c r="V1"/>
      <c r="W1"/>
      <c r="X1"/>
      <c r="Y1"/>
      <c r="Z1"/>
      <c r="AA1"/>
    </row>
    <row r="2" spans="1:27" s="19" customFormat="1" outlineLevel="1" x14ac:dyDescent="0.15">
      <c r="A2" s="24"/>
      <c r="B2" s="24"/>
      <c r="C2" s="45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7" outlineLevel="1" x14ac:dyDescent="0.15">
      <c r="A3" s="1"/>
      <c r="B3" s="1"/>
      <c r="C3" s="101"/>
      <c r="D3" s="1"/>
      <c r="E3" s="24"/>
      <c r="F3" s="11"/>
      <c r="G3" s="11"/>
      <c r="H3" s="11"/>
      <c r="I3" s="11"/>
      <c r="J3" s="11"/>
      <c r="K3" s="11"/>
      <c r="M3" s="10"/>
      <c r="N3" s="10"/>
      <c r="O3" s="10"/>
      <c r="P3" s="10"/>
      <c r="Q3" s="10"/>
      <c r="R3" s="10"/>
      <c r="S3" s="10"/>
      <c r="T3" s="10"/>
      <c r="U3"/>
      <c r="V3"/>
      <c r="W3"/>
      <c r="X3"/>
      <c r="Y3"/>
      <c r="Z3"/>
      <c r="AA3"/>
    </row>
    <row r="4" spans="1:27" outlineLevel="1" x14ac:dyDescent="0.15">
      <c r="A4" s="1"/>
      <c r="B4" s="1"/>
      <c r="C4" s="101"/>
      <c r="D4" s="1"/>
      <c r="E4" s="24"/>
      <c r="F4" s="11"/>
      <c r="G4" s="11"/>
      <c r="H4" s="11"/>
      <c r="I4" s="11"/>
      <c r="J4" s="11"/>
      <c r="K4" s="11"/>
      <c r="M4" s="12"/>
      <c r="N4" s="12"/>
      <c r="O4" s="12"/>
      <c r="P4" s="12"/>
      <c r="Q4" s="12"/>
      <c r="R4" s="12"/>
      <c r="S4" s="12"/>
      <c r="T4" s="12"/>
      <c r="U4"/>
      <c r="V4"/>
      <c r="W4"/>
      <c r="X4"/>
      <c r="Y4"/>
      <c r="Z4"/>
      <c r="AA4"/>
    </row>
    <row r="5" spans="1:27" outlineLevel="1" x14ac:dyDescent="0.15">
      <c r="A5" s="18"/>
      <c r="B5" s="2"/>
      <c r="C5" s="102"/>
      <c r="D5" s="2"/>
      <c r="E5" s="24"/>
      <c r="F5" s="11"/>
      <c r="G5" s="11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/>
      <c r="V5"/>
      <c r="W5"/>
      <c r="X5"/>
      <c r="Y5"/>
      <c r="Z5"/>
      <c r="AA5"/>
    </row>
    <row r="6" spans="1:27" outlineLevel="1" x14ac:dyDescent="0.15">
      <c r="A6" s="3"/>
      <c r="B6" s="4"/>
      <c r="C6" s="103"/>
      <c r="D6" s="4"/>
      <c r="E6" s="24"/>
      <c r="F6" s="11"/>
      <c r="G6" s="11"/>
      <c r="H6" s="11"/>
      <c r="I6" s="11"/>
      <c r="J6" s="11"/>
      <c r="K6" s="11"/>
      <c r="L6" s="13"/>
      <c r="M6" s="10"/>
      <c r="N6" s="10"/>
      <c r="O6" s="10"/>
      <c r="P6" s="10"/>
      <c r="Q6" s="10"/>
      <c r="R6" s="10"/>
      <c r="S6" s="10"/>
      <c r="T6" s="10"/>
      <c r="U6"/>
      <c r="V6"/>
      <c r="W6"/>
      <c r="X6"/>
      <c r="Y6"/>
      <c r="Z6"/>
      <c r="AA6"/>
    </row>
    <row r="7" spans="1:27" ht="14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>
        <f>NameOfPeriod</f>
        <v>2018</v>
      </c>
      <c r="N7" s="28">
        <f>NameOfPeriod</f>
        <v>2019</v>
      </c>
      <c r="O7" s="28">
        <f>NameOfPeriod</f>
        <v>2020</v>
      </c>
      <c r="P7" s="28"/>
      <c r="Q7" s="28"/>
      <c r="R7" s="28"/>
      <c r="S7" s="28"/>
      <c r="T7" s="28"/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A9" s="6"/>
      <c r="B9" s="15" t="s">
        <v>226</v>
      </c>
      <c r="C9" s="7"/>
      <c r="D9" s="7"/>
      <c r="E9" s="7"/>
      <c r="U9"/>
      <c r="V9"/>
      <c r="W9"/>
      <c r="X9"/>
      <c r="Y9"/>
      <c r="Z9"/>
      <c r="AA9"/>
    </row>
    <row r="10" spans="1:27" ht="14" thickBot="1" x14ac:dyDescent="0.2">
      <c r="A10" s="6"/>
      <c r="B10" s="94" t="s">
        <v>166</v>
      </c>
      <c r="C10" s="104" t="str">
        <f t="shared" ref="C10:C23" si="0">CurrUnit</f>
        <v>ths RUB</v>
      </c>
      <c r="D10" s="94"/>
      <c r="E10" s="94"/>
      <c r="F10" s="94"/>
      <c r="G10" s="94"/>
      <c r="H10" s="94"/>
      <c r="I10" s="94"/>
      <c r="J10" s="94"/>
      <c r="K10" s="94"/>
      <c r="L10" s="94"/>
      <c r="M10" s="95">
        <f>SUM(M11:M14)</f>
        <v>2265000</v>
      </c>
      <c r="N10" s="95">
        <f>SUM(N11:N14)</f>
        <v>2285000</v>
      </c>
      <c r="O10" s="95">
        <f>SUM(O11:O14)</f>
        <v>2310000</v>
      </c>
      <c r="P10" s="82"/>
      <c r="Q10" s="82"/>
      <c r="R10" s="82"/>
      <c r="S10" s="82"/>
      <c r="T10" s="82"/>
      <c r="U10"/>
      <c r="V10"/>
      <c r="W10"/>
      <c r="X10"/>
      <c r="Y10"/>
      <c r="Z10"/>
      <c r="AA10"/>
    </row>
    <row r="11" spans="1:27" x14ac:dyDescent="0.15">
      <c r="A11" s="6"/>
      <c r="B11" s="32" t="s">
        <v>167</v>
      </c>
      <c r="C11" s="33" t="str">
        <f t="shared" si="0"/>
        <v>ths RUB</v>
      </c>
      <c r="D11" s="34"/>
      <c r="E11" s="31"/>
      <c r="F11"/>
      <c r="G11"/>
      <c r="H11"/>
      <c r="I11"/>
      <c r="J11"/>
      <c r="K11"/>
      <c r="L11"/>
      <c r="M11" s="30">
        <v>1800000</v>
      </c>
      <c r="N11" s="30">
        <v>1750000</v>
      </c>
      <c r="O11" s="30">
        <v>1700000</v>
      </c>
      <c r="U11"/>
      <c r="V11"/>
      <c r="W11"/>
      <c r="X11"/>
      <c r="Y11"/>
      <c r="Z11"/>
      <c r="AA11"/>
    </row>
    <row r="12" spans="1:27" x14ac:dyDescent="0.15">
      <c r="A12" s="6"/>
      <c r="B12" s="32" t="s">
        <v>168</v>
      </c>
      <c r="C12" s="33" t="str">
        <f t="shared" si="0"/>
        <v>ths RUB</v>
      </c>
      <c r="D12" s="34"/>
      <c r="E12" s="31"/>
      <c r="F12"/>
      <c r="G12"/>
      <c r="H12"/>
      <c r="I12"/>
      <c r="J12"/>
      <c r="K12"/>
      <c r="L12"/>
      <c r="M12" s="30">
        <v>400000</v>
      </c>
      <c r="N12" s="30">
        <v>460000</v>
      </c>
      <c r="O12" s="30">
        <v>520000</v>
      </c>
      <c r="U12"/>
      <c r="V12"/>
      <c r="W12"/>
      <c r="X12"/>
      <c r="Y12"/>
      <c r="Z12"/>
      <c r="AA12"/>
    </row>
    <row r="13" spans="1:27" x14ac:dyDescent="0.15">
      <c r="A13" s="6"/>
      <c r="B13" s="32" t="s">
        <v>169</v>
      </c>
      <c r="C13" s="33" t="str">
        <f t="shared" si="0"/>
        <v>ths RUB</v>
      </c>
      <c r="D13" s="35"/>
      <c r="E13" s="31"/>
      <c r="F13"/>
      <c r="G13"/>
      <c r="H13"/>
      <c r="I13"/>
      <c r="J13"/>
      <c r="K13"/>
      <c r="L13"/>
      <c r="M13" s="30">
        <v>50000</v>
      </c>
      <c r="N13" s="30">
        <v>55000</v>
      </c>
      <c r="O13" s="30">
        <v>60000</v>
      </c>
      <c r="U13"/>
      <c r="V13"/>
      <c r="W13"/>
      <c r="X13"/>
      <c r="Y13"/>
      <c r="Z13"/>
      <c r="AA13"/>
    </row>
    <row r="14" spans="1:27" x14ac:dyDescent="0.15">
      <c r="A14" s="6"/>
      <c r="B14" s="32" t="s">
        <v>170</v>
      </c>
      <c r="C14" s="33" t="str">
        <f t="shared" si="0"/>
        <v>ths RUB</v>
      </c>
      <c r="D14" s="35"/>
      <c r="E14" s="31"/>
      <c r="F14"/>
      <c r="G14"/>
      <c r="H14"/>
      <c r="I14"/>
      <c r="J14"/>
      <c r="K14"/>
      <c r="L14"/>
      <c r="M14" s="61">
        <v>15000</v>
      </c>
      <c r="N14" s="61">
        <v>20000</v>
      </c>
      <c r="O14" s="61">
        <v>30000</v>
      </c>
      <c r="U14"/>
      <c r="V14"/>
      <c r="W14"/>
      <c r="X14"/>
      <c r="Y14"/>
      <c r="Z14"/>
      <c r="AA14"/>
    </row>
    <row r="15" spans="1:27" ht="14" thickBot="1" x14ac:dyDescent="0.2">
      <c r="A15" s="6"/>
      <c r="B15" s="94" t="s">
        <v>171</v>
      </c>
      <c r="C15" s="104" t="str">
        <f t="shared" si="0"/>
        <v>ths RUB</v>
      </c>
      <c r="D15" s="94"/>
      <c r="E15" s="94"/>
      <c r="F15" s="94"/>
      <c r="G15" s="94"/>
      <c r="H15" s="94"/>
      <c r="I15" s="94"/>
      <c r="J15" s="94"/>
      <c r="K15" s="94"/>
      <c r="L15" s="94"/>
      <c r="M15" s="95">
        <f>SUM(M16:M22)</f>
        <v>3740369.65149407</v>
      </c>
      <c r="N15" s="95">
        <f>SUM(N16:N22)</f>
        <v>4016725.7468858501</v>
      </c>
      <c r="O15" s="95">
        <f>SUM(O16:O22)</f>
        <v>4360000</v>
      </c>
      <c r="P15" s="82"/>
      <c r="Q15" s="82"/>
      <c r="R15" s="82"/>
      <c r="S15" s="82"/>
      <c r="T15" s="82"/>
      <c r="U15"/>
      <c r="V15"/>
      <c r="W15"/>
      <c r="X15"/>
      <c r="Y15"/>
      <c r="Z15"/>
      <c r="AA15"/>
    </row>
    <row r="16" spans="1:27" x14ac:dyDescent="0.15">
      <c r="A16" s="6"/>
      <c r="B16" s="32" t="s">
        <v>140</v>
      </c>
      <c r="C16" s="33" t="str">
        <f t="shared" si="0"/>
        <v>ths RUB</v>
      </c>
      <c r="D16" s="35"/>
      <c r="E16" s="31"/>
      <c r="F16"/>
      <c r="G16"/>
      <c r="H16"/>
      <c r="I16"/>
      <c r="J16"/>
      <c r="K16"/>
      <c r="L16"/>
      <c r="M16" s="93">
        <v>1700000</v>
      </c>
      <c r="N16" s="93">
        <v>1850000</v>
      </c>
      <c r="O16" s="93">
        <v>2000000</v>
      </c>
      <c r="U16"/>
      <c r="V16"/>
      <c r="W16"/>
      <c r="X16"/>
      <c r="Y16"/>
      <c r="Z16"/>
      <c r="AA16"/>
    </row>
    <row r="17" spans="1:27" x14ac:dyDescent="0.15">
      <c r="A17" s="6"/>
      <c r="B17" s="32" t="s">
        <v>141</v>
      </c>
      <c r="C17" s="33" t="str">
        <f t="shared" si="0"/>
        <v>ths RUB</v>
      </c>
      <c r="D17" s="35"/>
      <c r="E17" s="31"/>
      <c r="F17"/>
      <c r="G17"/>
      <c r="H17"/>
      <c r="I17"/>
      <c r="J17"/>
      <c r="K17"/>
      <c r="L17"/>
      <c r="M17" s="30">
        <v>1200000</v>
      </c>
      <c r="N17" s="30">
        <v>1250000</v>
      </c>
      <c r="O17" s="30">
        <v>1320000</v>
      </c>
      <c r="U17"/>
      <c r="V17"/>
      <c r="W17"/>
      <c r="X17"/>
      <c r="Y17"/>
      <c r="Z17"/>
      <c r="AA17"/>
    </row>
    <row r="18" spans="1:27" x14ac:dyDescent="0.15">
      <c r="A18" s="6"/>
      <c r="B18" s="32" t="s">
        <v>143</v>
      </c>
      <c r="C18" s="33" t="str">
        <f t="shared" si="0"/>
        <v>ths RUB</v>
      </c>
      <c r="D18" s="35"/>
      <c r="E18" s="31"/>
      <c r="F18"/>
      <c r="G18"/>
      <c r="H18"/>
      <c r="I18"/>
      <c r="J18"/>
      <c r="K18"/>
      <c r="L18"/>
      <c r="M18" s="30">
        <v>410000</v>
      </c>
      <c r="N18" s="30">
        <v>450000</v>
      </c>
      <c r="O18" s="30">
        <v>500000</v>
      </c>
      <c r="U18"/>
      <c r="V18"/>
      <c r="W18"/>
      <c r="X18"/>
      <c r="Y18"/>
      <c r="Z18"/>
      <c r="AA18"/>
    </row>
    <row r="19" spans="1:27" x14ac:dyDescent="0.15">
      <c r="A19" s="6"/>
      <c r="B19" s="32" t="s">
        <v>172</v>
      </c>
      <c r="C19" s="33" t="str">
        <f t="shared" si="0"/>
        <v>ths RUB</v>
      </c>
      <c r="D19" s="35"/>
      <c r="E19" s="31"/>
      <c r="F19"/>
      <c r="G19"/>
      <c r="H19"/>
      <c r="I19"/>
      <c r="J19"/>
      <c r="K19"/>
      <c r="L19"/>
      <c r="M19" s="30">
        <v>220000</v>
      </c>
      <c r="N19" s="30">
        <v>250000</v>
      </c>
      <c r="O19" s="30">
        <v>300000</v>
      </c>
      <c r="U19"/>
      <c r="V19"/>
      <c r="W19"/>
      <c r="X19"/>
      <c r="Y19"/>
      <c r="Z19"/>
      <c r="AA19"/>
    </row>
    <row r="20" spans="1:27" x14ac:dyDescent="0.15">
      <c r="A20" s="6"/>
      <c r="B20" s="32" t="s">
        <v>173</v>
      </c>
      <c r="C20" s="33" t="str">
        <f t="shared" si="0"/>
        <v>ths RUB</v>
      </c>
      <c r="D20" s="35"/>
      <c r="E20" s="31"/>
      <c r="F20"/>
      <c r="G20"/>
      <c r="H20"/>
      <c r="I20"/>
      <c r="J20"/>
      <c r="K20"/>
      <c r="L20"/>
      <c r="M20" s="30">
        <v>40000</v>
      </c>
      <c r="N20" s="30">
        <v>40000</v>
      </c>
      <c r="O20" s="30">
        <v>40000</v>
      </c>
      <c r="U20"/>
      <c r="V20"/>
      <c r="W20"/>
      <c r="X20"/>
      <c r="Y20"/>
      <c r="Z20"/>
      <c r="AA20"/>
    </row>
    <row r="21" spans="1:27" x14ac:dyDescent="0.15">
      <c r="A21" s="6"/>
      <c r="B21" s="32" t="s">
        <v>174</v>
      </c>
      <c r="C21" s="33" t="str">
        <f t="shared" si="0"/>
        <v>ths RUB</v>
      </c>
      <c r="D21" s="35"/>
      <c r="E21" s="31"/>
      <c r="F21"/>
      <c r="G21"/>
      <c r="H21"/>
      <c r="I21"/>
      <c r="J21"/>
      <c r="K21"/>
      <c r="L21"/>
      <c r="M21" s="30">
        <v>100369.6514940699</v>
      </c>
      <c r="N21" s="30">
        <v>101725.74688585001</v>
      </c>
      <c r="O21" s="30">
        <v>120000</v>
      </c>
      <c r="U21"/>
      <c r="V21"/>
      <c r="W21"/>
      <c r="X21"/>
      <c r="Y21"/>
      <c r="Z21"/>
      <c r="AA21"/>
    </row>
    <row r="22" spans="1:27" x14ac:dyDescent="0.15">
      <c r="A22" s="6"/>
      <c r="B22" s="32" t="s">
        <v>175</v>
      </c>
      <c r="C22" s="33" t="str">
        <f t="shared" si="0"/>
        <v>ths RUB</v>
      </c>
      <c r="D22" s="35"/>
      <c r="E22" s="31"/>
      <c r="F22"/>
      <c r="G22"/>
      <c r="H22"/>
      <c r="I22"/>
      <c r="J22"/>
      <c r="K22"/>
      <c r="L22"/>
      <c r="M22" s="30">
        <v>70000</v>
      </c>
      <c r="N22" s="30">
        <v>75000</v>
      </c>
      <c r="O22" s="30">
        <v>80000</v>
      </c>
      <c r="U22"/>
      <c r="V22"/>
      <c r="W22"/>
      <c r="X22"/>
      <c r="Y22"/>
      <c r="Z22"/>
      <c r="AA22"/>
    </row>
    <row r="23" spans="1:27" ht="14" thickBot="1" x14ac:dyDescent="0.2">
      <c r="A23" s="6"/>
      <c r="B23" s="94" t="s">
        <v>176</v>
      </c>
      <c r="C23" s="104" t="str">
        <f t="shared" si="0"/>
        <v>ths RUB</v>
      </c>
      <c r="D23" s="94"/>
      <c r="E23" s="94"/>
      <c r="F23" s="94"/>
      <c r="G23" s="94"/>
      <c r="H23" s="94"/>
      <c r="I23" s="94"/>
      <c r="J23" s="94"/>
      <c r="K23" s="94"/>
      <c r="L23" s="94"/>
      <c r="M23" s="95">
        <f>SUM(M10,M15)</f>
        <v>6005369.65149407</v>
      </c>
      <c r="N23" s="95">
        <f>SUM(N10,N15)</f>
        <v>6301725.7468858501</v>
      </c>
      <c r="O23" s="95">
        <f>SUM(O10,O15)</f>
        <v>6670000</v>
      </c>
      <c r="P23" s="82"/>
      <c r="Q23" s="82"/>
      <c r="R23" s="82"/>
      <c r="S23" s="82"/>
      <c r="T23" s="82"/>
      <c r="U23"/>
      <c r="V23"/>
      <c r="W23"/>
      <c r="X23"/>
      <c r="Y23"/>
      <c r="Z23"/>
      <c r="AA23"/>
    </row>
    <row r="24" spans="1:27" x14ac:dyDescent="0.15">
      <c r="A24" s="6"/>
      <c r="B24" s="32"/>
      <c r="C24" s="33"/>
      <c r="D24" s="35"/>
      <c r="E24" s="31"/>
      <c r="F24"/>
      <c r="G24"/>
      <c r="H24"/>
      <c r="I24"/>
      <c r="J24"/>
      <c r="K24"/>
      <c r="L24"/>
      <c r="M24"/>
      <c r="N24"/>
      <c r="O24" s="36"/>
      <c r="U24"/>
      <c r="V24"/>
      <c r="W24"/>
      <c r="X24"/>
      <c r="Y24"/>
      <c r="Z24"/>
      <c r="AA24"/>
    </row>
    <row r="25" spans="1:27" x14ac:dyDescent="0.15">
      <c r="A25" s="6"/>
      <c r="B25" s="15" t="s">
        <v>227</v>
      </c>
      <c r="C25" s="33"/>
      <c r="D25" s="35"/>
      <c r="E25" s="31"/>
      <c r="F25"/>
      <c r="G25"/>
      <c r="H25"/>
      <c r="I25"/>
      <c r="J25"/>
      <c r="K25"/>
      <c r="L25"/>
      <c r="M25"/>
      <c r="N25"/>
      <c r="O25" s="36"/>
      <c r="U25"/>
      <c r="V25"/>
      <c r="W25"/>
      <c r="X25"/>
      <c r="Y25"/>
      <c r="Z25"/>
      <c r="AA25"/>
    </row>
    <row r="26" spans="1:27" ht="14" thickBot="1" x14ac:dyDescent="0.2">
      <c r="A26" s="6"/>
      <c r="B26" s="94" t="s">
        <v>177</v>
      </c>
      <c r="C26" s="104" t="str">
        <f t="shared" ref="C26:C39" si="1">CurrUnit</f>
        <v>ths RUB</v>
      </c>
      <c r="D26" s="94"/>
      <c r="E26" s="94"/>
      <c r="F26" s="94"/>
      <c r="G26" s="94"/>
      <c r="H26" s="94"/>
      <c r="I26" s="94"/>
      <c r="J26" s="94"/>
      <c r="K26" s="94"/>
      <c r="L26" s="94"/>
      <c r="M26" s="95">
        <f>SUM(M27:M30)</f>
        <v>2395369.65149407</v>
      </c>
      <c r="N26" s="95">
        <f>SUM(N27:N30)</f>
        <v>2761725.7468858501</v>
      </c>
      <c r="O26" s="95">
        <f>SUM(O27:O30)</f>
        <v>3180000.0000000047</v>
      </c>
      <c r="P26" s="82"/>
      <c r="Q26" s="82"/>
      <c r="R26" s="82"/>
      <c r="S26" s="82"/>
      <c r="T26" s="82"/>
      <c r="U26"/>
      <c r="V26"/>
      <c r="W26"/>
      <c r="X26"/>
      <c r="Y26"/>
      <c r="Z26"/>
      <c r="AA26"/>
    </row>
    <row r="27" spans="1:27" x14ac:dyDescent="0.15">
      <c r="A27" s="6"/>
      <c r="B27" s="32" t="s">
        <v>178</v>
      </c>
      <c r="C27" s="33" t="str">
        <f t="shared" si="1"/>
        <v>ths RUB</v>
      </c>
      <c r="D27" s="35"/>
      <c r="E27" s="31"/>
      <c r="F27"/>
      <c r="G27"/>
      <c r="H27"/>
      <c r="I27"/>
      <c r="J27"/>
      <c r="K27"/>
      <c r="L27"/>
      <c r="M27" s="30">
        <v>140000</v>
      </c>
      <c r="N27" s="30">
        <v>140000</v>
      </c>
      <c r="O27" s="30">
        <v>140000</v>
      </c>
      <c r="U27"/>
      <c r="V27"/>
      <c r="W27"/>
      <c r="X27"/>
      <c r="Y27"/>
      <c r="Z27"/>
      <c r="AA27"/>
    </row>
    <row r="28" spans="1:27" x14ac:dyDescent="0.15">
      <c r="A28" s="6"/>
      <c r="B28" s="32" t="s">
        <v>179</v>
      </c>
      <c r="C28" s="33" t="str">
        <f t="shared" si="1"/>
        <v>ths RUB</v>
      </c>
      <c r="D28" s="35"/>
      <c r="E28" s="31"/>
      <c r="F28"/>
      <c r="G28"/>
      <c r="H28"/>
      <c r="I28"/>
      <c r="J28"/>
      <c r="K28"/>
      <c r="L28"/>
      <c r="M28" s="30">
        <v>1000000</v>
      </c>
      <c r="N28" s="30">
        <v>1000000</v>
      </c>
      <c r="O28" s="30">
        <v>1000000</v>
      </c>
      <c r="U28"/>
      <c r="V28"/>
      <c r="W28"/>
      <c r="X28"/>
      <c r="Y28"/>
      <c r="Z28"/>
      <c r="AA28"/>
    </row>
    <row r="29" spans="1:27" x14ac:dyDescent="0.15">
      <c r="A29" s="6"/>
      <c r="B29" s="32" t="s">
        <v>180</v>
      </c>
      <c r="C29" s="33" t="str">
        <f t="shared" si="1"/>
        <v>ths RUB</v>
      </c>
      <c r="D29" s="34"/>
      <c r="E29" s="31"/>
      <c r="F29"/>
      <c r="G29"/>
      <c r="H29"/>
      <c r="I29"/>
      <c r="J29"/>
      <c r="K29"/>
      <c r="L29"/>
      <c r="M29" s="30">
        <v>286713.4113581907</v>
      </c>
      <c r="N29" s="30">
        <v>366356.09539178014</v>
      </c>
      <c r="O29" s="30">
        <v>418274.25311415456</v>
      </c>
      <c r="Q29" s="49"/>
      <c r="U29"/>
      <c r="V29"/>
      <c r="W29"/>
      <c r="X29"/>
      <c r="Y29"/>
      <c r="Z29"/>
      <c r="AA29"/>
    </row>
    <row r="30" spans="1:27" x14ac:dyDescent="0.15">
      <c r="A30" s="6"/>
      <c r="B30" s="32" t="s">
        <v>181</v>
      </c>
      <c r="C30" s="33" t="str">
        <f t="shared" si="1"/>
        <v>ths RUB</v>
      </c>
      <c r="D30" s="34"/>
      <c r="E30" s="31"/>
      <c r="F30"/>
      <c r="G30"/>
      <c r="H30"/>
      <c r="I30"/>
      <c r="J30"/>
      <c r="K30"/>
      <c r="L30"/>
      <c r="M30" s="30">
        <v>968656.24013587902</v>
      </c>
      <c r="N30" s="30">
        <v>1255369.6514940697</v>
      </c>
      <c r="O30" s="30">
        <v>1621725.7468858499</v>
      </c>
      <c r="U30"/>
      <c r="V30"/>
      <c r="W30"/>
      <c r="X30"/>
      <c r="Y30"/>
      <c r="Z30"/>
      <c r="AA30"/>
    </row>
    <row r="31" spans="1:27" ht="14" thickBot="1" x14ac:dyDescent="0.2">
      <c r="A31" s="6"/>
      <c r="B31" s="94" t="s">
        <v>182</v>
      </c>
      <c r="C31" s="104" t="str">
        <f t="shared" si="1"/>
        <v>ths RUB</v>
      </c>
      <c r="D31" s="94"/>
      <c r="E31" s="94"/>
      <c r="F31" s="94"/>
      <c r="G31" s="94"/>
      <c r="H31" s="94"/>
      <c r="I31" s="94"/>
      <c r="J31" s="94"/>
      <c r="K31" s="94"/>
      <c r="L31" s="94"/>
      <c r="M31" s="95">
        <f>SUM(M32:M33)</f>
        <v>1410000</v>
      </c>
      <c r="N31" s="95">
        <f>SUM(N32:N33)</f>
        <v>1365000</v>
      </c>
      <c r="O31" s="95">
        <f>SUM(O32:O33)</f>
        <v>1270000</v>
      </c>
      <c r="P31" s="82"/>
      <c r="Q31" s="82"/>
      <c r="R31" s="82"/>
      <c r="S31" s="82"/>
      <c r="T31" s="82"/>
      <c r="U31"/>
      <c r="V31"/>
      <c r="W31"/>
      <c r="X31"/>
      <c r="Y31"/>
      <c r="Z31"/>
      <c r="AA31"/>
    </row>
    <row r="32" spans="1:27" x14ac:dyDescent="0.15">
      <c r="A32" s="6"/>
      <c r="B32" s="32" t="s">
        <v>183</v>
      </c>
      <c r="C32" s="33" t="str">
        <f t="shared" si="1"/>
        <v>ths RUB</v>
      </c>
      <c r="D32" s="34"/>
      <c r="E32" s="31"/>
      <c r="F32"/>
      <c r="G32"/>
      <c r="H32"/>
      <c r="I32"/>
      <c r="J32"/>
      <c r="K32"/>
      <c r="L32"/>
      <c r="M32" s="30">
        <v>1350000</v>
      </c>
      <c r="N32" s="30">
        <v>1300000</v>
      </c>
      <c r="O32" s="30">
        <v>1200000</v>
      </c>
      <c r="P32" s="49"/>
      <c r="Q32" s="49"/>
      <c r="R32" s="49"/>
      <c r="U32"/>
      <c r="V32"/>
      <c r="W32"/>
      <c r="X32"/>
      <c r="Y32"/>
      <c r="Z32"/>
      <c r="AA32"/>
    </row>
    <row r="33" spans="1:28" x14ac:dyDescent="0.15">
      <c r="A33" s="6"/>
      <c r="B33" s="32" t="s">
        <v>184</v>
      </c>
      <c r="C33" s="33" t="str">
        <f t="shared" si="1"/>
        <v>ths RUB</v>
      </c>
      <c r="D33" s="35"/>
      <c r="E33" s="31"/>
      <c r="F33"/>
      <c r="G33"/>
      <c r="H33"/>
      <c r="I33"/>
      <c r="J33"/>
      <c r="K33"/>
      <c r="L33"/>
      <c r="M33" s="30">
        <v>60000</v>
      </c>
      <c r="N33" s="30">
        <v>65000</v>
      </c>
      <c r="O33" s="30">
        <v>70000</v>
      </c>
      <c r="U33"/>
      <c r="V33"/>
      <c r="W33"/>
      <c r="X33"/>
      <c r="Y33"/>
      <c r="Z33"/>
      <c r="AA33"/>
    </row>
    <row r="34" spans="1:28" ht="14" thickBot="1" x14ac:dyDescent="0.2">
      <c r="A34" s="6"/>
      <c r="B34" s="94" t="s">
        <v>185</v>
      </c>
      <c r="C34" s="104" t="str">
        <f t="shared" si="1"/>
        <v>ths RUB</v>
      </c>
      <c r="D34" s="94"/>
      <c r="E34" s="94"/>
      <c r="F34" s="94"/>
      <c r="G34" s="94"/>
      <c r="H34" s="94"/>
      <c r="I34" s="94"/>
      <c r="J34" s="94"/>
      <c r="K34" s="94"/>
      <c r="L34" s="94"/>
      <c r="M34" s="95">
        <f>SUM(M35:M38)</f>
        <v>2200000</v>
      </c>
      <c r="N34" s="95">
        <f>SUM(N35:N38)</f>
        <v>2175000</v>
      </c>
      <c r="O34" s="95">
        <f>SUM(O35:O38)</f>
        <v>2220000</v>
      </c>
      <c r="P34" s="82"/>
      <c r="Q34" s="82"/>
      <c r="R34" s="82"/>
      <c r="S34" s="82"/>
      <c r="T34" s="82"/>
      <c r="U34"/>
      <c r="V34"/>
      <c r="W34"/>
      <c r="X34"/>
      <c r="Y34"/>
      <c r="Z34"/>
      <c r="AA34"/>
    </row>
    <row r="35" spans="1:28" x14ac:dyDescent="0.15">
      <c r="A35" s="6"/>
      <c r="B35" s="32" t="s">
        <v>186</v>
      </c>
      <c r="C35" s="33" t="str">
        <f t="shared" si="1"/>
        <v>ths RUB</v>
      </c>
      <c r="D35" s="34"/>
      <c r="E35" s="31"/>
      <c r="F35"/>
      <c r="G35"/>
      <c r="H35"/>
      <c r="I35"/>
      <c r="J35"/>
      <c r="K35"/>
      <c r="L35"/>
      <c r="M35" s="30">
        <v>1000000</v>
      </c>
      <c r="N35" s="30">
        <v>850000</v>
      </c>
      <c r="O35" s="30">
        <v>800000</v>
      </c>
    </row>
    <row r="36" spans="1:28" x14ac:dyDescent="0.15">
      <c r="A36" s="6"/>
      <c r="B36" s="32" t="s">
        <v>142</v>
      </c>
      <c r="C36" s="33" t="str">
        <f t="shared" si="1"/>
        <v>ths RUB</v>
      </c>
      <c r="D36" s="35"/>
      <c r="E36" s="31"/>
      <c r="F36"/>
      <c r="G36"/>
      <c r="H36"/>
      <c r="I36"/>
      <c r="J36"/>
      <c r="K36"/>
      <c r="L36"/>
      <c r="M36" s="30">
        <v>750000</v>
      </c>
      <c r="N36" s="30">
        <v>830000</v>
      </c>
      <c r="O36" s="30">
        <v>880000</v>
      </c>
    </row>
    <row r="37" spans="1:28" x14ac:dyDescent="0.15">
      <c r="A37" s="6"/>
      <c r="B37" s="32" t="s">
        <v>144</v>
      </c>
      <c r="C37" s="33" t="str">
        <f t="shared" si="1"/>
        <v>ths RUB</v>
      </c>
      <c r="D37" s="35"/>
      <c r="E37" s="31"/>
      <c r="F37"/>
      <c r="G37"/>
      <c r="H37"/>
      <c r="I37"/>
      <c r="J37"/>
      <c r="K37"/>
      <c r="L37"/>
      <c r="M37" s="30">
        <v>425000</v>
      </c>
      <c r="N37" s="30">
        <v>460000</v>
      </c>
      <c r="O37" s="30">
        <v>500000</v>
      </c>
      <c r="AB37" s="22"/>
    </row>
    <row r="38" spans="1:28" x14ac:dyDescent="0.15">
      <c r="A38" s="6"/>
      <c r="B38" s="32" t="s">
        <v>187</v>
      </c>
      <c r="C38" s="33" t="str">
        <f t="shared" si="1"/>
        <v>ths RUB</v>
      </c>
      <c r="D38" s="35"/>
      <c r="E38" s="31"/>
      <c r="F38"/>
      <c r="G38"/>
      <c r="H38"/>
      <c r="I38"/>
      <c r="J38"/>
      <c r="K38"/>
      <c r="L38"/>
      <c r="M38" s="30">
        <v>25000</v>
      </c>
      <c r="N38" s="30">
        <v>35000</v>
      </c>
      <c r="O38" s="30">
        <v>40000</v>
      </c>
      <c r="AB38" s="22"/>
    </row>
    <row r="39" spans="1:28" ht="14" thickBot="1" x14ac:dyDescent="0.2">
      <c r="A39" s="6"/>
      <c r="B39" s="94" t="s">
        <v>188</v>
      </c>
      <c r="C39" s="104" t="str">
        <f t="shared" si="1"/>
        <v>ths RUB</v>
      </c>
      <c r="D39" s="94"/>
      <c r="E39" s="94"/>
      <c r="F39" s="94"/>
      <c r="G39" s="94"/>
      <c r="H39" s="94"/>
      <c r="I39" s="94"/>
      <c r="J39" s="94"/>
      <c r="K39" s="94"/>
      <c r="L39" s="94"/>
      <c r="M39" s="95">
        <f>SUM(M26,M31,M34)</f>
        <v>6005369.65149407</v>
      </c>
      <c r="N39" s="95">
        <f>SUM(N26,N31,N34)</f>
        <v>6301725.7468858501</v>
      </c>
      <c r="O39" s="95">
        <f>SUM(O26,O31,O34)</f>
        <v>6670000.0000000047</v>
      </c>
      <c r="P39" s="82"/>
      <c r="Q39" s="82"/>
      <c r="R39" s="82"/>
      <c r="S39" s="82"/>
      <c r="T39" s="82"/>
      <c r="U39"/>
      <c r="V39"/>
      <c r="W39"/>
      <c r="X39"/>
      <c r="Y39"/>
      <c r="Z39"/>
      <c r="AA39"/>
    </row>
    <row r="40" spans="1:28" x14ac:dyDescent="0.15">
      <c r="A40" s="6"/>
      <c r="B40" s="38" t="s">
        <v>190</v>
      </c>
      <c r="C40" s="105" t="s">
        <v>11</v>
      </c>
      <c r="D40" s="38"/>
      <c r="E40" s="38"/>
      <c r="F40" s="38"/>
      <c r="G40" s="38"/>
      <c r="H40" s="38"/>
      <c r="I40" s="38"/>
      <c r="J40" s="38"/>
      <c r="K40" s="38"/>
      <c r="L40" s="38"/>
      <c r="M40" s="39">
        <f>M39-M23</f>
        <v>0</v>
      </c>
      <c r="N40" s="39">
        <f>N39-N23</f>
        <v>0</v>
      </c>
      <c r="O40" s="39">
        <f>O39-O23</f>
        <v>0</v>
      </c>
      <c r="AB40" s="22"/>
    </row>
    <row r="42" spans="1:28" x14ac:dyDescent="0.15">
      <c r="A42" s="65">
        <v>1</v>
      </c>
      <c r="B42" s="18" t="s">
        <v>240</v>
      </c>
      <c r="C42" s="106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/>
      <c r="V42"/>
      <c r="W42"/>
      <c r="X42"/>
      <c r="Y42"/>
      <c r="Z42"/>
      <c r="AA42"/>
    </row>
    <row r="43" spans="1:28" outlineLevel="1" x14ac:dyDescent="0.15"/>
    <row r="44" spans="1:28" outlineLevel="1" x14ac:dyDescent="0.15">
      <c r="B44" s="22" t="s">
        <v>87</v>
      </c>
      <c r="C44" s="29" t="str">
        <f>CurrUnit</f>
        <v>ths RUB</v>
      </c>
      <c r="F44" s="14" t="s">
        <v>93</v>
      </c>
      <c r="L44" s="72"/>
      <c r="M44" s="72"/>
      <c r="N44" s="72"/>
      <c r="O44" s="74">
        <v>10000</v>
      </c>
      <c r="P44" s="72"/>
      <c r="Q44" s="72"/>
      <c r="R44" s="72"/>
      <c r="S44" s="72"/>
      <c r="T44" s="72"/>
      <c r="U44" s="72"/>
      <c r="AB44" s="22"/>
    </row>
    <row r="45" spans="1:28" outlineLevel="1" x14ac:dyDescent="0.15"/>
  </sheetData>
  <conditionalFormatting sqref="M7:T7">
    <cfRule type="expression" dxfId="15" priority="1">
      <formula>(#REF!&lt;=date_Valuation)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">
    <tabColor theme="4" tint="0.39997558519241921"/>
  </sheetPr>
  <dimension ref="A1:AJ37"/>
  <sheetViews>
    <sheetView showGridLines="0" zoomScaleNormal="100" workbookViewId="0">
      <pane xSplit="3" ySplit="7" topLeftCell="L11" activePane="bottomRight" state="frozen"/>
      <selection activeCell="B37" sqref="B37"/>
      <selection pane="topRight" activeCell="B37" sqref="B37"/>
      <selection pane="bottomLeft" activeCell="B37" sqref="B37"/>
      <selection pane="bottomRight" activeCell="M21" sqref="M21"/>
    </sheetView>
  </sheetViews>
  <sheetFormatPr baseColWidth="10" defaultColWidth="0" defaultRowHeight="13" outlineLevelRow="1" outlineLevelCol="1" x14ac:dyDescent="0.15"/>
  <cols>
    <col min="1" max="1" width="5.6640625" style="22" customWidth="1"/>
    <col min="2" max="2" width="54.5" style="22" customWidth="1"/>
    <col min="3" max="4" width="10.33203125" style="23" customWidth="1"/>
    <col min="5" max="5" width="22.33203125" style="22" customWidth="1"/>
    <col min="6" max="6" width="18.33203125" style="22" customWidth="1"/>
    <col min="7" max="11" width="11.33203125" style="22" customWidth="1" outlineLevel="1"/>
    <col min="12" max="17" width="11.33203125" style="22" customWidth="1"/>
    <col min="18" max="19" width="10.6640625" style="22" customWidth="1"/>
    <col min="20" max="20" width="11.6640625" style="22" customWidth="1"/>
    <col min="21" max="27" width="10.6640625" style="22" customWidth="1"/>
    <col min="28" max="28" width="9.33203125" customWidth="1"/>
    <col min="29" max="36" width="0" hidden="1" customWidth="1"/>
    <col min="37" max="16384" width="9.33203125" hidden="1"/>
  </cols>
  <sheetData>
    <row r="1" spans="1:27" ht="23" outlineLevel="1" x14ac:dyDescent="0.25">
      <c r="A1" s="8" t="s">
        <v>247</v>
      </c>
      <c r="F1" s="9"/>
      <c r="G1" s="9"/>
      <c r="H1" s="9"/>
      <c r="I1" s="9"/>
      <c r="J1" s="9"/>
      <c r="K1" s="9"/>
      <c r="U1"/>
      <c r="V1"/>
      <c r="W1"/>
      <c r="X1"/>
      <c r="Y1"/>
      <c r="Z1"/>
      <c r="AA1"/>
    </row>
    <row r="2" spans="1:27" s="19" customFormat="1" outlineLevel="1" x14ac:dyDescent="0.15">
      <c r="A2" s="24"/>
      <c r="B2" s="24"/>
      <c r="C2" s="24"/>
      <c r="D2" s="24"/>
      <c r="E2" s="22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7" outlineLevel="1" x14ac:dyDescent="0.15">
      <c r="A3" s="1"/>
      <c r="B3" s="1"/>
      <c r="C3" s="1"/>
      <c r="D3" s="1"/>
      <c r="F3" s="11"/>
      <c r="G3" s="11"/>
      <c r="H3" s="11"/>
      <c r="I3" s="11"/>
      <c r="J3" s="11"/>
      <c r="K3" s="11"/>
      <c r="M3" s="10"/>
      <c r="N3" s="10"/>
      <c r="O3" s="10"/>
      <c r="P3" s="10"/>
      <c r="Q3" s="10"/>
      <c r="R3" s="10"/>
      <c r="S3" s="10"/>
      <c r="T3" s="10"/>
      <c r="U3"/>
      <c r="V3"/>
      <c r="W3"/>
      <c r="X3"/>
      <c r="Y3"/>
      <c r="Z3"/>
      <c r="AA3"/>
    </row>
    <row r="4" spans="1:27" outlineLevel="1" x14ac:dyDescent="0.15">
      <c r="A4" s="1"/>
      <c r="B4" s="1"/>
      <c r="C4" s="1"/>
      <c r="D4" s="1"/>
      <c r="F4" s="11"/>
      <c r="G4" s="11"/>
      <c r="H4" s="11"/>
      <c r="I4" s="11"/>
      <c r="J4" s="11"/>
      <c r="K4" s="11"/>
      <c r="M4" s="12"/>
      <c r="N4" s="12"/>
      <c r="O4" s="12"/>
      <c r="P4" s="12"/>
      <c r="Q4" s="12"/>
      <c r="R4" s="12"/>
      <c r="S4" s="12"/>
      <c r="T4" s="12"/>
      <c r="U4"/>
      <c r="V4"/>
      <c r="W4"/>
      <c r="X4"/>
      <c r="Y4"/>
      <c r="Z4"/>
      <c r="AA4"/>
    </row>
    <row r="5" spans="1:27" outlineLevel="1" x14ac:dyDescent="0.15">
      <c r="A5" s="18"/>
      <c r="B5" s="2"/>
      <c r="C5" s="2"/>
      <c r="D5" s="2"/>
      <c r="F5" s="11"/>
      <c r="G5" s="11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/>
      <c r="V5"/>
      <c r="W5"/>
      <c r="X5"/>
      <c r="Y5"/>
      <c r="Z5"/>
      <c r="AA5"/>
    </row>
    <row r="6" spans="1:27" outlineLevel="1" x14ac:dyDescent="0.15">
      <c r="A6" s="3"/>
      <c r="B6" s="4"/>
      <c r="C6" s="4"/>
      <c r="D6" s="4"/>
      <c r="F6" s="11"/>
      <c r="G6" s="11"/>
      <c r="H6" s="11"/>
      <c r="I6" s="11"/>
      <c r="J6" s="11"/>
      <c r="K6" s="11"/>
      <c r="L6" s="13"/>
      <c r="M6" s="10"/>
      <c r="N6" s="10"/>
      <c r="O6" s="10"/>
      <c r="P6" s="10"/>
      <c r="Q6" s="10"/>
      <c r="R6" s="10"/>
      <c r="S6" s="10"/>
      <c r="T6" s="10"/>
      <c r="U6"/>
      <c r="V6"/>
      <c r="W6"/>
      <c r="X6"/>
      <c r="Y6"/>
      <c r="Z6"/>
      <c r="AA6"/>
    </row>
    <row r="7" spans="1:27" ht="14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>
        <f>NameOfPeriod</f>
        <v>2018</v>
      </c>
      <c r="N7" s="28">
        <f>NameOfPeriod</f>
        <v>2019</v>
      </c>
      <c r="O7" s="28">
        <f>NameOfPeriod</f>
        <v>2020</v>
      </c>
      <c r="P7" s="28"/>
      <c r="Q7" s="28"/>
      <c r="R7" s="28"/>
      <c r="S7" s="28"/>
      <c r="T7" s="28"/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B9" s="22" t="s">
        <v>97</v>
      </c>
      <c r="C9" s="23" t="str">
        <f>CurrUnit</f>
        <v>ths RUB</v>
      </c>
      <c r="M9" s="30">
        <v>5600603.4207021911</v>
      </c>
      <c r="N9" s="30">
        <v>5895372.0217917804</v>
      </c>
      <c r="O9" s="30">
        <v>6205654.7597808214</v>
      </c>
    </row>
    <row r="10" spans="1:27" x14ac:dyDescent="0.15">
      <c r="B10" s="22" t="s">
        <v>191</v>
      </c>
      <c r="C10" s="23" t="str">
        <f>CurrUnit</f>
        <v>ths RUB</v>
      </c>
      <c r="M10" s="61">
        <v>-4617598.0093440004</v>
      </c>
      <c r="N10" s="61">
        <v>-4809997.9264000002</v>
      </c>
      <c r="O10" s="61">
        <v>-5010414.5066666668</v>
      </c>
    </row>
    <row r="11" spans="1:27" ht="14" thickBot="1" x14ac:dyDescent="0.2">
      <c r="B11" s="84" t="s">
        <v>192</v>
      </c>
      <c r="C11" s="97" t="str">
        <f>CurrUnit</f>
        <v>ths RUB</v>
      </c>
      <c r="D11" s="85"/>
      <c r="E11" s="84"/>
      <c r="F11" s="87"/>
      <c r="G11" s="87"/>
      <c r="H11" s="87"/>
      <c r="I11" s="84"/>
      <c r="J11" s="84"/>
      <c r="K11" s="84"/>
      <c r="L11" s="84"/>
      <c r="M11" s="86">
        <f>M9+M10</f>
        <v>983005.4113581907</v>
      </c>
      <c r="N11" s="86">
        <f>N9+N10</f>
        <v>1085374.0953917801</v>
      </c>
      <c r="O11" s="86">
        <f>O9+O10</f>
        <v>1195240.2531141546</v>
      </c>
    </row>
    <row r="12" spans="1:27" x14ac:dyDescent="0.15">
      <c r="B12" s="88" t="s">
        <v>193</v>
      </c>
      <c r="C12" s="89" t="s">
        <v>3</v>
      </c>
      <c r="D12" s="89"/>
      <c r="E12" s="90"/>
      <c r="F12" s="91"/>
      <c r="G12" s="91"/>
      <c r="H12" s="91"/>
      <c r="I12" s="91"/>
      <c r="J12" s="91"/>
      <c r="K12" s="91"/>
      <c r="L12" s="91"/>
      <c r="M12" s="92">
        <f>M11/M9</f>
        <v>0.17551776791132689</v>
      </c>
      <c r="N12" s="92">
        <f>N11/N9</f>
        <v>0.18410612449558397</v>
      </c>
      <c r="O12" s="92">
        <f>O11/O9</f>
        <v>0.19260501903208832</v>
      </c>
    </row>
    <row r="13" spans="1:27" x14ac:dyDescent="0.15">
      <c r="B13" s="22" t="s">
        <v>194</v>
      </c>
      <c r="C13" s="23" t="str">
        <f>CurrUnit</f>
        <v>ths RUB</v>
      </c>
      <c r="E13" s="27"/>
      <c r="M13" s="30">
        <v>-100292</v>
      </c>
      <c r="N13" s="30">
        <v>-105018</v>
      </c>
      <c r="O13" s="30">
        <v>-109966</v>
      </c>
    </row>
    <row r="14" spans="1:27" x14ac:dyDescent="0.15">
      <c r="B14" s="22" t="s">
        <v>195</v>
      </c>
      <c r="C14" s="23" t="str">
        <f>CurrUnit</f>
        <v>ths RUB</v>
      </c>
      <c r="M14" s="30">
        <v>2000</v>
      </c>
      <c r="N14" s="30">
        <v>2500</v>
      </c>
      <c r="O14" s="30">
        <v>3000</v>
      </c>
    </row>
    <row r="15" spans="1:27" x14ac:dyDescent="0.15">
      <c r="B15" s="22" t="s">
        <v>196</v>
      </c>
      <c r="C15" s="23" t="str">
        <f>CurrUnit</f>
        <v>ths RUB</v>
      </c>
      <c r="M15" s="61">
        <v>-23000</v>
      </c>
      <c r="N15" s="61">
        <v>-21500</v>
      </c>
      <c r="O15" s="61">
        <v>-20000</v>
      </c>
    </row>
    <row r="16" spans="1:27" ht="14" thickBot="1" x14ac:dyDescent="0.2">
      <c r="B16" s="84" t="s">
        <v>197</v>
      </c>
      <c r="C16" s="97" t="str">
        <f>CurrUnit</f>
        <v>ths RUB</v>
      </c>
      <c r="D16" s="85"/>
      <c r="E16" s="84"/>
      <c r="F16" s="84"/>
      <c r="G16" s="84"/>
      <c r="H16" s="84"/>
      <c r="I16" s="84"/>
      <c r="J16" s="84"/>
      <c r="K16" s="84"/>
      <c r="L16" s="84"/>
      <c r="M16" s="86">
        <f>M11+M13+M14+M15</f>
        <v>861713.4113581907</v>
      </c>
      <c r="N16" s="86">
        <f>N11+N13+N14+N15</f>
        <v>961356.09539178014</v>
      </c>
      <c r="O16" s="86">
        <f>O11+O13+O14+O15</f>
        <v>1068274.2531141546</v>
      </c>
    </row>
    <row r="17" spans="1:28" x14ac:dyDescent="0.15">
      <c r="B17" s="88" t="s">
        <v>198</v>
      </c>
      <c r="C17" s="89" t="s">
        <v>3</v>
      </c>
      <c r="D17" s="89"/>
      <c r="E17" s="91"/>
      <c r="F17" s="91"/>
      <c r="G17" s="91"/>
      <c r="H17" s="91"/>
      <c r="I17" s="91"/>
      <c r="J17" s="91"/>
      <c r="K17" s="91"/>
      <c r="L17" s="91"/>
      <c r="M17" s="92">
        <f>M16/M9</f>
        <v>0.15386081581369154</v>
      </c>
      <c r="N17" s="92">
        <f>N16/N9</f>
        <v>0.16306962339920242</v>
      </c>
      <c r="O17" s="92">
        <f>O16/O9</f>
        <v>0.17214529239326956</v>
      </c>
    </row>
    <row r="18" spans="1:28" x14ac:dyDescent="0.15">
      <c r="B18" s="22" t="s">
        <v>199</v>
      </c>
      <c r="C18" s="23" t="str">
        <f t="shared" ref="C18:C23" si="0">CurrUnit</f>
        <v>ths RUB</v>
      </c>
      <c r="M18" s="30">
        <v>-291000</v>
      </c>
      <c r="N18" s="30">
        <v>-291000</v>
      </c>
      <c r="O18" s="30">
        <v>-291000</v>
      </c>
    </row>
    <row r="19" spans="1:28" ht="14" thickBot="1" x14ac:dyDescent="0.2">
      <c r="B19" s="84" t="s">
        <v>200</v>
      </c>
      <c r="C19" s="97" t="str">
        <f t="shared" si="0"/>
        <v>ths RUB</v>
      </c>
      <c r="D19" s="85"/>
      <c r="E19" s="84"/>
      <c r="F19" s="87"/>
      <c r="G19" s="87"/>
      <c r="H19" s="87"/>
      <c r="I19" s="84"/>
      <c r="J19" s="84"/>
      <c r="K19" s="84"/>
      <c r="L19" s="84"/>
      <c r="M19" s="86">
        <f>M16+M18</f>
        <v>570713.4113581907</v>
      </c>
      <c r="N19" s="86">
        <f>N16+N18</f>
        <v>670356.09539178014</v>
      </c>
      <c r="O19" s="86">
        <f>O16+O18</f>
        <v>777274.25311415456</v>
      </c>
    </row>
    <row r="20" spans="1:28" x14ac:dyDescent="0.15">
      <c r="B20" s="22" t="s">
        <v>201</v>
      </c>
      <c r="C20" s="23" t="str">
        <f t="shared" si="0"/>
        <v>ths RUB</v>
      </c>
      <c r="M20" s="30">
        <v>-235000</v>
      </c>
      <c r="N20" s="30">
        <v>-215000</v>
      </c>
      <c r="O20" s="30">
        <v>-200000</v>
      </c>
    </row>
    <row r="21" spans="1:28" ht="14" thickBot="1" x14ac:dyDescent="0.2">
      <c r="B21" s="84" t="s">
        <v>202</v>
      </c>
      <c r="C21" s="97" t="str">
        <f t="shared" si="0"/>
        <v>ths RUB</v>
      </c>
      <c r="D21" s="85"/>
      <c r="E21" s="84"/>
      <c r="F21" s="87"/>
      <c r="G21" s="87"/>
      <c r="H21" s="87"/>
      <c r="I21" s="84"/>
      <c r="J21" s="84"/>
      <c r="K21" s="84"/>
      <c r="L21" s="84"/>
      <c r="M21" s="86">
        <f>M19+M20</f>
        <v>335713.4113581907</v>
      </c>
      <c r="N21" s="86">
        <f>N19+N20</f>
        <v>455356.09539178014</v>
      </c>
      <c r="O21" s="86">
        <f>O19+O20</f>
        <v>577274.25311415456</v>
      </c>
    </row>
    <row r="22" spans="1:28" x14ac:dyDescent="0.15">
      <c r="B22" s="22" t="s">
        <v>203</v>
      </c>
      <c r="C22" s="23" t="str">
        <f t="shared" si="0"/>
        <v>ths RUB</v>
      </c>
      <c r="M22" s="30">
        <v>-140000</v>
      </c>
      <c r="N22" s="30">
        <v>-160000</v>
      </c>
      <c r="O22" s="30">
        <v>-210000</v>
      </c>
      <c r="P22" s="63"/>
    </row>
    <row r="23" spans="1:28" ht="14" thickBot="1" x14ac:dyDescent="0.2">
      <c r="B23" s="84" t="s">
        <v>180</v>
      </c>
      <c r="C23" s="97" t="str">
        <f t="shared" si="0"/>
        <v>ths RUB</v>
      </c>
      <c r="D23" s="85"/>
      <c r="E23" s="84"/>
      <c r="F23" s="87"/>
      <c r="G23" s="87"/>
      <c r="H23" s="87"/>
      <c r="I23" s="84"/>
      <c r="J23" s="84"/>
      <c r="K23" s="84"/>
      <c r="L23" s="84"/>
      <c r="M23" s="86">
        <f>M21+M22</f>
        <v>195713.4113581907</v>
      </c>
      <c r="N23" s="86">
        <f>N21+N22</f>
        <v>295356.09539178014</v>
      </c>
      <c r="O23" s="86">
        <f>O21+O22</f>
        <v>367274.25311415456</v>
      </c>
    </row>
    <row r="24" spans="1:28" x14ac:dyDescent="0.15">
      <c r="B24" s="88" t="s">
        <v>204</v>
      </c>
      <c r="C24" s="89" t="s">
        <v>3</v>
      </c>
      <c r="D24" s="89"/>
      <c r="E24" s="91"/>
      <c r="F24" s="91"/>
      <c r="G24" s="91"/>
      <c r="H24" s="91"/>
      <c r="I24" s="91"/>
      <c r="J24" s="91"/>
      <c r="K24" s="91"/>
      <c r="L24" s="91"/>
      <c r="M24" s="92">
        <f>M23/M9</f>
        <v>3.4945057997634942E-2</v>
      </c>
      <c r="N24" s="92">
        <f>N23/N9</f>
        <v>5.0099653473948631E-2</v>
      </c>
      <c r="O24" s="92">
        <f>O23/O9</f>
        <v>5.9183803696989161E-2</v>
      </c>
    </row>
    <row r="25" spans="1:28" x14ac:dyDescent="0.15">
      <c r="M25" s="63"/>
      <c r="N25" s="63"/>
      <c r="O25" s="63"/>
    </row>
    <row r="27" spans="1:28" x14ac:dyDescent="0.15">
      <c r="A27" s="65">
        <v>1</v>
      </c>
      <c r="B27" s="18" t="s">
        <v>240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/>
      <c r="V27"/>
      <c r="W27"/>
      <c r="X27"/>
      <c r="Y27"/>
      <c r="Z27"/>
      <c r="AA27"/>
    </row>
    <row r="28" spans="1:28" outlineLevel="1" x14ac:dyDescent="0.15"/>
    <row r="29" spans="1:28" outlineLevel="1" x14ac:dyDescent="0.15">
      <c r="B29" s="22" t="s">
        <v>86</v>
      </c>
      <c r="C29" s="29" t="str">
        <f>CurrUnit</f>
        <v>ths RUB</v>
      </c>
      <c r="F29" s="14" t="s">
        <v>92</v>
      </c>
      <c r="L29" s="72"/>
      <c r="M29" s="72"/>
      <c r="N29" s="72"/>
      <c r="O29" s="73">
        <f>-His_PL!O15</f>
        <v>20000</v>
      </c>
      <c r="P29" s="72"/>
      <c r="Q29" s="72"/>
      <c r="R29" s="72"/>
      <c r="S29" s="72"/>
      <c r="T29" s="72"/>
      <c r="U29" s="72"/>
      <c r="AB29" s="22"/>
    </row>
    <row r="30" spans="1:28" outlineLevel="1" x14ac:dyDescent="0.15">
      <c r="B30" s="22" t="s">
        <v>88</v>
      </c>
      <c r="C30" s="29" t="str">
        <f>CurrUnit</f>
        <v>ths RUB</v>
      </c>
      <c r="F30" s="14" t="s">
        <v>94</v>
      </c>
      <c r="L30" s="72"/>
      <c r="M30" s="72"/>
      <c r="N30" s="72"/>
      <c r="O30" s="73">
        <f>-His_PL!O22</f>
        <v>210000</v>
      </c>
      <c r="P30" s="72"/>
      <c r="Q30" s="72"/>
      <c r="R30" s="72"/>
      <c r="S30" s="72"/>
      <c r="T30" s="72"/>
      <c r="U30" s="72"/>
    </row>
    <row r="31" spans="1:28" outlineLevel="1" x14ac:dyDescent="0.15">
      <c r="B31" s="22" t="s">
        <v>89</v>
      </c>
      <c r="C31" s="29" t="str">
        <f>CurrUnit</f>
        <v>ths RUB</v>
      </c>
      <c r="F31" s="14" t="s">
        <v>95</v>
      </c>
      <c r="L31" s="72"/>
      <c r="M31" s="72"/>
      <c r="N31" s="72"/>
      <c r="O31" s="74">
        <v>17409.600000000002</v>
      </c>
      <c r="P31" s="72"/>
      <c r="Q31" s="72"/>
      <c r="R31" s="72"/>
      <c r="S31" s="72"/>
      <c r="T31" s="72"/>
      <c r="U31" s="72"/>
    </row>
    <row r="32" spans="1:28" outlineLevel="1" x14ac:dyDescent="0.15"/>
    <row r="33" spans="2:15" outlineLevel="1" x14ac:dyDescent="0.15">
      <c r="B33" s="22" t="s">
        <v>249</v>
      </c>
    </row>
    <row r="34" spans="2:15" outlineLevel="1" x14ac:dyDescent="0.15">
      <c r="B34" s="26" t="s">
        <v>100</v>
      </c>
      <c r="C34" s="23" t="str">
        <f>CurrUnit</f>
        <v>ths RUB</v>
      </c>
      <c r="O34" s="74">
        <v>3960000</v>
      </c>
    </row>
    <row r="35" spans="2:15" outlineLevel="1" x14ac:dyDescent="0.15">
      <c r="B35" s="26" t="s">
        <v>101</v>
      </c>
      <c r="C35" s="23" t="str">
        <f>CurrUnit</f>
        <v>ths RUB</v>
      </c>
      <c r="O35" s="74">
        <v>880000</v>
      </c>
    </row>
    <row r="36" spans="2:15" outlineLevel="1" x14ac:dyDescent="0.15">
      <c r="B36" s="26" t="s">
        <v>104</v>
      </c>
      <c r="C36" s="23" t="str">
        <f>CurrUnit</f>
        <v>ths RUB</v>
      </c>
      <c r="O36" s="74">
        <v>1365654.7597808216</v>
      </c>
    </row>
    <row r="37" spans="2:15" outlineLevel="1" x14ac:dyDescent="0.15"/>
  </sheetData>
  <conditionalFormatting sqref="M7:T7">
    <cfRule type="expression" dxfId="14" priority="1">
      <formula>(#REF!&lt;=date_Valuation)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H25" sqref="H25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61"/>
  <sheetViews>
    <sheetView showGridLines="0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7" sqref="P7"/>
    </sheetView>
  </sheetViews>
  <sheetFormatPr baseColWidth="10" defaultColWidth="0" defaultRowHeight="13" outlineLevelRow="1" outlineLevelCol="1" x14ac:dyDescent="0.15"/>
  <cols>
    <col min="1" max="1" width="5.6640625" style="22" customWidth="1"/>
    <col min="2" max="2" width="41.83203125" style="22" customWidth="1"/>
    <col min="3" max="4" width="10.33203125" style="23" customWidth="1"/>
    <col min="5" max="5" width="32.1640625" style="22" customWidth="1"/>
    <col min="6" max="6" width="11.33203125" style="22" customWidth="1"/>
    <col min="7" max="11" width="11.33203125" style="22" hidden="1" customWidth="1" outlineLevel="1"/>
    <col min="12" max="12" width="11.33203125" style="22" customWidth="1" collapsed="1"/>
    <col min="13" max="17" width="11.33203125" style="22" customWidth="1"/>
    <col min="18" max="18" width="10.33203125" style="22" bestFit="1" customWidth="1"/>
    <col min="19" max="19" width="10.6640625" style="22" customWidth="1"/>
    <col min="20" max="20" width="11.6640625" style="22" customWidth="1"/>
    <col min="21" max="27" width="10.6640625" style="22" customWidth="1"/>
    <col min="28" max="28" width="9.33203125" customWidth="1"/>
    <col min="29" max="36" width="0" hidden="1" customWidth="1"/>
    <col min="37" max="16384" width="9.33203125" hidden="1"/>
  </cols>
  <sheetData>
    <row r="1" spans="1:27" ht="23" x14ac:dyDescent="0.25">
      <c r="A1" s="8" t="s">
        <v>97</v>
      </c>
      <c r="F1" s="9"/>
      <c r="G1" s="9"/>
      <c r="H1" s="9"/>
      <c r="I1" s="9"/>
      <c r="J1" s="9"/>
      <c r="K1" s="9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9" customForma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27" outlineLevel="1" x14ac:dyDescent="0.15">
      <c r="A3" s="1"/>
      <c r="B3" s="1" t="s">
        <v>308</v>
      </c>
      <c r="C3" s="1"/>
      <c r="D3" s="1"/>
      <c r="E3" s="24"/>
      <c r="F3" s="11"/>
      <c r="G3" s="11"/>
      <c r="H3" s="11"/>
      <c r="I3" s="11"/>
      <c r="J3" s="11"/>
      <c r="K3" s="1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outlineLevel="1" x14ac:dyDescent="0.15">
      <c r="A4" s="1"/>
      <c r="B4" s="1" t="s">
        <v>177</v>
      </c>
      <c r="C4" s="1"/>
      <c r="D4" s="1"/>
      <c r="E4" s="24"/>
      <c r="F4" s="11"/>
      <c r="G4" s="11"/>
      <c r="H4" s="11"/>
      <c r="I4" s="11"/>
      <c r="J4" s="11"/>
      <c r="K4" s="11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outlineLevel="1" x14ac:dyDescent="0.15">
      <c r="A5" s="18"/>
      <c r="B5" s="2"/>
      <c r="C5" s="2"/>
      <c r="D5" s="2"/>
      <c r="E5" s="24"/>
      <c r="F5" s="11"/>
      <c r="G5" s="11"/>
      <c r="H5" s="11"/>
      <c r="I5" s="11"/>
      <c r="J5" s="11"/>
      <c r="K5" s="11"/>
      <c r="L5" s="1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outlineLevel="1" x14ac:dyDescent="0.15">
      <c r="A6" s="3"/>
      <c r="B6" s="4"/>
      <c r="C6" s="4"/>
      <c r="D6" s="4"/>
      <c r="E6" s="24"/>
      <c r="F6" s="11"/>
      <c r="G6" s="11"/>
      <c r="H6" s="11"/>
      <c r="I6" s="11"/>
      <c r="J6" s="11"/>
      <c r="K6" s="11"/>
      <c r="L6" s="13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ht="15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 t="str">
        <f>IF(Assumptions!M31=1,"F ","A ") &amp; NameOfPeriod</f>
        <v>A 2018</v>
      </c>
      <c r="N7" s="28" t="str">
        <f>IF(Assumptions!N31=1,"F ","A ") &amp; NameOfPeriod</f>
        <v>A 2019</v>
      </c>
      <c r="O7" s="28" t="str">
        <f>IF(Assumptions!O31=1,"F ","A ") &amp; NameOfPeriod</f>
        <v>A 2020</v>
      </c>
      <c r="P7" s="28" t="str">
        <f>IF(Assumptions!P31=1,"F ","A ") &amp; NameOfPeriod</f>
        <v>F 2021</v>
      </c>
      <c r="Q7" s="28" t="str">
        <f>IF(Assumptions!Q31=1,"F ","A ") &amp; NameOfPeriod</f>
        <v>F 2022</v>
      </c>
      <c r="R7" s="28" t="str">
        <f>IF(Assumptions!R31=1,"F ","A ") &amp; NameOfPeriod</f>
        <v>F 2023</v>
      </c>
      <c r="S7" s="28" t="str">
        <f>IF(Assumptions!S31=1,"F ","A ") &amp; NameOfPeriod</f>
        <v>F 2024</v>
      </c>
      <c r="T7" s="28" t="str">
        <f>IF(Assumptions!T31=1,"F ","A ") &amp; NameOfPeriod</f>
        <v>F 2025</v>
      </c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A9" s="64">
        <f>FLOOR(MAX($A$1:A8)+1,1)</f>
        <v>1</v>
      </c>
      <c r="B9" s="16" t="str">
        <f>Assumptions!B83</f>
        <v>Revenue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/>
      <c r="V9"/>
      <c r="W9"/>
      <c r="X9"/>
      <c r="Y9"/>
      <c r="Z9"/>
      <c r="AA9"/>
    </row>
    <row r="10" spans="1:27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/>
      <c r="V10"/>
      <c r="W10"/>
      <c r="X10"/>
      <c r="Y10"/>
      <c r="Z10"/>
      <c r="AA10"/>
    </row>
    <row r="11" spans="1:27" x14ac:dyDescent="0.15">
      <c r="A11" s="65">
        <f>MAX($A$1:A10)+0.1</f>
        <v>1.1000000000000001</v>
      </c>
      <c r="B11" s="18" t="s">
        <v>372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/>
      <c r="V11"/>
      <c r="W11"/>
      <c r="X11"/>
      <c r="Y11"/>
      <c r="Z11"/>
      <c r="AA11"/>
    </row>
    <row r="12" spans="1:27" x14ac:dyDescent="0.15">
      <c r="U12"/>
      <c r="V12"/>
      <c r="W12"/>
      <c r="X12"/>
      <c r="Y12"/>
      <c r="Z12"/>
      <c r="AA12"/>
    </row>
    <row r="13" spans="1:27" x14ac:dyDescent="0.15">
      <c r="B13" s="96" t="s">
        <v>98</v>
      </c>
      <c r="C13" s="142"/>
      <c r="D13" s="142"/>
      <c r="E13" s="143"/>
      <c r="F13" s="143"/>
      <c r="G13" s="143"/>
      <c r="H13" s="143"/>
      <c r="I13" s="143"/>
      <c r="J13" s="143"/>
      <c r="K13" s="143"/>
      <c r="L13" s="14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15">
      <c r="B14" s="22" t="s">
        <v>99</v>
      </c>
      <c r="U14"/>
      <c r="V14"/>
      <c r="W14"/>
      <c r="X14"/>
      <c r="Y14"/>
      <c r="Z14"/>
      <c r="AA14"/>
    </row>
    <row r="15" spans="1:27" x14ac:dyDescent="0.15">
      <c r="B15" s="26" t="s">
        <v>100</v>
      </c>
      <c r="C15" s="23" t="s">
        <v>260</v>
      </c>
      <c r="O15" s="42">
        <f t="shared" ref="O15:T15" si="0">W1OilPipesCapacity</f>
        <v>130</v>
      </c>
      <c r="P15" s="42">
        <f t="shared" si="0"/>
        <v>130</v>
      </c>
      <c r="Q15" s="42">
        <f t="shared" si="0"/>
        <v>130</v>
      </c>
      <c r="R15" s="42">
        <f t="shared" si="0"/>
        <v>157.5</v>
      </c>
      <c r="S15" s="42">
        <f t="shared" si="0"/>
        <v>185</v>
      </c>
      <c r="T15" s="42">
        <f t="shared" si="0"/>
        <v>185</v>
      </c>
    </row>
    <row r="16" spans="1:27" x14ac:dyDescent="0.15">
      <c r="B16" s="26" t="s">
        <v>101</v>
      </c>
      <c r="C16" s="23" t="s">
        <v>260</v>
      </c>
      <c r="O16" s="42">
        <f t="shared" ref="O16:T16" si="1">W1WaterPipesCapacity</f>
        <v>90</v>
      </c>
      <c r="P16" s="42">
        <f t="shared" si="1"/>
        <v>90</v>
      </c>
      <c r="Q16" s="42">
        <f t="shared" si="1"/>
        <v>90</v>
      </c>
      <c r="R16" s="42">
        <f t="shared" si="1"/>
        <v>90</v>
      </c>
      <c r="S16" s="42">
        <f t="shared" si="1"/>
        <v>90</v>
      </c>
      <c r="T16" s="42">
        <f t="shared" si="1"/>
        <v>90</v>
      </c>
    </row>
    <row r="17" spans="2:27" x14ac:dyDescent="0.15">
      <c r="B17" s="22" t="s">
        <v>102</v>
      </c>
    </row>
    <row r="18" spans="2:27" x14ac:dyDescent="0.15">
      <c r="B18" s="26" t="s">
        <v>100</v>
      </c>
      <c r="C18" s="23" t="s">
        <v>260</v>
      </c>
      <c r="O18" s="42">
        <f t="shared" ref="O18:T18" si="2">W2OilPipesCapacity</f>
        <v>110</v>
      </c>
      <c r="P18" s="42">
        <f t="shared" si="2"/>
        <v>110</v>
      </c>
      <c r="Q18" s="42">
        <f t="shared" si="2"/>
        <v>110</v>
      </c>
      <c r="R18" s="42">
        <f t="shared" si="2"/>
        <v>137.5</v>
      </c>
      <c r="S18" s="42">
        <f t="shared" si="2"/>
        <v>165</v>
      </c>
      <c r="T18" s="42">
        <f t="shared" si="2"/>
        <v>165</v>
      </c>
    </row>
    <row r="19" spans="2:27" x14ac:dyDescent="0.15">
      <c r="B19" s="22" t="s">
        <v>103</v>
      </c>
    </row>
    <row r="20" spans="2:27" x14ac:dyDescent="0.15">
      <c r="B20" s="26" t="s">
        <v>104</v>
      </c>
      <c r="C20" s="23" t="s">
        <v>260</v>
      </c>
      <c r="O20" s="42">
        <f t="shared" ref="O20:T20" si="3">W3RolledCapacity</f>
        <v>100</v>
      </c>
      <c r="P20" s="42">
        <f t="shared" si="3"/>
        <v>100</v>
      </c>
      <c r="Q20" s="42">
        <f t="shared" si="3"/>
        <v>135</v>
      </c>
      <c r="R20" s="42">
        <f t="shared" si="3"/>
        <v>170</v>
      </c>
      <c r="S20" s="42">
        <f t="shared" si="3"/>
        <v>170</v>
      </c>
      <c r="T20" s="42">
        <f t="shared" si="3"/>
        <v>170</v>
      </c>
    </row>
    <row r="21" spans="2:27" x14ac:dyDescent="0.15">
      <c r="B21"/>
      <c r="C21" s="20"/>
      <c r="D21" s="20"/>
      <c r="E21"/>
      <c r="F21"/>
      <c r="G21"/>
      <c r="H21"/>
      <c r="I21"/>
      <c r="J21"/>
      <c r="K21"/>
      <c r="L21"/>
    </row>
    <row r="22" spans="2:27" x14ac:dyDescent="0.15">
      <c r="B22" s="96" t="s">
        <v>98</v>
      </c>
      <c r="C22" s="164"/>
      <c r="D22" s="164"/>
      <c r="E22" s="124"/>
      <c r="F22" s="124"/>
      <c r="G22" s="124"/>
      <c r="H22" s="124"/>
      <c r="I22" s="124"/>
      <c r="J22" s="124"/>
      <c r="K22" s="124"/>
      <c r="L22" s="124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x14ac:dyDescent="0.15">
      <c r="B23" s="22" t="s">
        <v>99</v>
      </c>
      <c r="U23"/>
      <c r="V23"/>
      <c r="W23"/>
      <c r="X23"/>
      <c r="Y23"/>
      <c r="Z23"/>
      <c r="AA23"/>
    </row>
    <row r="24" spans="2:27" x14ac:dyDescent="0.15">
      <c r="B24" s="26" t="s">
        <v>100</v>
      </c>
      <c r="C24" s="23" t="s">
        <v>3</v>
      </c>
      <c r="O24" s="158">
        <f>O15/O29</f>
        <v>0.54166666666666663</v>
      </c>
      <c r="P24" s="158">
        <f t="shared" ref="P24:T24" si="4">P15/P29</f>
        <v>0.54166666666666663</v>
      </c>
      <c r="Q24" s="158">
        <f t="shared" si="4"/>
        <v>0.54166666666666663</v>
      </c>
      <c r="R24" s="158">
        <f t="shared" si="4"/>
        <v>0.53389830508474578</v>
      </c>
      <c r="S24" s="158">
        <f t="shared" si="4"/>
        <v>0.52857142857142858</v>
      </c>
      <c r="T24" s="158">
        <f t="shared" si="4"/>
        <v>0.52857142857142858</v>
      </c>
    </row>
    <row r="25" spans="2:27" x14ac:dyDescent="0.15">
      <c r="B25" s="22" t="s">
        <v>102</v>
      </c>
    </row>
    <row r="26" spans="2:27" x14ac:dyDescent="0.15">
      <c r="B26" s="26" t="s">
        <v>100</v>
      </c>
      <c r="C26" s="23" t="s">
        <v>3</v>
      </c>
      <c r="O26" s="158">
        <f>O18/O29</f>
        <v>0.45833333333333331</v>
      </c>
      <c r="P26" s="158">
        <f t="shared" ref="P26:T26" si="5">P18/P29</f>
        <v>0.45833333333333331</v>
      </c>
      <c r="Q26" s="158">
        <f t="shared" si="5"/>
        <v>0.45833333333333331</v>
      </c>
      <c r="R26" s="158">
        <f t="shared" si="5"/>
        <v>0.46610169491525422</v>
      </c>
      <c r="S26" s="158">
        <f t="shared" si="5"/>
        <v>0.47142857142857142</v>
      </c>
      <c r="T26" s="158">
        <f t="shared" si="5"/>
        <v>0.47142857142857142</v>
      </c>
    </row>
    <row r="27" spans="2:27" x14ac:dyDescent="0.15">
      <c r="B27"/>
    </row>
    <row r="28" spans="2:27" x14ac:dyDescent="0.15">
      <c r="B28" s="96" t="s">
        <v>373</v>
      </c>
    </row>
    <row r="29" spans="2:27" x14ac:dyDescent="0.15">
      <c r="B29" s="26" t="s">
        <v>100</v>
      </c>
      <c r="C29" s="23" t="s">
        <v>260</v>
      </c>
      <c r="O29" s="42">
        <f>SUMIF($B$15:$B$20,$B29,O$15:O$20)</f>
        <v>240</v>
      </c>
      <c r="P29" s="42">
        <f t="shared" ref="P29:T31" si="6">SUMIF($B$15:$B$20,$B29,P$15:P$20)</f>
        <v>240</v>
      </c>
      <c r="Q29" s="42">
        <f t="shared" si="6"/>
        <v>240</v>
      </c>
      <c r="R29" s="42">
        <f t="shared" si="6"/>
        <v>295</v>
      </c>
      <c r="S29" s="42">
        <f t="shared" si="6"/>
        <v>350</v>
      </c>
      <c r="T29" s="42">
        <f t="shared" si="6"/>
        <v>350</v>
      </c>
    </row>
    <row r="30" spans="2:27" x14ac:dyDescent="0.15">
      <c r="B30" s="26" t="s">
        <v>101</v>
      </c>
      <c r="C30" s="23" t="s">
        <v>260</v>
      </c>
      <c r="O30" s="42">
        <f t="shared" ref="O30:O31" si="7">SUMIF($B$15:$B$20,$B30,O$15:O$20)</f>
        <v>90</v>
      </c>
      <c r="P30" s="42">
        <f t="shared" si="6"/>
        <v>90</v>
      </c>
      <c r="Q30" s="42">
        <f t="shared" si="6"/>
        <v>90</v>
      </c>
      <c r="R30" s="42">
        <f t="shared" si="6"/>
        <v>90</v>
      </c>
      <c r="S30" s="42">
        <f t="shared" si="6"/>
        <v>90</v>
      </c>
      <c r="T30" s="42">
        <f t="shared" si="6"/>
        <v>90</v>
      </c>
    </row>
    <row r="31" spans="2:27" x14ac:dyDescent="0.15">
      <c r="B31" s="26" t="s">
        <v>104</v>
      </c>
      <c r="C31" s="23" t="s">
        <v>260</v>
      </c>
      <c r="O31" s="42">
        <f t="shared" si="7"/>
        <v>100</v>
      </c>
      <c r="P31" s="42">
        <f t="shared" si="6"/>
        <v>100</v>
      </c>
      <c r="Q31" s="42">
        <f t="shared" si="6"/>
        <v>135</v>
      </c>
      <c r="R31" s="42">
        <f t="shared" si="6"/>
        <v>170</v>
      </c>
      <c r="S31" s="42">
        <f t="shared" si="6"/>
        <v>170</v>
      </c>
      <c r="T31" s="42">
        <f t="shared" si="6"/>
        <v>170</v>
      </c>
    </row>
    <row r="33" spans="2:20" x14ac:dyDescent="0.15">
      <c r="B33" s="96" t="s">
        <v>248</v>
      </c>
    </row>
    <row r="34" spans="2:20" x14ac:dyDescent="0.15">
      <c r="B34" s="22" t="s">
        <v>100</v>
      </c>
      <c r="C34" s="23" t="s">
        <v>260</v>
      </c>
      <c r="O34" s="42">
        <f>OilPipesMaxSales</f>
        <v>220</v>
      </c>
      <c r="P34" s="43">
        <f>O34*(1+OilPipesSalesGrRate)</f>
        <v>224.4</v>
      </c>
      <c r="Q34" s="42">
        <f>P34*(1+OilPipesSalesGrRate)</f>
        <v>269.27999999999997</v>
      </c>
      <c r="R34" s="42">
        <f>Q34*(1+OilPipesSalesGrRate)</f>
        <v>282.74399999999997</v>
      </c>
      <c r="S34" s="42">
        <f>R34*(1+OilPipesSalesGrRate)</f>
        <v>291.22631999999999</v>
      </c>
      <c r="T34" s="42">
        <f>S34*(1+OilPipesSalesGrRate)</f>
        <v>291.22631999999999</v>
      </c>
    </row>
    <row r="35" spans="2:20" x14ac:dyDescent="0.15">
      <c r="B35" s="22" t="s">
        <v>101</v>
      </c>
      <c r="C35" s="23" t="s">
        <v>260</v>
      </c>
      <c r="O35" s="42">
        <f>WaterPipesMaxSales</f>
        <v>80</v>
      </c>
      <c r="P35" s="43">
        <f>O35*(1+WaterPipesSalesGrRate)</f>
        <v>82.4</v>
      </c>
      <c r="Q35" s="42">
        <f>P35*(1+WaterPipesSalesGrRate)</f>
        <v>98.88000000000001</v>
      </c>
      <c r="R35" s="42">
        <f>Q35*(1+WaterPipesSalesGrRate)</f>
        <v>103.82400000000001</v>
      </c>
      <c r="S35" s="42">
        <f>R35*(1+WaterPipesSalesGrRate)</f>
        <v>106.93872000000002</v>
      </c>
      <c r="T35" s="42">
        <f>S35*(1+WaterPipesSalesGrRate)</f>
        <v>106.93872000000002</v>
      </c>
    </row>
    <row r="36" spans="2:20" x14ac:dyDescent="0.15">
      <c r="B36" s="22" t="s">
        <v>104</v>
      </c>
      <c r="C36" s="23" t="s">
        <v>260</v>
      </c>
      <c r="O36" s="42">
        <f>RolledMaxSales</f>
        <v>90</v>
      </c>
      <c r="P36" s="43">
        <f>O36*(1+RolledSalesGrRateGrRate)</f>
        <v>91.8</v>
      </c>
      <c r="Q36" s="42">
        <f>P36*(1+RolledSalesGrRateGrRate)</f>
        <v>96.39</v>
      </c>
      <c r="R36" s="42">
        <f>Q36*(1+RolledSalesGrRateGrRate)</f>
        <v>115.66799999999999</v>
      </c>
      <c r="S36" s="42">
        <f>R36*(1+RolledSalesGrRateGrRate)</f>
        <v>121.45139999999999</v>
      </c>
      <c r="T36" s="42">
        <f>S36*(1+RolledSalesGrRateGrRate)</f>
        <v>125.09494199999999</v>
      </c>
    </row>
    <row r="38" spans="2:20" x14ac:dyDescent="0.15">
      <c r="B38" s="24" t="s">
        <v>374</v>
      </c>
    </row>
    <row r="39" spans="2:20" x14ac:dyDescent="0.15">
      <c r="B39" s="22" t="s">
        <v>100</v>
      </c>
      <c r="C39" s="23" t="s">
        <v>260</v>
      </c>
      <c r="O39" s="42">
        <f>MIN(O29,O34)</f>
        <v>220</v>
      </c>
      <c r="P39" s="42">
        <f t="shared" ref="P39:T39" si="8">MIN(P29,P34)</f>
        <v>224.4</v>
      </c>
      <c r="Q39" s="42">
        <f t="shared" si="8"/>
        <v>240</v>
      </c>
      <c r="R39" s="42">
        <f t="shared" si="8"/>
        <v>282.74399999999997</v>
      </c>
      <c r="S39" s="42">
        <f t="shared" si="8"/>
        <v>291.22631999999999</v>
      </c>
      <c r="T39" s="42">
        <f t="shared" si="8"/>
        <v>291.22631999999999</v>
      </c>
    </row>
    <row r="40" spans="2:20" x14ac:dyDescent="0.15">
      <c r="B40" s="22" t="s">
        <v>101</v>
      </c>
      <c r="C40" s="23" t="s">
        <v>260</v>
      </c>
      <c r="O40" s="42">
        <f t="shared" ref="O40:T40" si="9">MIN(O30,O35)</f>
        <v>80</v>
      </c>
      <c r="P40" s="42">
        <f t="shared" si="9"/>
        <v>82.4</v>
      </c>
      <c r="Q40" s="42">
        <f t="shared" si="9"/>
        <v>90</v>
      </c>
      <c r="R40" s="42">
        <f t="shared" si="9"/>
        <v>90</v>
      </c>
      <c r="S40" s="42">
        <f t="shared" si="9"/>
        <v>90</v>
      </c>
      <c r="T40" s="42">
        <f t="shared" si="9"/>
        <v>90</v>
      </c>
    </row>
    <row r="41" spans="2:20" x14ac:dyDescent="0.15">
      <c r="B41" s="22" t="s">
        <v>104</v>
      </c>
      <c r="C41" s="23" t="s">
        <v>260</v>
      </c>
      <c r="O41" s="42">
        <f t="shared" ref="O41:T41" si="10">MIN(O31,O36)</f>
        <v>90</v>
      </c>
      <c r="P41" s="42">
        <f t="shared" si="10"/>
        <v>91.8</v>
      </c>
      <c r="Q41" s="42">
        <f t="shared" si="10"/>
        <v>96.39</v>
      </c>
      <c r="R41" s="42">
        <f t="shared" si="10"/>
        <v>115.66799999999999</v>
      </c>
      <c r="S41" s="42">
        <f t="shared" si="10"/>
        <v>121.45139999999999</v>
      </c>
      <c r="T41" s="42">
        <f t="shared" si="10"/>
        <v>125.09494199999999</v>
      </c>
    </row>
    <row r="42" spans="2:20" ht="14" thickBot="1" x14ac:dyDescent="0.2">
      <c r="B42" s="113" t="s">
        <v>375</v>
      </c>
      <c r="C42" s="140" t="s">
        <v>260</v>
      </c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>
        <f>SUM(O39:O41)</f>
        <v>390</v>
      </c>
      <c r="P42" s="113">
        <f t="shared" ref="P42:T42" si="11">SUM(P39:P41)</f>
        <v>398.6</v>
      </c>
      <c r="Q42" s="113">
        <f t="shared" si="11"/>
        <v>426.39</v>
      </c>
      <c r="R42" s="113">
        <f t="shared" si="11"/>
        <v>488.41199999999998</v>
      </c>
      <c r="S42" s="113">
        <f t="shared" si="11"/>
        <v>502.67771999999997</v>
      </c>
      <c r="T42" s="113">
        <f t="shared" si="11"/>
        <v>506.32126199999999</v>
      </c>
    </row>
    <row r="44" spans="2:20" x14ac:dyDescent="0.15">
      <c r="B44" s="24" t="s">
        <v>376</v>
      </c>
    </row>
    <row r="45" spans="2:20" x14ac:dyDescent="0.15">
      <c r="B45" s="22" t="s">
        <v>100</v>
      </c>
      <c r="C45" s="23" t="s">
        <v>3</v>
      </c>
      <c r="O45" s="158">
        <f>O39/O29</f>
        <v>0.91666666666666663</v>
      </c>
      <c r="P45" s="158">
        <f t="shared" ref="P45:T45" si="12">P39/P29</f>
        <v>0.93500000000000005</v>
      </c>
      <c r="Q45" s="158">
        <f t="shared" si="12"/>
        <v>1</v>
      </c>
      <c r="R45" s="158">
        <f t="shared" si="12"/>
        <v>0.9584542372881355</v>
      </c>
      <c r="S45" s="158">
        <f t="shared" si="12"/>
        <v>0.83207520000000001</v>
      </c>
      <c r="T45" s="158">
        <f t="shared" si="12"/>
        <v>0.83207520000000001</v>
      </c>
    </row>
    <row r="46" spans="2:20" x14ac:dyDescent="0.15">
      <c r="B46" s="22" t="s">
        <v>101</v>
      </c>
      <c r="C46" s="23" t="s">
        <v>3</v>
      </c>
      <c r="O46" s="158">
        <f t="shared" ref="O46:T46" si="13">O40/O30</f>
        <v>0.88888888888888884</v>
      </c>
      <c r="P46" s="158">
        <f t="shared" si="13"/>
        <v>0.91555555555555557</v>
      </c>
      <c r="Q46" s="158">
        <f t="shared" si="13"/>
        <v>1</v>
      </c>
      <c r="R46" s="158">
        <f t="shared" si="13"/>
        <v>1</v>
      </c>
      <c r="S46" s="158">
        <f t="shared" si="13"/>
        <v>1</v>
      </c>
      <c r="T46" s="158">
        <f t="shared" si="13"/>
        <v>1</v>
      </c>
    </row>
    <row r="47" spans="2:20" x14ac:dyDescent="0.15">
      <c r="B47" s="22" t="s">
        <v>104</v>
      </c>
      <c r="C47" s="23" t="s">
        <v>3</v>
      </c>
      <c r="O47" s="158">
        <f t="shared" ref="O47:T47" si="14">O41/O31</f>
        <v>0.9</v>
      </c>
      <c r="P47" s="158">
        <f t="shared" si="14"/>
        <v>0.91799999999999993</v>
      </c>
      <c r="Q47" s="158">
        <f t="shared" si="14"/>
        <v>0.71399999999999997</v>
      </c>
      <c r="R47" s="158">
        <f t="shared" si="14"/>
        <v>0.6804</v>
      </c>
      <c r="S47" s="158">
        <f t="shared" si="14"/>
        <v>0.71441999999999994</v>
      </c>
      <c r="T47" s="158">
        <f t="shared" si="14"/>
        <v>0.73585259999999997</v>
      </c>
    </row>
    <row r="48" spans="2:20" ht="14" thickBot="1" x14ac:dyDescent="0.2">
      <c r="B48" s="113" t="s">
        <v>375</v>
      </c>
      <c r="C48" s="140" t="s">
        <v>3</v>
      </c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59">
        <f>O42/SUM(O29:O31)</f>
        <v>0.90697674418604646</v>
      </c>
      <c r="P48" s="159">
        <f t="shared" ref="P48:T48" si="15">P42/SUM(P29:P31)</f>
        <v>0.92697674418604659</v>
      </c>
      <c r="Q48" s="159">
        <f t="shared" si="15"/>
        <v>0.9169677419354838</v>
      </c>
      <c r="R48" s="159">
        <f t="shared" si="15"/>
        <v>0.88002162162162156</v>
      </c>
      <c r="S48" s="159">
        <f t="shared" si="15"/>
        <v>0.82406183606557371</v>
      </c>
      <c r="T48" s="159">
        <f t="shared" si="15"/>
        <v>0.83003485573770486</v>
      </c>
    </row>
    <row r="50" spans="1:27" x14ac:dyDescent="0.15">
      <c r="A50" s="65">
        <f>MAX($A$1:A49)+0.1</f>
        <v>1.2000000000000002</v>
      </c>
      <c r="B50" s="18" t="s">
        <v>377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/>
      <c r="V50"/>
      <c r="W50"/>
      <c r="X50"/>
      <c r="Y50"/>
      <c r="Z50"/>
      <c r="AA50"/>
    </row>
    <row r="52" spans="1:27" x14ac:dyDescent="0.15">
      <c r="B52" s="96" t="s">
        <v>369</v>
      </c>
      <c r="C52" s="108"/>
    </row>
    <row r="53" spans="1:27" x14ac:dyDescent="0.15">
      <c r="B53" s="22" t="s">
        <v>100</v>
      </c>
      <c r="C53" s="23" t="s">
        <v>251</v>
      </c>
      <c r="O53" s="42">
        <f>OilPipesPrice</f>
        <v>18000</v>
      </c>
      <c r="P53" s="43">
        <f>O53*(1+OilPipesPriceGrRate)</f>
        <v>18900</v>
      </c>
      <c r="Q53" s="42">
        <f>P53*(1+OilPipesPriceGrRate)</f>
        <v>19656</v>
      </c>
      <c r="R53" s="42">
        <f>Q53*(1+OilPipesPriceGrRate)</f>
        <v>20442.240000000002</v>
      </c>
      <c r="S53" s="42">
        <f>R53*(1+OilPipesPriceGrRate)</f>
        <v>21055.507200000004</v>
      </c>
      <c r="T53" s="42">
        <f>S53*(1+OilPipesPriceGrRate)</f>
        <v>21476.617344000006</v>
      </c>
    </row>
    <row r="54" spans="1:27" x14ac:dyDescent="0.15">
      <c r="B54" s="22" t="s">
        <v>101</v>
      </c>
      <c r="C54" s="23" t="s">
        <v>251</v>
      </c>
      <c r="O54" s="42">
        <f>WaterPipesPrice</f>
        <v>11000</v>
      </c>
      <c r="P54" s="43">
        <f>O54*(1+WaterPipesPriceGrRate)</f>
        <v>11440</v>
      </c>
      <c r="Q54" s="42">
        <f>P54*(1+WaterPipesPriceGrRate)</f>
        <v>11897.6</v>
      </c>
      <c r="R54" s="42">
        <f>Q54*(1+WaterPipesPriceGrRate)</f>
        <v>12254.528</v>
      </c>
      <c r="S54" s="42">
        <f>R54*(1+WaterPipesPriceGrRate)</f>
        <v>12499.618560000001</v>
      </c>
      <c r="T54" s="42">
        <f>S54*(1+WaterPipesPriceGrRate)</f>
        <v>12499.618560000001</v>
      </c>
    </row>
    <row r="55" spans="1:27" x14ac:dyDescent="0.15">
      <c r="B55" s="22" t="s">
        <v>104</v>
      </c>
      <c r="C55" s="23" t="s">
        <v>253</v>
      </c>
      <c r="O55" s="42">
        <f>RolledPrice</f>
        <v>260</v>
      </c>
      <c r="P55" s="43">
        <f>O55*(1+RolledMetalPriceGrRate)</f>
        <v>270.40000000000003</v>
      </c>
      <c r="Q55" s="42">
        <f>P55*(1+RolledMetalPriceGrRate)</f>
        <v>278.51200000000006</v>
      </c>
      <c r="R55" s="42">
        <f>Q55*(1+RolledMetalPriceGrRate)</f>
        <v>284.08224000000007</v>
      </c>
      <c r="S55" s="42">
        <f>R55*(1+RolledMetalPriceGrRate)</f>
        <v>284.08224000000007</v>
      </c>
      <c r="T55" s="42">
        <f>S55*(1+RolledMetalPriceGrRate)</f>
        <v>284.08224000000007</v>
      </c>
    </row>
    <row r="57" spans="1:27" x14ac:dyDescent="0.15">
      <c r="B57" s="96" t="s">
        <v>97</v>
      </c>
    </row>
    <row r="58" spans="1:27" x14ac:dyDescent="0.15">
      <c r="B58" s="22" t="s">
        <v>100</v>
      </c>
      <c r="C58" s="23" t="str">
        <f>CurrUnit</f>
        <v>ths RUB</v>
      </c>
      <c r="O58" s="42">
        <f>His_PL!O34</f>
        <v>3960000</v>
      </c>
      <c r="P58" s="43">
        <f t="shared" ref="P58:T58" si="16">P39*P53</f>
        <v>4241160</v>
      </c>
      <c r="Q58" s="42">
        <f t="shared" si="16"/>
        <v>4717440</v>
      </c>
      <c r="R58" s="42">
        <f t="shared" si="16"/>
        <v>5779920.7065599998</v>
      </c>
      <c r="S58" s="42">
        <f t="shared" si="16"/>
        <v>6131917.8775895052</v>
      </c>
      <c r="T58" s="42">
        <f t="shared" si="16"/>
        <v>6254556.235141295</v>
      </c>
    </row>
    <row r="59" spans="1:27" x14ac:dyDescent="0.15">
      <c r="B59" s="22" t="s">
        <v>101</v>
      </c>
      <c r="C59" s="23" t="str">
        <f>CurrUnit</f>
        <v>ths RUB</v>
      </c>
      <c r="O59" s="42">
        <f>His_PL!O35</f>
        <v>880000</v>
      </c>
      <c r="P59" s="43">
        <f t="shared" ref="P59:T59" si="17">P40*P54</f>
        <v>942656.00000000012</v>
      </c>
      <c r="Q59" s="42">
        <f t="shared" si="17"/>
        <v>1070784</v>
      </c>
      <c r="R59" s="42">
        <f t="shared" si="17"/>
        <v>1102907.52</v>
      </c>
      <c r="S59" s="42">
        <f t="shared" si="17"/>
        <v>1124965.6704000002</v>
      </c>
      <c r="T59" s="42">
        <f t="shared" si="17"/>
        <v>1124965.6704000002</v>
      </c>
    </row>
    <row r="60" spans="1:27" x14ac:dyDescent="0.15">
      <c r="B60" s="22" t="s">
        <v>104</v>
      </c>
      <c r="C60" s="23" t="str">
        <f>CurrUnit</f>
        <v>ths RUB</v>
      </c>
      <c r="O60" s="42">
        <f>His_PL!O36</f>
        <v>1365654.7597808216</v>
      </c>
      <c r="P60" s="43">
        <f>P41*P55*USDAvgRate</f>
        <v>1643324.3569388888</v>
      </c>
      <c r="Q60" s="42">
        <f>Q41*Q55*USDAvgRate</f>
        <v>1750165.3417247995</v>
      </c>
      <c r="R60" s="42">
        <f>R41*R55*USDAvgRate</f>
        <v>2135663.8580941088</v>
      </c>
      <c r="S60" s="42">
        <f>S41*S55*USDAvgRate</f>
        <v>2267884.8225182593</v>
      </c>
      <c r="T60" s="42">
        <f>T41*T55*USDAvgRate</f>
        <v>2379594.2503213231</v>
      </c>
    </row>
    <row r="61" spans="1:27" ht="14" thickBot="1" x14ac:dyDescent="0.2">
      <c r="B61" s="113" t="s">
        <v>375</v>
      </c>
      <c r="C61" s="140" t="str">
        <f>CurrUnit</f>
        <v>ths RUB</v>
      </c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>
        <f>SUM(O58:O60)</f>
        <v>6205654.7597808214</v>
      </c>
      <c r="P61" s="113">
        <f t="shared" ref="P61" si="18">SUM(P58:P60)</f>
        <v>6827140.3569388893</v>
      </c>
      <c r="Q61" s="113">
        <f t="shared" ref="Q61" si="19">SUM(Q58:Q60)</f>
        <v>7538389.3417247999</v>
      </c>
      <c r="R61" s="113">
        <f t="shared" ref="R61" si="20">SUM(R58:R60)</f>
        <v>9018492.0846541096</v>
      </c>
      <c r="S61" s="113">
        <f t="shared" ref="S61" si="21">SUM(S58:S60)</f>
        <v>9524768.3705077656</v>
      </c>
      <c r="T61" s="113">
        <f t="shared" ref="T61" si="22">SUM(T58:T60)</f>
        <v>9759116.1558626182</v>
      </c>
      <c r="U61" s="22" t="s">
        <v>97</v>
      </c>
    </row>
  </sheetData>
  <conditionalFormatting sqref="M1:T6">
    <cfRule type="expression" dxfId="13" priority="2">
      <formula>(#REF!&lt;=date_Valuation)</formula>
    </cfRule>
  </conditionalFormatting>
  <conditionalFormatting sqref="M7:T7">
    <cfRule type="expression" dxfId="12" priority="1">
      <formula>(#REF!&lt;=date_Valuation)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106"/>
  <sheetViews>
    <sheetView showGridLines="0" zoomScale="88" zoomScaleNormal="88" workbookViewId="0">
      <pane xSplit="3" ySplit="7" topLeftCell="L45" activePane="bottomRight" state="frozen"/>
      <selection pane="topRight" activeCell="D1" sqref="D1"/>
      <selection pane="bottomLeft" activeCell="A8" sqref="A8"/>
      <selection pane="bottomRight" activeCell="R1" sqref="R1:S1048576"/>
    </sheetView>
  </sheetViews>
  <sheetFormatPr baseColWidth="10" defaultColWidth="0" defaultRowHeight="13" outlineLevelRow="1" outlineLevelCol="1" x14ac:dyDescent="0.15"/>
  <cols>
    <col min="1" max="1" width="5.6640625" style="22" customWidth="1"/>
    <col min="2" max="2" width="54.5" style="22" customWidth="1"/>
    <col min="3" max="4" width="10.33203125" style="23" customWidth="1"/>
    <col min="5" max="5" width="28.1640625" style="22" customWidth="1"/>
    <col min="6" max="6" width="11.33203125" style="22" customWidth="1"/>
    <col min="7" max="11" width="11.33203125" style="22" hidden="1" customWidth="1" outlineLevel="1"/>
    <col min="12" max="12" width="11.33203125" style="22" customWidth="1" collapsed="1"/>
    <col min="13" max="17" width="11.33203125" style="22" customWidth="1"/>
    <col min="18" max="19" width="11.33203125" style="22" bestFit="1" customWidth="1"/>
    <col min="20" max="20" width="11.6640625" style="22" customWidth="1"/>
    <col min="21" max="27" width="10.6640625" style="22" customWidth="1"/>
    <col min="28" max="28" width="9.33203125" customWidth="1"/>
    <col min="29" max="36" width="0" hidden="1" customWidth="1"/>
    <col min="37" max="16384" width="9.33203125" hidden="1"/>
  </cols>
  <sheetData>
    <row r="1" spans="1:27" ht="23" x14ac:dyDescent="0.25">
      <c r="A1" s="8" t="s">
        <v>378</v>
      </c>
      <c r="F1" s="9"/>
      <c r="G1" s="9"/>
      <c r="H1" s="9"/>
      <c r="I1" s="9"/>
      <c r="J1" s="9"/>
      <c r="K1" s="9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9" customForma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27" outlineLevel="1" x14ac:dyDescent="0.15">
      <c r="A3" s="1"/>
      <c r="B3" s="1" t="s">
        <v>308</v>
      </c>
      <c r="C3" s="1"/>
      <c r="D3" s="1"/>
      <c r="E3" s="24"/>
      <c r="F3" s="11"/>
      <c r="G3" s="11"/>
      <c r="H3" s="11"/>
      <c r="I3" s="11"/>
      <c r="J3" s="11"/>
      <c r="K3" s="1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outlineLevel="1" x14ac:dyDescent="0.15">
      <c r="A4" s="1"/>
      <c r="B4" s="1" t="s">
        <v>177</v>
      </c>
      <c r="C4" s="1"/>
      <c r="D4" s="1"/>
      <c r="E4" s="24"/>
      <c r="F4" s="11"/>
      <c r="G4" s="11"/>
      <c r="H4" s="11"/>
      <c r="I4" s="11"/>
      <c r="J4" s="11"/>
      <c r="K4" s="11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outlineLevel="1" x14ac:dyDescent="0.15">
      <c r="A5" s="18"/>
      <c r="B5" s="2"/>
      <c r="C5" s="2"/>
      <c r="D5" s="2"/>
      <c r="E5" s="24"/>
      <c r="F5" s="11"/>
      <c r="G5" s="11"/>
      <c r="H5" s="11"/>
      <c r="I5" s="11"/>
      <c r="J5" s="11"/>
      <c r="K5" s="11"/>
      <c r="L5" s="1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outlineLevel="1" x14ac:dyDescent="0.15">
      <c r="A6" s="3"/>
      <c r="B6" s="4"/>
      <c r="C6" s="4"/>
      <c r="D6" s="4"/>
      <c r="E6" s="24"/>
      <c r="F6" s="11"/>
      <c r="G6" s="11"/>
      <c r="H6" s="11"/>
      <c r="I6" s="11"/>
      <c r="J6" s="11"/>
      <c r="K6" s="11"/>
      <c r="L6" s="13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ht="15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 t="str">
        <f>IF(Assumptions!M31=1,"F ","A ") &amp; NameOfPeriod</f>
        <v>A 2018</v>
      </c>
      <c r="N7" s="28" t="str">
        <f>IF(Assumptions!N31=1,"F ","A ") &amp; NameOfPeriod</f>
        <v>A 2019</v>
      </c>
      <c r="O7" s="28" t="str">
        <f>IF(Assumptions!O31=1,"F ","A ") &amp; NameOfPeriod</f>
        <v>A 2020</v>
      </c>
      <c r="P7" s="28" t="str">
        <f>IF(Assumptions!P31=1,"F ","A ") &amp; NameOfPeriod</f>
        <v>F 2021</v>
      </c>
      <c r="Q7" s="28" t="str">
        <f>IF(Assumptions!Q31=1,"F ","A ") &amp; NameOfPeriod</f>
        <v>F 2022</v>
      </c>
      <c r="R7" s="28" t="str">
        <f>IF(Assumptions!R31=1,"F ","A ") &amp; NameOfPeriod</f>
        <v>F 2023</v>
      </c>
      <c r="S7" s="28" t="str">
        <f>IF(Assumptions!S31=1,"F ","A ") &amp; NameOfPeriod</f>
        <v>F 2024</v>
      </c>
      <c r="T7" s="28" t="str">
        <f>IF(Assumptions!T31=1,"F ","A ") &amp; NameOfPeriod</f>
        <v>F 2025</v>
      </c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A9" s="64">
        <f>FLOOR(MAX($A$1:A8)+1,1)</f>
        <v>1</v>
      </c>
      <c r="B9" s="16" t="str">
        <f>Assumptions!B126</f>
        <v>Variable costs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/>
      <c r="V9"/>
      <c r="W9"/>
      <c r="X9"/>
      <c r="Y9"/>
      <c r="Z9"/>
      <c r="AA9"/>
    </row>
    <row r="10" spans="1:27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/>
      <c r="V10"/>
      <c r="W10"/>
      <c r="X10"/>
      <c r="Y10"/>
      <c r="Z10"/>
      <c r="AA10"/>
    </row>
    <row r="11" spans="1:27" x14ac:dyDescent="0.15">
      <c r="A11" s="65">
        <f>MAX($A$1:A10)+0.1</f>
        <v>1.1000000000000001</v>
      </c>
      <c r="B11" s="18" t="s">
        <v>379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/>
      <c r="V11"/>
      <c r="W11"/>
      <c r="X11"/>
      <c r="Y11"/>
      <c r="Z11"/>
      <c r="AA11"/>
    </row>
    <row r="12" spans="1:27" x14ac:dyDescent="0.15">
      <c r="U12"/>
      <c r="V12"/>
      <c r="W12"/>
      <c r="X12"/>
      <c r="Y12"/>
      <c r="Z12"/>
      <c r="AA12"/>
    </row>
    <row r="13" spans="1:27" x14ac:dyDescent="0.15">
      <c r="B13" s="96" t="s">
        <v>120</v>
      </c>
      <c r="C13" s="108"/>
    </row>
    <row r="14" spans="1:27" x14ac:dyDescent="0.15">
      <c r="B14" s="22" t="s">
        <v>121</v>
      </c>
    </row>
    <row r="15" spans="1:27" x14ac:dyDescent="0.15">
      <c r="B15" s="26" t="s">
        <v>99</v>
      </c>
      <c r="C15" s="23" t="s">
        <v>257</v>
      </c>
      <c r="O15" s="119">
        <f>W1StripRatio</f>
        <v>1.0900000000000001</v>
      </c>
      <c r="P15" s="163">
        <f>O15</f>
        <v>1.0900000000000001</v>
      </c>
      <c r="Q15" s="119">
        <f t="shared" ref="Q15:T15" si="0">P15</f>
        <v>1.0900000000000001</v>
      </c>
      <c r="R15" s="119">
        <f t="shared" si="0"/>
        <v>1.0900000000000001</v>
      </c>
      <c r="S15" s="119">
        <f t="shared" si="0"/>
        <v>1.0900000000000001</v>
      </c>
      <c r="T15" s="119">
        <f t="shared" si="0"/>
        <v>1.0900000000000001</v>
      </c>
    </row>
    <row r="16" spans="1:27" x14ac:dyDescent="0.15">
      <c r="B16" s="26" t="s">
        <v>102</v>
      </c>
      <c r="C16" s="23" t="s">
        <v>257</v>
      </c>
      <c r="O16" s="119">
        <f>W2StripRatio</f>
        <v>1.07</v>
      </c>
      <c r="P16" s="163">
        <f t="shared" ref="P16:T16" si="1">O16</f>
        <v>1.07</v>
      </c>
      <c r="Q16" s="119">
        <f t="shared" si="1"/>
        <v>1.07</v>
      </c>
      <c r="R16" s="119">
        <f t="shared" si="1"/>
        <v>1.07</v>
      </c>
      <c r="S16" s="119">
        <f t="shared" si="1"/>
        <v>1.07</v>
      </c>
      <c r="T16" s="119">
        <f t="shared" si="1"/>
        <v>1.07</v>
      </c>
    </row>
    <row r="17" spans="2:20" x14ac:dyDescent="0.15">
      <c r="B17" s="22" t="s">
        <v>122</v>
      </c>
      <c r="O17" s="162"/>
      <c r="P17" s="162"/>
    </row>
    <row r="18" spans="2:20" x14ac:dyDescent="0.15">
      <c r="B18" s="26" t="s">
        <v>103</v>
      </c>
      <c r="C18" s="23" t="s">
        <v>257</v>
      </c>
      <c r="O18" s="119">
        <f>W3BilletRatio</f>
        <v>1.08</v>
      </c>
      <c r="P18" s="163">
        <f t="shared" ref="P18:T18" si="2">O18</f>
        <v>1.08</v>
      </c>
      <c r="Q18" s="119">
        <f t="shared" si="2"/>
        <v>1.08</v>
      </c>
      <c r="R18" s="119">
        <f t="shared" si="2"/>
        <v>1.08</v>
      </c>
      <c r="S18" s="119">
        <f t="shared" si="2"/>
        <v>1.08</v>
      </c>
      <c r="T18" s="119">
        <f t="shared" si="2"/>
        <v>1.08</v>
      </c>
    </row>
    <row r="19" spans="2:20" x14ac:dyDescent="0.15">
      <c r="B19" s="26"/>
    </row>
    <row r="20" spans="2:20" x14ac:dyDescent="0.15">
      <c r="B20" s="96" t="s">
        <v>382</v>
      </c>
    </row>
    <row r="21" spans="2:20" x14ac:dyDescent="0.15">
      <c r="B21" s="22" t="s">
        <v>99</v>
      </c>
    </row>
    <row r="22" spans="2:20" x14ac:dyDescent="0.15">
      <c r="B22" s="26" t="s">
        <v>100</v>
      </c>
      <c r="C22" s="23" t="s">
        <v>260</v>
      </c>
      <c r="O22" s="42">
        <f>Revenue!O$39 * Revenue!O24</f>
        <v>119.16666666666666</v>
      </c>
      <c r="P22" s="42">
        <f>Revenue!P$39 * Revenue!P24</f>
        <v>121.55</v>
      </c>
      <c r="Q22" s="42">
        <f>Revenue!Q$39 * Revenue!Q24</f>
        <v>130</v>
      </c>
      <c r="R22" s="42">
        <f>Revenue!R$39 * Revenue!R24</f>
        <v>150.95654237288136</v>
      </c>
      <c r="S22" s="42">
        <f>Revenue!S$39 * Revenue!S24</f>
        <v>153.93391199999999</v>
      </c>
      <c r="T22" s="42">
        <f>Revenue!T$39 * Revenue!T24</f>
        <v>153.93391199999999</v>
      </c>
    </row>
    <row r="23" spans="2:20" x14ac:dyDescent="0.15">
      <c r="B23" s="26" t="s">
        <v>101</v>
      </c>
      <c r="C23" s="23" t="s">
        <v>260</v>
      </c>
      <c r="O23" s="42">
        <f>Revenue!O40</f>
        <v>80</v>
      </c>
      <c r="P23" s="42">
        <f>Revenue!P40</f>
        <v>82.4</v>
      </c>
      <c r="Q23" s="42">
        <f>Revenue!Q40</f>
        <v>90</v>
      </c>
      <c r="R23" s="42">
        <f>Revenue!R40</f>
        <v>90</v>
      </c>
      <c r="S23" s="42">
        <f>Revenue!S40</f>
        <v>90</v>
      </c>
      <c r="T23" s="42">
        <f>Revenue!T40</f>
        <v>90</v>
      </c>
    </row>
    <row r="24" spans="2:20" x14ac:dyDescent="0.15">
      <c r="B24" s="22" t="s">
        <v>102</v>
      </c>
      <c r="O24" s="165"/>
      <c r="P24" s="165"/>
      <c r="Q24" s="165"/>
      <c r="R24" s="165"/>
      <c r="S24" s="165"/>
      <c r="T24" s="165"/>
    </row>
    <row r="25" spans="2:20" x14ac:dyDescent="0.15">
      <c r="B25" s="26" t="s">
        <v>100</v>
      </c>
      <c r="C25" s="23" t="s">
        <v>260</v>
      </c>
      <c r="O25" s="42">
        <f>Revenue!O$39 * Revenue!O26</f>
        <v>100.83333333333333</v>
      </c>
      <c r="P25" s="42">
        <f>Revenue!P$39 * Revenue!P26</f>
        <v>102.85</v>
      </c>
      <c r="Q25" s="42">
        <f>Revenue!Q$39 * Revenue!Q26</f>
        <v>110</v>
      </c>
      <c r="R25" s="42">
        <f>Revenue!R$39 * Revenue!R26</f>
        <v>131.78745762711861</v>
      </c>
      <c r="S25" s="42">
        <f>Revenue!S$39 * Revenue!S26</f>
        <v>137.29240799999999</v>
      </c>
      <c r="T25" s="42">
        <f>Revenue!T$39 * Revenue!T26</f>
        <v>137.29240799999999</v>
      </c>
    </row>
    <row r="26" spans="2:20" x14ac:dyDescent="0.15">
      <c r="B26" s="22" t="s">
        <v>103</v>
      </c>
      <c r="O26" s="166"/>
      <c r="P26" s="166"/>
      <c r="Q26" s="166"/>
      <c r="R26" s="166"/>
      <c r="S26" s="166"/>
      <c r="T26" s="166"/>
    </row>
    <row r="27" spans="2:20" x14ac:dyDescent="0.15">
      <c r="B27" s="26" t="s">
        <v>104</v>
      </c>
      <c r="C27" s="23" t="s">
        <v>260</v>
      </c>
      <c r="O27" s="42">
        <f>Revenue!O36</f>
        <v>90</v>
      </c>
      <c r="P27" s="42">
        <f>Revenue!P36</f>
        <v>91.8</v>
      </c>
      <c r="Q27" s="42">
        <f>Revenue!Q36</f>
        <v>96.39</v>
      </c>
      <c r="R27" s="42">
        <f>Revenue!R36</f>
        <v>115.66799999999999</v>
      </c>
      <c r="S27" s="42">
        <f>Revenue!S36</f>
        <v>121.45139999999999</v>
      </c>
      <c r="T27" s="42">
        <f>Revenue!T36</f>
        <v>125.09494199999999</v>
      </c>
    </row>
    <row r="28" spans="2:20" x14ac:dyDescent="0.15">
      <c r="B28" s="26"/>
    </row>
    <row r="29" spans="2:20" x14ac:dyDescent="0.15">
      <c r="B29" s="26" t="s">
        <v>383</v>
      </c>
      <c r="O29" s="138" t="b">
        <f>SUM(O22:O27)=Revenue!O42</f>
        <v>1</v>
      </c>
      <c r="P29" s="138" t="b">
        <f>SUM(P22:P27)=Revenue!P42</f>
        <v>1</v>
      </c>
      <c r="Q29" s="138" t="b">
        <f xml:space="preserve"> SUM(Q22:Q27) = Revenue!Q42</f>
        <v>1</v>
      </c>
      <c r="R29" s="138" t="b">
        <f>SUM(R22:R27)=Revenue!R42</f>
        <v>1</v>
      </c>
      <c r="S29" s="138" t="b">
        <f>SUM(S22:S27)=Revenue!S42</f>
        <v>1</v>
      </c>
      <c r="T29" s="138" t="b">
        <f>SUM(T22:T27)=Revenue!T42</f>
        <v>1</v>
      </c>
    </row>
    <row r="30" spans="2:20" x14ac:dyDescent="0.15">
      <c r="B30"/>
      <c r="C30" s="20"/>
      <c r="P30" s="162"/>
    </row>
    <row r="31" spans="2:20" x14ac:dyDescent="0.15">
      <c r="B31" s="96" t="s">
        <v>380</v>
      </c>
      <c r="C31"/>
    </row>
    <row r="32" spans="2:20" x14ac:dyDescent="0.15">
      <c r="B32" s="22" t="s">
        <v>121</v>
      </c>
      <c r="C32"/>
    </row>
    <row r="33" spans="1:27" x14ac:dyDescent="0.15">
      <c r="B33" s="26" t="s">
        <v>99</v>
      </c>
      <c r="C33" s="20" t="s">
        <v>260</v>
      </c>
      <c r="O33" s="42">
        <f>SUM(O22:O23)*O15</f>
        <v>217.09166666666667</v>
      </c>
      <c r="P33" s="42">
        <f t="shared" ref="P33:T33" si="3">SUM(P22:P23)*P15</f>
        <v>222.30549999999999</v>
      </c>
      <c r="Q33" s="42">
        <f t="shared" si="3"/>
        <v>239.8</v>
      </c>
      <c r="R33" s="42">
        <f t="shared" si="3"/>
        <v>262.64263118644072</v>
      </c>
      <c r="S33" s="42">
        <f t="shared" si="3"/>
        <v>265.88796408000002</v>
      </c>
      <c r="T33" s="42">
        <f t="shared" si="3"/>
        <v>265.88796408000002</v>
      </c>
    </row>
    <row r="34" spans="1:27" x14ac:dyDescent="0.15">
      <c r="B34" s="26" t="s">
        <v>102</v>
      </c>
      <c r="C34" s="20" t="s">
        <v>260</v>
      </c>
      <c r="O34" s="42">
        <f>SUM(O25)*O16</f>
        <v>107.89166666666667</v>
      </c>
      <c r="P34" s="42">
        <f t="shared" ref="P34:T34" si="4">SUM(P25)*P16</f>
        <v>110.04949999999999</v>
      </c>
      <c r="Q34" s="42">
        <f t="shared" si="4"/>
        <v>117.7</v>
      </c>
      <c r="R34" s="42">
        <f t="shared" si="4"/>
        <v>141.01257966101693</v>
      </c>
      <c r="S34" s="42">
        <f t="shared" si="4"/>
        <v>146.90287656000001</v>
      </c>
      <c r="T34" s="42">
        <f t="shared" si="4"/>
        <v>146.90287656000001</v>
      </c>
    </row>
    <row r="35" spans="1:27" x14ac:dyDescent="0.15">
      <c r="B35" s="22" t="s">
        <v>122</v>
      </c>
      <c r="C35"/>
    </row>
    <row r="36" spans="1:27" x14ac:dyDescent="0.15">
      <c r="B36" s="26" t="s">
        <v>103</v>
      </c>
      <c r="C36" s="20" t="s">
        <v>260</v>
      </c>
      <c r="O36" s="42">
        <f>SUM(O27)*O18</f>
        <v>97.2</v>
      </c>
      <c r="P36" s="42">
        <f t="shared" ref="P36:T36" si="5">SUM(P27)*P18</f>
        <v>99.144000000000005</v>
      </c>
      <c r="Q36" s="42">
        <f t="shared" si="5"/>
        <v>104.10120000000001</v>
      </c>
      <c r="R36" s="42">
        <f t="shared" si="5"/>
        <v>124.92144</v>
      </c>
      <c r="S36" s="42">
        <f t="shared" si="5"/>
        <v>131.16751199999999</v>
      </c>
      <c r="T36" s="42">
        <f t="shared" si="5"/>
        <v>135.10253735999999</v>
      </c>
    </row>
    <row r="38" spans="1:27" x14ac:dyDescent="0.15">
      <c r="B38" s="96" t="s">
        <v>123</v>
      </c>
      <c r="C38" s="108"/>
    </row>
    <row r="39" spans="1:27" x14ac:dyDescent="0.15">
      <c r="B39" s="22" t="s">
        <v>124</v>
      </c>
      <c r="C39" s="23" t="s">
        <v>252</v>
      </c>
      <c r="O39" s="42">
        <f>StripPrice</f>
        <v>11500</v>
      </c>
      <c r="P39" s="167">
        <f>O39*(1+StripPriceGrRate)</f>
        <v>12075</v>
      </c>
      <c r="Q39" s="42">
        <f>P39*(1+StripPriceGrRate)</f>
        <v>12558</v>
      </c>
      <c r="R39" s="42">
        <f>Q39*(1+StripPriceGrRate)</f>
        <v>13060.32</v>
      </c>
      <c r="S39" s="42">
        <f>R39*(1+StripPriceGrRate)</f>
        <v>13582.7328</v>
      </c>
      <c r="T39" s="42">
        <f>S39*(1+StripPriceGrRate)</f>
        <v>14126.042112000001</v>
      </c>
    </row>
    <row r="40" spans="1:27" x14ac:dyDescent="0.15">
      <c r="B40" s="22" t="s">
        <v>125</v>
      </c>
      <c r="C40" s="23" t="s">
        <v>252</v>
      </c>
      <c r="O40" s="42">
        <f>BilletPrice</f>
        <v>7000</v>
      </c>
      <c r="P40" s="167">
        <f>O40*(1+BilletPriceGrRate)</f>
        <v>7280</v>
      </c>
      <c r="Q40" s="42">
        <f>P40*(1+BilletPriceGrRate)</f>
        <v>7498.4000000000005</v>
      </c>
      <c r="R40" s="42">
        <f>Q40*(1+BilletPriceGrRate)</f>
        <v>7723.3520000000008</v>
      </c>
      <c r="S40" s="42">
        <f>R40*(1+BilletPriceGrRate)</f>
        <v>7955.052560000001</v>
      </c>
      <c r="T40" s="42">
        <f>S40*(1+BilletPriceGrRate)</f>
        <v>8193.7041368000009</v>
      </c>
    </row>
    <row r="42" spans="1:27" x14ac:dyDescent="0.15">
      <c r="B42" s="24" t="s">
        <v>381</v>
      </c>
    </row>
    <row r="43" spans="1:27" x14ac:dyDescent="0.15">
      <c r="B43" s="22" t="s">
        <v>124</v>
      </c>
      <c r="C43" s="23" t="str">
        <f>CurrUnit</f>
        <v>ths RUB</v>
      </c>
      <c r="O43" s="42">
        <f>SUM(O33:O34)*O39</f>
        <v>3737308.3333333335</v>
      </c>
      <c r="P43" s="42">
        <f t="shared" ref="P43:T43" si="6">SUM(P33:P34)*P39</f>
        <v>4013186.625</v>
      </c>
      <c r="Q43" s="42">
        <f t="shared" si="6"/>
        <v>4489485</v>
      </c>
      <c r="R43" s="42">
        <f t="shared" si="6"/>
        <v>5271866.223335268</v>
      </c>
      <c r="S43" s="42">
        <f t="shared" si="6"/>
        <v>5606827.6907005012</v>
      </c>
      <c r="T43" s="42">
        <f t="shared" si="6"/>
        <v>5831100.7983285226</v>
      </c>
    </row>
    <row r="44" spans="1:27" x14ac:dyDescent="0.15">
      <c r="B44" s="22" t="s">
        <v>125</v>
      </c>
      <c r="C44" s="23" t="str">
        <f>CurrUnit</f>
        <v>ths RUB</v>
      </c>
      <c r="O44" s="42">
        <f>O36*O40</f>
        <v>680400</v>
      </c>
      <c r="P44" s="42">
        <f t="shared" ref="P44:T44" si="7">P36*P40</f>
        <v>721768.32000000007</v>
      </c>
      <c r="Q44" s="42">
        <f t="shared" si="7"/>
        <v>780592.43808000011</v>
      </c>
      <c r="R44" s="42">
        <f t="shared" si="7"/>
        <v>964812.25346688018</v>
      </c>
      <c r="S44" s="42">
        <f t="shared" si="7"/>
        <v>1043444.4521244308</v>
      </c>
      <c r="T44" s="42">
        <f t="shared" si="7"/>
        <v>1106990.2192588085</v>
      </c>
    </row>
    <row r="45" spans="1:27" ht="14" thickBot="1" x14ac:dyDescent="0.2">
      <c r="B45" s="113" t="s">
        <v>375</v>
      </c>
      <c r="C45" s="140" t="str">
        <f>CurrUnit</f>
        <v>ths RUB</v>
      </c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>
        <f>SUM(O43:O44)</f>
        <v>4417708.333333334</v>
      </c>
      <c r="P45" s="113">
        <f t="shared" ref="P45:T45" si="8">SUM(P43:P44)</f>
        <v>4734954.9450000003</v>
      </c>
      <c r="Q45" s="113">
        <f t="shared" si="8"/>
        <v>5270077.4380799998</v>
      </c>
      <c r="R45" s="113">
        <f t="shared" si="8"/>
        <v>6236678.4768021479</v>
      </c>
      <c r="S45" s="113">
        <f t="shared" si="8"/>
        <v>6650272.142824932</v>
      </c>
      <c r="T45" s="113">
        <f t="shared" si="8"/>
        <v>6938091.0175873311</v>
      </c>
    </row>
    <row r="47" spans="1:27" x14ac:dyDescent="0.15">
      <c r="A47" s="65">
        <f>MAX($A$1:A46)+0.1</f>
        <v>1.2000000000000002</v>
      </c>
      <c r="B47" s="18" t="s">
        <v>384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/>
      <c r="V47"/>
      <c r="W47"/>
      <c r="X47"/>
      <c r="Y47"/>
      <c r="Z47"/>
      <c r="AA47"/>
    </row>
    <row r="49" spans="1:27" x14ac:dyDescent="0.15">
      <c r="B49" s="96" t="s">
        <v>128</v>
      </c>
      <c r="C49" s="108"/>
    </row>
    <row r="50" spans="1:27" x14ac:dyDescent="0.15">
      <c r="B50" s="22" t="s">
        <v>99</v>
      </c>
      <c r="C50" s="23" t="s">
        <v>256</v>
      </c>
      <c r="O50" s="42">
        <f>Assumptions!O155</f>
        <v>30000</v>
      </c>
      <c r="P50" s="167">
        <f t="shared" ref="P50:T52" si="9">O50*(1+CPI)</f>
        <v>31476.758475900599</v>
      </c>
      <c r="Q50" s="42">
        <f t="shared" si="9"/>
        <v>32970.249147378861</v>
      </c>
      <c r="R50" s="42">
        <f t="shared" si="9"/>
        <v>34340.867668844789</v>
      </c>
      <c r="S50" s="42">
        <f t="shared" si="9"/>
        <v>35748.28225984754</v>
      </c>
      <c r="T50" s="42">
        <f t="shared" si="9"/>
        <v>37323.07226082249</v>
      </c>
    </row>
    <row r="51" spans="1:27" x14ac:dyDescent="0.15">
      <c r="B51" s="22" t="s">
        <v>102</v>
      </c>
      <c r="C51" s="23" t="s">
        <v>256</v>
      </c>
      <c r="O51" s="42">
        <f>Assumptions!O156</f>
        <v>26000</v>
      </c>
      <c r="P51" s="167">
        <f t="shared" si="9"/>
        <v>27279.857345780518</v>
      </c>
      <c r="Q51" s="42">
        <f t="shared" si="9"/>
        <v>28574.215927728343</v>
      </c>
      <c r="R51" s="42">
        <f t="shared" si="9"/>
        <v>29762.085312998814</v>
      </c>
      <c r="S51" s="42">
        <f t="shared" si="9"/>
        <v>30981.844625201196</v>
      </c>
      <c r="T51" s="42">
        <f t="shared" si="9"/>
        <v>32346.662626046149</v>
      </c>
    </row>
    <row r="52" spans="1:27" x14ac:dyDescent="0.15">
      <c r="B52" s="22" t="s">
        <v>103</v>
      </c>
      <c r="C52" s="23" t="s">
        <v>256</v>
      </c>
      <c r="O52" s="42">
        <f>Assumptions!O157</f>
        <v>28000</v>
      </c>
      <c r="P52" s="167">
        <f t="shared" si="9"/>
        <v>29378.307910840558</v>
      </c>
      <c r="Q52" s="42">
        <f t="shared" si="9"/>
        <v>30772.232537553598</v>
      </c>
      <c r="R52" s="42">
        <f t="shared" si="9"/>
        <v>32051.476490921799</v>
      </c>
      <c r="S52" s="42">
        <f t="shared" si="9"/>
        <v>33365.063442524362</v>
      </c>
      <c r="T52" s="42">
        <f t="shared" si="9"/>
        <v>34834.867443434312</v>
      </c>
    </row>
    <row r="54" spans="1:27" x14ac:dyDescent="0.15">
      <c r="B54" s="24" t="s">
        <v>385</v>
      </c>
    </row>
    <row r="55" spans="1:27" x14ac:dyDescent="0.15">
      <c r="B55" s="22" t="s">
        <v>99</v>
      </c>
      <c r="C55" s="23" t="str">
        <f>CurrUnit</f>
        <v>ths RUB</v>
      </c>
      <c r="O55" s="42">
        <f t="shared" ref="O55:T55" si="10">W1OperHeadcount * O50 * MonthInPeriod / 1000</f>
        <v>54000</v>
      </c>
      <c r="P55" s="42">
        <f t="shared" si="10"/>
        <v>60435.376273729147</v>
      </c>
      <c r="Q55" s="42">
        <f t="shared" si="10"/>
        <v>83085.027851394727</v>
      </c>
      <c r="R55" s="42">
        <f t="shared" si="10"/>
        <v>105907.23589071733</v>
      </c>
      <c r="S55" s="42">
        <f t="shared" si="10"/>
        <v>124404.02226426944</v>
      </c>
      <c r="T55" s="42">
        <f t="shared" si="10"/>
        <v>129884.29146766227</v>
      </c>
    </row>
    <row r="56" spans="1:27" x14ac:dyDescent="0.15">
      <c r="B56" s="22" t="s">
        <v>102</v>
      </c>
      <c r="C56" s="23" t="str">
        <f>CurrUnit</f>
        <v>ths RUB</v>
      </c>
      <c r="O56" s="42">
        <f t="shared" ref="O56:T56" si="11">W2OperHeadcount * O51 * MonthInPeriod / 1000</f>
        <v>23400</v>
      </c>
      <c r="P56" s="42">
        <f t="shared" si="11"/>
        <v>27825.454492696128</v>
      </c>
      <c r="Q56" s="42">
        <f t="shared" si="11"/>
        <v>44575.776847256217</v>
      </c>
      <c r="R56" s="42">
        <f t="shared" si="11"/>
        <v>57857.49384846969</v>
      </c>
      <c r="S56" s="42">
        <f t="shared" si="11"/>
        <v>72497.516422970803</v>
      </c>
      <c r="T56" s="42">
        <f t="shared" si="11"/>
        <v>75691.190544947982</v>
      </c>
    </row>
    <row r="57" spans="1:27" x14ac:dyDescent="0.15">
      <c r="B57" s="22" t="s">
        <v>103</v>
      </c>
      <c r="C57" s="23" t="str">
        <f>CurrUnit</f>
        <v>ths RUB</v>
      </c>
      <c r="O57" s="42">
        <f t="shared" ref="O57:T57" si="12">W3OperHeadcount * O52 * MonthInPeriod / 1000</f>
        <v>23520</v>
      </c>
      <c r="P57" s="42">
        <f t="shared" si="12"/>
        <v>26440.477119756506</v>
      </c>
      <c r="Q57" s="42">
        <f t="shared" si="12"/>
        <v>34341.811511909822</v>
      </c>
      <c r="R57" s="42">
        <f t="shared" si="12"/>
        <v>54231.098222639681</v>
      </c>
      <c r="S57" s="42">
        <f t="shared" si="12"/>
        <v>56453.687344751226</v>
      </c>
      <c r="T57" s="42">
        <f t="shared" si="12"/>
        <v>58940.595714290859</v>
      </c>
    </row>
    <row r="58" spans="1:27" ht="14" thickBot="1" x14ac:dyDescent="0.2">
      <c r="B58" s="113" t="s">
        <v>375</v>
      </c>
      <c r="C58" s="140" t="str">
        <f>CurrUnit</f>
        <v>ths RUB</v>
      </c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>
        <f>SUM(O55:O57)</f>
        <v>100920</v>
      </c>
      <c r="P58" s="113">
        <f t="shared" ref="P58:T58" si="13">SUM(P55:P57)</f>
        <v>114701.30788618178</v>
      </c>
      <c r="Q58" s="113">
        <f t="shared" si="13"/>
        <v>162002.61621056078</v>
      </c>
      <c r="R58" s="113">
        <f t="shared" si="13"/>
        <v>217995.8279618267</v>
      </c>
      <c r="S58" s="113">
        <f t="shared" si="13"/>
        <v>253355.22603199148</v>
      </c>
      <c r="T58" s="113">
        <f t="shared" si="13"/>
        <v>264516.0777269011</v>
      </c>
    </row>
    <row r="60" spans="1:27" x14ac:dyDescent="0.15">
      <c r="B60" s="22" t="s">
        <v>386</v>
      </c>
      <c r="O60" s="182">
        <f>TAX!O25</f>
        <v>30477.84</v>
      </c>
      <c r="P60" s="182">
        <f>TAX!P25</f>
        <v>34639.794981626896</v>
      </c>
      <c r="Q60" s="182">
        <f>TAX!Q25</f>
        <v>48924.790095589356</v>
      </c>
      <c r="R60" s="182">
        <f>TAX!R25</f>
        <v>65834.740044471677</v>
      </c>
      <c r="S60" s="182">
        <f>TAX!S25</f>
        <v>76513.278261661428</v>
      </c>
      <c r="T60" s="182">
        <f>TAX!T25</f>
        <v>79883.855473524134</v>
      </c>
    </row>
    <row r="62" spans="1:27" ht="14" thickBot="1" x14ac:dyDescent="0.2">
      <c r="B62" s="113" t="s">
        <v>387</v>
      </c>
      <c r="C62" s="140" t="str">
        <f>CurrUnit</f>
        <v>ths RUB</v>
      </c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>
        <f>O58+O60</f>
        <v>131397.84</v>
      </c>
      <c r="P62" s="113">
        <f t="shared" ref="P62:T62" si="14">P58+P60</f>
        <v>149341.10286780866</v>
      </c>
      <c r="Q62" s="113">
        <f t="shared" si="14"/>
        <v>210927.40630615014</v>
      </c>
      <c r="R62" s="113">
        <f t="shared" si="14"/>
        <v>283830.56800629839</v>
      </c>
      <c r="S62" s="113">
        <f t="shared" si="14"/>
        <v>329868.50429365289</v>
      </c>
      <c r="T62" s="113">
        <f t="shared" si="14"/>
        <v>344399.93320042524</v>
      </c>
    </row>
    <row r="64" spans="1:27" x14ac:dyDescent="0.15">
      <c r="A64" s="65">
        <f>MAX($A$1:A63)+0.1</f>
        <v>1.3000000000000003</v>
      </c>
      <c r="B64" s="18" t="s">
        <v>129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/>
      <c r="V64"/>
      <c r="W64"/>
      <c r="X64"/>
      <c r="Y64"/>
      <c r="Z64"/>
      <c r="AA64"/>
    </row>
    <row r="66" spans="2:20" x14ac:dyDescent="0.15">
      <c r="B66" s="145" t="s">
        <v>388</v>
      </c>
    </row>
    <row r="67" spans="2:20" x14ac:dyDescent="0.15">
      <c r="B67" s="17" t="s">
        <v>99</v>
      </c>
      <c r="C67" s="108" t="s">
        <v>252</v>
      </c>
    </row>
    <row r="68" spans="2:20" x14ac:dyDescent="0.15">
      <c r="B68" s="26" t="s">
        <v>130</v>
      </c>
      <c r="C68" s="23" t="s">
        <v>252</v>
      </c>
      <c r="O68" s="42">
        <f>W1ElectrPerU</f>
        <v>280</v>
      </c>
      <c r="P68" s="43">
        <f t="shared" ref="P68:T71" si="15">O68*(1+PPI)</f>
        <v>311.77869879910742</v>
      </c>
      <c r="Q68" s="42">
        <f t="shared" si="15"/>
        <v>333.10135746927136</v>
      </c>
      <c r="R68" s="42">
        <f t="shared" si="15"/>
        <v>349.93018412166549</v>
      </c>
      <c r="S68" s="42">
        <f t="shared" si="15"/>
        <v>370.38096250015633</v>
      </c>
      <c r="T68" s="42">
        <f t="shared" si="15"/>
        <v>391.39010024860585</v>
      </c>
    </row>
    <row r="69" spans="2:20" x14ac:dyDescent="0.15">
      <c r="B69" s="26" t="s">
        <v>131</v>
      </c>
      <c r="C69" s="23" t="s">
        <v>252</v>
      </c>
      <c r="O69" s="42">
        <f>W1AdMatPerU</f>
        <v>220</v>
      </c>
      <c r="P69" s="43">
        <f t="shared" si="15"/>
        <v>244.96897762787012</v>
      </c>
      <c r="Q69" s="42">
        <f t="shared" si="15"/>
        <v>261.72249515442752</v>
      </c>
      <c r="R69" s="42">
        <f t="shared" si="15"/>
        <v>274.94514466702287</v>
      </c>
      <c r="S69" s="42">
        <f t="shared" si="15"/>
        <v>291.01361339297995</v>
      </c>
      <c r="T69" s="42">
        <f t="shared" si="15"/>
        <v>307.52079305247599</v>
      </c>
    </row>
    <row r="70" spans="2:20" x14ac:dyDescent="0.15">
      <c r="B70" s="26" t="s">
        <v>132</v>
      </c>
      <c r="C70" s="23" t="s">
        <v>252</v>
      </c>
      <c r="O70" s="42">
        <f>W1RMPerU</f>
        <v>470</v>
      </c>
      <c r="P70" s="43">
        <f t="shared" si="15"/>
        <v>523.34281584135886</v>
      </c>
      <c r="Q70" s="42">
        <f t="shared" si="15"/>
        <v>559.13442146627688</v>
      </c>
      <c r="R70" s="42">
        <f t="shared" si="15"/>
        <v>587.38280906136697</v>
      </c>
      <c r="S70" s="42">
        <f t="shared" si="15"/>
        <v>621.71090133954806</v>
      </c>
      <c r="T70" s="42">
        <f t="shared" si="15"/>
        <v>656.97623970301686</v>
      </c>
    </row>
    <row r="71" spans="2:20" x14ac:dyDescent="0.15">
      <c r="B71" s="26" t="s">
        <v>133</v>
      </c>
      <c r="C71" s="23" t="s">
        <v>252</v>
      </c>
      <c r="O71" s="42">
        <f>W1OtherPerU</f>
        <v>200</v>
      </c>
      <c r="P71" s="43">
        <f t="shared" si="15"/>
        <v>222.69907057079101</v>
      </c>
      <c r="Q71" s="42">
        <f t="shared" si="15"/>
        <v>237.92954104947952</v>
      </c>
      <c r="R71" s="42">
        <f t="shared" si="15"/>
        <v>249.95013151547531</v>
      </c>
      <c r="S71" s="42">
        <f t="shared" si="15"/>
        <v>264.55783035725449</v>
      </c>
      <c r="T71" s="42">
        <f t="shared" si="15"/>
        <v>279.56435732043269</v>
      </c>
    </row>
    <row r="72" spans="2:20" x14ac:dyDescent="0.15">
      <c r="B72" s="17" t="s">
        <v>102</v>
      </c>
      <c r="C72" s="108" t="s">
        <v>252</v>
      </c>
    </row>
    <row r="73" spans="2:20" x14ac:dyDescent="0.15">
      <c r="B73" s="26" t="s">
        <v>130</v>
      </c>
      <c r="C73" s="23" t="s">
        <v>252</v>
      </c>
      <c r="O73" s="42">
        <f>W2ElectrPerU</f>
        <v>290</v>
      </c>
      <c r="P73" s="43">
        <f t="shared" ref="P73:T76" si="16">O73*(1+PPI)</f>
        <v>322.91365232764696</v>
      </c>
      <c r="Q73" s="42">
        <f t="shared" si="16"/>
        <v>344.99783452174535</v>
      </c>
      <c r="R73" s="42">
        <f t="shared" si="16"/>
        <v>362.42769069743923</v>
      </c>
      <c r="S73" s="42">
        <f t="shared" si="16"/>
        <v>383.60885401801903</v>
      </c>
      <c r="T73" s="42">
        <f t="shared" si="16"/>
        <v>405.36831811462747</v>
      </c>
    </row>
    <row r="74" spans="2:20" x14ac:dyDescent="0.15">
      <c r="B74" s="26" t="s">
        <v>131</v>
      </c>
      <c r="C74" s="23" t="s">
        <v>252</v>
      </c>
      <c r="O74" s="42">
        <f>W2AdMatPerU</f>
        <v>230</v>
      </c>
      <c r="P74" s="43">
        <f t="shared" si="16"/>
        <v>256.10393115640966</v>
      </c>
      <c r="Q74" s="42">
        <f t="shared" si="16"/>
        <v>273.61897220690145</v>
      </c>
      <c r="R74" s="42">
        <f t="shared" si="16"/>
        <v>287.44265124279661</v>
      </c>
      <c r="S74" s="42">
        <f t="shared" si="16"/>
        <v>304.24150491084265</v>
      </c>
      <c r="T74" s="42">
        <f t="shared" si="16"/>
        <v>321.49901091849762</v>
      </c>
    </row>
    <row r="75" spans="2:20" x14ac:dyDescent="0.15">
      <c r="B75" s="26" t="s">
        <v>132</v>
      </c>
      <c r="C75" s="23" t="s">
        <v>252</v>
      </c>
      <c r="O75" s="42">
        <f>W2RMPerU</f>
        <v>570</v>
      </c>
      <c r="P75" s="43">
        <f t="shared" si="16"/>
        <v>634.69235112675437</v>
      </c>
      <c r="Q75" s="42">
        <f t="shared" si="16"/>
        <v>678.09919199101671</v>
      </c>
      <c r="R75" s="42">
        <f t="shared" si="16"/>
        <v>712.35787481910472</v>
      </c>
      <c r="S75" s="42">
        <f t="shared" si="16"/>
        <v>753.98981651817542</v>
      </c>
      <c r="T75" s="42">
        <f t="shared" si="16"/>
        <v>796.75841836323332</v>
      </c>
    </row>
    <row r="76" spans="2:20" x14ac:dyDescent="0.15">
      <c r="B76" s="26" t="s">
        <v>133</v>
      </c>
      <c r="C76" s="23" t="s">
        <v>252</v>
      </c>
      <c r="O76" s="42">
        <f>W2OtherPerU</f>
        <v>210</v>
      </c>
      <c r="P76" s="43">
        <f t="shared" si="16"/>
        <v>233.83402409933058</v>
      </c>
      <c r="Q76" s="42">
        <f t="shared" si="16"/>
        <v>249.82601810195354</v>
      </c>
      <c r="R76" s="42">
        <f t="shared" si="16"/>
        <v>262.44763809124913</v>
      </c>
      <c r="S76" s="42">
        <f t="shared" si="16"/>
        <v>277.78572187511725</v>
      </c>
      <c r="T76" s="42">
        <f t="shared" si="16"/>
        <v>293.54257518645437</v>
      </c>
    </row>
    <row r="77" spans="2:20" x14ac:dyDescent="0.15">
      <c r="B77" s="17" t="s">
        <v>103</v>
      </c>
      <c r="C77" s="108" t="s">
        <v>252</v>
      </c>
    </row>
    <row r="78" spans="2:20" x14ac:dyDescent="0.15">
      <c r="B78" s="26" t="s">
        <v>130</v>
      </c>
      <c r="C78" s="23" t="s">
        <v>252</v>
      </c>
      <c r="O78" s="42">
        <f>W3ElectrPerU</f>
        <v>250</v>
      </c>
      <c r="P78" s="43">
        <f t="shared" ref="P78:T81" si="17">O78*(1+PPI)</f>
        <v>278.37383821348874</v>
      </c>
      <c r="Q78" s="42">
        <f t="shared" si="17"/>
        <v>297.41192631184941</v>
      </c>
      <c r="R78" s="42">
        <f t="shared" si="17"/>
        <v>312.43766439434415</v>
      </c>
      <c r="S78" s="42">
        <f t="shared" si="17"/>
        <v>330.69728794656811</v>
      </c>
      <c r="T78" s="42">
        <f t="shared" si="17"/>
        <v>349.45544665054086</v>
      </c>
    </row>
    <row r="79" spans="2:20" x14ac:dyDescent="0.15">
      <c r="B79" s="26" t="s">
        <v>131</v>
      </c>
      <c r="C79" s="23" t="s">
        <v>252</v>
      </c>
      <c r="O79" s="42">
        <f>W3AdMatPerU</f>
        <v>130</v>
      </c>
      <c r="P79" s="43">
        <f t="shared" si="17"/>
        <v>144.75439587101417</v>
      </c>
      <c r="Q79" s="42">
        <f t="shared" si="17"/>
        <v>154.65420168216173</v>
      </c>
      <c r="R79" s="42">
        <f t="shared" si="17"/>
        <v>162.467585485059</v>
      </c>
      <c r="S79" s="42">
        <f t="shared" si="17"/>
        <v>171.96258973221546</v>
      </c>
      <c r="T79" s="42">
        <f t="shared" si="17"/>
        <v>181.7168322582813</v>
      </c>
    </row>
    <row r="80" spans="2:20" x14ac:dyDescent="0.15">
      <c r="B80" s="26" t="s">
        <v>132</v>
      </c>
      <c r="C80" s="23" t="s">
        <v>252</v>
      </c>
      <c r="O80" s="42">
        <f>W3RMPerU</f>
        <v>520</v>
      </c>
      <c r="P80" s="43">
        <f t="shared" si="17"/>
        <v>579.01758348405667</v>
      </c>
      <c r="Q80" s="42">
        <f t="shared" si="17"/>
        <v>618.61680672864691</v>
      </c>
      <c r="R80" s="42">
        <f t="shared" si="17"/>
        <v>649.87034194023602</v>
      </c>
      <c r="S80" s="42">
        <f t="shared" si="17"/>
        <v>687.85035892886185</v>
      </c>
      <c r="T80" s="42">
        <f t="shared" si="17"/>
        <v>726.8673290331252</v>
      </c>
    </row>
    <row r="81" spans="1:27" x14ac:dyDescent="0.15">
      <c r="B81" s="26" t="s">
        <v>133</v>
      </c>
      <c r="C81" s="23" t="s">
        <v>252</v>
      </c>
      <c r="O81" s="42">
        <f>W3OtherPerU</f>
        <v>180</v>
      </c>
      <c r="P81" s="43">
        <f t="shared" si="17"/>
        <v>200.4291635137119</v>
      </c>
      <c r="Q81" s="42">
        <f t="shared" si="17"/>
        <v>214.13658694453159</v>
      </c>
      <c r="R81" s="42">
        <f t="shared" si="17"/>
        <v>224.9551183639278</v>
      </c>
      <c r="S81" s="42">
        <f t="shared" si="17"/>
        <v>238.10204732152906</v>
      </c>
      <c r="T81" s="42">
        <f t="shared" si="17"/>
        <v>251.60792158838944</v>
      </c>
    </row>
    <row r="83" spans="1:27" x14ac:dyDescent="0.15">
      <c r="B83" s="145" t="s">
        <v>129</v>
      </c>
    </row>
    <row r="84" spans="1:27" x14ac:dyDescent="0.15">
      <c r="B84" s="17" t="s">
        <v>99</v>
      </c>
    </row>
    <row r="85" spans="1:27" x14ac:dyDescent="0.15">
      <c r="B85" s="26" t="s">
        <v>130</v>
      </c>
      <c r="C85" s="23" t="str">
        <f t="shared" ref="C85:C101" si="18">CurrUnit</f>
        <v>ths RUB</v>
      </c>
      <c r="O85" s="42">
        <f>O68*SUM(O$22:O$23)</f>
        <v>55766.666666666664</v>
      </c>
      <c r="P85" s="42">
        <f t="shared" ref="P85:T85" si="19">P68*SUM(P$22:P$23)</f>
        <v>63587.265620077953</v>
      </c>
      <c r="Q85" s="42">
        <f t="shared" si="19"/>
        <v>73282.298643239701</v>
      </c>
      <c r="R85" s="42">
        <f t="shared" si="19"/>
        <v>84317.967237862264</v>
      </c>
      <c r="S85" s="42">
        <f t="shared" si="19"/>
        <v>90348.477112988432</v>
      </c>
      <c r="T85" s="42">
        <f t="shared" si="19"/>
        <v>95473.318271714597</v>
      </c>
    </row>
    <row r="86" spans="1:27" x14ac:dyDescent="0.15">
      <c r="B86" s="26" t="s">
        <v>131</v>
      </c>
      <c r="C86" s="23" t="str">
        <f t="shared" si="18"/>
        <v>ths RUB</v>
      </c>
      <c r="O86" s="42">
        <f t="shared" ref="O86:T88" si="20">O69*SUM(O$22:O$23)</f>
        <v>43816.666666666664</v>
      </c>
      <c r="P86" s="42">
        <f t="shared" si="20"/>
        <v>49961.422987204111</v>
      </c>
      <c r="Q86" s="42">
        <f t="shared" si="20"/>
        <v>57578.948933974054</v>
      </c>
      <c r="R86" s="42">
        <f t="shared" si="20"/>
        <v>66249.831401177493</v>
      </c>
      <c r="S86" s="42">
        <f t="shared" si="20"/>
        <v>70988.089160205185</v>
      </c>
      <c r="T86" s="42">
        <f t="shared" si="20"/>
        <v>75014.750070632886</v>
      </c>
    </row>
    <row r="87" spans="1:27" x14ac:dyDescent="0.15">
      <c r="B87" s="26" t="s">
        <v>132</v>
      </c>
      <c r="C87" s="23" t="str">
        <f t="shared" si="18"/>
        <v>ths RUB</v>
      </c>
      <c r="O87" s="42">
        <f t="shared" si="20"/>
        <v>93608.333333333328</v>
      </c>
      <c r="P87" s="42">
        <f t="shared" si="20"/>
        <v>106735.76729084513</v>
      </c>
      <c r="Q87" s="42">
        <f t="shared" si="20"/>
        <v>123009.57272258091</v>
      </c>
      <c r="R87" s="42">
        <f t="shared" si="20"/>
        <v>141533.73072069735</v>
      </c>
      <c r="S87" s="42">
        <f t="shared" si="20"/>
        <v>151656.372296802</v>
      </c>
      <c r="T87" s="42">
        <f t="shared" si="20"/>
        <v>160258.78424180663</v>
      </c>
    </row>
    <row r="88" spans="1:27" x14ac:dyDescent="0.15">
      <c r="B88" s="26" t="s">
        <v>133</v>
      </c>
      <c r="C88" s="23" t="str">
        <f t="shared" si="18"/>
        <v>ths RUB</v>
      </c>
      <c r="O88" s="42">
        <f t="shared" si="20"/>
        <v>39833.333333333328</v>
      </c>
      <c r="P88" s="42">
        <f t="shared" si="20"/>
        <v>45419.475442912822</v>
      </c>
      <c r="Q88" s="42">
        <f t="shared" si="20"/>
        <v>52344.499030885498</v>
      </c>
      <c r="R88" s="42">
        <f t="shared" si="20"/>
        <v>60227.119455615895</v>
      </c>
      <c r="S88" s="42">
        <f t="shared" si="20"/>
        <v>64534.626509277441</v>
      </c>
      <c r="T88" s="42">
        <f t="shared" si="20"/>
        <v>68195.227336938988</v>
      </c>
    </row>
    <row r="89" spans="1:27" s="19" customFormat="1" x14ac:dyDescent="0.15">
      <c r="A89" s="24"/>
      <c r="B89" s="168" t="s">
        <v>389</v>
      </c>
      <c r="C89" s="45" t="str">
        <f t="shared" si="18"/>
        <v>ths RUB</v>
      </c>
      <c r="D89" s="45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169">
        <f>SUBTOTAL(9,O85:O88)</f>
        <v>233025</v>
      </c>
      <c r="P89" s="169">
        <f t="shared" ref="P89:T89" si="21">SUBTOTAL(9,P85:P88)</f>
        <v>265703.93134104001</v>
      </c>
      <c r="Q89" s="169">
        <f t="shared" si="21"/>
        <v>306215.31933068018</v>
      </c>
      <c r="R89" s="169">
        <f t="shared" si="21"/>
        <v>352328.64881535294</v>
      </c>
      <c r="S89" s="169">
        <f t="shared" si="21"/>
        <v>377527.56507927307</v>
      </c>
      <c r="T89" s="169">
        <f t="shared" si="21"/>
        <v>398942.07992109307</v>
      </c>
      <c r="U89" s="24"/>
      <c r="V89" s="24"/>
      <c r="W89" s="24"/>
      <c r="X89" s="24"/>
      <c r="Y89" s="24"/>
      <c r="Z89" s="24"/>
      <c r="AA89" s="24"/>
    </row>
    <row r="90" spans="1:27" x14ac:dyDescent="0.15">
      <c r="B90" s="17" t="s">
        <v>102</v>
      </c>
      <c r="C90" s="23" t="str">
        <f t="shared" si="18"/>
        <v>ths RUB</v>
      </c>
    </row>
    <row r="91" spans="1:27" x14ac:dyDescent="0.15">
      <c r="B91" s="26" t="s">
        <v>130</v>
      </c>
      <c r="C91" s="23" t="str">
        <f t="shared" si="18"/>
        <v>ths RUB</v>
      </c>
      <c r="O91" s="42">
        <f>O73*O$25</f>
        <v>29241.666666666664</v>
      </c>
      <c r="P91" s="42">
        <f t="shared" ref="P91:T91" si="22">P73*P$25</f>
        <v>33211.669141898485</v>
      </c>
      <c r="Q91" s="42">
        <f t="shared" si="22"/>
        <v>37949.761797391991</v>
      </c>
      <c r="R91" s="42">
        <f t="shared" si="22"/>
        <v>47763.423930683224</v>
      </c>
      <c r="S91" s="42">
        <f t="shared" si="22"/>
        <v>52666.583298254307</v>
      </c>
      <c r="T91" s="42">
        <f t="shared" si="22"/>
        <v>55653.992520867221</v>
      </c>
    </row>
    <row r="92" spans="1:27" x14ac:dyDescent="0.15">
      <c r="B92" s="26" t="s">
        <v>131</v>
      </c>
      <c r="C92" s="23" t="str">
        <f t="shared" si="18"/>
        <v>ths RUB</v>
      </c>
      <c r="O92" s="42">
        <f t="shared" ref="O92:T94" si="23">O74*O$25</f>
        <v>23191.666666666664</v>
      </c>
      <c r="P92" s="42">
        <f t="shared" si="23"/>
        <v>26340.289319436732</v>
      </c>
      <c r="Q92" s="42">
        <f t="shared" si="23"/>
        <v>30098.086942759161</v>
      </c>
      <c r="R92" s="42">
        <f t="shared" si="23"/>
        <v>37881.336220886689</v>
      </c>
      <c r="S92" s="42">
        <f t="shared" si="23"/>
        <v>41770.048822753408</v>
      </c>
      <c r="T92" s="42">
        <f t="shared" si="23"/>
        <v>44139.373378618831</v>
      </c>
    </row>
    <row r="93" spans="1:27" x14ac:dyDescent="0.15">
      <c r="B93" s="26" t="s">
        <v>132</v>
      </c>
      <c r="C93" s="23" t="str">
        <f t="shared" si="18"/>
        <v>ths RUB</v>
      </c>
      <c r="O93" s="42">
        <f t="shared" si="23"/>
        <v>57475</v>
      </c>
      <c r="P93" s="42">
        <f t="shared" si="23"/>
        <v>65278.108313386685</v>
      </c>
      <c r="Q93" s="42">
        <f t="shared" si="23"/>
        <v>74590.911119011842</v>
      </c>
      <c r="R93" s="42">
        <f t="shared" si="23"/>
        <v>93879.833243067027</v>
      </c>
      <c r="S93" s="42">
        <f t="shared" si="23"/>
        <v>103517.07751725847</v>
      </c>
      <c r="T93" s="42">
        <f t="shared" si="23"/>
        <v>109388.88185135972</v>
      </c>
    </row>
    <row r="94" spans="1:27" x14ac:dyDescent="0.15">
      <c r="B94" s="26" t="s">
        <v>133</v>
      </c>
      <c r="C94" s="23" t="str">
        <f t="shared" si="18"/>
        <v>ths RUB</v>
      </c>
      <c r="O94" s="42">
        <f t="shared" si="23"/>
        <v>21175</v>
      </c>
      <c r="P94" s="42">
        <f t="shared" si="23"/>
        <v>24049.829378616148</v>
      </c>
      <c r="Q94" s="42">
        <f t="shared" si="23"/>
        <v>27480.86199121489</v>
      </c>
      <c r="R94" s="42">
        <f t="shared" si="23"/>
        <v>34587.306984287854</v>
      </c>
      <c r="S94" s="42">
        <f t="shared" si="23"/>
        <v>38137.870664253118</v>
      </c>
      <c r="T94" s="42">
        <f t="shared" si="23"/>
        <v>40301.166997869368</v>
      </c>
    </row>
    <row r="95" spans="1:27" s="19" customFormat="1" x14ac:dyDescent="0.15">
      <c r="A95" s="24"/>
      <c r="B95" s="168" t="s">
        <v>390</v>
      </c>
      <c r="C95" s="45" t="str">
        <f t="shared" si="18"/>
        <v>ths RUB</v>
      </c>
      <c r="D95" s="45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169">
        <f>SUBTOTAL(9,O91:O94)</f>
        <v>131083.33333333331</v>
      </c>
      <c r="P95" s="169">
        <f t="shared" ref="P95:T95" si="24">SUBTOTAL(9,P91:P94)</f>
        <v>148879.89615333805</v>
      </c>
      <c r="Q95" s="169">
        <f t="shared" si="24"/>
        <v>170119.62185037788</v>
      </c>
      <c r="R95" s="169">
        <f t="shared" si="24"/>
        <v>214111.90037892479</v>
      </c>
      <c r="S95" s="169">
        <f t="shared" si="24"/>
        <v>236091.58030251932</v>
      </c>
      <c r="T95" s="169">
        <f t="shared" si="24"/>
        <v>249483.41474871518</v>
      </c>
      <c r="U95" s="24"/>
      <c r="V95" s="24"/>
      <c r="W95" s="24"/>
      <c r="X95" s="24"/>
      <c r="Y95" s="24"/>
      <c r="Z95" s="24"/>
      <c r="AA95" s="24"/>
    </row>
    <row r="96" spans="1:27" x14ac:dyDescent="0.15">
      <c r="B96" s="17" t="s">
        <v>103</v>
      </c>
      <c r="C96" s="23" t="str">
        <f t="shared" si="18"/>
        <v>ths RUB</v>
      </c>
    </row>
    <row r="97" spans="1:27" x14ac:dyDescent="0.15">
      <c r="B97" s="26" t="s">
        <v>130</v>
      </c>
      <c r="C97" s="23" t="str">
        <f t="shared" si="18"/>
        <v>ths RUB</v>
      </c>
      <c r="O97" s="42">
        <f>O78*O$27</f>
        <v>22500</v>
      </c>
      <c r="P97" s="42">
        <f t="shared" ref="P97:T97" si="25">P78*P$27</f>
        <v>25554.718347998267</v>
      </c>
      <c r="Q97" s="42">
        <f t="shared" si="25"/>
        <v>28667.535577199164</v>
      </c>
      <c r="R97" s="42">
        <f t="shared" si="25"/>
        <v>36139.039765164998</v>
      </c>
      <c r="S97" s="42">
        <f t="shared" si="25"/>
        <v>40163.648597313819</v>
      </c>
      <c r="T97" s="42">
        <f t="shared" si="25"/>
        <v>43715.108830333498</v>
      </c>
    </row>
    <row r="98" spans="1:27" x14ac:dyDescent="0.15">
      <c r="B98" s="26" t="s">
        <v>131</v>
      </c>
      <c r="C98" s="23" t="str">
        <f t="shared" si="18"/>
        <v>ths RUB</v>
      </c>
      <c r="O98" s="42">
        <f t="shared" ref="O98:T100" si="26">O79*O$27</f>
        <v>11700</v>
      </c>
      <c r="P98" s="42">
        <f t="shared" si="26"/>
        <v>13288.453540959101</v>
      </c>
      <c r="Q98" s="42">
        <f t="shared" si="26"/>
        <v>14907.11850014357</v>
      </c>
      <c r="R98" s="42">
        <f t="shared" si="26"/>
        <v>18792.300677885803</v>
      </c>
      <c r="S98" s="42">
        <f t="shared" si="26"/>
        <v>20885.097270603193</v>
      </c>
      <c r="T98" s="42">
        <f t="shared" si="26"/>
        <v>22731.856591773427</v>
      </c>
    </row>
    <row r="99" spans="1:27" x14ac:dyDescent="0.15">
      <c r="B99" s="26" t="s">
        <v>132</v>
      </c>
      <c r="C99" s="23" t="str">
        <f t="shared" si="18"/>
        <v>ths RUB</v>
      </c>
      <c r="O99" s="42">
        <f t="shared" si="26"/>
        <v>46800</v>
      </c>
      <c r="P99" s="42">
        <f t="shared" si="26"/>
        <v>53153.814163836403</v>
      </c>
      <c r="Q99" s="42">
        <f t="shared" si="26"/>
        <v>59628.474000574279</v>
      </c>
      <c r="R99" s="42">
        <f t="shared" si="26"/>
        <v>75169.202711543214</v>
      </c>
      <c r="S99" s="42">
        <f t="shared" si="26"/>
        <v>83540.389082412774</v>
      </c>
      <c r="T99" s="42">
        <f t="shared" si="26"/>
        <v>90927.426367093707</v>
      </c>
    </row>
    <row r="100" spans="1:27" x14ac:dyDescent="0.15">
      <c r="B100" s="26" t="s">
        <v>133</v>
      </c>
      <c r="C100" s="23" t="str">
        <f t="shared" si="18"/>
        <v>ths RUB</v>
      </c>
      <c r="O100" s="42">
        <f t="shared" si="26"/>
        <v>16200</v>
      </c>
      <c r="P100" s="42">
        <f t="shared" si="26"/>
        <v>18399.397210558753</v>
      </c>
      <c r="Q100" s="42">
        <f t="shared" si="26"/>
        <v>20640.625615583398</v>
      </c>
      <c r="R100" s="42">
        <f t="shared" si="26"/>
        <v>26020.108630918799</v>
      </c>
      <c r="S100" s="42">
        <f t="shared" si="26"/>
        <v>28917.826990065951</v>
      </c>
      <c r="T100" s="42">
        <f t="shared" si="26"/>
        <v>31474.878357840123</v>
      </c>
    </row>
    <row r="101" spans="1:27" s="19" customFormat="1" x14ac:dyDescent="0.15">
      <c r="A101" s="24"/>
      <c r="B101" s="168" t="s">
        <v>391</v>
      </c>
      <c r="C101" s="45" t="str">
        <f t="shared" si="18"/>
        <v>ths RUB</v>
      </c>
      <c r="D101" s="45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169">
        <f>SUBTOTAL(9,O97:O100)</f>
        <v>97200</v>
      </c>
      <c r="P101" s="169">
        <f t="shared" ref="P101:T101" si="27">SUBTOTAL(9,P97:P100)</f>
        <v>110396.38326335253</v>
      </c>
      <c r="Q101" s="169">
        <f t="shared" si="27"/>
        <v>123843.7536935004</v>
      </c>
      <c r="R101" s="169">
        <f t="shared" si="27"/>
        <v>156120.65178551283</v>
      </c>
      <c r="S101" s="169">
        <f t="shared" si="27"/>
        <v>173506.96194039573</v>
      </c>
      <c r="T101" s="169">
        <f t="shared" si="27"/>
        <v>188849.27014704075</v>
      </c>
      <c r="U101" s="24"/>
      <c r="V101" s="24"/>
      <c r="W101" s="24"/>
      <c r="X101" s="24"/>
      <c r="Y101" s="24"/>
      <c r="Z101" s="24"/>
      <c r="AA101" s="24"/>
    </row>
    <row r="102" spans="1:27" ht="14" thickBot="1" x14ac:dyDescent="0.2">
      <c r="B102" s="113" t="s">
        <v>392</v>
      </c>
      <c r="C102" s="140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>
        <f>SUBTOTAL(9,O85:O101)</f>
        <v>461308.33333333337</v>
      </c>
      <c r="P102" s="113">
        <f t="shared" ref="P102:T102" si="28">SUBTOTAL(9,P85:P101)</f>
        <v>524980.21075773053</v>
      </c>
      <c r="Q102" s="113">
        <f t="shared" si="28"/>
        <v>600178.69487455848</v>
      </c>
      <c r="R102" s="113">
        <f t="shared" si="28"/>
        <v>722561.2009797903</v>
      </c>
      <c r="S102" s="113">
        <f t="shared" si="28"/>
        <v>787126.10732218821</v>
      </c>
      <c r="T102" s="113">
        <f t="shared" si="28"/>
        <v>837274.76481684891</v>
      </c>
    </row>
    <row r="104" spans="1:27" x14ac:dyDescent="0.15">
      <c r="B104" s="22" t="s">
        <v>366</v>
      </c>
      <c r="C104" s="23" t="str">
        <f>CurrUnit</f>
        <v>ths RUB</v>
      </c>
      <c r="O104" s="42">
        <f>O58*Assumptions!O176</f>
        <v>0</v>
      </c>
      <c r="P104" s="42">
        <f>P58*Assumptions!P176</f>
        <v>0</v>
      </c>
      <c r="Q104" s="42">
        <f>Q58*Assumptions!Q176</f>
        <v>3240.0523242112158</v>
      </c>
      <c r="R104" s="42">
        <f>R58*Assumptions!R176</f>
        <v>4359.9165592365343</v>
      </c>
      <c r="S104" s="42">
        <f>S58*Assumptions!S176</f>
        <v>0</v>
      </c>
      <c r="T104" s="42">
        <f>T58*Assumptions!T176</f>
        <v>0</v>
      </c>
    </row>
    <row r="106" spans="1:27" ht="14" thickBot="1" x14ac:dyDescent="0.2">
      <c r="B106" s="113" t="s">
        <v>393</v>
      </c>
      <c r="C106" s="140" t="str">
        <f>CurrUnit</f>
        <v>ths RUB</v>
      </c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>
        <f>SUM(O45, O62, O102, O104)</f>
        <v>5010414.5066666668</v>
      </c>
      <c r="P106" s="113">
        <f t="shared" ref="P106:T106" si="29">SUM(P45,P62,P102,P104)</f>
        <v>5409276.258625539</v>
      </c>
      <c r="Q106" s="113">
        <f t="shared" si="29"/>
        <v>6084423.59158492</v>
      </c>
      <c r="R106" s="113">
        <f t="shared" si="29"/>
        <v>7247430.1623474732</v>
      </c>
      <c r="S106" s="113">
        <f t="shared" si="29"/>
        <v>7767266.7544407733</v>
      </c>
      <c r="T106" s="113">
        <f t="shared" si="29"/>
        <v>8119765.7156046052</v>
      </c>
      <c r="U106" s="56" t="s">
        <v>316</v>
      </c>
    </row>
  </sheetData>
  <conditionalFormatting sqref="M1:T6">
    <cfRule type="expression" dxfId="11" priority="2">
      <formula>(#REF!&lt;=date_Valuation)</formula>
    </cfRule>
  </conditionalFormatting>
  <conditionalFormatting sqref="M7:T7">
    <cfRule type="expression" dxfId="10" priority="1">
      <formula>(#REF!&lt;=date_Valuation)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J45"/>
  <sheetViews>
    <sheetView showGridLines="0" zoomScaleNormal="100" workbookViewId="0">
      <pane xSplit="3" ySplit="7" topLeftCell="AB31" activePane="bottomRight" state="frozen"/>
      <selection pane="topRight" activeCell="D1" sqref="D1"/>
      <selection pane="bottomLeft" activeCell="A8" sqref="A8"/>
      <selection pane="bottomRight" activeCell="O39" sqref="O39"/>
    </sheetView>
  </sheetViews>
  <sheetFormatPr baseColWidth="10" defaultColWidth="0" defaultRowHeight="13" outlineLevelRow="1" outlineLevelCol="1" x14ac:dyDescent="0.15"/>
  <cols>
    <col min="1" max="1" width="5.6640625" style="22" customWidth="1"/>
    <col min="2" max="2" width="54.5" style="22" customWidth="1"/>
    <col min="3" max="4" width="10.33203125" style="23" customWidth="1"/>
    <col min="5" max="5" width="53.5" style="22" bestFit="1" customWidth="1"/>
    <col min="6" max="6" width="11.33203125" style="22" customWidth="1"/>
    <col min="7" max="11" width="11.33203125" style="22" hidden="1" customWidth="1" outlineLevel="1"/>
    <col min="12" max="12" width="11.33203125" style="22" customWidth="1" collapsed="1"/>
    <col min="13" max="17" width="11.33203125" style="22" customWidth="1"/>
    <col min="18" max="18" width="9.5" style="22" customWidth="1"/>
    <col min="19" max="19" width="10.6640625" style="22" customWidth="1"/>
    <col min="20" max="20" width="11.6640625" style="22" customWidth="1"/>
    <col min="21" max="27" width="10.6640625" style="22" customWidth="1"/>
    <col min="28" max="28" width="9.33203125" customWidth="1"/>
    <col min="29" max="36" width="0" hidden="1" customWidth="1"/>
    <col min="37" max="16384" width="9.33203125" hidden="1"/>
  </cols>
  <sheetData>
    <row r="1" spans="1:27" ht="23" x14ac:dyDescent="0.25">
      <c r="A1" s="8" t="s">
        <v>325</v>
      </c>
      <c r="F1" s="9"/>
      <c r="G1" s="9"/>
      <c r="H1" s="9"/>
      <c r="I1" s="9"/>
      <c r="J1" s="9"/>
      <c r="K1" s="9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9" customForma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27" outlineLevel="1" x14ac:dyDescent="0.15">
      <c r="A3" s="1"/>
      <c r="B3" s="1" t="s">
        <v>308</v>
      </c>
      <c r="C3" s="1"/>
      <c r="D3" s="1"/>
      <c r="E3" s="24"/>
      <c r="F3" s="11"/>
      <c r="G3" s="11"/>
      <c r="H3" s="11"/>
      <c r="I3" s="11"/>
      <c r="J3" s="11"/>
      <c r="K3" s="1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outlineLevel="1" x14ac:dyDescent="0.15">
      <c r="A4" s="1"/>
      <c r="B4" s="1" t="s">
        <v>177</v>
      </c>
      <c r="C4" s="1"/>
      <c r="D4" s="1"/>
      <c r="E4" s="24"/>
      <c r="F4" s="11"/>
      <c r="G4" s="11"/>
      <c r="H4" s="11"/>
      <c r="I4" s="11"/>
      <c r="J4" s="11"/>
      <c r="K4" s="11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outlineLevel="1" x14ac:dyDescent="0.15">
      <c r="A5" s="18"/>
      <c r="B5" s="2"/>
      <c r="C5" s="2"/>
      <c r="D5" s="2"/>
      <c r="E5" s="24"/>
      <c r="F5" s="11"/>
      <c r="G5" s="11"/>
      <c r="H5" s="11"/>
      <c r="I5" s="11"/>
      <c r="J5" s="11"/>
      <c r="K5" s="11"/>
      <c r="L5" s="1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outlineLevel="1" x14ac:dyDescent="0.15">
      <c r="A6" s="3"/>
      <c r="B6" s="4"/>
      <c r="C6" s="4"/>
      <c r="D6" s="4"/>
      <c r="E6" s="24"/>
      <c r="F6" s="11"/>
      <c r="G6" s="11"/>
      <c r="H6" s="11"/>
      <c r="I6" s="11"/>
      <c r="J6" s="11"/>
      <c r="K6" s="11"/>
      <c r="L6" s="13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ht="15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 t="str">
        <f>IF(Assumptions!M31=1,"F ","A ") &amp; NameOfPeriod</f>
        <v>A 2018</v>
      </c>
      <c r="N7" s="28" t="str">
        <f>IF(Assumptions!N31=1,"F ","A ") &amp; NameOfPeriod</f>
        <v>A 2019</v>
      </c>
      <c r="O7" s="28" t="str">
        <f>IF(Assumptions!O31=1,"F ","A ") &amp; NameOfPeriod</f>
        <v>A 2020</v>
      </c>
      <c r="P7" s="28" t="str">
        <f>IF(Assumptions!P31=1,"F ","A ") &amp; NameOfPeriod</f>
        <v>F 2021</v>
      </c>
      <c r="Q7" s="28" t="str">
        <f>IF(Assumptions!Q31=1,"F ","A ") &amp; NameOfPeriod</f>
        <v>F 2022</v>
      </c>
      <c r="R7" s="28" t="str">
        <f>IF(Assumptions!R31=1,"F ","A ") &amp; NameOfPeriod</f>
        <v>F 2023</v>
      </c>
      <c r="S7" s="28" t="str">
        <f>IF(Assumptions!S31=1,"F ","A ") &amp; NameOfPeriod</f>
        <v>F 2024</v>
      </c>
      <c r="T7" s="28" t="str">
        <f>IF(Assumptions!T31=1,"F ","A ") &amp; NameOfPeriod</f>
        <v>F 2025</v>
      </c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A9" s="64">
        <f>FLOOR(MAX($A$1:A8)+1,1)</f>
        <v>1</v>
      </c>
      <c r="B9" s="16" t="s">
        <v>324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/>
      <c r="V9"/>
      <c r="W9"/>
      <c r="X9"/>
      <c r="Y9"/>
      <c r="Z9"/>
      <c r="AA9"/>
    </row>
    <row r="10" spans="1:27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/>
      <c r="V10"/>
      <c r="W10"/>
      <c r="X10"/>
      <c r="Y10"/>
      <c r="Z10"/>
      <c r="AA10"/>
    </row>
    <row r="11" spans="1:27" x14ac:dyDescent="0.15">
      <c r="A11" s="65">
        <f>MAX($A$1:A10)+0.1</f>
        <v>1.1000000000000001</v>
      </c>
      <c r="B11" s="18" t="s">
        <v>394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/>
      <c r="V11"/>
      <c r="W11"/>
      <c r="X11"/>
      <c r="Y11"/>
      <c r="Z11"/>
      <c r="AA11"/>
    </row>
    <row r="12" spans="1:27" x14ac:dyDescent="0.15">
      <c r="U12"/>
      <c r="V12"/>
      <c r="W12"/>
      <c r="X12"/>
      <c r="Y12"/>
      <c r="Z12"/>
      <c r="AA12"/>
    </row>
    <row r="13" spans="1:27" x14ac:dyDescent="0.15">
      <c r="B13" s="141" t="s">
        <v>384</v>
      </c>
      <c r="C13" s="142"/>
      <c r="D13" s="142"/>
      <c r="E13" s="143"/>
      <c r="F13" s="143"/>
      <c r="G13" s="143"/>
      <c r="H13" s="143"/>
      <c r="I13" s="143"/>
      <c r="J13" s="143"/>
      <c r="K13" s="143"/>
      <c r="L13" s="14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15">
      <c r="B14" s="22" t="s">
        <v>128</v>
      </c>
      <c r="C14" s="23" t="s">
        <v>256</v>
      </c>
      <c r="O14" s="42">
        <f>Assumptions!O186</f>
        <v>40000</v>
      </c>
      <c r="P14" s="43">
        <f>O14*(1+CPI)</f>
        <v>41969.011301200793</v>
      </c>
      <c r="Q14" s="42">
        <f>P14*(1+CPI)</f>
        <v>43960.332196505136</v>
      </c>
      <c r="R14" s="42">
        <f>Q14*(1+CPI)</f>
        <v>45787.823558459706</v>
      </c>
      <c r="S14" s="42">
        <f>R14*(1+CPI)</f>
        <v>47664.376346463374</v>
      </c>
      <c r="T14" s="42">
        <f>S14*(1+CPI)</f>
        <v>49764.096347763305</v>
      </c>
      <c r="U14"/>
      <c r="V14"/>
      <c r="W14"/>
      <c r="X14"/>
      <c r="Y14"/>
      <c r="Z14"/>
      <c r="AA14"/>
    </row>
    <row r="15" spans="1:27" x14ac:dyDescent="0.15">
      <c r="B15" s="22" t="s">
        <v>385</v>
      </c>
      <c r="C15" s="23" t="str">
        <f>CurrUnit</f>
        <v>ths RUB</v>
      </c>
      <c r="O15" s="42">
        <f t="shared" ref="O15:T15" si="0">SellingHeadcount * O14 *MonthInPeriod /1000</f>
        <v>9600</v>
      </c>
      <c r="P15" s="42">
        <f t="shared" si="0"/>
        <v>10072.562712288189</v>
      </c>
      <c r="Q15" s="42">
        <f t="shared" si="0"/>
        <v>10550.479727161231</v>
      </c>
      <c r="R15" s="42">
        <f t="shared" si="0"/>
        <v>10989.077654030329</v>
      </c>
      <c r="S15" s="42">
        <f t="shared" si="0"/>
        <v>11439.450323151208</v>
      </c>
      <c r="T15" s="42">
        <f t="shared" si="0"/>
        <v>11943.383123463194</v>
      </c>
    </row>
    <row r="16" spans="1:27" x14ac:dyDescent="0.15">
      <c r="B16" s="22" t="s">
        <v>386</v>
      </c>
      <c r="C16" s="23" t="str">
        <f>CurrUnit</f>
        <v>ths RUB</v>
      </c>
      <c r="O16" s="182">
        <f>TAX!O40</f>
        <v>2880</v>
      </c>
      <c r="P16" s="182">
        <f>TAX!P40</f>
        <v>3021.7688136864563</v>
      </c>
      <c r="Q16" s="182">
        <f>TAX!Q40</f>
        <v>3165.1439181483702</v>
      </c>
      <c r="R16" s="182">
        <f>TAX!R40</f>
        <v>3296.7232962090993</v>
      </c>
      <c r="S16" s="182">
        <f>TAX!S40</f>
        <v>3431.8350969453627</v>
      </c>
      <c r="T16" s="182">
        <f>TAX!T40</f>
        <v>3583.0149370389586</v>
      </c>
    </row>
    <row r="17" spans="1:27" ht="14" thickBot="1" x14ac:dyDescent="0.2">
      <c r="B17" s="113" t="s">
        <v>387</v>
      </c>
      <c r="C17" s="140" t="str">
        <f>CurrUnit</f>
        <v>ths RUB</v>
      </c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>
        <f>O15+O16</f>
        <v>12480</v>
      </c>
      <c r="P17" s="113">
        <f t="shared" ref="P17:T17" si="1">P15+P16</f>
        <v>13094.331525974645</v>
      </c>
      <c r="Q17" s="113">
        <f t="shared" si="1"/>
        <v>13715.623645309603</v>
      </c>
      <c r="R17" s="113">
        <f t="shared" si="1"/>
        <v>14285.800950239427</v>
      </c>
      <c r="S17" s="113">
        <f t="shared" si="1"/>
        <v>14871.28542009657</v>
      </c>
      <c r="T17" s="113">
        <f t="shared" si="1"/>
        <v>15526.398060502153</v>
      </c>
    </row>
    <row r="19" spans="1:27" x14ac:dyDescent="0.15">
      <c r="B19" s="141" t="s">
        <v>138</v>
      </c>
    </row>
    <row r="20" spans="1:27" x14ac:dyDescent="0.15">
      <c r="B20" s="22" t="s">
        <v>395</v>
      </c>
      <c r="C20" s="23" t="str">
        <f>Assumptions!C190</f>
        <v xml:space="preserve"> RUB/ton</v>
      </c>
      <c r="O20" s="42">
        <f>Assumptions!O190</f>
        <v>100</v>
      </c>
      <c r="P20" s="43">
        <f>O20*(1+CPI)</f>
        <v>104.92252825300199</v>
      </c>
      <c r="Q20" s="42">
        <f>P20*(1+CPI)</f>
        <v>109.90083049126285</v>
      </c>
      <c r="R20" s="42">
        <f>Q20*(1+CPI)</f>
        <v>114.46955889614928</v>
      </c>
      <c r="S20" s="42">
        <f>R20*(1+CPI)</f>
        <v>119.16094086615844</v>
      </c>
      <c r="T20" s="42">
        <f>S20*(1+CPI)</f>
        <v>124.41024086940827</v>
      </c>
    </row>
    <row r="21" spans="1:27" x14ac:dyDescent="0.15">
      <c r="B21" t="s">
        <v>137</v>
      </c>
      <c r="C21" s="23" t="str">
        <f>CurrUnit</f>
        <v>ths RUB</v>
      </c>
      <c r="O21" s="42">
        <f>Revenue!O42*SGA!O20</f>
        <v>39000</v>
      </c>
      <c r="P21" s="42">
        <f>Revenue!P42*SGA!P20</f>
        <v>41822.119761646594</v>
      </c>
      <c r="Q21" s="42">
        <f>Revenue!Q42*SGA!Q20</f>
        <v>46860.615113169566</v>
      </c>
      <c r="R21" s="42">
        <f>Revenue!R42*SGA!R20</f>
        <v>55908.306199586063</v>
      </c>
      <c r="S21" s="42">
        <f>Revenue!S42*SGA!S20</f>
        <v>59899.550067655349</v>
      </c>
      <c r="T21" s="42">
        <f>Revenue!T42*SGA!T20</f>
        <v>62991.550162722771</v>
      </c>
    </row>
    <row r="22" spans="1:27" x14ac:dyDescent="0.15">
      <c r="B22" s="22" t="str">
        <f>Assumptions!B191</f>
        <v>Other selling expenses</v>
      </c>
      <c r="C22" s="23" t="str">
        <f>CurrUnit</f>
        <v>ths RUB</v>
      </c>
      <c r="O22" s="42">
        <f>Assumptions!O191</f>
        <v>3000</v>
      </c>
      <c r="P22" s="43">
        <f>O22*(1+CPI)</f>
        <v>3147.6758475900597</v>
      </c>
      <c r="Q22" s="42">
        <f>P22*(1+CPI)</f>
        <v>3297.0249147378854</v>
      </c>
      <c r="R22" s="42">
        <f>Q22*(1+CPI)</f>
        <v>3434.0867668844785</v>
      </c>
      <c r="S22" s="42">
        <f>R22*(1+CPI)</f>
        <v>3574.8282259847533</v>
      </c>
      <c r="T22" s="42">
        <f>S22*(1+CPI)</f>
        <v>3732.3072260822482</v>
      </c>
    </row>
    <row r="23" spans="1:27" x14ac:dyDescent="0.15">
      <c r="B23"/>
    </row>
    <row r="24" spans="1:27" ht="14" thickBot="1" x14ac:dyDescent="0.2">
      <c r="B24" s="113" t="s">
        <v>396</v>
      </c>
      <c r="C24" s="140" t="str">
        <f>CurrUnit</f>
        <v>ths RUB</v>
      </c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>
        <f>SUM(O17,O21:O22)</f>
        <v>54480</v>
      </c>
      <c r="P24" s="113">
        <f t="shared" ref="P24:T24" si="2">SUM(P17,P21:P22)</f>
        <v>58064.127135211296</v>
      </c>
      <c r="Q24" s="113">
        <f t="shared" si="2"/>
        <v>63873.263673217058</v>
      </c>
      <c r="R24" s="113">
        <f t="shared" si="2"/>
        <v>73628.193916709963</v>
      </c>
      <c r="S24" s="113">
        <f t="shared" si="2"/>
        <v>78345.663713736663</v>
      </c>
      <c r="T24" s="113">
        <f t="shared" si="2"/>
        <v>82250.25544930718</v>
      </c>
    </row>
    <row r="26" spans="1:27" x14ac:dyDescent="0.15">
      <c r="A26" s="65">
        <f>MAX($A$1:A25)+0.1</f>
        <v>1.2000000000000002</v>
      </c>
      <c r="B26" s="18" t="s">
        <v>397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/>
      <c r="V26"/>
      <c r="W26"/>
      <c r="X26"/>
      <c r="Y26"/>
      <c r="Z26"/>
      <c r="AA26"/>
    </row>
    <row r="27" spans="1:27" x14ac:dyDescent="0.15">
      <c r="U27"/>
      <c r="V27"/>
      <c r="W27"/>
      <c r="X27"/>
      <c r="Y27"/>
      <c r="Z27"/>
      <c r="AA27"/>
    </row>
    <row r="28" spans="1:27" x14ac:dyDescent="0.15">
      <c r="B28" s="141" t="s">
        <v>384</v>
      </c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/>
      <c r="V28"/>
      <c r="W28"/>
      <c r="X28"/>
      <c r="Y28"/>
      <c r="Z28"/>
      <c r="AA28"/>
    </row>
    <row r="29" spans="1:27" x14ac:dyDescent="0.15">
      <c r="B29" s="22" t="s">
        <v>128</v>
      </c>
      <c r="C29" s="23" t="s">
        <v>256</v>
      </c>
      <c r="O29" s="42">
        <f>Assumptions!O185</f>
        <v>70000</v>
      </c>
      <c r="P29" s="43">
        <f>O29*(1+CPI)</f>
        <v>73445.769777101392</v>
      </c>
      <c r="Q29" s="42">
        <f>P29*(1+CPI)</f>
        <v>76930.581343883998</v>
      </c>
      <c r="R29" s="42">
        <f>Q29*(1+CPI)</f>
        <v>80128.691227304502</v>
      </c>
      <c r="S29" s="42">
        <f>R29*(1+CPI)</f>
        <v>83412.658606310913</v>
      </c>
      <c r="T29" s="42">
        <f>S29*(1+CPI)</f>
        <v>87087.168608585795</v>
      </c>
      <c r="U29"/>
      <c r="V29"/>
      <c r="W29"/>
      <c r="X29"/>
      <c r="Y29"/>
      <c r="Z29"/>
      <c r="AA29"/>
    </row>
    <row r="30" spans="1:27" x14ac:dyDescent="0.15">
      <c r="B30" s="22" t="s">
        <v>385</v>
      </c>
      <c r="C30" s="23" t="str">
        <f>CurrUnit</f>
        <v>ths RUB</v>
      </c>
      <c r="O30" s="42">
        <f t="shared" ref="O30:T30" si="3">GAHeadcount * O29 *MonthInPeriod /1000</f>
        <v>29400</v>
      </c>
      <c r="P30" s="42">
        <f t="shared" si="3"/>
        <v>30847.223306382588</v>
      </c>
      <c r="Q30" s="42">
        <f t="shared" si="3"/>
        <v>32310.844164431277</v>
      </c>
      <c r="R30" s="42">
        <f t="shared" si="3"/>
        <v>33654.050315467888</v>
      </c>
      <c r="S30" s="42">
        <f t="shared" si="3"/>
        <v>35033.316614650576</v>
      </c>
      <c r="T30" s="42">
        <f t="shared" si="3"/>
        <v>36576.610815606036</v>
      </c>
    </row>
    <row r="31" spans="1:27" x14ac:dyDescent="0.15">
      <c r="B31" s="22" t="s">
        <v>386</v>
      </c>
      <c r="C31" s="23" t="str">
        <f>CurrUnit</f>
        <v>ths RUB</v>
      </c>
      <c r="O31" s="182">
        <f>TAX!O55</f>
        <v>8794.625</v>
      </c>
      <c r="P31" s="182">
        <f>TAX!P55</f>
        <v>9227.5429003705776</v>
      </c>
      <c r="Q31" s="182">
        <f>TAX!Q55</f>
        <v>9665.3659135922244</v>
      </c>
      <c r="R31" s="182">
        <f>TAX!R55</f>
        <v>10067.168444070468</v>
      </c>
      <c r="S31" s="182">
        <f>TAX!S55</f>
        <v>10479.757895650386</v>
      </c>
      <c r="T31" s="182">
        <f>TAX!T55</f>
        <v>10941.414146061199</v>
      </c>
    </row>
    <row r="32" spans="1:27" ht="14" thickBot="1" x14ac:dyDescent="0.2">
      <c r="B32" s="113" t="s">
        <v>387</v>
      </c>
      <c r="C32" s="140" t="str">
        <f>CurrUnit</f>
        <v>ths RUB</v>
      </c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>
        <f>O30+O31</f>
        <v>38194.625</v>
      </c>
      <c r="P32" s="113">
        <f t="shared" ref="P32" si="4">P30+P31</f>
        <v>40074.766206753164</v>
      </c>
      <c r="Q32" s="113">
        <f t="shared" ref="Q32" si="5">Q30+Q31</f>
        <v>41976.210078023505</v>
      </c>
      <c r="R32" s="113">
        <f t="shared" ref="R32" si="6">R30+R31</f>
        <v>43721.218759538358</v>
      </c>
      <c r="S32" s="113">
        <f t="shared" ref="S32" si="7">S30+S31</f>
        <v>45513.074510300961</v>
      </c>
      <c r="T32" s="113">
        <f t="shared" ref="T32" si="8">T30+T31</f>
        <v>47518.024961667237</v>
      </c>
    </row>
    <row r="34" spans="1:27" x14ac:dyDescent="0.15">
      <c r="B34" s="22" t="s">
        <v>416</v>
      </c>
      <c r="C34" s="23" t="s">
        <v>259</v>
      </c>
      <c r="O34" s="42">
        <f>Assumptions!O189</f>
        <v>17274</v>
      </c>
      <c r="P34" s="42">
        <f>O34*(1+CPI)</f>
        <v>18124.317530423563</v>
      </c>
      <c r="Q34" s="42">
        <f>P34*(1+CPI)</f>
        <v>18984.269459060746</v>
      </c>
      <c r="R34" s="42">
        <f>Q34*(1+CPI)</f>
        <v>19773.471603720827</v>
      </c>
      <c r="S34" s="42">
        <f>R34*(1+CPI)</f>
        <v>20583.860925220211</v>
      </c>
      <c r="T34" s="42">
        <f>S34*(1+CPI)</f>
        <v>21490.625007781586</v>
      </c>
    </row>
    <row r="37" spans="1:27" ht="14" thickBot="1" x14ac:dyDescent="0.2">
      <c r="B37" s="113" t="s">
        <v>415</v>
      </c>
      <c r="C37" s="140" t="str">
        <f>CurrUnit</f>
        <v>ths RUB</v>
      </c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>
        <f>O32+O34</f>
        <v>55468.625</v>
      </c>
      <c r="P37" s="113">
        <f t="shared" ref="P37:T37" si="9">P32+P34</f>
        <v>58199.083737176727</v>
      </c>
      <c r="Q37" s="113">
        <f t="shared" si="9"/>
        <v>60960.479537084248</v>
      </c>
      <c r="R37" s="113">
        <f t="shared" si="9"/>
        <v>63494.690363259186</v>
      </c>
      <c r="S37" s="113">
        <f t="shared" si="9"/>
        <v>66096.935435521169</v>
      </c>
      <c r="T37" s="113">
        <f t="shared" si="9"/>
        <v>69008.64996944883</v>
      </c>
    </row>
    <row r="39" spans="1:27" ht="14" thickBot="1" x14ac:dyDescent="0.2">
      <c r="A39" s="113"/>
      <c r="B39" s="113" t="s">
        <v>398</v>
      </c>
      <c r="C39" s="140" t="str">
        <f>CurrUnit</f>
        <v>ths RUB</v>
      </c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>
        <f>O24+O37</f>
        <v>109948.625</v>
      </c>
      <c r="P39" s="113">
        <f t="shared" ref="P39:T39" si="10">P24+P37</f>
        <v>116263.21087238802</v>
      </c>
      <c r="Q39" s="113">
        <f t="shared" si="10"/>
        <v>124833.7432103013</v>
      </c>
      <c r="R39" s="113">
        <f t="shared" si="10"/>
        <v>137122.88427996915</v>
      </c>
      <c r="S39" s="113">
        <f t="shared" si="10"/>
        <v>144442.59914925782</v>
      </c>
      <c r="T39" s="113">
        <f t="shared" si="10"/>
        <v>151258.90541875601</v>
      </c>
      <c r="U39" s="56" t="s">
        <v>324</v>
      </c>
    </row>
    <row r="41" spans="1:27" x14ac:dyDescent="0.15">
      <c r="A41" s="65">
        <f>MAX($A$1:A40)+0.1</f>
        <v>1.3000000000000003</v>
      </c>
      <c r="B41" s="18" t="s">
        <v>353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/>
      <c r="V41"/>
      <c r="W41"/>
      <c r="X41"/>
      <c r="Y41"/>
      <c r="Z41"/>
      <c r="AA41"/>
    </row>
    <row r="42" spans="1:27" x14ac:dyDescent="0.15">
      <c r="B42" s="96"/>
      <c r="C42" s="108"/>
    </row>
    <row r="43" spans="1:27" x14ac:dyDescent="0.15">
      <c r="B43" s="22" t="s">
        <v>139</v>
      </c>
      <c r="C43" s="23" t="str">
        <f>CurrUnit</f>
        <v>ths RUB</v>
      </c>
      <c r="O43" s="42">
        <f>Assumptions!O195</f>
        <v>10000</v>
      </c>
      <c r="P43" s="42">
        <f t="shared" ref="P43:T44" si="11">O43*(1+CPI)</f>
        <v>10492.252825300198</v>
      </c>
      <c r="Q43" s="42">
        <f t="shared" si="11"/>
        <v>10990.083049126284</v>
      </c>
      <c r="R43" s="42">
        <f t="shared" si="11"/>
        <v>11446.955889614926</v>
      </c>
      <c r="S43" s="42">
        <f t="shared" si="11"/>
        <v>11916.094086615843</v>
      </c>
      <c r="T43" s="42">
        <f t="shared" si="11"/>
        <v>12441.024086940826</v>
      </c>
    </row>
    <row r="44" spans="1:27" x14ac:dyDescent="0.15">
      <c r="B44" s="22" t="s">
        <v>133</v>
      </c>
      <c r="C44" s="23" t="str">
        <f>CurrUnit</f>
        <v>ths RUB</v>
      </c>
      <c r="O44" s="42">
        <f>-Assumptions!O196</f>
        <v>-7000</v>
      </c>
      <c r="P44" s="183">
        <f t="shared" si="11"/>
        <v>-7344.5769777101395</v>
      </c>
      <c r="Q44" s="42">
        <f t="shared" si="11"/>
        <v>-7693.0581343883996</v>
      </c>
      <c r="R44" s="42">
        <f t="shared" si="11"/>
        <v>-8012.8691227304498</v>
      </c>
      <c r="S44" s="42">
        <f t="shared" si="11"/>
        <v>-8341.2658606310906</v>
      </c>
      <c r="T44" s="42">
        <f t="shared" si="11"/>
        <v>-8708.716860858578</v>
      </c>
    </row>
    <row r="45" spans="1:27" ht="14" thickBot="1" x14ac:dyDescent="0.2">
      <c r="B45" s="113" t="s">
        <v>414</v>
      </c>
      <c r="C45" s="140" t="str">
        <f>CurrUnit</f>
        <v>ths RUB</v>
      </c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>
        <f>SUM(O43:O44)</f>
        <v>3000</v>
      </c>
      <c r="P45" s="113">
        <f t="shared" ref="P45:T45" si="12">SUM(P43:P44)</f>
        <v>3147.6758475900588</v>
      </c>
      <c r="Q45" s="113">
        <f t="shared" si="12"/>
        <v>3297.0249147378845</v>
      </c>
      <c r="R45" s="113">
        <f t="shared" si="12"/>
        <v>3434.0867668844767</v>
      </c>
      <c r="S45" s="113">
        <f t="shared" si="12"/>
        <v>3574.8282259847529</v>
      </c>
      <c r="T45" s="113">
        <f t="shared" si="12"/>
        <v>3732.3072260822482</v>
      </c>
    </row>
  </sheetData>
  <conditionalFormatting sqref="M1:T6">
    <cfRule type="expression" dxfId="9" priority="2">
      <formula>(#REF!&lt;=date_Valuation)</formula>
    </cfRule>
  </conditionalFormatting>
  <conditionalFormatting sqref="M7:T7">
    <cfRule type="expression" dxfId="8" priority="1">
      <formula>(#REF!&lt;=date_Valuation)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J58"/>
  <sheetViews>
    <sheetView showGridLines="0" tabSelected="1" zoomScale="115" zoomScaleNormal="11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59" sqref="P59"/>
    </sheetView>
  </sheetViews>
  <sheetFormatPr baseColWidth="10" defaultColWidth="0" defaultRowHeight="13" outlineLevelRow="1" outlineLevelCol="1" x14ac:dyDescent="0.15"/>
  <cols>
    <col min="1" max="1" width="5.6640625" style="22" customWidth="1"/>
    <col min="2" max="2" width="34" style="22" customWidth="1"/>
    <col min="3" max="4" width="10.33203125" style="23" customWidth="1"/>
    <col min="5" max="5" width="53.5" style="22" bestFit="1" customWidth="1"/>
    <col min="6" max="6" width="11.33203125" style="22" customWidth="1"/>
    <col min="7" max="11" width="11.33203125" style="22" hidden="1" customWidth="1" outlineLevel="1"/>
    <col min="12" max="12" width="11.33203125" style="22" customWidth="1" collapsed="1"/>
    <col min="13" max="17" width="11.33203125" style="22" customWidth="1"/>
    <col min="18" max="18" width="10.5" style="22" bestFit="1" customWidth="1"/>
    <col min="19" max="19" width="10.6640625" style="22" customWidth="1"/>
    <col min="20" max="20" width="11.6640625" style="22" customWidth="1"/>
    <col min="21" max="27" width="10.6640625" style="22" customWidth="1"/>
    <col min="28" max="28" width="9.33203125" customWidth="1"/>
    <col min="29" max="36" width="0" hidden="1" customWidth="1"/>
    <col min="37" max="16384" width="9.33203125" hidden="1"/>
  </cols>
  <sheetData>
    <row r="1" spans="1:27" ht="23" x14ac:dyDescent="0.25">
      <c r="A1" s="8" t="s">
        <v>315</v>
      </c>
      <c r="F1" s="9"/>
      <c r="G1" s="9"/>
      <c r="H1" s="9"/>
      <c r="I1" s="9"/>
      <c r="J1" s="9"/>
      <c r="K1" s="9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9" customForma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27" hidden="1" outlineLevel="1" x14ac:dyDescent="0.15">
      <c r="A3" s="1"/>
      <c r="B3" s="1" t="s">
        <v>308</v>
      </c>
      <c r="C3" s="1"/>
      <c r="D3" s="1"/>
      <c r="E3" s="24"/>
      <c r="F3" s="11"/>
      <c r="G3" s="11"/>
      <c r="H3" s="11"/>
      <c r="I3" s="11"/>
      <c r="J3" s="11"/>
      <c r="K3" s="1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hidden="1" outlineLevel="1" x14ac:dyDescent="0.15">
      <c r="A4" s="1"/>
      <c r="B4" s="1" t="s">
        <v>177</v>
      </c>
      <c r="C4" s="1"/>
      <c r="D4" s="1"/>
      <c r="E4" s="24"/>
      <c r="F4" s="11"/>
      <c r="G4" s="11"/>
      <c r="H4" s="11"/>
      <c r="I4" s="11"/>
      <c r="J4" s="11"/>
      <c r="K4" s="11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hidden="1" outlineLevel="1" x14ac:dyDescent="0.15">
      <c r="A5" s="18"/>
      <c r="B5" s="2"/>
      <c r="C5" s="2"/>
      <c r="D5" s="2"/>
      <c r="E5" s="24"/>
      <c r="F5" s="11"/>
      <c r="G5" s="11"/>
      <c r="H5" s="11"/>
      <c r="I5" s="11"/>
      <c r="J5" s="11"/>
      <c r="K5" s="11"/>
      <c r="L5" s="1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hidden="1" outlineLevel="1" x14ac:dyDescent="0.15">
      <c r="A6" s="3"/>
      <c r="B6" s="4"/>
      <c r="C6" s="4"/>
      <c r="D6" s="4"/>
      <c r="E6" s="24"/>
      <c r="F6" s="11"/>
      <c r="G6" s="11"/>
      <c r="H6" s="11"/>
      <c r="I6" s="11"/>
      <c r="J6" s="11"/>
      <c r="K6" s="11"/>
      <c r="L6" s="13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ht="15" collapsed="1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 t="str">
        <f>IF(Assumptions!M31=1,"F ","A ") &amp; NameOfPeriod</f>
        <v>A 2018</v>
      </c>
      <c r="N7" s="28" t="str">
        <f>IF(Assumptions!N31=1,"F ","A ") &amp; NameOfPeriod</f>
        <v>A 2019</v>
      </c>
      <c r="O7" s="28" t="str">
        <f>IF(Assumptions!O31=1,"F ","A ") &amp; NameOfPeriod</f>
        <v>A 2020</v>
      </c>
      <c r="P7" s="28" t="str">
        <f>IF(Assumptions!P31=1,"F ","A ") &amp; NameOfPeriod</f>
        <v>F 2021</v>
      </c>
      <c r="Q7" s="28" t="str">
        <f>IF(Assumptions!Q31=1,"F ","A ") &amp; NameOfPeriod</f>
        <v>F 2022</v>
      </c>
      <c r="R7" s="28" t="str">
        <f>IF(Assumptions!R31=1,"F ","A ") &amp; NameOfPeriod</f>
        <v>F 2023</v>
      </c>
      <c r="S7" s="28" t="str">
        <f>IF(Assumptions!S31=1,"F ","A ") &amp; NameOfPeriod</f>
        <v>F 2024</v>
      </c>
      <c r="T7" s="28" t="str">
        <f>IF(Assumptions!T31=1,"F ","A ") &amp; NameOfPeriod</f>
        <v>F 2025</v>
      </c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A9" s="64">
        <f>FLOOR(MAX($A$1:A8)+1,1)</f>
        <v>1</v>
      </c>
      <c r="B9" s="16" t="s">
        <v>286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/>
      <c r="V9"/>
      <c r="W9"/>
      <c r="X9"/>
      <c r="Y9"/>
      <c r="Z9"/>
      <c r="AA9"/>
    </row>
    <row r="10" spans="1:27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/>
      <c r="V10"/>
      <c r="W10"/>
      <c r="X10"/>
      <c r="Y10"/>
      <c r="Z10"/>
      <c r="AA10"/>
    </row>
    <row r="11" spans="1:27" x14ac:dyDescent="0.15">
      <c r="A11" s="65">
        <f>MAX($A$1:A10)+0.1</f>
        <v>1.1000000000000001</v>
      </c>
      <c r="B11" s="18" t="s">
        <v>400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/>
      <c r="V11"/>
      <c r="W11"/>
      <c r="X11"/>
      <c r="Y11"/>
      <c r="Z11"/>
      <c r="AA11"/>
    </row>
    <row r="12" spans="1:27" x14ac:dyDescent="0.15">
      <c r="B12" s="22" t="s">
        <v>97</v>
      </c>
      <c r="M12" s="42">
        <f>His_PL!M9</f>
        <v>5600603.4207021911</v>
      </c>
      <c r="N12" s="42">
        <f>His_PL!N9</f>
        <v>5895372.0217917804</v>
      </c>
      <c r="O12" s="43">
        <f t="shared" ref="O12:T12" si="0">Revenue</f>
        <v>6205654.7597808214</v>
      </c>
      <c r="P12" s="42">
        <f t="shared" si="0"/>
        <v>6827140.3569388893</v>
      </c>
      <c r="Q12" s="42">
        <f t="shared" si="0"/>
        <v>7538389.3417247999</v>
      </c>
      <c r="R12" s="42">
        <f t="shared" si="0"/>
        <v>9018492.0846541096</v>
      </c>
      <c r="S12" s="42">
        <f t="shared" si="0"/>
        <v>9524768.3705077656</v>
      </c>
      <c r="T12" s="42">
        <f t="shared" si="0"/>
        <v>9759116.1558626182</v>
      </c>
    </row>
    <row r="13" spans="1:27" x14ac:dyDescent="0.15">
      <c r="B13" s="22" t="s">
        <v>401</v>
      </c>
      <c r="M13" s="42"/>
      <c r="N13" s="42"/>
      <c r="O13" s="43">
        <f>OpEx - OpEx!O62</f>
        <v>4879016.666666667</v>
      </c>
      <c r="P13" s="42">
        <f>OpEx - OpEx!P62</f>
        <v>5259935.1557577308</v>
      </c>
      <c r="Q13" s="42">
        <f>OpEx - OpEx!Q62</f>
        <v>5873496.1852787696</v>
      </c>
      <c r="R13" s="42">
        <f>OpEx - OpEx!R62</f>
        <v>6963599.5943411747</v>
      </c>
      <c r="S13" s="42">
        <f>OpEx - OpEx!S62</f>
        <v>7437398.2501471201</v>
      </c>
      <c r="T13" s="42">
        <f>OpEx - OpEx!T62</f>
        <v>7775365.7824041797</v>
      </c>
    </row>
    <row r="14" spans="1:27" x14ac:dyDescent="0.15">
      <c r="B14" s="22" t="s">
        <v>316</v>
      </c>
      <c r="M14" s="42">
        <f>-His_PL!M10</f>
        <v>4617598.0093440004</v>
      </c>
      <c r="N14" s="42">
        <f>-His_PL!N10</f>
        <v>4809997.9264000002</v>
      </c>
      <c r="O14" s="43">
        <f t="shared" ref="O14:T14" si="1">OpEx</f>
        <v>5010414.5066666668</v>
      </c>
      <c r="P14" s="42">
        <f t="shared" si="1"/>
        <v>5409276.258625539</v>
      </c>
      <c r="Q14" s="42">
        <f t="shared" si="1"/>
        <v>6084423.59158492</v>
      </c>
      <c r="R14" s="42">
        <f t="shared" si="1"/>
        <v>7247430.1623474732</v>
      </c>
      <c r="S14" s="42">
        <f t="shared" si="1"/>
        <v>7767266.7544407733</v>
      </c>
      <c r="T14" s="42">
        <f t="shared" si="1"/>
        <v>8119765.7156046052</v>
      </c>
    </row>
    <row r="15" spans="1:27" x14ac:dyDescent="0.15">
      <c r="B15" s="22" t="s">
        <v>324</v>
      </c>
      <c r="M15" s="42">
        <f>-His_PL!M13</f>
        <v>100292</v>
      </c>
      <c r="N15" s="42">
        <f>-His_PL!N13</f>
        <v>105018</v>
      </c>
      <c r="O15" s="43">
        <f t="shared" ref="O15:T15" si="2">SGA</f>
        <v>109948.625</v>
      </c>
      <c r="P15" s="42">
        <f t="shared" si="2"/>
        <v>116263.21087238802</v>
      </c>
      <c r="Q15" s="42">
        <f t="shared" si="2"/>
        <v>124833.7432103013</v>
      </c>
      <c r="R15" s="42">
        <f t="shared" si="2"/>
        <v>137122.88427996915</v>
      </c>
      <c r="S15" s="42">
        <f t="shared" si="2"/>
        <v>144442.59914925782</v>
      </c>
      <c r="T15" s="42">
        <f t="shared" si="2"/>
        <v>151258.90541875601</v>
      </c>
    </row>
    <row r="17" spans="1:27" x14ac:dyDescent="0.15">
      <c r="A17" s="65">
        <f>MAX($A$1:A16)+0.1</f>
        <v>1.2000000000000002</v>
      </c>
      <c r="B17" s="18" t="s">
        <v>171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/>
      <c r="V17"/>
      <c r="W17"/>
      <c r="X17"/>
      <c r="Y17"/>
      <c r="Z17"/>
      <c r="AA17"/>
    </row>
    <row r="18" spans="1:27" x14ac:dyDescent="0.15">
      <c r="U18"/>
      <c r="V18"/>
      <c r="W18"/>
      <c r="X18"/>
      <c r="Y18"/>
      <c r="Z18"/>
      <c r="AA18"/>
    </row>
    <row r="19" spans="1:27" x14ac:dyDescent="0.15">
      <c r="B19" s="170" t="s">
        <v>140</v>
      </c>
      <c r="C19" s="23" t="str">
        <f>CurrUnit</f>
        <v>ths RUB</v>
      </c>
      <c r="M19" s="42">
        <f>His_BS!M16</f>
        <v>1700000</v>
      </c>
      <c r="N19" s="42">
        <f>His_BS!N16</f>
        <v>1850000</v>
      </c>
      <c r="O19" s="42">
        <f>His_BS!O16</f>
        <v>2000000</v>
      </c>
      <c r="P19" s="43">
        <f>P13*P20/DaysInPeriod</f>
        <v>2162052.8468535868</v>
      </c>
      <c r="Q19" s="42">
        <f>Q13*Q20/DaysInPeriod</f>
        <v>2414252.0339751774</v>
      </c>
      <c r="R19" s="42">
        <f>R13*R20/DaysInPeriod</f>
        <v>2862330.0252690935</v>
      </c>
      <c r="S19" s="42">
        <f>S13*S20/DaysInPeriod</f>
        <v>3048728.3640407538</v>
      </c>
      <c r="T19" s="42">
        <f>T13*T20/DaysInPeriod</f>
        <v>3195999.8036807002</v>
      </c>
    </row>
    <row r="20" spans="1:27" x14ac:dyDescent="0.15">
      <c r="B20" t="s">
        <v>399</v>
      </c>
      <c r="C20" s="23" t="s">
        <v>216</v>
      </c>
      <c r="M20" s="42"/>
      <c r="N20" s="42"/>
      <c r="O20" s="42">
        <f>O19/O13 * DaysInPeriod</f>
        <v>150.03023150156622</v>
      </c>
      <c r="P20" s="43">
        <f>O20</f>
        <v>150.03023150156622</v>
      </c>
      <c r="Q20" s="42">
        <f t="shared" ref="Q20:T20" si="3">P20</f>
        <v>150.03023150156622</v>
      </c>
      <c r="R20" s="42">
        <f t="shared" si="3"/>
        <v>150.03023150156622</v>
      </c>
      <c r="S20" s="42">
        <f t="shared" si="3"/>
        <v>150.03023150156622</v>
      </c>
      <c r="T20" s="42">
        <f t="shared" si="3"/>
        <v>150.03023150156622</v>
      </c>
    </row>
    <row r="21" spans="1:27" x14ac:dyDescent="0.15">
      <c r="B21"/>
    </row>
    <row r="22" spans="1:27" x14ac:dyDescent="0.15">
      <c r="B22" s="170" t="s">
        <v>141</v>
      </c>
      <c r="C22" s="23" t="str">
        <f>CurrUnit</f>
        <v>ths RUB</v>
      </c>
      <c r="M22" s="42">
        <f>His_BS!M17</f>
        <v>1200000</v>
      </c>
      <c r="N22" s="42">
        <f>His_BS!N17</f>
        <v>1250000</v>
      </c>
      <c r="O22" s="42">
        <f>His_BS!O17</f>
        <v>1320000</v>
      </c>
      <c r="P22" s="43">
        <f>P12*P23/DaysInPeriod</f>
        <v>1456174.3366671347</v>
      </c>
      <c r="Q22" s="42">
        <f>Q12*Q23/DaysInPeriod</f>
        <v>1607878.0463430523</v>
      </c>
      <c r="R22" s="42">
        <f>R12*R23/DaysInPeriod</f>
        <v>1923572.1023021813</v>
      </c>
      <c r="S22" s="42">
        <f>S12*S23/DaysInPeriod</f>
        <v>2026006.0760315817</v>
      </c>
      <c r="T22" s="42">
        <f>T12*T23/DaysInPeriod</f>
        <v>2081541.2825484364</v>
      </c>
    </row>
    <row r="23" spans="1:27" x14ac:dyDescent="0.15">
      <c r="B23" t="s">
        <v>402</v>
      </c>
      <c r="C23" s="23" t="s">
        <v>216</v>
      </c>
      <c r="M23" s="42">
        <f>M22 / M12 * DaysInPeriod</f>
        <v>78.205858743893089</v>
      </c>
      <c r="N23" s="42">
        <f>N22 / N12 * DaysInPeriod</f>
        <v>77.391214381977534</v>
      </c>
      <c r="O23" s="42">
        <f>O22 / O12 * DaysInPeriod</f>
        <v>77.851575490651911</v>
      </c>
      <c r="P23" s="43">
        <f>$O$23</f>
        <v>77.851575490651911</v>
      </c>
      <c r="Q23" s="42">
        <f t="shared" ref="Q23:T23" si="4">$O$23</f>
        <v>77.851575490651911</v>
      </c>
      <c r="R23" s="42">
        <f t="shared" si="4"/>
        <v>77.851575490651911</v>
      </c>
      <c r="S23" s="42">
        <f t="shared" si="4"/>
        <v>77.851575490651911</v>
      </c>
      <c r="T23" s="42">
        <f t="shared" si="4"/>
        <v>77.851575490651911</v>
      </c>
    </row>
    <row r="24" spans="1:27" x14ac:dyDescent="0.15">
      <c r="B24" s="170"/>
    </row>
    <row r="25" spans="1:27" x14ac:dyDescent="0.15">
      <c r="B25" s="170" t="s">
        <v>143</v>
      </c>
      <c r="C25" s="23" t="str">
        <f>CurrUnit</f>
        <v>ths RUB</v>
      </c>
      <c r="M25" s="42">
        <f>His_BS!M18</f>
        <v>410000</v>
      </c>
      <c r="N25" s="42">
        <f>His_BS!N18</f>
        <v>450000</v>
      </c>
      <c r="O25" s="42">
        <f>His_BS!O18</f>
        <v>500000</v>
      </c>
      <c r="P25" s="43">
        <f>(P14+P15) * P26 / DaysInPeriod</f>
        <v>541043.45642322081</v>
      </c>
      <c r="Q25" s="42">
        <f>(Q14+Q15) * Q26 / DaysInPeriod</f>
        <v>607990.96066254296</v>
      </c>
      <c r="R25" s="42">
        <f>(R14+R15) * R26 / DaysInPeriod</f>
        <v>723072.22245775978</v>
      </c>
      <c r="S25" s="42">
        <f>(S14+S15) * S26 / DaysInPeriod</f>
        <v>772573.07247023191</v>
      </c>
      <c r="T25" s="42">
        <f>(T14+T15) * T26 / DaysInPeriod</f>
        <v>809872.73257621937</v>
      </c>
    </row>
    <row r="26" spans="1:27" x14ac:dyDescent="0.15">
      <c r="B26" s="171" t="s">
        <v>403</v>
      </c>
      <c r="C26" s="23" t="s">
        <v>216</v>
      </c>
      <c r="M26" s="42">
        <f>M25/(M14+M15) * DaysInPeriod</f>
        <v>31.719688187645581</v>
      </c>
      <c r="N26" s="42">
        <f>N25/(N14+N15) * DaysInPeriod</f>
        <v>33.417999546606723</v>
      </c>
      <c r="O26" s="42">
        <f>O25/(O14+O15) * DaysInPeriod</f>
        <v>35.739652695380983</v>
      </c>
      <c r="P26" s="43">
        <f>O26</f>
        <v>35.739652695380983</v>
      </c>
      <c r="Q26" s="42">
        <f t="shared" ref="Q26:T26" si="5">P26</f>
        <v>35.739652695380983</v>
      </c>
      <c r="R26" s="42">
        <f t="shared" si="5"/>
        <v>35.739652695380983</v>
      </c>
      <c r="S26" s="42">
        <f t="shared" si="5"/>
        <v>35.739652695380983</v>
      </c>
      <c r="T26" s="42">
        <f t="shared" si="5"/>
        <v>35.739652695380983</v>
      </c>
    </row>
    <row r="27" spans="1:27" x14ac:dyDescent="0.15">
      <c r="B27"/>
    </row>
    <row r="28" spans="1:27" x14ac:dyDescent="0.15">
      <c r="B28" s="170" t="s">
        <v>172</v>
      </c>
      <c r="C28" s="23" t="str">
        <f>CurrUnit</f>
        <v>ths RUB</v>
      </c>
      <c r="M28" s="42">
        <f>His_BS!M19</f>
        <v>220000</v>
      </c>
      <c r="N28" s="42">
        <f>His_BS!N19</f>
        <v>250000</v>
      </c>
      <c r="O28" s="42">
        <f>His_BS!O19</f>
        <v>300000</v>
      </c>
      <c r="P28" s="43">
        <f ca="1">-TAX!P73</f>
        <v>201127.8840556331</v>
      </c>
      <c r="Q28" s="182">
        <f ca="1">-TAX!Q73</f>
        <v>30024.403867305642</v>
      </c>
      <c r="R28" s="182">
        <f ca="1">-TAX!R73</f>
        <v>30564.220177121002</v>
      </c>
      <c r="S28" s="182">
        <f ca="1">-TAX!S73</f>
        <v>40777.666364899094</v>
      </c>
      <c r="T28" s="182">
        <f ca="1">-TAX!T73</f>
        <v>62537.262831071122</v>
      </c>
    </row>
    <row r="29" spans="1:27" x14ac:dyDescent="0.15">
      <c r="B29"/>
    </row>
    <row r="30" spans="1:27" x14ac:dyDescent="0.15">
      <c r="B30" s="170" t="s">
        <v>173</v>
      </c>
      <c r="C30" s="23" t="str">
        <f>CurrUnit</f>
        <v>ths RUB</v>
      </c>
      <c r="M30" s="42">
        <f>His_BS!M20</f>
        <v>40000</v>
      </c>
      <c r="N30" s="42">
        <f>His_BS!N20</f>
        <v>40000</v>
      </c>
      <c r="O30" s="42">
        <f>His_BS!O20</f>
        <v>40000</v>
      </c>
      <c r="P30" s="43">
        <f>O30</f>
        <v>40000</v>
      </c>
      <c r="Q30" s="42">
        <f t="shared" ref="Q30:T30" si="6">P30</f>
        <v>40000</v>
      </c>
      <c r="R30" s="42">
        <f t="shared" si="6"/>
        <v>40000</v>
      </c>
      <c r="S30" s="42">
        <f t="shared" si="6"/>
        <v>40000</v>
      </c>
      <c r="T30" s="42">
        <f t="shared" si="6"/>
        <v>40000</v>
      </c>
    </row>
    <row r="31" spans="1:27" x14ac:dyDescent="0.15">
      <c r="B31"/>
    </row>
    <row r="32" spans="1:27" x14ac:dyDescent="0.15">
      <c r="B32" s="171" t="s">
        <v>405</v>
      </c>
      <c r="C32" s="23" t="str">
        <f>CurrUnit</f>
        <v>ths RUB</v>
      </c>
      <c r="M32" s="172">
        <f t="shared" ref="M32:T32" si="7">TargetCash*M12</f>
        <v>56006.034207021912</v>
      </c>
      <c r="N32" s="172">
        <f t="shared" si="7"/>
        <v>58953.720217917806</v>
      </c>
      <c r="O32" s="172">
        <f t="shared" si="7"/>
        <v>62056.547597808218</v>
      </c>
      <c r="P32" s="172">
        <f t="shared" si="7"/>
        <v>68271.403569388887</v>
      </c>
      <c r="Q32" s="172">
        <f t="shared" si="7"/>
        <v>75383.893417248008</v>
      </c>
      <c r="R32" s="172">
        <f t="shared" si="7"/>
        <v>90184.920846541092</v>
      </c>
      <c r="S32" s="172">
        <f t="shared" si="7"/>
        <v>95247.683705077652</v>
      </c>
      <c r="T32" s="172">
        <f t="shared" si="7"/>
        <v>97591.161558626191</v>
      </c>
    </row>
    <row r="33" spans="1:27" x14ac:dyDescent="0.15">
      <c r="B33"/>
    </row>
    <row r="34" spans="1:27" x14ac:dyDescent="0.15">
      <c r="B34" s="171" t="s">
        <v>404</v>
      </c>
      <c r="C34" s="23" t="str">
        <f>CurrUnit</f>
        <v>ths RUB</v>
      </c>
      <c r="M34" s="42">
        <f>His_BS!M21 -M32</f>
        <v>44363.617287047986</v>
      </c>
      <c r="N34" s="42">
        <f>His_BS!N21 -N32</f>
        <v>42772.026667932201</v>
      </c>
      <c r="O34" s="42">
        <f>His_BS!O21 -O32</f>
        <v>57943.452402191782</v>
      </c>
      <c r="P34" s="43">
        <f>O34</f>
        <v>57943.452402191782</v>
      </c>
      <c r="Q34" s="42">
        <f>P34</f>
        <v>57943.452402191782</v>
      </c>
      <c r="R34" s="42">
        <f t="shared" ref="R34:T34" si="8">Q34</f>
        <v>57943.452402191782</v>
      </c>
      <c r="S34" s="42">
        <f t="shared" si="8"/>
        <v>57943.452402191782</v>
      </c>
      <c r="T34" s="42">
        <f t="shared" si="8"/>
        <v>57943.452402191782</v>
      </c>
    </row>
    <row r="35" spans="1:27" x14ac:dyDescent="0.15">
      <c r="B35"/>
    </row>
    <row r="36" spans="1:27" x14ac:dyDescent="0.15">
      <c r="B36" s="170" t="s">
        <v>175</v>
      </c>
      <c r="C36" s="23" t="str">
        <f>CurrUnit</f>
        <v>ths RUB</v>
      </c>
      <c r="M36" s="42">
        <f>His_BS!M22</f>
        <v>70000</v>
      </c>
      <c r="N36" s="42">
        <f>His_BS!N22</f>
        <v>75000</v>
      </c>
      <c r="O36" s="42">
        <f>His_BS!O22</f>
        <v>80000</v>
      </c>
      <c r="P36" s="43">
        <f>O36</f>
        <v>80000</v>
      </c>
      <c r="Q36" s="42">
        <f>P36</f>
        <v>80000</v>
      </c>
      <c r="R36" s="42">
        <f t="shared" ref="R36:T36" si="9">Q36</f>
        <v>80000</v>
      </c>
      <c r="S36" s="42">
        <f t="shared" si="9"/>
        <v>80000</v>
      </c>
      <c r="T36" s="42">
        <f t="shared" si="9"/>
        <v>80000</v>
      </c>
    </row>
    <row r="38" spans="1:27" ht="14" thickBot="1" x14ac:dyDescent="0.2">
      <c r="B38" s="113" t="s">
        <v>406</v>
      </c>
      <c r="C38" s="140" t="str">
        <f>CurrUnit</f>
        <v>ths RUB</v>
      </c>
      <c r="D38" s="113"/>
      <c r="E38" s="113"/>
      <c r="F38" s="113"/>
      <c r="G38" s="113"/>
      <c r="H38" s="113"/>
      <c r="I38" s="113"/>
      <c r="J38" s="113"/>
      <c r="K38" s="113"/>
      <c r="L38" s="113"/>
      <c r="M38" s="113">
        <f>SUM(M19,M22,M25,M28,M30,M32,M34,M36)</f>
        <v>3740369.65149407</v>
      </c>
      <c r="N38" s="113">
        <f t="shared" ref="N38:T38" si="10">SUM(N19,N22,N25,N28,N30,N32,N34,N36)</f>
        <v>4016725.7468858496</v>
      </c>
      <c r="O38" s="113">
        <f t="shared" si="10"/>
        <v>4360000</v>
      </c>
      <c r="P38" s="113">
        <f t="shared" ca="1" si="10"/>
        <v>4606613.3799711568</v>
      </c>
      <c r="Q38" s="113">
        <f t="shared" ca="1" si="10"/>
        <v>4913472.790667518</v>
      </c>
      <c r="R38" s="113">
        <f t="shared" ca="1" si="10"/>
        <v>5807666.9434548896</v>
      </c>
      <c r="S38" s="113">
        <f t="shared" ca="1" si="10"/>
        <v>6161276.3150147358</v>
      </c>
      <c r="T38" s="113">
        <f t="shared" ca="1" si="10"/>
        <v>6425485.6955972454</v>
      </c>
      <c r="U38" s="56"/>
    </row>
    <row r="40" spans="1:27" x14ac:dyDescent="0.15">
      <c r="A40" s="65">
        <f>MAX($A$1:A39)+0.1</f>
        <v>1.3000000000000003</v>
      </c>
      <c r="B40" s="18" t="s">
        <v>185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/>
      <c r="V40"/>
      <c r="W40"/>
      <c r="X40"/>
      <c r="Y40"/>
      <c r="Z40"/>
      <c r="AA40"/>
    </row>
    <row r="42" spans="1:27" x14ac:dyDescent="0.15">
      <c r="B42" s="170" t="s">
        <v>142</v>
      </c>
      <c r="C42" s="33" t="str">
        <f t="shared" ref="C42:C50" si="11">CurrUnit</f>
        <v>ths RUB</v>
      </c>
      <c r="M42" s="42">
        <f>His_BS!M36</f>
        <v>750000</v>
      </c>
      <c r="N42" s="42">
        <f>His_BS!N36</f>
        <v>830000</v>
      </c>
      <c r="O42" s="42">
        <f>His_BS!O36</f>
        <v>880000</v>
      </c>
      <c r="P42" s="43">
        <f>P43*(P14+P15)/DaysInPeriod</f>
        <v>952236.48330486869</v>
      </c>
      <c r="Q42" s="42">
        <f>Q43*(Q14+Q15)/DaysInPeriod</f>
        <v>1070064.0907660755</v>
      </c>
      <c r="R42" s="42">
        <f>R43*(R14+R15)/DaysInPeriod</f>
        <v>1272607.1115256571</v>
      </c>
      <c r="S42" s="42">
        <f>S43*(S14+S15)/DaysInPeriod</f>
        <v>1359728.607547608</v>
      </c>
      <c r="T42" s="42">
        <f>T43*(T14+T15)/DaysInPeriod</f>
        <v>1425376.009334146</v>
      </c>
    </row>
    <row r="43" spans="1:27" x14ac:dyDescent="0.15">
      <c r="B43"/>
      <c r="C43"/>
      <c r="M43" s="42">
        <f>M42/(M14+M15)*DaysInPeriod</f>
        <v>58.023819855449233</v>
      </c>
      <c r="N43" s="42">
        <f>N42/(N14+N15)*DaysInPeriod</f>
        <v>61.637643608185719</v>
      </c>
      <c r="O43" s="42">
        <f>O42/(O14+O15)*DaysInPeriod</f>
        <v>62.901788743870526</v>
      </c>
      <c r="P43" s="43">
        <f>O43</f>
        <v>62.901788743870526</v>
      </c>
      <c r="Q43" s="42">
        <f>P43</f>
        <v>62.901788743870526</v>
      </c>
      <c r="R43" s="42">
        <f t="shared" ref="R43:T43" si="12">Q43</f>
        <v>62.901788743870526</v>
      </c>
      <c r="S43" s="42">
        <f t="shared" si="12"/>
        <v>62.901788743870526</v>
      </c>
      <c r="T43" s="42">
        <f t="shared" si="12"/>
        <v>62.901788743870526</v>
      </c>
    </row>
    <row r="44" spans="1:27" x14ac:dyDescent="0.15">
      <c r="B44"/>
      <c r="C44"/>
    </row>
    <row r="45" spans="1:27" x14ac:dyDescent="0.15">
      <c r="B45" s="170" t="s">
        <v>144</v>
      </c>
      <c r="C45" s="33" t="str">
        <f t="shared" si="11"/>
        <v>ths RUB</v>
      </c>
      <c r="M45" s="42">
        <f>His_BS!M37</f>
        <v>425000</v>
      </c>
      <c r="N45" s="42">
        <f>His_BS!N37</f>
        <v>460000</v>
      </c>
      <c r="O45" s="42">
        <f>His_BS!O37</f>
        <v>500000</v>
      </c>
      <c r="P45" s="43">
        <f>P46*P12/DaysInPeriod</f>
        <v>551581.18813149049</v>
      </c>
      <c r="Q45" s="42">
        <f>Q46*Q12/DaysInPeriod</f>
        <v>609044.71452388342</v>
      </c>
      <c r="R45" s="42">
        <f>R46*R12/DaysInPeriod</f>
        <v>728625.79632658383</v>
      </c>
      <c r="S45" s="42">
        <f>S46*S12/DaysInPeriod</f>
        <v>767426.54395135678</v>
      </c>
      <c r="T45" s="42">
        <f>T46*T12/DaysInPeriod</f>
        <v>788462.60702592297</v>
      </c>
    </row>
    <row r="46" spans="1:27" x14ac:dyDescent="0.15">
      <c r="B46"/>
      <c r="C46"/>
      <c r="M46" s="42">
        <f>M45/M12*DaysInPeriod</f>
        <v>27.697908305128802</v>
      </c>
      <c r="N46" s="42">
        <f>N45/N12*DaysInPeriod</f>
        <v>28.479966892567735</v>
      </c>
      <c r="O46" s="42">
        <f>O45/O12*DaysInPeriod</f>
        <v>29.489233140398454</v>
      </c>
      <c r="P46" s="43">
        <f>O46</f>
        <v>29.489233140398454</v>
      </c>
      <c r="Q46" s="42">
        <f t="shared" ref="Q46:T46" si="13">P46</f>
        <v>29.489233140398454</v>
      </c>
      <c r="R46" s="42">
        <f t="shared" si="13"/>
        <v>29.489233140398454</v>
      </c>
      <c r="S46" s="42">
        <f t="shared" si="13"/>
        <v>29.489233140398454</v>
      </c>
      <c r="T46" s="42">
        <f t="shared" si="13"/>
        <v>29.489233140398454</v>
      </c>
    </row>
    <row r="48" spans="1:27" x14ac:dyDescent="0.15">
      <c r="B48" s="170" t="s">
        <v>187</v>
      </c>
      <c r="C48" s="33" t="str">
        <f t="shared" si="11"/>
        <v>ths RUB</v>
      </c>
      <c r="M48" s="42">
        <f>His_BS!M38</f>
        <v>25000</v>
      </c>
      <c r="N48" s="42">
        <f>His_BS!N38</f>
        <v>35000</v>
      </c>
      <c r="O48" s="42">
        <f>His_BS!O38</f>
        <v>40000</v>
      </c>
      <c r="P48" s="43">
        <f>O48</f>
        <v>40000</v>
      </c>
      <c r="Q48" s="42">
        <f t="shared" ref="Q48:T48" si="14">P48</f>
        <v>40000</v>
      </c>
      <c r="R48" s="42">
        <f t="shared" si="14"/>
        <v>40000</v>
      </c>
      <c r="S48" s="42">
        <f t="shared" si="14"/>
        <v>40000</v>
      </c>
      <c r="T48" s="42">
        <f t="shared" si="14"/>
        <v>40000</v>
      </c>
    </row>
    <row r="50" spans="2:21" x14ac:dyDescent="0.15">
      <c r="B50" s="22" t="s">
        <v>407</v>
      </c>
      <c r="C50" s="33" t="str">
        <f t="shared" si="11"/>
        <v>ths RUB</v>
      </c>
      <c r="M50" s="42"/>
      <c r="N50" s="42"/>
      <c r="O50" s="42"/>
      <c r="P50" s="43">
        <f ca="1">TAX!P74</f>
        <v>0</v>
      </c>
      <c r="Q50" s="182">
        <f ca="1">TAX!Q74</f>
        <v>0</v>
      </c>
      <c r="R50" s="182">
        <f ca="1">TAX!R74</f>
        <v>0</v>
      </c>
      <c r="S50" s="182">
        <f ca="1">TAX!S74</f>
        <v>0</v>
      </c>
      <c r="T50" s="182">
        <f ca="1">TAX!T74</f>
        <v>0</v>
      </c>
    </row>
    <row r="52" spans="2:21" ht="14" thickBot="1" x14ac:dyDescent="0.2">
      <c r="B52" s="113" t="s">
        <v>408</v>
      </c>
      <c r="C52" s="140" t="str">
        <f>CurrUnit</f>
        <v>ths RUB</v>
      </c>
      <c r="D52" s="113"/>
      <c r="E52" s="113"/>
      <c r="F52" s="113"/>
      <c r="G52" s="113"/>
      <c r="H52" s="113"/>
      <c r="I52" s="113"/>
      <c r="J52" s="113"/>
      <c r="K52" s="113"/>
      <c r="L52" s="113"/>
      <c r="M52" s="113">
        <f>SUM(M42,M45,M48)</f>
        <v>1200000</v>
      </c>
      <c r="N52" s="113">
        <f t="shared" ref="N52:T52" si="15">SUM(N42,N45,N48)</f>
        <v>1325000</v>
      </c>
      <c r="O52" s="113">
        <f t="shared" si="15"/>
        <v>1420000</v>
      </c>
      <c r="P52" s="113">
        <f t="shared" si="15"/>
        <v>1543817.6714363592</v>
      </c>
      <c r="Q52" s="113">
        <f t="shared" si="15"/>
        <v>1719108.8052899591</v>
      </c>
      <c r="R52" s="113">
        <f t="shared" si="15"/>
        <v>2041232.9078522408</v>
      </c>
      <c r="S52" s="113">
        <f t="shared" si="15"/>
        <v>2167155.151498965</v>
      </c>
      <c r="T52" s="113">
        <f t="shared" si="15"/>
        <v>2253838.6163600693</v>
      </c>
      <c r="U52" s="56"/>
    </row>
    <row r="54" spans="2:21" ht="14" thickBot="1" x14ac:dyDescent="0.2">
      <c r="B54" s="113" t="s">
        <v>409</v>
      </c>
      <c r="C54" s="140" t="str">
        <f>CurrUnit</f>
        <v>ths RUB</v>
      </c>
      <c r="D54" s="113"/>
      <c r="E54" s="113"/>
      <c r="F54" s="113"/>
      <c r="G54" s="113"/>
      <c r="H54" s="113"/>
      <c r="I54" s="113"/>
      <c r="J54" s="113"/>
      <c r="K54" s="113"/>
      <c r="L54" s="113"/>
      <c r="M54" s="113">
        <f>M38-M52</f>
        <v>2540369.65149407</v>
      </c>
      <c r="N54" s="113">
        <f t="shared" ref="N54:T54" si="16">N38-N52</f>
        <v>2691725.7468858496</v>
      </c>
      <c r="O54" s="113">
        <f t="shared" si="16"/>
        <v>2940000</v>
      </c>
      <c r="P54" s="113">
        <f t="shared" ca="1" si="16"/>
        <v>3062795.7085347977</v>
      </c>
      <c r="Q54" s="113">
        <f t="shared" ca="1" si="16"/>
        <v>3194363.985377559</v>
      </c>
      <c r="R54" s="113">
        <f t="shared" ca="1" si="16"/>
        <v>3766434.0356026487</v>
      </c>
      <c r="S54" s="113">
        <f t="shared" ca="1" si="16"/>
        <v>3994121.1635157708</v>
      </c>
      <c r="T54" s="113">
        <f t="shared" ca="1" si="16"/>
        <v>4171647.0792371761</v>
      </c>
      <c r="U54" s="56"/>
    </row>
    <row r="55" spans="2:21" ht="14" thickBot="1" x14ac:dyDescent="0.2">
      <c r="B55" s="113" t="s">
        <v>410</v>
      </c>
      <c r="C55" s="140" t="str">
        <f>CurrUnit</f>
        <v>ths RUB</v>
      </c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>
        <f>N54-M54</f>
        <v>151356.09539177967</v>
      </c>
      <c r="O55" s="113">
        <f t="shared" ref="O55:T55" si="17">O54-N54</f>
        <v>248274.25311415037</v>
      </c>
      <c r="P55" s="113">
        <f t="shared" ca="1" si="17"/>
        <v>122795.70853479765</v>
      </c>
      <c r="Q55" s="113">
        <f t="shared" ca="1" si="17"/>
        <v>131568.27684276132</v>
      </c>
      <c r="R55" s="113">
        <f t="shared" ca="1" si="17"/>
        <v>572070.05022508977</v>
      </c>
      <c r="S55" s="113">
        <f t="shared" ca="1" si="17"/>
        <v>227687.12791312207</v>
      </c>
      <c r="T55" s="113">
        <f t="shared" ca="1" si="17"/>
        <v>177525.9157214053</v>
      </c>
      <c r="U55" s="56" t="s">
        <v>457</v>
      </c>
    </row>
    <row r="57" spans="2:21" x14ac:dyDescent="0.15">
      <c r="B57" s="191" t="s">
        <v>489</v>
      </c>
      <c r="P57" s="165">
        <f ca="1">+P54/P12*365</f>
        <v>163.74651393815014</v>
      </c>
      <c r="Q57" s="165">
        <f t="shared" ref="Q57:T57" ca="1" si="18">+Q54/Q12*365</f>
        <v>154.66737015151818</v>
      </c>
      <c r="R57" s="165">
        <f t="shared" ca="1" si="18"/>
        <v>152.43661690785785</v>
      </c>
      <c r="S57" s="165">
        <f t="shared" ca="1" si="18"/>
        <v>153.05928375091165</v>
      </c>
      <c r="T57" s="165">
        <f t="shared" ca="1" si="18"/>
        <v>156.02347175741559</v>
      </c>
    </row>
    <row r="58" spans="2:21" x14ac:dyDescent="0.15">
      <c r="B58" s="191" t="s">
        <v>490</v>
      </c>
      <c r="P58" s="165">
        <f>P20+P23+P26-P43-P46</f>
        <v>171.23043780333012</v>
      </c>
      <c r="Q58" s="165">
        <f t="shared" ref="Q58:T58" si="19">Q20+Q23+Q26-Q43-Q46</f>
        <v>171.23043780333012</v>
      </c>
      <c r="R58" s="165">
        <f t="shared" si="19"/>
        <v>171.23043780333012</v>
      </c>
      <c r="S58" s="165">
        <f t="shared" si="19"/>
        <v>171.23043780333012</v>
      </c>
      <c r="T58" s="165">
        <f t="shared" si="19"/>
        <v>171.23043780333012</v>
      </c>
    </row>
  </sheetData>
  <conditionalFormatting sqref="M1:T6">
    <cfRule type="expression" dxfId="7" priority="2">
      <formula>(#REF!&lt;=date_Valuation)</formula>
    </cfRule>
  </conditionalFormatting>
  <conditionalFormatting sqref="M7:T7">
    <cfRule type="expression" dxfId="6" priority="1">
      <formula>(#REF!&lt;=date_Valuation)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J88"/>
  <sheetViews>
    <sheetView showGridLines="0" zoomScale="88" zoomScaleNormal="88" workbookViewId="0">
      <pane xSplit="3" ySplit="7" topLeftCell="E73" activePane="bottomRight" state="frozen"/>
      <selection pane="topRight" activeCell="D1" sqref="D1"/>
      <selection pane="bottomLeft" activeCell="A8" sqref="A8"/>
      <selection pane="bottomRight" activeCell="P80" sqref="P80 P84"/>
    </sheetView>
  </sheetViews>
  <sheetFormatPr baseColWidth="10" defaultColWidth="0" defaultRowHeight="13" outlineLevelRow="1" outlineLevelCol="1" x14ac:dyDescent="0.15"/>
  <cols>
    <col min="1" max="1" width="5.6640625" style="22" customWidth="1"/>
    <col min="2" max="2" width="32.5" style="22" customWidth="1"/>
    <col min="3" max="4" width="10.33203125" style="23" customWidth="1"/>
    <col min="5" max="5" width="53.5" style="22" bestFit="1" customWidth="1"/>
    <col min="6" max="6" width="11.33203125" style="22" customWidth="1"/>
    <col min="7" max="11" width="11.33203125" style="22" hidden="1" customWidth="1" outlineLevel="1"/>
    <col min="12" max="12" width="11.33203125" style="22" customWidth="1" collapsed="1"/>
    <col min="13" max="15" width="11.33203125" style="22" customWidth="1"/>
    <col min="16" max="16" width="12.5" style="22" customWidth="1"/>
    <col min="17" max="17" width="11.33203125" style="22" customWidth="1"/>
    <col min="18" max="18" width="10.33203125" style="22" bestFit="1" customWidth="1"/>
    <col min="19" max="19" width="10.6640625" style="22" customWidth="1"/>
    <col min="20" max="20" width="11.6640625" style="22" customWidth="1"/>
    <col min="21" max="27" width="10.6640625" style="22" customWidth="1"/>
    <col min="28" max="28" width="9.33203125" customWidth="1"/>
    <col min="29" max="36" width="0" hidden="1" customWidth="1"/>
    <col min="37" max="16384" width="9.33203125" hidden="1"/>
  </cols>
  <sheetData>
    <row r="1" spans="1:27" ht="23" x14ac:dyDescent="0.25">
      <c r="A1" s="8" t="s">
        <v>427</v>
      </c>
      <c r="F1" s="9"/>
      <c r="G1" s="9"/>
      <c r="H1" s="9"/>
      <c r="I1" s="9"/>
      <c r="J1" s="9"/>
      <c r="K1" s="9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9" customForma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27" outlineLevel="1" x14ac:dyDescent="0.15">
      <c r="A3" s="1"/>
      <c r="B3" s="1" t="s">
        <v>308</v>
      </c>
      <c r="C3" s="1"/>
      <c r="D3" s="1"/>
      <c r="E3" s="24"/>
      <c r="F3" s="11"/>
      <c r="G3" s="11"/>
      <c r="H3" s="11"/>
      <c r="I3" s="11"/>
      <c r="J3" s="11"/>
      <c r="K3" s="1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outlineLevel="1" x14ac:dyDescent="0.15">
      <c r="A4" s="1"/>
      <c r="B4" s="1" t="s">
        <v>177</v>
      </c>
      <c r="C4" s="1"/>
      <c r="D4" s="1"/>
      <c r="E4" s="24"/>
      <c r="F4" s="11"/>
      <c r="G4" s="11"/>
      <c r="H4" s="11"/>
      <c r="I4" s="11"/>
      <c r="J4" s="11"/>
      <c r="K4" s="11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outlineLevel="1" x14ac:dyDescent="0.15">
      <c r="A5" s="18"/>
      <c r="B5" s="2"/>
      <c r="C5" s="2"/>
      <c r="D5" s="2"/>
      <c r="E5" s="24"/>
      <c r="F5" s="11"/>
      <c r="G5" s="11"/>
      <c r="H5" s="11"/>
      <c r="I5" s="11"/>
      <c r="J5" s="11"/>
      <c r="K5" s="11"/>
      <c r="L5" s="1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outlineLevel="1" x14ac:dyDescent="0.15">
      <c r="A6" s="3"/>
      <c r="B6" s="4"/>
      <c r="C6" s="4"/>
      <c r="D6" s="4"/>
      <c r="E6" s="24"/>
      <c r="F6" s="11"/>
      <c r="G6" s="11"/>
      <c r="H6" s="11"/>
      <c r="I6" s="11"/>
      <c r="J6" s="11"/>
      <c r="K6" s="11"/>
      <c r="L6" s="13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ht="15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 t="str">
        <f>IF(Assumptions!M31=1,"F ","A ") &amp; NameOfPeriod</f>
        <v>A 2018</v>
      </c>
      <c r="N7" s="28" t="str">
        <f>IF(Assumptions!N31=1,"F ","A ") &amp; NameOfPeriod</f>
        <v>A 2019</v>
      </c>
      <c r="O7" s="28" t="str">
        <f>IF(Assumptions!O31=1,"F ","A ") &amp; NameOfPeriod</f>
        <v>A 2020</v>
      </c>
      <c r="P7" s="28" t="str">
        <f>IF(Assumptions!P31=1,"F ","A ") &amp; NameOfPeriod</f>
        <v>F 2021</v>
      </c>
      <c r="Q7" s="28" t="str">
        <f>IF(Assumptions!Q31=1,"F ","A ") &amp; NameOfPeriod</f>
        <v>F 2022</v>
      </c>
      <c r="R7" s="28" t="str">
        <f>IF(Assumptions!R31=1,"F ","A ") &amp; NameOfPeriod</f>
        <v>F 2023</v>
      </c>
      <c r="S7" s="28" t="str">
        <f>IF(Assumptions!S31=1,"F ","A ") &amp; NameOfPeriod</f>
        <v>F 2024</v>
      </c>
      <c r="T7" s="28" t="str">
        <f>IF(Assumptions!T31=1,"F ","A ") &amp; NameOfPeriod</f>
        <v>F 2025</v>
      </c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A9" s="64">
        <f>FLOOR(MAX($A$1:A8)+1,1)</f>
        <v>1</v>
      </c>
      <c r="B9" s="16" t="s">
        <v>428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/>
      <c r="V9"/>
      <c r="W9"/>
      <c r="X9"/>
      <c r="Y9"/>
      <c r="Z9"/>
      <c r="AA9"/>
    </row>
    <row r="10" spans="1:27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/>
      <c r="V10"/>
      <c r="W10"/>
      <c r="X10"/>
      <c r="Y10"/>
      <c r="Z10"/>
      <c r="AA10"/>
    </row>
    <row r="11" spans="1:27" x14ac:dyDescent="0.15">
      <c r="A11" s="65">
        <f>MAX($A$1:A10)+0.1</f>
        <v>1.1000000000000001</v>
      </c>
      <c r="B11" s="18" t="s">
        <v>429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/>
      <c r="V11"/>
      <c r="W11"/>
      <c r="X11"/>
      <c r="Y11"/>
      <c r="Z11"/>
      <c r="AA11"/>
    </row>
    <row r="12" spans="1:27" x14ac:dyDescent="0.15">
      <c r="U12"/>
      <c r="V12"/>
      <c r="W12"/>
      <c r="X12"/>
      <c r="Y12"/>
      <c r="Z12"/>
      <c r="AA12"/>
    </row>
    <row r="13" spans="1:27" x14ac:dyDescent="0.15">
      <c r="B13" s="26" t="s">
        <v>127</v>
      </c>
      <c r="N13" s="49"/>
      <c r="O13" s="49">
        <f t="shared" ref="O13:T13" si="0">OperHeadcount</f>
        <v>295</v>
      </c>
      <c r="P13" s="49">
        <f t="shared" si="0"/>
        <v>320</v>
      </c>
      <c r="Q13" s="49">
        <f t="shared" si="0"/>
        <v>433</v>
      </c>
      <c r="R13" s="49">
        <f t="shared" si="0"/>
        <v>560</v>
      </c>
      <c r="S13" s="49">
        <f t="shared" si="0"/>
        <v>626</v>
      </c>
      <c r="T13" s="49">
        <f t="shared" si="0"/>
        <v>626</v>
      </c>
    </row>
    <row r="14" spans="1:27" x14ac:dyDescent="0.15">
      <c r="B14" s="26" t="s">
        <v>430</v>
      </c>
      <c r="C14" s="23" t="str">
        <f>CurrUnit</f>
        <v>ths RUB</v>
      </c>
      <c r="O14" s="173">
        <f>OpEx!O58/TAX!O13</f>
        <v>342.10169491525426</v>
      </c>
      <c r="P14" s="173">
        <f>OpEx!P58/TAX!P13</f>
        <v>358.44158714431808</v>
      </c>
      <c r="Q14" s="173">
        <f>OpEx!Q58/TAX!Q13</f>
        <v>374.13999124840825</v>
      </c>
      <c r="R14" s="173">
        <f>OpEx!R58/TAX!R13</f>
        <v>389.2782642175477</v>
      </c>
      <c r="S14" s="173">
        <f>OpEx!S58/TAX!S13</f>
        <v>404.72080835781384</v>
      </c>
      <c r="T14" s="173">
        <f>OpEx!T58/TAX!T13</f>
        <v>422.54964493115193</v>
      </c>
    </row>
    <row r="15" spans="1:27" x14ac:dyDescent="0.15">
      <c r="B15" s="22" t="s">
        <v>431</v>
      </c>
    </row>
    <row r="16" spans="1:27" x14ac:dyDescent="0.15">
      <c r="B16" s="26" t="s">
        <v>432</v>
      </c>
      <c r="O16" s="49">
        <f>Assumptions!O55</f>
        <v>815</v>
      </c>
      <c r="P16" s="49">
        <f>Assumptions!P55</f>
        <v>855.1186052619662</v>
      </c>
      <c r="Q16" s="49">
        <f>Assumptions!Q55</f>
        <v>895.69176850379222</v>
      </c>
      <c r="R16" s="49">
        <f>Assumptions!R55</f>
        <v>932.92690500361664</v>
      </c>
      <c r="S16" s="49">
        <f>Assumptions!S55</f>
        <v>971.16166805919136</v>
      </c>
      <c r="T16" s="49">
        <f>Assumptions!T55</f>
        <v>1013.9434630856774</v>
      </c>
    </row>
    <row r="17" spans="1:27" x14ac:dyDescent="0.15">
      <c r="B17" s="26" t="s">
        <v>208</v>
      </c>
      <c r="O17" s="49">
        <f t="shared" ref="O17:T17" si="1">MIN(O14,O16)*O13*SocialInsuranceBaseTax</f>
        <v>2926.6800000000003</v>
      </c>
      <c r="P17" s="49">
        <f t="shared" si="1"/>
        <v>3326.3379286992717</v>
      </c>
      <c r="Q17" s="49">
        <f t="shared" si="1"/>
        <v>4698.0758701062632</v>
      </c>
      <c r="R17" s="49">
        <f t="shared" si="1"/>
        <v>6321.8790108929752</v>
      </c>
      <c r="S17" s="49">
        <f t="shared" si="1"/>
        <v>7347.3015549277525</v>
      </c>
      <c r="T17" s="49">
        <f t="shared" si="1"/>
        <v>7670.9662540801319</v>
      </c>
    </row>
    <row r="18" spans="1:27" x14ac:dyDescent="0.15">
      <c r="B18" s="26" t="s">
        <v>433</v>
      </c>
      <c r="O18" s="22">
        <f t="shared" ref="O18:T18" si="2">MAX(O14-O16,0)*O13*SocialInsuranceExcessTax</f>
        <v>0</v>
      </c>
      <c r="P18" s="22">
        <f t="shared" si="2"/>
        <v>0</v>
      </c>
      <c r="Q18" s="22">
        <f t="shared" si="2"/>
        <v>0</v>
      </c>
      <c r="R18" s="22">
        <f t="shared" si="2"/>
        <v>0</v>
      </c>
      <c r="S18" s="22">
        <f t="shared" si="2"/>
        <v>0</v>
      </c>
      <c r="T18" s="22">
        <f t="shared" si="2"/>
        <v>0</v>
      </c>
    </row>
    <row r="19" spans="1:27" x14ac:dyDescent="0.15">
      <c r="B19" s="17" t="s">
        <v>212</v>
      </c>
    </row>
    <row r="20" spans="1:27" x14ac:dyDescent="0.15">
      <c r="B20" s="26" t="s">
        <v>432</v>
      </c>
      <c r="O20" s="49">
        <f t="shared" ref="O20:T20" si="3">PensionFundBaseSalary</f>
        <v>1021</v>
      </c>
      <c r="P20" s="49">
        <f t="shared" si="3"/>
        <v>1124.8219641363078</v>
      </c>
      <c r="Q20" s="49">
        <f t="shared" si="3"/>
        <v>1234.2962272473733</v>
      </c>
      <c r="R20" s="49">
        <f t="shared" si="3"/>
        <v>1344.0443257791367</v>
      </c>
      <c r="S20" s="49">
        <f t="shared" si="3"/>
        <v>1459.9598474921729</v>
      </c>
      <c r="T20" s="49">
        <f t="shared" si="3"/>
        <v>1587.7856990958223</v>
      </c>
    </row>
    <row r="21" spans="1:27" x14ac:dyDescent="0.15">
      <c r="B21" s="26" t="s">
        <v>208</v>
      </c>
      <c r="O21" s="49">
        <f t="shared" ref="O21:T21" si="4">MIN(O$14,O20)*O$13*PensionFundBaseTax</f>
        <v>22202.400000000001</v>
      </c>
      <c r="P21" s="49">
        <f t="shared" si="4"/>
        <v>25234.287734959991</v>
      </c>
      <c r="Q21" s="49">
        <f t="shared" si="4"/>
        <v>35640.575566323372</v>
      </c>
      <c r="R21" s="49">
        <f t="shared" si="4"/>
        <v>47959.082151601877</v>
      </c>
      <c r="S21" s="49">
        <f t="shared" si="4"/>
        <v>55738.149727038122</v>
      </c>
      <c r="T21" s="49">
        <f t="shared" si="4"/>
        <v>58193.537099918241</v>
      </c>
    </row>
    <row r="22" spans="1:27" x14ac:dyDescent="0.15">
      <c r="B22" s="26" t="s">
        <v>433</v>
      </c>
      <c r="O22" s="49">
        <f t="shared" ref="O22:T22" si="5">MAX(O$14-O20,0)*O$13*PensionFundExcessTax</f>
        <v>0</v>
      </c>
      <c r="P22" s="49">
        <f t="shared" si="5"/>
        <v>0</v>
      </c>
      <c r="Q22" s="49">
        <f t="shared" si="5"/>
        <v>0</v>
      </c>
      <c r="R22" s="49">
        <f t="shared" si="5"/>
        <v>0</v>
      </c>
      <c r="S22" s="49">
        <f t="shared" si="5"/>
        <v>0</v>
      </c>
      <c r="T22" s="49">
        <f t="shared" si="5"/>
        <v>0</v>
      </c>
    </row>
    <row r="23" spans="1:27" x14ac:dyDescent="0.15">
      <c r="B23" s="17" t="s">
        <v>210</v>
      </c>
      <c r="O23" s="49">
        <f t="shared" ref="O23:T23" si="6">O14*O13*MedicalInsuranceTax</f>
        <v>5146.92</v>
      </c>
      <c r="P23" s="49">
        <f t="shared" si="6"/>
        <v>5849.7667021952702</v>
      </c>
      <c r="Q23" s="49">
        <f t="shared" si="6"/>
        <v>8262.1334267385992</v>
      </c>
      <c r="R23" s="49">
        <f t="shared" si="6"/>
        <v>11117.787226053162</v>
      </c>
      <c r="S23" s="49">
        <f t="shared" si="6"/>
        <v>12921.116527631562</v>
      </c>
      <c r="T23" s="49">
        <f t="shared" si="6"/>
        <v>13490.319964071956</v>
      </c>
    </row>
    <row r="24" spans="1:27" x14ac:dyDescent="0.15">
      <c r="B24" s="17" t="s">
        <v>214</v>
      </c>
      <c r="O24" s="49">
        <f t="shared" ref="O24:T24" si="7">O14*O13*AccidentInsuranceTax</f>
        <v>201.84</v>
      </c>
      <c r="P24" s="49">
        <f t="shared" si="7"/>
        <v>229.40261577236356</v>
      </c>
      <c r="Q24" s="49">
        <f t="shared" si="7"/>
        <v>324.00523242112155</v>
      </c>
      <c r="R24" s="49">
        <f t="shared" si="7"/>
        <v>435.99165592365347</v>
      </c>
      <c r="S24" s="49">
        <f t="shared" si="7"/>
        <v>506.71045206398293</v>
      </c>
      <c r="T24" s="49">
        <f t="shared" si="7"/>
        <v>529.03215545380226</v>
      </c>
    </row>
    <row r="25" spans="1:27" ht="14" thickBot="1" x14ac:dyDescent="0.2">
      <c r="B25" s="113" t="s">
        <v>348</v>
      </c>
      <c r="C25" s="140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>
        <f>SUM(O17:O18,O21:O24)</f>
        <v>30477.84</v>
      </c>
      <c r="P25" s="113">
        <f t="shared" ref="P25:T25" si="8">SUM(P17:P18,P21:P24)</f>
        <v>34639.794981626896</v>
      </c>
      <c r="Q25" s="113">
        <f t="shared" si="8"/>
        <v>48924.790095589356</v>
      </c>
      <c r="R25" s="113">
        <f t="shared" si="8"/>
        <v>65834.740044471677</v>
      </c>
      <c r="S25" s="113">
        <f t="shared" si="8"/>
        <v>76513.278261661428</v>
      </c>
      <c r="T25" s="113">
        <f t="shared" si="8"/>
        <v>79883.855473524134</v>
      </c>
    </row>
    <row r="27" spans="1:27" x14ac:dyDescent="0.15">
      <c r="A27" s="65">
        <f>MAX($A$1:A26)+0.1</f>
        <v>1.2000000000000002</v>
      </c>
      <c r="B27" s="18" t="s">
        <v>434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/>
      <c r="V27"/>
      <c r="W27"/>
      <c r="X27"/>
      <c r="Y27"/>
      <c r="Z27"/>
      <c r="AA27"/>
    </row>
    <row r="29" spans="1:27" x14ac:dyDescent="0.15">
      <c r="B29" s="26" t="s">
        <v>127</v>
      </c>
      <c r="N29" s="49"/>
      <c r="O29" s="49">
        <f t="shared" ref="O29:T29" si="9">SellingHeadcount</f>
        <v>20</v>
      </c>
      <c r="P29" s="49">
        <f t="shared" si="9"/>
        <v>20</v>
      </c>
      <c r="Q29" s="49">
        <f t="shared" si="9"/>
        <v>20</v>
      </c>
      <c r="R29" s="49">
        <f t="shared" si="9"/>
        <v>20</v>
      </c>
      <c r="S29" s="49">
        <f t="shared" si="9"/>
        <v>20</v>
      </c>
      <c r="T29" s="49">
        <f t="shared" si="9"/>
        <v>20</v>
      </c>
    </row>
    <row r="30" spans="1:27" x14ac:dyDescent="0.15">
      <c r="B30" s="26" t="s">
        <v>430</v>
      </c>
      <c r="O30" s="173">
        <f>SGA!O15 / TAX!O29</f>
        <v>480</v>
      </c>
      <c r="P30" s="173">
        <f>SGA!P15 / TAX!P29</f>
        <v>503.62813561440942</v>
      </c>
      <c r="Q30" s="173">
        <f>SGA!Q15 / TAX!Q29</f>
        <v>527.52398635806162</v>
      </c>
      <c r="R30" s="173">
        <f>SGA!R15 / TAX!R29</f>
        <v>549.45388270151648</v>
      </c>
      <c r="S30" s="173">
        <f>SGA!S15 / TAX!S29</f>
        <v>571.97251615756045</v>
      </c>
      <c r="T30" s="173">
        <f>SGA!T15 / TAX!T29</f>
        <v>597.16915617315976</v>
      </c>
    </row>
    <row r="31" spans="1:27" x14ac:dyDescent="0.15">
      <c r="B31" s="22" t="s">
        <v>431</v>
      </c>
    </row>
    <row r="32" spans="1:27" x14ac:dyDescent="0.15">
      <c r="B32" s="26" t="s">
        <v>432</v>
      </c>
      <c r="O32" s="49">
        <f t="shared" ref="O32:T32" si="10">SocialInsuranceBaseSalary</f>
        <v>815</v>
      </c>
      <c r="P32" s="49">
        <f t="shared" si="10"/>
        <v>855.1186052619662</v>
      </c>
      <c r="Q32" s="49">
        <f t="shared" si="10"/>
        <v>895.69176850379222</v>
      </c>
      <c r="R32" s="49">
        <f t="shared" si="10"/>
        <v>932.92690500361664</v>
      </c>
      <c r="S32" s="49">
        <f t="shared" si="10"/>
        <v>971.16166805919136</v>
      </c>
      <c r="T32" s="49">
        <f t="shared" si="10"/>
        <v>1013.9434630856774</v>
      </c>
    </row>
    <row r="33" spans="1:27" x14ac:dyDescent="0.15">
      <c r="B33" s="26" t="s">
        <v>208</v>
      </c>
      <c r="O33" s="49">
        <f t="shared" ref="O33:T33" si="11">MIN(O30,O32)*O29*SocialInsuranceBaseTax</f>
        <v>278.40000000000003</v>
      </c>
      <c r="P33" s="49">
        <f t="shared" si="11"/>
        <v>292.10431865635746</v>
      </c>
      <c r="Q33" s="49">
        <f t="shared" si="11"/>
        <v>305.96391208767579</v>
      </c>
      <c r="R33" s="49">
        <f t="shared" si="11"/>
        <v>318.6832519668796</v>
      </c>
      <c r="S33" s="49">
        <f t="shared" si="11"/>
        <v>331.74405937138511</v>
      </c>
      <c r="T33" s="49">
        <f t="shared" si="11"/>
        <v>346.35811058043265</v>
      </c>
    </row>
    <row r="34" spans="1:27" x14ac:dyDescent="0.15">
      <c r="B34" s="26" t="s">
        <v>433</v>
      </c>
      <c r="O34" s="22">
        <f t="shared" ref="O34:T34" si="12">MAX(O30-O32,0)*O29*SocialInsuranceExcessTax</f>
        <v>0</v>
      </c>
      <c r="P34" s="22">
        <f t="shared" si="12"/>
        <v>0</v>
      </c>
      <c r="Q34" s="22">
        <f t="shared" si="12"/>
        <v>0</v>
      </c>
      <c r="R34" s="22">
        <f t="shared" si="12"/>
        <v>0</v>
      </c>
      <c r="S34" s="22">
        <f t="shared" si="12"/>
        <v>0</v>
      </c>
      <c r="T34" s="22">
        <f t="shared" si="12"/>
        <v>0</v>
      </c>
    </row>
    <row r="35" spans="1:27" x14ac:dyDescent="0.15">
      <c r="B35" s="17" t="s">
        <v>212</v>
      </c>
    </row>
    <row r="36" spans="1:27" x14ac:dyDescent="0.15">
      <c r="B36" s="26" t="s">
        <v>432</v>
      </c>
      <c r="E36" s="22" t="str">
        <f ca="1">_xlfn.FORMULATEXT(O36)</f>
        <v>=@PensionFundBaseSalary</v>
      </c>
      <c r="O36" s="22">
        <f t="shared" ref="O36:T36" si="13">PensionFundBaseSalary</f>
        <v>1021</v>
      </c>
      <c r="P36" s="173">
        <f t="shared" si="13"/>
        <v>1124.8219641363078</v>
      </c>
      <c r="Q36" s="173">
        <f t="shared" si="13"/>
        <v>1234.2962272473733</v>
      </c>
      <c r="R36" s="173">
        <f t="shared" si="13"/>
        <v>1344.0443257791367</v>
      </c>
      <c r="S36" s="173">
        <f t="shared" si="13"/>
        <v>1459.9598474921729</v>
      </c>
      <c r="T36" s="173">
        <f t="shared" si="13"/>
        <v>1587.7856990958223</v>
      </c>
    </row>
    <row r="37" spans="1:27" x14ac:dyDescent="0.15">
      <c r="B37" s="26" t="s">
        <v>208</v>
      </c>
      <c r="O37" s="49">
        <f t="shared" ref="O37:T37" si="14">MIN(O30,O36)*O29*PensionFundBaseTax</f>
        <v>2112</v>
      </c>
      <c r="P37" s="49">
        <f t="shared" si="14"/>
        <v>2215.9637967034014</v>
      </c>
      <c r="Q37" s="49">
        <f t="shared" si="14"/>
        <v>2321.1055399754714</v>
      </c>
      <c r="R37" s="49">
        <f t="shared" si="14"/>
        <v>2417.5970838866729</v>
      </c>
      <c r="S37" s="49">
        <f t="shared" si="14"/>
        <v>2516.679071093266</v>
      </c>
      <c r="T37" s="49">
        <f t="shared" si="14"/>
        <v>2627.544287161903</v>
      </c>
    </row>
    <row r="38" spans="1:27" x14ac:dyDescent="0.15">
      <c r="B38" s="26" t="s">
        <v>433</v>
      </c>
      <c r="O38" s="22">
        <f t="shared" ref="O38:T38" si="15">MAX(O30-O36,0)*O29*PensionFundExcessTax</f>
        <v>0</v>
      </c>
      <c r="P38" s="22">
        <f t="shared" si="15"/>
        <v>0</v>
      </c>
      <c r="Q38" s="22">
        <f t="shared" si="15"/>
        <v>0</v>
      </c>
      <c r="R38" s="22">
        <f t="shared" si="15"/>
        <v>0</v>
      </c>
      <c r="S38" s="22">
        <f t="shared" si="15"/>
        <v>0</v>
      </c>
      <c r="T38" s="22">
        <f t="shared" si="15"/>
        <v>0</v>
      </c>
    </row>
    <row r="39" spans="1:27" x14ac:dyDescent="0.15">
      <c r="B39" s="17" t="s">
        <v>210</v>
      </c>
      <c r="O39" s="49">
        <f t="shared" ref="O39:T39" si="16">O30*O29*MedicalInsuranceTax</f>
        <v>489.59999999999997</v>
      </c>
      <c r="P39" s="49">
        <f t="shared" si="16"/>
        <v>513.70069832669765</v>
      </c>
      <c r="Q39" s="49">
        <f t="shared" si="16"/>
        <v>538.07446608522287</v>
      </c>
      <c r="R39" s="49">
        <f t="shared" si="16"/>
        <v>560.4429603555468</v>
      </c>
      <c r="S39" s="49">
        <f t="shared" si="16"/>
        <v>583.41196648071161</v>
      </c>
      <c r="T39" s="49">
        <f t="shared" si="16"/>
        <v>609.11253929662291</v>
      </c>
    </row>
    <row r="40" spans="1:27" ht="14" thickBot="1" x14ac:dyDescent="0.2">
      <c r="B40" s="113" t="s">
        <v>348</v>
      </c>
      <c r="C40" s="140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>
        <f t="shared" ref="O40:T40" si="17">SUM(O33:O34,O37:O39)</f>
        <v>2880</v>
      </c>
      <c r="P40" s="113">
        <f t="shared" si="17"/>
        <v>3021.7688136864563</v>
      </c>
      <c r="Q40" s="113">
        <f t="shared" si="17"/>
        <v>3165.1439181483702</v>
      </c>
      <c r="R40" s="113">
        <f t="shared" si="17"/>
        <v>3296.7232962090993</v>
      </c>
      <c r="S40" s="113">
        <f t="shared" si="17"/>
        <v>3431.8350969453627</v>
      </c>
      <c r="T40" s="113">
        <f t="shared" si="17"/>
        <v>3583.0149370389586</v>
      </c>
    </row>
    <row r="42" spans="1:27" x14ac:dyDescent="0.15">
      <c r="A42" s="65">
        <f>MAX($A$1:A41)+0.1</f>
        <v>1.3000000000000003</v>
      </c>
      <c r="B42" s="18" t="s">
        <v>435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/>
      <c r="V42"/>
      <c r="W42"/>
      <c r="X42"/>
      <c r="Y42"/>
      <c r="Z42"/>
      <c r="AA42"/>
    </row>
    <row r="44" spans="1:27" x14ac:dyDescent="0.15">
      <c r="B44" s="26" t="s">
        <v>127</v>
      </c>
      <c r="N44" s="49"/>
      <c r="O44" s="49">
        <f t="shared" ref="O44:T44" si="18">GAHeadcount</f>
        <v>35</v>
      </c>
      <c r="P44" s="49">
        <f t="shared" si="18"/>
        <v>35</v>
      </c>
      <c r="Q44" s="49">
        <f t="shared" si="18"/>
        <v>35</v>
      </c>
      <c r="R44" s="49">
        <f t="shared" si="18"/>
        <v>35</v>
      </c>
      <c r="S44" s="49">
        <f t="shared" si="18"/>
        <v>35</v>
      </c>
      <c r="T44" s="49">
        <f t="shared" si="18"/>
        <v>35</v>
      </c>
    </row>
    <row r="45" spans="1:27" x14ac:dyDescent="0.15">
      <c r="B45" s="26" t="s">
        <v>430</v>
      </c>
      <c r="O45" s="49">
        <f>SGA!O30/O44</f>
        <v>840</v>
      </c>
      <c r="P45" s="49">
        <f>SGA!P30/P44</f>
        <v>881.34923732521679</v>
      </c>
      <c r="Q45" s="49">
        <f>SGA!Q30/Q44</f>
        <v>923.16697612660789</v>
      </c>
      <c r="R45" s="49">
        <f>SGA!R30/R44</f>
        <v>961.54429472765389</v>
      </c>
      <c r="S45" s="49">
        <f>SGA!S30/S44</f>
        <v>1000.9519032757307</v>
      </c>
      <c r="T45" s="49">
        <f>SGA!T30/T44</f>
        <v>1045.0460233030296</v>
      </c>
    </row>
    <row r="46" spans="1:27" x14ac:dyDescent="0.15">
      <c r="B46" s="22" t="s">
        <v>431</v>
      </c>
      <c r="O46" s="49"/>
      <c r="P46" s="49"/>
      <c r="Q46" s="49"/>
      <c r="R46" s="49"/>
      <c r="S46" s="49"/>
      <c r="T46" s="49"/>
    </row>
    <row r="47" spans="1:27" x14ac:dyDescent="0.15">
      <c r="B47" s="26" t="s">
        <v>432</v>
      </c>
      <c r="O47" s="49">
        <f t="shared" ref="O47:T47" si="19">SocialInsuranceBaseSalary</f>
        <v>815</v>
      </c>
      <c r="P47" s="49">
        <f t="shared" si="19"/>
        <v>855.1186052619662</v>
      </c>
      <c r="Q47" s="49">
        <f t="shared" si="19"/>
        <v>895.69176850379222</v>
      </c>
      <c r="R47" s="49">
        <f t="shared" si="19"/>
        <v>932.92690500361664</v>
      </c>
      <c r="S47" s="49">
        <f t="shared" si="19"/>
        <v>971.16166805919136</v>
      </c>
      <c r="T47" s="49">
        <f t="shared" si="19"/>
        <v>1013.9434630856774</v>
      </c>
    </row>
    <row r="48" spans="1:27" x14ac:dyDescent="0.15">
      <c r="B48" s="26" t="s">
        <v>208</v>
      </c>
      <c r="O48" s="49">
        <f t="shared" ref="O48:T48" si="20">MIN(O45,O47)*O44*SocialInsuranceBaseTax</f>
        <v>827.22500000000002</v>
      </c>
      <c r="P48" s="49">
        <f t="shared" si="20"/>
        <v>867.94538434089566</v>
      </c>
      <c r="Q48" s="49">
        <f t="shared" si="20"/>
        <v>909.12714503134919</v>
      </c>
      <c r="R48" s="49">
        <f t="shared" si="20"/>
        <v>946.92080857867097</v>
      </c>
      <c r="S48" s="49">
        <f t="shared" si="20"/>
        <v>985.72909308007934</v>
      </c>
      <c r="T48" s="49">
        <f t="shared" si="20"/>
        <v>1029.1526150319626</v>
      </c>
    </row>
    <row r="49" spans="1:27" x14ac:dyDescent="0.15">
      <c r="B49" s="26" t="s">
        <v>433</v>
      </c>
      <c r="O49" s="49">
        <f t="shared" ref="O49:T49" si="21">MAX(O45-O47,0)*O44*SocialInsuranceExcessTax</f>
        <v>0</v>
      </c>
      <c r="P49" s="49">
        <f t="shared" si="21"/>
        <v>0</v>
      </c>
      <c r="Q49" s="49">
        <f t="shared" si="21"/>
        <v>0</v>
      </c>
      <c r="R49" s="49">
        <f t="shared" si="21"/>
        <v>0</v>
      </c>
      <c r="S49" s="49">
        <f t="shared" si="21"/>
        <v>0</v>
      </c>
      <c r="T49" s="49">
        <f t="shared" si="21"/>
        <v>0</v>
      </c>
    </row>
    <row r="50" spans="1:27" x14ac:dyDescent="0.15">
      <c r="B50" s="17" t="s">
        <v>212</v>
      </c>
      <c r="O50" s="49"/>
      <c r="P50" s="49"/>
      <c r="Q50" s="49"/>
      <c r="R50" s="49"/>
      <c r="S50" s="49"/>
      <c r="T50" s="49"/>
    </row>
    <row r="51" spans="1:27" x14ac:dyDescent="0.15">
      <c r="B51" s="26" t="s">
        <v>432</v>
      </c>
      <c r="E51" s="22" t="str">
        <f ca="1">_xlfn.FORMULATEXT(O51)</f>
        <v>=@PensionFundBaseSalary</v>
      </c>
      <c r="O51" s="49">
        <f t="shared" ref="O51:T51" si="22">PensionFundBaseSalary</f>
        <v>1021</v>
      </c>
      <c r="P51" s="49">
        <f t="shared" si="22"/>
        <v>1124.8219641363078</v>
      </c>
      <c r="Q51" s="49">
        <f t="shared" si="22"/>
        <v>1234.2962272473733</v>
      </c>
      <c r="R51" s="49">
        <f t="shared" si="22"/>
        <v>1344.0443257791367</v>
      </c>
      <c r="S51" s="49">
        <f t="shared" si="22"/>
        <v>1459.9598474921729</v>
      </c>
      <c r="T51" s="49">
        <f t="shared" si="22"/>
        <v>1587.7856990958223</v>
      </c>
    </row>
    <row r="52" spans="1:27" x14ac:dyDescent="0.15">
      <c r="B52" s="26" t="s">
        <v>208</v>
      </c>
      <c r="O52" s="49">
        <f t="shared" ref="O52:T52" si="23">MIN(O45,O51)*O44*PensionFundBaseTax</f>
        <v>6468</v>
      </c>
      <c r="P52" s="49">
        <f t="shared" si="23"/>
        <v>6786.3891274041698</v>
      </c>
      <c r="Q52" s="49">
        <f t="shared" si="23"/>
        <v>7108.3857161748811</v>
      </c>
      <c r="R52" s="49">
        <f t="shared" si="23"/>
        <v>7403.8910694029355</v>
      </c>
      <c r="S52" s="49">
        <f t="shared" si="23"/>
        <v>7707.3296552231268</v>
      </c>
      <c r="T52" s="49">
        <f t="shared" si="23"/>
        <v>8046.8543794333282</v>
      </c>
    </row>
    <row r="53" spans="1:27" x14ac:dyDescent="0.15">
      <c r="B53" s="26" t="s">
        <v>433</v>
      </c>
      <c r="O53" s="49">
        <f t="shared" ref="O53:T53" si="24">MAX(O45-O51,0)*O44*PensionFundExcessTax</f>
        <v>0</v>
      </c>
      <c r="P53" s="49">
        <f t="shared" si="24"/>
        <v>0</v>
      </c>
      <c r="Q53" s="49">
        <f t="shared" si="24"/>
        <v>0</v>
      </c>
      <c r="R53" s="49">
        <f t="shared" si="24"/>
        <v>0</v>
      </c>
      <c r="S53" s="49">
        <f t="shared" si="24"/>
        <v>0</v>
      </c>
      <c r="T53" s="49">
        <f t="shared" si="24"/>
        <v>0</v>
      </c>
    </row>
    <row r="54" spans="1:27" x14ac:dyDescent="0.15">
      <c r="B54" s="17" t="s">
        <v>210</v>
      </c>
      <c r="O54" s="49">
        <f t="shared" ref="O54:T54" si="25">O45*O44*MedicalInsuranceTax</f>
        <v>1499.3999999999999</v>
      </c>
      <c r="P54" s="49">
        <f t="shared" si="25"/>
        <v>1573.2083886255118</v>
      </c>
      <c r="Q54" s="49">
        <f t="shared" si="25"/>
        <v>1647.8530523859949</v>
      </c>
      <c r="R54" s="49">
        <f t="shared" si="25"/>
        <v>1716.3565660888621</v>
      </c>
      <c r="S54" s="49">
        <f t="shared" si="25"/>
        <v>1786.6991473471792</v>
      </c>
      <c r="T54" s="49">
        <f t="shared" si="25"/>
        <v>1865.4071515959076</v>
      </c>
    </row>
    <row r="55" spans="1:27" ht="14" thickBot="1" x14ac:dyDescent="0.2">
      <c r="B55" s="113" t="s">
        <v>348</v>
      </c>
      <c r="C55" s="140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>
        <f>SUM(O48:O49,O52:O54)</f>
        <v>8794.625</v>
      </c>
      <c r="P55" s="113">
        <f t="shared" ref="P55:T55" si="26">SUM(P48:P49,P52:P54)</f>
        <v>9227.5429003705776</v>
      </c>
      <c r="Q55" s="113">
        <f t="shared" si="26"/>
        <v>9665.3659135922244</v>
      </c>
      <c r="R55" s="113">
        <f t="shared" si="26"/>
        <v>10067.168444070468</v>
      </c>
      <c r="S55" s="113">
        <f t="shared" si="26"/>
        <v>10479.757895650386</v>
      </c>
      <c r="T55" s="113">
        <f t="shared" si="26"/>
        <v>10941.414146061199</v>
      </c>
    </row>
    <row r="57" spans="1:27" x14ac:dyDescent="0.15">
      <c r="A57" s="64">
        <f>FLOOR(MAX($A$1:A56)+1,1)</f>
        <v>2</v>
      </c>
      <c r="B57" s="16" t="s">
        <v>196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/>
      <c r="V57"/>
      <c r="W57"/>
      <c r="X57"/>
      <c r="Y57"/>
      <c r="Z57"/>
      <c r="AA57"/>
    </row>
    <row r="59" spans="1:27" x14ac:dyDescent="0.15">
      <c r="B59" s="22" t="s">
        <v>437</v>
      </c>
      <c r="C59" s="23" t="str">
        <f>CurrUnit</f>
        <v>ths RUB</v>
      </c>
      <c r="O59" s="49">
        <f>SUM(FA!O18,FA!O58)</f>
        <v>650000</v>
      </c>
      <c r="P59" s="49">
        <f>SUM(FA!P18,FA!P58)</f>
        <v>682967.74193548388</v>
      </c>
      <c r="Q59" s="49">
        <f>SUM(FA!Q18,FA!Q58)</f>
        <v>714903.22580645164</v>
      </c>
      <c r="R59" s="49">
        <f>SUM(FA!R18,FA!R58)</f>
        <v>696322.58064516133</v>
      </c>
      <c r="S59" s="49">
        <f>SUM(FA!S18,FA!S58)</f>
        <v>677741.93548387103</v>
      </c>
      <c r="T59" s="49">
        <f>SUM(FA!T18,FA!T58)</f>
        <v>659161.29032258061</v>
      </c>
    </row>
    <row r="60" spans="1:27" x14ac:dyDescent="0.15">
      <c r="B60" s="22" t="s">
        <v>436</v>
      </c>
      <c r="C60" s="23" t="str">
        <f>CurrUnit</f>
        <v>ths RUB</v>
      </c>
      <c r="O60" s="49"/>
      <c r="P60" s="49">
        <f>AVERAGE(O59:P59)</f>
        <v>666483.87096774194</v>
      </c>
      <c r="Q60" s="49">
        <f t="shared" ref="Q60:T60" si="27">AVERAGE(P59:Q59)</f>
        <v>698935.48387096776</v>
      </c>
      <c r="R60" s="49">
        <f t="shared" si="27"/>
        <v>705612.90322580654</v>
      </c>
      <c r="S60" s="49">
        <f t="shared" si="27"/>
        <v>687032.25806451612</v>
      </c>
      <c r="T60" s="49">
        <f t="shared" si="27"/>
        <v>668451.61290322582</v>
      </c>
    </row>
    <row r="61" spans="1:27" s="19" customFormat="1" x14ac:dyDescent="0.15">
      <c r="A61" s="24"/>
      <c r="B61" s="24" t="s">
        <v>196</v>
      </c>
      <c r="C61" s="45" t="str">
        <f>CurrUnit</f>
        <v>ths RUB</v>
      </c>
      <c r="D61" s="45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187"/>
      <c r="P61" s="187">
        <f>PropTaxRate * P60</f>
        <v>14662.645161290322</v>
      </c>
      <c r="Q61" s="187">
        <f>PropTaxRate * Q60</f>
        <v>15376.58064516129</v>
      </c>
      <c r="R61" s="187">
        <f>PropTaxRate * R60</f>
        <v>15523.483870967742</v>
      </c>
      <c r="S61" s="187">
        <f>PropTaxRate * S60</f>
        <v>15114.709677419354</v>
      </c>
      <c r="T61" s="187">
        <f>PropTaxRate * T60</f>
        <v>14705.935483870968</v>
      </c>
      <c r="U61" s="24"/>
      <c r="V61" s="24"/>
      <c r="W61" s="24"/>
      <c r="X61" s="24"/>
      <c r="Y61" s="24"/>
      <c r="Z61" s="24"/>
      <c r="AA61" s="24"/>
    </row>
    <row r="63" spans="1:27" x14ac:dyDescent="0.15">
      <c r="A63" s="64">
        <f>FLOOR(MAX($A$1:A62)+1,1)</f>
        <v>3</v>
      </c>
      <c r="B63" s="16" t="s">
        <v>438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/>
      <c r="V63"/>
      <c r="W63"/>
      <c r="X63"/>
      <c r="Y63"/>
      <c r="Z63"/>
      <c r="AA63"/>
    </row>
    <row r="65" spans="1:27" x14ac:dyDescent="0.15">
      <c r="B65" s="22" t="s">
        <v>97</v>
      </c>
      <c r="P65" s="49">
        <f>Revenue-Revenue!P60</f>
        <v>5183816</v>
      </c>
      <c r="Q65" s="49">
        <f>Revenue-Revenue!Q60</f>
        <v>5788224</v>
      </c>
      <c r="R65" s="49">
        <f>Revenue-Revenue!R60</f>
        <v>6882828.2265600003</v>
      </c>
      <c r="S65" s="49">
        <f>Revenue-Revenue!S60</f>
        <v>7256883.5479895063</v>
      </c>
      <c r="T65" s="49">
        <f>Revenue-Revenue!T60</f>
        <v>7379521.9055412952</v>
      </c>
    </row>
    <row r="66" spans="1:27" x14ac:dyDescent="0.15">
      <c r="B66" s="22" t="s">
        <v>439</v>
      </c>
      <c r="P66" s="49">
        <f>-(OpEx-OpEx!P62)</f>
        <v>-5259935.1557577308</v>
      </c>
      <c r="Q66" s="49">
        <f>-(OpEx-OpEx!Q62)</f>
        <v>-5873496.1852787696</v>
      </c>
      <c r="R66" s="49">
        <f>-(OpEx-OpEx!R62)</f>
        <v>-6963599.5943411747</v>
      </c>
      <c r="S66" s="49">
        <f>-(OpEx-OpEx!S62)</f>
        <v>-7437398.2501471201</v>
      </c>
      <c r="T66" s="49">
        <f>-(OpEx-OpEx!T62)</f>
        <v>-7775365.7824041797</v>
      </c>
    </row>
    <row r="67" spans="1:27" x14ac:dyDescent="0.15">
      <c r="B67" s="22" t="s">
        <v>440</v>
      </c>
      <c r="P67" s="49">
        <f>-(SGA-SGA!P17-SGA!P32)</f>
        <v>-63094.113139660214</v>
      </c>
      <c r="Q67" s="49">
        <f>-(SGA-SGA!Q17-SGA!Q32)</f>
        <v>-69141.909486968187</v>
      </c>
      <c r="R67" s="49">
        <f>-(SGA-SGA!R17-SGA!R32)</f>
        <v>-79115.864570191363</v>
      </c>
      <c r="S67" s="49">
        <f>-(SGA-SGA!S17-SGA!S32)</f>
        <v>-84058.239218860283</v>
      </c>
      <c r="T67" s="49">
        <f>-(SGA-SGA!T17-SGA!T32)</f>
        <v>-88214.482396586609</v>
      </c>
    </row>
    <row r="68" spans="1:27" x14ac:dyDescent="0.15">
      <c r="B68" s="22" t="s">
        <v>356</v>
      </c>
      <c r="P68" s="49">
        <f ca="1">-FA!P103</f>
        <v>-1900000</v>
      </c>
      <c r="Q68" s="49">
        <f ca="1">-FA!Q103</f>
        <v>-150000</v>
      </c>
      <c r="R68" s="49">
        <f ca="1">-FA!R103</f>
        <v>-150000</v>
      </c>
      <c r="S68" s="49">
        <f ca="1">-FA!S103</f>
        <v>-150000</v>
      </c>
      <c r="T68" s="49">
        <f ca="1">-FA!T103</f>
        <v>-150000</v>
      </c>
    </row>
    <row r="69" spans="1:27" ht="14" thickBot="1" x14ac:dyDescent="0.2">
      <c r="B69" s="113" t="s">
        <v>442</v>
      </c>
      <c r="C69" s="140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>
        <f ca="1">SUM(P65:P68)</f>
        <v>-2039213.2688973909</v>
      </c>
      <c r="Q69" s="113">
        <f t="shared" ref="Q69:T69" ca="1" si="28">SUM(Q65:Q68)</f>
        <v>-304414.09476573777</v>
      </c>
      <c r="R69" s="113">
        <f t="shared" ca="1" si="28"/>
        <v>-309887.23235136573</v>
      </c>
      <c r="S69" s="113">
        <f t="shared" ca="1" si="28"/>
        <v>-414572.9413764741</v>
      </c>
      <c r="T69" s="113">
        <f t="shared" ca="1" si="28"/>
        <v>-634058.35925947106</v>
      </c>
    </row>
    <row r="71" spans="1:27" x14ac:dyDescent="0.15">
      <c r="B71" s="22" t="s">
        <v>443</v>
      </c>
      <c r="P71" s="165">
        <f ca="1">P69*VATTaxRate</f>
        <v>-407842.65377947822</v>
      </c>
      <c r="Q71" s="165">
        <f ca="1">Q69*VATTaxRate</f>
        <v>-60882.818953147558</v>
      </c>
      <c r="R71" s="165">
        <f ca="1">R69*VATTaxRate</f>
        <v>-61977.446470273149</v>
      </c>
      <c r="S71" s="165">
        <f ca="1">S69*VATTaxRate</f>
        <v>-82914.588275294824</v>
      </c>
      <c r="T71" s="165">
        <f ca="1">T69*VATTaxRate</f>
        <v>-126811.67185189422</v>
      </c>
    </row>
    <row r="73" spans="1:27" s="19" customFormat="1" x14ac:dyDescent="0.15">
      <c r="A73" s="24"/>
      <c r="B73" s="186" t="s">
        <v>172</v>
      </c>
      <c r="C73" s="45"/>
      <c r="D73" s="45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178">
        <f ca="1">VATReceivableDays/DaysInPeriod * P71 * (P71&lt;0)</f>
        <v>-201127.8840556331</v>
      </c>
      <c r="Q73" s="178">
        <f ca="1">VATReceivableDays/DaysInPeriod * Q71 * (Q71&lt;0)</f>
        <v>-30024.403867305642</v>
      </c>
      <c r="R73" s="178">
        <f ca="1">VATReceivableDays/DaysInPeriod * R71 * (R71&lt;0)</f>
        <v>-30564.220177121002</v>
      </c>
      <c r="S73" s="178">
        <f ca="1">VATReceivableDays/DaysInPeriod * S71 * (S71&lt;0)</f>
        <v>-40777.666364899094</v>
      </c>
      <c r="T73" s="178">
        <f ca="1">VATReceivableDays/DaysInPeriod * T71 * (T71&lt;0)</f>
        <v>-62537.262831071122</v>
      </c>
      <c r="U73" s="24"/>
      <c r="V73" s="24"/>
      <c r="W73" s="24"/>
      <c r="X73" s="24"/>
      <c r="Y73" s="24"/>
      <c r="Z73" s="24"/>
      <c r="AA73" s="24"/>
    </row>
    <row r="74" spans="1:27" s="19" customFormat="1" x14ac:dyDescent="0.15">
      <c r="A74" s="24"/>
      <c r="B74" s="24" t="s">
        <v>407</v>
      </c>
      <c r="C74" s="45"/>
      <c r="D74" s="45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>
        <f ca="1">VATPayableDays / DaysInPeriod * MAX(0,P71)</f>
        <v>0</v>
      </c>
      <c r="Q74" s="24">
        <f ca="1">VATPayableDays / DaysInPeriod * MAX(0,Q71)</f>
        <v>0</v>
      </c>
      <c r="R74" s="24">
        <f ca="1">VATPayableDays / DaysInPeriod * MAX(0,R71)</f>
        <v>0</v>
      </c>
      <c r="S74" s="24">
        <f ca="1">VATPayableDays / DaysInPeriod * MAX(0,S71)</f>
        <v>0</v>
      </c>
      <c r="T74" s="24">
        <f ca="1">VATPayableDays / DaysInPeriod * MAX(0,T71)</f>
        <v>0</v>
      </c>
      <c r="U74" s="24"/>
      <c r="V74" s="24"/>
      <c r="W74" s="24"/>
      <c r="X74" s="24"/>
      <c r="Y74" s="24"/>
      <c r="Z74" s="24"/>
      <c r="AA74" s="24"/>
    </row>
    <row r="76" spans="1:27" x14ac:dyDescent="0.15">
      <c r="A76" s="64">
        <f>FLOOR(MAX($A$1:A75)+1,1)</f>
        <v>4</v>
      </c>
      <c r="B76" s="16" t="s">
        <v>203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/>
      <c r="V76"/>
      <c r="W76"/>
      <c r="X76"/>
      <c r="Y76"/>
      <c r="Z76"/>
      <c r="AA76"/>
    </row>
    <row r="78" spans="1:27" x14ac:dyDescent="0.15">
      <c r="B78" s="22" t="s">
        <v>202</v>
      </c>
      <c r="P78" s="165">
        <f ca="1">PL!P21</f>
        <v>704651.29995616013</v>
      </c>
      <c r="Q78" s="165">
        <f ca="1">PL!Q21</f>
        <v>769876.94068575604</v>
      </c>
      <c r="R78" s="165">
        <f ca="1">PL!R21</f>
        <v>1057261.5728454199</v>
      </c>
      <c r="S78" s="165">
        <f ca="1">PL!S21</f>
        <v>1061822.9592810278</v>
      </c>
      <c r="T78" s="165">
        <f ca="1">PL!T21</f>
        <v>1022137.56595006</v>
      </c>
    </row>
    <row r="79" spans="1:27" x14ac:dyDescent="0.15">
      <c r="B79" s="22" t="s">
        <v>444</v>
      </c>
      <c r="P79" s="165">
        <f>(OpEx + SGA) * NonDeductExpShare</f>
        <v>165766.18408493782</v>
      </c>
      <c r="Q79" s="165">
        <f>(OpEx + SGA) * NonDeductExpShare</f>
        <v>186277.72004385665</v>
      </c>
      <c r="R79" s="165">
        <f>(OpEx + SGA) * NonDeductExpShare</f>
        <v>221536.59139882325</v>
      </c>
      <c r="S79" s="165">
        <f>(OpEx + SGA) * NonDeductExpShare</f>
        <v>237351.28060770093</v>
      </c>
      <c r="T79" s="165">
        <f>(OpEx + SGA) * NonDeductExpShare</f>
        <v>248130.73863070083</v>
      </c>
    </row>
    <row r="80" spans="1:27" ht="14" thickBot="1" x14ac:dyDescent="0.2">
      <c r="B80" s="113" t="s">
        <v>445</v>
      </c>
      <c r="C80" s="140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>
        <f ca="1">SUM(P78:P79)</f>
        <v>870417.48404109792</v>
      </c>
      <c r="Q80" s="113">
        <f t="shared" ref="Q80:T80" ca="1" si="29">SUM(Q78:Q79)</f>
        <v>956154.66072961269</v>
      </c>
      <c r="R80" s="113">
        <f t="shared" ca="1" si="29"/>
        <v>1278798.1642442432</v>
      </c>
      <c r="S80" s="113">
        <f t="shared" ca="1" si="29"/>
        <v>1299174.2398887286</v>
      </c>
      <c r="T80" s="113">
        <f t="shared" ca="1" si="29"/>
        <v>1270268.3045807609</v>
      </c>
    </row>
    <row r="82" spans="1:27" x14ac:dyDescent="0.15">
      <c r="B82" s="22" t="s">
        <v>446</v>
      </c>
      <c r="P82" s="49">
        <f>O85</f>
        <v>10000</v>
      </c>
      <c r="Q82" s="49">
        <f t="shared" ref="Q82:T82" ca="1" si="30">P85</f>
        <v>0</v>
      </c>
      <c r="R82" s="49">
        <f t="shared" ca="1" si="30"/>
        <v>0</v>
      </c>
      <c r="S82" s="49">
        <f t="shared" ca="1" si="30"/>
        <v>0</v>
      </c>
      <c r="T82" s="49">
        <f t="shared" ca="1" si="30"/>
        <v>0</v>
      </c>
    </row>
    <row r="83" spans="1:27" x14ac:dyDescent="0.15">
      <c r="B83" s="22" t="s">
        <v>447</v>
      </c>
      <c r="P83" s="22">
        <f ca="1">-P80 * (P80&lt;0)</f>
        <v>0</v>
      </c>
      <c r="Q83" s="22">
        <f t="shared" ref="Q83:T83" ca="1" si="31">-Q80 * (Q80&lt;0)</f>
        <v>0</v>
      </c>
      <c r="R83" s="22">
        <f t="shared" ca="1" si="31"/>
        <v>0</v>
      </c>
      <c r="S83" s="22">
        <f t="shared" ca="1" si="31"/>
        <v>0</v>
      </c>
      <c r="T83" s="22">
        <f t="shared" ca="1" si="31"/>
        <v>0</v>
      </c>
    </row>
    <row r="84" spans="1:27" x14ac:dyDescent="0.15">
      <c r="B84" s="22" t="s">
        <v>448</v>
      </c>
      <c r="P84" s="49">
        <f ca="1">-MIN(P80*Assumptions!P74, P82)</f>
        <v>-10000</v>
      </c>
      <c r="Q84" s="49">
        <f ca="1">-MIN(Q80*Assumptions!Q74, Q82)</f>
        <v>0</v>
      </c>
      <c r="R84" s="49">
        <f ca="1">-MIN(R80*Assumptions!R74, R82)</f>
        <v>0</v>
      </c>
      <c r="S84" s="49">
        <f ca="1">-MIN(S80*Assumptions!S74, S82)</f>
        <v>0</v>
      </c>
      <c r="T84" s="49">
        <f ca="1">-MIN(T80*Assumptions!T74, T82)</f>
        <v>0</v>
      </c>
    </row>
    <row r="85" spans="1:27" x14ac:dyDescent="0.15">
      <c r="B85" s="22" t="s">
        <v>449</v>
      </c>
      <c r="O85" s="49">
        <f>His_BS!O44</f>
        <v>10000</v>
      </c>
      <c r="P85" s="49">
        <f ca="1">SUM(P82:P84)</f>
        <v>0</v>
      </c>
      <c r="Q85" s="49">
        <f t="shared" ref="Q85:T85" ca="1" si="32">SUM(Q82:Q84)</f>
        <v>0</v>
      </c>
      <c r="R85" s="49">
        <f t="shared" ca="1" si="32"/>
        <v>0</v>
      </c>
      <c r="S85" s="49">
        <f t="shared" ca="1" si="32"/>
        <v>0</v>
      </c>
      <c r="T85" s="49">
        <f t="shared" ca="1" si="32"/>
        <v>0</v>
      </c>
    </row>
    <row r="87" spans="1:27" x14ac:dyDescent="0.15">
      <c r="B87" s="22" t="s">
        <v>451</v>
      </c>
      <c r="P87" s="165">
        <f ca="1">(P80&gt;0) * (P80+P84)</f>
        <v>860417.48404109792</v>
      </c>
      <c r="Q87" s="165">
        <f t="shared" ref="Q87:T87" ca="1" si="33">(Q80&gt;0) * (Q80+Q84)</f>
        <v>956154.66072961269</v>
      </c>
      <c r="R87" s="165">
        <f t="shared" ca="1" si="33"/>
        <v>1278798.1642442432</v>
      </c>
      <c r="S87" s="165">
        <f t="shared" ca="1" si="33"/>
        <v>1299174.2398887286</v>
      </c>
      <c r="T87" s="165">
        <f t="shared" ca="1" si="33"/>
        <v>1270268.3045807609</v>
      </c>
    </row>
    <row r="88" spans="1:27" s="19" customFormat="1" x14ac:dyDescent="0.15">
      <c r="A88" s="24"/>
      <c r="B88" s="24" t="s">
        <v>203</v>
      </c>
      <c r="C88" s="45"/>
      <c r="D88" s="45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178">
        <f ca="1">P87*ProfitTaxRate</f>
        <v>172083.49680821958</v>
      </c>
      <c r="Q88" s="178">
        <f ca="1">Q87*ProfitTaxRate</f>
        <v>191230.93214592256</v>
      </c>
      <c r="R88" s="178">
        <f ca="1">R87*ProfitTaxRate</f>
        <v>255759.63284884865</v>
      </c>
      <c r="S88" s="178">
        <f ca="1">S87*ProfitTaxRate</f>
        <v>259834.84797774573</v>
      </c>
      <c r="T88" s="178">
        <f ca="1">T87*ProfitTaxRate</f>
        <v>254053.66091615218</v>
      </c>
      <c r="U88" s="24"/>
      <c r="V88" s="24"/>
      <c r="W88" s="24"/>
      <c r="X88" s="24"/>
      <c r="Y88" s="24"/>
      <c r="Z88" s="24"/>
      <c r="AA88" s="24"/>
    </row>
  </sheetData>
  <conditionalFormatting sqref="M1:T6">
    <cfRule type="expression" dxfId="5" priority="2">
      <formula>(#REF!&lt;=date_Valuation)</formula>
    </cfRule>
  </conditionalFormatting>
  <conditionalFormatting sqref="M7:T7">
    <cfRule type="expression" dxfId="4" priority="1">
      <formula>(#REF!&lt;=date_Valuation)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J107"/>
  <sheetViews>
    <sheetView showGridLines="0" zoomScale="85" zoomScaleNormal="85" workbookViewId="0">
      <pane xSplit="3" ySplit="7" topLeftCell="E105" activePane="bottomRight" state="frozen"/>
      <selection pane="topRight" activeCell="D1" sqref="D1"/>
      <selection pane="bottomLeft" activeCell="A8" sqref="A8"/>
      <selection pane="bottomRight" activeCell="O103" sqref="O103"/>
    </sheetView>
  </sheetViews>
  <sheetFormatPr baseColWidth="10" defaultColWidth="0" defaultRowHeight="13" outlineLevelRow="1" outlineLevelCol="1" x14ac:dyDescent="0.15"/>
  <cols>
    <col min="1" max="1" width="5.6640625" style="22" customWidth="1"/>
    <col min="2" max="2" width="32" style="22" customWidth="1"/>
    <col min="3" max="4" width="10.33203125" style="23" customWidth="1"/>
    <col min="5" max="5" width="53.5" style="22" bestFit="1" customWidth="1"/>
    <col min="6" max="6" width="11.33203125" style="22" customWidth="1"/>
    <col min="7" max="11" width="11.33203125" style="22" hidden="1" customWidth="1" outlineLevel="1"/>
    <col min="12" max="12" width="11.33203125" style="22" customWidth="1" collapsed="1"/>
    <col min="13" max="17" width="11.33203125" style="22" customWidth="1"/>
    <col min="18" max="18" width="10.5" style="22" bestFit="1" customWidth="1"/>
    <col min="19" max="19" width="10.6640625" style="22" customWidth="1"/>
    <col min="20" max="20" width="11.6640625" style="22" customWidth="1"/>
    <col min="21" max="27" width="10.6640625" style="22" customWidth="1"/>
    <col min="28" max="28" width="9.33203125" customWidth="1"/>
    <col min="29" max="36" width="0" hidden="1" customWidth="1"/>
    <col min="37" max="16384" width="9.33203125" hidden="1"/>
  </cols>
  <sheetData>
    <row r="1" spans="1:27" ht="23" x14ac:dyDescent="0.25">
      <c r="A1" s="8" t="s">
        <v>167</v>
      </c>
      <c r="F1" s="9"/>
      <c r="G1" s="9"/>
      <c r="H1" s="9"/>
      <c r="I1" s="9"/>
      <c r="J1" s="9"/>
      <c r="K1" s="9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9" customForma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27" hidden="1" outlineLevel="1" x14ac:dyDescent="0.15">
      <c r="A3" s="1"/>
      <c r="B3" s="1" t="s">
        <v>308</v>
      </c>
      <c r="C3" s="1"/>
      <c r="D3" s="1"/>
      <c r="E3" s="24"/>
      <c r="F3" s="11"/>
      <c r="G3" s="11"/>
      <c r="H3" s="11"/>
      <c r="I3" s="11"/>
      <c r="J3" s="11"/>
      <c r="K3" s="1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hidden="1" outlineLevel="1" x14ac:dyDescent="0.15">
      <c r="A4" s="1"/>
      <c r="B4" s="1" t="s">
        <v>177</v>
      </c>
      <c r="C4" s="1"/>
      <c r="D4" s="1"/>
      <c r="E4" s="24"/>
      <c r="F4" s="11"/>
      <c r="G4" s="11"/>
      <c r="H4" s="11"/>
      <c r="I4" s="11"/>
      <c r="J4" s="11"/>
      <c r="K4" s="11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hidden="1" outlineLevel="1" x14ac:dyDescent="0.15">
      <c r="A5" s="18"/>
      <c r="B5" s="2"/>
      <c r="C5" s="2"/>
      <c r="D5" s="2"/>
      <c r="E5" s="24"/>
      <c r="F5" s="11"/>
      <c r="G5" s="11"/>
      <c r="H5" s="11"/>
      <c r="I5" s="11"/>
      <c r="J5" s="11"/>
      <c r="K5" s="11"/>
      <c r="L5" s="1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hidden="1" outlineLevel="1" x14ac:dyDescent="0.15">
      <c r="A6" s="3"/>
      <c r="B6" s="4"/>
      <c r="C6" s="4"/>
      <c r="D6" s="4"/>
      <c r="E6" s="24"/>
      <c r="F6" s="11"/>
      <c r="G6" s="11"/>
      <c r="H6" s="11"/>
      <c r="I6" s="11"/>
      <c r="J6" s="11"/>
      <c r="K6" s="11"/>
      <c r="L6" s="13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ht="14" collapsed="1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>
        <f t="shared" ref="M7:T7" si="0">NameOfPeriod</f>
        <v>2018</v>
      </c>
      <c r="N7" s="28">
        <f t="shared" si="0"/>
        <v>2019</v>
      </c>
      <c r="O7" s="28">
        <f t="shared" si="0"/>
        <v>2020</v>
      </c>
      <c r="P7" s="28">
        <f t="shared" si="0"/>
        <v>2021</v>
      </c>
      <c r="Q7" s="28">
        <f t="shared" si="0"/>
        <v>2022</v>
      </c>
      <c r="R7" s="28">
        <f t="shared" si="0"/>
        <v>2023</v>
      </c>
      <c r="S7" s="28">
        <f t="shared" si="0"/>
        <v>2024</v>
      </c>
      <c r="T7" s="28">
        <f t="shared" si="0"/>
        <v>2025</v>
      </c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A9" s="64">
        <f>FLOOR(MAX($A$1:A8)+1,1)</f>
        <v>1</v>
      </c>
      <c r="B9" s="16" t="s">
        <v>288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/>
      <c r="V9"/>
      <c r="W9"/>
      <c r="X9"/>
      <c r="Y9"/>
      <c r="Z9"/>
      <c r="AA9"/>
    </row>
    <row r="10" spans="1:27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/>
      <c r="V10"/>
      <c r="W10"/>
      <c r="X10"/>
      <c r="Y10"/>
      <c r="Z10"/>
      <c r="AA10"/>
    </row>
    <row r="11" spans="1:27" x14ac:dyDescent="0.15">
      <c r="A11" s="65">
        <f>MAX($A$1:A10)+0.1</f>
        <v>1.1000000000000001</v>
      </c>
      <c r="B11" s="18" t="s">
        <v>411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/>
      <c r="V11"/>
      <c r="W11"/>
      <c r="X11"/>
      <c r="Y11"/>
      <c r="Z11"/>
      <c r="AA11"/>
    </row>
    <row r="12" spans="1:27" x14ac:dyDescent="0.15">
      <c r="U12"/>
      <c r="V12"/>
      <c r="W12"/>
      <c r="X12"/>
      <c r="Y12"/>
      <c r="Z12"/>
      <c r="AA12"/>
    </row>
    <row r="13" spans="1:27" x14ac:dyDescent="0.15">
      <c r="B13" s="24" t="str">
        <f>INDEX(FAgroup,F13)</f>
        <v>Buildings</v>
      </c>
      <c r="F13" s="173">
        <f>MAX($F$1:F10)+1</f>
        <v>1</v>
      </c>
    </row>
    <row r="14" spans="1:27" x14ac:dyDescent="0.15">
      <c r="B14" s="22" t="s">
        <v>412</v>
      </c>
      <c r="E14" s="60" t="s">
        <v>417</v>
      </c>
      <c r="O14" s="176">
        <f>INDEX(bDeprRate,F13,)</f>
        <v>2.0645161290322581E-2</v>
      </c>
      <c r="P14" s="177">
        <f>O14</f>
        <v>2.0645161290322581E-2</v>
      </c>
      <c r="Q14" s="176">
        <f t="shared" ref="Q14:T14" si="1">P14</f>
        <v>2.0645161290322581E-2</v>
      </c>
      <c r="R14" s="176">
        <f t="shared" si="1"/>
        <v>2.0645161290322581E-2</v>
      </c>
      <c r="S14" s="176">
        <f t="shared" si="1"/>
        <v>2.0645161290322581E-2</v>
      </c>
      <c r="T14" s="176">
        <f t="shared" si="1"/>
        <v>2.0645161290322581E-2</v>
      </c>
    </row>
    <row r="15" spans="1:27" x14ac:dyDescent="0.15">
      <c r="B15" s="22" t="str">
        <f>Assumptions!B200</f>
        <v>Historical cost of FA</v>
      </c>
      <c r="E15" s="60" t="s">
        <v>419</v>
      </c>
      <c r="O15" s="174">
        <f>INDEX(bGBV,FA!F13,)</f>
        <v>800000</v>
      </c>
      <c r="P15" s="43">
        <f>O15</f>
        <v>800000</v>
      </c>
      <c r="Q15" s="174">
        <f t="shared" ref="Q15:T15" si="2">P15</f>
        <v>800000</v>
      </c>
      <c r="R15" s="174">
        <f t="shared" si="2"/>
        <v>800000</v>
      </c>
      <c r="S15" s="174">
        <f t="shared" si="2"/>
        <v>800000</v>
      </c>
      <c r="T15" s="174">
        <f t="shared" si="2"/>
        <v>800000</v>
      </c>
    </row>
    <row r="16" spans="1:27" x14ac:dyDescent="0.15">
      <c r="B16" s="22" t="str">
        <f>Assumptions!B220</f>
        <v>Depreciation for the period</v>
      </c>
      <c r="E16" s="60" t="s">
        <v>418</v>
      </c>
      <c r="F16" s="60" t="str">
        <f ca="1">_xlfn.FORMULATEXT(P16)</f>
        <v>=-МИН(P15*P14;O18)</v>
      </c>
      <c r="O16" s="174">
        <f>-INDEX(bDepr,FA!F13,)</f>
        <v>-16000</v>
      </c>
      <c r="P16" s="43">
        <f>-MIN(P15*P14,O18)</f>
        <v>-16516.129032258064</v>
      </c>
      <c r="Q16" s="174">
        <f t="shared" ref="Q16:T16" si="3">-MIN(Q15*Q14,P18)</f>
        <v>-16516.129032258064</v>
      </c>
      <c r="R16" s="174">
        <f t="shared" si="3"/>
        <v>-16516.129032258064</v>
      </c>
      <c r="S16" s="174">
        <f t="shared" si="3"/>
        <v>-16516.129032258064</v>
      </c>
      <c r="T16" s="174">
        <f t="shared" si="3"/>
        <v>-16516.129032258064</v>
      </c>
    </row>
    <row r="17" spans="2:20" x14ac:dyDescent="0.15">
      <c r="B17" s="22" t="s">
        <v>413</v>
      </c>
      <c r="E17" s="22" t="str">
        <f ca="1">_xlfn.FORMULATEXT(O17)</f>
        <v>=-(O15-O18)</v>
      </c>
      <c r="O17" s="174">
        <f>-(O15-O18)</f>
        <v>-150000</v>
      </c>
      <c r="P17" s="43">
        <f>O17+P16</f>
        <v>-166516.12903225806</v>
      </c>
      <c r="Q17" s="174">
        <f t="shared" ref="Q17:T17" si="4">P17+Q16</f>
        <v>-183032.25806451612</v>
      </c>
      <c r="R17" s="174">
        <f t="shared" si="4"/>
        <v>-199548.38709677418</v>
      </c>
      <c r="S17" s="174">
        <f t="shared" si="4"/>
        <v>-216064.51612903224</v>
      </c>
      <c r="T17" s="174">
        <f t="shared" si="4"/>
        <v>-232580.6451612903</v>
      </c>
    </row>
    <row r="18" spans="2:20" x14ac:dyDescent="0.15">
      <c r="B18" s="22" t="str">
        <f>Assumptions!B209</f>
        <v>Carrying amount of FA</v>
      </c>
      <c r="E18" s="22" t="str">
        <f ca="1">_xlfn.FORMULATEXT(O18)</f>
        <v>=@ИНДЕКС(bNBV;FA!F13;)</v>
      </c>
      <c r="O18" s="174">
        <f>INDEX(bNBV,FA!F13,)</f>
        <v>650000</v>
      </c>
      <c r="P18" s="43">
        <f>P15+P17</f>
        <v>633483.87096774194</v>
      </c>
      <c r="Q18" s="174">
        <f t="shared" ref="Q18:T18" si="5">Q15+Q17</f>
        <v>616967.74193548388</v>
      </c>
      <c r="R18" s="174">
        <f t="shared" si="5"/>
        <v>600451.61290322582</v>
      </c>
      <c r="S18" s="174">
        <f t="shared" si="5"/>
        <v>583935.48387096776</v>
      </c>
      <c r="T18" s="174">
        <f t="shared" si="5"/>
        <v>567419.3548387097</v>
      </c>
    </row>
    <row r="20" spans="2:20" x14ac:dyDescent="0.15">
      <c r="B20" s="24" t="str">
        <f ca="1">INDEX(FAgroup,F20)</f>
        <v>Machinery and equipment</v>
      </c>
      <c r="F20" s="173">
        <f ca="1">MAX($F$1:F17)+1</f>
        <v>2</v>
      </c>
    </row>
    <row r="21" spans="2:20" x14ac:dyDescent="0.15">
      <c r="B21" s="22" t="s">
        <v>412</v>
      </c>
      <c r="O21" s="176">
        <f ca="1">INDEX(bDeprRate,F20,)</f>
        <v>5.4054054054054057E-2</v>
      </c>
      <c r="P21" s="177">
        <f ca="1">O21</f>
        <v>5.4054054054054057E-2</v>
      </c>
      <c r="Q21" s="176">
        <f t="shared" ref="Q21:T21" ca="1" si="6">P21</f>
        <v>5.4054054054054057E-2</v>
      </c>
      <c r="R21" s="176">
        <f t="shared" ca="1" si="6"/>
        <v>5.4054054054054057E-2</v>
      </c>
      <c r="S21" s="176">
        <f t="shared" ca="1" si="6"/>
        <v>5.4054054054054057E-2</v>
      </c>
      <c r="T21" s="176">
        <f t="shared" ca="1" si="6"/>
        <v>5.4054054054054057E-2</v>
      </c>
    </row>
    <row r="22" spans="2:20" x14ac:dyDescent="0.15">
      <c r="B22" s="22" t="s">
        <v>146</v>
      </c>
      <c r="O22" s="174">
        <f ca="1">INDEX(bGBV,FA!F20,)</f>
        <v>1000000</v>
      </c>
      <c r="P22" s="43">
        <f ca="1">O22</f>
        <v>1000000</v>
      </c>
      <c r="Q22" s="174">
        <f t="shared" ref="Q22:T22" ca="1" si="7">P22</f>
        <v>1000000</v>
      </c>
      <c r="R22" s="174">
        <f t="shared" ca="1" si="7"/>
        <v>1000000</v>
      </c>
      <c r="S22" s="174">
        <f t="shared" ca="1" si="7"/>
        <v>1000000</v>
      </c>
      <c r="T22" s="174">
        <f t="shared" ca="1" si="7"/>
        <v>1000000</v>
      </c>
    </row>
    <row r="23" spans="2:20" x14ac:dyDescent="0.15">
      <c r="B23" s="22" t="s">
        <v>289</v>
      </c>
      <c r="F23" s="60" t="str">
        <f ca="1">_xlfn.FORMULATEXT(P23)</f>
        <v>=-МИН(P22*P21;O25)</v>
      </c>
      <c r="O23" s="174">
        <f ca="1">-INDEX(bDepr,FA!F20,)</f>
        <v>-50000</v>
      </c>
      <c r="P23" s="43">
        <f ca="1">-MIN(P22*P21,O25)</f>
        <v>-54054.054054054061</v>
      </c>
      <c r="Q23" s="174">
        <f t="shared" ref="Q23" ca="1" si="8">-MIN(Q22*Q21,P25)</f>
        <v>-54054.054054054061</v>
      </c>
      <c r="R23" s="174">
        <f t="shared" ref="R23" ca="1" si="9">-MIN(R22*R21,Q25)</f>
        <v>-54054.054054054061</v>
      </c>
      <c r="S23" s="174">
        <f t="shared" ref="S23" ca="1" si="10">-MIN(S22*S21,R25)</f>
        <v>-54054.054054054061</v>
      </c>
      <c r="T23" s="174">
        <f t="shared" ref="T23" ca="1" si="11">-MIN(T22*T21,S25)</f>
        <v>-54054.054054054061</v>
      </c>
    </row>
    <row r="24" spans="2:20" x14ac:dyDescent="0.15">
      <c r="B24" s="22" t="s">
        <v>413</v>
      </c>
      <c r="O24" s="174">
        <f ca="1">-(O22-O25)</f>
        <v>-300000</v>
      </c>
      <c r="P24" s="43">
        <f ca="1">O24+P23</f>
        <v>-354054.05405405408</v>
      </c>
      <c r="Q24" s="174">
        <f t="shared" ref="Q24" ca="1" si="12">P24+Q23</f>
        <v>-408108.10810810816</v>
      </c>
      <c r="R24" s="174">
        <f t="shared" ref="R24" ca="1" si="13">Q24+R23</f>
        <v>-462162.16216216225</v>
      </c>
      <c r="S24" s="174">
        <f t="shared" ref="S24" ca="1" si="14">R24+S23</f>
        <v>-516216.21621621633</v>
      </c>
      <c r="T24" s="174">
        <f t="shared" ref="T24" ca="1" si="15">S24+T23</f>
        <v>-570270.27027027041</v>
      </c>
    </row>
    <row r="25" spans="2:20" x14ac:dyDescent="0.15">
      <c r="B25" s="22" t="s">
        <v>151</v>
      </c>
      <c r="O25" s="174">
        <f ca="1">INDEX(bNBV,FA!F20,)</f>
        <v>700000</v>
      </c>
      <c r="P25" s="43">
        <f ca="1">P22+P24</f>
        <v>645945.94594594592</v>
      </c>
      <c r="Q25" s="174">
        <f t="shared" ref="Q25" ca="1" si="16">Q22+Q24</f>
        <v>591891.89189189184</v>
      </c>
      <c r="R25" s="174">
        <f t="shared" ref="R25" ca="1" si="17">R22+R24</f>
        <v>537837.83783783775</v>
      </c>
      <c r="S25" s="174">
        <f t="shared" ref="S25" ca="1" si="18">S22+S24</f>
        <v>483783.78378378367</v>
      </c>
      <c r="T25" s="174">
        <f t="shared" ref="T25" ca="1" si="19">T22+T24</f>
        <v>429729.72972972959</v>
      </c>
    </row>
    <row r="27" spans="2:20" x14ac:dyDescent="0.15">
      <c r="B27" s="24" t="str">
        <f ca="1">INDEX(FAgroup,F27)</f>
        <v>Transport</v>
      </c>
      <c r="F27" s="173">
        <f ca="1">MAX($F$1:F24)+1</f>
        <v>3</v>
      </c>
    </row>
    <row r="28" spans="2:20" x14ac:dyDescent="0.15">
      <c r="B28" s="22" t="s">
        <v>412</v>
      </c>
      <c r="O28" s="176">
        <f ca="1">INDEX(bDeprRate,F27,)</f>
        <v>0.24647887323943662</v>
      </c>
      <c r="P28" s="177">
        <f ca="1">O28</f>
        <v>0.24647887323943662</v>
      </c>
      <c r="Q28" s="176">
        <f t="shared" ref="Q28:T28" ca="1" si="20">P28</f>
        <v>0.24647887323943662</v>
      </c>
      <c r="R28" s="176">
        <f t="shared" ca="1" si="20"/>
        <v>0.24647887323943662</v>
      </c>
      <c r="S28" s="176">
        <f t="shared" ca="1" si="20"/>
        <v>0.24647887323943662</v>
      </c>
      <c r="T28" s="176">
        <f t="shared" ca="1" si="20"/>
        <v>0.24647887323943662</v>
      </c>
    </row>
    <row r="29" spans="2:20" x14ac:dyDescent="0.15">
      <c r="B29" s="22" t="s">
        <v>146</v>
      </c>
      <c r="O29" s="174">
        <f ca="1">INDEX(bGBV,FA!F27,)</f>
        <v>700000</v>
      </c>
      <c r="P29" s="43">
        <f ca="1">O29</f>
        <v>700000</v>
      </c>
      <c r="Q29" s="174">
        <f t="shared" ref="Q29:T29" ca="1" si="21">P29</f>
        <v>700000</v>
      </c>
      <c r="R29" s="174">
        <f t="shared" ca="1" si="21"/>
        <v>700000</v>
      </c>
      <c r="S29" s="174">
        <f t="shared" ca="1" si="21"/>
        <v>700000</v>
      </c>
      <c r="T29" s="174">
        <f t="shared" ca="1" si="21"/>
        <v>700000</v>
      </c>
    </row>
    <row r="30" spans="2:20" x14ac:dyDescent="0.15">
      <c r="B30" s="22" t="s">
        <v>289</v>
      </c>
      <c r="F30" s="60" t="str">
        <f ca="1">_xlfn.FORMULATEXT(P30)</f>
        <v>=-МИН(P29*P28;O32)</v>
      </c>
      <c r="O30" s="174">
        <f ca="1">-INDEX(bDepr,FA!F27,)</f>
        <v>-175000</v>
      </c>
      <c r="P30" s="43">
        <f ca="1">-MIN(P29*P28,O32)</f>
        <v>-150000</v>
      </c>
      <c r="Q30" s="174">
        <f t="shared" ref="Q30" ca="1" si="22">-MIN(Q29*Q28,P32)</f>
        <v>0</v>
      </c>
      <c r="R30" s="174">
        <f t="shared" ref="R30" ca="1" si="23">-MIN(R29*R28,Q32)</f>
        <v>0</v>
      </c>
      <c r="S30" s="174">
        <f t="shared" ref="S30" ca="1" si="24">-MIN(S29*S28,R32)</f>
        <v>0</v>
      </c>
      <c r="T30" s="174">
        <f t="shared" ref="T30" ca="1" si="25">-MIN(T29*T28,S32)</f>
        <v>0</v>
      </c>
    </row>
    <row r="31" spans="2:20" x14ac:dyDescent="0.15">
      <c r="B31" s="22" t="s">
        <v>413</v>
      </c>
      <c r="O31" s="174">
        <f ca="1">-(O29-O32)</f>
        <v>-550000</v>
      </c>
      <c r="P31" s="43">
        <f ca="1">O31+P30</f>
        <v>-700000</v>
      </c>
      <c r="Q31" s="174">
        <f t="shared" ref="Q31" ca="1" si="26">P31+Q30</f>
        <v>-700000</v>
      </c>
      <c r="R31" s="174">
        <f t="shared" ref="R31" ca="1" si="27">Q31+R30</f>
        <v>-700000</v>
      </c>
      <c r="S31" s="174">
        <f t="shared" ref="S31" ca="1" si="28">R31+S30</f>
        <v>-700000</v>
      </c>
      <c r="T31" s="174">
        <f t="shared" ref="T31" ca="1" si="29">S31+T30</f>
        <v>-700000</v>
      </c>
    </row>
    <row r="32" spans="2:20" x14ac:dyDescent="0.15">
      <c r="B32" s="22" t="s">
        <v>151</v>
      </c>
      <c r="O32" s="174">
        <f ca="1">INDEX(bNBV,FA!F27,)</f>
        <v>150000</v>
      </c>
      <c r="P32" s="43">
        <f ca="1">P29+P31</f>
        <v>0</v>
      </c>
      <c r="Q32" s="174">
        <f t="shared" ref="Q32" ca="1" si="30">Q29+Q31</f>
        <v>0</v>
      </c>
      <c r="R32" s="174">
        <f t="shared" ref="R32" ca="1" si="31">R29+R31</f>
        <v>0</v>
      </c>
      <c r="S32" s="174">
        <f t="shared" ref="S32" ca="1" si="32">S29+S31</f>
        <v>0</v>
      </c>
      <c r="T32" s="174">
        <f t="shared" ref="T32" ca="1" si="33">T29+T31</f>
        <v>0</v>
      </c>
    </row>
    <row r="34" spans="1:27" x14ac:dyDescent="0.15">
      <c r="B34" s="24" t="str">
        <f ca="1">INDEX(FAgroup,F34)</f>
        <v>Other</v>
      </c>
      <c r="F34" s="173">
        <f ca="1">MAX($F$1:F31)+1</f>
        <v>4</v>
      </c>
    </row>
    <row r="35" spans="1:27" x14ac:dyDescent="0.15">
      <c r="B35" s="22" t="s">
        <v>412</v>
      </c>
      <c r="O35" s="176">
        <f ca="1">INDEX(bDeprRate,F34,)</f>
        <v>0.1</v>
      </c>
      <c r="P35" s="177">
        <f ca="1">O35</f>
        <v>0.1</v>
      </c>
      <c r="Q35" s="176">
        <f t="shared" ref="Q35:T35" ca="1" si="34">P35</f>
        <v>0.1</v>
      </c>
      <c r="R35" s="176">
        <f t="shared" ca="1" si="34"/>
        <v>0.1</v>
      </c>
      <c r="S35" s="176">
        <f t="shared" ca="1" si="34"/>
        <v>0.1</v>
      </c>
      <c r="T35" s="176">
        <f t="shared" ca="1" si="34"/>
        <v>0.1</v>
      </c>
    </row>
    <row r="36" spans="1:27" x14ac:dyDescent="0.15">
      <c r="B36" s="22" t="s">
        <v>146</v>
      </c>
      <c r="O36" s="174">
        <f ca="1">INDEX(bGBV,FA!F34,)</f>
        <v>500000</v>
      </c>
      <c r="P36" s="43">
        <f ca="1">O36</f>
        <v>500000</v>
      </c>
      <c r="Q36" s="174">
        <f t="shared" ref="Q36:T36" ca="1" si="35">P36</f>
        <v>500000</v>
      </c>
      <c r="R36" s="174">
        <f t="shared" ca="1" si="35"/>
        <v>500000</v>
      </c>
      <c r="S36" s="174">
        <f t="shared" ca="1" si="35"/>
        <v>500000</v>
      </c>
      <c r="T36" s="174">
        <f t="shared" ca="1" si="35"/>
        <v>500000</v>
      </c>
    </row>
    <row r="37" spans="1:27" x14ac:dyDescent="0.15">
      <c r="B37" s="22" t="s">
        <v>289</v>
      </c>
      <c r="F37" s="60" t="str">
        <f ca="1">_xlfn.FORMULATEXT(P37)</f>
        <v>=-МИН(P36*P35;O39)</v>
      </c>
      <c r="O37" s="174">
        <f ca="1">-INDEX(bDepr,FA!F34,)</f>
        <v>-50000</v>
      </c>
      <c r="P37" s="43">
        <f ca="1">-MIN(P36*P35,O39)</f>
        <v>-50000</v>
      </c>
      <c r="Q37" s="174">
        <f t="shared" ref="Q37" ca="1" si="36">-MIN(Q36*Q35,P39)</f>
        <v>-50000</v>
      </c>
      <c r="R37" s="174">
        <f t="shared" ref="R37" ca="1" si="37">-MIN(R36*R35,Q39)</f>
        <v>-50000</v>
      </c>
      <c r="S37" s="174">
        <f t="shared" ref="S37" ca="1" si="38">-MIN(S36*S35,R39)</f>
        <v>-50000</v>
      </c>
      <c r="T37" s="174">
        <f t="shared" ref="T37" ca="1" si="39">-MIN(T36*T35,S39)</f>
        <v>0</v>
      </c>
    </row>
    <row r="38" spans="1:27" x14ac:dyDescent="0.15">
      <c r="B38" s="22" t="s">
        <v>413</v>
      </c>
      <c r="O38" s="174">
        <f ca="1">-(O36-O39)</f>
        <v>-300000</v>
      </c>
      <c r="P38" s="43">
        <f ca="1">O38+P37</f>
        <v>-350000</v>
      </c>
      <c r="Q38" s="174">
        <f t="shared" ref="Q38" ca="1" si="40">P38+Q37</f>
        <v>-400000</v>
      </c>
      <c r="R38" s="174">
        <f t="shared" ref="R38" ca="1" si="41">Q38+R37</f>
        <v>-450000</v>
      </c>
      <c r="S38" s="174">
        <f t="shared" ref="S38" ca="1" si="42">R38+S37</f>
        <v>-500000</v>
      </c>
      <c r="T38" s="174">
        <f t="shared" ref="T38" ca="1" si="43">S38+T37</f>
        <v>-500000</v>
      </c>
    </row>
    <row r="39" spans="1:27" x14ac:dyDescent="0.15">
      <c r="B39" s="22" t="s">
        <v>151</v>
      </c>
      <c r="O39" s="174">
        <f ca="1">INDEX(bNBV,FA!F34,)</f>
        <v>200000</v>
      </c>
      <c r="P39" s="43">
        <f ca="1">P36+P38</f>
        <v>150000</v>
      </c>
      <c r="Q39" s="174">
        <f t="shared" ref="Q39" ca="1" si="44">Q36+Q38</f>
        <v>100000</v>
      </c>
      <c r="R39" s="174">
        <f t="shared" ref="R39" ca="1" si="45">R36+R38</f>
        <v>50000</v>
      </c>
      <c r="S39" s="174">
        <f t="shared" ref="S39" ca="1" si="46">S36+S38</f>
        <v>0</v>
      </c>
      <c r="T39" s="174">
        <f t="shared" ref="T39" ca="1" si="47">T36+T38</f>
        <v>0</v>
      </c>
    </row>
    <row r="41" spans="1:27" x14ac:dyDescent="0.15">
      <c r="B41" s="24" t="s">
        <v>420</v>
      </c>
    </row>
    <row r="42" spans="1:27" x14ac:dyDescent="0.15">
      <c r="B42" s="22" t="s">
        <v>151</v>
      </c>
      <c r="F42" s="22" t="str">
        <f ca="1">_xlfn.FORMULATEXT(O42)</f>
        <v>=СУММЕСЛИ($B$13:$B$39;$B42;O$13:O$39)</v>
      </c>
      <c r="O42" s="174">
        <f ca="1">SUMIF($B$13:$B$39,$B42,O$13:O$39)</f>
        <v>1700000</v>
      </c>
      <c r="P42" s="174">
        <f t="shared" ref="P42:T43" ca="1" si="48">SUMIF($B$13:$B$39,$B42,P$13:P$39)</f>
        <v>1429429.8169136879</v>
      </c>
      <c r="Q42" s="174">
        <f t="shared" ca="1" si="48"/>
        <v>1308859.6338273757</v>
      </c>
      <c r="R42" s="174">
        <f t="shared" ca="1" si="48"/>
        <v>1188289.4507410636</v>
      </c>
      <c r="S42" s="174">
        <f t="shared" ca="1" si="48"/>
        <v>1067719.2676547514</v>
      </c>
      <c r="T42" s="174">
        <f t="shared" ca="1" si="48"/>
        <v>997149.08456843928</v>
      </c>
    </row>
    <row r="43" spans="1:27" x14ac:dyDescent="0.15">
      <c r="B43" s="22" t="s">
        <v>289</v>
      </c>
      <c r="F43" s="22" t="str">
        <f ca="1">_xlfn.FORMULATEXT(O43)</f>
        <v>=СУММЕСЛИ($B$13:$B$39;$B43;O$13:O$39)</v>
      </c>
      <c r="O43" s="174">
        <f ca="1">SUMIF($B$13:$B$39,$B43,O$13:O$39)</f>
        <v>-291000</v>
      </c>
      <c r="P43" s="174">
        <f t="shared" ca="1" si="48"/>
        <v>-270570.18308631214</v>
      </c>
      <c r="Q43" s="174">
        <f t="shared" ca="1" si="48"/>
        <v>-120570.18308631213</v>
      </c>
      <c r="R43" s="174">
        <f t="shared" ca="1" si="48"/>
        <v>-120570.18308631213</v>
      </c>
      <c r="S43" s="174">
        <f t="shared" ca="1" si="48"/>
        <v>-120570.18308631213</v>
      </c>
      <c r="T43" s="174">
        <f t="shared" ca="1" si="48"/>
        <v>-70570.183086312129</v>
      </c>
    </row>
    <row r="45" spans="1:27" x14ac:dyDescent="0.15">
      <c r="A45" s="65">
        <f>MAX($A$1:A44)+0.1</f>
        <v>1.2000000000000002</v>
      </c>
      <c r="B45" s="18" t="s">
        <v>421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/>
      <c r="V45"/>
      <c r="W45"/>
      <c r="X45"/>
      <c r="Y45"/>
      <c r="Z45"/>
      <c r="AA45"/>
    </row>
    <row r="47" spans="1:27" x14ac:dyDescent="0.15">
      <c r="B47" s="24" t="str">
        <f>INDEX(FAgroup,F47)</f>
        <v>Buildings</v>
      </c>
      <c r="E47" s="22" t="str">
        <f ca="1">_xlfn.FORMULATEXT(F47)</f>
        <v>=МАКС($F$46:F46)+1</v>
      </c>
      <c r="F47" s="22">
        <f>MAX($F$46:F46)+1</f>
        <v>1</v>
      </c>
    </row>
    <row r="48" spans="1:27" x14ac:dyDescent="0.15">
      <c r="B48" s="22" t="s">
        <v>153</v>
      </c>
      <c r="F48" s="22" t="str">
        <f ca="1">_xlfn.FORMULATEXT(O48)</f>
        <v>=@ИНДЕКС(bBaseCIP;F47;)</v>
      </c>
      <c r="L48" s="22" t="e">
        <f ca="1">_xlfn.FORMULATEXT(U48)</f>
        <v>#N/A</v>
      </c>
      <c r="O48" s="174">
        <f>INDEX(bBaseCIP,F47,)</f>
        <v>100000</v>
      </c>
      <c r="P48" s="43">
        <f>O48+P49-P50</f>
        <v>50000</v>
      </c>
      <c r="Q48" s="22">
        <f>P48+Q49-Q50</f>
        <v>0</v>
      </c>
      <c r="R48" s="22">
        <f t="shared" ref="R48:T48" si="49">Q48+R49-R50</f>
        <v>0</v>
      </c>
      <c r="S48" s="22">
        <f t="shared" si="49"/>
        <v>0</v>
      </c>
      <c r="T48" s="22">
        <f t="shared" si="49"/>
        <v>0</v>
      </c>
    </row>
    <row r="49" spans="2:20" x14ac:dyDescent="0.15">
      <c r="B49" s="22" t="s">
        <v>422</v>
      </c>
      <c r="F49" s="22" t="str">
        <f ca="1">_xlfn.FORMULATEXT(P49)</f>
        <v>=@ИНДЕКС(bCAPEX;$F47;)</v>
      </c>
      <c r="P49" s="174">
        <f>INDEX(bCAPEX,$F47,)</f>
        <v>0</v>
      </c>
      <c r="Q49" s="174">
        <f>INDEX(bCAPEX,$F47,)</f>
        <v>0</v>
      </c>
      <c r="R49" s="174">
        <f>INDEX(bCAPEX,$F47,)</f>
        <v>0</v>
      </c>
      <c r="S49" s="174">
        <f>INDEX(bCAPEX,$F47,)</f>
        <v>0</v>
      </c>
      <c r="T49" s="174">
        <f>INDEX(bCAPEX,$F47,)</f>
        <v>0</v>
      </c>
    </row>
    <row r="50" spans="2:20" x14ac:dyDescent="0.15">
      <c r="B50" s="22" t="s">
        <v>423</v>
      </c>
      <c r="P50" s="174">
        <f>INDEX(bCIPToFA,$F47,)</f>
        <v>50000</v>
      </c>
      <c r="Q50" s="174">
        <f>INDEX(bCIPToFA,$F47,)</f>
        <v>50000</v>
      </c>
      <c r="R50" s="174">
        <f>INDEX(bCIPToFA,$F47,)</f>
        <v>0</v>
      </c>
      <c r="S50" s="174">
        <f>INDEX(bCIPToFA,$F47,)</f>
        <v>0</v>
      </c>
      <c r="T50" s="174">
        <f>INDEX(bCIPToFA,$F47,)</f>
        <v>0</v>
      </c>
    </row>
    <row r="51" spans="2:20" x14ac:dyDescent="0.15">
      <c r="B51" s="22" t="s">
        <v>412</v>
      </c>
      <c r="P51" s="175">
        <f>INDEX(bDeprRate,F47,)</f>
        <v>2.0645161290322581E-2</v>
      </c>
      <c r="Q51" s="177">
        <f>P51</f>
        <v>2.0645161290322581E-2</v>
      </c>
      <c r="R51" s="176">
        <f>Q51</f>
        <v>2.0645161290322581E-2</v>
      </c>
      <c r="S51" s="176">
        <f t="shared" ref="S51:T51" si="50">R51</f>
        <v>2.0645161290322581E-2</v>
      </c>
      <c r="T51" s="176">
        <f t="shared" si="50"/>
        <v>2.0645161290322581E-2</v>
      </c>
    </row>
    <row r="52" spans="2:20" x14ac:dyDescent="0.15">
      <c r="B52" s="24" t="s">
        <v>289</v>
      </c>
      <c r="P52" s="178">
        <f>SUM(P53:P57)</f>
        <v>516.12903225806451</v>
      </c>
      <c r="Q52" s="178">
        <f t="shared" ref="Q52:T52" si="51">SUM(Q53:Q57)</f>
        <v>1548.3870967741937</v>
      </c>
      <c r="R52" s="178">
        <f t="shared" si="51"/>
        <v>2064.516129032258</v>
      </c>
      <c r="S52" s="178">
        <f t="shared" si="51"/>
        <v>2064.516129032258</v>
      </c>
      <c r="T52" s="178">
        <f t="shared" si="51"/>
        <v>2064.516129032258</v>
      </c>
    </row>
    <row r="53" spans="2:20" x14ac:dyDescent="0.15">
      <c r="B53" s="22">
        <f t="array" ref="B53:B57">TRANSPOSE($P$7:$T$7)</f>
        <v>2021</v>
      </c>
      <c r="L53" s="118">
        <f t="array" ref="L53:L57">TRANSPOSE(P50:T50)</f>
        <v>50000</v>
      </c>
      <c r="P53" s="174">
        <f>MIN(L53*P51*IF(NameOfPeriod=B53,0.5,1),L53-SUM(O53:O53))*(NameOfPeriod&gt;=B53)</f>
        <v>516.12903225806451</v>
      </c>
      <c r="Q53" s="174">
        <f>MIN(L53*Q51*IF(NameOfPeriod=B53,0.5,1),L53-SUM(O53:P53))*(NameOfPeriod&gt;=B53)</f>
        <v>1032.258064516129</v>
      </c>
      <c r="R53" s="174">
        <f>MIN(L53*R51*IF(NameOfPeriod=B53,0.5,1),L53-SUM(O53:Q53))*(NameOfPeriod&gt;=B53)</f>
        <v>1032.258064516129</v>
      </c>
      <c r="S53" s="174">
        <f>MIN(L53*S51*IF(NameOfPeriod=B53,0.5,1),L53-SUM(O53:R53))*(NameOfPeriod&gt;=B53)</f>
        <v>1032.258064516129</v>
      </c>
      <c r="T53" s="174">
        <f>MIN(L53*T51*IF(NameOfPeriod=B53,0.5,1),L53-SUM(O53:S53))*(NameOfPeriod&gt;=B53)</f>
        <v>1032.258064516129</v>
      </c>
    </row>
    <row r="54" spans="2:20" x14ac:dyDescent="0.15">
      <c r="B54" s="22">
        <v>2022</v>
      </c>
      <c r="L54" s="118">
        <v>50000</v>
      </c>
      <c r="P54" s="174">
        <f>MIN(L54*P51*IF(NameOfPeriod=B54,0.5,1),L54-SUM(O54:O54))*(NameOfPeriod&gt;=B54)</f>
        <v>0</v>
      </c>
      <c r="Q54" s="174">
        <f>MIN(L54*Q51*IF(NameOfPeriod=B54,0.5,1),L54-SUM(O54:P54))*(NameOfPeriod&gt;=B54)</f>
        <v>516.12903225806451</v>
      </c>
      <c r="R54" s="174">
        <f>MIN(L54*R51*IF(NameOfPeriod=B54,0.5,1),L54-SUM(O54:Q54))*(NameOfPeriod&gt;=B54)</f>
        <v>1032.258064516129</v>
      </c>
      <c r="S54" s="174">
        <f>MIN(L54*S51*IF(NameOfPeriod=B54,0.5,1),L54-SUM(O54:R54))*(NameOfPeriod&gt;=B54)</f>
        <v>1032.258064516129</v>
      </c>
      <c r="T54" s="174">
        <f>MIN(L54*T51*IF(NameOfPeriod=B54,0.5,1),L54-SUM(O54:S54))*(NameOfPeriod&gt;=B54)</f>
        <v>1032.258064516129</v>
      </c>
    </row>
    <row r="55" spans="2:20" x14ac:dyDescent="0.15">
      <c r="B55" s="22">
        <v>2023</v>
      </c>
      <c r="L55" s="118">
        <v>0</v>
      </c>
      <c r="P55" s="174">
        <f>MIN(L55*P51*IF(NameOfPeriod=B55,0.5,1),L55-SUM(O55:O55))*(NameOfPeriod&gt;=B55)</f>
        <v>0</v>
      </c>
      <c r="Q55" s="174">
        <f>MIN(L55*Q51*IF(NameOfPeriod=B55,0.5,1),L55-SUM(O55:P55))*(NameOfPeriod&gt;=B55)</f>
        <v>0</v>
      </c>
      <c r="R55" s="174">
        <f>MIN(L55*R51*IF(NameOfPeriod=B55,0.5,1),L55-SUM(O55:Q55))*(NameOfPeriod&gt;=B55)</f>
        <v>0</v>
      </c>
      <c r="S55" s="174">
        <f>MIN(L55*S51*IF(NameOfPeriod=B55,0.5,1),L55-SUM(O55:R55))*(NameOfPeriod&gt;=B55)</f>
        <v>0</v>
      </c>
      <c r="T55" s="174">
        <f>MIN(L55*T51*IF(NameOfPeriod=B55,0.5,1),L55-SUM(O55:S55))*(NameOfPeriod&gt;=B55)</f>
        <v>0</v>
      </c>
    </row>
    <row r="56" spans="2:20" x14ac:dyDescent="0.15">
      <c r="B56" s="22">
        <v>2024</v>
      </c>
      <c r="L56" s="118">
        <v>0</v>
      </c>
      <c r="P56" s="174">
        <f>MIN(L56*P51*IF(NameOfPeriod=B56,0.5,1),L56-SUM(O56:O56))*(NameOfPeriod&gt;=B56)</f>
        <v>0</v>
      </c>
      <c r="Q56" s="174">
        <f>MIN(L56*Q51*IF(NameOfPeriod=B56,0.5,1),L56-SUM(O56:P56))*(NameOfPeriod&gt;=B56)</f>
        <v>0</v>
      </c>
      <c r="R56" s="174">
        <f>MIN(L56*R51*IF(NameOfPeriod=B56,0.5,1),L56-SUM(O56:Q56))*(NameOfPeriod&gt;=B56)</f>
        <v>0</v>
      </c>
      <c r="S56" s="174">
        <f>MIN(L56*S51*IF(NameOfPeriod=B56,0.5,1),L56-SUM(O56:R56))*(NameOfPeriod&gt;=B56)</f>
        <v>0</v>
      </c>
      <c r="T56" s="174">
        <f>MIN(L56*T51*IF(NameOfPeriod=B56,0.5,1),L56-SUM(O56:S56))*(NameOfPeriod&gt;=B56)</f>
        <v>0</v>
      </c>
    </row>
    <row r="57" spans="2:20" x14ac:dyDescent="0.15">
      <c r="B57" s="22">
        <v>2025</v>
      </c>
      <c r="L57" s="118">
        <v>0</v>
      </c>
      <c r="P57" s="174">
        <f>MIN(L57*P51*IF(NameOfPeriod=B57,0.5,1),L57-SUM(O57:O57))*(NameOfPeriod&gt;=B57)</f>
        <v>0</v>
      </c>
      <c r="Q57" s="174">
        <f>MIN(L57*Q51*IF(NameOfPeriod=B57,0.5,1),L57-SUM(O57:P57))*(NameOfPeriod&gt;=B57)</f>
        <v>0</v>
      </c>
      <c r="R57" s="174">
        <f>MIN(L57*R51*IF(NameOfPeriod=B57,0.5,1),L57-SUM(O57:Q57))*(NameOfPeriod&gt;=B57)</f>
        <v>0</v>
      </c>
      <c r="S57" s="174">
        <f>MIN(L57*S51*IF(NameOfPeriod=B57,0.5,1),L57-SUM(O57:R57))*(NameOfPeriod&gt;=B57)</f>
        <v>0</v>
      </c>
      <c r="T57" s="174">
        <f>MIN(L57*T51*IF(NameOfPeriod=B57,0.5,1),L57-SUM(O57:S57))*(NameOfPeriod&gt;=B57)</f>
        <v>0</v>
      </c>
    </row>
    <row r="58" spans="2:20" x14ac:dyDescent="0.15">
      <c r="B58" s="24" t="s">
        <v>151</v>
      </c>
      <c r="L58" s="22" t="str">
        <f ca="1">_xlfn.FORMULATEXT(P58)</f>
        <v>=O58+P50-P52</v>
      </c>
      <c r="P58" s="178">
        <f>O58+P50-P52</f>
        <v>49483.870967741932</v>
      </c>
      <c r="Q58" s="178">
        <f t="shared" ref="Q58:T58" si="52">P58+Q50-Q52</f>
        <v>97935.483870967742</v>
      </c>
      <c r="R58" s="178">
        <f t="shared" si="52"/>
        <v>95870.967741935485</v>
      </c>
      <c r="S58" s="178">
        <f t="shared" si="52"/>
        <v>93806.451612903227</v>
      </c>
      <c r="T58" s="178">
        <f t="shared" si="52"/>
        <v>91741.93548387097</v>
      </c>
    </row>
    <row r="60" spans="2:20" x14ac:dyDescent="0.15">
      <c r="B60" s="24" t="str">
        <f ca="1">INDEX(FAgroup,F60)</f>
        <v>Machinery and equipment</v>
      </c>
      <c r="E60" s="22" t="str">
        <f ca="1">_xlfn.FORMULATEXT(F60)</f>
        <v>=МАКС($F$46:F59)+1</v>
      </c>
      <c r="F60" s="22">
        <f ca="1">MAX($F$46:F59)+1</f>
        <v>2</v>
      </c>
    </row>
    <row r="61" spans="2:20" x14ac:dyDescent="0.15">
      <c r="B61" s="22" t="s">
        <v>153</v>
      </c>
      <c r="F61" s="22" t="str">
        <f ca="1">_xlfn.FORMULATEXT(O61)</f>
        <v>=@ИНДЕКС(bBaseCIP;F60;)</v>
      </c>
      <c r="L61" s="22" t="e">
        <f ca="1">_xlfn.FORMULATEXT(U61)</f>
        <v>#N/A</v>
      </c>
      <c r="O61" s="174">
        <f ca="1">INDEX(bBaseCIP,F60,)</f>
        <v>250000</v>
      </c>
      <c r="P61" s="43">
        <f ca="1">O61+P62-P63</f>
        <v>1900000</v>
      </c>
      <c r="Q61" s="22">
        <f ca="1">P61+Q62-Q63</f>
        <v>150000</v>
      </c>
      <c r="R61" s="22">
        <f t="shared" ref="R61" ca="1" si="53">Q61+R62-R63</f>
        <v>150000</v>
      </c>
      <c r="S61" s="22">
        <f t="shared" ref="S61" ca="1" si="54">R61+S62-S63</f>
        <v>150000</v>
      </c>
      <c r="T61" s="22">
        <f t="shared" ref="T61" ca="1" si="55">S61+T62-T63</f>
        <v>150000</v>
      </c>
    </row>
    <row r="62" spans="2:20" x14ac:dyDescent="0.15">
      <c r="B62" s="22" t="s">
        <v>422</v>
      </c>
      <c r="F62" s="22" t="str">
        <f ca="1">_xlfn.FORMULATEXT(P62)</f>
        <v>=@ИНДЕКС(bCAPEX;$F60;)</v>
      </c>
      <c r="P62" s="174">
        <f ca="1">INDEX(bCAPEX,$F60,)</f>
        <v>1900000</v>
      </c>
      <c r="Q62" s="174">
        <f ca="1">INDEX(bCAPEX,$F60,)</f>
        <v>150000</v>
      </c>
      <c r="R62" s="174">
        <f ca="1">INDEX(bCAPEX,$F60,)</f>
        <v>150000</v>
      </c>
      <c r="S62" s="174">
        <f ca="1">INDEX(bCAPEX,$F60,)</f>
        <v>150000</v>
      </c>
      <c r="T62" s="174">
        <f ca="1">INDEX(bCAPEX,$F60,)</f>
        <v>150000</v>
      </c>
    </row>
    <row r="63" spans="2:20" x14ac:dyDescent="0.15">
      <c r="B63" s="22" t="s">
        <v>423</v>
      </c>
      <c r="P63" s="174">
        <f ca="1">INDEX(bCIPToFA,$F60,)</f>
        <v>250000</v>
      </c>
      <c r="Q63" s="174">
        <f ca="1">INDEX(bCIPToFA,$F60,)</f>
        <v>1900000</v>
      </c>
      <c r="R63" s="174">
        <f ca="1">INDEX(bCIPToFA,$F60,)</f>
        <v>150000</v>
      </c>
      <c r="S63" s="174">
        <f ca="1">INDEX(bCIPToFA,$F60,)</f>
        <v>150000</v>
      </c>
      <c r="T63" s="174">
        <f ca="1">INDEX(bCIPToFA,$F60,)</f>
        <v>150000</v>
      </c>
    </row>
    <row r="64" spans="2:20" x14ac:dyDescent="0.15">
      <c r="B64" s="22" t="s">
        <v>412</v>
      </c>
      <c r="P64" s="175">
        <f ca="1">INDEX(bDeprRate,F60,)</f>
        <v>5.4054054054054057E-2</v>
      </c>
      <c r="Q64" s="177">
        <f ca="1">P64</f>
        <v>5.4054054054054057E-2</v>
      </c>
      <c r="R64" s="176">
        <f ca="1">Q64</f>
        <v>5.4054054054054057E-2</v>
      </c>
      <c r="S64" s="176">
        <f t="shared" ref="S64:T64" ca="1" si="56">R64</f>
        <v>5.4054054054054057E-2</v>
      </c>
      <c r="T64" s="176">
        <f t="shared" ca="1" si="56"/>
        <v>5.4054054054054057E-2</v>
      </c>
    </row>
    <row r="65" spans="2:20" x14ac:dyDescent="0.15">
      <c r="B65" s="24" t="s">
        <v>289</v>
      </c>
      <c r="P65" s="178">
        <f ca="1">SUM(P66:P70)</f>
        <v>6756.7567567567576</v>
      </c>
      <c r="Q65" s="178">
        <f t="shared" ref="Q65" ca="1" si="57">SUM(Q66:Q70)</f>
        <v>64864.864864864867</v>
      </c>
      <c r="R65" s="178">
        <f t="shared" ref="R65" ca="1" si="58">SUM(R66:R70)</f>
        <v>120270.27027027028</v>
      </c>
      <c r="S65" s="178">
        <f t="shared" ref="S65" ca="1" si="59">SUM(S66:S70)</f>
        <v>128378.37837837839</v>
      </c>
      <c r="T65" s="178">
        <f t="shared" ref="T65" ca="1" si="60">SUM(T66:T70)</f>
        <v>136486.48648648651</v>
      </c>
    </row>
    <row r="66" spans="2:20" x14ac:dyDescent="0.15">
      <c r="B66" s="22">
        <f t="array" ref="B66:B70">TRANSPOSE($P$7:$T$7)</f>
        <v>2021</v>
      </c>
      <c r="L66" s="118">
        <f t="array" aca="1" ref="L66:L70" ca="1">TRANSPOSE(P63:T63)</f>
        <v>250000</v>
      </c>
      <c r="P66" s="174">
        <f ca="1">MIN(L66*P64*IF(NameOfPeriod=B66,0.5,1),L66-SUM(O66:O66))*(NameOfPeriod&gt;=B66)</f>
        <v>6756.7567567567576</v>
      </c>
      <c r="Q66" s="174">
        <f ca="1">MIN(L66*Q64*IF(NameOfPeriod=B66,0.5,1),L66-SUM(O66:P66))*(NameOfPeriod&gt;=B66)</f>
        <v>13513.513513513515</v>
      </c>
      <c r="R66" s="174">
        <f ca="1">MIN(L66*R64*IF(NameOfPeriod=B66,0.5,1),L66-SUM(O66:Q66))*(NameOfPeriod&gt;=B66)</f>
        <v>13513.513513513515</v>
      </c>
      <c r="S66" s="174">
        <f ca="1">MIN(L66*S64*IF(NameOfPeriod=B66,0.5,1),L66-SUM(O66:R66))*(NameOfPeriod&gt;=B66)</f>
        <v>13513.513513513515</v>
      </c>
      <c r="T66" s="174">
        <f ca="1">MIN(L66*T64*IF(NameOfPeriod=B66,0.5,1),L66-SUM(O66:S66))*(NameOfPeriod&gt;=B66)</f>
        <v>13513.513513513515</v>
      </c>
    </row>
    <row r="67" spans="2:20" x14ac:dyDescent="0.15">
      <c r="B67" s="22">
        <v>2022</v>
      </c>
      <c r="L67" s="118">
        <f ca="1"/>
        <v>1900000</v>
      </c>
      <c r="P67" s="174">
        <f ca="1">MIN(L67*P64*IF(NameOfPeriod=B67,0.5,1),L67-SUM(O67:O67))*(NameOfPeriod&gt;=B67)</f>
        <v>0</v>
      </c>
      <c r="Q67" s="174">
        <f ca="1">MIN(L67*Q64*IF(NameOfPeriod=B67,0.5,1),L67-SUM(O67:P67))*(NameOfPeriod&gt;=B67)</f>
        <v>51351.351351351354</v>
      </c>
      <c r="R67" s="174">
        <f ca="1">MIN(L67*R64*IF(NameOfPeriod=B67,0.5,1),L67-SUM(O67:Q67))*(NameOfPeriod&gt;=B67)</f>
        <v>102702.70270270271</v>
      </c>
      <c r="S67" s="174">
        <f ca="1">MIN(L67*S64*IF(NameOfPeriod=B67,0.5,1),L67-SUM(O67:R67))*(NameOfPeriod&gt;=B67)</f>
        <v>102702.70270270271</v>
      </c>
      <c r="T67" s="174">
        <f ca="1">MIN(L67*T64*IF(NameOfPeriod=B67,0.5,1),L67-SUM(O67:S67))*(NameOfPeriod&gt;=B67)</f>
        <v>102702.70270270271</v>
      </c>
    </row>
    <row r="68" spans="2:20" x14ac:dyDescent="0.15">
      <c r="B68" s="22">
        <v>2023</v>
      </c>
      <c r="L68" s="118">
        <f ca="1"/>
        <v>150000</v>
      </c>
      <c r="P68" s="174">
        <f ca="1">MIN(L68*P64*IF(NameOfPeriod=B68,0.5,1),L68-SUM(O68:O68))*(NameOfPeriod&gt;=B68)</f>
        <v>0</v>
      </c>
      <c r="Q68" s="174">
        <f ca="1">MIN(L68*Q64*IF(NameOfPeriod=B68,0.5,1),L68-SUM(O68:P68))*(NameOfPeriod&gt;=B68)</f>
        <v>0</v>
      </c>
      <c r="R68" s="174">
        <f ca="1">MIN(L68*R64*IF(NameOfPeriod=B68,0.5,1),L68-SUM(O68:Q68))*(NameOfPeriod&gt;=B68)</f>
        <v>4054.0540540540542</v>
      </c>
      <c r="S68" s="174">
        <f ca="1">MIN(L68*S64*IF(NameOfPeriod=B68,0.5,1),L68-SUM(O68:R68))*(NameOfPeriod&gt;=B68)</f>
        <v>8108.1081081081084</v>
      </c>
      <c r="T68" s="174">
        <f ca="1">MIN(L68*T64*IF(NameOfPeriod=B68,0.5,1),L68-SUM(O68:S68))*(NameOfPeriod&gt;=B68)</f>
        <v>8108.1081081081084</v>
      </c>
    </row>
    <row r="69" spans="2:20" x14ac:dyDescent="0.15">
      <c r="B69" s="22">
        <v>2024</v>
      </c>
      <c r="L69" s="118">
        <f ca="1"/>
        <v>150000</v>
      </c>
      <c r="P69" s="174">
        <f ca="1">MIN(L69*P64*IF(NameOfPeriod=B69,0.5,1),L69-SUM(O69:O69))*(NameOfPeriod&gt;=B69)</f>
        <v>0</v>
      </c>
      <c r="Q69" s="174">
        <f ca="1">MIN(L69*Q64*IF(NameOfPeriod=B69,0.5,1),L69-SUM(O69:P69))*(NameOfPeriod&gt;=B69)</f>
        <v>0</v>
      </c>
      <c r="R69" s="174">
        <f ca="1">MIN(L69*R64*IF(NameOfPeriod=B69,0.5,1),L69-SUM(O69:Q69))*(NameOfPeriod&gt;=B69)</f>
        <v>0</v>
      </c>
      <c r="S69" s="174">
        <f ca="1">MIN(L69*S64*IF(NameOfPeriod=B69,0.5,1),L69-SUM(O69:R69))*(NameOfPeriod&gt;=B69)</f>
        <v>4054.0540540540542</v>
      </c>
      <c r="T69" s="174">
        <f ca="1">MIN(L69*T64*IF(NameOfPeriod=B69,0.5,1),L69-SUM(O69:S69))*(NameOfPeriod&gt;=B69)</f>
        <v>8108.1081081081084</v>
      </c>
    </row>
    <row r="70" spans="2:20" x14ac:dyDescent="0.15">
      <c r="B70" s="22">
        <v>2025</v>
      </c>
      <c r="L70" s="118">
        <f ca="1"/>
        <v>150000</v>
      </c>
      <c r="P70" s="174">
        <f ca="1">MIN(L70*P64*IF(NameOfPeriod=B70,0.5,1),L70-SUM(O70:O70))*(NameOfPeriod&gt;=B70)</f>
        <v>0</v>
      </c>
      <c r="Q70" s="174">
        <f ca="1">MIN(L70*Q64*IF(NameOfPeriod=B70,0.5,1),L70-SUM(O70:P70))*(NameOfPeriod&gt;=B70)</f>
        <v>0</v>
      </c>
      <c r="R70" s="174">
        <f ca="1">MIN(L70*R64*IF(NameOfPeriod=B70,0.5,1),L70-SUM(O70:Q70))*(NameOfPeriod&gt;=B70)</f>
        <v>0</v>
      </c>
      <c r="S70" s="174">
        <f ca="1">MIN(L70*S64*IF(NameOfPeriod=B70,0.5,1),L70-SUM(O70:R70))*(NameOfPeriod&gt;=B70)</f>
        <v>0</v>
      </c>
      <c r="T70" s="174">
        <f ca="1">MIN(L70*T64*IF(NameOfPeriod=B70,0.5,1),L70-SUM(O70:S70))*(NameOfPeriod&gt;=B70)</f>
        <v>4054.0540540540542</v>
      </c>
    </row>
    <row r="71" spans="2:20" x14ac:dyDescent="0.15">
      <c r="B71" s="24" t="s">
        <v>151</v>
      </c>
      <c r="L71" s="22" t="str">
        <f ca="1">_xlfn.FORMULATEXT(P71)</f>
        <v>=O71+P63-P65</v>
      </c>
      <c r="P71" s="178">
        <f ca="1">O71+P63-P65</f>
        <v>243243.24324324325</v>
      </c>
      <c r="Q71" s="178">
        <f t="shared" ref="Q71:T71" ca="1" si="61">P71+Q63-Q65</f>
        <v>2078378.3783783782</v>
      </c>
      <c r="R71" s="178">
        <f t="shared" ca="1" si="61"/>
        <v>2108108.1081081079</v>
      </c>
      <c r="S71" s="178">
        <f t="shared" ca="1" si="61"/>
        <v>2129729.7297297297</v>
      </c>
      <c r="T71" s="178">
        <f t="shared" ca="1" si="61"/>
        <v>2143243.2432432431</v>
      </c>
    </row>
    <row r="73" spans="2:20" x14ac:dyDescent="0.15">
      <c r="B73" s="24" t="str">
        <f ca="1">INDEX(FAgroup,F73)</f>
        <v>Transport</v>
      </c>
      <c r="E73" s="22" t="str">
        <f ca="1">_xlfn.FORMULATEXT(F73)</f>
        <v>=МАКС($F$46:F72)+1</v>
      </c>
      <c r="F73" s="22">
        <f ca="1">MAX($F$46:F72)+1</f>
        <v>3</v>
      </c>
    </row>
    <row r="74" spans="2:20" x14ac:dyDescent="0.15">
      <c r="B74" s="22" t="s">
        <v>153</v>
      </c>
      <c r="F74" s="22" t="str">
        <f ca="1">_xlfn.FORMULATEXT(O74)</f>
        <v>=@ИНДЕКС(bBaseCIP;F73;)</v>
      </c>
      <c r="L74" s="22" t="e">
        <f ca="1">_xlfn.FORMULATEXT(U74)</f>
        <v>#N/A</v>
      </c>
      <c r="O74" s="174">
        <f ca="1">INDEX(bBaseCIP,F73,)</f>
        <v>90000</v>
      </c>
      <c r="P74" s="43">
        <f ca="1">O74+P75-P76</f>
        <v>0</v>
      </c>
      <c r="Q74" s="22">
        <f ca="1">P74+Q75-Q76</f>
        <v>0</v>
      </c>
      <c r="R74" s="22">
        <f t="shared" ref="R74" ca="1" si="62">Q74+R75-R76</f>
        <v>0</v>
      </c>
      <c r="S74" s="22">
        <f t="shared" ref="S74" ca="1" si="63">R74+S75-S76</f>
        <v>0</v>
      </c>
      <c r="T74" s="22">
        <f t="shared" ref="T74" ca="1" si="64">S74+T75-T76</f>
        <v>0</v>
      </c>
    </row>
    <row r="75" spans="2:20" x14ac:dyDescent="0.15">
      <c r="B75" s="22" t="s">
        <v>422</v>
      </c>
      <c r="F75" s="22" t="str">
        <f ca="1">_xlfn.FORMULATEXT(P75)</f>
        <v>=@ИНДЕКС(bCAPEX;$F73;)</v>
      </c>
      <c r="P75" s="174">
        <f ca="1">INDEX(bCAPEX,$F73,)</f>
        <v>0</v>
      </c>
      <c r="Q75" s="174">
        <f ca="1">INDEX(bCAPEX,$F73,)</f>
        <v>0</v>
      </c>
      <c r="R75" s="174">
        <f ca="1">INDEX(bCAPEX,$F73,)</f>
        <v>0</v>
      </c>
      <c r="S75" s="174">
        <f ca="1">INDEX(bCAPEX,$F73,)</f>
        <v>0</v>
      </c>
      <c r="T75" s="174">
        <f ca="1">INDEX(bCAPEX,$F73,)</f>
        <v>0</v>
      </c>
    </row>
    <row r="76" spans="2:20" x14ac:dyDescent="0.15">
      <c r="B76" s="22" t="s">
        <v>423</v>
      </c>
      <c r="P76" s="174">
        <f ca="1">INDEX(bCIPToFA,$F73,)</f>
        <v>90000</v>
      </c>
      <c r="Q76" s="174">
        <f ca="1">INDEX(bCIPToFA,$F73,)</f>
        <v>0</v>
      </c>
      <c r="R76" s="174">
        <f ca="1">INDEX(bCIPToFA,$F73,)</f>
        <v>0</v>
      </c>
      <c r="S76" s="174">
        <f ca="1">INDEX(bCIPToFA,$F73,)</f>
        <v>0</v>
      </c>
      <c r="T76" s="174">
        <f ca="1">INDEX(bCIPToFA,$F73,)</f>
        <v>0</v>
      </c>
    </row>
    <row r="77" spans="2:20" x14ac:dyDescent="0.15">
      <c r="B77" s="22" t="s">
        <v>412</v>
      </c>
      <c r="P77" s="175">
        <f ca="1">INDEX(bDeprRate,F73,)</f>
        <v>0.24647887323943662</v>
      </c>
      <c r="Q77" s="177">
        <f ca="1">P77</f>
        <v>0.24647887323943662</v>
      </c>
      <c r="R77" s="176">
        <f ca="1">Q77</f>
        <v>0.24647887323943662</v>
      </c>
      <c r="S77" s="176">
        <f t="shared" ref="S77:T77" ca="1" si="65">R77</f>
        <v>0.24647887323943662</v>
      </c>
      <c r="T77" s="176">
        <f t="shared" ca="1" si="65"/>
        <v>0.24647887323943662</v>
      </c>
    </row>
    <row r="78" spans="2:20" x14ac:dyDescent="0.15">
      <c r="B78" s="24" t="s">
        <v>289</v>
      </c>
      <c r="P78" s="178">
        <f ca="1">SUM(P79:P83)</f>
        <v>11091.549295774648</v>
      </c>
      <c r="Q78" s="178">
        <f t="shared" ref="Q78" ca="1" si="66">SUM(Q79:Q83)</f>
        <v>22183.098591549297</v>
      </c>
      <c r="R78" s="178">
        <f t="shared" ref="R78" ca="1" si="67">SUM(R79:R83)</f>
        <v>22183.098591549297</v>
      </c>
      <c r="S78" s="178">
        <f t="shared" ref="S78" ca="1" si="68">SUM(S79:S83)</f>
        <v>22183.098591549297</v>
      </c>
      <c r="T78" s="178">
        <f t="shared" ref="T78" ca="1" si="69">SUM(T79:T83)</f>
        <v>12359.15492957746</v>
      </c>
    </row>
    <row r="79" spans="2:20" x14ac:dyDescent="0.15">
      <c r="B79" s="22">
        <f t="array" ref="B79:B83">TRANSPOSE($P$7:$T$7)</f>
        <v>2021</v>
      </c>
      <c r="L79" s="118">
        <f t="array" aca="1" ref="L79:L83" ca="1">TRANSPOSE(P76:T76)</f>
        <v>90000</v>
      </c>
      <c r="P79" s="174">
        <f ca="1">MIN(L79*P77*IF(NameOfPeriod=B79,0.5,1),L79-SUM(O79:O79))*(NameOfPeriod&gt;=B79)</f>
        <v>11091.549295774648</v>
      </c>
      <c r="Q79" s="174">
        <f ca="1">MIN(L79*Q77*IF(NameOfPeriod=B79,0.5,1),L79-SUM(O79:P79))*(NameOfPeriod&gt;=B79)</f>
        <v>22183.098591549297</v>
      </c>
      <c r="R79" s="174">
        <f ca="1">MIN(L79*R77*IF(NameOfPeriod=B79,0.5,1),L79-SUM(O79:Q79))*(NameOfPeriod&gt;=B79)</f>
        <v>22183.098591549297</v>
      </c>
      <c r="S79" s="174">
        <f ca="1">MIN(L79*S77*IF(NameOfPeriod=B79,0.5,1),L79-SUM(O79:R79))*(NameOfPeriod&gt;=B79)</f>
        <v>22183.098591549297</v>
      </c>
      <c r="T79" s="174">
        <f ca="1">MIN(L79*T77*IF(NameOfPeriod=B79,0.5,1),L79-SUM(O79:S79))*(NameOfPeriod&gt;=B79)</f>
        <v>12359.15492957746</v>
      </c>
    </row>
    <row r="80" spans="2:20" x14ac:dyDescent="0.15">
      <c r="B80" s="22">
        <v>2022</v>
      </c>
      <c r="L80" s="118">
        <f ca="1"/>
        <v>0</v>
      </c>
      <c r="P80" s="174">
        <f ca="1">MIN(L80*P77*IF(NameOfPeriod=B80,0.5,1),L80-SUM(O80:O80))*(NameOfPeriod&gt;=B80)</f>
        <v>0</v>
      </c>
      <c r="Q80" s="174">
        <f ca="1">MIN(L80*Q77*IF(NameOfPeriod=B80,0.5,1),L80-SUM(O80:P80))*(NameOfPeriod&gt;=B80)</f>
        <v>0</v>
      </c>
      <c r="R80" s="174">
        <f ca="1">MIN(L80*R77*IF(NameOfPeriod=B80,0.5,1),L80-SUM(O80:Q80))*(NameOfPeriod&gt;=B80)</f>
        <v>0</v>
      </c>
      <c r="S80" s="174">
        <f ca="1">MIN(L80*S77*IF(NameOfPeriod=B80,0.5,1),L80-SUM(O80:R80))*(NameOfPeriod&gt;=B80)</f>
        <v>0</v>
      </c>
      <c r="T80" s="174">
        <f ca="1">MIN(L80*T77*IF(NameOfPeriod=B80,0.5,1),L80-SUM(O80:S80))*(NameOfPeriod&gt;=B80)</f>
        <v>0</v>
      </c>
    </row>
    <row r="81" spans="2:20" x14ac:dyDescent="0.15">
      <c r="B81" s="22">
        <v>2023</v>
      </c>
      <c r="L81" s="118">
        <f ca="1"/>
        <v>0</v>
      </c>
      <c r="P81" s="174">
        <f ca="1">MIN(L81*P77*IF(NameOfPeriod=B81,0.5,1),L81-SUM(O81:O81))*(NameOfPeriod&gt;=B81)</f>
        <v>0</v>
      </c>
      <c r="Q81" s="174">
        <f ca="1">MIN(L81*Q77*IF(NameOfPeriod=B81,0.5,1),L81-SUM(O81:P81))*(NameOfPeriod&gt;=B81)</f>
        <v>0</v>
      </c>
      <c r="R81" s="174">
        <f ca="1">MIN(L81*R77*IF(NameOfPeriod=B81,0.5,1),L81-SUM(O81:Q81))*(NameOfPeriod&gt;=B81)</f>
        <v>0</v>
      </c>
      <c r="S81" s="174">
        <f ca="1">MIN(L81*S77*IF(NameOfPeriod=B81,0.5,1),L81-SUM(O81:R81))*(NameOfPeriod&gt;=B81)</f>
        <v>0</v>
      </c>
      <c r="T81" s="174">
        <f ca="1">MIN(L81*T77*IF(NameOfPeriod=B81,0.5,1),L81-SUM(O81:S81))*(NameOfPeriod&gt;=B81)</f>
        <v>0</v>
      </c>
    </row>
    <row r="82" spans="2:20" x14ac:dyDescent="0.15">
      <c r="B82" s="22">
        <v>2024</v>
      </c>
      <c r="L82" s="118">
        <f ca="1"/>
        <v>0</v>
      </c>
      <c r="P82" s="174">
        <f ca="1">MIN(L82*P77*IF(NameOfPeriod=B82,0.5,1),L82-SUM(O82:O82))*(NameOfPeriod&gt;=B82)</f>
        <v>0</v>
      </c>
      <c r="Q82" s="174">
        <f ca="1">MIN(L82*Q77*IF(NameOfPeriod=B82,0.5,1),L82-SUM(O82:P82))*(NameOfPeriod&gt;=B82)</f>
        <v>0</v>
      </c>
      <c r="R82" s="174">
        <f ca="1">MIN(L82*R77*IF(NameOfPeriod=B82,0.5,1),L82-SUM(O82:Q82))*(NameOfPeriod&gt;=B82)</f>
        <v>0</v>
      </c>
      <c r="S82" s="174">
        <f ca="1">MIN(L82*S77*IF(NameOfPeriod=B82,0.5,1),L82-SUM(O82:R82))*(NameOfPeriod&gt;=B82)</f>
        <v>0</v>
      </c>
      <c r="T82" s="174">
        <f ca="1">MIN(L82*T77*IF(NameOfPeriod=B82,0.5,1),L82-SUM(O82:S82))*(NameOfPeriod&gt;=B82)</f>
        <v>0</v>
      </c>
    </row>
    <row r="83" spans="2:20" x14ac:dyDescent="0.15">
      <c r="B83" s="22">
        <v>2025</v>
      </c>
      <c r="L83" s="118">
        <f ca="1"/>
        <v>0</v>
      </c>
      <c r="P83" s="174">
        <f ca="1">MIN(L83*P77*IF(NameOfPeriod=B83,0.5,1),L83-SUM(O83:O83))*(NameOfPeriod&gt;=B83)</f>
        <v>0</v>
      </c>
      <c r="Q83" s="174">
        <f ca="1">MIN(L83*Q77*IF(NameOfPeriod=B83,0.5,1),L83-SUM(O83:P83))*(NameOfPeriod&gt;=B83)</f>
        <v>0</v>
      </c>
      <c r="R83" s="174">
        <f ca="1">MIN(L83*R77*IF(NameOfPeriod=B83,0.5,1),L83-SUM(O83:Q83))*(NameOfPeriod&gt;=B83)</f>
        <v>0</v>
      </c>
      <c r="S83" s="174">
        <f ca="1">MIN(L83*S77*IF(NameOfPeriod=B83,0.5,1),L83-SUM(O83:R83))*(NameOfPeriod&gt;=B83)</f>
        <v>0</v>
      </c>
      <c r="T83" s="174">
        <f ca="1">MIN(L83*T77*IF(NameOfPeriod=B83,0.5,1),L83-SUM(O83:S83))*(NameOfPeriod&gt;=B83)</f>
        <v>0</v>
      </c>
    </row>
    <row r="84" spans="2:20" x14ac:dyDescent="0.15">
      <c r="B84" s="24" t="s">
        <v>151</v>
      </c>
      <c r="L84" s="22" t="str">
        <f ca="1">_xlfn.FORMULATEXT(P84)</f>
        <v>=O84+P76-P78</v>
      </c>
      <c r="P84" s="178">
        <f ca="1">O84+P76-P78</f>
        <v>78908.450704225354</v>
      </c>
      <c r="Q84" s="178">
        <f t="shared" ref="Q84:T84" ca="1" si="70">P84+Q76-Q78</f>
        <v>56725.352112676061</v>
      </c>
      <c r="R84" s="178">
        <f t="shared" ca="1" si="70"/>
        <v>34542.253521126768</v>
      </c>
      <c r="S84" s="178">
        <f t="shared" ca="1" si="70"/>
        <v>12359.154929577471</v>
      </c>
      <c r="T84" s="178">
        <f t="shared" ca="1" si="70"/>
        <v>0</v>
      </c>
    </row>
    <row r="86" spans="2:20" x14ac:dyDescent="0.15">
      <c r="B86" s="24" t="str">
        <f ca="1">INDEX(FAgroup,F86)</f>
        <v>Other</v>
      </c>
      <c r="E86" s="22" t="str">
        <f ca="1">_xlfn.FORMULATEXT(F86)</f>
        <v>=МАКС($F$46:F85)+1</v>
      </c>
      <c r="F86" s="22">
        <f ca="1">MAX($F$46:F85)+1</f>
        <v>4</v>
      </c>
    </row>
    <row r="87" spans="2:20" x14ac:dyDescent="0.15">
      <c r="B87" s="22" t="s">
        <v>153</v>
      </c>
      <c r="F87" s="22" t="str">
        <f ca="1">_xlfn.FORMULATEXT(O87)</f>
        <v>=@ИНДЕКС(bBaseCIP;F86;)</v>
      </c>
      <c r="L87" s="22" t="e">
        <f ca="1">_xlfn.FORMULATEXT(U87)</f>
        <v>#N/A</v>
      </c>
      <c r="O87" s="174">
        <f ca="1">INDEX(bBaseCIP,F86,)</f>
        <v>80000</v>
      </c>
      <c r="P87" s="43">
        <f ca="1">O87+P88-P89</f>
        <v>0</v>
      </c>
      <c r="Q87" s="22">
        <f ca="1">P87+Q88-Q89</f>
        <v>0</v>
      </c>
      <c r="R87" s="22">
        <f t="shared" ref="R87" ca="1" si="71">Q87+R88-R89</f>
        <v>0</v>
      </c>
      <c r="S87" s="22">
        <f t="shared" ref="S87" ca="1" si="72">R87+S88-S89</f>
        <v>0</v>
      </c>
      <c r="T87" s="22">
        <f t="shared" ref="T87" ca="1" si="73">S87+T88-T89</f>
        <v>0</v>
      </c>
    </row>
    <row r="88" spans="2:20" x14ac:dyDescent="0.15">
      <c r="B88" s="22" t="s">
        <v>422</v>
      </c>
      <c r="F88" s="22" t="str">
        <f ca="1">_xlfn.FORMULATEXT(P88)</f>
        <v>=@ИНДЕКС(bCAPEX;$F86;)</v>
      </c>
      <c r="P88" s="174">
        <f ca="1">INDEX(bCAPEX,$F86,)</f>
        <v>0</v>
      </c>
      <c r="Q88" s="174">
        <f ca="1">INDEX(bCAPEX,$F86,)</f>
        <v>0</v>
      </c>
      <c r="R88" s="174">
        <f ca="1">INDEX(bCAPEX,$F86,)</f>
        <v>0</v>
      </c>
      <c r="S88" s="174">
        <f ca="1">INDEX(bCAPEX,$F86,)</f>
        <v>0</v>
      </c>
      <c r="T88" s="174">
        <f ca="1">INDEX(bCAPEX,$F86,)</f>
        <v>0</v>
      </c>
    </row>
    <row r="89" spans="2:20" x14ac:dyDescent="0.15">
      <c r="B89" s="22" t="s">
        <v>423</v>
      </c>
      <c r="P89" s="174">
        <f ca="1">INDEX(bCIPToFA,$F86,)</f>
        <v>80000</v>
      </c>
      <c r="Q89" s="174">
        <f ca="1">INDEX(bCIPToFA,$F86,)</f>
        <v>0</v>
      </c>
      <c r="R89" s="174">
        <f ca="1">INDEX(bCIPToFA,$F86,)</f>
        <v>0</v>
      </c>
      <c r="S89" s="174">
        <f ca="1">INDEX(bCIPToFA,$F86,)</f>
        <v>0</v>
      </c>
      <c r="T89" s="174">
        <f ca="1">INDEX(bCIPToFA,$F86,)</f>
        <v>0</v>
      </c>
    </row>
    <row r="90" spans="2:20" x14ac:dyDescent="0.15">
      <c r="B90" s="22" t="s">
        <v>412</v>
      </c>
      <c r="P90" s="175">
        <f ca="1">INDEX(bDeprRate,F86,)</f>
        <v>0.1</v>
      </c>
      <c r="Q90" s="177">
        <f ca="1">P90</f>
        <v>0.1</v>
      </c>
      <c r="R90" s="176">
        <f ca="1">Q90</f>
        <v>0.1</v>
      </c>
      <c r="S90" s="176">
        <f t="shared" ref="S90:T90" ca="1" si="74">R90</f>
        <v>0.1</v>
      </c>
      <c r="T90" s="176">
        <f t="shared" ca="1" si="74"/>
        <v>0.1</v>
      </c>
    </row>
    <row r="91" spans="2:20" x14ac:dyDescent="0.15">
      <c r="B91" s="24" t="s">
        <v>289</v>
      </c>
      <c r="P91" s="178">
        <f ca="1">SUM(P92:P96)</f>
        <v>4000</v>
      </c>
      <c r="Q91" s="178">
        <f t="shared" ref="Q91" ca="1" si="75">SUM(Q92:Q96)</f>
        <v>8000</v>
      </c>
      <c r="R91" s="178">
        <f t="shared" ref="R91" ca="1" si="76">SUM(R92:R96)</f>
        <v>8000</v>
      </c>
      <c r="S91" s="178">
        <f t="shared" ref="S91" ca="1" si="77">SUM(S92:S96)</f>
        <v>8000</v>
      </c>
      <c r="T91" s="178">
        <f t="shared" ref="T91" ca="1" si="78">SUM(T92:T96)</f>
        <v>8000</v>
      </c>
    </row>
    <row r="92" spans="2:20" x14ac:dyDescent="0.15">
      <c r="B92" s="22">
        <f t="array" ref="B92:B96">TRANSPOSE($P$7:$T$7)</f>
        <v>2021</v>
      </c>
      <c r="L92" s="118">
        <f t="array" aca="1" ref="L92:L96" ca="1">TRANSPOSE(P89:T89)</f>
        <v>80000</v>
      </c>
      <c r="P92" s="174">
        <f ca="1">MIN(L92*P90*IF(NameOfPeriod=B92,0.5,1),L92-SUM(O92:O92))*(NameOfPeriod&gt;=B92)</f>
        <v>4000</v>
      </c>
      <c r="Q92" s="174">
        <f ca="1">MIN(L92*Q90*IF(NameOfPeriod=B92,0.5,1),L92-SUM(O92:P92))*(NameOfPeriod&gt;=B92)</f>
        <v>8000</v>
      </c>
      <c r="R92" s="174">
        <f ca="1">MIN(L92*R90*IF(NameOfPeriod=B92,0.5,1),L92-SUM(O92:Q92))*(NameOfPeriod&gt;=B92)</f>
        <v>8000</v>
      </c>
      <c r="S92" s="174">
        <f ca="1">MIN(L92*S90*IF(NameOfPeriod=B92,0.5,1),L92-SUM(O92:R92))*(NameOfPeriod&gt;=B92)</f>
        <v>8000</v>
      </c>
      <c r="T92" s="174">
        <f ca="1">MIN(L92*T90*IF(NameOfPeriod=B92,0.5,1),L92-SUM(O92:S92))*(NameOfPeriod&gt;=B92)</f>
        <v>8000</v>
      </c>
    </row>
    <row r="93" spans="2:20" x14ac:dyDescent="0.15">
      <c r="B93" s="22">
        <v>2022</v>
      </c>
      <c r="L93" s="118">
        <f ca="1"/>
        <v>0</v>
      </c>
      <c r="P93" s="174">
        <f ca="1">MIN(L93*P90*IF(NameOfPeriod=B93,0.5,1),L93-SUM(O93:O93))*(NameOfPeriod&gt;=B93)</f>
        <v>0</v>
      </c>
      <c r="Q93" s="174">
        <f ca="1">MIN(L93*Q90*IF(NameOfPeriod=B93,0.5,1),L93-SUM(O93:P93))*(NameOfPeriod&gt;=B93)</f>
        <v>0</v>
      </c>
      <c r="R93" s="174">
        <f ca="1">MIN(L93*R90*IF(NameOfPeriod=B93,0.5,1),L93-SUM(O93:Q93))*(NameOfPeriod&gt;=B93)</f>
        <v>0</v>
      </c>
      <c r="S93" s="174">
        <f ca="1">MIN(L93*S90*IF(NameOfPeriod=B93,0.5,1),L93-SUM(O93:R93))*(NameOfPeriod&gt;=B93)</f>
        <v>0</v>
      </c>
      <c r="T93" s="174">
        <f ca="1">MIN(L93*T90*IF(NameOfPeriod=B93,0.5,1),L93-SUM(O93:S93))*(NameOfPeriod&gt;=B93)</f>
        <v>0</v>
      </c>
    </row>
    <row r="94" spans="2:20" x14ac:dyDescent="0.15">
      <c r="B94" s="22">
        <v>2023</v>
      </c>
      <c r="L94" s="118">
        <f ca="1"/>
        <v>0</v>
      </c>
      <c r="P94" s="174">
        <f ca="1">MIN(L94*P90*IF(NameOfPeriod=B94,0.5,1),L94-SUM(O94:O94))*(NameOfPeriod&gt;=B94)</f>
        <v>0</v>
      </c>
      <c r="Q94" s="174">
        <f ca="1">MIN(L94*Q90*IF(NameOfPeriod=B94,0.5,1),L94-SUM(O94:P94))*(NameOfPeriod&gt;=B94)</f>
        <v>0</v>
      </c>
      <c r="R94" s="174">
        <f ca="1">MIN(L94*R90*IF(NameOfPeriod=B94,0.5,1),L94-SUM(O94:Q94))*(NameOfPeriod&gt;=B94)</f>
        <v>0</v>
      </c>
      <c r="S94" s="174">
        <f ca="1">MIN(L94*S90*IF(NameOfPeriod=B94,0.5,1),L94-SUM(O94:R94))*(NameOfPeriod&gt;=B94)</f>
        <v>0</v>
      </c>
      <c r="T94" s="174">
        <f ca="1">MIN(L94*T90*IF(NameOfPeriod=B94,0.5,1),L94-SUM(O94:S94))*(NameOfPeriod&gt;=B94)</f>
        <v>0</v>
      </c>
    </row>
    <row r="95" spans="2:20" x14ac:dyDescent="0.15">
      <c r="B95" s="22">
        <v>2024</v>
      </c>
      <c r="L95" s="118">
        <f ca="1"/>
        <v>0</v>
      </c>
      <c r="P95" s="174">
        <f ca="1">MIN(L95*P90*IF(NameOfPeriod=B95,0.5,1),L95-SUM(O95:O95))*(NameOfPeriod&gt;=B95)</f>
        <v>0</v>
      </c>
      <c r="Q95" s="174">
        <f ca="1">MIN(L95*Q90*IF(NameOfPeriod=B95,0.5,1),L95-SUM(O95:P95))*(NameOfPeriod&gt;=B95)</f>
        <v>0</v>
      </c>
      <c r="R95" s="174">
        <f ca="1">MIN(L95*R90*IF(NameOfPeriod=B95,0.5,1),L95-SUM(O95:Q95))*(NameOfPeriod&gt;=B95)</f>
        <v>0</v>
      </c>
      <c r="S95" s="174">
        <f ca="1">MIN(L95*S90*IF(NameOfPeriod=B95,0.5,1),L95-SUM(O95:R95))*(NameOfPeriod&gt;=B95)</f>
        <v>0</v>
      </c>
      <c r="T95" s="174">
        <f ca="1">MIN(L95*T90*IF(NameOfPeriod=B95,0.5,1),L95-SUM(O95:S95))*(NameOfPeriod&gt;=B95)</f>
        <v>0</v>
      </c>
    </row>
    <row r="96" spans="2:20" x14ac:dyDescent="0.15">
      <c r="B96" s="22">
        <v>2025</v>
      </c>
      <c r="L96" s="118">
        <f ca="1"/>
        <v>0</v>
      </c>
      <c r="P96" s="174">
        <f ca="1">MIN(L96*P90*IF(NameOfPeriod=B96,0.5,1),L96-SUM(O96:O96))*(NameOfPeriod&gt;=B96)</f>
        <v>0</v>
      </c>
      <c r="Q96" s="174">
        <f ca="1">MIN(L96*Q90*IF(NameOfPeriod=B96,0.5,1),L96-SUM(O96:P96))*(NameOfPeriod&gt;=B96)</f>
        <v>0</v>
      </c>
      <c r="R96" s="174">
        <f ca="1">MIN(L96*R90*IF(NameOfPeriod=B96,0.5,1),L96-SUM(O96:Q96))*(NameOfPeriod&gt;=B96)</f>
        <v>0</v>
      </c>
      <c r="S96" s="174">
        <f ca="1">MIN(L96*S90*IF(NameOfPeriod=B96,0.5,1),L96-SUM(O96:R96))*(NameOfPeriod&gt;=B96)</f>
        <v>0</v>
      </c>
      <c r="T96" s="174">
        <f ca="1">MIN(L96*T90*IF(NameOfPeriod=B96,0.5,1),L96-SUM(O96:S96))*(NameOfPeriod&gt;=B96)</f>
        <v>0</v>
      </c>
    </row>
    <row r="97" spans="2:21" x14ac:dyDescent="0.15">
      <c r="B97" s="24" t="s">
        <v>151</v>
      </c>
      <c r="L97" s="22" t="str">
        <f ca="1">_xlfn.FORMULATEXT(P97)</f>
        <v>=O97+P89-P91</v>
      </c>
      <c r="P97" s="178">
        <f ca="1">O97+P89-P91</f>
        <v>76000</v>
      </c>
      <c r="Q97" s="178">
        <f t="shared" ref="Q97:T97" ca="1" si="79">P97+Q89-Q91</f>
        <v>68000</v>
      </c>
      <c r="R97" s="178">
        <f t="shared" ca="1" si="79"/>
        <v>60000</v>
      </c>
      <c r="S97" s="178">
        <f t="shared" ca="1" si="79"/>
        <v>52000</v>
      </c>
      <c r="T97" s="178">
        <f t="shared" ca="1" si="79"/>
        <v>44000</v>
      </c>
    </row>
    <row r="99" spans="2:21" x14ac:dyDescent="0.15">
      <c r="B99" s="24" t="s">
        <v>424</v>
      </c>
    </row>
    <row r="100" spans="2:21" x14ac:dyDescent="0.15">
      <c r="B100" s="22" t="s">
        <v>151</v>
      </c>
      <c r="L100" s="22" t="str">
        <f ca="1">_xlfn.FORMULATEXT(P100)</f>
        <v>=СУММЕСЛИ($B$47:$B$97;$B100;P$47:P$97)</v>
      </c>
      <c r="P100" s="174">
        <f ca="1">SUMIF($B$47:$B$97,$B100,P$47:P$97)</f>
        <v>447635.56491521053</v>
      </c>
      <c r="Q100" s="174">
        <f t="shared" ref="Q100:T100" ca="1" si="80">SUMIF($B$47:$B$97,$B100,Q$47:Q$97)</f>
        <v>2301039.214362022</v>
      </c>
      <c r="R100" s="174">
        <f t="shared" ca="1" si="80"/>
        <v>2298521.3293711701</v>
      </c>
      <c r="S100" s="174">
        <f t="shared" ca="1" si="80"/>
        <v>2287895.3362722103</v>
      </c>
      <c r="T100" s="174">
        <f t="shared" ca="1" si="80"/>
        <v>2278985.1787271141</v>
      </c>
    </row>
    <row r="101" spans="2:21" x14ac:dyDescent="0.15">
      <c r="B101" s="22" t="s">
        <v>289</v>
      </c>
      <c r="L101" s="22" t="str">
        <f ca="1">_xlfn.FORMULATEXT(P101)</f>
        <v>=-СУММЕСЛИ($B$47:$B$97;$B101;P$47:P$97)</v>
      </c>
      <c r="P101" s="174">
        <f ca="1">-SUMIF($B$47:$B$97,$B101,P$47:P$97)</f>
        <v>-22364.435084789471</v>
      </c>
      <c r="Q101" s="174">
        <f t="shared" ref="Q101:T101" ca="1" si="81">-SUMIF($B$47:$B$97,$B101,Q$47:Q$97)</f>
        <v>-96596.350553188357</v>
      </c>
      <c r="R101" s="174">
        <f t="shared" ca="1" si="81"/>
        <v>-152517.88499085183</v>
      </c>
      <c r="S101" s="174">
        <f t="shared" ca="1" si="81"/>
        <v>-160625.99309895994</v>
      </c>
      <c r="T101" s="174">
        <f t="shared" ca="1" si="81"/>
        <v>-158910.15754509624</v>
      </c>
    </row>
    <row r="102" spans="2:21" x14ac:dyDescent="0.15">
      <c r="B102" s="22" t="s">
        <v>153</v>
      </c>
      <c r="L102" s="22" t="str">
        <f t="shared" ref="L102:L103" ca="1" si="82">_xlfn.FORMULATEXT(P102)</f>
        <v>=СУММЕСЛИ($B$47:$B$97;$B102;P$47:P$97)</v>
      </c>
      <c r="P102" s="174">
        <f ca="1">SUMIF($B$47:$B$97,$B102,P$47:P$97)</f>
        <v>1950000</v>
      </c>
      <c r="Q102" s="174">
        <f t="shared" ref="Q102:T103" ca="1" si="83">SUMIF($B$47:$B$97,$B102,Q$47:Q$97)</f>
        <v>150000</v>
      </c>
      <c r="R102" s="174">
        <f t="shared" ca="1" si="83"/>
        <v>150000</v>
      </c>
      <c r="S102" s="174">
        <f t="shared" ca="1" si="83"/>
        <v>150000</v>
      </c>
      <c r="T102" s="174">
        <f t="shared" ca="1" si="83"/>
        <v>150000</v>
      </c>
    </row>
    <row r="103" spans="2:21" x14ac:dyDescent="0.15">
      <c r="B103" s="22" t="s">
        <v>422</v>
      </c>
      <c r="L103" s="22" t="str">
        <f t="shared" ca="1" si="82"/>
        <v>=СУММЕСЛИ($B$47:$B$97;$B103;P$47:P$97)</v>
      </c>
      <c r="P103" s="174">
        <f ca="1">SUMIF($B$47:$B$97,$B103,P$47:P$97)</f>
        <v>1900000</v>
      </c>
      <c r="Q103" s="174">
        <f t="shared" ca="1" si="83"/>
        <v>150000</v>
      </c>
      <c r="R103" s="174">
        <f t="shared" ca="1" si="83"/>
        <v>150000</v>
      </c>
      <c r="S103" s="174">
        <f t="shared" ca="1" si="83"/>
        <v>150000</v>
      </c>
      <c r="T103" s="174">
        <f t="shared" ca="1" si="83"/>
        <v>150000</v>
      </c>
      <c r="U103" s="22" t="s">
        <v>356</v>
      </c>
    </row>
    <row r="105" spans="2:21" x14ac:dyDescent="0.15">
      <c r="B105" s="179" t="s">
        <v>425</v>
      </c>
      <c r="C105" s="180"/>
      <c r="D105" s="180"/>
      <c r="E105" s="181"/>
      <c r="F105" s="181"/>
      <c r="G105" s="181"/>
      <c r="H105" s="181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</row>
    <row r="106" spans="2:21" x14ac:dyDescent="0.15">
      <c r="B106" s="22" t="s">
        <v>151</v>
      </c>
      <c r="L106" s="22" t="str">
        <f ca="1">_xlfn.FORMULATEXT(P106)</f>
        <v>=P42+P100</v>
      </c>
      <c r="O106" s="174">
        <f ca="1">O42+O100</f>
        <v>1700000</v>
      </c>
      <c r="P106" s="174">
        <f t="shared" ref="P106:T107" ca="1" si="84">P42+P100</f>
        <v>1877065.3818288983</v>
      </c>
      <c r="Q106" s="174">
        <f t="shared" ca="1" si="84"/>
        <v>3609898.8481893977</v>
      </c>
      <c r="R106" s="174">
        <f t="shared" ca="1" si="84"/>
        <v>3486810.7801122339</v>
      </c>
      <c r="S106" s="174">
        <f t="shared" ca="1" si="84"/>
        <v>3355614.6039269618</v>
      </c>
      <c r="T106" s="174">
        <f t="shared" ca="1" si="84"/>
        <v>3276134.2632955536</v>
      </c>
    </row>
    <row r="107" spans="2:21" x14ac:dyDescent="0.15">
      <c r="B107" s="22" t="s">
        <v>289</v>
      </c>
      <c r="L107" s="22" t="str">
        <f ca="1">_xlfn.FORMULATEXT(P107)</f>
        <v>=P43+P101</v>
      </c>
      <c r="O107" s="174">
        <f ca="1">O43+O101</f>
        <v>-291000</v>
      </c>
      <c r="P107" s="174">
        <f t="shared" ca="1" si="84"/>
        <v>-292934.61817110161</v>
      </c>
      <c r="Q107" s="174">
        <f t="shared" ca="1" si="84"/>
        <v>-217166.5336395005</v>
      </c>
      <c r="R107" s="174">
        <f t="shared" ca="1" si="84"/>
        <v>-273088.06807716395</v>
      </c>
      <c r="S107" s="174">
        <f t="shared" ca="1" si="84"/>
        <v>-281196.17618527205</v>
      </c>
      <c r="T107" s="174">
        <f t="shared" ca="1" si="84"/>
        <v>-229480.34063140838</v>
      </c>
      <c r="U107" s="22" t="s">
        <v>426</v>
      </c>
    </row>
  </sheetData>
  <conditionalFormatting sqref="M1:T6">
    <cfRule type="expression" dxfId="3" priority="2">
      <formula>(#REF!&lt;=date_Valuation)</formula>
    </cfRule>
  </conditionalFormatting>
  <conditionalFormatting sqref="M7:T7">
    <cfRule type="expression" dxfId="2" priority="1">
      <formula>(#REF!&lt;=date_Valuation)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36"/>
  <sheetViews>
    <sheetView showGridLines="0" zoomScaleNormal="100" workbookViewId="0">
      <pane xSplit="3" ySplit="7" topLeftCell="D26" activePane="bottomRight" state="frozen"/>
      <selection pane="topRight" activeCell="D1" sqref="D1"/>
      <selection pane="bottomLeft" activeCell="A8" sqref="A8"/>
      <selection pane="bottomRight" activeCell="Q32" sqref="Q32"/>
    </sheetView>
  </sheetViews>
  <sheetFormatPr baseColWidth="10" defaultColWidth="0" defaultRowHeight="13" outlineLevelRow="1" outlineLevelCol="2" x14ac:dyDescent="0.15"/>
  <cols>
    <col min="1" max="1" width="5.6640625" style="22" customWidth="1"/>
    <col min="2" max="2" width="23.1640625" style="22" customWidth="1"/>
    <col min="3" max="4" width="10.33203125" style="23" customWidth="1"/>
    <col min="5" max="5" width="10.6640625" style="22" customWidth="1"/>
    <col min="6" max="11" width="11.33203125" style="22" hidden="1" customWidth="1" outlineLevel="1"/>
    <col min="12" max="14" width="11.33203125" style="22" hidden="1" customWidth="1" outlineLevel="2"/>
    <col min="15" max="15" width="11.33203125" style="22" customWidth="1" collapsed="1"/>
    <col min="16" max="16" width="11.33203125" style="22" customWidth="1"/>
    <col min="17" max="18" width="10.33203125" style="22" bestFit="1" customWidth="1"/>
    <col min="19" max="19" width="10.6640625" style="22" customWidth="1"/>
    <col min="20" max="20" width="11.6640625" style="22" customWidth="1"/>
    <col min="21" max="27" width="10.6640625" style="22" customWidth="1"/>
    <col min="28" max="28" width="9.33203125" customWidth="1"/>
    <col min="29" max="36" width="0" hidden="1" customWidth="1"/>
    <col min="37" max="16384" width="9.33203125" hidden="1"/>
  </cols>
  <sheetData>
    <row r="1" spans="1:27" ht="23" x14ac:dyDescent="0.25">
      <c r="A1" s="8" t="s">
        <v>469</v>
      </c>
      <c r="F1" s="9"/>
      <c r="G1" s="9"/>
      <c r="H1" s="9"/>
      <c r="I1" s="9"/>
      <c r="J1" s="9"/>
      <c r="K1" s="9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9" customForma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27" outlineLevel="1" x14ac:dyDescent="0.15">
      <c r="A3" s="1"/>
      <c r="B3" s="1" t="s">
        <v>308</v>
      </c>
      <c r="C3" s="1"/>
      <c r="D3" s="1"/>
      <c r="E3" s="24"/>
      <c r="F3" s="11"/>
      <c r="G3" s="11"/>
      <c r="H3" s="11"/>
      <c r="I3" s="11"/>
      <c r="J3" s="11"/>
      <c r="K3" s="1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outlineLevel="1" x14ac:dyDescent="0.15">
      <c r="A4" s="1"/>
      <c r="B4" s="1" t="s">
        <v>177</v>
      </c>
      <c r="C4" s="1"/>
      <c r="D4" s="1"/>
      <c r="E4" s="24"/>
      <c r="F4" s="11"/>
      <c r="G4" s="11"/>
      <c r="H4" s="11"/>
      <c r="I4" s="11"/>
      <c r="J4" s="11"/>
      <c r="K4" s="11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outlineLevel="1" x14ac:dyDescent="0.15">
      <c r="A5" s="18"/>
      <c r="B5" s="2"/>
      <c r="C5" s="2"/>
      <c r="D5" s="2"/>
      <c r="E5" s="24"/>
      <c r="F5" s="11"/>
      <c r="G5" s="11"/>
      <c r="H5" s="11"/>
      <c r="I5" s="11"/>
      <c r="J5" s="11"/>
      <c r="K5" s="11"/>
      <c r="L5" s="1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outlineLevel="1" x14ac:dyDescent="0.15">
      <c r="A6" s="3"/>
      <c r="B6" s="4"/>
      <c r="C6" s="4"/>
      <c r="D6" s="4"/>
      <c r="E6" s="24"/>
      <c r="F6" s="11"/>
      <c r="G6" s="11"/>
      <c r="H6" s="11"/>
      <c r="I6" s="11"/>
      <c r="J6" s="11"/>
      <c r="K6" s="11"/>
      <c r="L6" s="13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ht="15" thickBot="1" x14ac:dyDescent="0.2">
      <c r="A7" s="5" t="s">
        <v>2</v>
      </c>
      <c r="B7" s="5" t="s">
        <v>108</v>
      </c>
      <c r="C7" s="21" t="s">
        <v>109</v>
      </c>
      <c r="D7" s="21" t="s">
        <v>110</v>
      </c>
      <c r="E7" s="5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  <c r="K7" s="21" t="s">
        <v>117</v>
      </c>
      <c r="L7" s="21" t="s">
        <v>118</v>
      </c>
      <c r="M7" s="28" t="str">
        <f>IF(Assumptions!M31=1,"F ","A ") &amp; NameOfPeriod</f>
        <v>A 2018</v>
      </c>
      <c r="N7" s="28" t="str">
        <f>IF(Assumptions!N31=1,"F ","A ") &amp; NameOfPeriod</f>
        <v>A 2019</v>
      </c>
      <c r="O7" s="28" t="str">
        <f>IF(Assumptions!O31=1,"F ","A ") &amp; NameOfPeriod</f>
        <v>A 2020</v>
      </c>
      <c r="P7" s="28" t="str">
        <f>IF(Assumptions!P31=1,"F ","A ") &amp; NameOfPeriod</f>
        <v>F 2021</v>
      </c>
      <c r="Q7" s="28" t="str">
        <f>IF(Assumptions!Q31=1,"F ","A ") &amp; NameOfPeriod</f>
        <v>F 2022</v>
      </c>
      <c r="R7" s="28" t="str">
        <f>IF(Assumptions!R31=1,"F ","A ") &amp; NameOfPeriod</f>
        <v>F 2023</v>
      </c>
      <c r="S7" s="28" t="str">
        <f>IF(Assumptions!S31=1,"F ","A ") &amp; NameOfPeriod</f>
        <v>F 2024</v>
      </c>
      <c r="T7" s="28" t="str">
        <f>IF(Assumptions!T31=1,"F ","A ") &amp; NameOfPeriod</f>
        <v>F 2025</v>
      </c>
      <c r="U7"/>
      <c r="V7"/>
      <c r="W7"/>
      <c r="X7"/>
      <c r="Y7"/>
      <c r="Z7"/>
      <c r="AA7"/>
    </row>
    <row r="8" spans="1:27" x14ac:dyDescent="0.15">
      <c r="A8" s="6"/>
      <c r="B8" s="6"/>
      <c r="C8" s="7"/>
      <c r="D8" s="7"/>
      <c r="E8" s="7"/>
      <c r="U8"/>
      <c r="V8"/>
      <c r="W8"/>
      <c r="X8"/>
      <c r="Y8"/>
      <c r="Z8"/>
      <c r="AA8"/>
    </row>
    <row r="9" spans="1:27" x14ac:dyDescent="0.15">
      <c r="A9" s="64">
        <f>FLOOR(MAX($A$1:A8)+1,1)</f>
        <v>1</v>
      </c>
      <c r="B9" s="16" t="s">
        <v>186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/>
      <c r="V9"/>
      <c r="W9"/>
      <c r="X9"/>
      <c r="Y9"/>
      <c r="Z9"/>
      <c r="AA9"/>
    </row>
    <row r="10" spans="1:27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/>
      <c r="V10"/>
      <c r="W10"/>
      <c r="X10"/>
      <c r="Y10"/>
      <c r="Z10"/>
      <c r="AA10"/>
    </row>
    <row r="11" spans="1:27" x14ac:dyDescent="0.15">
      <c r="A11" s="65">
        <f>MAX($A$1:A10)+0.1</f>
        <v>1.1000000000000001</v>
      </c>
      <c r="B11" s="18" t="s">
        <v>162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/>
      <c r="V11"/>
      <c r="W11"/>
      <c r="X11"/>
      <c r="Y11"/>
      <c r="Z11"/>
      <c r="AA11"/>
    </row>
    <row r="12" spans="1:27" x14ac:dyDescent="0.15">
      <c r="U12"/>
      <c r="V12"/>
      <c r="W12"/>
      <c r="X12"/>
      <c r="Y12"/>
      <c r="Z12"/>
      <c r="AA12"/>
    </row>
    <row r="13" spans="1:27" x14ac:dyDescent="0.15">
      <c r="B13" s="22" t="s">
        <v>470</v>
      </c>
      <c r="P13" s="49">
        <f>O16</f>
        <v>800000</v>
      </c>
      <c r="Q13" s="49">
        <f t="shared" ref="Q13:T13" si="0">P16</f>
        <v>0</v>
      </c>
      <c r="R13" s="49">
        <f t="shared" si="0"/>
        <v>0</v>
      </c>
      <c r="S13" s="49">
        <f t="shared" si="0"/>
        <v>0</v>
      </c>
      <c r="T13" s="49">
        <f t="shared" si="0"/>
        <v>0</v>
      </c>
    </row>
    <row r="14" spans="1:27" x14ac:dyDescent="0.15">
      <c r="B14" s="22" t="s">
        <v>157</v>
      </c>
      <c r="P14" s="22">
        <f>Assumptions!P270</f>
        <v>0</v>
      </c>
      <c r="Q14" s="22">
        <f>Assumptions!Q270</f>
        <v>0</v>
      </c>
      <c r="R14" s="22">
        <f>Assumptions!R270</f>
        <v>0</v>
      </c>
      <c r="S14" s="22">
        <f>Assumptions!S270</f>
        <v>0</v>
      </c>
      <c r="T14" s="22">
        <f>Assumptions!T270</f>
        <v>0</v>
      </c>
    </row>
    <row r="15" spans="1:27" x14ac:dyDescent="0.15">
      <c r="B15" s="22" t="s">
        <v>463</v>
      </c>
      <c r="P15" s="49">
        <f>-P13</f>
        <v>-800000</v>
      </c>
      <c r="Q15" s="49">
        <f t="shared" ref="Q15:T15" si="1">-Q13</f>
        <v>0</v>
      </c>
      <c r="R15" s="49">
        <f t="shared" si="1"/>
        <v>0</v>
      </c>
      <c r="S15" s="49">
        <f t="shared" si="1"/>
        <v>0</v>
      </c>
      <c r="T15" s="49">
        <f t="shared" si="1"/>
        <v>0</v>
      </c>
    </row>
    <row r="16" spans="1:27" ht="14" thickBot="1" x14ac:dyDescent="0.2">
      <c r="B16" s="113" t="s">
        <v>471</v>
      </c>
      <c r="C16" s="140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>
        <f>His_BS!O35</f>
        <v>800000</v>
      </c>
      <c r="P16" s="113">
        <f>SUM(P13:P15)</f>
        <v>0</v>
      </c>
      <c r="Q16" s="113">
        <f t="shared" ref="Q16:T16" si="2">SUM(Q13:Q15)</f>
        <v>0</v>
      </c>
      <c r="R16" s="113">
        <f t="shared" si="2"/>
        <v>0</v>
      </c>
      <c r="S16" s="113">
        <f t="shared" si="2"/>
        <v>0</v>
      </c>
      <c r="T16" s="113">
        <f t="shared" si="2"/>
        <v>0</v>
      </c>
      <c r="U16" s="56"/>
    </row>
    <row r="18" spans="1:27" x14ac:dyDescent="0.15">
      <c r="B18" s="22" t="s">
        <v>472</v>
      </c>
      <c r="P18" s="49">
        <f>STInterestRate * AVERAGE(Debt!P13,Debt!P16)</f>
        <v>56000.000000000007</v>
      </c>
      <c r="Q18" s="49">
        <f>STInterestRate * AVERAGE(Debt!Q13,Debt!Q16)</f>
        <v>0</v>
      </c>
      <c r="R18" s="49">
        <f>STInterestRate * AVERAGE(Debt!R13,Debt!R16)</f>
        <v>0</v>
      </c>
      <c r="S18" s="49">
        <f>STInterestRate * AVERAGE(Debt!S13,Debt!S16)</f>
        <v>0</v>
      </c>
      <c r="T18" s="49">
        <f>STInterestRate * AVERAGE(Debt!T13,Debt!T16)</f>
        <v>0</v>
      </c>
    </row>
    <row r="20" spans="1:27" x14ac:dyDescent="0.15">
      <c r="A20" s="65">
        <f>MAX($A$1:A19)+0.1</f>
        <v>1.2000000000000002</v>
      </c>
      <c r="B20" s="18" t="s">
        <v>163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/>
      <c r="V20"/>
      <c r="W20"/>
      <c r="X20"/>
      <c r="Y20"/>
      <c r="Z20"/>
      <c r="AA20"/>
    </row>
    <row r="21" spans="1:27" x14ac:dyDescent="0.15">
      <c r="U21"/>
      <c r="V21"/>
      <c r="W21"/>
      <c r="X21"/>
      <c r="Y21"/>
      <c r="Z21"/>
      <c r="AA21"/>
    </row>
    <row r="22" spans="1:27" x14ac:dyDescent="0.15">
      <c r="B22" s="22" t="s">
        <v>470</v>
      </c>
      <c r="P22" s="49">
        <f>O25</f>
        <v>1200000</v>
      </c>
      <c r="Q22" s="49">
        <f t="shared" ref="Q22:T22" si="3">P25</f>
        <v>3100000</v>
      </c>
      <c r="R22" s="49">
        <f t="shared" si="3"/>
        <v>2800000</v>
      </c>
      <c r="S22" s="49">
        <f t="shared" si="3"/>
        <v>2500000</v>
      </c>
      <c r="T22" s="49">
        <f t="shared" si="3"/>
        <v>2200000</v>
      </c>
    </row>
    <row r="23" spans="1:27" x14ac:dyDescent="0.15">
      <c r="B23" s="22" t="s">
        <v>157</v>
      </c>
      <c r="P23" s="49">
        <f>LTDebtReceived</f>
        <v>1900000</v>
      </c>
      <c r="Q23" s="49">
        <f>LTDebtReceived</f>
        <v>0</v>
      </c>
      <c r="R23" s="49">
        <f>LTDebtReceived</f>
        <v>0</v>
      </c>
      <c r="S23" s="49">
        <f>LTDebtReceived</f>
        <v>0</v>
      </c>
      <c r="T23" s="49">
        <f>LTDebtReceived</f>
        <v>0</v>
      </c>
    </row>
    <row r="24" spans="1:27" x14ac:dyDescent="0.15">
      <c r="B24" s="22" t="s">
        <v>463</v>
      </c>
      <c r="P24" s="49">
        <f>LTDebtRepaid</f>
        <v>0</v>
      </c>
      <c r="Q24" s="49">
        <f>LTDebtRepaid</f>
        <v>-300000</v>
      </c>
      <c r="R24" s="49">
        <f>LTDebtRepaid</f>
        <v>-300000</v>
      </c>
      <c r="S24" s="49">
        <f>LTDebtRepaid</f>
        <v>-300000</v>
      </c>
      <c r="T24" s="49">
        <f>LTDebtRepaid</f>
        <v>-300000</v>
      </c>
    </row>
    <row r="25" spans="1:27" ht="14" thickBot="1" x14ac:dyDescent="0.2">
      <c r="B25" s="113" t="s">
        <v>471</v>
      </c>
      <c r="C25" s="140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>
        <f>His_BS!O32</f>
        <v>1200000</v>
      </c>
      <c r="P25" s="113">
        <f>SUM(P22:P24)</f>
        <v>3100000</v>
      </c>
      <c r="Q25" s="113">
        <f t="shared" ref="Q25" si="4">SUM(Q22:Q24)</f>
        <v>2800000</v>
      </c>
      <c r="R25" s="113">
        <f t="shared" ref="R25" si="5">SUM(R22:R24)</f>
        <v>2500000</v>
      </c>
      <c r="S25" s="113">
        <f t="shared" ref="S25" si="6">SUM(S22:S24)</f>
        <v>2200000</v>
      </c>
      <c r="T25" s="113">
        <f t="shared" ref="T25" si="7">SUM(T22:T24)</f>
        <v>1900000</v>
      </c>
      <c r="U25" s="56"/>
    </row>
    <row r="27" spans="1:27" x14ac:dyDescent="0.15">
      <c r="B27" s="22" t="s">
        <v>472</v>
      </c>
      <c r="P27" s="49">
        <f>LTInterestRate * AVERAGE(Debt!P22,Debt!P25)</f>
        <v>236500</v>
      </c>
      <c r="Q27" s="49">
        <f>LTInterestRate * AVERAGE(Debt!Q22,Debt!Q25)</f>
        <v>324500</v>
      </c>
      <c r="R27" s="49">
        <f>LTInterestRate * AVERAGE(Debt!R22,Debt!R25)</f>
        <v>291500</v>
      </c>
      <c r="S27" s="49">
        <f>LTInterestRate * AVERAGE(Debt!S22,Debt!S25)</f>
        <v>258500</v>
      </c>
      <c r="T27" s="49">
        <f>LTInterestRate * AVERAGE(Debt!T22,Debt!T25)</f>
        <v>225500</v>
      </c>
    </row>
    <row r="29" spans="1:27" x14ac:dyDescent="0.15">
      <c r="A29" s="64">
        <f>FLOOR(MAX($A$1:A28)+1,1)</f>
        <v>2</v>
      </c>
      <c r="B29" s="16" t="s">
        <v>478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/>
      <c r="V29"/>
      <c r="W29"/>
      <c r="X29"/>
      <c r="Y29"/>
      <c r="Z29"/>
      <c r="AA29"/>
    </row>
    <row r="31" spans="1:27" x14ac:dyDescent="0.15">
      <c r="B31" s="22" t="s">
        <v>470</v>
      </c>
      <c r="P31" s="49">
        <f>O34</f>
        <v>0</v>
      </c>
      <c r="Q31" s="49">
        <f ca="1">P34</f>
        <v>39349.834813563619</v>
      </c>
      <c r="R31" s="49">
        <f t="shared" ref="R31:T31" ca="1" si="8">Q34</f>
        <v>0</v>
      </c>
      <c r="S31" s="49">
        <f t="shared" ca="1" si="8"/>
        <v>0</v>
      </c>
      <c r="T31" s="49">
        <f t="shared" ca="1" si="8"/>
        <v>0</v>
      </c>
    </row>
    <row r="32" spans="1:27" x14ac:dyDescent="0.15">
      <c r="B32" s="22" t="s">
        <v>157</v>
      </c>
      <c r="P32" s="49">
        <f ca="1">-CF!P40 * (CF!P40&lt;0)</f>
        <v>39349.834813563619</v>
      </c>
      <c r="Q32" s="49">
        <f ca="1">-CF!Q40 * (CF!Q40&lt;0)</f>
        <v>0</v>
      </c>
      <c r="R32" s="49">
        <f ca="1">-CF!R40 * (CF!R40&lt;0)</f>
        <v>0</v>
      </c>
      <c r="S32" s="49">
        <f ca="1">-CF!S40 * (CF!S40&lt;0)</f>
        <v>0</v>
      </c>
      <c r="T32" s="49">
        <f ca="1">-CF!T40 * (CF!T40&lt;0)</f>
        <v>0</v>
      </c>
    </row>
    <row r="33" spans="2:21" x14ac:dyDescent="0.15">
      <c r="B33" s="22" t="s">
        <v>463</v>
      </c>
      <c r="P33" s="49">
        <f ca="1">-MIN(SUM(P31:P32),CF!P38)</f>
        <v>0</v>
      </c>
      <c r="Q33" s="49">
        <f ca="1">-MIN(SUM(Q31:Q32),CF!Q38)</f>
        <v>-39349.834813563619</v>
      </c>
      <c r="R33" s="49">
        <f ca="1">-MIN(SUM(R31:R32),CF!R38)</f>
        <v>0</v>
      </c>
      <c r="S33" s="49">
        <f ca="1">-MIN(SUM(S31:S32),CF!S38)</f>
        <v>0</v>
      </c>
      <c r="T33" s="49">
        <f ca="1">-MIN(SUM(T31:T32),CF!T38)</f>
        <v>0</v>
      </c>
    </row>
    <row r="34" spans="2:21" ht="14" thickBot="1" x14ac:dyDescent="0.2">
      <c r="B34" s="113" t="s">
        <v>471</v>
      </c>
      <c r="C34" s="140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>
        <v>0</v>
      </c>
      <c r="P34" s="113">
        <f ca="1">SUM(P31:P33)</f>
        <v>39349.834813563619</v>
      </c>
      <c r="Q34" s="113">
        <f ca="1">SUM(Q31:Q33)</f>
        <v>0</v>
      </c>
      <c r="R34" s="113">
        <f t="shared" ref="R34:T34" ca="1" si="9">SUM(R31:R33)</f>
        <v>0</v>
      </c>
      <c r="S34" s="113">
        <f t="shared" ca="1" si="9"/>
        <v>0</v>
      </c>
      <c r="T34" s="113">
        <f t="shared" ca="1" si="9"/>
        <v>0</v>
      </c>
      <c r="U34" s="56"/>
    </row>
    <row r="36" spans="2:21" x14ac:dyDescent="0.15">
      <c r="B36" s="22" t="s">
        <v>472</v>
      </c>
      <c r="P36" s="49">
        <f>STInterestRate * P31</f>
        <v>0</v>
      </c>
      <c r="Q36" s="49">
        <f ca="1">STInterestRate * Q31</f>
        <v>5508.9768738989069</v>
      </c>
      <c r="R36" s="49">
        <f ca="1">STInterestRate * R31</f>
        <v>0</v>
      </c>
      <c r="S36" s="49">
        <f ca="1">STInterestRate * S31</f>
        <v>0</v>
      </c>
      <c r="T36" s="49">
        <f ca="1">STInterestRate * T31</f>
        <v>0</v>
      </c>
    </row>
  </sheetData>
  <conditionalFormatting sqref="M1:T6">
    <cfRule type="expression" dxfId="1" priority="2">
      <formula>(#REF!&lt;=date_Valuation)</formula>
    </cfRule>
  </conditionalFormatting>
  <conditionalFormatting sqref="M7:T7">
    <cfRule type="expression" dxfId="0" priority="1">
      <formula>(#REF!&lt;=date_Valuation)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18</vt:i4>
      </vt:variant>
      <vt:variant>
        <vt:lpstr>Именованные диапазоны</vt:lpstr>
      </vt:variant>
      <vt:variant>
        <vt:i4>97</vt:i4>
      </vt:variant>
    </vt:vector>
  </HeadingPairs>
  <TitlesOfParts>
    <vt:vector size="115" baseType="lpstr">
      <vt:lpstr>Template</vt:lpstr>
      <vt:lpstr>Results&gt;&gt;</vt:lpstr>
      <vt:lpstr>BS</vt:lpstr>
      <vt:lpstr>PL</vt:lpstr>
      <vt:lpstr>CF</vt:lpstr>
      <vt:lpstr>Checks</vt:lpstr>
      <vt:lpstr>Inputs&gt;&gt;</vt:lpstr>
      <vt:lpstr>Assumptions</vt:lpstr>
      <vt:lpstr>His_BS</vt:lpstr>
      <vt:lpstr>His_PL</vt:lpstr>
      <vt:lpstr>Calcs&gt;&gt;</vt:lpstr>
      <vt:lpstr>Revenue</vt:lpstr>
      <vt:lpstr>OpEx</vt:lpstr>
      <vt:lpstr>SGA</vt:lpstr>
      <vt:lpstr>NWC</vt:lpstr>
      <vt:lpstr>TAX</vt:lpstr>
      <vt:lpstr>FA</vt:lpstr>
      <vt:lpstr>Debt</vt:lpstr>
      <vt:lpstr>AccidentInsuranceTax</vt:lpstr>
      <vt:lpstr>AccumPPI</vt:lpstr>
      <vt:lpstr>bBaseCIP</vt:lpstr>
      <vt:lpstr>bCAPEX</vt:lpstr>
      <vt:lpstr>bCIPToFA</vt:lpstr>
      <vt:lpstr>bDepr</vt:lpstr>
      <vt:lpstr>bDeprRate</vt:lpstr>
      <vt:lpstr>bGBV</vt:lpstr>
      <vt:lpstr>bGNBV</vt:lpstr>
      <vt:lpstr>BilletPrice</vt:lpstr>
      <vt:lpstr>BilletPriceGrRate</vt:lpstr>
      <vt:lpstr>bNBV</vt:lpstr>
      <vt:lpstr>Buildings</vt:lpstr>
      <vt:lpstr>CapEx</vt:lpstr>
      <vt:lpstr>CPI</vt:lpstr>
      <vt:lpstr>CurrUnit</vt:lpstr>
      <vt:lpstr>DA</vt:lpstr>
      <vt:lpstr>date_Start</vt:lpstr>
      <vt:lpstr>date_Valuation</vt:lpstr>
      <vt:lpstr>DaysInPeriod</vt:lpstr>
      <vt:lpstr>Debt_b</vt:lpstr>
      <vt:lpstr>EBIT</vt:lpstr>
      <vt:lpstr>FAgroup</vt:lpstr>
      <vt:lpstr>GAHeadcount</vt:lpstr>
      <vt:lpstr>Interest</vt:lpstr>
      <vt:lpstr>LTDebtReceived</vt:lpstr>
      <vt:lpstr>LTDebtRepaid</vt:lpstr>
      <vt:lpstr>LTInterestRate</vt:lpstr>
      <vt:lpstr>Machinery_and_equipment</vt:lpstr>
      <vt:lpstr>MedicalInsuranceTax</vt:lpstr>
      <vt:lpstr>MonthInPeriod</vt:lpstr>
      <vt:lpstr>NameOfPeriod</vt:lpstr>
      <vt:lpstr>NonDeductExpShare</vt:lpstr>
      <vt:lpstr>OilPipesMaxSales</vt:lpstr>
      <vt:lpstr>OilPipesPrice</vt:lpstr>
      <vt:lpstr>OilPipesPriceGrRate</vt:lpstr>
      <vt:lpstr>OilPipesSalesGrRate</vt:lpstr>
      <vt:lpstr>OperHeadcount</vt:lpstr>
      <vt:lpstr>OpEx</vt:lpstr>
      <vt:lpstr>Other</vt:lpstr>
      <vt:lpstr>PensionFundBaseSalary</vt:lpstr>
      <vt:lpstr>PensionFundBaseTax</vt:lpstr>
      <vt:lpstr>PensionFundCoeff</vt:lpstr>
      <vt:lpstr>PensionFundExcessTax</vt:lpstr>
      <vt:lpstr>PPI</vt:lpstr>
      <vt:lpstr>Profit_tax</vt:lpstr>
      <vt:lpstr>ProfitTaxRate</vt:lpstr>
      <vt:lpstr>PropTaxRate</vt:lpstr>
      <vt:lpstr>Revenue</vt:lpstr>
      <vt:lpstr>RolledMaxSales</vt:lpstr>
      <vt:lpstr>RolledMetalPriceGrRate</vt:lpstr>
      <vt:lpstr>RolledPrice</vt:lpstr>
      <vt:lpstr>RolledSalesGrRateGrRate</vt:lpstr>
      <vt:lpstr>SellingHeadcount</vt:lpstr>
      <vt:lpstr>SGA</vt:lpstr>
      <vt:lpstr>SocialInsuranceBaseSalary</vt:lpstr>
      <vt:lpstr>SocialInsuranceBaseTax</vt:lpstr>
      <vt:lpstr>SocialInsuranceExcessTax</vt:lpstr>
      <vt:lpstr>STInterestRate</vt:lpstr>
      <vt:lpstr>StripPrice</vt:lpstr>
      <vt:lpstr>StripPriceGrRate</vt:lpstr>
      <vt:lpstr>TargetCash</vt:lpstr>
      <vt:lpstr>Tf</vt:lpstr>
      <vt:lpstr>Transport</vt:lpstr>
      <vt:lpstr>USDAvgRate</vt:lpstr>
      <vt:lpstr>USDEndRate</vt:lpstr>
      <vt:lpstr>VATPayableDays</vt:lpstr>
      <vt:lpstr>VATReceivableDays</vt:lpstr>
      <vt:lpstr>VATTaxRate</vt:lpstr>
      <vt:lpstr>W1AdMatPerU</vt:lpstr>
      <vt:lpstr>W1ElectrPerU</vt:lpstr>
      <vt:lpstr>W1OilPipesCapacity</vt:lpstr>
      <vt:lpstr>W1OperHeadcount</vt:lpstr>
      <vt:lpstr>W1OtherPerU</vt:lpstr>
      <vt:lpstr>W1RMPerU</vt:lpstr>
      <vt:lpstr>W1StripRatio</vt:lpstr>
      <vt:lpstr>W1WaterPipesCapacity</vt:lpstr>
      <vt:lpstr>W2AdMatPerU</vt:lpstr>
      <vt:lpstr>W2ElectrPerU</vt:lpstr>
      <vt:lpstr>W2OilPipesCapacity</vt:lpstr>
      <vt:lpstr>W2OperHeadcount</vt:lpstr>
      <vt:lpstr>W2OtherPerU</vt:lpstr>
      <vt:lpstr>W2RMPerU</vt:lpstr>
      <vt:lpstr>W2StripRatio</vt:lpstr>
      <vt:lpstr>W3AdMatPerU</vt:lpstr>
      <vt:lpstr>W3BilletRatio</vt:lpstr>
      <vt:lpstr>W3ElectrPerU</vt:lpstr>
      <vt:lpstr>W3OperHeadcount</vt:lpstr>
      <vt:lpstr>W3OtherPerU</vt:lpstr>
      <vt:lpstr>W3RMPerU</vt:lpstr>
      <vt:lpstr>W3RolledCapacity</vt:lpstr>
      <vt:lpstr>WaterPipesMaxSales</vt:lpstr>
      <vt:lpstr>WaterPipesPrice</vt:lpstr>
      <vt:lpstr>WaterPipesPriceGrRate</vt:lpstr>
      <vt:lpstr>WaterPipesSalesGrRate</vt:lpstr>
      <vt:lpstr>WC_change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2018-01-23T15:14:30Z</dcterms:created>
  <dcterms:modified xsi:type="dcterms:W3CDTF">2022-12-13T17:28:30Z</dcterms:modified>
</cp:coreProperties>
</file>