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A35" i="1"/>
  <c r="A34" i="1"/>
  <c r="C33" i="1"/>
  <c r="C35" i="1"/>
  <c r="C15" i="1" l="1"/>
  <c r="C23" i="1" l="1"/>
  <c r="C22" i="1"/>
  <c r="D25" i="1"/>
  <c r="D33" i="1"/>
  <c r="D31" i="1"/>
  <c r="D30" i="1"/>
  <c r="D29" i="1"/>
  <c r="D28" i="1"/>
  <c r="C25" i="1"/>
  <c r="C9" i="1"/>
  <c r="C30" i="1"/>
  <c r="C29" i="1"/>
  <c r="C28" i="1"/>
  <c r="C6" i="1"/>
  <c r="C27" i="1"/>
  <c r="C4" i="1" l="1"/>
  <c r="C5" i="1"/>
  <c r="C3" i="1" l="1"/>
  <c r="C2" i="1" l="1"/>
  <c r="C20" i="1" l="1"/>
  <c r="C19" i="1"/>
  <c r="C18" i="1"/>
  <c r="C17" i="1"/>
  <c r="C16" i="1"/>
  <c r="B16" i="1"/>
  <c r="C14" i="1" l="1"/>
  <c r="B15" i="1"/>
  <c r="B14" i="1"/>
  <c r="C12" i="1"/>
  <c r="B13" i="1" l="1"/>
  <c r="B12" i="1"/>
  <c r="B8" i="1" l="1"/>
  <c r="C8" i="1" s="1"/>
  <c r="B7" i="1"/>
  <c r="C7" i="1" s="1"/>
  <c r="B6" i="1"/>
  <c r="B5" i="1"/>
  <c r="B3" i="1"/>
  <c r="B2" i="1"/>
  <c r="B9" i="1" l="1"/>
  <c r="C11" i="1" s="1"/>
  <c r="C10" i="1" l="1"/>
</calcChain>
</file>

<file path=xl/sharedStrings.xml><?xml version="1.0" encoding="utf-8"?>
<sst xmlns="http://schemas.openxmlformats.org/spreadsheetml/2006/main" count="26" uniqueCount="26">
  <si>
    <t>Задание 1</t>
  </si>
  <si>
    <t xml:space="preserve">Вариант </t>
  </si>
  <si>
    <t>Задание 2</t>
  </si>
  <si>
    <t>Задание 3</t>
  </si>
  <si>
    <t xml:space="preserve">Всего 12 карандашей. из них можно создать С³₁₂=12!/3!*9!=12*11*10/6= =220 
аналогично для синих 5!\3!*2!=10                   
 для красных 4!/3!1!=4                   
 для зеленых  =1 P=(10+4+1)/220=15/220=3/44  
 все разных цветов  
 P=(5*4*3)/220=6/22=3/11
 2 синих и 1 зеленый 
 5!/2!*3!=10   
 3!/1!2!=3 10*3/220=3/22 
 ответ а) 3/44          б) 3/11          в) 3/22
Всего 12 карандашей. из них можно создать С³₁₂=12!/3!*9!=12*11*10/6=&lt;br /&gt;=220&lt;br /&gt;аналогично для синих 5!\3!*2!=10&lt;br /&gt;                     для красных 4!/3!1!=4&lt;br /&gt;                     для зеленых  =1&lt;br /&gt;
P=(10+4+1)/220=15/220=3/44 
&lt;br /&gt;все разных цветов &lt;br /&gt;P=(5*4*3)/220=6/22=3/11&lt;br /&gt;2 синих и 1 зеленый&lt;br /&gt;5!/2!*3!=10   3!/1!2!=3&lt;br /&gt;10*3/220=3/22&lt;br /&gt;ответ а) 3/44&lt;br /&gt;           б) 3/11&lt;br /&gt;           в) 3/22
</t>
  </si>
  <si>
    <t>Синие</t>
  </si>
  <si>
    <t>Красные</t>
  </si>
  <si>
    <t>Зеленые</t>
  </si>
  <si>
    <t>все одного цвета</t>
  </si>
  <si>
    <t>все разных цветов</t>
  </si>
  <si>
    <t>среди них 1 синий и 2 красных карандаша.</t>
  </si>
  <si>
    <t>Задание 4</t>
  </si>
  <si>
    <t>дано</t>
  </si>
  <si>
    <t>№</t>
  </si>
  <si>
    <t>ответы</t>
  </si>
  <si>
    <t>описание</t>
  </si>
  <si>
    <t>вероятность того, что 2-й шар окажется белым</t>
  </si>
  <si>
    <t>Задание 5</t>
  </si>
  <si>
    <t>вероятность того, что вытащится стандартная деталь</t>
  </si>
  <si>
    <t>вероятность того, что вытащится стандартная деталь из 2 цеха</t>
  </si>
  <si>
    <t>Задание 6</t>
  </si>
  <si>
    <t>a=[np]</t>
  </si>
  <si>
    <t>вероятность</t>
  </si>
  <si>
    <t>Задание 7</t>
  </si>
  <si>
    <t>черный</t>
  </si>
  <si>
    <t>белый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</si>
</sst>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zoomScaleNormal="100" workbookViewId="0">
      <selection activeCell="C4" sqref="C4"/>
    </sheetView>
  </sheetViews>
  <sheetFormatPr defaultRowHeight="15" x14ac:dyDescent="0.25"/>
  <cols>
    <col min="1" max="1" width="20.85546875" style="1" customWidth="1"/>
    <col min="2" max="2" width="16.42578125" style="1" customWidth="1"/>
    <col min="3" max="3" width="63.140625" style="1" customWidth="1"/>
    <col min="4" max="4" width="60.42578125" style="1" bestFit="1" customWidth="1"/>
    <col min="5" max="16384" width="9.140625" style="1"/>
  </cols>
  <sheetData>
    <row r="1" spans="1:9" x14ac:dyDescent="0.25">
      <c r="A1" s="1" t="s">
        <v>13</v>
      </c>
      <c r="B1" s="2" t="s">
        <v>12</v>
      </c>
      <c r="C1" s="2" t="s">
        <v>14</v>
      </c>
      <c r="D1" s="2" t="s">
        <v>15</v>
      </c>
    </row>
    <row r="2" spans="1:9" x14ac:dyDescent="0.25">
      <c r="A2" s="5" t="s">
        <v>0</v>
      </c>
      <c r="B2" s="3">
        <f>5+I2</f>
        <v>17</v>
      </c>
      <c r="C2" s="3">
        <f>FACT(B2)</f>
        <v>355687428096000</v>
      </c>
      <c r="D2" s="2"/>
      <c r="H2" s="1" t="s">
        <v>1</v>
      </c>
      <c r="I2" s="1">
        <v>12</v>
      </c>
    </row>
    <row r="3" spans="1:9" x14ac:dyDescent="0.25">
      <c r="A3" s="5" t="s">
        <v>2</v>
      </c>
      <c r="B3" s="3">
        <f>5+I2</f>
        <v>17</v>
      </c>
      <c r="C3" s="2">
        <f>PERMUT(31,5)</f>
        <v>20389320</v>
      </c>
      <c r="D3" s="2"/>
    </row>
    <row r="4" spans="1:9" x14ac:dyDescent="0.25">
      <c r="A4" s="6"/>
      <c r="B4" s="3">
        <v>17</v>
      </c>
      <c r="C4" s="2">
        <f>PERMUT(B4,2)</f>
        <v>272</v>
      </c>
      <c r="D4" s="2" t="s">
        <v>25</v>
      </c>
    </row>
    <row r="5" spans="1:9" x14ac:dyDescent="0.25">
      <c r="A5" s="6"/>
      <c r="B5" s="2">
        <f>2+I2</f>
        <v>14</v>
      </c>
      <c r="C5" s="2">
        <f>PERMUT(B5,3)</f>
        <v>2184</v>
      </c>
      <c r="D5" s="2" t="s">
        <v>24</v>
      </c>
    </row>
    <row r="6" spans="1:9" x14ac:dyDescent="0.25">
      <c r="A6" s="7" t="s">
        <v>3</v>
      </c>
      <c r="B6" s="2">
        <f>3+I2</f>
        <v>15</v>
      </c>
      <c r="C6" s="2">
        <f>FACT(B6)/(FACT(3)*FACT(B6-3))</f>
        <v>455</v>
      </c>
      <c r="D6" s="2" t="s">
        <v>5</v>
      </c>
    </row>
    <row r="7" spans="1:9" x14ac:dyDescent="0.25">
      <c r="A7" s="7"/>
      <c r="B7" s="2">
        <f>2+I2</f>
        <v>14</v>
      </c>
      <c r="C7" s="2">
        <f t="shared" ref="C7:C8" si="0">FACT(B7)/(FACT(3)*FACT(B7-3))</f>
        <v>364</v>
      </c>
      <c r="D7" s="2" t="s">
        <v>6</v>
      </c>
    </row>
    <row r="8" spans="1:9" x14ac:dyDescent="0.25">
      <c r="A8" s="7"/>
      <c r="B8" s="2">
        <f>2*I2</f>
        <v>24</v>
      </c>
      <c r="C8" s="2">
        <f t="shared" si="0"/>
        <v>2024</v>
      </c>
      <c r="D8" s="2" t="s">
        <v>7</v>
      </c>
    </row>
    <row r="9" spans="1:9" x14ac:dyDescent="0.25">
      <c r="A9" s="7"/>
      <c r="B9" s="2">
        <f>SUM(B6:B8)</f>
        <v>53</v>
      </c>
      <c r="C9" s="3">
        <f>FACT(B9)/(FACT(3)*FACT(B9-3))</f>
        <v>23425.999999999993</v>
      </c>
      <c r="D9" s="2" t="s">
        <v>8</v>
      </c>
    </row>
    <row r="10" spans="1:9" x14ac:dyDescent="0.25">
      <c r="A10" s="7"/>
      <c r="B10" s="2"/>
      <c r="C10" s="4">
        <f>(B6*B7*B8)/C9</f>
        <v>0.21514556475710755</v>
      </c>
      <c r="D10" s="2" t="s">
        <v>9</v>
      </c>
    </row>
    <row r="11" spans="1:9" x14ac:dyDescent="0.25">
      <c r="A11" s="7"/>
      <c r="B11" s="2"/>
      <c r="C11" s="2">
        <f>(FACT(B6)/(FACT(1)*FACT(B6-1)))*(FACT(B7)/FACT(2)*FACT(B7-2))/C9</f>
        <v>1.3369292976841736E+16</v>
      </c>
      <c r="D11" s="2" t="s">
        <v>10</v>
      </c>
    </row>
    <row r="12" spans="1:9" x14ac:dyDescent="0.25">
      <c r="A12" s="7" t="s">
        <v>11</v>
      </c>
      <c r="B12" s="2">
        <f>I2+3</f>
        <v>15</v>
      </c>
      <c r="C12" s="2">
        <f>B12*100/(B13-1+B12)</f>
        <v>46.875</v>
      </c>
      <c r="D12" s="2" t="s">
        <v>16</v>
      </c>
    </row>
    <row r="13" spans="1:9" x14ac:dyDescent="0.25">
      <c r="A13" s="2"/>
      <c r="B13" s="2">
        <f>I2+6</f>
        <v>18</v>
      </c>
      <c r="C13" s="2"/>
      <c r="D13" s="2"/>
    </row>
    <row r="14" spans="1:9" x14ac:dyDescent="0.25">
      <c r="A14" s="2" t="s">
        <v>17</v>
      </c>
      <c r="B14" s="2">
        <f>I2*10/100</f>
        <v>1.2</v>
      </c>
      <c r="C14" s="2">
        <f>B14*0.9+B15*0.95</f>
        <v>0.89000000000000012</v>
      </c>
      <c r="D14" s="2" t="s">
        <v>18</v>
      </c>
    </row>
    <row r="15" spans="1:9" x14ac:dyDescent="0.25">
      <c r="A15" s="2"/>
      <c r="B15" s="2">
        <f>(100-I2*10)/100</f>
        <v>-0.2</v>
      </c>
      <c r="C15" s="2">
        <f>B15*0.95/C14</f>
        <v>-0.2134831460674157</v>
      </c>
      <c r="D15" s="2" t="s">
        <v>19</v>
      </c>
    </row>
    <row r="16" spans="1:9" x14ac:dyDescent="0.25">
      <c r="A16" s="2" t="s">
        <v>20</v>
      </c>
      <c r="B16" s="2">
        <f>I2*10000</f>
        <v>120000</v>
      </c>
      <c r="C16" s="2">
        <f>B16*0.002</f>
        <v>240</v>
      </c>
      <c r="D16" s="2" t="s">
        <v>21</v>
      </c>
    </row>
    <row r="17" spans="1:4" x14ac:dyDescent="0.25">
      <c r="A17" s="2"/>
      <c r="B17" s="2"/>
      <c r="C17" s="2">
        <f>POISSON(I2,C16, TRUE)</f>
        <v>4.7173635366016368E-85</v>
      </c>
      <c r="D17" s="2" t="s">
        <v>22</v>
      </c>
    </row>
    <row r="18" spans="1:4" x14ac:dyDescent="0.25">
      <c r="A18" s="2" t="s">
        <v>23</v>
      </c>
      <c r="B18" s="1">
        <v>0.1</v>
      </c>
      <c r="C18" s="1">
        <f>I2+3</f>
        <v>15</v>
      </c>
    </row>
    <row r="19" spans="1:4" x14ac:dyDescent="0.25">
      <c r="C19" s="1">
        <f>(FACT(C$18)/(FACT(0)*FACT(C$18-0))*0.1^0*0.9^3)</f>
        <v>0.72900000000000009</v>
      </c>
    </row>
    <row r="20" spans="1:4" x14ac:dyDescent="0.25">
      <c r="C20" s="8">
        <f>(FACT(C$18)/(FACT(1)*FACT(C$18-1))*0.1^1*0.9^(3-1))</f>
        <v>1.2150000000000001</v>
      </c>
    </row>
    <row r="22" spans="1:4" x14ac:dyDescent="0.25">
      <c r="C22" s="1">
        <f>15*91</f>
        <v>1365</v>
      </c>
    </row>
    <row r="23" spans="1:4" x14ac:dyDescent="0.25">
      <c r="C23" s="1">
        <f>C22/C27</f>
        <v>5.8268590455049951E-2</v>
      </c>
    </row>
    <row r="25" spans="1:4" x14ac:dyDescent="0.25">
      <c r="C25" s="1">
        <f>COMBIN(14,3)</f>
        <v>364</v>
      </c>
      <c r="D25" s="1">
        <f>COMBIN(14,2)</f>
        <v>91</v>
      </c>
    </row>
    <row r="27" spans="1:4" x14ac:dyDescent="0.25">
      <c r="C27" s="1">
        <f>COMBIN(53,3)</f>
        <v>23425.999999999996</v>
      </c>
    </row>
    <row r="28" spans="1:4" x14ac:dyDescent="0.25">
      <c r="C28" s="1">
        <f>COMBIN(15,3)</f>
        <v>455.00000000000006</v>
      </c>
      <c r="D28" s="1">
        <f>COMBIN(15,1)</f>
        <v>15</v>
      </c>
    </row>
    <row r="29" spans="1:4" x14ac:dyDescent="0.25">
      <c r="C29" s="1">
        <f>COMBIN(14,3)</f>
        <v>364</v>
      </c>
      <c r="D29" s="1">
        <f>COMBIN(14,1)</f>
        <v>14</v>
      </c>
    </row>
    <row r="30" spans="1:4" x14ac:dyDescent="0.25">
      <c r="C30" s="1">
        <f>COMBIN(24,3)</f>
        <v>2024.0000000000002</v>
      </c>
      <c r="D30" s="1">
        <f>COMBIN(24,1)</f>
        <v>24</v>
      </c>
    </row>
    <row r="31" spans="1:4" x14ac:dyDescent="0.25">
      <c r="D31" s="1">
        <f>D28*D29*D30</f>
        <v>5040</v>
      </c>
    </row>
    <row r="33" spans="1:4" x14ac:dyDescent="0.25">
      <c r="C33" s="1">
        <f>_xlfn.POISSON.DIST(4,3, TRUE)</f>
        <v>0.81526324452377208</v>
      </c>
      <c r="D33" s="1">
        <f>D31/C27</f>
        <v>0.21514556475710753</v>
      </c>
    </row>
    <row r="34" spans="1:4" x14ac:dyDescent="0.25">
      <c r="A34" s="1">
        <f>10000*12</f>
        <v>120000</v>
      </c>
      <c r="C34" s="1">
        <f>_xlfn.POISSON.DIST(12,A35, TRUE)</f>
        <v>4.7173635366016368E-85</v>
      </c>
    </row>
    <row r="35" spans="1:4" x14ac:dyDescent="0.25">
      <c r="A35" s="1">
        <f>A34*0.002</f>
        <v>240</v>
      </c>
      <c r="C35" s="1">
        <f>(2024+364+455)/23426</f>
        <v>0.12136088107231281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workbookViewId="0">
      <selection activeCell="M42" sqref="M42"/>
    </sheetView>
  </sheetViews>
  <sheetFormatPr defaultRowHeight="15" x14ac:dyDescent="0.25"/>
  <sheetData>
    <row r="1" spans="1:19" x14ac:dyDescent="0.25">
      <c r="A1" s="9" t="s">
        <v>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</row>
    <row r="4" spans="1:19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</row>
    <row r="5" spans="1:19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spans="1:19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</row>
    <row r="7" spans="1:19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</row>
    <row r="8" spans="1:19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</row>
    <row r="9" spans="1:19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</row>
    <row r="10" spans="1:19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</row>
    <row r="11" spans="1:19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</row>
    <row r="12" spans="1:19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</row>
    <row r="13" spans="1:19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</row>
    <row r="14" spans="1:19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</row>
    <row r="15" spans="1:19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</row>
    <row r="16" spans="1:19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 spans="1:19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</row>
    <row r="18" spans="1:19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</row>
    <row r="19" spans="1:19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 spans="1:19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r="21" spans="1:19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</row>
    <row r="22" spans="1:19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</row>
    <row r="23" spans="1:19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</row>
    <row r="24" spans="1:19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</row>
    <row r="25" spans="1:19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</row>
    <row r="26" spans="1:19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</row>
    <row r="27" spans="1:19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</row>
    <row r="28" spans="1:19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</row>
    <row r="29" spans="1:19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</row>
    <row r="30" spans="1:19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</row>
    <row r="31" spans="1:19" x14ac:dyDescent="0.2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</row>
    <row r="32" spans="1:19" x14ac:dyDescent="0.2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</row>
    <row r="33" spans="1:19" x14ac:dyDescent="0.2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</row>
    <row r="34" spans="1:19" x14ac:dyDescent="0.2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</row>
    <row r="35" spans="1:19" x14ac:dyDescent="0.2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</row>
    <row r="36" spans="1:19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</row>
    <row r="37" spans="1:19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</row>
    <row r="38" spans="1:19" x14ac:dyDescent="0.2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</row>
    <row r="39" spans="1:19" x14ac:dyDescent="0.2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</row>
    <row r="40" spans="1:19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</row>
    <row r="41" spans="1:19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</row>
  </sheetData>
  <mergeCells count="1">
    <mergeCell ref="A1:S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2021-08-31T19:05:40Z</dcterms:modified>
</cp:coreProperties>
</file>