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46" i="1" l="1"/>
  <c r="J36" i="1" l="1"/>
  <c r="J35" i="1"/>
  <c r="J37" i="1" l="1"/>
  <c r="J41" i="1" s="1"/>
  <c r="J42" i="1"/>
  <c r="J44" i="1" l="1"/>
  <c r="J39" i="1"/>
  <c r="J45" i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<sst xmlns="http://schemas.openxmlformats.org/spreadsheetml/2006/main" count="117" uniqueCount="100">
  <si>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</si>
  <si>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</si>
  <si>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</si>
  <si>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</si>
  <si>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</si>
  <si>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</si>
  <si>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</si>
  <si>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</si>
  <si>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</si>
  <si>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</si>
  <si>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</si>
  <si>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</si>
  <si>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</si>
  <si>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</si>
  <si>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</si>
  <si>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</si>
  <si>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</si>
  <si>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</si>
  <si>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</si>
  <si>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</si>
  <si>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</si>
  <si>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</si>
  <si>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</si>
  <si>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</si>
  <si>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</si>
  <si>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</si>
  <si>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</si>
  <si>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</si>
  <si>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</si>
  <si>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</si>
  <si>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</si>
  <si>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</si>
  <si>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</si>
  <si>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</si>
  <si>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</si>
  <si>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</si>
  <si>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</si>
  <si>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</si>
  <si>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</si>
  <si>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</si>
  <si>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</si>
  <si>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</si>
  <si>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</si>
  <si>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</si>
  <si>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</si>
  <si>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</si>
  <si>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</si>
  <si>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</si>
  <si>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</si>
  <si>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</si>
  <si>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</si>
  <si>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</si>
  <si>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</si>
  <si>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</si>
  <si>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</si>
  <si>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</si>
  <si>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</si>
  <si>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</si>
  <si>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</si>
  <si>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</si>
  <si>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</si>
  <si>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</si>
  <si>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</si>
  <si>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</si>
  <si>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</si>
  <si>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</si>
  <si>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</si>
  <si>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</si>
  <si>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</si>
  <si>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</si>
  <si>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</si>
  <si>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</si>
  <si>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</si>
  <si>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</si>
  <si>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</si>
  <si>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</si>
  <si>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</si>
  <si>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</si>
  <si>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</si>
  <si>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</si>
  <si>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</si>
  <si>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</si>
  <si>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</si>
  <si>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</si>
  <si>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</si>
  <si>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</si>
  <si>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</si>
  <si>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</si>
  <si>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</si>
  <si>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</si>
  <si>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</si>
  <si>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</si>
  <si>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</si>
  <si>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</si>
  <si>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</si>
  <si>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</si>
  <si>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</si>
  <si>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СРЭС _______________________________________________________ Денисенко А.В.																																																																																										</t>
  </si>
  <si>
    <t xml:space="preserve">Объект - Внедрение АСКУЭ в  ТП-1633 СРЭС      </t>
  </si>
  <si>
    <t>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</si>
</sst>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92" t="s">
        <v>12</v>
      </c>
      <c r="M4" s="93"/>
      <c r="N4" s="93"/>
      <c r="O4" s="94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92" t="s">
        <v>33</v>
      </c>
      <c r="M5" s="93"/>
      <c r="N5" s="93"/>
      <c r="O5" s="94"/>
      <c r="P5" s="47"/>
    </row>
    <row r="6" spans="1:16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95" t="s">
        <v>32</v>
      </c>
      <c r="M6" s="96"/>
      <c r="N6" s="96"/>
      <c r="O6" s="97"/>
      <c r="P6" s="47"/>
    </row>
    <row r="7" spans="1:16" s="8" customFormat="1" ht="15" customHeight="1" x14ac:dyDescent="0.2">
      <c r="A7" s="31"/>
      <c r="B7" s="82" t="s">
        <v>53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98" t="s">
        <v>32</v>
      </c>
      <c r="M7" s="99"/>
      <c r="N7" s="99"/>
      <c r="O7" s="100"/>
      <c r="P7" s="47"/>
    </row>
    <row r="8" spans="1:16" s="8" customFormat="1" ht="15" customHeight="1" x14ac:dyDescent="0.2">
      <c r="A8" s="31"/>
      <c r="B8" s="82" t="s">
        <v>54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98" t="s">
        <v>32</v>
      </c>
      <c r="M8" s="99"/>
      <c r="N8" s="99"/>
      <c r="O8" s="100"/>
      <c r="P8" s="47"/>
    </row>
    <row r="9" spans="1:16" s="8" customFormat="1" ht="27.95" customHeight="1" x14ac:dyDescent="0.2">
      <c r="A9" s="31"/>
      <c r="B9" s="82" t="s">
        <v>55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101"/>
      <c r="M9" s="99"/>
      <c r="N9" s="99"/>
      <c r="O9" s="100"/>
      <c r="P9" s="47"/>
    </row>
    <row r="10" spans="1:16" s="8" customFormat="1" ht="15" customHeight="1" x14ac:dyDescent="0.2">
      <c r="A10" s="31"/>
      <c r="B10" s="82" t="s">
        <v>98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92"/>
      <c r="M11" s="93"/>
      <c r="N11" s="93"/>
      <c r="O11" s="94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92" t="s">
        <v>56</v>
      </c>
      <c r="M12" s="93"/>
      <c r="N12" s="93"/>
      <c r="O12" s="94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92" t="s">
        <v>57</v>
      </c>
      <c r="M13" s="93"/>
      <c r="N13" s="93"/>
      <c r="O13" s="94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92"/>
      <c r="M14" s="93"/>
      <c r="N14" s="93"/>
      <c r="O14" s="94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104" t="s">
        <v>25</v>
      </c>
      <c r="I16" s="104"/>
      <c r="J16" s="104" t="s">
        <v>24</v>
      </c>
      <c r="K16" s="105"/>
      <c r="L16" s="102" t="s">
        <v>20</v>
      </c>
      <c r="M16" s="108"/>
      <c r="N16" s="108"/>
      <c r="O16" s="109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104"/>
      <c r="I17" s="104"/>
      <c r="J17" s="105"/>
      <c r="K17" s="105"/>
      <c r="L17" s="106" t="s">
        <v>21</v>
      </c>
      <c r="M17" s="107"/>
      <c r="N17" s="106" t="s">
        <v>22</v>
      </c>
      <c r="O17" s="107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102" t="s">
        <v>99</v>
      </c>
      <c r="I18" s="103"/>
      <c r="J18" s="102" t="s">
        <v>96</v>
      </c>
      <c r="K18" s="103"/>
      <c r="L18" s="102" t="s">
        <v>94</v>
      </c>
      <c r="M18" s="103"/>
      <c r="N18" s="102" t="s">
        <v>96</v>
      </c>
      <c r="O18" s="103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2"/>
      <c r="B25" s="56" t="s">
        <v>26</v>
      </c>
      <c r="C25" s="61"/>
      <c r="D25" s="57"/>
      <c r="E25" s="55"/>
      <c r="F25" s="58"/>
      <c r="G25" s="58"/>
      <c r="H25" s="56" t="s">
        <v>95</v>
      </c>
      <c r="I25" s="63">
        <f>J46/1000</f>
        <v>30.097480000000001</v>
      </c>
      <c r="J25" s="60" t="s">
        <v>60</v>
      </c>
      <c r="K25" s="58"/>
      <c r="L25" s="58"/>
      <c r="M25" s="59"/>
      <c r="N25" s="59"/>
      <c r="O25" s="60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68" t="s">
        <v>89</v>
      </c>
      <c r="I26" s="69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68" t="s">
        <v>91</v>
      </c>
      <c r="I27" s="69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4"/>
    </row>
    <row r="29" spans="1:16" ht="15" customHeight="1" x14ac:dyDescent="0.2">
      <c r="A29" s="74" t="s">
        <v>0</v>
      </c>
      <c r="B29" s="76" t="s">
        <v>34</v>
      </c>
      <c r="C29" s="73" t="s">
        <v>1</v>
      </c>
      <c r="D29" s="72" t="s">
        <v>2</v>
      </c>
      <c r="E29" s="72" t="s">
        <v>3</v>
      </c>
      <c r="F29" s="88" t="s">
        <v>27</v>
      </c>
      <c r="G29" s="89"/>
      <c r="H29" s="89"/>
      <c r="I29" s="89"/>
      <c r="J29" s="88" t="s">
        <v>28</v>
      </c>
      <c r="K29" s="89"/>
      <c r="L29" s="89"/>
      <c r="M29" s="89"/>
      <c r="N29" s="73" t="s">
        <v>29</v>
      </c>
      <c r="O29" s="86" t="s">
        <v>30</v>
      </c>
    </row>
    <row r="30" spans="1:16" ht="15" customHeight="1" x14ac:dyDescent="0.2">
      <c r="A30" s="74"/>
      <c r="B30" s="77"/>
      <c r="C30" s="78"/>
      <c r="D30" s="72"/>
      <c r="E30" s="72"/>
      <c r="F30" s="72" t="s">
        <v>4</v>
      </c>
      <c r="G30" s="88" t="s">
        <v>5</v>
      </c>
      <c r="H30" s="89"/>
      <c r="I30" s="89"/>
      <c r="J30" s="72" t="s">
        <v>4</v>
      </c>
      <c r="K30" s="88" t="s">
        <v>5</v>
      </c>
      <c r="L30" s="89"/>
      <c r="M30" s="89"/>
      <c r="N30" s="78"/>
      <c r="O30" s="87"/>
    </row>
    <row r="31" spans="1:16" ht="15" customHeight="1" x14ac:dyDescent="0.2">
      <c r="A31" s="74"/>
      <c r="B31" s="77"/>
      <c r="C31" s="78"/>
      <c r="D31" s="72"/>
      <c r="E31" s="72"/>
      <c r="F31" s="72"/>
      <c r="G31" s="72" t="s">
        <v>6</v>
      </c>
      <c r="H31" s="72" t="s">
        <v>8</v>
      </c>
      <c r="I31" s="73" t="s">
        <v>7</v>
      </c>
      <c r="J31" s="72"/>
      <c r="K31" s="72" t="s">
        <v>6</v>
      </c>
      <c r="L31" s="72" t="s">
        <v>8</v>
      </c>
      <c r="M31" s="90" t="s">
        <v>7</v>
      </c>
      <c r="N31" s="78"/>
      <c r="O31" s="87"/>
    </row>
    <row r="32" spans="1:16" ht="12.75" customHeight="1" x14ac:dyDescent="0.2">
      <c r="A32" s="75"/>
      <c r="B32" s="77"/>
      <c r="C32" s="78"/>
      <c r="D32" s="73"/>
      <c r="E32" s="73"/>
      <c r="F32" s="73"/>
      <c r="G32" s="73"/>
      <c r="H32" s="73"/>
      <c r="I32" s="78"/>
      <c r="J32" s="73"/>
      <c r="K32" s="73"/>
      <c r="L32" s="73"/>
      <c r="M32" s="91"/>
      <c r="N32" s="78"/>
      <c r="O32" s="87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83" t="s">
        <v>35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22</v>
      </c>
      <c r="F35" s="39">
        <v>886.07</v>
      </c>
      <c r="G35" s="40"/>
      <c r="H35" s="40"/>
      <c r="I35" s="40"/>
      <c r="J35" s="39">
        <f>E35*F35</f>
        <v>19493.54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5</v>
      </c>
      <c r="F36" s="39">
        <v>1177.95</v>
      </c>
      <c r="G36" s="40"/>
      <c r="H36" s="40"/>
      <c r="I36" s="40"/>
      <c r="J36" s="39">
        <f>E36*F36</f>
        <v>5889.75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9" t="s">
        <v>43</v>
      </c>
      <c r="B37" s="71"/>
      <c r="C37" s="71"/>
      <c r="D37" s="71"/>
      <c r="E37" s="71"/>
      <c r="F37" s="71"/>
      <c r="G37" s="71"/>
      <c r="H37" s="71"/>
      <c r="I37" s="71"/>
      <c r="J37" s="50">
        <f>J35+J36</f>
        <v>25383.29</v>
      </c>
      <c r="K37" s="40"/>
      <c r="L37" s="40"/>
      <c r="M37" s="40"/>
      <c r="N37" s="40"/>
      <c r="O37" s="40"/>
    </row>
    <row r="38" spans="1:15" x14ac:dyDescent="0.2">
      <c r="A38" s="84" t="s">
        <v>44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</row>
    <row r="39" spans="1:15" x14ac:dyDescent="0.2">
      <c r="A39" s="70" t="s">
        <v>45</v>
      </c>
      <c r="B39" s="71"/>
      <c r="C39" s="71"/>
      <c r="D39" s="71"/>
      <c r="E39" s="71"/>
      <c r="F39" s="71"/>
      <c r="G39" s="71"/>
      <c r="H39" s="71"/>
      <c r="I39" s="71"/>
      <c r="J39" s="40">
        <f>J37</f>
        <v>25383.29</v>
      </c>
      <c r="K39" s="40"/>
      <c r="L39" s="40"/>
      <c r="M39" s="40"/>
      <c r="N39" s="40"/>
      <c r="O39" s="40"/>
    </row>
    <row r="40" spans="1:15" x14ac:dyDescent="0.2">
      <c r="A40" s="79" t="s">
        <v>46</v>
      </c>
      <c r="B40" s="71"/>
      <c r="C40" s="71"/>
      <c r="D40" s="71"/>
      <c r="E40" s="71"/>
      <c r="F40" s="71"/>
      <c r="G40" s="71"/>
      <c r="H40" s="71"/>
      <c r="I40" s="71"/>
      <c r="J40" s="40"/>
      <c r="K40" s="40"/>
      <c r="L40" s="40"/>
      <c r="M40" s="40"/>
      <c r="N40" s="40"/>
      <c r="O40" s="40"/>
    </row>
    <row r="41" spans="1:15" x14ac:dyDescent="0.2">
      <c r="A41" s="70" t="s">
        <v>47</v>
      </c>
      <c r="B41" s="71"/>
      <c r="C41" s="71"/>
      <c r="D41" s="71"/>
      <c r="E41" s="71"/>
      <c r="F41" s="71"/>
      <c r="G41" s="71"/>
      <c r="H41" s="71"/>
      <c r="I41" s="71"/>
      <c r="J41" s="40">
        <f>J37</f>
        <v>25383.29</v>
      </c>
      <c r="K41" s="40"/>
      <c r="L41" s="40"/>
      <c r="M41" s="40"/>
      <c r="N41" s="40"/>
      <c r="O41" s="40"/>
    </row>
    <row r="42" spans="1:15" x14ac:dyDescent="0.2">
      <c r="A42" s="70" t="s">
        <v>48</v>
      </c>
      <c r="B42" s="71"/>
      <c r="C42" s="71"/>
      <c r="D42" s="71"/>
      <c r="E42" s="71"/>
      <c r="F42" s="71"/>
      <c r="G42" s="71"/>
      <c r="H42" s="71"/>
      <c r="I42" s="71"/>
      <c r="J42" s="40">
        <f>J37</f>
        <v>25383.29</v>
      </c>
      <c r="K42" s="40"/>
      <c r="L42" s="40"/>
      <c r="M42" s="40"/>
      <c r="N42" s="40"/>
      <c r="O42" s="40"/>
    </row>
    <row r="43" spans="1:15" x14ac:dyDescent="0.2">
      <c r="A43" s="70" t="s">
        <v>49</v>
      </c>
      <c r="B43" s="71"/>
      <c r="C43" s="71"/>
      <c r="D43" s="71"/>
      <c r="E43" s="71"/>
      <c r="F43" s="71"/>
      <c r="G43" s="71"/>
      <c r="H43" s="71"/>
      <c r="I43" s="71"/>
      <c r="J43" s="40"/>
      <c r="K43" s="40"/>
      <c r="L43" s="40"/>
      <c r="M43" s="40"/>
      <c r="N43" s="40"/>
      <c r="O43" s="40"/>
    </row>
    <row r="44" spans="1:15" x14ac:dyDescent="0.2">
      <c r="A44" s="70" t="s">
        <v>50</v>
      </c>
      <c r="B44" s="71"/>
      <c r="C44" s="71"/>
      <c r="D44" s="71"/>
      <c r="E44" s="71"/>
      <c r="F44" s="71"/>
      <c r="G44" s="71"/>
      <c r="H44" s="71"/>
      <c r="I44" s="71"/>
      <c r="J44" s="49">
        <f>J37*0.9881</f>
        <v>25081.228848999999</v>
      </c>
      <c r="K44" s="40"/>
      <c r="L44" s="40"/>
      <c r="M44" s="40"/>
      <c r="N44" s="40"/>
      <c r="O44" s="40"/>
    </row>
    <row r="45" spans="1:15" x14ac:dyDescent="0.2">
      <c r="A45" s="70" t="s">
        <v>51</v>
      </c>
      <c r="B45" s="71"/>
      <c r="C45" s="71"/>
      <c r="D45" s="71"/>
      <c r="E45" s="71"/>
      <c r="F45" s="71"/>
      <c r="G45" s="71"/>
      <c r="H45" s="71"/>
      <c r="I45" s="71"/>
      <c r="J45" s="49">
        <f>J44*0.2</f>
        <v>5016.2457697999998</v>
      </c>
      <c r="K45" s="40"/>
      <c r="L45" s="40"/>
      <c r="M45" s="40"/>
      <c r="N45" s="40"/>
      <c r="O45" s="40"/>
    </row>
    <row r="46" spans="1:15" x14ac:dyDescent="0.2">
      <c r="A46" s="79" t="s">
        <v>52</v>
      </c>
      <c r="B46" s="71"/>
      <c r="C46" s="71"/>
      <c r="D46" s="71"/>
      <c r="E46" s="71"/>
      <c r="F46" s="71"/>
      <c r="G46" s="71"/>
      <c r="H46" s="71"/>
      <c r="I46" s="71"/>
      <c r="J46" s="50">
        <f>ROUND(J44,2)+ROUND(J45,2)</f>
        <v>30097.48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3" customFormat="1" x14ac:dyDescent="0.2">
      <c r="A63" s="64" t="s">
        <v>97</v>
      </c>
      <c r="B63" s="65"/>
      <c r="C63" s="66"/>
      <c r="D63" s="67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2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2020-07-22T06:08:59Z</cp:lastPrinted>
  <dcterms:created xsi:type="dcterms:W3CDTF">2002-07-24T02:50:49Z</dcterms:created>
  <dcterms:modified xsi:type="dcterms:W3CDTF">2020-07-29T03:14:08Z</dcterms:modified>
</cp:coreProperties>
</file>