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G:\School\TKM\Theme 7\"/>
    </mc:Choice>
  </mc:AlternateContent>
  <xr:revisionPtr revIDLastSave="0" documentId="13_ncr:1_{3D31F061-84AF-417F-9104-1213D06A3BC9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Задание 2" sheetId="1" r:id="rId1"/>
    <sheet name="Задание 3" sheetId="2" r:id="rId2"/>
    <sheet name="Задание 3.1" sheetId="3" r:id="rId3"/>
    <sheet name="Задание 3.2" sheetId="4" r:id="rId4"/>
    <sheet name="Задание 4.1" sheetId="5" r:id="rId5"/>
    <sheet name="Задание 4.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6" l="1"/>
  <c r="E7" i="6" s="1"/>
  <c r="G7" i="6" s="1"/>
  <c r="O2" i="6"/>
  <c r="O4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2" i="5"/>
  <c r="G15" i="5"/>
  <c r="G3" i="5"/>
  <c r="G4" i="5"/>
  <c r="G5" i="5"/>
  <c r="G6" i="5"/>
  <c r="G7" i="5"/>
  <c r="G8" i="5"/>
  <c r="G9" i="5"/>
  <c r="G10" i="5"/>
  <c r="G11" i="5"/>
  <c r="G12" i="5"/>
  <c r="G13" i="5"/>
  <c r="G14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G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2" i="5"/>
  <c r="O3" i="5"/>
  <c r="O2" i="5"/>
  <c r="U1" i="4"/>
  <c r="U3" i="4" s="1"/>
  <c r="R3" i="4"/>
  <c r="R4" i="4"/>
  <c r="R5" i="4"/>
  <c r="R6" i="4"/>
  <c r="R7" i="4"/>
  <c r="R8" i="4"/>
  <c r="R9" i="4"/>
  <c r="R10" i="4"/>
  <c r="R11" i="4"/>
  <c r="R2" i="4"/>
  <c r="Q3" i="4"/>
  <c r="Q4" i="4"/>
  <c r="Q5" i="4"/>
  <c r="Q6" i="4"/>
  <c r="Q7" i="4"/>
  <c r="Q8" i="4"/>
  <c r="Q9" i="4"/>
  <c r="Q10" i="4"/>
  <c r="Q11" i="4"/>
  <c r="Q2" i="4"/>
  <c r="O3" i="4"/>
  <c r="O1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I1" i="4"/>
  <c r="I3" i="4" s="1"/>
  <c r="K3" i="3"/>
  <c r="F3" i="4"/>
  <c r="F4" i="4"/>
  <c r="F5" i="4"/>
  <c r="F6" i="4"/>
  <c r="F7" i="4"/>
  <c r="F8" i="4"/>
  <c r="F9" i="4"/>
  <c r="F10" i="4"/>
  <c r="F11" i="4"/>
  <c r="F2" i="4"/>
  <c r="E3" i="4"/>
  <c r="E4" i="4"/>
  <c r="E5" i="4"/>
  <c r="E6" i="4"/>
  <c r="E7" i="4"/>
  <c r="E8" i="4"/>
  <c r="E9" i="4"/>
  <c r="E10" i="4"/>
  <c r="E11" i="4"/>
  <c r="E2" i="4"/>
  <c r="E2" i="6" l="1"/>
  <c r="G2" i="6" s="1"/>
  <c r="E4" i="6"/>
  <c r="G4" i="6" s="1"/>
  <c r="E3" i="6"/>
  <c r="G3" i="6" s="1"/>
  <c r="D8" i="6"/>
  <c r="D3" i="6"/>
  <c r="D5" i="6"/>
  <c r="E8" i="6"/>
  <c r="G8" i="6" s="1"/>
  <c r="D9" i="6"/>
  <c r="E5" i="6"/>
  <c r="G5" i="6" s="1"/>
  <c r="D6" i="6"/>
  <c r="E9" i="6"/>
  <c r="G9" i="6" s="1"/>
  <c r="D10" i="6"/>
  <c r="D2" i="6"/>
  <c r="D4" i="6"/>
  <c r="E6" i="6"/>
  <c r="G6" i="6" s="1"/>
  <c r="D7" i="6"/>
  <c r="E10" i="6"/>
  <c r="G10" i="6" s="1"/>
  <c r="K1" i="3"/>
  <c r="K2" i="3"/>
  <c r="G2" i="3"/>
  <c r="G11" i="3"/>
  <c r="H11" i="3" s="1"/>
  <c r="H10" i="3"/>
  <c r="G10" i="3"/>
  <c r="G9" i="3"/>
  <c r="H9" i="3" s="1"/>
  <c r="H8" i="3"/>
  <c r="G8" i="3"/>
  <c r="G7" i="3"/>
  <c r="H7" i="3" s="1"/>
  <c r="H6" i="3"/>
  <c r="G6" i="3"/>
  <c r="G5" i="3"/>
  <c r="H5" i="3" s="1"/>
  <c r="H4" i="3"/>
  <c r="G4" i="3"/>
  <c r="G3" i="3"/>
  <c r="H3" i="3" s="1"/>
  <c r="H2" i="3"/>
  <c r="A11" i="3"/>
  <c r="A4" i="3"/>
  <c r="A5" i="3" s="1"/>
  <c r="A6" i="3" s="1"/>
  <c r="A7" i="3" s="1"/>
  <c r="A8" i="3" s="1"/>
  <c r="A9" i="3" s="1"/>
  <c r="A10" i="3" s="1"/>
  <c r="A3" i="3"/>
  <c r="J1" i="2"/>
  <c r="F3" i="2"/>
  <c r="F4" i="2"/>
  <c r="F5" i="2"/>
  <c r="F6" i="2"/>
  <c r="G6" i="2" s="1"/>
  <c r="F7" i="2"/>
  <c r="F8" i="2"/>
  <c r="F9" i="2"/>
  <c r="F10" i="2"/>
  <c r="G10" i="2" s="1"/>
  <c r="F11" i="2"/>
  <c r="F2" i="2"/>
  <c r="A3" i="2"/>
  <c r="A4" i="2" s="1"/>
  <c r="A5" i="2" s="1"/>
  <c r="A6" i="2" s="1"/>
  <c r="A7" i="2" s="1"/>
  <c r="A8" i="2" s="1"/>
  <c r="A9" i="2" s="1"/>
  <c r="A10" i="2" s="1"/>
  <c r="A11" i="2" s="1"/>
  <c r="G11" i="2"/>
  <c r="G9" i="2"/>
  <c r="G8" i="2"/>
  <c r="G7" i="2"/>
  <c r="G5" i="2"/>
  <c r="G4" i="2"/>
  <c r="G3" i="2"/>
  <c r="G2" i="2"/>
  <c r="N1" i="1"/>
  <c r="K3" i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H4" i="6" l="1"/>
  <c r="F4" i="6"/>
  <c r="H10" i="6"/>
  <c r="F10" i="6"/>
  <c r="F5" i="6"/>
  <c r="H5" i="6"/>
  <c r="F8" i="6"/>
  <c r="H8" i="6"/>
  <c r="F3" i="6"/>
  <c r="H3" i="6"/>
  <c r="H2" i="6"/>
  <c r="F2" i="6"/>
  <c r="H7" i="6"/>
  <c r="F7" i="6"/>
  <c r="F6" i="6"/>
  <c r="H6" i="6"/>
  <c r="F9" i="6"/>
  <c r="H9" i="6"/>
  <c r="O4" i="6" l="1"/>
</calcChain>
</file>

<file path=xl/sharedStrings.xml><?xml version="1.0" encoding="utf-8"?>
<sst xmlns="http://schemas.openxmlformats.org/spreadsheetml/2006/main" count="107" uniqueCount="64">
  <si>
    <t>X</t>
  </si>
  <si>
    <t>Y</t>
  </si>
  <si>
    <t>№</t>
  </si>
  <si>
    <t>rx</t>
  </si>
  <si>
    <t>Ранг x</t>
  </si>
  <si>
    <t>Ранг y</t>
  </si>
  <si>
    <t>d</t>
  </si>
  <si>
    <t>d^2</t>
  </si>
  <si>
    <t>rs</t>
  </si>
  <si>
    <t>Зависимость линейная, положительной направленности</t>
  </si>
  <si>
    <t>Профессия</t>
  </si>
  <si>
    <t>профессор</t>
  </si>
  <si>
    <t>врач</t>
  </si>
  <si>
    <t>учитель школы</t>
  </si>
  <si>
    <t>директор магазина</t>
  </si>
  <si>
    <t>бухгалтер</t>
  </si>
  <si>
    <t>банкир</t>
  </si>
  <si>
    <t>водитель</t>
  </si>
  <si>
    <t>журналист</t>
  </si>
  <si>
    <t>ди-джей</t>
  </si>
  <si>
    <t>программист</t>
  </si>
  <si>
    <t>Оценка преподавателя</t>
  </si>
  <si>
    <t>Оценка студента</t>
  </si>
  <si>
    <t>Стаж</t>
  </si>
  <si>
    <t>Время решения</t>
  </si>
  <si>
    <t>Ранг х</t>
  </si>
  <si>
    <t>Ранг у</t>
  </si>
  <si>
    <t>v</t>
  </si>
  <si>
    <t>α</t>
  </si>
  <si>
    <t>t кр</t>
  </si>
  <si>
    <t>t расч</t>
  </si>
  <si>
    <t>t кр &gt; t расч</t>
  </si>
  <si>
    <t>Зависимость линейная, отрицательной направленности</t>
  </si>
  <si>
    <t>xi</t>
  </si>
  <si>
    <t>yi</t>
  </si>
  <si>
    <t>zi</t>
  </si>
  <si>
    <t>d1 = xi - yi</t>
  </si>
  <si>
    <t>d1^2</t>
  </si>
  <si>
    <t>rs1</t>
  </si>
  <si>
    <t>d2 = xi - zi</t>
  </si>
  <si>
    <t>d2^2</t>
  </si>
  <si>
    <t>d3 = yi - zi</t>
  </si>
  <si>
    <t>d3^2</t>
  </si>
  <si>
    <t>t расч &gt; t кр</t>
  </si>
  <si>
    <t>Зависимость нелинейная, направленность неопределенная</t>
  </si>
  <si>
    <t xml:space="preserve">Наиболее согласуются оценки арбитра A и C </t>
  </si>
  <si>
    <t>№ п/п</t>
  </si>
  <si>
    <t>Данные по агрессивности Xagr</t>
  </si>
  <si>
    <t>Данные по IQ Yiq</t>
  </si>
  <si>
    <t>x ср</t>
  </si>
  <si>
    <t>у ср</t>
  </si>
  <si>
    <t>xi - x cp</t>
  </si>
  <si>
    <t>yi - y cp</t>
  </si>
  <si>
    <t>(xi-x cp)^2</t>
  </si>
  <si>
    <t>(yi-y cp)^2</t>
  </si>
  <si>
    <t>rxy</t>
  </si>
  <si>
    <t>(xi - x cp) * (yi - y cp)</t>
  </si>
  <si>
    <t>k</t>
  </si>
  <si>
    <t>P</t>
  </si>
  <si>
    <t>r крит</t>
  </si>
  <si>
    <t>r крит &gt; rxy</t>
  </si>
  <si>
    <t>Cвязь между агрессивностью и IQ отстутствует</t>
  </si>
  <si>
    <t>Число посетителей за сутки, Х</t>
  </si>
  <si>
    <t>Усредненная позиция сайта в поисковой системе,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</si>
</sst>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0" xfId="0" applyFont="1"/>
    <xf numFmtId="0" fontId="4" fillId="0" borderId="1" xfId="0" applyFont="1" applyBorder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Font="1" applyBorder="1"/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2'!$C$1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2'!$B$2:$B$11</c:f>
              <c:numCache>
                <c:formatCode>General</c:formatCode>
                <c:ptCount val="10"/>
                <c:pt idx="0">
                  <c:v>19</c:v>
                </c:pt>
                <c:pt idx="1">
                  <c:v>32</c:v>
                </c:pt>
                <c:pt idx="2">
                  <c:v>33</c:v>
                </c:pt>
                <c:pt idx="3">
                  <c:v>44</c:v>
                </c:pt>
                <c:pt idx="4">
                  <c:v>28</c:v>
                </c:pt>
                <c:pt idx="5">
                  <c:v>35</c:v>
                </c:pt>
                <c:pt idx="6">
                  <c:v>39</c:v>
                </c:pt>
                <c:pt idx="7">
                  <c:v>39</c:v>
                </c:pt>
                <c:pt idx="8">
                  <c:v>44</c:v>
                </c:pt>
                <c:pt idx="9">
                  <c:v>44</c:v>
                </c:pt>
              </c:numCache>
            </c:numRef>
          </c:xVal>
          <c:yVal>
            <c:numRef>
              <c:f>'Задание 2'!$C$2:$C$11</c:f>
              <c:numCache>
                <c:formatCode>General</c:formatCode>
                <c:ptCount val="10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28</c:v>
                </c:pt>
                <c:pt idx="4">
                  <c:v>27</c:v>
                </c:pt>
                <c:pt idx="5">
                  <c:v>31</c:v>
                </c:pt>
                <c:pt idx="6">
                  <c:v>20</c:v>
                </c:pt>
                <c:pt idx="7">
                  <c:v>17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F-4C71-A59C-FB72FB8C8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51584"/>
        <c:axId val="418345024"/>
      </c:scatterChart>
      <c:valAx>
        <c:axId val="41835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45024"/>
        <c:crosses val="autoZero"/>
        <c:crossBetween val="midCat"/>
      </c:valAx>
      <c:valAx>
        <c:axId val="4183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835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3'!$D$1</c:f>
              <c:strCache>
                <c:ptCount val="1"/>
                <c:pt idx="0">
                  <c:v>Оценка студента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3'!$C$2:$C$11</c:f>
              <c:numCache>
                <c:formatCode>General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8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10</c:v>
                </c:pt>
                <c:pt idx="9">
                  <c:v>7</c:v>
                </c:pt>
              </c:numCache>
            </c:numRef>
          </c:xVal>
          <c:yVal>
            <c:numRef>
              <c:f>'Задание 3'!$D$2:$D$11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  <c:pt idx="6">
                  <c:v>9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9-49B9-AC45-A7DA150DF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590960"/>
        <c:axId val="328588336"/>
      </c:scatterChart>
      <c:valAx>
        <c:axId val="3285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88336"/>
        <c:crosses val="autoZero"/>
        <c:crossBetween val="midCat"/>
      </c:valAx>
      <c:valAx>
        <c:axId val="3285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59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3.1'!$C$1</c:f>
              <c:strCache>
                <c:ptCount val="1"/>
                <c:pt idx="0">
                  <c:v>Время решения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3.1'!$B$2:$B$11</c:f>
              <c:numCache>
                <c:formatCode>General</c:formatCode>
                <c:ptCount val="10"/>
                <c:pt idx="0">
                  <c:v>32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21</c:v>
                </c:pt>
                <c:pt idx="7">
                  <c:v>29</c:v>
                </c:pt>
                <c:pt idx="8">
                  <c:v>23</c:v>
                </c:pt>
                <c:pt idx="9">
                  <c:v>17</c:v>
                </c:pt>
              </c:numCache>
            </c:numRef>
          </c:xVal>
          <c:yVal>
            <c:numRef>
              <c:f>'Задание 3.1'!$C$2:$C$11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23</c:v>
                </c:pt>
                <c:pt idx="3">
                  <c:v>23</c:v>
                </c:pt>
                <c:pt idx="4">
                  <c:v>20</c:v>
                </c:pt>
                <c:pt idx="5">
                  <c:v>9</c:v>
                </c:pt>
                <c:pt idx="6">
                  <c:v>11</c:v>
                </c:pt>
                <c:pt idx="7">
                  <c:v>10</c:v>
                </c:pt>
                <c:pt idx="8">
                  <c:v>15</c:v>
                </c:pt>
                <c:pt idx="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5-45A1-9969-C6E077D9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309488"/>
        <c:axId val="414768128"/>
      </c:scatterChart>
      <c:valAx>
        <c:axId val="32830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768128"/>
        <c:crosses val="autoZero"/>
        <c:crossBetween val="midCat"/>
      </c:valAx>
      <c:valAx>
        <c:axId val="4147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830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/>
              <a:t>zi</a:t>
            </a:r>
          </a:p>
        </c:rich>
      </c:tx>
      <c:layout>
        <c:manualLayout>
          <c:xMode val="edge"/>
          <c:yMode val="edge"/>
          <c:x val="0.471187445319334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3.2'!$C$1</c:f>
              <c:strCache>
                <c:ptCount val="1"/>
                <c:pt idx="0">
                  <c:v>zi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3.2'!$C$2:$C$11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D1-4857-B457-D13DCBB1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0320"/>
        <c:axId val="426755240"/>
      </c:scatterChart>
      <c:valAx>
        <c:axId val="42675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55240"/>
        <c:crosses val="autoZero"/>
        <c:crossBetween val="midCat"/>
      </c:valAx>
      <c:valAx>
        <c:axId val="42675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75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/>
              <a:t>yi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3.2'!$B$1</c:f>
              <c:strCache>
                <c:ptCount val="1"/>
                <c:pt idx="0">
                  <c:v>yi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'Задание 3.2'!$B$2:$B$11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0-48C3-81F0-1F1580D6B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124624"/>
        <c:axId val="435125280"/>
      </c:scatterChart>
      <c:valAx>
        <c:axId val="43512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125280"/>
        <c:crosses val="autoZero"/>
        <c:crossBetween val="midCat"/>
      </c:valAx>
      <c:valAx>
        <c:axId val="4351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124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yi</a:t>
            </a:r>
            <a:r>
              <a:rPr lang="en-US" baseline="0"/>
              <a:t> </a:t>
            </a:r>
            <a:r>
              <a:rPr lang="ru-RU" baseline="0"/>
              <a:t>от </a:t>
            </a:r>
            <a:r>
              <a:rPr lang="en-US"/>
              <a:t>zi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3.2'!$C$1</c:f>
              <c:strCache>
                <c:ptCount val="1"/>
                <c:pt idx="0">
                  <c:v>zi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3.2'!$B$2:$B$11</c:f>
              <c:numCache>
                <c:formatCode>General</c:formatCode>
                <c:ptCount val="10"/>
                <c:pt idx="0">
                  <c:v>3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9</c:v>
                </c:pt>
                <c:pt idx="8">
                  <c:v>1</c:v>
                </c:pt>
                <c:pt idx="9">
                  <c:v>4</c:v>
                </c:pt>
              </c:numCache>
            </c:numRef>
          </c:xVal>
          <c:yVal>
            <c:numRef>
              <c:f>'Задание 3.2'!$C$2:$C$11</c:f>
              <c:numCache>
                <c:formatCode>General</c:formatCode>
                <c:ptCount val="1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9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38-4B14-AC32-4CFEFAAAF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78128"/>
        <c:axId val="435679112"/>
      </c:scatterChart>
      <c:valAx>
        <c:axId val="4356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9112"/>
        <c:crosses val="autoZero"/>
        <c:crossBetween val="midCat"/>
      </c:valAx>
      <c:valAx>
        <c:axId val="43567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56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4.1'!$C$1</c:f>
              <c:strCache>
                <c:ptCount val="1"/>
                <c:pt idx="0">
                  <c:v>Данные по IQ Yiq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4.1'!$B$2:$B$15</c:f>
              <c:numCache>
                <c:formatCode>General</c:formatCode>
                <c:ptCount val="14"/>
                <c:pt idx="0">
                  <c:v>24</c:v>
                </c:pt>
                <c:pt idx="1">
                  <c:v>27</c:v>
                </c:pt>
                <c:pt idx="2">
                  <c:v>26</c:v>
                </c:pt>
                <c:pt idx="3">
                  <c:v>21</c:v>
                </c:pt>
                <c:pt idx="4">
                  <c:v>20</c:v>
                </c:pt>
                <c:pt idx="5">
                  <c:v>31</c:v>
                </c:pt>
                <c:pt idx="6">
                  <c:v>26</c:v>
                </c:pt>
                <c:pt idx="7">
                  <c:v>22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29</c:v>
                </c:pt>
                <c:pt idx="12">
                  <c:v>24</c:v>
                </c:pt>
                <c:pt idx="13">
                  <c:v>26</c:v>
                </c:pt>
              </c:numCache>
            </c:numRef>
          </c:xVal>
          <c:yVal>
            <c:numRef>
              <c:f>'Задание 4.1'!$C$2:$C$15</c:f>
              <c:numCache>
                <c:formatCode>General</c:formatCode>
                <c:ptCount val="14"/>
                <c:pt idx="0">
                  <c:v>100</c:v>
                </c:pt>
                <c:pt idx="1">
                  <c:v>115</c:v>
                </c:pt>
                <c:pt idx="2">
                  <c:v>117</c:v>
                </c:pt>
                <c:pt idx="3">
                  <c:v>119</c:v>
                </c:pt>
                <c:pt idx="4">
                  <c:v>134</c:v>
                </c:pt>
                <c:pt idx="5">
                  <c:v>94</c:v>
                </c:pt>
                <c:pt idx="6">
                  <c:v>105</c:v>
                </c:pt>
                <c:pt idx="7">
                  <c:v>103</c:v>
                </c:pt>
                <c:pt idx="8">
                  <c:v>111</c:v>
                </c:pt>
                <c:pt idx="9">
                  <c:v>124</c:v>
                </c:pt>
                <c:pt idx="10">
                  <c:v>122</c:v>
                </c:pt>
                <c:pt idx="11">
                  <c:v>109</c:v>
                </c:pt>
                <c:pt idx="12">
                  <c:v>110</c:v>
                </c:pt>
                <c:pt idx="13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C-4477-9C84-7448D68A6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2536"/>
        <c:axId val="335735488"/>
      </c:scatterChart>
      <c:valAx>
        <c:axId val="3357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5488"/>
        <c:crosses val="autoZero"/>
        <c:crossBetween val="midCat"/>
      </c:valAx>
      <c:valAx>
        <c:axId val="335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'Задание 4.2'!$C$1</c:f>
              <c:strCache>
                <c:ptCount val="1"/>
                <c:pt idx="0">
                  <c:v>Усредненная позиция сайта в поисковой системе,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'Задание 4.2'!$B$2:$B$15</c:f>
              <c:numCache>
                <c:formatCode>General</c:formatCode>
                <c:ptCount val="14"/>
                <c:pt idx="0">
                  <c:v>500</c:v>
                </c:pt>
                <c:pt idx="1">
                  <c:v>790</c:v>
                </c:pt>
                <c:pt idx="2">
                  <c:v>870</c:v>
                </c:pt>
                <c:pt idx="3">
                  <c:v>1500</c:v>
                </c:pt>
                <c:pt idx="4">
                  <c:v>2300</c:v>
                </c:pt>
                <c:pt idx="5">
                  <c:v>5600</c:v>
                </c:pt>
                <c:pt idx="6">
                  <c:v>100</c:v>
                </c:pt>
                <c:pt idx="7">
                  <c:v>20</c:v>
                </c:pt>
                <c:pt idx="8">
                  <c:v>5</c:v>
                </c:pt>
              </c:numCache>
            </c:numRef>
          </c:xVal>
          <c:yVal>
            <c:numRef>
              <c:f>'Задание 4.2'!$C$2:$C$15</c:f>
              <c:numCache>
                <c:formatCode>General</c:formatCode>
                <c:ptCount val="14"/>
                <c:pt idx="0">
                  <c:v>5.4</c:v>
                </c:pt>
                <c:pt idx="1">
                  <c:v>4.2</c:v>
                </c:pt>
                <c:pt idx="2">
                  <c:v>4</c:v>
                </c:pt>
                <c:pt idx="3">
                  <c:v>3.4</c:v>
                </c:pt>
                <c:pt idx="4">
                  <c:v>2.5</c:v>
                </c:pt>
                <c:pt idx="5">
                  <c:v>1</c:v>
                </c:pt>
                <c:pt idx="6">
                  <c:v>6.1</c:v>
                </c:pt>
                <c:pt idx="7">
                  <c:v>8.1999999999999993</c:v>
                </c:pt>
                <c:pt idx="8">
                  <c:v>14.6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C-43D0-8A87-7B94E990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732536"/>
        <c:axId val="335735488"/>
      </c:scatterChart>
      <c:valAx>
        <c:axId val="33573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5488"/>
        <c:crosses val="autoZero"/>
        <c:crossBetween val="midCat"/>
      </c:valAx>
      <c:valAx>
        <c:axId val="33573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573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1</xdr:row>
      <xdr:rowOff>61912</xdr:rowOff>
    </xdr:from>
    <xdr:to>
      <xdr:col>18</xdr:col>
      <xdr:colOff>400050</xdr:colOff>
      <xdr:row>15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84E414-5BEF-466C-AB1C-9A474CEFC7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166687</xdr:rowOff>
    </xdr:from>
    <xdr:to>
      <xdr:col>15</xdr:col>
      <xdr:colOff>247650</xdr:colOff>
      <xdr:row>14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8510F01-4A85-4850-846D-3CC9CDDB1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0</xdr:row>
      <xdr:rowOff>4762</xdr:rowOff>
    </xdr:from>
    <xdr:to>
      <xdr:col>18</xdr:col>
      <xdr:colOff>381000</xdr:colOff>
      <xdr:row>14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7D18A2-2FDA-4D6A-9316-15383E74C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100012</xdr:rowOff>
    </xdr:from>
    <xdr:to>
      <xdr:col>7</xdr:col>
      <xdr:colOff>304800</xdr:colOff>
      <xdr:row>27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A443B6C-A076-4E11-B6D1-0657BC7F6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13</xdr:row>
      <xdr:rowOff>100012</xdr:rowOff>
    </xdr:from>
    <xdr:to>
      <xdr:col>15</xdr:col>
      <xdr:colOff>76200</xdr:colOff>
      <xdr:row>27</xdr:row>
      <xdr:rowOff>176212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E63EDA-6AE1-4B1A-98D9-66BE1EAAA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13</xdr:row>
      <xdr:rowOff>90487</xdr:rowOff>
    </xdr:from>
    <xdr:to>
      <xdr:col>23</xdr:col>
      <xdr:colOff>28575</xdr:colOff>
      <xdr:row>27</xdr:row>
      <xdr:rowOff>166687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19EDA45-42AA-4EAD-8CFC-2705E1D28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61912</xdr:rowOff>
    </xdr:from>
    <xdr:to>
      <xdr:col>7</xdr:col>
      <xdr:colOff>209550</xdr:colOff>
      <xdr:row>29</xdr:row>
      <xdr:rowOff>138112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03484C-0761-4068-999A-710104365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71437</xdr:rowOff>
    </xdr:from>
    <xdr:to>
      <xdr:col>7</xdr:col>
      <xdr:colOff>238125</xdr:colOff>
      <xdr:row>24</xdr:row>
      <xdr:rowOff>147637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71CD72F-66CB-47A0-BC2F-CDDDFD5B3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E10" sqref="E10"/>
    </sheetView>
  </sheetViews>
  <sheetFormatPr defaultRowHeight="15" x14ac:dyDescent="0.25"/>
  <cols>
    <col min="1" max="16384" width="9.140625" style="11"/>
  </cols>
  <sheetData>
    <row r="1" spans="1:14" x14ac:dyDescent="0.25">
      <c r="A1" s="10" t="s">
        <v>2</v>
      </c>
      <c r="B1" s="10" t="s">
        <v>0</v>
      </c>
      <c r="C1" s="10" t="s">
        <v>1</v>
      </c>
      <c r="E1" s="12" t="s">
        <v>3</v>
      </c>
      <c r="F1" s="13">
        <v>0.54118999999999995</v>
      </c>
      <c r="H1" s="10" t="s">
        <v>4</v>
      </c>
      <c r="I1" s="10" t="s">
        <v>5</v>
      </c>
      <c r="J1" s="10" t="s">
        <v>6</v>
      </c>
      <c r="K1" s="10" t="s">
        <v>7</v>
      </c>
      <c r="M1" s="12" t="s">
        <v>8</v>
      </c>
      <c r="N1" s="13">
        <f>1-6*SUM(K2:K11)/(A11*(A11^2-1))</f>
        <v>0.58787878787878789</v>
      </c>
    </row>
    <row r="2" spans="1:14" x14ac:dyDescent="0.25">
      <c r="A2" s="14">
        <v>1</v>
      </c>
      <c r="B2" s="14">
        <v>19</v>
      </c>
      <c r="C2" s="14">
        <v>17</v>
      </c>
      <c r="H2" s="14">
        <v>1</v>
      </c>
      <c r="I2" s="14">
        <v>2</v>
      </c>
      <c r="J2" s="14">
        <f>H2-I2</f>
        <v>-1</v>
      </c>
      <c r="K2" s="14">
        <f>J2^2</f>
        <v>1</v>
      </c>
    </row>
    <row r="3" spans="1:14" x14ac:dyDescent="0.25">
      <c r="A3" s="14">
        <v>2</v>
      </c>
      <c r="B3" s="14">
        <v>32</v>
      </c>
      <c r="C3" s="14">
        <v>7</v>
      </c>
      <c r="H3" s="14">
        <v>5</v>
      </c>
      <c r="I3" s="14">
        <v>1</v>
      </c>
      <c r="J3" s="14">
        <f t="shared" ref="J3:J11" si="0">H3-I3</f>
        <v>4</v>
      </c>
      <c r="K3" s="14">
        <f t="shared" ref="K3:K11" si="1">J3^2</f>
        <v>16</v>
      </c>
    </row>
    <row r="4" spans="1:14" x14ac:dyDescent="0.25">
      <c r="A4" s="14">
        <v>3</v>
      </c>
      <c r="B4" s="14">
        <v>33</v>
      </c>
      <c r="C4" s="14">
        <v>17</v>
      </c>
      <c r="H4" s="14">
        <v>2</v>
      </c>
      <c r="I4" s="14">
        <v>3</v>
      </c>
      <c r="J4" s="14">
        <f t="shared" si="0"/>
        <v>-1</v>
      </c>
      <c r="K4" s="14">
        <f t="shared" si="1"/>
        <v>1</v>
      </c>
    </row>
    <row r="5" spans="1:14" x14ac:dyDescent="0.25">
      <c r="A5" s="14">
        <v>4</v>
      </c>
      <c r="B5" s="14">
        <v>44</v>
      </c>
      <c r="C5" s="14">
        <v>28</v>
      </c>
      <c r="H5" s="14">
        <v>3</v>
      </c>
      <c r="I5" s="14">
        <v>8</v>
      </c>
      <c r="J5" s="14">
        <f t="shared" si="0"/>
        <v>-5</v>
      </c>
      <c r="K5" s="14">
        <f t="shared" si="1"/>
        <v>25</v>
      </c>
    </row>
    <row r="6" spans="1:14" x14ac:dyDescent="0.25">
      <c r="A6" s="14">
        <v>5</v>
      </c>
      <c r="B6" s="14">
        <v>28</v>
      </c>
      <c r="C6" s="14">
        <v>27</v>
      </c>
      <c r="H6" s="14">
        <v>6</v>
      </c>
      <c r="I6" s="14">
        <v>7</v>
      </c>
      <c r="J6" s="14">
        <f t="shared" si="0"/>
        <v>-1</v>
      </c>
      <c r="K6" s="14">
        <f t="shared" si="1"/>
        <v>1</v>
      </c>
    </row>
    <row r="7" spans="1:14" x14ac:dyDescent="0.25">
      <c r="A7" s="14">
        <v>6</v>
      </c>
      <c r="B7" s="14">
        <v>35</v>
      </c>
      <c r="C7" s="14">
        <v>31</v>
      </c>
      <c r="H7" s="14">
        <v>7</v>
      </c>
      <c r="I7" s="14">
        <v>5</v>
      </c>
      <c r="J7" s="14">
        <f t="shared" si="0"/>
        <v>2</v>
      </c>
      <c r="K7" s="14">
        <f t="shared" si="1"/>
        <v>4</v>
      </c>
    </row>
    <row r="8" spans="1:14" x14ac:dyDescent="0.25">
      <c r="A8" s="14">
        <v>7</v>
      </c>
      <c r="B8" s="14">
        <v>39</v>
      </c>
      <c r="C8" s="14">
        <v>20</v>
      </c>
      <c r="H8" s="14">
        <v>8</v>
      </c>
      <c r="I8" s="14">
        <v>4</v>
      </c>
      <c r="J8" s="14">
        <f t="shared" si="0"/>
        <v>4</v>
      </c>
      <c r="K8" s="14">
        <f t="shared" si="1"/>
        <v>16</v>
      </c>
    </row>
    <row r="9" spans="1:14" x14ac:dyDescent="0.25">
      <c r="A9" s="14">
        <v>8</v>
      </c>
      <c r="B9" s="14">
        <v>39</v>
      </c>
      <c r="C9" s="14">
        <v>17</v>
      </c>
      <c r="H9" s="14">
        <v>4</v>
      </c>
      <c r="I9" s="14">
        <v>6</v>
      </c>
      <c r="J9" s="14">
        <f t="shared" si="0"/>
        <v>-2</v>
      </c>
      <c r="K9" s="14">
        <f t="shared" si="1"/>
        <v>4</v>
      </c>
    </row>
    <row r="10" spans="1:14" x14ac:dyDescent="0.25">
      <c r="A10" s="14">
        <v>9</v>
      </c>
      <c r="B10" s="14">
        <v>44</v>
      </c>
      <c r="C10" s="14">
        <v>35</v>
      </c>
      <c r="H10" s="14">
        <v>9</v>
      </c>
      <c r="I10" s="14">
        <v>9</v>
      </c>
      <c r="J10" s="14">
        <f t="shared" si="0"/>
        <v>0</v>
      </c>
      <c r="K10" s="14">
        <f t="shared" si="1"/>
        <v>0</v>
      </c>
    </row>
    <row r="11" spans="1:14" x14ac:dyDescent="0.25">
      <c r="A11" s="14">
        <v>10</v>
      </c>
      <c r="B11" s="14">
        <v>44</v>
      </c>
      <c r="C11" s="14">
        <v>43</v>
      </c>
      <c r="H11" s="14">
        <v>10</v>
      </c>
      <c r="I11" s="14">
        <v>10</v>
      </c>
      <c r="J11" s="14">
        <f t="shared" si="0"/>
        <v>0</v>
      </c>
      <c r="K11" s="14">
        <f t="shared" si="1"/>
        <v>0</v>
      </c>
    </row>
    <row r="18" spans="13:13" x14ac:dyDescent="0.25">
      <c r="M18" s="11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3075-8385-4914-AB10-CD5D36B6FF5B}">
  <dimension ref="A1:J16"/>
  <sheetViews>
    <sheetView workbookViewId="0">
      <selection activeCell="D15" sqref="D15"/>
    </sheetView>
  </sheetViews>
  <sheetFormatPr defaultRowHeight="15" x14ac:dyDescent="0.25"/>
  <cols>
    <col min="1" max="1" width="9.140625" style="9"/>
    <col min="2" max="2" width="11.5703125" style="9" customWidth="1"/>
    <col min="3" max="3" width="16.28515625" style="9" customWidth="1"/>
    <col min="4" max="4" width="10" style="9" customWidth="1"/>
    <col min="5" max="16384" width="9.140625" style="9"/>
  </cols>
  <sheetData>
    <row r="1" spans="1:10" ht="30" x14ac:dyDescent="0.25">
      <c r="A1" s="5" t="s">
        <v>2</v>
      </c>
      <c r="B1" s="17" t="s">
        <v>10</v>
      </c>
      <c r="C1" s="17" t="s">
        <v>21</v>
      </c>
      <c r="D1" s="17" t="s">
        <v>22</v>
      </c>
      <c r="F1" s="1" t="s">
        <v>6</v>
      </c>
      <c r="G1" s="1" t="s">
        <v>7</v>
      </c>
      <c r="I1" s="2" t="s">
        <v>8</v>
      </c>
      <c r="J1" s="15">
        <f>1-6*SUM(G2:G11)/(A11*(A11^2-1))</f>
        <v>0.74545454545454548</v>
      </c>
    </row>
    <row r="2" spans="1:10" x14ac:dyDescent="0.25">
      <c r="A2" s="7">
        <v>1</v>
      </c>
      <c r="B2" s="18" t="s">
        <v>11</v>
      </c>
      <c r="C2" s="18">
        <v>3</v>
      </c>
      <c r="D2" s="18">
        <v>2</v>
      </c>
      <c r="F2" s="16">
        <f>C2-D2</f>
        <v>1</v>
      </c>
      <c r="G2" s="16">
        <f>F2^2</f>
        <v>1</v>
      </c>
    </row>
    <row r="3" spans="1:10" x14ac:dyDescent="0.25">
      <c r="A3" s="7">
        <f>A2+1</f>
        <v>2</v>
      </c>
      <c r="B3" s="18" t="s">
        <v>12</v>
      </c>
      <c r="C3" s="18">
        <v>1</v>
      </c>
      <c r="D3" s="18">
        <v>1</v>
      </c>
      <c r="F3" s="16">
        <f t="shared" ref="F3:F11" si="0">C3-D3</f>
        <v>0</v>
      </c>
      <c r="G3" s="16">
        <f t="shared" ref="G3:G11" si="1">F3^2</f>
        <v>0</v>
      </c>
    </row>
    <row r="4" spans="1:10" ht="30" x14ac:dyDescent="0.25">
      <c r="A4" s="7">
        <f t="shared" ref="A4:A11" si="2">A3+1</f>
        <v>3</v>
      </c>
      <c r="B4" s="18" t="s">
        <v>13</v>
      </c>
      <c r="C4" s="18">
        <v>4</v>
      </c>
      <c r="D4" s="18">
        <v>7</v>
      </c>
      <c r="F4" s="16">
        <f t="shared" si="0"/>
        <v>-3</v>
      </c>
      <c r="G4" s="16">
        <f t="shared" si="1"/>
        <v>9</v>
      </c>
    </row>
    <row r="5" spans="1:10" ht="30" x14ac:dyDescent="0.25">
      <c r="A5" s="7">
        <f t="shared" si="2"/>
        <v>4</v>
      </c>
      <c r="B5" s="18" t="s">
        <v>14</v>
      </c>
      <c r="C5" s="18">
        <v>2</v>
      </c>
      <c r="D5" s="18">
        <v>4</v>
      </c>
      <c r="F5" s="16">
        <f t="shared" si="0"/>
        <v>-2</v>
      </c>
      <c r="G5" s="16">
        <f t="shared" si="1"/>
        <v>4</v>
      </c>
    </row>
    <row r="6" spans="1:10" x14ac:dyDescent="0.25">
      <c r="A6" s="7">
        <f t="shared" si="2"/>
        <v>5</v>
      </c>
      <c r="B6" s="18" t="s">
        <v>15</v>
      </c>
      <c r="C6" s="18">
        <v>8</v>
      </c>
      <c r="D6" s="18">
        <v>5</v>
      </c>
      <c r="F6" s="16">
        <f t="shared" si="0"/>
        <v>3</v>
      </c>
      <c r="G6" s="16">
        <f t="shared" si="1"/>
        <v>9</v>
      </c>
    </row>
    <row r="7" spans="1:10" x14ac:dyDescent="0.25">
      <c r="A7" s="7">
        <f t="shared" si="2"/>
        <v>6</v>
      </c>
      <c r="B7" s="18" t="s">
        <v>16</v>
      </c>
      <c r="C7" s="18">
        <v>6</v>
      </c>
      <c r="D7" s="18">
        <v>3</v>
      </c>
      <c r="F7" s="16">
        <f t="shared" si="0"/>
        <v>3</v>
      </c>
      <c r="G7" s="16">
        <f t="shared" si="1"/>
        <v>9</v>
      </c>
    </row>
    <row r="8" spans="1:10" x14ac:dyDescent="0.25">
      <c r="A8" s="7">
        <f t="shared" si="2"/>
        <v>7</v>
      </c>
      <c r="B8" s="18" t="s">
        <v>17</v>
      </c>
      <c r="C8" s="18">
        <v>9</v>
      </c>
      <c r="D8" s="18">
        <v>9</v>
      </c>
      <c r="F8" s="16">
        <f t="shared" si="0"/>
        <v>0</v>
      </c>
      <c r="G8" s="16">
        <f t="shared" si="1"/>
        <v>0</v>
      </c>
    </row>
    <row r="9" spans="1:10" x14ac:dyDescent="0.25">
      <c r="A9" s="7">
        <f t="shared" si="2"/>
        <v>8</v>
      </c>
      <c r="B9" s="18" t="s">
        <v>18</v>
      </c>
      <c r="C9" s="18">
        <v>5</v>
      </c>
      <c r="D9" s="18">
        <v>8</v>
      </c>
      <c r="F9" s="16">
        <f t="shared" si="0"/>
        <v>-3</v>
      </c>
      <c r="G9" s="16">
        <f t="shared" si="1"/>
        <v>9</v>
      </c>
    </row>
    <row r="10" spans="1:10" x14ac:dyDescent="0.25">
      <c r="A10" s="7">
        <f t="shared" si="2"/>
        <v>9</v>
      </c>
      <c r="B10" s="18" t="s">
        <v>19</v>
      </c>
      <c r="C10" s="18">
        <v>10</v>
      </c>
      <c r="D10" s="18">
        <v>10</v>
      </c>
      <c r="F10" s="16">
        <f t="shared" si="0"/>
        <v>0</v>
      </c>
      <c r="G10" s="16">
        <f t="shared" si="1"/>
        <v>0</v>
      </c>
    </row>
    <row r="11" spans="1:10" ht="30" x14ac:dyDescent="0.25">
      <c r="A11" s="7">
        <f t="shared" si="2"/>
        <v>10</v>
      </c>
      <c r="B11" s="18" t="s">
        <v>20</v>
      </c>
      <c r="C11" s="18">
        <v>7</v>
      </c>
      <c r="D11" s="18">
        <v>6</v>
      </c>
      <c r="F11" s="16">
        <f t="shared" si="0"/>
        <v>1</v>
      </c>
      <c r="G11" s="16">
        <f t="shared" si="1"/>
        <v>1</v>
      </c>
    </row>
    <row r="16" spans="1:10" x14ac:dyDescent="0.25">
      <c r="I16" s="9" t="s">
        <v>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A8DD7-2D01-4AFB-886A-87435B61F3E4}">
  <dimension ref="A1:L16"/>
  <sheetViews>
    <sheetView topLeftCell="G1" workbookViewId="0">
      <selection activeCell="I22" sqref="I22"/>
    </sheetView>
  </sheetViews>
  <sheetFormatPr defaultRowHeight="15" x14ac:dyDescent="0.25"/>
  <cols>
    <col min="1" max="1" width="9.140625" style="11" customWidth="1"/>
    <col min="2" max="2" width="9.140625" style="11"/>
    <col min="3" max="3" width="15.5703125" style="11" customWidth="1"/>
    <col min="4" max="16384" width="9.140625" style="11"/>
  </cols>
  <sheetData>
    <row r="1" spans="1:12" x14ac:dyDescent="0.25">
      <c r="A1" s="19" t="s">
        <v>2</v>
      </c>
      <c r="B1" s="19" t="s">
        <v>23</v>
      </c>
      <c r="C1" s="19" t="s">
        <v>24</v>
      </c>
      <c r="D1" s="20"/>
      <c r="E1" s="21" t="s">
        <v>25</v>
      </c>
      <c r="F1" s="21" t="s">
        <v>26</v>
      </c>
      <c r="G1" s="10" t="s">
        <v>6</v>
      </c>
      <c r="H1" s="10" t="s">
        <v>7</v>
      </c>
      <c r="I1" s="20"/>
      <c r="J1" s="19" t="s">
        <v>8</v>
      </c>
      <c r="K1" s="22">
        <f>1-6*SUM(H2:H11)/(A11*(A11^2-1))</f>
        <v>0.21212121212121215</v>
      </c>
    </row>
    <row r="2" spans="1:12" x14ac:dyDescent="0.25">
      <c r="A2" s="22">
        <v>1</v>
      </c>
      <c r="B2" s="22">
        <v>32</v>
      </c>
      <c r="C2" s="22">
        <v>12</v>
      </c>
      <c r="D2" s="20"/>
      <c r="E2" s="23">
        <v>2</v>
      </c>
      <c r="F2" s="23">
        <v>6</v>
      </c>
      <c r="G2" s="14">
        <f>E2-F2</f>
        <v>-4</v>
      </c>
      <c r="H2" s="14">
        <f>G2^2</f>
        <v>16</v>
      </c>
      <c r="I2" s="20"/>
      <c r="J2" s="19" t="s">
        <v>27</v>
      </c>
      <c r="K2" s="22">
        <f>A11-2</f>
        <v>8</v>
      </c>
    </row>
    <row r="3" spans="1:12" x14ac:dyDescent="0.25">
      <c r="A3" s="22">
        <f>A2+1</f>
        <v>2</v>
      </c>
      <c r="B3" s="22">
        <v>15</v>
      </c>
      <c r="C3" s="22">
        <v>24</v>
      </c>
      <c r="D3" s="20"/>
      <c r="E3" s="22">
        <v>3</v>
      </c>
      <c r="F3" s="23">
        <v>8</v>
      </c>
      <c r="G3" s="14">
        <f t="shared" ref="G3:G11" si="0">E3-F3</f>
        <v>-5</v>
      </c>
      <c r="H3" s="14">
        <f t="shared" ref="H3:H11" si="1">G3^2</f>
        <v>25</v>
      </c>
      <c r="I3" s="20"/>
      <c r="J3" s="19" t="s">
        <v>30</v>
      </c>
      <c r="K3" s="22">
        <f>ABS(K1)*SQRT(K2/(1-K1^2))</f>
        <v>0.61394061351492057</v>
      </c>
    </row>
    <row r="4" spans="1:12" x14ac:dyDescent="0.25">
      <c r="A4" s="22">
        <f t="shared" ref="A4:A10" si="2">A3+1</f>
        <v>3</v>
      </c>
      <c r="B4" s="22">
        <v>16</v>
      </c>
      <c r="C4" s="22">
        <v>23</v>
      </c>
      <c r="D4" s="20"/>
      <c r="E4" s="22">
        <v>10</v>
      </c>
      <c r="F4" s="23">
        <v>7</v>
      </c>
      <c r="G4" s="14">
        <f t="shared" si="0"/>
        <v>3</v>
      </c>
      <c r="H4" s="14">
        <f t="shared" si="1"/>
        <v>9</v>
      </c>
      <c r="I4" s="20"/>
      <c r="J4" s="19" t="s">
        <v>28</v>
      </c>
      <c r="K4" s="22">
        <v>0.05</v>
      </c>
    </row>
    <row r="5" spans="1:12" x14ac:dyDescent="0.25">
      <c r="A5" s="22">
        <f t="shared" si="2"/>
        <v>4</v>
      </c>
      <c r="B5" s="23">
        <v>18</v>
      </c>
      <c r="C5" s="23">
        <v>23</v>
      </c>
      <c r="E5" s="22">
        <v>4</v>
      </c>
      <c r="F5" s="23">
        <v>1</v>
      </c>
      <c r="G5" s="14">
        <f t="shared" si="0"/>
        <v>3</v>
      </c>
      <c r="H5" s="14">
        <f t="shared" si="1"/>
        <v>9</v>
      </c>
      <c r="J5" s="19" t="s">
        <v>29</v>
      </c>
      <c r="K5" s="22">
        <v>2.31</v>
      </c>
    </row>
    <row r="6" spans="1:12" x14ac:dyDescent="0.25">
      <c r="A6" s="22">
        <f t="shared" si="2"/>
        <v>5</v>
      </c>
      <c r="B6" s="23">
        <v>20</v>
      </c>
      <c r="C6" s="23">
        <v>20</v>
      </c>
      <c r="E6" s="22">
        <v>5</v>
      </c>
      <c r="F6" s="23">
        <v>9</v>
      </c>
      <c r="G6" s="14">
        <f t="shared" si="0"/>
        <v>-4</v>
      </c>
      <c r="H6" s="14">
        <f t="shared" si="1"/>
        <v>16</v>
      </c>
      <c r="J6" s="28" t="s">
        <v>31</v>
      </c>
      <c r="K6" s="28"/>
    </row>
    <row r="7" spans="1:12" x14ac:dyDescent="0.25">
      <c r="A7" s="22">
        <f t="shared" si="2"/>
        <v>6</v>
      </c>
      <c r="B7" s="23">
        <v>28</v>
      </c>
      <c r="C7" s="23">
        <v>9</v>
      </c>
      <c r="E7" s="22">
        <v>7</v>
      </c>
      <c r="F7" s="23">
        <v>10</v>
      </c>
      <c r="G7" s="14">
        <f t="shared" si="0"/>
        <v>-3</v>
      </c>
      <c r="H7" s="14">
        <f t="shared" si="1"/>
        <v>9</v>
      </c>
    </row>
    <row r="8" spans="1:12" x14ac:dyDescent="0.25">
      <c r="A8" s="22">
        <f t="shared" si="2"/>
        <v>7</v>
      </c>
      <c r="B8" s="23">
        <v>21</v>
      </c>
      <c r="C8" s="23">
        <v>11</v>
      </c>
      <c r="E8" s="22">
        <v>9</v>
      </c>
      <c r="F8" s="23">
        <v>5</v>
      </c>
      <c r="G8" s="14">
        <f t="shared" si="0"/>
        <v>4</v>
      </c>
      <c r="H8" s="14">
        <f t="shared" si="1"/>
        <v>16</v>
      </c>
    </row>
    <row r="9" spans="1:12" x14ac:dyDescent="0.25">
      <c r="A9" s="22">
        <f t="shared" si="2"/>
        <v>8</v>
      </c>
      <c r="B9" s="23">
        <v>29</v>
      </c>
      <c r="C9" s="23">
        <v>10</v>
      </c>
      <c r="E9" s="22">
        <v>6</v>
      </c>
      <c r="F9" s="23">
        <v>4</v>
      </c>
      <c r="G9" s="14">
        <f t="shared" si="0"/>
        <v>2</v>
      </c>
      <c r="H9" s="14">
        <f t="shared" si="1"/>
        <v>4</v>
      </c>
    </row>
    <row r="10" spans="1:12" x14ac:dyDescent="0.25">
      <c r="A10" s="22">
        <f t="shared" si="2"/>
        <v>9</v>
      </c>
      <c r="B10" s="23">
        <v>23</v>
      </c>
      <c r="C10" s="23">
        <v>15</v>
      </c>
      <c r="E10" s="22">
        <v>8</v>
      </c>
      <c r="F10" s="23">
        <v>3</v>
      </c>
      <c r="G10" s="14">
        <f t="shared" si="0"/>
        <v>5</v>
      </c>
      <c r="H10" s="14">
        <f t="shared" si="1"/>
        <v>25</v>
      </c>
    </row>
    <row r="11" spans="1:12" x14ac:dyDescent="0.25">
      <c r="A11" s="22">
        <f>A10+1</f>
        <v>10</v>
      </c>
      <c r="B11" s="23">
        <v>17</v>
      </c>
      <c r="C11" s="23">
        <v>16</v>
      </c>
      <c r="E11" s="22">
        <v>1</v>
      </c>
      <c r="F11" s="23">
        <v>2</v>
      </c>
      <c r="G11" s="14">
        <f t="shared" si="0"/>
        <v>-1</v>
      </c>
      <c r="H11" s="14">
        <f t="shared" si="1"/>
        <v>1</v>
      </c>
    </row>
    <row r="16" spans="1:12" x14ac:dyDescent="0.25">
      <c r="L16" s="11" t="s">
        <v>32</v>
      </c>
    </row>
  </sheetData>
  <mergeCells count="1">
    <mergeCell ref="J6:K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FD55-2AB3-41EC-907D-213EB2C8ADF4}">
  <dimension ref="A1:U29"/>
  <sheetViews>
    <sheetView zoomScale="85" zoomScaleNormal="85" workbookViewId="0">
      <selection activeCell="H11" sqref="H11"/>
    </sheetView>
  </sheetViews>
  <sheetFormatPr defaultRowHeight="15" x14ac:dyDescent="0.25"/>
  <cols>
    <col min="1" max="16384" width="9.140625" style="11"/>
  </cols>
  <sheetData>
    <row r="1" spans="1:21" x14ac:dyDescent="0.25">
      <c r="A1" s="19" t="s">
        <v>33</v>
      </c>
      <c r="B1" s="19" t="s">
        <v>34</v>
      </c>
      <c r="C1" s="19" t="s">
        <v>35</v>
      </c>
      <c r="E1" s="21" t="s">
        <v>36</v>
      </c>
      <c r="F1" s="21" t="s">
        <v>37</v>
      </c>
      <c r="H1" s="21" t="s">
        <v>38</v>
      </c>
      <c r="I1" s="22">
        <f>1-6*SUM(F2:F11)/(A11*(A11^2-1))</f>
        <v>-0.21212121212121215</v>
      </c>
      <c r="K1" s="19" t="s">
        <v>39</v>
      </c>
      <c r="L1" s="19" t="s">
        <v>40</v>
      </c>
      <c r="N1" s="21" t="s">
        <v>38</v>
      </c>
      <c r="O1" s="22">
        <f>1-6*SUM(L2:L11)/(A11*(A11^2-1))</f>
        <v>0.66060606060606064</v>
      </c>
      <c r="Q1" s="19" t="s">
        <v>41</v>
      </c>
      <c r="R1" s="19" t="s">
        <v>42</v>
      </c>
      <c r="T1" s="21" t="s">
        <v>38</v>
      </c>
      <c r="U1" s="22">
        <f>1-6*SUM(R2:R11)/(A11*(A11^2-1))</f>
        <v>-0.22424242424242413</v>
      </c>
    </row>
    <row r="2" spans="1:21" x14ac:dyDescent="0.25">
      <c r="A2" s="22">
        <v>1</v>
      </c>
      <c r="B2" s="22">
        <v>3</v>
      </c>
      <c r="C2" s="22">
        <v>6</v>
      </c>
      <c r="E2" s="22">
        <f>A2-B2</f>
        <v>-2</v>
      </c>
      <c r="F2" s="22">
        <f>E2^2</f>
        <v>4</v>
      </c>
      <c r="H2" s="19" t="s">
        <v>27</v>
      </c>
      <c r="I2" s="22">
        <v>8</v>
      </c>
      <c r="K2" s="22">
        <f>A2-C2</f>
        <v>-5</v>
      </c>
      <c r="L2" s="22">
        <f>K2^2</f>
        <v>25</v>
      </c>
      <c r="N2" s="19" t="s">
        <v>27</v>
      </c>
      <c r="O2" s="22">
        <v>8</v>
      </c>
      <c r="Q2" s="22">
        <f>B2-C2</f>
        <v>-3</v>
      </c>
      <c r="R2" s="22">
        <f>Q2^2</f>
        <v>9</v>
      </c>
      <c r="T2" s="19" t="s">
        <v>27</v>
      </c>
      <c r="U2" s="22">
        <v>8</v>
      </c>
    </row>
    <row r="3" spans="1:21" x14ac:dyDescent="0.25">
      <c r="A3" s="22">
        <v>2</v>
      </c>
      <c r="B3" s="22">
        <v>10</v>
      </c>
      <c r="C3" s="22">
        <v>2</v>
      </c>
      <c r="E3" s="22">
        <f t="shared" ref="E3:E11" si="0">A3-B3</f>
        <v>-8</v>
      </c>
      <c r="F3" s="22">
        <f t="shared" ref="F3:F11" si="1">E3^2</f>
        <v>64</v>
      </c>
      <c r="H3" s="19" t="s">
        <v>30</v>
      </c>
      <c r="I3" s="22">
        <f>ABS(I1)*SQRT(I2/(1-I1^2))</f>
        <v>0.61394061351492057</v>
      </c>
      <c r="K3" s="22">
        <f t="shared" ref="K3:K11" si="2">A3-C3</f>
        <v>0</v>
      </c>
      <c r="L3" s="22">
        <f t="shared" ref="L3:L11" si="3">K3^2</f>
        <v>0</v>
      </c>
      <c r="N3" s="19" t="s">
        <v>30</v>
      </c>
      <c r="O3" s="22">
        <f>ABS(O1)*SQRT(O2/(1-O1^2))</f>
        <v>2.4888699061626101</v>
      </c>
      <c r="Q3" s="22">
        <f t="shared" ref="Q3:Q11" si="4">B3-C3</f>
        <v>8</v>
      </c>
      <c r="R3" s="22">
        <f t="shared" ref="R3:R11" si="5">Q3^2</f>
        <v>64</v>
      </c>
      <c r="T3" s="19" t="s">
        <v>30</v>
      </c>
      <c r="U3" s="22">
        <f>ABS(U1)*SQRT(U2/(1-U1^2))</f>
        <v>0.65082772887551965</v>
      </c>
    </row>
    <row r="4" spans="1:21" x14ac:dyDescent="0.25">
      <c r="A4" s="22">
        <v>3</v>
      </c>
      <c r="B4" s="22">
        <v>7</v>
      </c>
      <c r="C4" s="22">
        <v>1</v>
      </c>
      <c r="E4" s="22">
        <f t="shared" si="0"/>
        <v>-4</v>
      </c>
      <c r="F4" s="22">
        <f t="shared" si="1"/>
        <v>16</v>
      </c>
      <c r="H4" s="19" t="s">
        <v>28</v>
      </c>
      <c r="I4" s="22">
        <v>0.05</v>
      </c>
      <c r="K4" s="22">
        <f t="shared" si="2"/>
        <v>2</v>
      </c>
      <c r="L4" s="22">
        <f t="shared" si="3"/>
        <v>4</v>
      </c>
      <c r="N4" s="19" t="s">
        <v>28</v>
      </c>
      <c r="O4" s="22">
        <v>0.05</v>
      </c>
      <c r="Q4" s="22">
        <f t="shared" si="4"/>
        <v>6</v>
      </c>
      <c r="R4" s="22">
        <f t="shared" si="5"/>
        <v>36</v>
      </c>
      <c r="T4" s="19" t="s">
        <v>28</v>
      </c>
      <c r="U4" s="22">
        <v>0.05</v>
      </c>
    </row>
    <row r="5" spans="1:21" x14ac:dyDescent="0.25">
      <c r="A5" s="22">
        <v>4</v>
      </c>
      <c r="B5" s="22">
        <v>2</v>
      </c>
      <c r="C5" s="22">
        <v>3</v>
      </c>
      <c r="E5" s="22">
        <f t="shared" si="0"/>
        <v>2</v>
      </c>
      <c r="F5" s="22">
        <f t="shared" si="1"/>
        <v>4</v>
      </c>
      <c r="H5" s="19" t="s">
        <v>29</v>
      </c>
      <c r="I5" s="22">
        <v>2.31</v>
      </c>
      <c r="K5" s="22">
        <f t="shared" si="2"/>
        <v>1</v>
      </c>
      <c r="L5" s="22">
        <f t="shared" si="3"/>
        <v>1</v>
      </c>
      <c r="N5" s="19" t="s">
        <v>29</v>
      </c>
      <c r="O5" s="22">
        <v>2.31</v>
      </c>
      <c r="Q5" s="22">
        <f t="shared" si="4"/>
        <v>-1</v>
      </c>
      <c r="R5" s="22">
        <f t="shared" si="5"/>
        <v>1</v>
      </c>
      <c r="T5" s="19" t="s">
        <v>29</v>
      </c>
      <c r="U5" s="22">
        <v>2.31</v>
      </c>
    </row>
    <row r="6" spans="1:21" x14ac:dyDescent="0.25">
      <c r="A6" s="22">
        <v>5</v>
      </c>
      <c r="B6" s="22">
        <v>8</v>
      </c>
      <c r="C6" s="22">
        <v>9</v>
      </c>
      <c r="E6" s="22">
        <f t="shared" si="0"/>
        <v>-3</v>
      </c>
      <c r="F6" s="22">
        <f t="shared" si="1"/>
        <v>9</v>
      </c>
      <c r="H6" s="28" t="s">
        <v>31</v>
      </c>
      <c r="I6" s="28"/>
      <c r="K6" s="22">
        <f t="shared" si="2"/>
        <v>-4</v>
      </c>
      <c r="L6" s="22">
        <f t="shared" si="3"/>
        <v>16</v>
      </c>
      <c r="N6" s="28" t="s">
        <v>43</v>
      </c>
      <c r="O6" s="28"/>
      <c r="Q6" s="22">
        <f t="shared" si="4"/>
        <v>-1</v>
      </c>
      <c r="R6" s="22">
        <f t="shared" si="5"/>
        <v>1</v>
      </c>
      <c r="T6" s="28" t="s">
        <v>31</v>
      </c>
      <c r="U6" s="28"/>
    </row>
    <row r="7" spans="1:21" x14ac:dyDescent="0.25">
      <c r="A7" s="22">
        <v>6</v>
      </c>
      <c r="B7" s="22">
        <v>5</v>
      </c>
      <c r="C7" s="22">
        <v>4</v>
      </c>
      <c r="E7" s="22">
        <f t="shared" si="0"/>
        <v>1</v>
      </c>
      <c r="F7" s="22">
        <f t="shared" si="1"/>
        <v>1</v>
      </c>
      <c r="K7" s="22">
        <f t="shared" si="2"/>
        <v>2</v>
      </c>
      <c r="L7" s="22">
        <f t="shared" si="3"/>
        <v>4</v>
      </c>
      <c r="Q7" s="22">
        <f t="shared" si="4"/>
        <v>1</v>
      </c>
      <c r="R7" s="22">
        <f t="shared" si="5"/>
        <v>1</v>
      </c>
    </row>
    <row r="8" spans="1:21" x14ac:dyDescent="0.25">
      <c r="A8" s="22">
        <v>7</v>
      </c>
      <c r="B8" s="22">
        <v>6</v>
      </c>
      <c r="C8" s="22">
        <v>5</v>
      </c>
      <c r="E8" s="22">
        <f t="shared" si="0"/>
        <v>1</v>
      </c>
      <c r="F8" s="22">
        <f t="shared" si="1"/>
        <v>1</v>
      </c>
      <c r="K8" s="22">
        <f t="shared" si="2"/>
        <v>2</v>
      </c>
      <c r="L8" s="22">
        <f t="shared" si="3"/>
        <v>4</v>
      </c>
      <c r="Q8" s="22">
        <f t="shared" si="4"/>
        <v>1</v>
      </c>
      <c r="R8" s="22">
        <f t="shared" si="5"/>
        <v>1</v>
      </c>
    </row>
    <row r="9" spans="1:21" x14ac:dyDescent="0.25">
      <c r="A9" s="22">
        <v>8</v>
      </c>
      <c r="B9" s="22">
        <v>9</v>
      </c>
      <c r="C9" s="22">
        <v>7</v>
      </c>
      <c r="E9" s="22">
        <f t="shared" si="0"/>
        <v>-1</v>
      </c>
      <c r="F9" s="22">
        <f t="shared" si="1"/>
        <v>1</v>
      </c>
      <c r="K9" s="22">
        <f t="shared" si="2"/>
        <v>1</v>
      </c>
      <c r="L9" s="22">
        <f t="shared" si="3"/>
        <v>1</v>
      </c>
      <c r="Q9" s="22">
        <f t="shared" si="4"/>
        <v>2</v>
      </c>
      <c r="R9" s="22">
        <f t="shared" si="5"/>
        <v>4</v>
      </c>
    </row>
    <row r="10" spans="1:21" x14ac:dyDescent="0.25">
      <c r="A10" s="22">
        <v>9</v>
      </c>
      <c r="B10" s="22">
        <v>1</v>
      </c>
      <c r="C10" s="22">
        <v>8</v>
      </c>
      <c r="E10" s="22">
        <f t="shared" si="0"/>
        <v>8</v>
      </c>
      <c r="F10" s="22">
        <f t="shared" si="1"/>
        <v>64</v>
      </c>
      <c r="K10" s="22">
        <f t="shared" si="2"/>
        <v>1</v>
      </c>
      <c r="L10" s="22">
        <f t="shared" si="3"/>
        <v>1</v>
      </c>
      <c r="Q10" s="22">
        <f t="shared" si="4"/>
        <v>-7</v>
      </c>
      <c r="R10" s="22">
        <f t="shared" si="5"/>
        <v>49</v>
      </c>
    </row>
    <row r="11" spans="1:21" x14ac:dyDescent="0.25">
      <c r="A11" s="22">
        <v>10</v>
      </c>
      <c r="B11" s="22">
        <v>4</v>
      </c>
      <c r="C11" s="22">
        <v>10</v>
      </c>
      <c r="E11" s="22">
        <f t="shared" si="0"/>
        <v>6</v>
      </c>
      <c r="F11" s="22">
        <f t="shared" si="1"/>
        <v>36</v>
      </c>
      <c r="K11" s="22">
        <f t="shared" si="2"/>
        <v>0</v>
      </c>
      <c r="L11" s="22">
        <f t="shared" si="3"/>
        <v>0</v>
      </c>
      <c r="Q11" s="22">
        <f t="shared" si="4"/>
        <v>-6</v>
      </c>
      <c r="R11" s="22">
        <f t="shared" si="5"/>
        <v>36</v>
      </c>
    </row>
    <row r="13" spans="1:21" x14ac:dyDescent="0.25">
      <c r="A13" s="11" t="s">
        <v>45</v>
      </c>
    </row>
    <row r="29" spans="1:17" x14ac:dyDescent="0.25">
      <c r="A29" s="11" t="s">
        <v>44</v>
      </c>
      <c r="I29" s="11" t="s">
        <v>44</v>
      </c>
      <c r="Q29" s="11" t="s">
        <v>44</v>
      </c>
    </row>
  </sheetData>
  <mergeCells count="3">
    <mergeCell ref="H6:I6"/>
    <mergeCell ref="N6:O6"/>
    <mergeCell ref="T6:U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96651-D4E0-48B7-A716-B6CC4BCBDDC5}">
  <dimension ref="A1:O18"/>
  <sheetViews>
    <sheetView topLeftCell="A16" workbookViewId="0">
      <selection activeCell="K10" sqref="K10"/>
    </sheetView>
  </sheetViews>
  <sheetFormatPr defaultRowHeight="15" x14ac:dyDescent="0.25"/>
  <cols>
    <col min="6" max="6" width="10" customWidth="1"/>
    <col min="7" max="7" width="9.7109375" customWidth="1"/>
    <col min="8" max="8" width="10.42578125" customWidth="1"/>
  </cols>
  <sheetData>
    <row r="1" spans="1:15" ht="75" x14ac:dyDescent="0.25">
      <c r="A1" s="17" t="s">
        <v>46</v>
      </c>
      <c r="B1" s="17" t="s">
        <v>47</v>
      </c>
      <c r="C1" s="17" t="s">
        <v>48</v>
      </c>
      <c r="D1" s="25" t="s">
        <v>51</v>
      </c>
      <c r="E1" s="25" t="s">
        <v>52</v>
      </c>
      <c r="F1" s="25" t="s">
        <v>53</v>
      </c>
      <c r="G1" s="5" t="s">
        <v>54</v>
      </c>
      <c r="H1" s="26" t="s">
        <v>56</v>
      </c>
    </row>
    <row r="2" spans="1:15" x14ac:dyDescent="0.25">
      <c r="A2" s="24">
        <v>1</v>
      </c>
      <c r="B2" s="24">
        <v>24</v>
      </c>
      <c r="C2" s="24">
        <v>100</v>
      </c>
      <c r="D2" s="3">
        <f>B2-$O$2</f>
        <v>-0.57142857142857295</v>
      </c>
      <c r="E2" s="3">
        <f>C2-$O$3</f>
        <v>-10.642857142857139</v>
      </c>
      <c r="F2" s="3">
        <f>D2^2</f>
        <v>0.32653061224489971</v>
      </c>
      <c r="G2" s="3">
        <f>E2^2</f>
        <v>113.27040816326522</v>
      </c>
      <c r="H2" s="3">
        <f>D2*E2</f>
        <v>6.0816326530612388</v>
      </c>
      <c r="N2" s="5" t="s">
        <v>49</v>
      </c>
      <c r="O2" s="4">
        <f>AVERAGE(B2:B15)</f>
        <v>24.571428571428573</v>
      </c>
    </row>
    <row r="3" spans="1:15" x14ac:dyDescent="0.25">
      <c r="A3" s="24">
        <v>2</v>
      </c>
      <c r="B3" s="24">
        <v>27</v>
      </c>
      <c r="C3" s="24">
        <v>115</v>
      </c>
      <c r="D3" s="3">
        <f t="shared" ref="D3:D15" si="0">B3-$O$2</f>
        <v>2.428571428571427</v>
      </c>
      <c r="E3" s="3">
        <f t="shared" ref="E3:E15" si="1">C3-$O$3</f>
        <v>4.3571428571428612</v>
      </c>
      <c r="F3" s="3">
        <f t="shared" ref="F3:F15" si="2">D3^2</f>
        <v>5.8979591836734624</v>
      </c>
      <c r="G3" s="3">
        <f t="shared" ref="G3:G14" si="3">E3^2</f>
        <v>18.984693877551056</v>
      </c>
      <c r="H3" s="3">
        <f t="shared" ref="H3:H15" si="4">D3*E3</f>
        <v>10.581632653061227</v>
      </c>
      <c r="N3" s="5" t="s">
        <v>50</v>
      </c>
      <c r="O3" s="4">
        <f>AVERAGE(C2:C15)</f>
        <v>110.64285714285714</v>
      </c>
    </row>
    <row r="4" spans="1:15" x14ac:dyDescent="0.25">
      <c r="A4" s="24">
        <v>3</v>
      </c>
      <c r="B4" s="24">
        <v>26</v>
      </c>
      <c r="C4" s="24">
        <v>117</v>
      </c>
      <c r="D4" s="3">
        <f t="shared" si="0"/>
        <v>1.428571428571427</v>
      </c>
      <c r="E4" s="3">
        <f t="shared" si="1"/>
        <v>6.3571428571428612</v>
      </c>
      <c r="F4" s="3">
        <f t="shared" si="2"/>
        <v>2.0408163265306078</v>
      </c>
      <c r="G4" s="3">
        <f t="shared" si="3"/>
        <v>40.413265306122497</v>
      </c>
      <c r="H4" s="3">
        <f t="shared" si="4"/>
        <v>9.0816326530612201</v>
      </c>
      <c r="N4" s="5" t="s">
        <v>55</v>
      </c>
      <c r="O4" s="4">
        <f>SUM(H2:H15) / SQRT(SUM(F2:F15) * SUM(G2:G15))</f>
        <v>-0.42109242545908376</v>
      </c>
    </row>
    <row r="5" spans="1:15" x14ac:dyDescent="0.25">
      <c r="A5" s="24">
        <v>4</v>
      </c>
      <c r="B5" s="24">
        <v>21</v>
      </c>
      <c r="C5" s="24">
        <v>119</v>
      </c>
      <c r="D5" s="3">
        <f t="shared" si="0"/>
        <v>-3.571428571428573</v>
      </c>
      <c r="E5" s="3">
        <f t="shared" si="1"/>
        <v>8.3571428571428612</v>
      </c>
      <c r="F5" s="3">
        <f t="shared" si="2"/>
        <v>12.755102040816338</v>
      </c>
      <c r="G5" s="3">
        <f t="shared" si="3"/>
        <v>69.841836734693942</v>
      </c>
      <c r="H5" s="3">
        <f t="shared" si="4"/>
        <v>-29.846938775510232</v>
      </c>
      <c r="N5" s="5" t="s">
        <v>57</v>
      </c>
      <c r="O5" s="4">
        <v>12</v>
      </c>
    </row>
    <row r="6" spans="1:15" x14ac:dyDescent="0.25">
      <c r="A6" s="24">
        <v>5</v>
      </c>
      <c r="B6" s="24">
        <v>20</v>
      </c>
      <c r="C6" s="24">
        <v>134</v>
      </c>
      <c r="D6" s="3">
        <f t="shared" si="0"/>
        <v>-4.571428571428573</v>
      </c>
      <c r="E6" s="3">
        <f t="shared" si="1"/>
        <v>23.357142857142861</v>
      </c>
      <c r="F6" s="3">
        <f t="shared" si="2"/>
        <v>20.897959183673482</v>
      </c>
      <c r="G6" s="3">
        <f t="shared" si="3"/>
        <v>545.55612244897975</v>
      </c>
      <c r="H6" s="3">
        <f t="shared" si="4"/>
        <v>-106.77551020408168</v>
      </c>
      <c r="N6" s="5" t="s">
        <v>58</v>
      </c>
      <c r="O6" s="4">
        <v>0.05</v>
      </c>
    </row>
    <row r="7" spans="1:15" x14ac:dyDescent="0.25">
      <c r="A7" s="24">
        <v>6</v>
      </c>
      <c r="B7" s="24">
        <v>31</v>
      </c>
      <c r="C7" s="24">
        <v>94</v>
      </c>
      <c r="D7" s="3">
        <f t="shared" si="0"/>
        <v>6.428571428571427</v>
      </c>
      <c r="E7" s="3">
        <f t="shared" si="1"/>
        <v>-16.642857142857139</v>
      </c>
      <c r="F7" s="3">
        <f t="shared" si="2"/>
        <v>41.326530612244881</v>
      </c>
      <c r="G7" s="3">
        <f t="shared" si="3"/>
        <v>276.98469387755091</v>
      </c>
      <c r="H7" s="3">
        <f t="shared" si="4"/>
        <v>-106.98979591836729</v>
      </c>
      <c r="N7" s="5" t="s">
        <v>59</v>
      </c>
      <c r="O7" s="4">
        <v>0.53</v>
      </c>
    </row>
    <row r="8" spans="1:15" x14ac:dyDescent="0.25">
      <c r="A8" s="24">
        <v>7</v>
      </c>
      <c r="B8" s="24">
        <v>26</v>
      </c>
      <c r="C8" s="24">
        <v>105</v>
      </c>
      <c r="D8" s="3">
        <f t="shared" si="0"/>
        <v>1.428571428571427</v>
      </c>
      <c r="E8" s="3">
        <f t="shared" si="1"/>
        <v>-5.6428571428571388</v>
      </c>
      <c r="F8" s="3">
        <f t="shared" si="2"/>
        <v>2.0408163265306078</v>
      </c>
      <c r="G8" s="3">
        <f t="shared" si="3"/>
        <v>31.841836734693832</v>
      </c>
      <c r="H8" s="3">
        <f t="shared" si="4"/>
        <v>-8.0612244897959044</v>
      </c>
      <c r="N8" s="29" t="s">
        <v>60</v>
      </c>
      <c r="O8" s="29"/>
    </row>
    <row r="9" spans="1:15" x14ac:dyDescent="0.25">
      <c r="A9" s="24">
        <v>8</v>
      </c>
      <c r="B9" s="24">
        <v>22</v>
      </c>
      <c r="C9" s="24">
        <v>103</v>
      </c>
      <c r="D9" s="3">
        <f t="shared" si="0"/>
        <v>-2.571428571428573</v>
      </c>
      <c r="E9" s="3">
        <f t="shared" si="1"/>
        <v>-7.6428571428571388</v>
      </c>
      <c r="F9" s="3">
        <f t="shared" si="2"/>
        <v>6.6122448979591919</v>
      </c>
      <c r="G9" s="3">
        <f t="shared" si="3"/>
        <v>58.413265306122383</v>
      </c>
      <c r="H9" s="3">
        <f t="shared" si="4"/>
        <v>19.653061224489797</v>
      </c>
    </row>
    <row r="10" spans="1:15" x14ac:dyDescent="0.25">
      <c r="A10" s="24">
        <v>9</v>
      </c>
      <c r="B10" s="24">
        <v>20</v>
      </c>
      <c r="C10" s="24">
        <v>111</v>
      </c>
      <c r="D10" s="3">
        <f t="shared" si="0"/>
        <v>-4.571428571428573</v>
      </c>
      <c r="E10" s="3">
        <f t="shared" si="1"/>
        <v>0.3571428571428612</v>
      </c>
      <c r="F10" s="3">
        <f t="shared" si="2"/>
        <v>20.897959183673482</v>
      </c>
      <c r="G10" s="3">
        <f t="shared" si="3"/>
        <v>0.12755102040816615</v>
      </c>
      <c r="H10" s="3">
        <f t="shared" si="4"/>
        <v>-1.6326530612245089</v>
      </c>
      <c r="N10" s="8" t="s">
        <v>61</v>
      </c>
    </row>
    <row r="11" spans="1:15" x14ac:dyDescent="0.25">
      <c r="A11" s="24">
        <v>10</v>
      </c>
      <c r="B11" s="24">
        <v>18</v>
      </c>
      <c r="C11" s="24">
        <v>124</v>
      </c>
      <c r="D11" s="3">
        <f t="shared" si="0"/>
        <v>-6.571428571428573</v>
      </c>
      <c r="E11" s="3">
        <f t="shared" si="1"/>
        <v>13.357142857142861</v>
      </c>
      <c r="F11" s="3">
        <f t="shared" si="2"/>
        <v>43.183673469387777</v>
      </c>
      <c r="G11" s="3">
        <f t="shared" si="3"/>
        <v>178.41326530612255</v>
      </c>
      <c r="H11" s="3">
        <f t="shared" si="4"/>
        <v>-87.775510204081684</v>
      </c>
    </row>
    <row r="12" spans="1:15" x14ac:dyDescent="0.25">
      <c r="A12" s="24">
        <v>11</v>
      </c>
      <c r="B12" s="24">
        <v>30</v>
      </c>
      <c r="C12" s="24">
        <v>122</v>
      </c>
      <c r="D12" s="3">
        <f t="shared" si="0"/>
        <v>5.428571428571427</v>
      </c>
      <c r="E12" s="3">
        <f t="shared" si="1"/>
        <v>11.357142857142861</v>
      </c>
      <c r="F12" s="3">
        <f t="shared" si="2"/>
        <v>29.469387755102023</v>
      </c>
      <c r="G12" s="3">
        <f t="shared" si="3"/>
        <v>128.98469387755111</v>
      </c>
      <c r="H12" s="3">
        <f t="shared" si="4"/>
        <v>61.653061224489804</v>
      </c>
    </row>
    <row r="13" spans="1:15" x14ac:dyDescent="0.25">
      <c r="A13" s="24">
        <v>12</v>
      </c>
      <c r="B13" s="24">
        <v>29</v>
      </c>
      <c r="C13" s="24">
        <v>109</v>
      </c>
      <c r="D13" s="3">
        <f t="shared" si="0"/>
        <v>4.428571428571427</v>
      </c>
      <c r="E13" s="3">
        <f t="shared" si="1"/>
        <v>-1.6428571428571388</v>
      </c>
      <c r="F13" s="3">
        <f t="shared" si="2"/>
        <v>19.612244897959169</v>
      </c>
      <c r="G13" s="3">
        <f t="shared" si="3"/>
        <v>2.6989795918367214</v>
      </c>
      <c r="H13" s="3">
        <f t="shared" si="4"/>
        <v>-7.2755102040816118</v>
      </c>
    </row>
    <row r="14" spans="1:15" x14ac:dyDescent="0.25">
      <c r="A14" s="24">
        <v>13</v>
      </c>
      <c r="B14" s="24">
        <v>24</v>
      </c>
      <c r="C14" s="24">
        <v>110</v>
      </c>
      <c r="D14" s="3">
        <f t="shared" si="0"/>
        <v>-0.57142857142857295</v>
      </c>
      <c r="E14" s="3">
        <f t="shared" si="1"/>
        <v>-0.6428571428571388</v>
      </c>
      <c r="F14" s="3">
        <f t="shared" si="2"/>
        <v>0.32653061224489971</v>
      </c>
      <c r="G14" s="3">
        <f t="shared" si="3"/>
        <v>0.41326530612244378</v>
      </c>
      <c r="H14" s="3">
        <f t="shared" si="4"/>
        <v>0.36734693877550884</v>
      </c>
    </row>
    <row r="15" spans="1:15" x14ac:dyDescent="0.25">
      <c r="A15" s="24">
        <v>14</v>
      </c>
      <c r="B15" s="24">
        <v>26</v>
      </c>
      <c r="C15" s="24">
        <v>86</v>
      </c>
      <c r="D15" s="3">
        <f t="shared" si="0"/>
        <v>1.428571428571427</v>
      </c>
      <c r="E15" s="3">
        <f t="shared" si="1"/>
        <v>-24.642857142857139</v>
      </c>
      <c r="F15" s="3">
        <f t="shared" si="2"/>
        <v>2.0408163265306078</v>
      </c>
      <c r="G15" s="3">
        <f>E15^2</f>
        <v>607.27040816326507</v>
      </c>
      <c r="H15" s="3">
        <f t="shared" si="4"/>
        <v>-35.204081632653015</v>
      </c>
    </row>
    <row r="18" spans="9:9" x14ac:dyDescent="0.25">
      <c r="I18" s="11" t="s">
        <v>32</v>
      </c>
    </row>
  </sheetData>
  <mergeCells count="1">
    <mergeCell ref="N8:O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5691B-C41F-495E-A45F-00D59C0A87CE}">
  <dimension ref="A1:O18"/>
  <sheetViews>
    <sheetView tabSelected="1" topLeftCell="A7" workbookViewId="0">
      <selection activeCell="J1" sqref="J1"/>
    </sheetView>
  </sheetViews>
  <sheetFormatPr defaultRowHeight="15" x14ac:dyDescent="0.25"/>
  <cols>
    <col min="3" max="3" width="13.140625" customWidth="1"/>
    <col min="6" max="6" width="10" customWidth="1"/>
    <col min="7" max="7" width="9.7109375" customWidth="1"/>
    <col min="8" max="8" width="10.42578125" customWidth="1"/>
  </cols>
  <sheetData>
    <row r="1" spans="1:15" ht="75" x14ac:dyDescent="0.25">
      <c r="A1" s="17" t="s">
        <v>46</v>
      </c>
      <c r="B1" s="17" t="s">
        <v>62</v>
      </c>
      <c r="C1" s="17" t="s">
        <v>63</v>
      </c>
      <c r="D1" s="25" t="s">
        <v>51</v>
      </c>
      <c r="E1" s="25" t="s">
        <v>52</v>
      </c>
      <c r="F1" s="25" t="s">
        <v>53</v>
      </c>
      <c r="G1" s="5" t="s">
        <v>54</v>
      </c>
      <c r="H1" s="26" t="s">
        <v>56</v>
      </c>
    </row>
    <row r="2" spans="1:15" x14ac:dyDescent="0.25">
      <c r="A2" s="24">
        <v>1</v>
      </c>
      <c r="B2" s="24">
        <v>500</v>
      </c>
      <c r="C2" s="24">
        <v>5.4</v>
      </c>
      <c r="D2" s="3">
        <f>B2-$O$2</f>
        <v>-798.33333333333326</v>
      </c>
      <c r="E2" s="3">
        <f>C2-$O$3</f>
        <v>-8.8888888888888573E-2</v>
      </c>
      <c r="F2" s="3">
        <f>D2^2</f>
        <v>637336.11111111101</v>
      </c>
      <c r="G2" s="3">
        <f>E2^2</f>
        <v>7.9012345679011792E-3</v>
      </c>
      <c r="H2" s="3">
        <f>D2*E2</f>
        <v>70.962962962962706</v>
      </c>
      <c r="N2" s="5" t="s">
        <v>49</v>
      </c>
      <c r="O2" s="4">
        <f>AVERAGE(B2:B15)</f>
        <v>1298.3333333333333</v>
      </c>
    </row>
    <row r="3" spans="1:15" x14ac:dyDescent="0.25">
      <c r="A3" s="24">
        <v>2</v>
      </c>
      <c r="B3" s="24">
        <v>790</v>
      </c>
      <c r="C3" s="24">
        <v>4.2</v>
      </c>
      <c r="D3" s="3">
        <f t="shared" ref="D3:D10" si="0">B3-$O$2</f>
        <v>-508.33333333333326</v>
      </c>
      <c r="E3" s="3">
        <f t="shared" ref="E3:E10" si="1">C3-$O$3</f>
        <v>-1.2888888888888888</v>
      </c>
      <c r="F3" s="3">
        <f t="shared" ref="F3:G10" si="2">D3^2</f>
        <v>258402.77777777769</v>
      </c>
      <c r="G3" s="3">
        <f t="shared" si="2"/>
        <v>1.6612345679012341</v>
      </c>
      <c r="H3" s="3">
        <f t="shared" ref="H3:H10" si="3">D3*E3</f>
        <v>655.18518518518499</v>
      </c>
      <c r="N3" s="5" t="s">
        <v>50</v>
      </c>
      <c r="O3" s="4">
        <f>AVERAGE(C2:C15)</f>
        <v>5.4888888888888889</v>
      </c>
    </row>
    <row r="4" spans="1:15" x14ac:dyDescent="0.25">
      <c r="A4" s="24">
        <v>3</v>
      </c>
      <c r="B4" s="24">
        <v>870</v>
      </c>
      <c r="C4" s="24">
        <v>4</v>
      </c>
      <c r="D4" s="3">
        <f t="shared" si="0"/>
        <v>-428.33333333333326</v>
      </c>
      <c r="E4" s="3">
        <f t="shared" si="1"/>
        <v>-1.4888888888888889</v>
      </c>
      <c r="F4" s="3">
        <f t="shared" si="2"/>
        <v>183469.44444444438</v>
      </c>
      <c r="G4" s="3">
        <f t="shared" si="2"/>
        <v>2.2167901234567902</v>
      </c>
      <c r="H4" s="3">
        <f t="shared" si="3"/>
        <v>637.74074074074065</v>
      </c>
      <c r="N4" s="5" t="s">
        <v>55</v>
      </c>
      <c r="O4" s="4">
        <f>SUM(H2:H15) / SQRT(SUM(F2:F15) * SUM(G2:G15))</f>
        <v>-0.6551184791652499</v>
      </c>
    </row>
    <row r="5" spans="1:15" x14ac:dyDescent="0.25">
      <c r="A5" s="24">
        <v>4</v>
      </c>
      <c r="B5" s="24">
        <v>1500</v>
      </c>
      <c r="C5" s="24">
        <v>3.4</v>
      </c>
      <c r="D5" s="3">
        <f t="shared" si="0"/>
        <v>201.66666666666674</v>
      </c>
      <c r="E5" s="3">
        <f t="shared" si="1"/>
        <v>-2.088888888888889</v>
      </c>
      <c r="F5" s="3">
        <f t="shared" si="2"/>
        <v>40669.444444444474</v>
      </c>
      <c r="G5" s="3">
        <f t="shared" si="2"/>
        <v>4.3634567901234576</v>
      </c>
      <c r="H5" s="3">
        <f t="shared" si="3"/>
        <v>-421.25925925925947</v>
      </c>
      <c r="N5" s="5" t="s">
        <v>57</v>
      </c>
      <c r="O5" s="4">
        <v>7</v>
      </c>
    </row>
    <row r="6" spans="1:15" x14ac:dyDescent="0.25">
      <c r="A6" s="24">
        <v>5</v>
      </c>
      <c r="B6" s="24">
        <v>2300</v>
      </c>
      <c r="C6" s="24">
        <v>2.5</v>
      </c>
      <c r="D6" s="3">
        <f t="shared" si="0"/>
        <v>1001.6666666666667</v>
      </c>
      <c r="E6" s="3">
        <f t="shared" si="1"/>
        <v>-2.9888888888888889</v>
      </c>
      <c r="F6" s="3">
        <f t="shared" si="2"/>
        <v>1003336.1111111112</v>
      </c>
      <c r="G6" s="3">
        <f t="shared" si="2"/>
        <v>8.9334567901234578</v>
      </c>
      <c r="H6" s="3">
        <f t="shared" si="3"/>
        <v>-2993.8703703703704</v>
      </c>
      <c r="N6" s="5" t="s">
        <v>58</v>
      </c>
      <c r="O6" s="4">
        <v>0.05</v>
      </c>
    </row>
    <row r="7" spans="1:15" x14ac:dyDescent="0.25">
      <c r="A7" s="24">
        <v>6</v>
      </c>
      <c r="B7" s="24">
        <v>5600</v>
      </c>
      <c r="C7" s="24">
        <v>1</v>
      </c>
      <c r="D7" s="3">
        <f t="shared" si="0"/>
        <v>4301.666666666667</v>
      </c>
      <c r="E7" s="3">
        <f t="shared" si="1"/>
        <v>-4.4888888888888889</v>
      </c>
      <c r="F7" s="3">
        <f t="shared" si="2"/>
        <v>18504336.111111112</v>
      </c>
      <c r="G7" s="3">
        <f t="shared" si="2"/>
        <v>20.150123456790123</v>
      </c>
      <c r="H7" s="3">
        <f t="shared" si="3"/>
        <v>-19309.703703703704</v>
      </c>
      <c r="N7" s="5" t="s">
        <v>59</v>
      </c>
      <c r="O7" s="4">
        <v>0.67</v>
      </c>
    </row>
    <row r="8" spans="1:15" x14ac:dyDescent="0.25">
      <c r="A8" s="24">
        <v>7</v>
      </c>
      <c r="B8" s="24">
        <v>100</v>
      </c>
      <c r="C8" s="24">
        <v>6.1</v>
      </c>
      <c r="D8" s="3">
        <f t="shared" si="0"/>
        <v>-1198.3333333333333</v>
      </c>
      <c r="E8" s="3">
        <f t="shared" si="1"/>
        <v>0.61111111111111072</v>
      </c>
      <c r="F8" s="3">
        <f t="shared" si="2"/>
        <v>1436002.7777777775</v>
      </c>
      <c r="G8" s="3">
        <f t="shared" si="2"/>
        <v>0.37345679012345628</v>
      </c>
      <c r="H8" s="3">
        <f t="shared" si="3"/>
        <v>-732.31481481481433</v>
      </c>
      <c r="N8" s="29" t="s">
        <v>60</v>
      </c>
      <c r="O8" s="29"/>
    </row>
    <row r="9" spans="1:15" x14ac:dyDescent="0.25">
      <c r="A9" s="24">
        <v>8</v>
      </c>
      <c r="B9" s="24">
        <v>20</v>
      </c>
      <c r="C9" s="24">
        <v>8.1999999999999993</v>
      </c>
      <c r="D9" s="3">
        <f t="shared" si="0"/>
        <v>-1278.3333333333333</v>
      </c>
      <c r="E9" s="3">
        <f t="shared" si="1"/>
        <v>2.7111111111111104</v>
      </c>
      <c r="F9" s="3">
        <f t="shared" si="2"/>
        <v>1634136.111111111</v>
      </c>
      <c r="G9" s="3">
        <f t="shared" si="2"/>
        <v>7.3501234567901195</v>
      </c>
      <c r="H9" s="3">
        <f t="shared" si="3"/>
        <v>-3465.7037037037026</v>
      </c>
    </row>
    <row r="10" spans="1:15" x14ac:dyDescent="0.25">
      <c r="A10" s="24">
        <v>9</v>
      </c>
      <c r="B10" s="24">
        <v>5</v>
      </c>
      <c r="C10" s="24">
        <v>14.6</v>
      </c>
      <c r="D10" s="3">
        <f t="shared" si="0"/>
        <v>-1293.3333333333333</v>
      </c>
      <c r="E10" s="3">
        <f t="shared" si="1"/>
        <v>9.1111111111111107</v>
      </c>
      <c r="F10" s="3">
        <f t="shared" si="2"/>
        <v>1672711.111111111</v>
      </c>
      <c r="G10" s="3">
        <f t="shared" si="2"/>
        <v>83.012345679012341</v>
      </c>
      <c r="H10" s="3">
        <f t="shared" si="3"/>
        <v>-11783.703703703703</v>
      </c>
      <c r="N10" s="8" t="s">
        <v>61</v>
      </c>
    </row>
    <row r="11" spans="1:15" x14ac:dyDescent="0.25">
      <c r="A11" s="27"/>
      <c r="B11" s="27"/>
      <c r="C11" s="27"/>
      <c r="D11" s="6"/>
      <c r="E11" s="6"/>
      <c r="F11" s="6"/>
      <c r="G11" s="6"/>
      <c r="H11" s="6"/>
    </row>
    <row r="12" spans="1:15" x14ac:dyDescent="0.25">
      <c r="A12" s="27"/>
      <c r="B12" s="27"/>
      <c r="C12" s="27"/>
      <c r="D12" s="6"/>
      <c r="E12" s="6"/>
      <c r="F12" s="6"/>
      <c r="G12" s="6"/>
      <c r="H12" s="6"/>
    </row>
    <row r="13" spans="1:15" x14ac:dyDescent="0.25">
      <c r="A13" s="27"/>
      <c r="B13" s="27"/>
      <c r="C13" s="27"/>
      <c r="D13" s="6"/>
      <c r="E13" s="6"/>
      <c r="F13" s="6"/>
      <c r="G13" s="6"/>
      <c r="H13" s="6"/>
    </row>
    <row r="14" spans="1:15" x14ac:dyDescent="0.25">
      <c r="A14" s="27"/>
      <c r="B14" s="27"/>
      <c r="C14" s="27"/>
      <c r="D14" s="6"/>
      <c r="E14" s="6"/>
      <c r="F14" s="6"/>
      <c r="G14" s="6"/>
      <c r="H14" s="6"/>
      <c r="I14" s="11" t="s">
        <v>32</v>
      </c>
    </row>
    <row r="15" spans="1:15" x14ac:dyDescent="0.25">
      <c r="A15" s="27"/>
      <c r="B15" s="27"/>
      <c r="C15" s="27"/>
      <c r="D15" s="6"/>
      <c r="E15" s="6"/>
      <c r="F15" s="6"/>
      <c r="G15" s="6"/>
      <c r="H15" s="6"/>
    </row>
    <row r="18" spans="9:9" x14ac:dyDescent="0.25">
      <c r="I18" s="11"/>
    </row>
  </sheetData>
  <mergeCells count="1">
    <mergeCell ref="N8:O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2</vt:lpstr>
      <vt:lpstr>Задание 3</vt:lpstr>
      <vt:lpstr>Задание 3.1</vt:lpstr>
      <vt:lpstr>Задание 3.2</vt:lpstr>
      <vt:lpstr>Задание 4.1</vt:lpstr>
      <vt:lpstr>Задание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2015-06-05T18:19:34Z</dcterms:created>
  <dcterms:modified xsi:type="dcterms:W3CDTF">2020-05-25T19:05:29Z</dcterms:modified>
</cp:coreProperties>
</file>