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chool\TKM\Theme 7\"/>
    </mc:Choice>
  </mc:AlternateContent>
  <xr:revisionPtr revIDLastSave="0" documentId="13_ncr:1_{82B5F709-943D-4C57-8703-1D827BCFD19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D20" i="2"/>
  <c r="E20" i="2"/>
  <c r="F20" i="2"/>
  <c r="G20" i="2"/>
  <c r="H20" i="2"/>
  <c r="C20" i="2"/>
  <c r="K2" i="2"/>
  <c r="K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I2" i="1"/>
  <c r="D22" i="1"/>
  <c r="E22" i="1"/>
  <c r="F22" i="1"/>
  <c r="C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<sst xmlns="http://schemas.openxmlformats.org/spreadsheetml/2006/main" count="69" uniqueCount="61">
  <si>
    <t>№</t>
  </si>
  <si>
    <t>Вид страха</t>
  </si>
  <si>
    <t>Ранг в американской выборке</t>
  </si>
  <si>
    <t>Ранг в российской выборке</t>
  </si>
  <si>
    <t>d</t>
  </si>
  <si>
    <t>d^2</t>
  </si>
  <si>
    <t>Страх публичного выступления</t>
  </si>
  <si>
    <t>Страх полета</t>
  </si>
  <si>
    <t>Страх совершить ошибку</t>
  </si>
  <si>
    <t>Страх неудачи</t>
  </si>
  <si>
    <t>Страх неодобрения</t>
  </si>
  <si>
    <t>Страх отвержения</t>
  </si>
  <si>
    <t>Страх злых людей</t>
  </si>
  <si>
    <t>Страх одиночества</t>
  </si>
  <si>
    <t>Страх крови</t>
  </si>
  <si>
    <t>Страх открытых ран</t>
  </si>
  <si>
    <t>Страх дантиста</t>
  </si>
  <si>
    <t>Страх уколов</t>
  </si>
  <si>
    <t>Страх прохождения тестов</t>
  </si>
  <si>
    <t>Страх полиции</t>
  </si>
  <si>
    <t>Страх высоты</t>
  </si>
  <si>
    <t>Страх собак</t>
  </si>
  <si>
    <t>Страх пауков</t>
  </si>
  <si>
    <t>Старх искалеченых животных</t>
  </si>
  <si>
    <t>Страх больниц</t>
  </si>
  <si>
    <t>Страх темноты</t>
  </si>
  <si>
    <t>Суммы</t>
  </si>
  <si>
    <t>rs</t>
  </si>
  <si>
    <t>n</t>
  </si>
  <si>
    <t>p</t>
  </si>
  <si>
    <t>rs &lt; rs кр</t>
  </si>
  <si>
    <t>Следовательно связь недостоверна</t>
  </si>
  <si>
    <t>Принимается гипотеза Н0</t>
  </si>
  <si>
    <t>Слабая положительная корреляция</t>
  </si>
  <si>
    <t>Наименование качества</t>
  </si>
  <si>
    <t>Усредненные эталоннные оценки избирателей</t>
  </si>
  <si>
    <t>Индивидуальные показатели депутата К-ва</t>
  </si>
  <si>
    <t>Общий уровень культуры</t>
  </si>
  <si>
    <t>Обучаемость</t>
  </si>
  <si>
    <t>Логика</t>
  </si>
  <si>
    <t>Способность к творчеству нового</t>
  </si>
  <si>
    <t>Самокритичность</t>
  </si>
  <si>
    <t>Ответственность</t>
  </si>
  <si>
    <t>Самостоятельность</t>
  </si>
  <si>
    <t>Энергия, активность</t>
  </si>
  <si>
    <t>Целеустремленность</t>
  </si>
  <si>
    <t>Выдержка, самообладание</t>
  </si>
  <si>
    <t>Стойкость</t>
  </si>
  <si>
    <t>Личностная зрелость</t>
  </si>
  <si>
    <t>Порядочность</t>
  </si>
  <si>
    <t>Гуманизм</t>
  </si>
  <si>
    <t>Умение общаться с людьми</t>
  </si>
  <si>
    <t>Терпимость к чужому мнению</t>
  </si>
  <si>
    <t>Гибкость поведения</t>
  </si>
  <si>
    <t>Способность производить благоприятное впечатление</t>
  </si>
  <si>
    <t>Ранг 1</t>
  </si>
  <si>
    <t>Ранг 2</t>
  </si>
  <si>
    <t>Ta</t>
  </si>
  <si>
    <t>Tb</t>
  </si>
  <si>
    <t>rs кр &lt; rs</t>
  </si>
  <si>
    <t>Следовательно связь можно считать достоверной. Принимается гипотеза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</si>
</sst>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Ранг в российской выборке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Лист1!$D$2:$D$21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16</c:v>
                </c:pt>
                <c:pt idx="9">
                  <c:v>13</c:v>
                </c:pt>
                <c:pt idx="10">
                  <c:v>3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4</c:v>
                </c:pt>
                <c:pt idx="15">
                  <c:v>11</c:v>
                </c:pt>
                <c:pt idx="16">
                  <c:v>18</c:v>
                </c:pt>
                <c:pt idx="17">
                  <c:v>8</c:v>
                </c:pt>
                <c:pt idx="18">
                  <c:v>15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8-4A28-90D1-E5DAC018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1808"/>
        <c:axId val="407367216"/>
      </c:scatterChart>
      <c:valAx>
        <c:axId val="4073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367216"/>
        <c:crosses val="autoZero"/>
        <c:crossBetween val="midCat"/>
      </c:valAx>
      <c:valAx>
        <c:axId val="4073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3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Индивидуальные показатели депутата К-ва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Лист2!$C$2:$C$19</c:f>
              <c:numCache>
                <c:formatCode>General</c:formatCode>
                <c:ptCount val="18"/>
                <c:pt idx="0">
                  <c:v>8.64</c:v>
                </c:pt>
                <c:pt idx="1">
                  <c:v>7.89</c:v>
                </c:pt>
                <c:pt idx="2">
                  <c:v>8.3800000000000008</c:v>
                </c:pt>
                <c:pt idx="3">
                  <c:v>6.97</c:v>
                </c:pt>
                <c:pt idx="4">
                  <c:v>8.2799999999999994</c:v>
                </c:pt>
                <c:pt idx="5">
                  <c:v>9.56</c:v>
                </c:pt>
                <c:pt idx="6">
                  <c:v>8.1199999999999992</c:v>
                </c:pt>
                <c:pt idx="7">
                  <c:v>8.41</c:v>
                </c:pt>
                <c:pt idx="8">
                  <c:v>8</c:v>
                </c:pt>
                <c:pt idx="9">
                  <c:v>8.7100000000000009</c:v>
                </c:pt>
                <c:pt idx="10">
                  <c:v>7.74</c:v>
                </c:pt>
                <c:pt idx="11">
                  <c:v>8.1</c:v>
                </c:pt>
                <c:pt idx="12">
                  <c:v>9.02</c:v>
                </c:pt>
                <c:pt idx="13">
                  <c:v>7.89</c:v>
                </c:pt>
                <c:pt idx="14">
                  <c:v>8.74</c:v>
                </c:pt>
                <c:pt idx="15">
                  <c:v>7.84</c:v>
                </c:pt>
                <c:pt idx="16">
                  <c:v>7.67</c:v>
                </c:pt>
                <c:pt idx="17">
                  <c:v>7.23</c:v>
                </c:pt>
              </c:numCache>
            </c:numRef>
          </c:xVal>
          <c:yVal>
            <c:numRef>
              <c:f>Лист2!$D$2:$D$19</c:f>
              <c:numCache>
                <c:formatCode>General</c:formatCode>
                <c:ptCount val="18"/>
                <c:pt idx="0">
                  <c:v>15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14</c:v>
                </c:pt>
                <c:pt idx="5">
                  <c:v>18</c:v>
                </c:pt>
                <c:pt idx="6">
                  <c:v>13</c:v>
                </c:pt>
                <c:pt idx="7">
                  <c:v>17</c:v>
                </c:pt>
                <c:pt idx="8">
                  <c:v>19</c:v>
                </c:pt>
                <c:pt idx="9">
                  <c:v>9</c:v>
                </c:pt>
                <c:pt idx="10">
                  <c:v>16</c:v>
                </c:pt>
                <c:pt idx="11">
                  <c:v>11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FA7-A20C-FC8C8621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14880"/>
        <c:axId val="411215864"/>
      </c:scatterChart>
      <c:valAx>
        <c:axId val="4112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215864"/>
        <c:crosses val="autoZero"/>
        <c:crossBetween val="midCat"/>
      </c:valAx>
      <c:valAx>
        <c:axId val="4112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21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0</xdr:row>
      <xdr:rowOff>71437</xdr:rowOff>
    </xdr:from>
    <xdr:to>
      <xdr:col>18</xdr:col>
      <xdr:colOff>371475</xdr:colOff>
      <xdr:row>10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470996-653B-4B8D-8BC4-31AED1B2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</xdr:row>
      <xdr:rowOff>80962</xdr:rowOff>
    </xdr:from>
    <xdr:to>
      <xdr:col>15</xdr:col>
      <xdr:colOff>266700</xdr:colOff>
      <xdr:row>18</xdr:row>
      <xdr:rowOff>347662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370136-4C02-434D-822E-6017DFF82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J7" sqref="J7"/>
    </sheetView>
  </sheetViews>
  <sheetFormatPr defaultRowHeight="15" x14ac:dyDescent="0.25"/>
  <cols>
    <col min="2" max="2" width="21.140625" customWidth="1"/>
    <col min="3" max="3" width="14" customWidth="1"/>
    <col min="4" max="4" width="11.140625" customWidth="1"/>
  </cols>
  <sheetData>
    <row r="1" spans="1:13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3" ht="30" x14ac:dyDescent="0.25">
      <c r="A2" s="3">
        <v>1</v>
      </c>
      <c r="B2" s="3" t="s">
        <v>6</v>
      </c>
      <c r="C2" s="3">
        <v>1</v>
      </c>
      <c r="D2" s="3">
        <v>7</v>
      </c>
      <c r="E2" s="3">
        <f>C2-D2</f>
        <v>-6</v>
      </c>
      <c r="F2" s="3">
        <f>E2^2</f>
        <v>36</v>
      </c>
      <c r="H2" s="6" t="s">
        <v>27</v>
      </c>
      <c r="I2" s="5">
        <f>1-(6*F22)/(A21*(A21*A21-1))</f>
        <v>0.39699248120300756</v>
      </c>
    </row>
    <row r="3" spans="1:13" x14ac:dyDescent="0.25">
      <c r="A3" s="3">
        <v>2</v>
      </c>
      <c r="B3" s="3" t="s">
        <v>7</v>
      </c>
      <c r="C3" s="3">
        <v>2</v>
      </c>
      <c r="D3" s="3">
        <v>12</v>
      </c>
      <c r="E3" s="3">
        <f t="shared" ref="E3:E22" si="0">C3-D3</f>
        <v>-10</v>
      </c>
      <c r="F3" s="3">
        <f t="shared" ref="F3:F22" si="1">E3^2</f>
        <v>100</v>
      </c>
    </row>
    <row r="4" spans="1:13" ht="30" x14ac:dyDescent="0.25">
      <c r="A4" s="3">
        <v>3</v>
      </c>
      <c r="B4" s="3" t="s">
        <v>8</v>
      </c>
      <c r="C4" s="3">
        <v>3</v>
      </c>
      <c r="D4" s="3">
        <v>10</v>
      </c>
      <c r="E4" s="3">
        <f t="shared" si="0"/>
        <v>-7</v>
      </c>
      <c r="F4" s="3">
        <f t="shared" si="1"/>
        <v>49</v>
      </c>
      <c r="H4" s="7" t="s">
        <v>28</v>
      </c>
      <c r="I4" s="7" t="s">
        <v>29</v>
      </c>
      <c r="J4" s="7"/>
    </row>
    <row r="5" spans="1:13" x14ac:dyDescent="0.25">
      <c r="A5" s="3">
        <v>4</v>
      </c>
      <c r="B5" s="3" t="s">
        <v>9</v>
      </c>
      <c r="C5" s="3">
        <v>4</v>
      </c>
      <c r="D5" s="3">
        <v>6</v>
      </c>
      <c r="E5" s="3">
        <f t="shared" si="0"/>
        <v>-2</v>
      </c>
      <c r="F5" s="3">
        <f t="shared" si="1"/>
        <v>4</v>
      </c>
      <c r="H5" s="7"/>
      <c r="I5" s="8">
        <v>0.05</v>
      </c>
      <c r="J5" s="8">
        <v>0.01</v>
      </c>
    </row>
    <row r="6" spans="1:13" x14ac:dyDescent="0.25">
      <c r="A6" s="3">
        <v>5</v>
      </c>
      <c r="B6" s="3" t="s">
        <v>10</v>
      </c>
      <c r="C6" s="3">
        <v>5</v>
      </c>
      <c r="D6" s="3">
        <v>9</v>
      </c>
      <c r="E6" s="3">
        <f t="shared" si="0"/>
        <v>-4</v>
      </c>
      <c r="F6" s="3">
        <f t="shared" si="1"/>
        <v>16</v>
      </c>
      <c r="H6" s="8">
        <v>20</v>
      </c>
      <c r="I6" s="8">
        <v>0.45</v>
      </c>
      <c r="J6" s="8">
        <v>0.56999999999999995</v>
      </c>
    </row>
    <row r="7" spans="1:13" x14ac:dyDescent="0.25">
      <c r="A7" s="3">
        <v>6</v>
      </c>
      <c r="B7" s="3" t="s">
        <v>11</v>
      </c>
      <c r="C7" s="3">
        <v>6</v>
      </c>
      <c r="D7" s="3">
        <v>2</v>
      </c>
      <c r="E7" s="3">
        <f t="shared" si="0"/>
        <v>4</v>
      </c>
      <c r="F7" s="3">
        <f t="shared" si="1"/>
        <v>16</v>
      </c>
      <c r="I7" t="s">
        <v>30</v>
      </c>
      <c r="J7" t="s">
        <v>30</v>
      </c>
    </row>
    <row r="8" spans="1:13" ht="52.5" customHeight="1" x14ac:dyDescent="0.25">
      <c r="A8" s="3">
        <v>7</v>
      </c>
      <c r="B8" s="3" t="s">
        <v>12</v>
      </c>
      <c r="C8" s="3">
        <v>7</v>
      </c>
      <c r="D8" s="3">
        <v>5</v>
      </c>
      <c r="E8" s="3">
        <f t="shared" si="0"/>
        <v>2</v>
      </c>
      <c r="F8" s="3">
        <f t="shared" si="1"/>
        <v>4</v>
      </c>
      <c r="I8" s="9" t="s">
        <v>31</v>
      </c>
      <c r="J8" s="9"/>
    </row>
    <row r="9" spans="1:13" x14ac:dyDescent="0.25">
      <c r="A9" s="3">
        <v>8</v>
      </c>
      <c r="B9" s="3" t="s">
        <v>13</v>
      </c>
      <c r="C9" s="3">
        <v>8</v>
      </c>
      <c r="D9" s="3">
        <v>1</v>
      </c>
      <c r="E9" s="3">
        <f t="shared" si="0"/>
        <v>7</v>
      </c>
      <c r="F9" s="3">
        <f t="shared" si="1"/>
        <v>49</v>
      </c>
    </row>
    <row r="10" spans="1:13" x14ac:dyDescent="0.25">
      <c r="A10" s="3">
        <v>9</v>
      </c>
      <c r="B10" s="3" t="s">
        <v>14</v>
      </c>
      <c r="C10" s="3">
        <v>9</v>
      </c>
      <c r="D10" s="3">
        <v>16</v>
      </c>
      <c r="E10" s="3">
        <f t="shared" si="0"/>
        <v>-7</v>
      </c>
      <c r="F10" s="3">
        <f t="shared" si="1"/>
        <v>49</v>
      </c>
    </row>
    <row r="11" spans="1:13" x14ac:dyDescent="0.25">
      <c r="A11" s="3">
        <v>10</v>
      </c>
      <c r="B11" s="3" t="s">
        <v>15</v>
      </c>
      <c r="C11" s="3">
        <v>10</v>
      </c>
      <c r="D11" s="3">
        <v>13</v>
      </c>
      <c r="E11" s="3">
        <f t="shared" si="0"/>
        <v>-3</v>
      </c>
      <c r="F11" s="3">
        <f t="shared" si="1"/>
        <v>9</v>
      </c>
      <c r="H11" s="10" t="s">
        <v>32</v>
      </c>
    </row>
    <row r="12" spans="1:13" x14ac:dyDescent="0.25">
      <c r="A12" s="3">
        <v>11</v>
      </c>
      <c r="B12" s="3" t="s">
        <v>16</v>
      </c>
      <c r="C12" s="3">
        <v>11</v>
      </c>
      <c r="D12" s="3">
        <v>3</v>
      </c>
      <c r="E12" s="3">
        <f t="shared" si="0"/>
        <v>8</v>
      </c>
      <c r="F12" s="3">
        <f t="shared" si="1"/>
        <v>64</v>
      </c>
    </row>
    <row r="13" spans="1:13" x14ac:dyDescent="0.25">
      <c r="A13" s="3">
        <v>12</v>
      </c>
      <c r="B13" s="3" t="s">
        <v>17</v>
      </c>
      <c r="C13" s="3">
        <v>12</v>
      </c>
      <c r="D13" s="3">
        <v>19</v>
      </c>
      <c r="E13" s="3">
        <f t="shared" si="0"/>
        <v>-7</v>
      </c>
      <c r="F13" s="3">
        <f t="shared" si="1"/>
        <v>49</v>
      </c>
      <c r="M13" t="s">
        <v>33</v>
      </c>
    </row>
    <row r="14" spans="1:13" ht="30" x14ac:dyDescent="0.25">
      <c r="A14" s="3">
        <v>13</v>
      </c>
      <c r="B14" s="3" t="s">
        <v>18</v>
      </c>
      <c r="C14" s="3">
        <v>13</v>
      </c>
      <c r="D14" s="3">
        <v>20</v>
      </c>
      <c r="E14" s="3">
        <f t="shared" si="0"/>
        <v>-7</v>
      </c>
      <c r="F14" s="3">
        <f t="shared" si="1"/>
        <v>49</v>
      </c>
    </row>
    <row r="15" spans="1:13" x14ac:dyDescent="0.25">
      <c r="A15" s="3">
        <v>14</v>
      </c>
      <c r="B15" s="3" t="s">
        <v>19</v>
      </c>
      <c r="C15" s="3">
        <v>14</v>
      </c>
      <c r="D15" s="3">
        <v>17</v>
      </c>
      <c r="E15" s="3">
        <f t="shared" si="0"/>
        <v>-3</v>
      </c>
      <c r="F15" s="3">
        <f t="shared" si="1"/>
        <v>9</v>
      </c>
    </row>
    <row r="16" spans="1:13" x14ac:dyDescent="0.25">
      <c r="A16" s="3">
        <v>15</v>
      </c>
      <c r="B16" s="3" t="s">
        <v>20</v>
      </c>
      <c r="C16" s="3">
        <v>15</v>
      </c>
      <c r="D16" s="3">
        <v>4</v>
      </c>
      <c r="E16" s="3">
        <f t="shared" si="0"/>
        <v>11</v>
      </c>
      <c r="F16" s="3">
        <f t="shared" si="1"/>
        <v>121</v>
      </c>
    </row>
    <row r="17" spans="1:6" x14ac:dyDescent="0.25">
      <c r="A17" s="3">
        <v>16</v>
      </c>
      <c r="B17" s="3" t="s">
        <v>21</v>
      </c>
      <c r="C17" s="3">
        <v>16</v>
      </c>
      <c r="D17" s="3">
        <v>11</v>
      </c>
      <c r="E17" s="3">
        <f t="shared" si="0"/>
        <v>5</v>
      </c>
      <c r="F17" s="3">
        <f t="shared" si="1"/>
        <v>25</v>
      </c>
    </row>
    <row r="18" spans="1:6" x14ac:dyDescent="0.25">
      <c r="A18" s="3">
        <v>17</v>
      </c>
      <c r="B18" s="3" t="s">
        <v>22</v>
      </c>
      <c r="C18" s="3">
        <v>17</v>
      </c>
      <c r="D18" s="3">
        <v>18</v>
      </c>
      <c r="E18" s="3">
        <f t="shared" si="0"/>
        <v>-1</v>
      </c>
      <c r="F18" s="3">
        <f t="shared" si="1"/>
        <v>1</v>
      </c>
    </row>
    <row r="19" spans="1:6" ht="30" x14ac:dyDescent="0.25">
      <c r="A19" s="3">
        <v>18</v>
      </c>
      <c r="B19" s="3" t="s">
        <v>23</v>
      </c>
      <c r="C19" s="3">
        <v>18</v>
      </c>
      <c r="D19" s="3">
        <v>8</v>
      </c>
      <c r="E19" s="3">
        <f t="shared" si="0"/>
        <v>10</v>
      </c>
      <c r="F19" s="3">
        <f t="shared" si="1"/>
        <v>100</v>
      </c>
    </row>
    <row r="20" spans="1:6" x14ac:dyDescent="0.25">
      <c r="A20" s="3">
        <v>19</v>
      </c>
      <c r="B20" s="3" t="s">
        <v>24</v>
      </c>
      <c r="C20" s="3">
        <v>19</v>
      </c>
      <c r="D20" s="3">
        <v>15</v>
      </c>
      <c r="E20" s="3">
        <f t="shared" si="0"/>
        <v>4</v>
      </c>
      <c r="F20" s="3">
        <f t="shared" si="1"/>
        <v>16</v>
      </c>
    </row>
    <row r="21" spans="1:6" x14ac:dyDescent="0.25">
      <c r="A21" s="3">
        <v>20</v>
      </c>
      <c r="B21" s="3" t="s">
        <v>25</v>
      </c>
      <c r="C21" s="3">
        <v>20</v>
      </c>
      <c r="D21" s="3">
        <v>14</v>
      </c>
      <c r="E21" s="3">
        <f t="shared" si="0"/>
        <v>6</v>
      </c>
      <c r="F21" s="3">
        <f t="shared" si="1"/>
        <v>36</v>
      </c>
    </row>
    <row r="22" spans="1:6" x14ac:dyDescent="0.25">
      <c r="A22" s="3" t="s">
        <v>26</v>
      </c>
      <c r="B22" s="3"/>
      <c r="C22" s="3">
        <f>SUM(C2:C21)</f>
        <v>210</v>
      </c>
      <c r="D22" s="3">
        <f t="shared" ref="D22:F22" si="2">SUM(D2:D21)</f>
        <v>210</v>
      </c>
      <c r="E22" s="3">
        <f t="shared" si="2"/>
        <v>0</v>
      </c>
      <c r="F22" s="3">
        <f t="shared" si="2"/>
        <v>802</v>
      </c>
    </row>
  </sheetData>
  <mergeCells count="3">
    <mergeCell ref="I4:J4"/>
    <mergeCell ref="H4:H5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06CF-96EE-4F07-BFDD-006031682F78}">
  <dimension ref="A1:O20"/>
  <sheetViews>
    <sheetView tabSelected="1" workbookViewId="0">
      <selection activeCell="P9" sqref="P9"/>
    </sheetView>
  </sheetViews>
  <sheetFormatPr defaultRowHeight="15" x14ac:dyDescent="0.25"/>
  <cols>
    <col min="1" max="1" width="9.5703125" customWidth="1"/>
    <col min="2" max="2" width="15.140625" customWidth="1"/>
    <col min="3" max="3" width="14.140625" customWidth="1"/>
    <col min="4" max="4" width="17.140625" customWidth="1"/>
  </cols>
  <sheetData>
    <row r="1" spans="1:15" ht="60" x14ac:dyDescent="0.25">
      <c r="A1" s="11" t="s">
        <v>34</v>
      </c>
      <c r="B1" s="11"/>
      <c r="C1" s="2" t="s">
        <v>35</v>
      </c>
      <c r="D1" s="2" t="s">
        <v>36</v>
      </c>
      <c r="E1" s="6" t="s">
        <v>55</v>
      </c>
      <c r="F1" s="6" t="s">
        <v>56</v>
      </c>
      <c r="G1" s="6" t="s">
        <v>4</v>
      </c>
      <c r="H1" s="2" t="s">
        <v>5</v>
      </c>
      <c r="I1" s="1"/>
      <c r="J1" s="13" t="s">
        <v>57</v>
      </c>
      <c r="K1" s="4">
        <f>(2*2*2-2)/12</f>
        <v>0.5</v>
      </c>
      <c r="M1" s="15"/>
      <c r="N1" s="17"/>
      <c r="O1" s="17"/>
    </row>
    <row r="2" spans="1:15" ht="45" x14ac:dyDescent="0.25">
      <c r="A2" s="3">
        <v>1</v>
      </c>
      <c r="B2" s="3" t="s">
        <v>37</v>
      </c>
      <c r="C2" s="3">
        <v>8.64</v>
      </c>
      <c r="D2" s="3">
        <v>15</v>
      </c>
      <c r="E2" s="4">
        <v>1</v>
      </c>
      <c r="F2" s="4">
        <v>2</v>
      </c>
      <c r="G2" s="4">
        <f>E2-F2</f>
        <v>-1</v>
      </c>
      <c r="H2" s="4">
        <f>G2^2</f>
        <v>1</v>
      </c>
      <c r="J2" s="6" t="s">
        <v>58</v>
      </c>
      <c r="K2" s="3">
        <f>((2*2*2-2)+(2*2*2-2))/12</f>
        <v>1</v>
      </c>
      <c r="M2" s="15"/>
      <c r="N2" s="14"/>
      <c r="O2" s="14"/>
    </row>
    <row r="3" spans="1:15" x14ac:dyDescent="0.25">
      <c r="A3" s="3">
        <v>2</v>
      </c>
      <c r="B3" s="3" t="s">
        <v>38</v>
      </c>
      <c r="C3" s="3">
        <v>7.89</v>
      </c>
      <c r="D3" s="3">
        <v>7</v>
      </c>
      <c r="E3" s="4">
        <v>2</v>
      </c>
      <c r="F3" s="4">
        <v>8.5</v>
      </c>
      <c r="G3" s="4">
        <f t="shared" ref="G3:G19" si="0">E3-F3</f>
        <v>-6.5</v>
      </c>
      <c r="H3" s="4">
        <f t="shared" ref="H3:H19" si="1">G3^2</f>
        <v>42.25</v>
      </c>
      <c r="J3" s="16"/>
      <c r="K3" s="16"/>
      <c r="M3" s="14"/>
      <c r="N3" s="14"/>
      <c r="O3" s="14"/>
    </row>
    <row r="4" spans="1:15" x14ac:dyDescent="0.25">
      <c r="A4" s="3">
        <v>3</v>
      </c>
      <c r="B4" s="3" t="s">
        <v>39</v>
      </c>
      <c r="C4" s="3">
        <v>8.3800000000000008</v>
      </c>
      <c r="D4" s="3">
        <v>12</v>
      </c>
      <c r="E4" s="4">
        <v>3</v>
      </c>
      <c r="F4" s="4">
        <v>13.5</v>
      </c>
      <c r="G4" s="4">
        <f t="shared" si="0"/>
        <v>-10.5</v>
      </c>
      <c r="H4" s="4">
        <f t="shared" si="1"/>
        <v>110.25</v>
      </c>
      <c r="J4" s="6" t="s">
        <v>27</v>
      </c>
      <c r="K4" s="4">
        <f>1-6*(H20+K1+K2)/(A19*(A19*A19-1))</f>
        <v>0.49535603715170273</v>
      </c>
      <c r="M4" s="14"/>
      <c r="N4" s="14"/>
      <c r="O4" s="14"/>
    </row>
    <row r="5" spans="1:15" ht="45" x14ac:dyDescent="0.25">
      <c r="A5" s="3">
        <v>4</v>
      </c>
      <c r="B5" s="3" t="s">
        <v>40</v>
      </c>
      <c r="C5" s="3">
        <v>6.97</v>
      </c>
      <c r="D5" s="3">
        <v>5</v>
      </c>
      <c r="E5" s="4">
        <v>4</v>
      </c>
      <c r="F5" s="4">
        <v>12</v>
      </c>
      <c r="G5" s="4">
        <f t="shared" si="0"/>
        <v>-8</v>
      </c>
      <c r="H5" s="4">
        <f t="shared" si="1"/>
        <v>64</v>
      </c>
    </row>
    <row r="6" spans="1:15" ht="30" x14ac:dyDescent="0.25">
      <c r="A6" s="3">
        <v>5</v>
      </c>
      <c r="B6" s="3" t="s">
        <v>41</v>
      </c>
      <c r="C6" s="3">
        <v>8.2799999999999994</v>
      </c>
      <c r="D6" s="3">
        <v>14</v>
      </c>
      <c r="E6" s="4">
        <v>5</v>
      </c>
      <c r="F6" s="4">
        <v>5</v>
      </c>
      <c r="G6" s="4">
        <f t="shared" si="0"/>
        <v>0</v>
      </c>
      <c r="H6" s="4">
        <f t="shared" si="1"/>
        <v>0</v>
      </c>
      <c r="J6" s="7" t="s">
        <v>28</v>
      </c>
      <c r="K6" s="7" t="s">
        <v>29</v>
      </c>
      <c r="L6" s="7"/>
    </row>
    <row r="7" spans="1:15" ht="30" x14ac:dyDescent="0.25">
      <c r="A7" s="3">
        <v>6</v>
      </c>
      <c r="B7" s="3" t="s">
        <v>42</v>
      </c>
      <c r="C7" s="3">
        <v>9.56</v>
      </c>
      <c r="D7" s="3">
        <v>18</v>
      </c>
      <c r="E7" s="4">
        <v>6</v>
      </c>
      <c r="F7" s="4">
        <v>3</v>
      </c>
      <c r="G7" s="4">
        <f t="shared" si="0"/>
        <v>3</v>
      </c>
      <c r="H7" s="4">
        <f t="shared" si="1"/>
        <v>9</v>
      </c>
      <c r="J7" s="7"/>
      <c r="K7" s="8">
        <v>0.05</v>
      </c>
      <c r="L7" s="8">
        <v>0.01</v>
      </c>
    </row>
    <row r="8" spans="1:15" ht="30" x14ac:dyDescent="0.25">
      <c r="A8" s="3">
        <v>7</v>
      </c>
      <c r="B8" s="3" t="s">
        <v>43</v>
      </c>
      <c r="C8" s="3">
        <v>8.1199999999999992</v>
      </c>
      <c r="D8" s="3">
        <v>13</v>
      </c>
      <c r="E8" s="4">
        <v>7</v>
      </c>
      <c r="F8" s="4">
        <v>8.5</v>
      </c>
      <c r="G8" s="4">
        <f t="shared" si="0"/>
        <v>-1.5</v>
      </c>
      <c r="H8" s="4">
        <f t="shared" si="1"/>
        <v>2.25</v>
      </c>
      <c r="J8" s="8">
        <v>18</v>
      </c>
      <c r="K8" s="8">
        <v>0.47</v>
      </c>
      <c r="L8" s="8">
        <v>0.6</v>
      </c>
    </row>
    <row r="9" spans="1:15" ht="30" x14ac:dyDescent="0.25">
      <c r="A9" s="3">
        <v>8</v>
      </c>
      <c r="B9" s="3" t="s">
        <v>44</v>
      </c>
      <c r="C9" s="3">
        <v>8.41</v>
      </c>
      <c r="D9" s="3">
        <v>17</v>
      </c>
      <c r="E9" s="4">
        <v>8</v>
      </c>
      <c r="F9" s="4">
        <v>6</v>
      </c>
      <c r="G9" s="4">
        <f t="shared" si="0"/>
        <v>2</v>
      </c>
      <c r="H9" s="4">
        <f t="shared" si="1"/>
        <v>4</v>
      </c>
      <c r="K9" t="s">
        <v>59</v>
      </c>
      <c r="L9" t="s">
        <v>30</v>
      </c>
    </row>
    <row r="10" spans="1:15" ht="30" x14ac:dyDescent="0.25">
      <c r="A10" s="3">
        <v>9</v>
      </c>
      <c r="B10" s="3" t="s">
        <v>45</v>
      </c>
      <c r="C10" s="3">
        <v>8</v>
      </c>
      <c r="D10" s="3">
        <v>19</v>
      </c>
      <c r="E10" s="4">
        <v>9</v>
      </c>
      <c r="F10" s="4">
        <v>7</v>
      </c>
      <c r="G10" s="4">
        <f t="shared" si="0"/>
        <v>2</v>
      </c>
      <c r="H10" s="4">
        <f t="shared" si="1"/>
        <v>4</v>
      </c>
      <c r="J10" t="s">
        <v>60</v>
      </c>
    </row>
    <row r="11" spans="1:15" ht="45" x14ac:dyDescent="0.25">
      <c r="A11" s="3">
        <v>10</v>
      </c>
      <c r="B11" s="3" t="s">
        <v>46</v>
      </c>
      <c r="C11" s="3">
        <v>8.7100000000000009</v>
      </c>
      <c r="D11" s="3">
        <v>9</v>
      </c>
      <c r="E11" s="4">
        <v>10</v>
      </c>
      <c r="F11" s="4">
        <v>10</v>
      </c>
      <c r="G11" s="4">
        <f t="shared" si="0"/>
        <v>0</v>
      </c>
      <c r="H11" s="4">
        <f t="shared" si="1"/>
        <v>0</v>
      </c>
    </row>
    <row r="12" spans="1:15" x14ac:dyDescent="0.25">
      <c r="A12" s="3">
        <v>11</v>
      </c>
      <c r="B12" s="3" t="s">
        <v>47</v>
      </c>
      <c r="C12" s="3">
        <v>7.74</v>
      </c>
      <c r="D12" s="3">
        <v>16</v>
      </c>
      <c r="E12" s="4">
        <v>11</v>
      </c>
      <c r="F12" s="4">
        <v>1</v>
      </c>
      <c r="G12" s="4">
        <f t="shared" si="0"/>
        <v>10</v>
      </c>
      <c r="H12" s="4">
        <f t="shared" si="1"/>
        <v>100</v>
      </c>
    </row>
    <row r="13" spans="1:15" ht="30" x14ac:dyDescent="0.25">
      <c r="A13" s="3">
        <v>12</v>
      </c>
      <c r="B13" s="3" t="s">
        <v>48</v>
      </c>
      <c r="C13" s="3">
        <v>8.1</v>
      </c>
      <c r="D13" s="3">
        <v>11</v>
      </c>
      <c r="E13" s="4">
        <v>12.5</v>
      </c>
      <c r="F13" s="4">
        <v>15</v>
      </c>
      <c r="G13" s="4">
        <f t="shared" si="0"/>
        <v>-2.5</v>
      </c>
      <c r="H13" s="4">
        <f t="shared" si="1"/>
        <v>6.25</v>
      </c>
    </row>
    <row r="14" spans="1:15" x14ac:dyDescent="0.25">
      <c r="A14" s="3">
        <v>13</v>
      </c>
      <c r="B14" s="3" t="s">
        <v>49</v>
      </c>
      <c r="C14" s="3">
        <v>9.02</v>
      </c>
      <c r="D14" s="3">
        <v>12</v>
      </c>
      <c r="E14" s="4">
        <v>12.5</v>
      </c>
      <c r="F14" s="4">
        <v>11</v>
      </c>
      <c r="G14" s="4">
        <f t="shared" si="0"/>
        <v>1.5</v>
      </c>
      <c r="H14" s="4">
        <f t="shared" si="1"/>
        <v>2.25</v>
      </c>
    </row>
    <row r="15" spans="1:15" x14ac:dyDescent="0.25">
      <c r="A15" s="3">
        <v>14</v>
      </c>
      <c r="B15" s="3" t="s">
        <v>50</v>
      </c>
      <c r="C15" s="3">
        <v>7.89</v>
      </c>
      <c r="D15" s="3">
        <v>10</v>
      </c>
      <c r="E15" s="4">
        <v>14</v>
      </c>
      <c r="F15" s="4">
        <v>16</v>
      </c>
      <c r="G15" s="4">
        <f t="shared" si="0"/>
        <v>-2</v>
      </c>
      <c r="H15" s="4">
        <f t="shared" si="1"/>
        <v>4</v>
      </c>
    </row>
    <row r="16" spans="1:15" ht="45" x14ac:dyDescent="0.25">
      <c r="A16" s="3">
        <v>15</v>
      </c>
      <c r="B16" s="3" t="s">
        <v>51</v>
      </c>
      <c r="C16" s="3">
        <v>8.74</v>
      </c>
      <c r="D16" s="3">
        <v>8</v>
      </c>
      <c r="E16" s="4">
        <v>15</v>
      </c>
      <c r="F16" s="4">
        <v>4</v>
      </c>
      <c r="G16" s="4">
        <f t="shared" si="0"/>
        <v>11</v>
      </c>
      <c r="H16" s="4">
        <f t="shared" si="1"/>
        <v>121</v>
      </c>
    </row>
    <row r="17" spans="1:8" ht="45" x14ac:dyDescent="0.25">
      <c r="A17" s="3">
        <v>16</v>
      </c>
      <c r="B17" s="3" t="s">
        <v>52</v>
      </c>
      <c r="C17" s="3">
        <v>7.84</v>
      </c>
      <c r="D17" s="3">
        <v>6</v>
      </c>
      <c r="E17" s="4">
        <v>16</v>
      </c>
      <c r="F17" s="4">
        <v>18</v>
      </c>
      <c r="G17" s="4">
        <f t="shared" si="0"/>
        <v>-2</v>
      </c>
      <c r="H17" s="4">
        <f t="shared" si="1"/>
        <v>4</v>
      </c>
    </row>
    <row r="18" spans="1:8" ht="30" x14ac:dyDescent="0.25">
      <c r="A18" s="3">
        <v>17</v>
      </c>
      <c r="B18" s="3" t="s">
        <v>53</v>
      </c>
      <c r="C18" s="3">
        <v>7.67</v>
      </c>
      <c r="D18" s="3">
        <v>4</v>
      </c>
      <c r="E18" s="4">
        <v>17</v>
      </c>
      <c r="F18" s="4">
        <v>13.5</v>
      </c>
      <c r="G18" s="4">
        <f t="shared" si="0"/>
        <v>3.5</v>
      </c>
      <c r="H18" s="4">
        <f t="shared" si="1"/>
        <v>12.25</v>
      </c>
    </row>
    <row r="19" spans="1:8" ht="60" x14ac:dyDescent="0.25">
      <c r="A19" s="3">
        <v>18</v>
      </c>
      <c r="B19" s="3" t="s">
        <v>54</v>
      </c>
      <c r="C19" s="3">
        <v>7.23</v>
      </c>
      <c r="D19" s="3">
        <v>8</v>
      </c>
      <c r="E19" s="4">
        <v>18</v>
      </c>
      <c r="F19" s="4">
        <v>17</v>
      </c>
      <c r="G19" s="4">
        <f t="shared" si="0"/>
        <v>1</v>
      </c>
      <c r="H19" s="4">
        <f t="shared" si="1"/>
        <v>1</v>
      </c>
    </row>
    <row r="20" spans="1:8" x14ac:dyDescent="0.25">
      <c r="A20" s="7" t="s">
        <v>26</v>
      </c>
      <c r="B20" s="7"/>
      <c r="C20" s="12">
        <f>SUM(C2:C19)</f>
        <v>147.18999999999997</v>
      </c>
      <c r="D20" s="12">
        <f t="shared" ref="D20:H20" si="2">SUM(D2:D19)</f>
        <v>204</v>
      </c>
      <c r="E20" s="12">
        <f t="shared" si="2"/>
        <v>171</v>
      </c>
      <c r="F20" s="12">
        <f t="shared" si="2"/>
        <v>171</v>
      </c>
      <c r="G20" s="12">
        <f t="shared" si="2"/>
        <v>0</v>
      </c>
      <c r="H20" s="12">
        <f t="shared" si="2"/>
        <v>487.5</v>
      </c>
    </row>
  </sheetData>
  <mergeCells count="5">
    <mergeCell ref="A1:B1"/>
    <mergeCell ref="A20:B20"/>
    <mergeCell ref="N1:O1"/>
    <mergeCell ref="J6:J7"/>
    <mergeCell ref="K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2020-05-25T22:17:27Z</dcterms:modified>
</cp:coreProperties>
</file>